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William\Documents\GitHub\spert-beta\"/>
    </mc:Choice>
  </mc:AlternateContent>
  <xr:revisionPtr revIDLastSave="0" documentId="13_ncr:1_{BE90794C-B51C-40F4-9979-AC479ABB319A}" xr6:coauthVersionLast="43" xr6:coauthVersionMax="43" xr10:uidLastSave="{00000000-0000-0000-0000-000000000000}"/>
  <bookViews>
    <workbookView xWindow="-120" yWindow="-120" windowWidth="19440" windowHeight="10440" tabRatio="635" xr2:uid="{00000000-000D-0000-FFFF-FFFF00000000}"/>
  </bookViews>
  <sheets>
    <sheet name="Welcome!" sheetId="24" r:id="rId1"/>
    <sheet name="SPERT® Beta for Beginners" sheetId="28" r:id="rId2"/>
    <sheet name="SPERT® Beta (1-Point entry)" sheetId="17" r:id="rId3"/>
    <sheet name="SPERT® Beta (3-Point entry)" sheetId="26" r:id="rId4"/>
    <sheet name="SPERT® Beta (Mixed entry)" sheetId="27" r:id="rId5"/>
    <sheet name="SPERT® Beta - Charts" sheetId="20" r:id="rId6"/>
    <sheet name="SPERT® Beta - Agile Forecast" sheetId="30" r:id="rId7"/>
    <sheet name="Skew" sheetId="2" r:id="rId8"/>
    <sheet name="Confidence" sheetId="3" r:id="rId9"/>
    <sheet name="Alpha-Beta" sheetId="1" r:id="rId10"/>
    <sheet name="Standard Deviation Ratios" sheetId="18" r:id="rId11"/>
    <sheet name="Mean Ratios" sheetId="19" r:id="rId12"/>
    <sheet name="VLookups" sheetId="25" r:id="rId13"/>
    <sheet name="Change Log" sheetId="7" r:id="rId14"/>
    <sheet name="GNU GPL" sheetId="29" r:id="rId15"/>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pha_Chart">'Alpha-Beta'!$C$2:$L$16</definedName>
    <definedName name="Beta_Chart">'Alpha-Beta'!$C$20:$L$34</definedName>
    <definedName name="Mean_Ratios">'Mean Ratios'!$B$2:$K$16</definedName>
    <definedName name="Pal_Workbook_GUID" hidden="1">"V92M1E1QZHJM9I3Y6Z2MM1RZ"</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"$O$4"</definedName>
    <definedName name="RiskSelectedNameCell1" hidden="1">"$A$3"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tandard_Deviation_Ratios">'Standard Deviation Ratios'!$B$2:$K$16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19" i="28" l="1"/>
  <c r="O4" i="20"/>
  <c r="C13" i="30" l="1"/>
  <c r="C14" i="30"/>
  <c r="C16" i="30"/>
  <c r="C17" i="30" l="1"/>
  <c r="C50" i="30"/>
  <c r="B33" i="30"/>
  <c r="C9" i="30"/>
  <c r="B52" i="30" l="1"/>
  <c r="B53" i="30" s="1"/>
  <c r="B54" i="30" s="1"/>
  <c r="C12" i="30"/>
  <c r="C15" i="30" s="1"/>
  <c r="AH4" i="20"/>
  <c r="C18" i="30" l="1"/>
  <c r="C19" i="30"/>
  <c r="C24" i="30"/>
  <c r="B55" i="30"/>
  <c r="C23" i="30"/>
  <c r="AI4" i="20"/>
  <c r="IA4" i="20"/>
  <c r="AL5" i="27"/>
  <c r="AM5" i="27" s="1"/>
  <c r="AN5" i="27"/>
  <c r="AO5" i="27"/>
  <c r="AL6" i="27"/>
  <c r="AL7" i="27"/>
  <c r="AM7" i="27"/>
  <c r="EI7" i="27"/>
  <c r="AL8" i="27"/>
  <c r="AM8" i="27" s="1"/>
  <c r="AN8" i="27"/>
  <c r="EI8" i="27"/>
  <c r="AL10" i="27"/>
  <c r="AL11" i="27"/>
  <c r="AL12" i="27"/>
  <c r="AM12" i="27"/>
  <c r="AN12" i="27"/>
  <c r="AO12" i="27"/>
  <c r="EI12" i="27"/>
  <c r="AL13" i="27"/>
  <c r="AL4" i="27"/>
  <c r="AM4" i="27" s="1"/>
  <c r="EI4" i="27"/>
  <c r="C52" i="30" l="1"/>
  <c r="C53" i="30"/>
  <c r="C25" i="30"/>
  <c r="C26" i="30" s="1"/>
  <c r="C27" i="30" s="1"/>
  <c r="C29" i="30" s="1"/>
  <c r="C30" i="30" s="1"/>
  <c r="S3" i="30"/>
  <c r="C55" i="30"/>
  <c r="B56" i="30"/>
  <c r="C54" i="30"/>
  <c r="IB7" i="20"/>
  <c r="IB6" i="20"/>
  <c r="PT5" i="20"/>
  <c r="AJ4" i="20"/>
  <c r="AM11" i="27"/>
  <c r="AN11" i="27"/>
  <c r="EI11" i="27"/>
  <c r="AN7" i="27"/>
  <c r="AM13" i="27"/>
  <c r="EI13" i="27"/>
  <c r="AP12" i="27"/>
  <c r="EI10" i="27"/>
  <c r="AO11" i="27"/>
  <c r="AM10" i="27"/>
  <c r="AO7" i="27"/>
  <c r="AP5" i="27"/>
  <c r="AO8" i="27"/>
  <c r="AM6" i="27"/>
  <c r="EI6" i="27"/>
  <c r="EI5" i="27"/>
  <c r="AN4" i="27"/>
  <c r="AH103" i="26"/>
  <c r="DU103" i="26" s="1"/>
  <c r="AH102" i="26"/>
  <c r="DP101" i="26"/>
  <c r="CU101" i="26"/>
  <c r="CQ101" i="26"/>
  <c r="CG101" i="26"/>
  <c r="BT101" i="26"/>
  <c r="BQ101" i="26"/>
  <c r="BG101" i="26"/>
  <c r="AV101" i="26"/>
  <c r="AQ101" i="26"/>
  <c r="AI101" i="26"/>
  <c r="AH101" i="26"/>
  <c r="CH100" i="26"/>
  <c r="CA100" i="26"/>
  <c r="AY100" i="26"/>
  <c r="AH100" i="26"/>
  <c r="AH99" i="26"/>
  <c r="DP98" i="26"/>
  <c r="BT98" i="26"/>
  <c r="BI98" i="26"/>
  <c r="AS98" i="26"/>
  <c r="AH98" i="26"/>
  <c r="CZ98" i="26" s="1"/>
  <c r="DQ97" i="26"/>
  <c r="AH97" i="26"/>
  <c r="EB96" i="26"/>
  <c r="CM96" i="26"/>
  <c r="BK96" i="26"/>
  <c r="BG96" i="26"/>
  <c r="AH96" i="26"/>
  <c r="AH95" i="26"/>
  <c r="AH94" i="26"/>
  <c r="DQ94" i="26" s="1"/>
  <c r="CW93" i="26"/>
  <c r="BE93" i="26"/>
  <c r="AH93" i="26"/>
  <c r="AH92" i="26"/>
  <c r="DO91" i="26"/>
  <c r="AH91" i="26"/>
  <c r="AH90" i="26"/>
  <c r="ED90" i="26" s="1"/>
  <c r="CK89" i="26"/>
  <c r="BP89" i="26"/>
  <c r="AN89" i="26"/>
  <c r="AH89" i="26"/>
  <c r="EB89" i="26" s="1"/>
  <c r="AH88" i="26"/>
  <c r="DB87" i="26"/>
  <c r="BA87" i="26"/>
  <c r="AK87" i="26"/>
  <c r="AH87" i="26"/>
  <c r="AH86" i="26"/>
  <c r="AH85" i="26"/>
  <c r="AH84" i="26"/>
  <c r="EB84" i="26" s="1"/>
  <c r="AH83" i="26"/>
  <c r="AH82" i="26"/>
  <c r="ED82" i="26" s="1"/>
  <c r="DQ81" i="26"/>
  <c r="CA81" i="26"/>
  <c r="AM81" i="26"/>
  <c r="AI81" i="26"/>
  <c r="AH81" i="26"/>
  <c r="DL81" i="26" s="1"/>
  <c r="AH80" i="26"/>
  <c r="EB80" i="26" s="1"/>
  <c r="BY79" i="26"/>
  <c r="BQ79" i="26"/>
  <c r="AH79" i="26"/>
  <c r="CO78" i="26"/>
  <c r="CG78" i="26"/>
  <c r="BI78" i="26"/>
  <c r="AZ78" i="26"/>
  <c r="AH78" i="26"/>
  <c r="EA77" i="26"/>
  <c r="CZ77" i="26"/>
  <c r="CU77" i="26"/>
  <c r="BX77" i="26"/>
  <c r="BD77" i="26"/>
  <c r="AS77" i="26"/>
  <c r="AI77" i="26"/>
  <c r="AH77" i="26"/>
  <c r="AH76" i="26"/>
  <c r="EB76" i="26" s="1"/>
  <c r="DY75" i="26"/>
  <c r="DA75" i="26"/>
  <c r="CK75" i="26"/>
  <c r="BM75" i="26"/>
  <c r="AW75" i="26"/>
  <c r="AO75" i="26"/>
  <c r="AH75" i="26"/>
  <c r="DI75" i="26" s="1"/>
  <c r="AH74" i="26"/>
  <c r="DS73" i="26"/>
  <c r="CQ73" i="26"/>
  <c r="CF73" i="26"/>
  <c r="BC73" i="26"/>
  <c r="AZ73" i="26"/>
  <c r="AH73" i="26"/>
  <c r="BV72" i="26"/>
  <c r="AU72" i="26"/>
  <c r="AH72" i="26"/>
  <c r="AH71" i="26"/>
  <c r="DI70" i="26"/>
  <c r="DE70" i="26"/>
  <c r="BP70" i="26"/>
  <c r="BE70" i="26"/>
  <c r="AK70" i="26"/>
  <c r="AH70" i="26"/>
  <c r="CK70" i="26" s="1"/>
  <c r="AH69" i="26"/>
  <c r="DQ68" i="26"/>
  <c r="DM68" i="26"/>
  <c r="BQ68" i="26"/>
  <c r="BL68" i="26"/>
  <c r="AN68" i="26"/>
  <c r="AH68" i="26"/>
  <c r="AH67" i="26"/>
  <c r="DE67" i="26" s="1"/>
  <c r="AH66" i="26"/>
  <c r="CI66" i="26" s="1"/>
  <c r="AH65" i="26"/>
  <c r="ED65" i="26" s="1"/>
  <c r="AH64" i="26"/>
  <c r="DZ64" i="26" s="1"/>
  <c r="AH63" i="26"/>
  <c r="CC62" i="26"/>
  <c r="AZ62" i="26"/>
  <c r="AN62" i="26"/>
  <c r="AH62" i="26"/>
  <c r="DH62" i="26" s="1"/>
  <c r="DD61" i="26"/>
  <c r="CU61" i="26"/>
  <c r="AH61" i="26"/>
  <c r="AH60" i="26"/>
  <c r="EB60" i="26" s="1"/>
  <c r="BI59" i="26"/>
  <c r="AH59" i="26"/>
  <c r="CR58" i="26"/>
  <c r="AZ58" i="26"/>
  <c r="AN58" i="26"/>
  <c r="AH58" i="26"/>
  <c r="DD58" i="26" s="1"/>
  <c r="CI57" i="26"/>
  <c r="BP57" i="26"/>
  <c r="AJ57" i="26"/>
  <c r="AH57" i="26"/>
  <c r="AH56" i="26"/>
  <c r="DV56" i="26" s="1"/>
  <c r="DU55" i="26"/>
  <c r="DQ55" i="26"/>
  <c r="DE55" i="26"/>
  <c r="CK55" i="26"/>
  <c r="CG55" i="26"/>
  <c r="BQ55" i="26"/>
  <c r="BE55" i="26"/>
  <c r="AO55" i="26"/>
  <c r="AK55" i="26"/>
  <c r="AH55" i="26"/>
  <c r="DT54" i="26"/>
  <c r="DP54" i="26"/>
  <c r="DE54" i="26"/>
  <c r="CN54" i="26"/>
  <c r="CB54" i="26"/>
  <c r="BP54" i="26"/>
  <c r="BA54" i="26"/>
  <c r="AK54" i="26"/>
  <c r="AJ54" i="26"/>
  <c r="AH54" i="26"/>
  <c r="DX53" i="26"/>
  <c r="DS53" i="26"/>
  <c r="DM53" i="26"/>
  <c r="DE53" i="26"/>
  <c r="CY53" i="26"/>
  <c r="CW53" i="26"/>
  <c r="CN53" i="26"/>
  <c r="CJ53" i="26"/>
  <c r="CG53" i="26"/>
  <c r="BW53" i="26"/>
  <c r="BT53" i="26"/>
  <c r="BM53" i="26"/>
  <c r="BH53" i="26"/>
  <c r="BA53" i="26"/>
  <c r="AY53" i="26"/>
  <c r="AQ53" i="26"/>
  <c r="AK53" i="26"/>
  <c r="AI53" i="26"/>
  <c r="AH53" i="26"/>
  <c r="DY53" i="26" s="1"/>
  <c r="AH52" i="26"/>
  <c r="EB52" i="26" s="1"/>
  <c r="AH51" i="26"/>
  <c r="EB50" i="26"/>
  <c r="DP50" i="26"/>
  <c r="DH50" i="26"/>
  <c r="DE50" i="26"/>
  <c r="CV50" i="26"/>
  <c r="CO50" i="26"/>
  <c r="CM50" i="26"/>
  <c r="CF50" i="26"/>
  <c r="CA50" i="26"/>
  <c r="BY50" i="26"/>
  <c r="BQ50" i="26"/>
  <c r="BL50" i="26"/>
  <c r="BK50" i="26"/>
  <c r="BD50" i="26"/>
  <c r="AY50" i="26"/>
  <c r="AV50" i="26"/>
  <c r="AO50" i="26"/>
  <c r="AJ50" i="26"/>
  <c r="AI50" i="26"/>
  <c r="AH50" i="26"/>
  <c r="DT50" i="26" s="1"/>
  <c r="EB49" i="26"/>
  <c r="DW49" i="26"/>
  <c r="BT49" i="26"/>
  <c r="BS49" i="26"/>
  <c r="AU49" i="26"/>
  <c r="AH49" i="26"/>
  <c r="AH48" i="26"/>
  <c r="EB48" i="26" s="1"/>
  <c r="DU47" i="26"/>
  <c r="DI47" i="26"/>
  <c r="BM47" i="26"/>
  <c r="BI47" i="26"/>
  <c r="AK47" i="26"/>
  <c r="AH47" i="26"/>
  <c r="CO47" i="26" s="1"/>
  <c r="EC46" i="26"/>
  <c r="EA46" i="26"/>
  <c r="DX46" i="26"/>
  <c r="DS46" i="26"/>
  <c r="DQ46" i="26"/>
  <c r="DP46" i="26"/>
  <c r="DK46" i="26"/>
  <c r="DH46" i="26"/>
  <c r="DE46" i="26"/>
  <c r="DA46" i="26"/>
  <c r="CW46" i="26"/>
  <c r="CV46" i="26"/>
  <c r="CQ46" i="26"/>
  <c r="CO46" i="26"/>
  <c r="CM46" i="26"/>
  <c r="CG46" i="26"/>
  <c r="CF46" i="26"/>
  <c r="CB46" i="26"/>
  <c r="BY46" i="26"/>
  <c r="BU46" i="26"/>
  <c r="BT46" i="26"/>
  <c r="BO46" i="26"/>
  <c r="BL46" i="26"/>
  <c r="BK46" i="26"/>
  <c r="BE46" i="26"/>
  <c r="BD46" i="26"/>
  <c r="AZ46" i="26"/>
  <c r="AV46" i="26"/>
  <c r="AS46" i="26"/>
  <c r="AQ46" i="26"/>
  <c r="AK46" i="26"/>
  <c r="AJ46" i="26"/>
  <c r="AI46" i="26"/>
  <c r="AH46" i="26"/>
  <c r="ED46" i="26" s="1"/>
  <c r="EE45" i="26"/>
  <c r="DW45" i="26"/>
  <c r="DT45" i="26"/>
  <c r="CZ45" i="26"/>
  <c r="CY45" i="26"/>
  <c r="CN45" i="26"/>
  <c r="CB45" i="26"/>
  <c r="BS45" i="26"/>
  <c r="BK45" i="26"/>
  <c r="AV45" i="26"/>
  <c r="AN45" i="26"/>
  <c r="AM45" i="26"/>
  <c r="AH45" i="26"/>
  <c r="DL45" i="26" s="1"/>
  <c r="AH44" i="26"/>
  <c r="DV44" i="26" s="1"/>
  <c r="DY43" i="26"/>
  <c r="CG43" i="26"/>
  <c r="BM43" i="26"/>
  <c r="AH43" i="26"/>
  <c r="AH42" i="26"/>
  <c r="AH41" i="26"/>
  <c r="AH40" i="26"/>
  <c r="ED40" i="26" s="1"/>
  <c r="BT39" i="26"/>
  <c r="AY39" i="26"/>
  <c r="AH39" i="26"/>
  <c r="CN39" i="26" s="1"/>
  <c r="AH38" i="26"/>
  <c r="EE38" i="26" s="1"/>
  <c r="EC37" i="26"/>
  <c r="DU37" i="26"/>
  <c r="DA37" i="26"/>
  <c r="CW37" i="26"/>
  <c r="BY37" i="26"/>
  <c r="BQ37" i="26"/>
  <c r="AS37" i="26"/>
  <c r="AO37" i="26"/>
  <c r="AH37" i="26"/>
  <c r="ED37" i="26" s="1"/>
  <c r="DT36" i="26"/>
  <c r="BI36" i="26"/>
  <c r="AH36" i="26"/>
  <c r="EB35" i="26"/>
  <c r="DS35" i="26"/>
  <c r="DO35" i="26"/>
  <c r="DC35" i="26"/>
  <c r="CQ35" i="26"/>
  <c r="CM35" i="26"/>
  <c r="BX35" i="26"/>
  <c r="BO35" i="26"/>
  <c r="BK35" i="26"/>
  <c r="AU35" i="26"/>
  <c r="AJ35" i="26"/>
  <c r="AI35" i="26"/>
  <c r="AH35" i="26"/>
  <c r="DW35" i="26" s="1"/>
  <c r="AH34" i="26"/>
  <c r="EE34" i="26" s="1"/>
  <c r="CS33" i="26"/>
  <c r="CO33" i="26"/>
  <c r="AH33" i="26"/>
  <c r="BE33" i="26" s="1"/>
  <c r="DI32" i="26"/>
  <c r="BD32" i="26"/>
  <c r="AH32" i="26"/>
  <c r="AH31" i="26"/>
  <c r="AH30" i="26"/>
  <c r="EC29" i="26"/>
  <c r="DE29" i="26"/>
  <c r="BY29" i="26"/>
  <c r="BE29" i="26"/>
  <c r="AH29" i="26"/>
  <c r="AH28" i="26"/>
  <c r="AH27" i="26"/>
  <c r="BS26" i="26"/>
  <c r="BR26" i="26"/>
  <c r="AH26" i="26"/>
  <c r="AH25" i="26"/>
  <c r="CS24" i="26"/>
  <c r="BU24" i="26"/>
  <c r="AH24" i="26"/>
  <c r="AR24" i="26" s="1"/>
  <c r="EB23" i="26"/>
  <c r="DX23" i="26"/>
  <c r="CV23" i="26"/>
  <c r="CF23" i="26"/>
  <c r="BP23" i="26"/>
  <c r="BH23" i="26"/>
  <c r="AZ23" i="26"/>
  <c r="AY23" i="26"/>
  <c r="AO23" i="26"/>
  <c r="AM23" i="26"/>
  <c r="AI23" i="26"/>
  <c r="AH23" i="26"/>
  <c r="CZ23" i="26" s="1"/>
  <c r="DG22" i="26"/>
  <c r="AH22" i="26"/>
  <c r="AH21" i="26"/>
  <c r="EC21" i="26" s="1"/>
  <c r="BU20" i="26"/>
  <c r="BI20" i="26"/>
  <c r="AH20" i="26"/>
  <c r="CE19" i="26"/>
  <c r="CC19" i="26"/>
  <c r="AH19" i="26"/>
  <c r="AH18" i="26"/>
  <c r="AH17" i="26"/>
  <c r="DV17" i="26" s="1"/>
  <c r="BE16" i="26"/>
  <c r="AH16" i="26"/>
  <c r="AH15" i="26"/>
  <c r="CM14" i="26"/>
  <c r="BR14" i="26"/>
  <c r="AL14" i="26"/>
  <c r="AH14" i="26"/>
  <c r="AH13" i="26"/>
  <c r="AH12" i="26"/>
  <c r="AH11" i="26"/>
  <c r="EE11" i="26" s="1"/>
  <c r="EE10" i="26"/>
  <c r="AI10" i="26"/>
  <c r="AH10" i="26"/>
  <c r="AH9" i="26"/>
  <c r="AH8" i="26"/>
  <c r="AH7" i="26"/>
  <c r="EE7" i="26" s="1"/>
  <c r="EE6" i="26"/>
  <c r="AI6" i="26"/>
  <c r="AH6" i="26"/>
  <c r="AH5" i="26"/>
  <c r="AH4" i="26"/>
  <c r="B57" i="30" l="1"/>
  <c r="C56" i="30"/>
  <c r="IC6" i="20"/>
  <c r="IC7" i="20"/>
  <c r="AK4" i="20"/>
  <c r="DW15" i="26"/>
  <c r="EA15" i="26"/>
  <c r="DI15" i="26"/>
  <c r="CO15" i="26"/>
  <c r="BU15" i="26"/>
  <c r="BD15" i="26"/>
  <c r="AJ15" i="26"/>
  <c r="DY15" i="26"/>
  <c r="DE15" i="26"/>
  <c r="CN15" i="26"/>
  <c r="BT15" i="26"/>
  <c r="AZ15" i="26"/>
  <c r="AI15" i="26"/>
  <c r="BM15" i="26"/>
  <c r="CY15" i="26"/>
  <c r="DA71" i="26"/>
  <c r="BM71" i="26"/>
  <c r="BU71" i="26"/>
  <c r="ED88" i="26"/>
  <c r="DO88" i="26"/>
  <c r="CU88" i="26"/>
  <c r="BX88" i="26"/>
  <c r="BC88" i="26"/>
  <c r="AI88" i="26"/>
  <c r="EE88" i="26"/>
  <c r="DD88" i="26"/>
  <c r="CE88" i="26"/>
  <c r="AY88" i="26"/>
  <c r="EA88" i="26"/>
  <c r="CY88" i="26"/>
  <c r="BS88" i="26"/>
  <c r="AR88" i="26"/>
  <c r="CI88" i="26"/>
  <c r="AR15" i="26"/>
  <c r="CC15" i="26"/>
  <c r="DP15" i="26"/>
  <c r="CI22" i="26"/>
  <c r="AU22" i="26"/>
  <c r="EA22" i="26"/>
  <c r="CE22" i="26"/>
  <c r="AI22" i="26"/>
  <c r="DO22" i="26"/>
  <c r="CJ85" i="26"/>
  <c r="AV85" i="26"/>
  <c r="AS85" i="26"/>
  <c r="AM88" i="26"/>
  <c r="CN88" i="26"/>
  <c r="ED91" i="26"/>
  <c r="EA91" i="26"/>
  <c r="CI91" i="26"/>
  <c r="AQ91" i="26"/>
  <c r="DC91" i="26"/>
  <c r="BC91" i="26"/>
  <c r="CU91" i="26"/>
  <c r="AI91" i="26"/>
  <c r="BW92" i="26"/>
  <c r="BS92" i="26"/>
  <c r="CK97" i="26"/>
  <c r="AU97" i="26"/>
  <c r="DI97" i="26"/>
  <c r="BC97" i="26"/>
  <c r="CZ97" i="26"/>
  <c r="AJ97" i="26"/>
  <c r="CK102" i="26"/>
  <c r="BI102" i="26"/>
  <c r="AS15" i="26"/>
  <c r="CF15" i="26"/>
  <c r="DQ15" i="26"/>
  <c r="DU20" i="26"/>
  <c r="CO20" i="26"/>
  <c r="BA20" i="26"/>
  <c r="DQ20" i="26"/>
  <c r="BY20" i="26"/>
  <c r="AO20" i="26"/>
  <c r="CW20" i="26"/>
  <c r="BC22" i="26"/>
  <c r="CP26" i="26"/>
  <c r="BB26" i="26"/>
  <c r="DW26" i="26"/>
  <c r="BZ26" i="26"/>
  <c r="AT26" i="26"/>
  <c r="CX26" i="26"/>
  <c r="ED29" i="26"/>
  <c r="DU29" i="26"/>
  <c r="CW29" i="26"/>
  <c r="BQ29" i="26"/>
  <c r="AO29" i="26"/>
  <c r="DQ29" i="26"/>
  <c r="CK29" i="26"/>
  <c r="BI29" i="26"/>
  <c r="AK29" i="26"/>
  <c r="CG29" i="26"/>
  <c r="DS61" i="26"/>
  <c r="BO61" i="26"/>
  <c r="BP61" i="26"/>
  <c r="AR61" i="26"/>
  <c r="CK74" i="26"/>
  <c r="CG74" i="26"/>
  <c r="AR74" i="26"/>
  <c r="EE79" i="26"/>
  <c r="DQ79" i="26"/>
  <c r="CK79" i="26"/>
  <c r="BI79" i="26"/>
  <c r="AK79" i="26"/>
  <c r="EC79" i="26"/>
  <c r="CW79" i="26"/>
  <c r="BE79" i="26"/>
  <c r="DU79" i="26"/>
  <c r="CG79" i="26"/>
  <c r="AS79" i="26"/>
  <c r="DA79" i="26"/>
  <c r="CR85" i="26"/>
  <c r="BH88" i="26"/>
  <c r="DK88" i="26"/>
  <c r="BO91" i="26"/>
  <c r="BT97" i="26"/>
  <c r="DN14" i="26"/>
  <c r="DS14" i="26"/>
  <c r="BL14" i="26"/>
  <c r="CX14" i="26"/>
  <c r="AQ14" i="26"/>
  <c r="DX14" i="26"/>
  <c r="BK15" i="26"/>
  <c r="CV15" i="26"/>
  <c r="DI16" i="26"/>
  <c r="CC16" i="26"/>
  <c r="CR19" i="26"/>
  <c r="DT19" i="26"/>
  <c r="BA19" i="26"/>
  <c r="DH19" i="26"/>
  <c r="AM19" i="26"/>
  <c r="AK20" i="26"/>
  <c r="DA20" i="26"/>
  <c r="CA22" i="26"/>
  <c r="AL26" i="26"/>
  <c r="DF26" i="26"/>
  <c r="AS29" i="26"/>
  <c r="DA29" i="26"/>
  <c r="DI43" i="26"/>
  <c r="DE43" i="26"/>
  <c r="AW43" i="26"/>
  <c r="CO43" i="26"/>
  <c r="AS43" i="26"/>
  <c r="EC43" i="26"/>
  <c r="BX57" i="26"/>
  <c r="AN57" i="26"/>
  <c r="CZ57" i="26"/>
  <c r="BE57" i="26"/>
  <c r="CS57" i="26"/>
  <c r="AW57" i="26"/>
  <c r="DM59" i="26"/>
  <c r="CC59" i="26"/>
  <c r="AJ61" i="26"/>
  <c r="DT77" i="26"/>
  <c r="DX77" i="26"/>
  <c r="DC77" i="26"/>
  <c r="CJ77" i="26"/>
  <c r="BT77" i="26"/>
  <c r="AY77" i="26"/>
  <c r="AK77" i="26"/>
  <c r="DL77" i="26"/>
  <c r="CN77" i="26"/>
  <c r="BL77" i="26"/>
  <c r="AR77" i="26"/>
  <c r="DK77" i="26"/>
  <c r="CF77" i="26"/>
  <c r="BH77" i="26"/>
  <c r="AM77" i="26"/>
  <c r="BW77" i="26"/>
  <c r="DP77" i="26"/>
  <c r="AO79" i="26"/>
  <c r="DE79" i="26"/>
  <c r="CB86" i="26"/>
  <c r="BX86" i="26"/>
  <c r="BO88" i="26"/>
  <c r="DT88" i="26"/>
  <c r="BW91" i="26"/>
  <c r="DW96" i="26"/>
  <c r="CV96" i="26"/>
  <c r="BP96" i="26"/>
  <c r="AQ96" i="26"/>
  <c r="DS96" i="26"/>
  <c r="CF96" i="26"/>
  <c r="AU96" i="26"/>
  <c r="DG96" i="26"/>
  <c r="CA96" i="26"/>
  <c r="AJ96" i="26"/>
  <c r="DC96" i="26"/>
  <c r="CA97" i="26"/>
  <c r="ED101" i="26"/>
  <c r="EC101" i="26"/>
  <c r="DQ101" i="26"/>
  <c r="DH101" i="26"/>
  <c r="CW101" i="26"/>
  <c r="CO101" i="26"/>
  <c r="CF101" i="26"/>
  <c r="BU101" i="26"/>
  <c r="BL101" i="26"/>
  <c r="BD101" i="26"/>
  <c r="AS101" i="26"/>
  <c r="AJ101" i="26"/>
  <c r="EA101" i="26"/>
  <c r="DL101" i="26"/>
  <c r="DA101" i="26"/>
  <c r="CM101" i="26"/>
  <c r="CA101" i="26"/>
  <c r="BO101" i="26"/>
  <c r="AZ101" i="26"/>
  <c r="AO101" i="26"/>
  <c r="DW101" i="26"/>
  <c r="DK101" i="26"/>
  <c r="CV101" i="26"/>
  <c r="CJ101" i="26"/>
  <c r="BY101" i="26"/>
  <c r="BK101" i="26"/>
  <c r="AY101" i="26"/>
  <c r="AK101" i="26"/>
  <c r="DS101" i="26"/>
  <c r="DE101" i="26"/>
  <c r="BE101" i="26"/>
  <c r="CB101" i="26"/>
  <c r="DC101" i="26"/>
  <c r="DU24" i="26"/>
  <c r="BE37" i="26"/>
  <c r="CG37" i="26"/>
  <c r="DE37" i="26"/>
  <c r="DW73" i="26"/>
  <c r="CU73" i="26"/>
  <c r="BP73" i="26"/>
  <c r="AQ73" i="26"/>
  <c r="BO73" i="26"/>
  <c r="DD73" i="26"/>
  <c r="CZ78" i="26"/>
  <c r="BT78" i="26"/>
  <c r="AR78" i="26"/>
  <c r="BL78" i="26"/>
  <c r="DH78" i="26"/>
  <c r="AW23" i="26"/>
  <c r="BK23" i="26"/>
  <c r="AZ35" i="26"/>
  <c r="CA35" i="26"/>
  <c r="DD35" i="26"/>
  <c r="AK37" i="26"/>
  <c r="BI37" i="26"/>
  <c r="CK37" i="26"/>
  <c r="DQ37" i="26"/>
  <c r="BH45" i="26"/>
  <c r="CF45" i="26"/>
  <c r="DH45" i="26"/>
  <c r="AO46" i="26"/>
  <c r="AY46" i="26"/>
  <c r="BG46" i="26"/>
  <c r="BQ46" i="26"/>
  <c r="CA46" i="26"/>
  <c r="CJ46" i="26"/>
  <c r="CU46" i="26"/>
  <c r="DC46" i="26"/>
  <c r="DL46" i="26"/>
  <c r="DW46" i="26"/>
  <c r="DH49" i="26"/>
  <c r="CV49" i="26"/>
  <c r="AN49" i="26"/>
  <c r="CY49" i="26"/>
  <c r="DX54" i="26"/>
  <c r="EC54" i="26"/>
  <c r="DD54" i="26"/>
  <c r="BY54" i="26"/>
  <c r="AV54" i="26"/>
  <c r="BL54" i="26"/>
  <c r="CR54" i="26"/>
  <c r="EE55" i="26"/>
  <c r="EC55" i="26"/>
  <c r="DA55" i="26"/>
  <c r="BY55" i="26"/>
  <c r="AS55" i="26"/>
  <c r="BI55" i="26"/>
  <c r="CW55" i="26"/>
  <c r="DU68" i="26"/>
  <c r="CR68" i="26"/>
  <c r="AV68" i="26"/>
  <c r="CK68" i="26"/>
  <c r="DR72" i="26"/>
  <c r="BF72" i="26"/>
  <c r="AJ73" i="26"/>
  <c r="CA73" i="26"/>
  <c r="DG73" i="26"/>
  <c r="AN78" i="26"/>
  <c r="CF78" i="26"/>
  <c r="DX78" i="26"/>
  <c r="CG87" i="26"/>
  <c r="BV87" i="26"/>
  <c r="DW87" i="26"/>
  <c r="CQ100" i="26"/>
  <c r="DP100" i="26"/>
  <c r="AM100" i="26"/>
  <c r="EE100" i="26"/>
  <c r="AQ50" i="26"/>
  <c r="BE50" i="26"/>
  <c r="BT50" i="26"/>
  <c r="CG50" i="26"/>
  <c r="CW50" i="26"/>
  <c r="DQ50" i="26"/>
  <c r="AS53" i="26"/>
  <c r="BL53" i="26"/>
  <c r="CB53" i="26"/>
  <c r="CU53" i="26"/>
  <c r="DI53" i="26"/>
  <c r="DA58" i="26"/>
  <c r="CZ62" i="26"/>
  <c r="CG75" i="26"/>
  <c r="EC75" i="26"/>
  <c r="CK81" i="26"/>
  <c r="DL89" i="26"/>
  <c r="DK98" i="26"/>
  <c r="AN10" i="27"/>
  <c r="AN13" i="27"/>
  <c r="AQ5" i="27"/>
  <c r="AN6" i="27"/>
  <c r="AP8" i="27"/>
  <c r="AP7" i="27"/>
  <c r="AP11" i="27"/>
  <c r="AQ12" i="27"/>
  <c r="AO4" i="27"/>
  <c r="ED18" i="26"/>
  <c r="DW18" i="26"/>
  <c r="AQ18" i="26"/>
  <c r="AZ18" i="26"/>
  <c r="BK18" i="26"/>
  <c r="BW18" i="26"/>
  <c r="CQ18" i="26"/>
  <c r="DK18" i="26"/>
  <c r="DT27" i="26"/>
  <c r="EA27" i="26"/>
  <c r="DD27" i="26"/>
  <c r="CJ27" i="26"/>
  <c r="BO27" i="26"/>
  <c r="AR27" i="26"/>
  <c r="BD27" i="26"/>
  <c r="CB27" i="26"/>
  <c r="DH27" i="26"/>
  <c r="DS28" i="26"/>
  <c r="DD28" i="26"/>
  <c r="CO28" i="26"/>
  <c r="CB28" i="26"/>
  <c r="BM28" i="26"/>
  <c r="AY28" i="26"/>
  <c r="AK28" i="26"/>
  <c r="AS28" i="26"/>
  <c r="BO28" i="26"/>
  <c r="CI28" i="26"/>
  <c r="CY28" i="26"/>
  <c r="DT28" i="26"/>
  <c r="DC31" i="26"/>
  <c r="CF31" i="26"/>
  <c r="DX31" i="26"/>
  <c r="DL41" i="26"/>
  <c r="DW41" i="26"/>
  <c r="CF41" i="26"/>
  <c r="AN41" i="26"/>
  <c r="CI41" i="26"/>
  <c r="ED42" i="26"/>
  <c r="DX42" i="26"/>
  <c r="DQ42" i="26"/>
  <c r="DK42" i="26"/>
  <c r="DC42" i="26"/>
  <c r="CV42" i="26"/>
  <c r="CO42" i="26"/>
  <c r="CG42" i="26"/>
  <c r="CA42" i="26"/>
  <c r="BT42" i="26"/>
  <c r="BL42" i="26"/>
  <c r="BE42" i="26"/>
  <c r="AY42" i="26"/>
  <c r="AQ42" i="26"/>
  <c r="AJ42" i="26"/>
  <c r="AO42" i="26"/>
  <c r="AZ42" i="26"/>
  <c r="BI42" i="26"/>
  <c r="BQ42" i="26"/>
  <c r="CB42" i="26"/>
  <c r="CK42" i="26"/>
  <c r="CU42" i="26"/>
  <c r="DE42" i="26"/>
  <c r="DM42" i="26"/>
  <c r="DW42" i="26"/>
  <c r="DI51" i="26"/>
  <c r="AW51" i="26"/>
  <c r="CO51" i="26"/>
  <c r="BA51" i="26"/>
  <c r="DI63" i="26"/>
  <c r="CW63" i="26"/>
  <c r="AW63" i="26"/>
  <c r="EC63" i="26"/>
  <c r="BQ63" i="26"/>
  <c r="BY63" i="26"/>
  <c r="AK63" i="26"/>
  <c r="AI18" i="26"/>
  <c r="AR18" i="26"/>
  <c r="BC18" i="26"/>
  <c r="BO18" i="26"/>
  <c r="CA18" i="26"/>
  <c r="CU18" i="26"/>
  <c r="DS18" i="26"/>
  <c r="EB24" i="26"/>
  <c r="DY24" i="26"/>
  <c r="DE24" i="26"/>
  <c r="CK24" i="26"/>
  <c r="BM24" i="26"/>
  <c r="AS24" i="26"/>
  <c r="AJ24" i="26"/>
  <c r="AW24" i="26"/>
  <c r="BY24" i="26"/>
  <c r="DA24" i="26"/>
  <c r="AQ31" i="26"/>
  <c r="DH32" i="26"/>
  <c r="BQ32" i="26"/>
  <c r="AN32" i="26"/>
  <c r="BT32" i="26"/>
  <c r="EC32" i="26"/>
  <c r="CW36" i="26"/>
  <c r="BH36" i="26"/>
  <c r="CB36" i="26"/>
  <c r="DU36" i="26"/>
  <c r="AR41" i="26"/>
  <c r="CZ41" i="26"/>
  <c r="AI42" i="26"/>
  <c r="AS42" i="26"/>
  <c r="BA42" i="26"/>
  <c r="BK42" i="26"/>
  <c r="BU42" i="26"/>
  <c r="CE42" i="26"/>
  <c r="CM42" i="26"/>
  <c r="CW42" i="26"/>
  <c r="DG42" i="26"/>
  <c r="DP42" i="26"/>
  <c r="EA42" i="26"/>
  <c r="CS51" i="26"/>
  <c r="CS63" i="26"/>
  <c r="AV14" i="26"/>
  <c r="CB14" i="26"/>
  <c r="DC14" i="26"/>
  <c r="ED14" i="26"/>
  <c r="AM15" i="26"/>
  <c r="AW15" i="26"/>
  <c r="BE15" i="26"/>
  <c r="BO15" i="26"/>
  <c r="BY15" i="26"/>
  <c r="CI15" i="26"/>
  <c r="CQ15" i="26"/>
  <c r="DA15" i="26"/>
  <c r="DK15" i="26"/>
  <c r="DT15" i="26"/>
  <c r="EE15" i="26"/>
  <c r="AJ18" i="26"/>
  <c r="AU18" i="26"/>
  <c r="BG18" i="26"/>
  <c r="BP18" i="26"/>
  <c r="CE18" i="26"/>
  <c r="DC18" i="26"/>
  <c r="EA18" i="26"/>
  <c r="BC19" i="26"/>
  <c r="EB20" i="26"/>
  <c r="EC20" i="26"/>
  <c r="DE20" i="26"/>
  <c r="CK20" i="26"/>
  <c r="BQ20" i="26"/>
  <c r="AS20" i="26"/>
  <c r="BE20" i="26"/>
  <c r="CG20" i="26"/>
  <c r="DM20" i="26"/>
  <c r="DW22" i="26"/>
  <c r="CU22" i="26"/>
  <c r="BO22" i="26"/>
  <c r="AM22" i="26"/>
  <c r="BK22" i="26"/>
  <c r="CY22" i="26"/>
  <c r="DP23" i="26"/>
  <c r="CJ23" i="26"/>
  <c r="BO23" i="26"/>
  <c r="BD23" i="26"/>
  <c r="AS23" i="26"/>
  <c r="AJ23" i="26"/>
  <c r="AR23" i="26"/>
  <c r="BE23" i="26"/>
  <c r="CB23" i="26"/>
  <c r="DH23" i="26"/>
  <c r="AK24" i="26"/>
  <c r="BE24" i="26"/>
  <c r="CC24" i="26"/>
  <c r="DI24" i="26"/>
  <c r="DG26" i="26"/>
  <c r="EE26" i="26"/>
  <c r="CY26" i="26"/>
  <c r="CH26" i="26"/>
  <c r="BJ26" i="26"/>
  <c r="AM26" i="26"/>
  <c r="BC26" i="26"/>
  <c r="CI26" i="26"/>
  <c r="DO26" i="26"/>
  <c r="AJ27" i="26"/>
  <c r="BP27" i="26"/>
  <c r="CU27" i="26"/>
  <c r="DS27" i="26"/>
  <c r="AM28" i="26"/>
  <c r="BG28" i="26"/>
  <c r="BW28" i="26"/>
  <c r="CR28" i="26"/>
  <c r="DK28" i="26"/>
  <c r="EA28" i="26"/>
  <c r="AZ31" i="26"/>
  <c r="AQ32" i="26"/>
  <c r="CK32" i="26"/>
  <c r="DI33" i="26"/>
  <c r="AW33" i="26"/>
  <c r="AQ35" i="26"/>
  <c r="BC35" i="26"/>
  <c r="BP35" i="26"/>
  <c r="CF35" i="26"/>
  <c r="CU35" i="26"/>
  <c r="DG35" i="26"/>
  <c r="AN36" i="26"/>
  <c r="CF36" i="26"/>
  <c r="DQ39" i="26"/>
  <c r="BK41" i="26"/>
  <c r="DD41" i="26"/>
  <c r="AK42" i="26"/>
  <c r="AU42" i="26"/>
  <c r="BD42" i="26"/>
  <c r="BO42" i="26"/>
  <c r="BW42" i="26"/>
  <c r="CF42" i="26"/>
  <c r="CQ42" i="26"/>
  <c r="CZ42" i="26"/>
  <c r="DH42" i="26"/>
  <c r="DS42" i="26"/>
  <c r="EB42" i="26"/>
  <c r="EC47" i="26"/>
  <c r="DE47" i="26"/>
  <c r="CC47" i="26"/>
  <c r="AW47" i="26"/>
  <c r="DY47" i="26"/>
  <c r="CW47" i="26"/>
  <c r="BQ47" i="26"/>
  <c r="AS47" i="26"/>
  <c r="CG47" i="26"/>
  <c r="BD49" i="26"/>
  <c r="CF49" i="26"/>
  <c r="BH62" i="26"/>
  <c r="DU63" i="26"/>
  <c r="EE66" i="26"/>
  <c r="EC70" i="26"/>
  <c r="DQ70" i="26"/>
  <c r="DA70" i="26"/>
  <c r="CN70" i="26"/>
  <c r="BY70" i="26"/>
  <c r="BI70" i="26"/>
  <c r="AW70" i="26"/>
  <c r="AJ70" i="26"/>
  <c r="DL70" i="26"/>
  <c r="CV70" i="26"/>
  <c r="CC70" i="26"/>
  <c r="BH70" i="26"/>
  <c r="AO70" i="26"/>
  <c r="DU70" i="26"/>
  <c r="CW70" i="26"/>
  <c r="BU70" i="26"/>
  <c r="AZ70" i="26"/>
  <c r="DT70" i="26"/>
  <c r="CO70" i="26"/>
  <c r="BQ70" i="26"/>
  <c r="AS70" i="26"/>
  <c r="CF70" i="26"/>
  <c r="EB70" i="26"/>
  <c r="AI27" i="26"/>
  <c r="BG27" i="26"/>
  <c r="CM27" i="26"/>
  <c r="DP27" i="26"/>
  <c r="AI28" i="26"/>
  <c r="BA28" i="26"/>
  <c r="BT28" i="26"/>
  <c r="CJ28" i="26"/>
  <c r="DE28" i="26"/>
  <c r="DY28" i="26"/>
  <c r="BG14" i="26"/>
  <c r="CH14" i="26"/>
  <c r="DH14" i="26"/>
  <c r="AO15" i="26"/>
  <c r="AY15" i="26"/>
  <c r="BH15" i="26"/>
  <c r="BS15" i="26"/>
  <c r="CA15" i="26"/>
  <c r="CJ15" i="26"/>
  <c r="CU15" i="26"/>
  <c r="DD15" i="26"/>
  <c r="DL15" i="26"/>
  <c r="AM18" i="26"/>
  <c r="AY18" i="26"/>
  <c r="BH18" i="26"/>
  <c r="BS18" i="26"/>
  <c r="CM18" i="26"/>
  <c r="DG18" i="26"/>
  <c r="EA19" i="26"/>
  <c r="DU19" i="26"/>
  <c r="CS19" i="26"/>
  <c r="BQ19" i="26"/>
  <c r="AN19" i="26"/>
  <c r="BO19" i="26"/>
  <c r="DE19" i="26"/>
  <c r="AN24" i="26"/>
  <c r="BI24" i="26"/>
  <c r="CO24" i="26"/>
  <c r="DQ24" i="26"/>
  <c r="AV27" i="26"/>
  <c r="BX27" i="26"/>
  <c r="CV27" i="26"/>
  <c r="EB27" i="26"/>
  <c r="AR28" i="26"/>
  <c r="BH28" i="26"/>
  <c r="CC28" i="26"/>
  <c r="CW28" i="26"/>
  <c r="DM28" i="26"/>
  <c r="CR31" i="26"/>
  <c r="BC32" i="26"/>
  <c r="CO32" i="26"/>
  <c r="ED35" i="26"/>
  <c r="EE35" i="26"/>
  <c r="DT35" i="26"/>
  <c r="DK35" i="26"/>
  <c r="CY35" i="26"/>
  <c r="CN35" i="26"/>
  <c r="CE35" i="26"/>
  <c r="BS35" i="26"/>
  <c r="BH35" i="26"/>
  <c r="AY35" i="26"/>
  <c r="AM35" i="26"/>
  <c r="AR35" i="26"/>
  <c r="BG35" i="26"/>
  <c r="BW35" i="26"/>
  <c r="CI35" i="26"/>
  <c r="CV35" i="26"/>
  <c r="DL35" i="26"/>
  <c r="EA35" i="26"/>
  <c r="AO36" i="26"/>
  <c r="CZ36" i="26"/>
  <c r="BL41" i="26"/>
  <c r="DX41" i="26"/>
  <c r="AN42" i="26"/>
  <c r="AV42" i="26"/>
  <c r="BG42" i="26"/>
  <c r="BP42" i="26"/>
  <c r="BY42" i="26"/>
  <c r="CJ42" i="26"/>
  <c r="CR42" i="26"/>
  <c r="DA42" i="26"/>
  <c r="DL42" i="26"/>
  <c r="DU42" i="26"/>
  <c r="EC42" i="26"/>
  <c r="DT49" i="26"/>
  <c r="DG49" i="26"/>
  <c r="CQ49" i="26"/>
  <c r="CB49" i="26"/>
  <c r="BP49" i="26"/>
  <c r="AZ49" i="26"/>
  <c r="AM49" i="26"/>
  <c r="EE49" i="26"/>
  <c r="DP49" i="26"/>
  <c r="CZ49" i="26"/>
  <c r="CN49" i="26"/>
  <c r="CA49" i="26"/>
  <c r="BK49" i="26"/>
  <c r="AV49" i="26"/>
  <c r="AJ49" i="26"/>
  <c r="BH49" i="26"/>
  <c r="CJ49" i="26"/>
  <c r="DL49" i="26"/>
  <c r="DX62" i="26"/>
  <c r="DI62" i="26"/>
  <c r="CV62" i="26"/>
  <c r="CF62" i="26"/>
  <c r="BT62" i="26"/>
  <c r="BE62" i="26"/>
  <c r="DT62" i="26"/>
  <c r="DA62" i="26"/>
  <c r="CK62" i="26"/>
  <c r="BP62" i="26"/>
  <c r="AW62" i="26"/>
  <c r="AJ62" i="26"/>
  <c r="DQ62" i="26"/>
  <c r="CR62" i="26"/>
  <c r="BU62" i="26"/>
  <c r="AV62" i="26"/>
  <c r="DL62" i="26"/>
  <c r="CN62" i="26"/>
  <c r="BL62" i="26"/>
  <c r="AO62" i="26"/>
  <c r="CB62" i="26"/>
  <c r="EB62" i="26"/>
  <c r="BA29" i="26"/>
  <c r="BU29" i="26"/>
  <c r="CO29" i="26"/>
  <c r="DM29" i="26"/>
  <c r="BA37" i="26"/>
  <c r="BU37" i="26"/>
  <c r="CO37" i="26"/>
  <c r="DM37" i="26"/>
  <c r="BQ43" i="26"/>
  <c r="AZ45" i="26"/>
  <c r="BT45" i="26"/>
  <c r="CQ45" i="26"/>
  <c r="AN46" i="26"/>
  <c r="AU46" i="26"/>
  <c r="BA46" i="26"/>
  <c r="BI46" i="26"/>
  <c r="BP46" i="26"/>
  <c r="BW46" i="26"/>
  <c r="CE46" i="26"/>
  <c r="CK46" i="26"/>
  <c r="CR46" i="26"/>
  <c r="CZ46" i="26"/>
  <c r="DG46" i="26"/>
  <c r="DM46" i="26"/>
  <c r="DU46" i="26"/>
  <c r="EB46" i="26"/>
  <c r="AK50" i="26"/>
  <c r="AS50" i="26"/>
  <c r="AZ50" i="26"/>
  <c r="BG50" i="26"/>
  <c r="BO50" i="26"/>
  <c r="BU50" i="26"/>
  <c r="CB50" i="26"/>
  <c r="CJ50" i="26"/>
  <c r="CQ50" i="26"/>
  <c r="DA50" i="26"/>
  <c r="DK50" i="26"/>
  <c r="EE53" i="26"/>
  <c r="DT53" i="26"/>
  <c r="DK53" i="26"/>
  <c r="DC53" i="26"/>
  <c r="CR53" i="26"/>
  <c r="CI53" i="26"/>
  <c r="BY53" i="26"/>
  <c r="BO53" i="26"/>
  <c r="BG53" i="26"/>
  <c r="AW53" i="26"/>
  <c r="AM53" i="26"/>
  <c r="AR53" i="26"/>
  <c r="BD53" i="26"/>
  <c r="BS53" i="26"/>
  <c r="CC53" i="26"/>
  <c r="CO53" i="26"/>
  <c r="DD53" i="26"/>
  <c r="DP53" i="26"/>
  <c r="EA53" i="26"/>
  <c r="AR54" i="26"/>
  <c r="BD54" i="26"/>
  <c r="BQ54" i="26"/>
  <c r="CG54" i="26"/>
  <c r="CV54" i="26"/>
  <c r="DH54" i="26"/>
  <c r="DK57" i="26"/>
  <c r="CF57" i="26"/>
  <c r="BM57" i="26"/>
  <c r="AU57" i="26"/>
  <c r="BD57" i="26"/>
  <c r="BY57" i="26"/>
  <c r="DT57" i="26"/>
  <c r="BM58" i="26"/>
  <c r="AV61" i="26"/>
  <c r="CB61" i="26"/>
  <c r="AW68" i="26"/>
  <c r="CB68" i="26"/>
  <c r="CZ68" i="26"/>
  <c r="ED86" i="26"/>
  <c r="DX86" i="26"/>
  <c r="DD86" i="26"/>
  <c r="CJ86" i="26"/>
  <c r="BY86" i="26"/>
  <c r="BP86" i="26"/>
  <c r="BD86" i="26"/>
  <c r="AS86" i="26"/>
  <c r="AJ86" i="26"/>
  <c r="DL86" i="26"/>
  <c r="CR86" i="26"/>
  <c r="CF86" i="26"/>
  <c r="BT86" i="26"/>
  <c r="BI86" i="26"/>
  <c r="AZ86" i="26"/>
  <c r="AN86" i="26"/>
  <c r="EB86" i="26"/>
  <c r="CN86" i="26"/>
  <c r="BQ86" i="26"/>
  <c r="AV86" i="26"/>
  <c r="DT86" i="26"/>
  <c r="CG86" i="26"/>
  <c r="BL86" i="26"/>
  <c r="AR86" i="26"/>
  <c r="DH86" i="26"/>
  <c r="BH86" i="26"/>
  <c r="CV86" i="26"/>
  <c r="BA86" i="26"/>
  <c r="DY92" i="26"/>
  <c r="DQ92" i="26"/>
  <c r="DG92" i="26"/>
  <c r="CW92" i="26"/>
  <c r="CN92" i="26"/>
  <c r="CC92" i="26"/>
  <c r="BU92" i="26"/>
  <c r="BL92" i="26"/>
  <c r="BA92" i="26"/>
  <c r="AR92" i="26"/>
  <c r="AJ92" i="26"/>
  <c r="EE92" i="26"/>
  <c r="DT92" i="26"/>
  <c r="DL92" i="26"/>
  <c r="DC92" i="26"/>
  <c r="CR92" i="26"/>
  <c r="CI92" i="26"/>
  <c r="CA92" i="26"/>
  <c r="BP92" i="26"/>
  <c r="BG92" i="26"/>
  <c r="AW92" i="26"/>
  <c r="AM92" i="26"/>
  <c r="DS92" i="26"/>
  <c r="CY92" i="26"/>
  <c r="CG92" i="26"/>
  <c r="BM92" i="26"/>
  <c r="AU92" i="26"/>
  <c r="DM92" i="26"/>
  <c r="CV92" i="26"/>
  <c r="CB92" i="26"/>
  <c r="BH92" i="26"/>
  <c r="AQ92" i="26"/>
  <c r="EB92" i="26"/>
  <c r="CQ92" i="26"/>
  <c r="BE92" i="26"/>
  <c r="DX92" i="26"/>
  <c r="CK92" i="26"/>
  <c r="AZ92" i="26"/>
  <c r="DD92" i="26"/>
  <c r="ED50" i="26"/>
  <c r="DX50" i="26"/>
  <c r="DM50" i="26"/>
  <c r="DG50" i="26"/>
  <c r="CZ50" i="26"/>
  <c r="CR50" i="26"/>
  <c r="AN50" i="26"/>
  <c r="AU50" i="26"/>
  <c r="BA50" i="26"/>
  <c r="BI50" i="26"/>
  <c r="BP50" i="26"/>
  <c r="BW50" i="26"/>
  <c r="CE50" i="26"/>
  <c r="CK50" i="26"/>
  <c r="CU50" i="26"/>
  <c r="DC50" i="26"/>
  <c r="DL50" i="26"/>
  <c r="DY50" i="26"/>
  <c r="ED54" i="26"/>
  <c r="DU54" i="26"/>
  <c r="DL54" i="26"/>
  <c r="CZ54" i="26"/>
  <c r="CO54" i="26"/>
  <c r="CF54" i="26"/>
  <c r="BT54" i="26"/>
  <c r="BI54" i="26"/>
  <c r="AZ54" i="26"/>
  <c r="AN54" i="26"/>
  <c r="AS54" i="26"/>
  <c r="BH54" i="26"/>
  <c r="BX54" i="26"/>
  <c r="CJ54" i="26"/>
  <c r="CW54" i="26"/>
  <c r="DM54" i="26"/>
  <c r="EB54" i="26"/>
  <c r="DT58" i="26"/>
  <c r="CC58" i="26"/>
  <c r="AW58" i="26"/>
  <c r="BX58" i="26"/>
  <c r="EA61" i="26"/>
  <c r="DH61" i="26"/>
  <c r="CF61" i="26"/>
  <c r="BE61" i="26"/>
  <c r="AK61" i="26"/>
  <c r="BC61" i="26"/>
  <c r="CR61" i="26"/>
  <c r="DX61" i="26"/>
  <c r="DX68" i="26"/>
  <c r="DI68" i="26"/>
  <c r="CW68" i="26"/>
  <c r="CG68" i="26"/>
  <c r="BT68" i="26"/>
  <c r="BE68" i="26"/>
  <c r="AO68" i="26"/>
  <c r="EC68" i="26"/>
  <c r="DH68" i="26"/>
  <c r="CO68" i="26"/>
  <c r="BU68" i="26"/>
  <c r="BA68" i="26"/>
  <c r="AK68" i="26"/>
  <c r="BI68" i="26"/>
  <c r="CC68" i="26"/>
  <c r="DA68" i="26"/>
  <c r="DD74" i="26"/>
  <c r="BM74" i="26"/>
  <c r="DY74" i="26"/>
  <c r="BP74" i="26"/>
  <c r="DE74" i="26"/>
  <c r="AS74" i="26"/>
  <c r="EB74" i="26"/>
  <c r="AK86" i="26"/>
  <c r="AK92" i="26"/>
  <c r="DI92" i="26"/>
  <c r="EC73" i="26"/>
  <c r="EE73" i="26"/>
  <c r="DT73" i="26"/>
  <c r="DK73" i="26"/>
  <c r="CY73" i="26"/>
  <c r="CN73" i="26"/>
  <c r="CE73" i="26"/>
  <c r="BS73" i="26"/>
  <c r="BH73" i="26"/>
  <c r="AY73" i="26"/>
  <c r="AM73" i="26"/>
  <c r="AR73" i="26"/>
  <c r="BG73" i="26"/>
  <c r="BW73" i="26"/>
  <c r="CI73" i="26"/>
  <c r="CV73" i="26"/>
  <c r="DL73" i="26"/>
  <c r="EA73" i="26"/>
  <c r="EA85" i="26"/>
  <c r="DM85" i="26"/>
  <c r="CZ85" i="26"/>
  <c r="CN85" i="26"/>
  <c r="BY85" i="26"/>
  <c r="BO85" i="26"/>
  <c r="BC85" i="26"/>
  <c r="EE85" i="26"/>
  <c r="DT85" i="26"/>
  <c r="DH85" i="26"/>
  <c r="CS85" i="26"/>
  <c r="CG85" i="26"/>
  <c r="BW85" i="26"/>
  <c r="BH85" i="26"/>
  <c r="EC85" i="26"/>
  <c r="DC85" i="26"/>
  <c r="CE85" i="26"/>
  <c r="BD85" i="26"/>
  <c r="AN85" i="26"/>
  <c r="DU85" i="26"/>
  <c r="CY85" i="26"/>
  <c r="BX85" i="26"/>
  <c r="AW85" i="26"/>
  <c r="AM85" i="26"/>
  <c r="BL85" i="26"/>
  <c r="DI85" i="26"/>
  <c r="DT99" i="26"/>
  <c r="BR99" i="26"/>
  <c r="BX99" i="26"/>
  <c r="BA55" i="26"/>
  <c r="BU55" i="26"/>
  <c r="CO55" i="26"/>
  <c r="DM55" i="26"/>
  <c r="AI73" i="26"/>
  <c r="AU73" i="26"/>
  <c r="BK73" i="26"/>
  <c r="BX73" i="26"/>
  <c r="CM73" i="26"/>
  <c r="DC73" i="26"/>
  <c r="DO73" i="26"/>
  <c r="EB73" i="26"/>
  <c r="ED78" i="26"/>
  <c r="DP78" i="26"/>
  <c r="CW78" i="26"/>
  <c r="CN78" i="26"/>
  <c r="CB78" i="26"/>
  <c r="BQ78" i="26"/>
  <c r="BH78" i="26"/>
  <c r="AV78" i="26"/>
  <c r="AK78" i="26"/>
  <c r="DL78" i="26"/>
  <c r="CV78" i="26"/>
  <c r="CJ78" i="26"/>
  <c r="BY78" i="26"/>
  <c r="BP78" i="26"/>
  <c r="BD78" i="26"/>
  <c r="AS78" i="26"/>
  <c r="AJ78" i="26"/>
  <c r="BA78" i="26"/>
  <c r="BX78" i="26"/>
  <c r="CR78" i="26"/>
  <c r="EB78" i="26"/>
  <c r="AI85" i="26"/>
  <c r="BQ85" i="26"/>
  <c r="DP85" i="26"/>
  <c r="BJ94" i="26"/>
  <c r="DA94" i="26"/>
  <c r="AZ94" i="26"/>
  <c r="CP94" i="26"/>
  <c r="BE94" i="26"/>
  <c r="BQ75" i="26"/>
  <c r="AQ77" i="26"/>
  <c r="AZ77" i="26"/>
  <c r="BO77" i="26"/>
  <c r="CE77" i="26"/>
  <c r="CR77" i="26"/>
  <c r="DD77" i="26"/>
  <c r="BA79" i="26"/>
  <c r="BU79" i="26"/>
  <c r="CO79" i="26"/>
  <c r="DM79" i="26"/>
  <c r="AZ81" i="26"/>
  <c r="DG81" i="26"/>
  <c r="EC93" i="26"/>
  <c r="AO93" i="26"/>
  <c r="CG93" i="26"/>
  <c r="EC96" i="26"/>
  <c r="EE96" i="26"/>
  <c r="DT96" i="26"/>
  <c r="DK96" i="26"/>
  <c r="CY96" i="26"/>
  <c r="CN96" i="26"/>
  <c r="CE96" i="26"/>
  <c r="BS96" i="26"/>
  <c r="BH96" i="26"/>
  <c r="AY96" i="26"/>
  <c r="AM96" i="26"/>
  <c r="EA96" i="26"/>
  <c r="DO96" i="26"/>
  <c r="DD96" i="26"/>
  <c r="CU96" i="26"/>
  <c r="CI96" i="26"/>
  <c r="BX96" i="26"/>
  <c r="BO96" i="26"/>
  <c r="BC96" i="26"/>
  <c r="AR96" i="26"/>
  <c r="AI96" i="26"/>
  <c r="AZ96" i="26"/>
  <c r="BW96" i="26"/>
  <c r="CQ96" i="26"/>
  <c r="DL96" i="26"/>
  <c r="DW97" i="26"/>
  <c r="DG97" i="26"/>
  <c r="CN97" i="26"/>
  <c r="BX97" i="26"/>
  <c r="BI97" i="26"/>
  <c r="AO97" i="26"/>
  <c r="DO97" i="26"/>
  <c r="CV97" i="26"/>
  <c r="CF97" i="26"/>
  <c r="BM97" i="26"/>
  <c r="AY97" i="26"/>
  <c r="AI97" i="26"/>
  <c r="BK97" i="26"/>
  <c r="CU97" i="26"/>
  <c r="DY97" i="26"/>
  <c r="BG100" i="26"/>
  <c r="BP81" i="26"/>
  <c r="EA100" i="26"/>
  <c r="CY100" i="26"/>
  <c r="CE100" i="26"/>
  <c r="BK100" i="26"/>
  <c r="AQ100" i="26"/>
  <c r="DK100" i="26"/>
  <c r="CP100" i="26"/>
  <c r="BS100" i="26"/>
  <c r="BB100" i="26"/>
  <c r="AL100" i="26"/>
  <c r="BR100" i="26"/>
  <c r="DF100" i="26"/>
  <c r="BQ87" i="26"/>
  <c r="DG87" i="26"/>
  <c r="AJ88" i="26"/>
  <c r="AU88" i="26"/>
  <c r="BG88" i="26"/>
  <c r="BP88" i="26"/>
  <c r="CA88" i="26"/>
  <c r="CM88" i="26"/>
  <c r="CV88" i="26"/>
  <c r="DG88" i="26"/>
  <c r="DS88" i="26"/>
  <c r="EB88" i="26"/>
  <c r="AW89" i="26"/>
  <c r="CS89" i="26"/>
  <c r="AY91" i="26"/>
  <c r="BS91" i="26"/>
  <c r="CM91" i="26"/>
  <c r="DK91" i="26"/>
  <c r="EE91" i="26"/>
  <c r="AN101" i="26"/>
  <c r="AU101" i="26"/>
  <c r="BA101" i="26"/>
  <c r="BI101" i="26"/>
  <c r="BP101" i="26"/>
  <c r="BW101" i="26"/>
  <c r="CE101" i="26"/>
  <c r="CK101" i="26"/>
  <c r="CR101" i="26"/>
  <c r="CZ101" i="26"/>
  <c r="DG101" i="26"/>
  <c r="DM101" i="26"/>
  <c r="DU101" i="26"/>
  <c r="EB101" i="26"/>
  <c r="BM102" i="26"/>
  <c r="DU102" i="26"/>
  <c r="AW87" i="26"/>
  <c r="AQ88" i="26"/>
  <c r="AZ88" i="26"/>
  <c r="BK88" i="26"/>
  <c r="BW88" i="26"/>
  <c r="CF88" i="26"/>
  <c r="CQ88" i="26"/>
  <c r="DC88" i="26"/>
  <c r="DL88" i="26"/>
  <c r="DW88" i="26"/>
  <c r="BS89" i="26"/>
  <c r="DY89" i="26"/>
  <c r="AM91" i="26"/>
  <c r="BG91" i="26"/>
  <c r="CE91" i="26"/>
  <c r="CY91" i="26"/>
  <c r="DS91" i="26"/>
  <c r="DX101" i="26"/>
  <c r="EB16" i="26"/>
  <c r="EC16" i="26"/>
  <c r="DM16" i="26"/>
  <c r="CW16" i="26"/>
  <c r="CG16" i="26"/>
  <c r="BQ16" i="26"/>
  <c r="BA16" i="26"/>
  <c r="AK16" i="26"/>
  <c r="DY16" i="26"/>
  <c r="DE16" i="26"/>
  <c r="CK16" i="26"/>
  <c r="BM16" i="26"/>
  <c r="AS16" i="26"/>
  <c r="CO16" i="26"/>
  <c r="AO16" i="26"/>
  <c r="BU16" i="26"/>
  <c r="CS16" i="26"/>
  <c r="DU16" i="26"/>
  <c r="AS19" i="26"/>
  <c r="BH19" i="26"/>
  <c r="BW19" i="26"/>
  <c r="CJ19" i="26"/>
  <c r="CY19" i="26"/>
  <c r="DM19" i="26"/>
  <c r="BL31" i="26"/>
  <c r="ED67" i="26"/>
  <c r="EC67" i="26"/>
  <c r="DX67" i="26"/>
  <c r="DS67" i="26"/>
  <c r="DM67" i="26"/>
  <c r="DH67" i="26"/>
  <c r="DC67" i="26"/>
  <c r="CW67" i="26"/>
  <c r="CR67" i="26"/>
  <c r="CM67" i="26"/>
  <c r="CG67" i="26"/>
  <c r="CB67" i="26"/>
  <c r="BW67" i="26"/>
  <c r="BQ67" i="26"/>
  <c r="BL67" i="26"/>
  <c r="BG67" i="26"/>
  <c r="BA67" i="26"/>
  <c r="AV67" i="26"/>
  <c r="AQ67" i="26"/>
  <c r="AK67" i="26"/>
  <c r="DY67" i="26"/>
  <c r="DQ67" i="26"/>
  <c r="DK67" i="26"/>
  <c r="DD67" i="26"/>
  <c r="CV67" i="26"/>
  <c r="CO67" i="26"/>
  <c r="CI67" i="26"/>
  <c r="CA67" i="26"/>
  <c r="BT67" i="26"/>
  <c r="BM67" i="26"/>
  <c r="BE67" i="26"/>
  <c r="AY67" i="26"/>
  <c r="AR67" i="26"/>
  <c r="AJ67" i="26"/>
  <c r="EB67" i="26"/>
  <c r="DT67" i="26"/>
  <c r="DI67" i="26"/>
  <c r="CZ67" i="26"/>
  <c r="CQ67" i="26"/>
  <c r="CF67" i="26"/>
  <c r="BX67" i="26"/>
  <c r="BO67" i="26"/>
  <c r="BD67" i="26"/>
  <c r="AU67" i="26"/>
  <c r="AM67" i="26"/>
  <c r="EA67" i="26"/>
  <c r="DP67" i="26"/>
  <c r="DG67" i="26"/>
  <c r="CY67" i="26"/>
  <c r="CN67" i="26"/>
  <c r="CE67" i="26"/>
  <c r="BU67" i="26"/>
  <c r="BK67" i="26"/>
  <c r="BC67" i="26"/>
  <c r="AS67" i="26"/>
  <c r="AI67" i="26"/>
  <c r="DO67" i="26"/>
  <c r="CU67" i="26"/>
  <c r="CC67" i="26"/>
  <c r="BI67" i="26"/>
  <c r="AO67" i="26"/>
  <c r="EE67" i="26"/>
  <c r="DL67" i="26"/>
  <c r="CS67" i="26"/>
  <c r="BY67" i="26"/>
  <c r="BH67" i="26"/>
  <c r="AN67" i="26"/>
  <c r="DA67" i="26"/>
  <c r="BP67" i="26"/>
  <c r="DW67" i="26"/>
  <c r="CK67" i="26"/>
  <c r="AZ67" i="26"/>
  <c r="DU67" i="26"/>
  <c r="CJ67" i="26"/>
  <c r="AW67" i="26"/>
  <c r="BI16" i="26"/>
  <c r="DQ16" i="26"/>
  <c r="BS67" i="26"/>
  <c r="AW16" i="26"/>
  <c r="BY16" i="26"/>
  <c r="DA16" i="26"/>
  <c r="ED19" i="26"/>
  <c r="EB19" i="26"/>
  <c r="DW19" i="26"/>
  <c r="DQ19" i="26"/>
  <c r="DL19" i="26"/>
  <c r="DG19" i="26"/>
  <c r="DA19" i="26"/>
  <c r="CV19" i="26"/>
  <c r="CQ19" i="26"/>
  <c r="CK19" i="26"/>
  <c r="CF19" i="26"/>
  <c r="CA19" i="26"/>
  <c r="BU19" i="26"/>
  <c r="BP19" i="26"/>
  <c r="BK19" i="26"/>
  <c r="BE19" i="26"/>
  <c r="AZ19" i="26"/>
  <c r="AU19" i="26"/>
  <c r="AO19" i="26"/>
  <c r="AJ19" i="26"/>
  <c r="DY19" i="26"/>
  <c r="DS19" i="26"/>
  <c r="DK19" i="26"/>
  <c r="DD19" i="26"/>
  <c r="CW19" i="26"/>
  <c r="CO19" i="26"/>
  <c r="CI19" i="26"/>
  <c r="CB19" i="26"/>
  <c r="BT19" i="26"/>
  <c r="BM19" i="26"/>
  <c r="BG19" i="26"/>
  <c r="AY19" i="26"/>
  <c r="AR19" i="26"/>
  <c r="AK19" i="26"/>
  <c r="EE19" i="26"/>
  <c r="DX19" i="26"/>
  <c r="DP19" i="26"/>
  <c r="DI19" i="26"/>
  <c r="DC19" i="26"/>
  <c r="CU19" i="26"/>
  <c r="CN19" i="26"/>
  <c r="CG19" i="26"/>
  <c r="BY19" i="26"/>
  <c r="BS19" i="26"/>
  <c r="BL19" i="26"/>
  <c r="BD19" i="26"/>
  <c r="AW19" i="26"/>
  <c r="AQ19" i="26"/>
  <c r="AI19" i="26"/>
  <c r="AV19" i="26"/>
  <c r="BI19" i="26"/>
  <c r="BX19" i="26"/>
  <c r="CM19" i="26"/>
  <c r="CZ19" i="26"/>
  <c r="DO19" i="26"/>
  <c r="EC19" i="26"/>
  <c r="ED31" i="26"/>
  <c r="EE31" i="26"/>
  <c r="DW31" i="26"/>
  <c r="DO31" i="26"/>
  <c r="DG31" i="26"/>
  <c r="CY31" i="26"/>
  <c r="CQ31" i="26"/>
  <c r="CI31" i="26"/>
  <c r="CA31" i="26"/>
  <c r="BS31" i="26"/>
  <c r="BK31" i="26"/>
  <c r="BC31" i="26"/>
  <c r="AU31" i="26"/>
  <c r="AM31" i="26"/>
  <c r="DT31" i="26"/>
  <c r="DK31" i="26"/>
  <c r="CZ31" i="26"/>
  <c r="CN31" i="26"/>
  <c r="CE31" i="26"/>
  <c r="BT31" i="26"/>
  <c r="BH31" i="26"/>
  <c r="AY31" i="26"/>
  <c r="AN31" i="26"/>
  <c r="EB31" i="26"/>
  <c r="DS31" i="26"/>
  <c r="DH31" i="26"/>
  <c r="CV31" i="26"/>
  <c r="CM31" i="26"/>
  <c r="CB31" i="26"/>
  <c r="BP31" i="26"/>
  <c r="BG31" i="26"/>
  <c r="AV31" i="26"/>
  <c r="AJ31" i="26"/>
  <c r="EA31" i="26"/>
  <c r="DP31" i="26"/>
  <c r="DD31" i="26"/>
  <c r="CU31" i="26"/>
  <c r="CJ31" i="26"/>
  <c r="BX31" i="26"/>
  <c r="BO31" i="26"/>
  <c r="BD31" i="26"/>
  <c r="AR31" i="26"/>
  <c r="AI31" i="26"/>
  <c r="BW31" i="26"/>
  <c r="DL31" i="26"/>
  <c r="EE69" i="26"/>
  <c r="DM69" i="26"/>
  <c r="CW69" i="26"/>
  <c r="CG69" i="26"/>
  <c r="BQ69" i="26"/>
  <c r="BA69" i="26"/>
  <c r="AK69" i="26"/>
  <c r="DY69" i="26"/>
  <c r="DE69" i="26"/>
  <c r="CK69" i="26"/>
  <c r="BM69" i="26"/>
  <c r="AS69" i="26"/>
  <c r="DI69" i="26"/>
  <c r="CC69" i="26"/>
  <c r="BE69" i="26"/>
  <c r="DA69" i="26"/>
  <c r="BY69" i="26"/>
  <c r="AW69" i="26"/>
  <c r="DQ69" i="26"/>
  <c r="BI69" i="26"/>
  <c r="CS69" i="26"/>
  <c r="AO69" i="26"/>
  <c r="DU69" i="26"/>
  <c r="CO69" i="26"/>
  <c r="BU69" i="26"/>
  <c r="ED39" i="26"/>
  <c r="DV39" i="26"/>
  <c r="DL39" i="26"/>
  <c r="DA39" i="26"/>
  <c r="CQ39" i="26"/>
  <c r="CI39" i="26"/>
  <c r="CA39" i="26"/>
  <c r="BS39" i="26"/>
  <c r="BK39" i="26"/>
  <c r="BC39" i="26"/>
  <c r="AU39" i="26"/>
  <c r="AM39" i="26"/>
  <c r="EB39" i="26"/>
  <c r="DM39" i="26"/>
  <c r="CW39" i="26"/>
  <c r="CM39" i="26"/>
  <c r="CB39" i="26"/>
  <c r="BP39" i="26"/>
  <c r="BG39" i="26"/>
  <c r="AV39" i="26"/>
  <c r="AJ39" i="26"/>
  <c r="DX39" i="26"/>
  <c r="DH39" i="26"/>
  <c r="CV39" i="26"/>
  <c r="CJ39" i="26"/>
  <c r="BX39" i="26"/>
  <c r="BO39" i="26"/>
  <c r="BD39" i="26"/>
  <c r="AR39" i="26"/>
  <c r="AI39" i="26"/>
  <c r="AZ39" i="26"/>
  <c r="BW39" i="26"/>
  <c r="CR39" i="26"/>
  <c r="DR39" i="26"/>
  <c r="ED15" i="26"/>
  <c r="EC15" i="26"/>
  <c r="DX15" i="26"/>
  <c r="DS15" i="26"/>
  <c r="DM15" i="26"/>
  <c r="DH15" i="26"/>
  <c r="DC15" i="26"/>
  <c r="CW15" i="26"/>
  <c r="CR15" i="26"/>
  <c r="CM15" i="26"/>
  <c r="CG15" i="26"/>
  <c r="CB15" i="26"/>
  <c r="BW15" i="26"/>
  <c r="BQ15" i="26"/>
  <c r="BL15" i="26"/>
  <c r="BG15" i="26"/>
  <c r="BA15" i="26"/>
  <c r="AV15" i="26"/>
  <c r="AQ15" i="26"/>
  <c r="AK15" i="26"/>
  <c r="AN15" i="26"/>
  <c r="AU15" i="26"/>
  <c r="BC15" i="26"/>
  <c r="BI15" i="26"/>
  <c r="BP15" i="26"/>
  <c r="BX15" i="26"/>
  <c r="CE15" i="26"/>
  <c r="CK15" i="26"/>
  <c r="CS15" i="26"/>
  <c r="CZ15" i="26"/>
  <c r="DG15" i="26"/>
  <c r="DO15" i="26"/>
  <c r="DU15" i="26"/>
  <c r="EB15" i="26"/>
  <c r="ED22" i="26"/>
  <c r="DS22" i="26"/>
  <c r="DC22" i="26"/>
  <c r="CM22" i="26"/>
  <c r="BW22" i="26"/>
  <c r="BG22" i="26"/>
  <c r="AQ22" i="26"/>
  <c r="AY22" i="26"/>
  <c r="BS22" i="26"/>
  <c r="CQ22" i="26"/>
  <c r="DK22" i="26"/>
  <c r="EE22" i="26"/>
  <c r="EE23" i="26"/>
  <c r="DT23" i="26"/>
  <c r="DD23" i="26"/>
  <c r="CN23" i="26"/>
  <c r="BX23" i="26"/>
  <c r="BL23" i="26"/>
  <c r="BG23" i="26"/>
  <c r="BA23" i="26"/>
  <c r="AV23" i="26"/>
  <c r="AQ23" i="26"/>
  <c r="AK23" i="26"/>
  <c r="AN23" i="26"/>
  <c r="AU23" i="26"/>
  <c r="BC23" i="26"/>
  <c r="BI23" i="26"/>
  <c r="BT23" i="26"/>
  <c r="CR23" i="26"/>
  <c r="DL23" i="26"/>
  <c r="AN27" i="26"/>
  <c r="AY27" i="26"/>
  <c r="BH27" i="26"/>
  <c r="BT27" i="26"/>
  <c r="CE27" i="26"/>
  <c r="CN27" i="26"/>
  <c r="CZ27" i="26"/>
  <c r="DK27" i="26"/>
  <c r="ED28" i="26"/>
  <c r="EB28" i="26"/>
  <c r="DW28" i="26"/>
  <c r="DQ28" i="26"/>
  <c r="DL28" i="26"/>
  <c r="DG28" i="26"/>
  <c r="DA28" i="26"/>
  <c r="CV28" i="26"/>
  <c r="CQ28" i="26"/>
  <c r="CK28" i="26"/>
  <c r="CF28" i="26"/>
  <c r="CA28" i="26"/>
  <c r="BU28" i="26"/>
  <c r="BP28" i="26"/>
  <c r="BK28" i="26"/>
  <c r="BE28" i="26"/>
  <c r="AZ28" i="26"/>
  <c r="AU28" i="26"/>
  <c r="AO28" i="26"/>
  <c r="AJ28" i="26"/>
  <c r="AN28" i="26"/>
  <c r="AV28" i="26"/>
  <c r="BC28" i="26"/>
  <c r="BI28" i="26"/>
  <c r="BQ28" i="26"/>
  <c r="BX28" i="26"/>
  <c r="CE28" i="26"/>
  <c r="CM28" i="26"/>
  <c r="CS28" i="26"/>
  <c r="CZ28" i="26"/>
  <c r="DH28" i="26"/>
  <c r="DO28" i="26"/>
  <c r="DU28" i="26"/>
  <c r="EC28" i="26"/>
  <c r="EE32" i="26"/>
  <c r="EB32" i="26"/>
  <c r="DT32" i="26"/>
  <c r="DL32" i="26"/>
  <c r="DD32" i="26"/>
  <c r="CV32" i="26"/>
  <c r="CN32" i="26"/>
  <c r="CF32" i="26"/>
  <c r="BX32" i="26"/>
  <c r="BP32" i="26"/>
  <c r="BK32" i="26"/>
  <c r="BE32" i="26"/>
  <c r="AZ32" i="26"/>
  <c r="AU32" i="26"/>
  <c r="AO32" i="26"/>
  <c r="AJ32" i="26"/>
  <c r="DY32" i="26"/>
  <c r="DP32" i="26"/>
  <c r="DE32" i="26"/>
  <c r="CS32" i="26"/>
  <c r="CJ32" i="26"/>
  <c r="BY32" i="26"/>
  <c r="BO32" i="26"/>
  <c r="BH32" i="26"/>
  <c r="BA32" i="26"/>
  <c r="AS32" i="26"/>
  <c r="AM32" i="26"/>
  <c r="DX32" i="26"/>
  <c r="DM32" i="26"/>
  <c r="DA32" i="26"/>
  <c r="CR32" i="26"/>
  <c r="CG32" i="26"/>
  <c r="BU32" i="26"/>
  <c r="BM32" i="26"/>
  <c r="BG32" i="26"/>
  <c r="AY32" i="26"/>
  <c r="AR32" i="26"/>
  <c r="AK32" i="26"/>
  <c r="AV32" i="26"/>
  <c r="BI32" i="26"/>
  <c r="CB32" i="26"/>
  <c r="CW32" i="26"/>
  <c r="DQ32" i="26"/>
  <c r="BU33" i="26"/>
  <c r="EE36" i="26"/>
  <c r="DY36" i="26"/>
  <c r="DQ36" i="26"/>
  <c r="DI36" i="26"/>
  <c r="DA36" i="26"/>
  <c r="CS36" i="26"/>
  <c r="CK36" i="26"/>
  <c r="CC36" i="26"/>
  <c r="BU36" i="26"/>
  <c r="BM36" i="26"/>
  <c r="BE36" i="26"/>
  <c r="AW36" i="26"/>
  <c r="AQ36" i="26"/>
  <c r="AK36" i="26"/>
  <c r="EB36" i="26"/>
  <c r="DP36" i="26"/>
  <c r="DE36" i="26"/>
  <c r="CV36" i="26"/>
  <c r="CJ36" i="26"/>
  <c r="BY36" i="26"/>
  <c r="BP36" i="26"/>
  <c r="BD36" i="26"/>
  <c r="AS36" i="26"/>
  <c r="AM36" i="26"/>
  <c r="DX36" i="26"/>
  <c r="DM36" i="26"/>
  <c r="DD36" i="26"/>
  <c r="CR36" i="26"/>
  <c r="CG36" i="26"/>
  <c r="BX36" i="26"/>
  <c r="BL36" i="26"/>
  <c r="BA36" i="26"/>
  <c r="AR36" i="26"/>
  <c r="AJ36" i="26"/>
  <c r="AV36" i="26"/>
  <c r="BQ36" i="26"/>
  <c r="CN36" i="26"/>
  <c r="DH36" i="26"/>
  <c r="EC36" i="26"/>
  <c r="AN39" i="26"/>
  <c r="BH39" i="26"/>
  <c r="CE39" i="26"/>
  <c r="DB39" i="26"/>
  <c r="EC39" i="26"/>
  <c r="AZ41" i="26"/>
  <c r="BT41" i="26"/>
  <c r="CQ41" i="26"/>
  <c r="BQ51" i="26"/>
  <c r="EA66" i="26"/>
  <c r="DV66" i="26"/>
  <c r="DF66" i="26"/>
  <c r="CP66" i="26"/>
  <c r="BZ66" i="26"/>
  <c r="BJ66" i="26"/>
  <c r="AT66" i="26"/>
  <c r="DW66" i="26"/>
  <c r="CY66" i="26"/>
  <c r="CH66" i="26"/>
  <c r="BK66" i="26"/>
  <c r="AM66" i="26"/>
  <c r="ED66" i="26"/>
  <c r="CX66" i="26"/>
  <c r="BS66" i="26"/>
  <c r="AU66" i="26"/>
  <c r="DO66" i="26"/>
  <c r="CQ66" i="26"/>
  <c r="BR66" i="26"/>
  <c r="AL66" i="26"/>
  <c r="DN66" i="26"/>
  <c r="BC66" i="26"/>
  <c r="DG66" i="26"/>
  <c r="BB66" i="26"/>
  <c r="ED27" i="26"/>
  <c r="EE27" i="26"/>
  <c r="DW27" i="26"/>
  <c r="DO27" i="26"/>
  <c r="DG27" i="26"/>
  <c r="CY27" i="26"/>
  <c r="CQ27" i="26"/>
  <c r="CI27" i="26"/>
  <c r="CA27" i="26"/>
  <c r="BS27" i="26"/>
  <c r="BK27" i="26"/>
  <c r="BC27" i="26"/>
  <c r="AU27" i="26"/>
  <c r="AM27" i="26"/>
  <c r="AQ27" i="26"/>
  <c r="AZ27" i="26"/>
  <c r="BL27" i="26"/>
  <c r="BW27" i="26"/>
  <c r="CF27" i="26"/>
  <c r="CR27" i="26"/>
  <c r="DC27" i="26"/>
  <c r="DL27" i="26"/>
  <c r="DX27" i="26"/>
  <c r="AQ28" i="26"/>
  <c r="AW28" i="26"/>
  <c r="BD28" i="26"/>
  <c r="BL28" i="26"/>
  <c r="BS28" i="26"/>
  <c r="BY28" i="26"/>
  <c r="CG28" i="26"/>
  <c r="CN28" i="26"/>
  <c r="CU28" i="26"/>
  <c r="DC28" i="26"/>
  <c r="DI28" i="26"/>
  <c r="DP28" i="26"/>
  <c r="DX28" i="26"/>
  <c r="EE28" i="26"/>
  <c r="AI32" i="26"/>
  <c r="AW32" i="26"/>
  <c r="BL32" i="26"/>
  <c r="CC32" i="26"/>
  <c r="CZ32" i="26"/>
  <c r="DU32" i="26"/>
  <c r="ED33" i="26"/>
  <c r="EC33" i="26"/>
  <c r="DM33" i="26"/>
  <c r="CW33" i="26"/>
  <c r="CG33" i="26"/>
  <c r="BQ33" i="26"/>
  <c r="BA33" i="26"/>
  <c r="AK33" i="26"/>
  <c r="DY33" i="26"/>
  <c r="DE33" i="26"/>
  <c r="CK33" i="26"/>
  <c r="BM33" i="26"/>
  <c r="AS33" i="26"/>
  <c r="DU33" i="26"/>
  <c r="DA33" i="26"/>
  <c r="CC33" i="26"/>
  <c r="BI33" i="26"/>
  <c r="AO33" i="26"/>
  <c r="BY33" i="26"/>
  <c r="DQ33" i="26"/>
  <c r="AI36" i="26"/>
  <c r="AZ36" i="26"/>
  <c r="BT36" i="26"/>
  <c r="CO36" i="26"/>
  <c r="DL36" i="26"/>
  <c r="AQ39" i="26"/>
  <c r="BL39" i="26"/>
  <c r="CF39" i="26"/>
  <c r="DF39" i="26"/>
  <c r="EC41" i="26"/>
  <c r="EA41" i="26"/>
  <c r="DS41" i="26"/>
  <c r="DK41" i="26"/>
  <c r="DC41" i="26"/>
  <c r="CU41" i="26"/>
  <c r="CM41" i="26"/>
  <c r="CE41" i="26"/>
  <c r="BW41" i="26"/>
  <c r="BO41" i="26"/>
  <c r="BG41" i="26"/>
  <c r="AY41" i="26"/>
  <c r="AQ41" i="26"/>
  <c r="AI41" i="26"/>
  <c r="EE41" i="26"/>
  <c r="DT41" i="26"/>
  <c r="DH41" i="26"/>
  <c r="CY41" i="26"/>
  <c r="CN41" i="26"/>
  <c r="CB41" i="26"/>
  <c r="BS41" i="26"/>
  <c r="BH41" i="26"/>
  <c r="AV41" i="26"/>
  <c r="AM41" i="26"/>
  <c r="EB41" i="26"/>
  <c r="DP41" i="26"/>
  <c r="DG41" i="26"/>
  <c r="CV41" i="26"/>
  <c r="CJ41" i="26"/>
  <c r="CA41" i="26"/>
  <c r="BP41" i="26"/>
  <c r="BD41" i="26"/>
  <c r="AU41" i="26"/>
  <c r="AJ41" i="26"/>
  <c r="BC41" i="26"/>
  <c r="BX41" i="26"/>
  <c r="CR41" i="26"/>
  <c r="DO41" i="26"/>
  <c r="EE51" i="26"/>
  <c r="DU51" i="26"/>
  <c r="DQ51" i="26"/>
  <c r="DA51" i="26"/>
  <c r="CK51" i="26"/>
  <c r="BU51" i="26"/>
  <c r="BE51" i="26"/>
  <c r="AO51" i="26"/>
  <c r="EC51" i="26"/>
  <c r="DE51" i="26"/>
  <c r="CG51" i="26"/>
  <c r="BM51" i="26"/>
  <c r="AS51" i="26"/>
  <c r="DY51" i="26"/>
  <c r="CW51" i="26"/>
  <c r="CC51" i="26"/>
  <c r="BI51" i="26"/>
  <c r="AK51" i="26"/>
  <c r="BY51" i="26"/>
  <c r="DM51" i="26"/>
  <c r="CA66" i="26"/>
  <c r="EE43" i="26"/>
  <c r="DQ43" i="26"/>
  <c r="DA43" i="26"/>
  <c r="CK43" i="26"/>
  <c r="BU43" i="26"/>
  <c r="BE43" i="26"/>
  <c r="AO43" i="26"/>
  <c r="BA43" i="26"/>
  <c r="BY43" i="26"/>
  <c r="CS43" i="26"/>
  <c r="DM43" i="26"/>
  <c r="EC45" i="26"/>
  <c r="EA45" i="26"/>
  <c r="DS45" i="26"/>
  <c r="DK45" i="26"/>
  <c r="DC45" i="26"/>
  <c r="CU45" i="26"/>
  <c r="CM45" i="26"/>
  <c r="CE45" i="26"/>
  <c r="BW45" i="26"/>
  <c r="BO45" i="26"/>
  <c r="BG45" i="26"/>
  <c r="AY45" i="26"/>
  <c r="AQ45" i="26"/>
  <c r="AI45" i="26"/>
  <c r="AR45" i="26"/>
  <c r="BC45" i="26"/>
  <c r="BL45" i="26"/>
  <c r="BX45" i="26"/>
  <c r="CI45" i="26"/>
  <c r="CR45" i="26"/>
  <c r="DD45" i="26"/>
  <c r="DO45" i="26"/>
  <c r="DX45" i="26"/>
  <c r="EC57" i="26"/>
  <c r="EE57" i="26"/>
  <c r="DW57" i="26"/>
  <c r="DO57" i="26"/>
  <c r="DH57" i="26"/>
  <c r="DC57" i="26"/>
  <c r="CW57" i="26"/>
  <c r="CR57" i="26"/>
  <c r="CM57" i="26"/>
  <c r="CG57" i="26"/>
  <c r="CB57" i="26"/>
  <c r="BW57" i="26"/>
  <c r="BQ57" i="26"/>
  <c r="BL57" i="26"/>
  <c r="BG57" i="26"/>
  <c r="BA57" i="26"/>
  <c r="AV57" i="26"/>
  <c r="AQ57" i="26"/>
  <c r="AK57" i="26"/>
  <c r="DX57" i="26"/>
  <c r="DL57" i="26"/>
  <c r="DE57" i="26"/>
  <c r="CY57" i="26"/>
  <c r="CQ57" i="26"/>
  <c r="CJ57" i="26"/>
  <c r="CC57" i="26"/>
  <c r="BU57" i="26"/>
  <c r="BO57" i="26"/>
  <c r="BH57" i="26"/>
  <c r="AZ57" i="26"/>
  <c r="AS57" i="26"/>
  <c r="AM57" i="26"/>
  <c r="DS57" i="26"/>
  <c r="DG57" i="26"/>
  <c r="CV57" i="26"/>
  <c r="CN57" i="26"/>
  <c r="EB57" i="26"/>
  <c r="DP57" i="26"/>
  <c r="DD57" i="26"/>
  <c r="CU57" i="26"/>
  <c r="AO57" i="26"/>
  <c r="AY57" i="26"/>
  <c r="BI57" i="26"/>
  <c r="BS57" i="26"/>
  <c r="CA57" i="26"/>
  <c r="CK57" i="26"/>
  <c r="DA57" i="26"/>
  <c r="EA57" i="26"/>
  <c r="EE59" i="26"/>
  <c r="DQ59" i="26"/>
  <c r="DA59" i="26"/>
  <c r="CK59" i="26"/>
  <c r="BU59" i="26"/>
  <c r="BE59" i="26"/>
  <c r="AO59" i="26"/>
  <c r="EC59" i="26"/>
  <c r="DI59" i="26"/>
  <c r="CO59" i="26"/>
  <c r="BQ59" i="26"/>
  <c r="AW59" i="26"/>
  <c r="DY59" i="26"/>
  <c r="CW59" i="26"/>
  <c r="BY59" i="26"/>
  <c r="AS59" i="26"/>
  <c r="DU59" i="26"/>
  <c r="CS59" i="26"/>
  <c r="BM59" i="26"/>
  <c r="AK59" i="26"/>
  <c r="CG59" i="26"/>
  <c r="EE83" i="26"/>
  <c r="DU83" i="26"/>
  <c r="DE83" i="26"/>
  <c r="CO83" i="26"/>
  <c r="BY83" i="26"/>
  <c r="BI83" i="26"/>
  <c r="AS83" i="26"/>
  <c r="EC83" i="26"/>
  <c r="DI83" i="26"/>
  <c r="CK83" i="26"/>
  <c r="BQ83" i="26"/>
  <c r="AW83" i="26"/>
  <c r="DY83" i="26"/>
  <c r="CW83" i="26"/>
  <c r="BU83" i="26"/>
  <c r="AO83" i="26"/>
  <c r="DQ83" i="26"/>
  <c r="CS83" i="26"/>
  <c r="BM83" i="26"/>
  <c r="AK83" i="26"/>
  <c r="CC83" i="26"/>
  <c r="DM83" i="26"/>
  <c r="BE83" i="26"/>
  <c r="CG83" i="26"/>
  <c r="BA83" i="26"/>
  <c r="AK43" i="26"/>
  <c r="BI43" i="26"/>
  <c r="CC43" i="26"/>
  <c r="CW43" i="26"/>
  <c r="DU43" i="26"/>
  <c r="AJ45" i="26"/>
  <c r="AU45" i="26"/>
  <c r="BD45" i="26"/>
  <c r="BP45" i="26"/>
  <c r="CA45" i="26"/>
  <c r="CJ45" i="26"/>
  <c r="CV45" i="26"/>
  <c r="DG45" i="26"/>
  <c r="DP45" i="26"/>
  <c r="EB45" i="26"/>
  <c r="EE47" i="26"/>
  <c r="DQ47" i="26"/>
  <c r="DA47" i="26"/>
  <c r="CK47" i="26"/>
  <c r="BU47" i="26"/>
  <c r="BE47" i="26"/>
  <c r="AO47" i="26"/>
  <c r="BA47" i="26"/>
  <c r="BY47" i="26"/>
  <c r="CS47" i="26"/>
  <c r="DM47" i="26"/>
  <c r="EC49" i="26"/>
  <c r="EA49" i="26"/>
  <c r="DS49" i="26"/>
  <c r="DK49" i="26"/>
  <c r="DC49" i="26"/>
  <c r="CU49" i="26"/>
  <c r="CM49" i="26"/>
  <c r="CE49" i="26"/>
  <c r="BW49" i="26"/>
  <c r="BO49" i="26"/>
  <c r="BG49" i="26"/>
  <c r="AY49" i="26"/>
  <c r="AQ49" i="26"/>
  <c r="AI49" i="26"/>
  <c r="AR49" i="26"/>
  <c r="BC49" i="26"/>
  <c r="BL49" i="26"/>
  <c r="BX49" i="26"/>
  <c r="CI49" i="26"/>
  <c r="CR49" i="26"/>
  <c r="DD49" i="26"/>
  <c r="DO49" i="26"/>
  <c r="DX49" i="26"/>
  <c r="AI57" i="26"/>
  <c r="AR57" i="26"/>
  <c r="BC57" i="26"/>
  <c r="BK57" i="26"/>
  <c r="BT57" i="26"/>
  <c r="CE57" i="26"/>
  <c r="CO57" i="26"/>
  <c r="DI57" i="26"/>
  <c r="ED58" i="26"/>
  <c r="EC58" i="26"/>
  <c r="DU58" i="26"/>
  <c r="DM58" i="26"/>
  <c r="DE58" i="26"/>
  <c r="CW58" i="26"/>
  <c r="CO58" i="26"/>
  <c r="CG58" i="26"/>
  <c r="BY58" i="26"/>
  <c r="BQ58" i="26"/>
  <c r="BI58" i="26"/>
  <c r="BA58" i="26"/>
  <c r="AS58" i="26"/>
  <c r="AK58" i="26"/>
  <c r="EB58" i="26"/>
  <c r="DQ58" i="26"/>
  <c r="DH58" i="26"/>
  <c r="CV58" i="26"/>
  <c r="CK58" i="26"/>
  <c r="CB58" i="26"/>
  <c r="BP58" i="26"/>
  <c r="BE58" i="26"/>
  <c r="AV58" i="26"/>
  <c r="AJ58" i="26"/>
  <c r="DY58" i="26"/>
  <c r="DL58" i="26"/>
  <c r="CZ58" i="26"/>
  <c r="CJ58" i="26"/>
  <c r="BU58" i="26"/>
  <c r="BH58" i="26"/>
  <c r="AR58" i="26"/>
  <c r="DX58" i="26"/>
  <c r="DI58" i="26"/>
  <c r="CS58" i="26"/>
  <c r="CF58" i="26"/>
  <c r="BT58" i="26"/>
  <c r="BD58" i="26"/>
  <c r="AO58" i="26"/>
  <c r="BL58" i="26"/>
  <c r="CN58" i="26"/>
  <c r="DP58" i="26"/>
  <c r="BA59" i="26"/>
  <c r="DE59" i="26"/>
  <c r="DA83" i="26"/>
  <c r="AO61" i="26"/>
  <c r="AW61" i="26"/>
  <c r="BG61" i="26"/>
  <c r="BW61" i="26"/>
  <c r="CJ61" i="26"/>
  <c r="CV61" i="26"/>
  <c r="DL61" i="26"/>
  <c r="BA63" i="26"/>
  <c r="CC63" i="26"/>
  <c r="EC61" i="26"/>
  <c r="EE61" i="26"/>
  <c r="DW61" i="26"/>
  <c r="DO61" i="26"/>
  <c r="DG61" i="26"/>
  <c r="CY61" i="26"/>
  <c r="CQ61" i="26"/>
  <c r="CI61" i="26"/>
  <c r="CA61" i="26"/>
  <c r="BS61" i="26"/>
  <c r="BK61" i="26"/>
  <c r="BD61" i="26"/>
  <c r="AY61" i="26"/>
  <c r="AS61" i="26"/>
  <c r="AN61" i="26"/>
  <c r="AI61" i="26"/>
  <c r="DT61" i="26"/>
  <c r="DK61" i="26"/>
  <c r="CZ61" i="26"/>
  <c r="CN61" i="26"/>
  <c r="CE61" i="26"/>
  <c r="BT61" i="26"/>
  <c r="BH61" i="26"/>
  <c r="BA61" i="26"/>
  <c r="AU61" i="26"/>
  <c r="AM61" i="26"/>
  <c r="AQ61" i="26"/>
  <c r="AZ61" i="26"/>
  <c r="BL61" i="26"/>
  <c r="BX61" i="26"/>
  <c r="CM61" i="26"/>
  <c r="DC61" i="26"/>
  <c r="DP61" i="26"/>
  <c r="EB61" i="26"/>
  <c r="EE63" i="26"/>
  <c r="DQ63" i="26"/>
  <c r="DA63" i="26"/>
  <c r="CK63" i="26"/>
  <c r="BU63" i="26"/>
  <c r="BE63" i="26"/>
  <c r="AO63" i="26"/>
  <c r="DY63" i="26"/>
  <c r="DE63" i="26"/>
  <c r="CG63" i="26"/>
  <c r="BM63" i="26"/>
  <c r="AS63" i="26"/>
  <c r="BI63" i="26"/>
  <c r="CO63" i="26"/>
  <c r="DM63" i="26"/>
  <c r="ED71" i="26"/>
  <c r="DQ71" i="26"/>
  <c r="CK71" i="26"/>
  <c r="BE71" i="26"/>
  <c r="CS71" i="26"/>
  <c r="AW71" i="26"/>
  <c r="DY71" i="26"/>
  <c r="CC71" i="26"/>
  <c r="AO71" i="26"/>
  <c r="DI71" i="26"/>
  <c r="ED74" i="26"/>
  <c r="DX74" i="26"/>
  <c r="DP74" i="26"/>
  <c r="DH74" i="26"/>
  <c r="CZ74" i="26"/>
  <c r="CR74" i="26"/>
  <c r="CJ74" i="26"/>
  <c r="CB74" i="26"/>
  <c r="BT74" i="26"/>
  <c r="BL74" i="26"/>
  <c r="BD74" i="26"/>
  <c r="AV74" i="26"/>
  <c r="AN74" i="26"/>
  <c r="DU74" i="26"/>
  <c r="DL74" i="26"/>
  <c r="DA74" i="26"/>
  <c r="CO74" i="26"/>
  <c r="CF74" i="26"/>
  <c r="BU74" i="26"/>
  <c r="BI74" i="26"/>
  <c r="AZ74" i="26"/>
  <c r="AO74" i="26"/>
  <c r="EC74" i="26"/>
  <c r="DT74" i="26"/>
  <c r="DI74" i="26"/>
  <c r="CW74" i="26"/>
  <c r="CN74" i="26"/>
  <c r="CC74" i="26"/>
  <c r="BQ74" i="26"/>
  <c r="BH74" i="26"/>
  <c r="AW74" i="26"/>
  <c r="AK74" i="26"/>
  <c r="BA74" i="26"/>
  <c r="BX74" i="26"/>
  <c r="CS74" i="26"/>
  <c r="DM74" i="26"/>
  <c r="AZ89" i="26"/>
  <c r="BY89" i="26"/>
  <c r="DA89" i="26"/>
  <c r="AJ74" i="26"/>
  <c r="BE74" i="26"/>
  <c r="BY74" i="26"/>
  <c r="CV74" i="26"/>
  <c r="DQ74" i="26"/>
  <c r="EE89" i="26"/>
  <c r="EC89" i="26"/>
  <c r="DU89" i="26"/>
  <c r="DM89" i="26"/>
  <c r="DH89" i="26"/>
  <c r="DC89" i="26"/>
  <c r="CW89" i="26"/>
  <c r="CR89" i="26"/>
  <c r="CM89" i="26"/>
  <c r="CG89" i="26"/>
  <c r="CB89" i="26"/>
  <c r="BW89" i="26"/>
  <c r="BQ89" i="26"/>
  <c r="BL89" i="26"/>
  <c r="BG89" i="26"/>
  <c r="BA89" i="26"/>
  <c r="AV89" i="26"/>
  <c r="AQ89" i="26"/>
  <c r="AK89" i="26"/>
  <c r="DT89" i="26"/>
  <c r="DK89" i="26"/>
  <c r="DD89" i="26"/>
  <c r="CV89" i="26"/>
  <c r="CO89" i="26"/>
  <c r="CI89" i="26"/>
  <c r="CA89" i="26"/>
  <c r="BT89" i="26"/>
  <c r="BM89" i="26"/>
  <c r="BE89" i="26"/>
  <c r="AY89" i="26"/>
  <c r="AR89" i="26"/>
  <c r="AJ89" i="26"/>
  <c r="DX89" i="26"/>
  <c r="DI89" i="26"/>
  <c r="CZ89" i="26"/>
  <c r="CQ89" i="26"/>
  <c r="CF89" i="26"/>
  <c r="BX89" i="26"/>
  <c r="BO89" i="26"/>
  <c r="BD89" i="26"/>
  <c r="AU89" i="26"/>
  <c r="AM89" i="26"/>
  <c r="DQ89" i="26"/>
  <c r="DG89" i="26"/>
  <c r="CY89" i="26"/>
  <c r="CN89" i="26"/>
  <c r="CE89" i="26"/>
  <c r="BU89" i="26"/>
  <c r="BK89" i="26"/>
  <c r="BC89" i="26"/>
  <c r="AS89" i="26"/>
  <c r="AI89" i="26"/>
  <c r="DP89" i="26"/>
  <c r="CU89" i="26"/>
  <c r="CC89" i="26"/>
  <c r="BI89" i="26"/>
  <c r="AO89" i="26"/>
  <c r="BH89" i="26"/>
  <c r="CJ89" i="26"/>
  <c r="DE89" i="26"/>
  <c r="EE102" i="26"/>
  <c r="EB102" i="26"/>
  <c r="DT102" i="26"/>
  <c r="DL102" i="26"/>
  <c r="DD102" i="26"/>
  <c r="CV102" i="26"/>
  <c r="CN102" i="26"/>
  <c r="CF102" i="26"/>
  <c r="BX102" i="26"/>
  <c r="BP102" i="26"/>
  <c r="BH102" i="26"/>
  <c r="AZ102" i="26"/>
  <c r="AR102" i="26"/>
  <c r="AJ102" i="26"/>
  <c r="DX102" i="26"/>
  <c r="DM102" i="26"/>
  <c r="DA102" i="26"/>
  <c r="CR102" i="26"/>
  <c r="CG102" i="26"/>
  <c r="BU102" i="26"/>
  <c r="BL102" i="26"/>
  <c r="BA102" i="26"/>
  <c r="AO102" i="26"/>
  <c r="DY102" i="26"/>
  <c r="DI102" i="26"/>
  <c r="CW102" i="26"/>
  <c r="CJ102" i="26"/>
  <c r="BT102" i="26"/>
  <c r="BE102" i="26"/>
  <c r="AS102" i="26"/>
  <c r="EC102" i="26"/>
  <c r="DH102" i="26"/>
  <c r="CO102" i="26"/>
  <c r="BY102" i="26"/>
  <c r="BD102" i="26"/>
  <c r="AK102" i="26"/>
  <c r="DQ102" i="26"/>
  <c r="CS102" i="26"/>
  <c r="BQ102" i="26"/>
  <c r="AV102" i="26"/>
  <c r="DP102" i="26"/>
  <c r="CC102" i="26"/>
  <c r="AW102" i="26"/>
  <c r="DE102" i="26"/>
  <c r="CB102" i="26"/>
  <c r="AN102" i="26"/>
  <c r="CZ102" i="26"/>
  <c r="EE75" i="26"/>
  <c r="DU75" i="26"/>
  <c r="DE75" i="26"/>
  <c r="CO75" i="26"/>
  <c r="BY75" i="26"/>
  <c r="BI75" i="26"/>
  <c r="AS75" i="26"/>
  <c r="BA75" i="26"/>
  <c r="BU75" i="26"/>
  <c r="CS75" i="26"/>
  <c r="DM75" i="26"/>
  <c r="DM93" i="26"/>
  <c r="CR93" i="26"/>
  <c r="BY93" i="26"/>
  <c r="BI93" i="26"/>
  <c r="AS93" i="26"/>
  <c r="DS93" i="26"/>
  <c r="CM93" i="26"/>
  <c r="BQ93" i="26"/>
  <c r="AW93" i="26"/>
  <c r="DH93" i="26"/>
  <c r="CC93" i="26"/>
  <c r="BA93" i="26"/>
  <c r="BM93" i="26"/>
  <c r="DC93" i="26"/>
  <c r="EC99" i="26"/>
  <c r="DY99" i="26"/>
  <c r="DD99" i="26"/>
  <c r="CH99" i="26"/>
  <c r="BM99" i="26"/>
  <c r="AR99" i="26"/>
  <c r="DI99" i="26"/>
  <c r="CC99" i="26"/>
  <c r="BB99" i="26"/>
  <c r="ED99" i="26"/>
  <c r="CS99" i="26"/>
  <c r="BH99" i="26"/>
  <c r="CX99" i="26"/>
  <c r="AW99" i="26"/>
  <c r="CN99" i="26"/>
  <c r="BB14" i="26"/>
  <c r="BW14" i="26"/>
  <c r="CR14" i="26"/>
  <c r="AN18" i="26"/>
  <c r="AV18" i="26"/>
  <c r="BD18" i="26"/>
  <c r="BL18" i="26"/>
  <c r="BT18" i="26"/>
  <c r="CI18" i="26"/>
  <c r="CY18" i="26"/>
  <c r="DO18" i="26"/>
  <c r="EE18" i="26"/>
  <c r="AW20" i="26"/>
  <c r="BM20" i="26"/>
  <c r="CC20" i="26"/>
  <c r="CS20" i="26"/>
  <c r="DI20" i="26"/>
  <c r="DY20" i="26"/>
  <c r="AO24" i="26"/>
  <c r="BA24" i="26"/>
  <c r="BQ24" i="26"/>
  <c r="CG24" i="26"/>
  <c r="CW24" i="26"/>
  <c r="DM24" i="26"/>
  <c r="EC24" i="26"/>
  <c r="AU26" i="26"/>
  <c r="BK26" i="26"/>
  <c r="CA26" i="26"/>
  <c r="CQ26" i="26"/>
  <c r="AW29" i="26"/>
  <c r="BM29" i="26"/>
  <c r="CC29" i="26"/>
  <c r="CS29" i="26"/>
  <c r="DI29" i="26"/>
  <c r="DY29" i="26"/>
  <c r="AN35" i="26"/>
  <c r="AV35" i="26"/>
  <c r="BD35" i="26"/>
  <c r="BL35" i="26"/>
  <c r="BT35" i="26"/>
  <c r="CB35" i="26"/>
  <c r="CJ35" i="26"/>
  <c r="CR35" i="26"/>
  <c r="CZ35" i="26"/>
  <c r="DH35" i="26"/>
  <c r="DP35" i="26"/>
  <c r="DX35" i="26"/>
  <c r="AW37" i="26"/>
  <c r="BM37" i="26"/>
  <c r="CC37" i="26"/>
  <c r="CS37" i="26"/>
  <c r="DI37" i="26"/>
  <c r="DY37" i="26"/>
  <c r="AM42" i="26"/>
  <c r="AR42" i="26"/>
  <c r="AW42" i="26"/>
  <c r="BC42" i="26"/>
  <c r="BH42" i="26"/>
  <c r="BM42" i="26"/>
  <c r="BS42" i="26"/>
  <c r="BX42" i="26"/>
  <c r="CC42" i="26"/>
  <c r="CI42" i="26"/>
  <c r="CN42" i="26"/>
  <c r="CS42" i="26"/>
  <c r="CY42" i="26"/>
  <c r="DD42" i="26"/>
  <c r="DI42" i="26"/>
  <c r="DO42" i="26"/>
  <c r="DT42" i="26"/>
  <c r="DY42" i="26"/>
  <c r="EE42" i="26"/>
  <c r="AM46" i="26"/>
  <c r="AR46" i="26"/>
  <c r="AW46" i="26"/>
  <c r="BC46" i="26"/>
  <c r="BH46" i="26"/>
  <c r="BM46" i="26"/>
  <c r="BS46" i="26"/>
  <c r="BX46" i="26"/>
  <c r="CC46" i="26"/>
  <c r="CI46" i="26"/>
  <c r="CN46" i="26"/>
  <c r="CS46" i="26"/>
  <c r="CY46" i="26"/>
  <c r="DD46" i="26"/>
  <c r="DI46" i="26"/>
  <c r="DO46" i="26"/>
  <c r="DT46" i="26"/>
  <c r="DY46" i="26"/>
  <c r="EE46" i="26"/>
  <c r="AM50" i="26"/>
  <c r="AR50" i="26"/>
  <c r="AW50" i="26"/>
  <c r="BC50" i="26"/>
  <c r="BH50" i="26"/>
  <c r="BM50" i="26"/>
  <c r="BS50" i="26"/>
  <c r="BX50" i="26"/>
  <c r="CC50" i="26"/>
  <c r="CI50" i="26"/>
  <c r="CN50" i="26"/>
  <c r="CS50" i="26"/>
  <c r="CY50" i="26"/>
  <c r="DD50" i="26"/>
  <c r="DI50" i="26"/>
  <c r="DO50" i="26"/>
  <c r="DU50" i="26"/>
  <c r="EC50" i="26"/>
  <c r="ED53" i="26"/>
  <c r="EB53" i="26"/>
  <c r="DW53" i="26"/>
  <c r="DQ53" i="26"/>
  <c r="DL53" i="26"/>
  <c r="DG53" i="26"/>
  <c r="DA53" i="26"/>
  <c r="CV53" i="26"/>
  <c r="CQ53" i="26"/>
  <c r="CK53" i="26"/>
  <c r="CF53" i="26"/>
  <c r="CA53" i="26"/>
  <c r="BU53" i="26"/>
  <c r="BP53" i="26"/>
  <c r="BK53" i="26"/>
  <c r="BE53" i="26"/>
  <c r="AZ53" i="26"/>
  <c r="AU53" i="26"/>
  <c r="AO53" i="26"/>
  <c r="AJ53" i="26"/>
  <c r="AN53" i="26"/>
  <c r="AV53" i="26"/>
  <c r="BC53" i="26"/>
  <c r="BI53" i="26"/>
  <c r="BQ53" i="26"/>
  <c r="BX53" i="26"/>
  <c r="CE53" i="26"/>
  <c r="CM53" i="26"/>
  <c r="CS53" i="26"/>
  <c r="CZ53" i="26"/>
  <c r="DH53" i="26"/>
  <c r="DO53" i="26"/>
  <c r="DU53" i="26"/>
  <c r="EC53" i="26"/>
  <c r="ED62" i="26"/>
  <c r="EC62" i="26"/>
  <c r="DU62" i="26"/>
  <c r="DM62" i="26"/>
  <c r="DE62" i="26"/>
  <c r="CW62" i="26"/>
  <c r="CO62" i="26"/>
  <c r="CG62" i="26"/>
  <c r="BY62" i="26"/>
  <c r="BQ62" i="26"/>
  <c r="BI62" i="26"/>
  <c r="BA62" i="26"/>
  <c r="AS62" i="26"/>
  <c r="AK62" i="26"/>
  <c r="AR62" i="26"/>
  <c r="BD62" i="26"/>
  <c r="BM62" i="26"/>
  <c r="BX62" i="26"/>
  <c r="CJ62" i="26"/>
  <c r="CS62" i="26"/>
  <c r="DD62" i="26"/>
  <c r="DP62" i="26"/>
  <c r="DY62" i="26"/>
  <c r="EE68" i="26"/>
  <c r="EB68" i="26"/>
  <c r="DT68" i="26"/>
  <c r="DL68" i="26"/>
  <c r="DD68" i="26"/>
  <c r="CV68" i="26"/>
  <c r="CN68" i="26"/>
  <c r="CF68" i="26"/>
  <c r="BX68" i="26"/>
  <c r="BP68" i="26"/>
  <c r="BH68" i="26"/>
  <c r="AZ68" i="26"/>
  <c r="AR68" i="26"/>
  <c r="AJ68" i="26"/>
  <c r="AS68" i="26"/>
  <c r="BD68" i="26"/>
  <c r="BM68" i="26"/>
  <c r="BY68" i="26"/>
  <c r="CJ68" i="26"/>
  <c r="CS68" i="26"/>
  <c r="DE68" i="26"/>
  <c r="DP68" i="26"/>
  <c r="DY68" i="26"/>
  <c r="ED70" i="26"/>
  <c r="DX70" i="26"/>
  <c r="DP70" i="26"/>
  <c r="DH70" i="26"/>
  <c r="CZ70" i="26"/>
  <c r="CR70" i="26"/>
  <c r="CJ70" i="26"/>
  <c r="CB70" i="26"/>
  <c r="BT70" i="26"/>
  <c r="BL70" i="26"/>
  <c r="BD70" i="26"/>
  <c r="AV70" i="26"/>
  <c r="AN70" i="26"/>
  <c r="AR70" i="26"/>
  <c r="BA70" i="26"/>
  <c r="BM70" i="26"/>
  <c r="BX70" i="26"/>
  <c r="CG70" i="26"/>
  <c r="CS70" i="26"/>
  <c r="DD70" i="26"/>
  <c r="DM70" i="26"/>
  <c r="DY70" i="26"/>
  <c r="ED72" i="26"/>
  <c r="CL72" i="26"/>
  <c r="AM72" i="26"/>
  <c r="DB72" i="26"/>
  <c r="AK75" i="26"/>
  <c r="BE75" i="26"/>
  <c r="CC75" i="26"/>
  <c r="CW75" i="26"/>
  <c r="DQ75" i="26"/>
  <c r="EC77" i="26"/>
  <c r="EE77" i="26"/>
  <c r="DW77" i="26"/>
  <c r="DO77" i="26"/>
  <c r="DG77" i="26"/>
  <c r="CY77" i="26"/>
  <c r="CQ77" i="26"/>
  <c r="CI77" i="26"/>
  <c r="CA77" i="26"/>
  <c r="BS77" i="26"/>
  <c r="BK77" i="26"/>
  <c r="BC77" i="26"/>
  <c r="AU77" i="26"/>
  <c r="AO77" i="26"/>
  <c r="AJ77" i="26"/>
  <c r="AN77" i="26"/>
  <c r="AV77" i="26"/>
  <c r="BG77" i="26"/>
  <c r="BP77" i="26"/>
  <c r="CB77" i="26"/>
  <c r="CM77" i="26"/>
  <c r="CV77" i="26"/>
  <c r="DH77" i="26"/>
  <c r="DS77" i="26"/>
  <c r="EB77" i="26"/>
  <c r="DW81" i="26"/>
  <c r="DA81" i="26"/>
  <c r="CF81" i="26"/>
  <c r="BK81" i="26"/>
  <c r="AQ81" i="26"/>
  <c r="EB81" i="26"/>
  <c r="CV81" i="26"/>
  <c r="BU81" i="26"/>
  <c r="AU81" i="26"/>
  <c r="BE81" i="26"/>
  <c r="CQ81" i="26"/>
  <c r="ED85" i="26"/>
  <c r="EB85" i="26"/>
  <c r="DW85" i="26"/>
  <c r="DQ85" i="26"/>
  <c r="DL85" i="26"/>
  <c r="DG85" i="26"/>
  <c r="DA85" i="26"/>
  <c r="CV85" i="26"/>
  <c r="CQ85" i="26"/>
  <c r="CK85" i="26"/>
  <c r="CF85" i="26"/>
  <c r="CA85" i="26"/>
  <c r="BU85" i="26"/>
  <c r="BP85" i="26"/>
  <c r="BK85" i="26"/>
  <c r="BE85" i="26"/>
  <c r="AZ85" i="26"/>
  <c r="AU85" i="26"/>
  <c r="AO85" i="26"/>
  <c r="AJ85" i="26"/>
  <c r="DY85" i="26"/>
  <c r="DS85" i="26"/>
  <c r="DK85" i="26"/>
  <c r="DD85" i="26"/>
  <c r="CW85" i="26"/>
  <c r="CO85" i="26"/>
  <c r="CI85" i="26"/>
  <c r="CB85" i="26"/>
  <c r="BT85" i="26"/>
  <c r="BM85" i="26"/>
  <c r="BG85" i="26"/>
  <c r="AY85" i="26"/>
  <c r="AR85" i="26"/>
  <c r="AK85" i="26"/>
  <c r="AQ85" i="26"/>
  <c r="BA85" i="26"/>
  <c r="BI85" i="26"/>
  <c r="BS85" i="26"/>
  <c r="CC85" i="26"/>
  <c r="CM85" i="26"/>
  <c r="CU85" i="26"/>
  <c r="DE85" i="26"/>
  <c r="DO85" i="26"/>
  <c r="DX85" i="26"/>
  <c r="EA87" i="26"/>
  <c r="DR87" i="26"/>
  <c r="CW87" i="26"/>
  <c r="CA87" i="26"/>
  <c r="BI87" i="26"/>
  <c r="AS87" i="26"/>
  <c r="DM87" i="26"/>
  <c r="CL87" i="26"/>
  <c r="BM87" i="26"/>
  <c r="AO87" i="26"/>
  <c r="BE87" i="26"/>
  <c r="CQ87" i="26"/>
  <c r="EC87" i="26"/>
  <c r="AK93" i="26"/>
  <c r="BU93" i="26"/>
  <c r="DX93" i="26"/>
  <c r="ED94" i="26"/>
  <c r="EB94" i="26"/>
  <c r="DF94" i="26"/>
  <c r="CK94" i="26"/>
  <c r="BP94" i="26"/>
  <c r="AT94" i="26"/>
  <c r="DV94" i="26"/>
  <c r="CV94" i="26"/>
  <c r="BU94" i="26"/>
  <c r="AO94" i="26"/>
  <c r="DL94" i="26"/>
  <c r="BZ94" i="26"/>
  <c r="AJ94" i="26"/>
  <c r="CF94" i="26"/>
  <c r="ED97" i="26"/>
  <c r="EC97" i="26"/>
  <c r="DX97" i="26"/>
  <c r="DS97" i="26"/>
  <c r="DM97" i="26"/>
  <c r="DH97" i="26"/>
  <c r="DC97" i="26"/>
  <c r="CW97" i="26"/>
  <c r="CR97" i="26"/>
  <c r="CM97" i="26"/>
  <c r="CG97" i="26"/>
  <c r="CB97" i="26"/>
  <c r="BW97" i="26"/>
  <c r="BQ97" i="26"/>
  <c r="BL97" i="26"/>
  <c r="BG97" i="26"/>
  <c r="BA97" i="26"/>
  <c r="AV97" i="26"/>
  <c r="AQ97" i="26"/>
  <c r="AK97" i="26"/>
  <c r="EA97" i="26"/>
  <c r="DT97" i="26"/>
  <c r="DL97" i="26"/>
  <c r="DE97" i="26"/>
  <c r="CY97" i="26"/>
  <c r="CQ97" i="26"/>
  <c r="CJ97" i="26"/>
  <c r="CC97" i="26"/>
  <c r="BU97" i="26"/>
  <c r="BO97" i="26"/>
  <c r="BH97" i="26"/>
  <c r="AZ97" i="26"/>
  <c r="AS97" i="26"/>
  <c r="AM97" i="26"/>
  <c r="EE97" i="26"/>
  <c r="DU97" i="26"/>
  <c r="DK97" i="26"/>
  <c r="DA97" i="26"/>
  <c r="CS97" i="26"/>
  <c r="CI97" i="26"/>
  <c r="BY97" i="26"/>
  <c r="BP97" i="26"/>
  <c r="BE97" i="26"/>
  <c r="AW97" i="26"/>
  <c r="AN97" i="26"/>
  <c r="AR97" i="26"/>
  <c r="BD97" i="26"/>
  <c r="BS97" i="26"/>
  <c r="CE97" i="26"/>
  <c r="CO97" i="26"/>
  <c r="DD97" i="26"/>
  <c r="DP97" i="26"/>
  <c r="EB97" i="26"/>
  <c r="EE98" i="26"/>
  <c r="EA98" i="26"/>
  <c r="DE98" i="26"/>
  <c r="DU98" i="26"/>
  <c r="CU98" i="26"/>
  <c r="BY98" i="26"/>
  <c r="BD98" i="26"/>
  <c r="AK98" i="26"/>
  <c r="CO98" i="26"/>
  <c r="BO98" i="26"/>
  <c r="AO98" i="26"/>
  <c r="CJ98" i="26"/>
  <c r="AY98" i="26"/>
  <c r="CE98" i="26"/>
  <c r="AL99" i="26"/>
  <c r="DN99" i="26"/>
  <c r="AO54" i="26"/>
  <c r="AW54" i="26"/>
  <c r="BE54" i="26"/>
  <c r="BM54" i="26"/>
  <c r="BU54" i="26"/>
  <c r="CC54" i="26"/>
  <c r="CK54" i="26"/>
  <c r="CS54" i="26"/>
  <c r="DA54" i="26"/>
  <c r="DI54" i="26"/>
  <c r="DQ54" i="26"/>
  <c r="DY54" i="26"/>
  <c r="AW55" i="26"/>
  <c r="BM55" i="26"/>
  <c r="CC55" i="26"/>
  <c r="CS55" i="26"/>
  <c r="DI55" i="26"/>
  <c r="DY55" i="26"/>
  <c r="AN73" i="26"/>
  <c r="AV73" i="26"/>
  <c r="BD73" i="26"/>
  <c r="BL73" i="26"/>
  <c r="BT73" i="26"/>
  <c r="CB73" i="26"/>
  <c r="CJ73" i="26"/>
  <c r="CR73" i="26"/>
  <c r="CZ73" i="26"/>
  <c r="DH73" i="26"/>
  <c r="DP73" i="26"/>
  <c r="DX73" i="26"/>
  <c r="AO78" i="26"/>
  <c r="AW78" i="26"/>
  <c r="BE78" i="26"/>
  <c r="BM78" i="26"/>
  <c r="BU78" i="26"/>
  <c r="CC78" i="26"/>
  <c r="CK78" i="26"/>
  <c r="CS78" i="26"/>
  <c r="DD78" i="26"/>
  <c r="DT78" i="26"/>
  <c r="AW79" i="26"/>
  <c r="BM79" i="26"/>
  <c r="CC79" i="26"/>
  <c r="CS79" i="26"/>
  <c r="DI79" i="26"/>
  <c r="DY79" i="26"/>
  <c r="AO86" i="26"/>
  <c r="AW86" i="26"/>
  <c r="BE86" i="26"/>
  <c r="BM86" i="26"/>
  <c r="BU86" i="26"/>
  <c r="CC86" i="26"/>
  <c r="CK86" i="26"/>
  <c r="CZ86" i="26"/>
  <c r="DP86" i="26"/>
  <c r="AN88" i="26"/>
  <c r="AV88" i="26"/>
  <c r="BD88" i="26"/>
  <c r="BL88" i="26"/>
  <c r="BT88" i="26"/>
  <c r="CB88" i="26"/>
  <c r="CJ88" i="26"/>
  <c r="CR88" i="26"/>
  <c r="CZ88" i="26"/>
  <c r="DH88" i="26"/>
  <c r="DP88" i="26"/>
  <c r="DX88" i="26"/>
  <c r="AU91" i="26"/>
  <c r="BK91" i="26"/>
  <c r="CA91" i="26"/>
  <c r="CQ91" i="26"/>
  <c r="DG91" i="26"/>
  <c r="DW91" i="26"/>
  <c r="ED92" i="26"/>
  <c r="EA92" i="26"/>
  <c r="DU92" i="26"/>
  <c r="DP92" i="26"/>
  <c r="DK92" i="26"/>
  <c r="DE92" i="26"/>
  <c r="CZ92" i="26"/>
  <c r="CU92" i="26"/>
  <c r="CO92" i="26"/>
  <c r="CJ92" i="26"/>
  <c r="CE92" i="26"/>
  <c r="BY92" i="26"/>
  <c r="BT92" i="26"/>
  <c r="BO92" i="26"/>
  <c r="BI92" i="26"/>
  <c r="BD92" i="26"/>
  <c r="AY92" i="26"/>
  <c r="AS92" i="26"/>
  <c r="AN92" i="26"/>
  <c r="AI92" i="26"/>
  <c r="AO92" i="26"/>
  <c r="AV92" i="26"/>
  <c r="BC92" i="26"/>
  <c r="BK92" i="26"/>
  <c r="BQ92" i="26"/>
  <c r="BX92" i="26"/>
  <c r="CF92" i="26"/>
  <c r="CM92" i="26"/>
  <c r="CS92" i="26"/>
  <c r="DA92" i="26"/>
  <c r="DH92" i="26"/>
  <c r="DO92" i="26"/>
  <c r="DW92" i="26"/>
  <c r="EC92" i="26"/>
  <c r="AN96" i="26"/>
  <c r="AV96" i="26"/>
  <c r="BD96" i="26"/>
  <c r="BL96" i="26"/>
  <c r="BT96" i="26"/>
  <c r="CB96" i="26"/>
  <c r="CJ96" i="26"/>
  <c r="CR96" i="26"/>
  <c r="CZ96" i="26"/>
  <c r="DH96" i="26"/>
  <c r="DP96" i="26"/>
  <c r="DX96" i="26"/>
  <c r="DV100" i="26"/>
  <c r="DJ100" i="26"/>
  <c r="CU100" i="26"/>
  <c r="CI100" i="26"/>
  <c r="BZ100" i="26"/>
  <c r="BO100" i="26"/>
  <c r="BC100" i="26"/>
  <c r="AT100" i="26"/>
  <c r="AI100" i="26"/>
  <c r="AU100" i="26"/>
  <c r="BJ100" i="26"/>
  <c r="BW100" i="26"/>
  <c r="CM100" i="26"/>
  <c r="CZ100" i="26"/>
  <c r="DT100" i="26"/>
  <c r="AM101" i="26"/>
  <c r="AR101" i="26"/>
  <c r="AW101" i="26"/>
  <c r="BC101" i="26"/>
  <c r="BH101" i="26"/>
  <c r="BM101" i="26"/>
  <c r="BS101" i="26"/>
  <c r="BX101" i="26"/>
  <c r="CC101" i="26"/>
  <c r="CI101" i="26"/>
  <c r="CN101" i="26"/>
  <c r="CS101" i="26"/>
  <c r="CY101" i="26"/>
  <c r="DD101" i="26"/>
  <c r="DI101" i="26"/>
  <c r="DO101" i="26"/>
  <c r="DT101" i="26"/>
  <c r="DY101" i="26"/>
  <c r="EE101" i="26"/>
  <c r="AI5" i="26"/>
  <c r="AJ5" i="26" s="1"/>
  <c r="AK5" i="26" s="1"/>
  <c r="EE5" i="26"/>
  <c r="AJ6" i="26"/>
  <c r="AI9" i="26"/>
  <c r="AJ9" i="26" s="1"/>
  <c r="AK9" i="26" s="1"/>
  <c r="AL9" i="26" s="1"/>
  <c r="EE9" i="26"/>
  <c r="AJ10" i="26"/>
  <c r="AI13" i="26"/>
  <c r="EE13" i="26"/>
  <c r="EC14" i="26"/>
  <c r="DY14" i="26"/>
  <c r="DU14" i="26"/>
  <c r="DQ14" i="26"/>
  <c r="DM14" i="26"/>
  <c r="DI14" i="26"/>
  <c r="DE14" i="26"/>
  <c r="DA14" i="26"/>
  <c r="CW14" i="26"/>
  <c r="CS14" i="26"/>
  <c r="CO14" i="26"/>
  <c r="CK14" i="26"/>
  <c r="CG14" i="26"/>
  <c r="CC14" i="26"/>
  <c r="BY14" i="26"/>
  <c r="BU14" i="26"/>
  <c r="BQ14" i="26"/>
  <c r="BM14" i="26"/>
  <c r="BI14" i="26"/>
  <c r="BE14" i="26"/>
  <c r="BA14" i="26"/>
  <c r="AW14" i="26"/>
  <c r="AS14" i="26"/>
  <c r="AO14" i="26"/>
  <c r="AK14" i="26"/>
  <c r="AM14" i="26"/>
  <c r="AR14" i="26"/>
  <c r="AX14" i="26"/>
  <c r="BC14" i="26"/>
  <c r="BH14" i="26"/>
  <c r="BN14" i="26"/>
  <c r="BS14" i="26"/>
  <c r="BX14" i="26"/>
  <c r="CD14" i="26"/>
  <c r="CI14" i="26"/>
  <c r="CN14" i="26"/>
  <c r="CT14" i="26"/>
  <c r="CY14" i="26"/>
  <c r="DD14" i="26"/>
  <c r="DJ14" i="26"/>
  <c r="DO14" i="26"/>
  <c r="DT14" i="26"/>
  <c r="DZ14" i="26"/>
  <c r="EE14" i="26"/>
  <c r="AL17" i="26"/>
  <c r="BB17" i="26"/>
  <c r="BR17" i="26"/>
  <c r="CH17" i="26"/>
  <c r="CX17" i="26"/>
  <c r="DN17" i="26"/>
  <c r="ED17" i="26"/>
  <c r="AI8" i="26"/>
  <c r="EE8" i="26"/>
  <c r="AI12" i="26"/>
  <c r="EE12" i="26"/>
  <c r="AI14" i="26"/>
  <c r="AN14" i="26"/>
  <c r="AT14" i="26"/>
  <c r="AY14" i="26"/>
  <c r="BD14" i="26"/>
  <c r="BJ14" i="26"/>
  <c r="BO14" i="26"/>
  <c r="BT14" i="26"/>
  <c r="BZ14" i="26"/>
  <c r="CE14" i="26"/>
  <c r="CJ14" i="26"/>
  <c r="CP14" i="26"/>
  <c r="CU14" i="26"/>
  <c r="CZ14" i="26"/>
  <c r="DF14" i="26"/>
  <c r="DK14" i="26"/>
  <c r="DP14" i="26"/>
  <c r="DV14" i="26"/>
  <c r="EA14" i="26"/>
  <c r="AP17" i="26"/>
  <c r="BF17" i="26"/>
  <c r="BV17" i="26"/>
  <c r="CL17" i="26"/>
  <c r="DB17" i="26"/>
  <c r="DR17" i="26"/>
  <c r="AI4" i="26"/>
  <c r="EE4" i="26"/>
  <c r="AJ4" i="26"/>
  <c r="AI7" i="26"/>
  <c r="AJ8" i="26"/>
  <c r="AI11" i="26"/>
  <c r="AJ14" i="26"/>
  <c r="AP14" i="26"/>
  <c r="AU14" i="26"/>
  <c r="AZ14" i="26"/>
  <c r="BF14" i="26"/>
  <c r="BK14" i="26"/>
  <c r="BP14" i="26"/>
  <c r="BV14" i="26"/>
  <c r="CA14" i="26"/>
  <c r="CF14" i="26"/>
  <c r="CL14" i="26"/>
  <c r="CQ14" i="26"/>
  <c r="CV14" i="26"/>
  <c r="DB14" i="26"/>
  <c r="DG14" i="26"/>
  <c r="DL14" i="26"/>
  <c r="DR14" i="26"/>
  <c r="DW14" i="26"/>
  <c r="EB14" i="26"/>
  <c r="AT17" i="26"/>
  <c r="BJ17" i="26"/>
  <c r="BZ17" i="26"/>
  <c r="CP17" i="26"/>
  <c r="DF17" i="26"/>
  <c r="EC17" i="26"/>
  <c r="DY17" i="26"/>
  <c r="DU17" i="26"/>
  <c r="DQ17" i="26"/>
  <c r="DM17" i="26"/>
  <c r="DI17" i="26"/>
  <c r="DE17" i="26"/>
  <c r="DA17" i="26"/>
  <c r="CW17" i="26"/>
  <c r="CS17" i="26"/>
  <c r="CO17" i="26"/>
  <c r="CK17" i="26"/>
  <c r="CG17" i="26"/>
  <c r="CC17" i="26"/>
  <c r="BY17" i="26"/>
  <c r="BU17" i="26"/>
  <c r="BQ17" i="26"/>
  <c r="BM17" i="26"/>
  <c r="BI17" i="26"/>
  <c r="BE17" i="26"/>
  <c r="BA17" i="26"/>
  <c r="AW17" i="26"/>
  <c r="AS17" i="26"/>
  <c r="AO17" i="26"/>
  <c r="AK17" i="26"/>
  <c r="EB17" i="26"/>
  <c r="DX17" i="26"/>
  <c r="DT17" i="26"/>
  <c r="DP17" i="26"/>
  <c r="DL17" i="26"/>
  <c r="DH17" i="26"/>
  <c r="DD17" i="26"/>
  <c r="CZ17" i="26"/>
  <c r="CV17" i="26"/>
  <c r="CR17" i="26"/>
  <c r="CN17" i="26"/>
  <c r="CJ17" i="26"/>
  <c r="CF17" i="26"/>
  <c r="CB17" i="26"/>
  <c r="BX17" i="26"/>
  <c r="BT17" i="26"/>
  <c r="BP17" i="26"/>
  <c r="BL17" i="26"/>
  <c r="BH17" i="26"/>
  <c r="BD17" i="26"/>
  <c r="AZ17" i="26"/>
  <c r="AV17" i="26"/>
  <c r="AR17" i="26"/>
  <c r="AN17" i="26"/>
  <c r="AJ17" i="26"/>
  <c r="EE17" i="26"/>
  <c r="EA17" i="26"/>
  <c r="DW17" i="26"/>
  <c r="DS17" i="26"/>
  <c r="DO17" i="26"/>
  <c r="DK17" i="26"/>
  <c r="DG17" i="26"/>
  <c r="DC17" i="26"/>
  <c r="CY17" i="26"/>
  <c r="CU17" i="26"/>
  <c r="CQ17" i="26"/>
  <c r="CM17" i="26"/>
  <c r="CI17" i="26"/>
  <c r="CE17" i="26"/>
  <c r="CA17" i="26"/>
  <c r="BW17" i="26"/>
  <c r="BS17" i="26"/>
  <c r="BO17" i="26"/>
  <c r="BK17" i="26"/>
  <c r="BG17" i="26"/>
  <c r="BC17" i="26"/>
  <c r="AY17" i="26"/>
  <c r="AU17" i="26"/>
  <c r="AQ17" i="26"/>
  <c r="AM17" i="26"/>
  <c r="AI17" i="26"/>
  <c r="AX17" i="26"/>
  <c r="BN17" i="26"/>
  <c r="CD17" i="26"/>
  <c r="CT17" i="26"/>
  <c r="DJ17" i="26"/>
  <c r="DZ17" i="26"/>
  <c r="AL21" i="26"/>
  <c r="AP21" i="26"/>
  <c r="AT21" i="26"/>
  <c r="AX21" i="26"/>
  <c r="BB21" i="26"/>
  <c r="BF21" i="26"/>
  <c r="BJ21" i="26"/>
  <c r="BN21" i="26"/>
  <c r="BR21" i="26"/>
  <c r="BV21" i="26"/>
  <c r="BZ21" i="26"/>
  <c r="CD21" i="26"/>
  <c r="CH21" i="26"/>
  <c r="CL21" i="26"/>
  <c r="CP21" i="26"/>
  <c r="CT21" i="26"/>
  <c r="CX21" i="26"/>
  <c r="DB21" i="26"/>
  <c r="DF21" i="26"/>
  <c r="DJ21" i="26"/>
  <c r="DN21" i="26"/>
  <c r="DR21" i="26"/>
  <c r="DV21" i="26"/>
  <c r="DZ21" i="26"/>
  <c r="ED21" i="26"/>
  <c r="EB25" i="26"/>
  <c r="DX25" i="26"/>
  <c r="DT25" i="26"/>
  <c r="DP25" i="26"/>
  <c r="EE25" i="26"/>
  <c r="EA25" i="26"/>
  <c r="DW25" i="26"/>
  <c r="DS25" i="26"/>
  <c r="DO25" i="26"/>
  <c r="DK25" i="26"/>
  <c r="DG25" i="26"/>
  <c r="DC25" i="26"/>
  <c r="CY25" i="26"/>
  <c r="CU25" i="26"/>
  <c r="CQ25" i="26"/>
  <c r="CM25" i="26"/>
  <c r="CI25" i="26"/>
  <c r="CE25" i="26"/>
  <c r="CA25" i="26"/>
  <c r="BW25" i="26"/>
  <c r="BS25" i="26"/>
  <c r="BO25" i="26"/>
  <c r="BK25" i="26"/>
  <c r="BG25" i="26"/>
  <c r="BC25" i="26"/>
  <c r="AY25" i="26"/>
  <c r="AU25" i="26"/>
  <c r="AQ25" i="26"/>
  <c r="AM25" i="26"/>
  <c r="AI25" i="26"/>
  <c r="AN25" i="26"/>
  <c r="AS25" i="26"/>
  <c r="AX25" i="26"/>
  <c r="BD25" i="26"/>
  <c r="BI25" i="26"/>
  <c r="BN25" i="26"/>
  <c r="BT25" i="26"/>
  <c r="BY25" i="26"/>
  <c r="CD25" i="26"/>
  <c r="CJ25" i="26"/>
  <c r="CO25" i="26"/>
  <c r="CT25" i="26"/>
  <c r="CZ25" i="26"/>
  <c r="DE25" i="26"/>
  <c r="DJ25" i="26"/>
  <c r="DQ25" i="26"/>
  <c r="DY25" i="26"/>
  <c r="EE30" i="26"/>
  <c r="EA30" i="26"/>
  <c r="DW30" i="26"/>
  <c r="DS30" i="26"/>
  <c r="DO30" i="26"/>
  <c r="DK30" i="26"/>
  <c r="DG30" i="26"/>
  <c r="DC30" i="26"/>
  <c r="CY30" i="26"/>
  <c r="CU30" i="26"/>
  <c r="CQ30" i="26"/>
  <c r="CM30" i="26"/>
  <c r="CI30" i="26"/>
  <c r="CE30" i="26"/>
  <c r="CA30" i="26"/>
  <c r="BW30" i="26"/>
  <c r="BS30" i="26"/>
  <c r="BO30" i="26"/>
  <c r="BK30" i="26"/>
  <c r="BG30" i="26"/>
  <c r="BC30" i="26"/>
  <c r="AY30" i="26"/>
  <c r="AU30" i="26"/>
  <c r="AQ30" i="26"/>
  <c r="AM30" i="26"/>
  <c r="AI30" i="26"/>
  <c r="EC30" i="26"/>
  <c r="DY30" i="26"/>
  <c r="DU30" i="26"/>
  <c r="DQ30" i="26"/>
  <c r="DM30" i="26"/>
  <c r="DI30" i="26"/>
  <c r="DE30" i="26"/>
  <c r="DA30" i="26"/>
  <c r="CW30" i="26"/>
  <c r="CS30" i="26"/>
  <c r="CO30" i="26"/>
  <c r="CK30" i="26"/>
  <c r="CG30" i="26"/>
  <c r="CC30" i="26"/>
  <c r="BY30" i="26"/>
  <c r="BU30" i="26"/>
  <c r="BQ30" i="26"/>
  <c r="BM30" i="26"/>
  <c r="BI30" i="26"/>
  <c r="BE30" i="26"/>
  <c r="BA30" i="26"/>
  <c r="AW30" i="26"/>
  <c r="AS30" i="26"/>
  <c r="AO30" i="26"/>
  <c r="AK30" i="26"/>
  <c r="EB30" i="26"/>
  <c r="DX30" i="26"/>
  <c r="DT30" i="26"/>
  <c r="DP30" i="26"/>
  <c r="DL30" i="26"/>
  <c r="DH30" i="26"/>
  <c r="DD30" i="26"/>
  <c r="CZ30" i="26"/>
  <c r="CV30" i="26"/>
  <c r="CR30" i="26"/>
  <c r="CN30" i="26"/>
  <c r="CJ30" i="26"/>
  <c r="CF30" i="26"/>
  <c r="CB30" i="26"/>
  <c r="BX30" i="26"/>
  <c r="BT30" i="26"/>
  <c r="BP30" i="26"/>
  <c r="BL30" i="26"/>
  <c r="BH30" i="26"/>
  <c r="BD30" i="26"/>
  <c r="AZ30" i="26"/>
  <c r="AV30" i="26"/>
  <c r="AR30" i="26"/>
  <c r="AN30" i="26"/>
  <c r="AJ30" i="26"/>
  <c r="AX30" i="26"/>
  <c r="BN30" i="26"/>
  <c r="CD30" i="26"/>
  <c r="CT30" i="26"/>
  <c r="DJ30" i="26"/>
  <c r="DZ30" i="26"/>
  <c r="AL16" i="26"/>
  <c r="AP16" i="26"/>
  <c r="AT16" i="26"/>
  <c r="AX16" i="26"/>
  <c r="BB16" i="26"/>
  <c r="BF16" i="26"/>
  <c r="BJ16" i="26"/>
  <c r="BN16" i="26"/>
  <c r="BR16" i="26"/>
  <c r="BV16" i="26"/>
  <c r="BZ16" i="26"/>
  <c r="CD16" i="26"/>
  <c r="CH16" i="26"/>
  <c r="CL16" i="26"/>
  <c r="CP16" i="26"/>
  <c r="CT16" i="26"/>
  <c r="CX16" i="26"/>
  <c r="DB16" i="26"/>
  <c r="DF16" i="26"/>
  <c r="DJ16" i="26"/>
  <c r="DN16" i="26"/>
  <c r="DR16" i="26"/>
  <c r="DV16" i="26"/>
  <c r="DZ16" i="26"/>
  <c r="ED16" i="26"/>
  <c r="BX18" i="26"/>
  <c r="CB18" i="26"/>
  <c r="CF18" i="26"/>
  <c r="CJ18" i="26"/>
  <c r="CN18" i="26"/>
  <c r="CR18" i="26"/>
  <c r="CV18" i="26"/>
  <c r="CZ18" i="26"/>
  <c r="DD18" i="26"/>
  <c r="DH18" i="26"/>
  <c r="DL18" i="26"/>
  <c r="DP18" i="26"/>
  <c r="DT18" i="26"/>
  <c r="DX18" i="26"/>
  <c r="EB18" i="26"/>
  <c r="AL20" i="26"/>
  <c r="AP20" i="26"/>
  <c r="AT20" i="26"/>
  <c r="AX20" i="26"/>
  <c r="BB20" i="26"/>
  <c r="BF20" i="26"/>
  <c r="BJ20" i="26"/>
  <c r="BN20" i="26"/>
  <c r="BR20" i="26"/>
  <c r="BV20" i="26"/>
  <c r="BZ20" i="26"/>
  <c r="CD20" i="26"/>
  <c r="CH20" i="26"/>
  <c r="CL20" i="26"/>
  <c r="CP20" i="26"/>
  <c r="CT20" i="26"/>
  <c r="CX20" i="26"/>
  <c r="DB20" i="26"/>
  <c r="DF20" i="26"/>
  <c r="DJ20" i="26"/>
  <c r="DN20" i="26"/>
  <c r="DR20" i="26"/>
  <c r="DV20" i="26"/>
  <c r="DZ20" i="26"/>
  <c r="ED20" i="26"/>
  <c r="AI21" i="26"/>
  <c r="AM21" i="26"/>
  <c r="AQ21" i="26"/>
  <c r="AU21" i="26"/>
  <c r="AY21" i="26"/>
  <c r="BC21" i="26"/>
  <c r="BG21" i="26"/>
  <c r="BK21" i="26"/>
  <c r="BO21" i="26"/>
  <c r="BS21" i="26"/>
  <c r="BW21" i="26"/>
  <c r="CA21" i="26"/>
  <c r="CE21" i="26"/>
  <c r="CI21" i="26"/>
  <c r="CM21" i="26"/>
  <c r="CQ21" i="26"/>
  <c r="CU21" i="26"/>
  <c r="CY21" i="26"/>
  <c r="DC21" i="26"/>
  <c r="DG21" i="26"/>
  <c r="DK21" i="26"/>
  <c r="DO21" i="26"/>
  <c r="DS21" i="26"/>
  <c r="DW21" i="26"/>
  <c r="EA21" i="26"/>
  <c r="EE21" i="26"/>
  <c r="AJ22" i="26"/>
  <c r="AN22" i="26"/>
  <c r="AR22" i="26"/>
  <c r="AV22" i="26"/>
  <c r="AZ22" i="26"/>
  <c r="BD22" i="26"/>
  <c r="BH22" i="26"/>
  <c r="BL22" i="26"/>
  <c r="BP22" i="26"/>
  <c r="BT22" i="26"/>
  <c r="BX22" i="26"/>
  <c r="CB22" i="26"/>
  <c r="CF22" i="26"/>
  <c r="CJ22" i="26"/>
  <c r="CN22" i="26"/>
  <c r="CR22" i="26"/>
  <c r="CV22" i="26"/>
  <c r="CZ22" i="26"/>
  <c r="DD22" i="26"/>
  <c r="DH22" i="26"/>
  <c r="DL22" i="26"/>
  <c r="DP22" i="26"/>
  <c r="DT22" i="26"/>
  <c r="DX22" i="26"/>
  <c r="EB22" i="26"/>
  <c r="BM23" i="26"/>
  <c r="BQ23" i="26"/>
  <c r="BU23" i="26"/>
  <c r="BY23" i="26"/>
  <c r="CC23" i="26"/>
  <c r="CG23" i="26"/>
  <c r="CK23" i="26"/>
  <c r="CO23" i="26"/>
  <c r="CS23" i="26"/>
  <c r="CW23" i="26"/>
  <c r="DA23" i="26"/>
  <c r="DE23" i="26"/>
  <c r="DI23" i="26"/>
  <c r="DM23" i="26"/>
  <c r="DQ23" i="26"/>
  <c r="DU23" i="26"/>
  <c r="DY23" i="26"/>
  <c r="EC23" i="26"/>
  <c r="AL24" i="26"/>
  <c r="AP24" i="26"/>
  <c r="AT24" i="26"/>
  <c r="AX24" i="26"/>
  <c r="BB24" i="26"/>
  <c r="BF24" i="26"/>
  <c r="BJ24" i="26"/>
  <c r="BN24" i="26"/>
  <c r="BR24" i="26"/>
  <c r="BV24" i="26"/>
  <c r="BZ24" i="26"/>
  <c r="CD24" i="26"/>
  <c r="CH24" i="26"/>
  <c r="CL24" i="26"/>
  <c r="CP24" i="26"/>
  <c r="CT24" i="26"/>
  <c r="CX24" i="26"/>
  <c r="DB24" i="26"/>
  <c r="DF24" i="26"/>
  <c r="DJ24" i="26"/>
  <c r="DN24" i="26"/>
  <c r="DR24" i="26"/>
  <c r="DV24" i="26"/>
  <c r="DZ24" i="26"/>
  <c r="ED24" i="26"/>
  <c r="AJ25" i="26"/>
  <c r="AO25" i="26"/>
  <c r="AT25" i="26"/>
  <c r="AZ25" i="26"/>
  <c r="BE25" i="26"/>
  <c r="BJ25" i="26"/>
  <c r="BP25" i="26"/>
  <c r="BU25" i="26"/>
  <c r="BZ25" i="26"/>
  <c r="CF25" i="26"/>
  <c r="CK25" i="26"/>
  <c r="CP25" i="26"/>
  <c r="CV25" i="26"/>
  <c r="DA25" i="26"/>
  <c r="DF25" i="26"/>
  <c r="DL25" i="26"/>
  <c r="DR25" i="26"/>
  <c r="DZ25" i="26"/>
  <c r="EC26" i="26"/>
  <c r="DY26" i="26"/>
  <c r="DU26" i="26"/>
  <c r="DQ26" i="26"/>
  <c r="DM26" i="26"/>
  <c r="DI26" i="26"/>
  <c r="DE26" i="26"/>
  <c r="DA26" i="26"/>
  <c r="CW26" i="26"/>
  <c r="CS26" i="26"/>
  <c r="CO26" i="26"/>
  <c r="CK26" i="26"/>
  <c r="CG26" i="26"/>
  <c r="CC26" i="26"/>
  <c r="BY26" i="26"/>
  <c r="BU26" i="26"/>
  <c r="BQ26" i="26"/>
  <c r="BM26" i="26"/>
  <c r="BI26" i="26"/>
  <c r="BE26" i="26"/>
  <c r="BA26" i="26"/>
  <c r="AW26" i="26"/>
  <c r="AS26" i="26"/>
  <c r="AO26" i="26"/>
  <c r="AK26" i="26"/>
  <c r="EB26" i="26"/>
  <c r="DX26" i="26"/>
  <c r="DT26" i="26"/>
  <c r="DP26" i="26"/>
  <c r="DL26" i="26"/>
  <c r="DH26" i="26"/>
  <c r="DD26" i="26"/>
  <c r="CZ26" i="26"/>
  <c r="CV26" i="26"/>
  <c r="CR26" i="26"/>
  <c r="CN26" i="26"/>
  <c r="CJ26" i="26"/>
  <c r="CF26" i="26"/>
  <c r="CB26" i="26"/>
  <c r="BX26" i="26"/>
  <c r="BT26" i="26"/>
  <c r="BP26" i="26"/>
  <c r="BL26" i="26"/>
  <c r="BH26" i="26"/>
  <c r="BD26" i="26"/>
  <c r="AZ26" i="26"/>
  <c r="AV26" i="26"/>
  <c r="AR26" i="26"/>
  <c r="AN26" i="26"/>
  <c r="AJ26" i="26"/>
  <c r="AP26" i="26"/>
  <c r="AX26" i="26"/>
  <c r="BF26" i="26"/>
  <c r="BN26" i="26"/>
  <c r="BV26" i="26"/>
  <c r="CD26" i="26"/>
  <c r="CL26" i="26"/>
  <c r="CT26" i="26"/>
  <c r="DB26" i="26"/>
  <c r="DJ26" i="26"/>
  <c r="DR26" i="26"/>
  <c r="DZ26" i="26"/>
  <c r="AL30" i="26"/>
  <c r="BB30" i="26"/>
  <c r="BR30" i="26"/>
  <c r="CH30" i="26"/>
  <c r="CX30" i="26"/>
  <c r="DN30" i="26"/>
  <c r="ED30" i="26"/>
  <c r="AL15" i="26"/>
  <c r="AP15" i="26"/>
  <c r="AT15" i="26"/>
  <c r="AX15" i="26"/>
  <c r="BB15" i="26"/>
  <c r="BF15" i="26"/>
  <c r="BJ15" i="26"/>
  <c r="BN15" i="26"/>
  <c r="BR15" i="26"/>
  <c r="BV15" i="26"/>
  <c r="BZ15" i="26"/>
  <c r="CD15" i="26"/>
  <c r="CH15" i="26"/>
  <c r="CL15" i="26"/>
  <c r="CP15" i="26"/>
  <c r="CT15" i="26"/>
  <c r="CX15" i="26"/>
  <c r="DB15" i="26"/>
  <c r="DF15" i="26"/>
  <c r="DJ15" i="26"/>
  <c r="DN15" i="26"/>
  <c r="DR15" i="26"/>
  <c r="DV15" i="26"/>
  <c r="DZ15" i="26"/>
  <c r="AI16" i="26"/>
  <c r="AM16" i="26"/>
  <c r="AQ16" i="26"/>
  <c r="AU16" i="26"/>
  <c r="AY16" i="26"/>
  <c r="BC16" i="26"/>
  <c r="BG16" i="26"/>
  <c r="BK16" i="26"/>
  <c r="BO16" i="26"/>
  <c r="BS16" i="26"/>
  <c r="BW16" i="26"/>
  <c r="CA16" i="26"/>
  <c r="CE16" i="26"/>
  <c r="CI16" i="26"/>
  <c r="CM16" i="26"/>
  <c r="CQ16" i="26"/>
  <c r="CU16" i="26"/>
  <c r="CY16" i="26"/>
  <c r="DC16" i="26"/>
  <c r="DG16" i="26"/>
  <c r="DK16" i="26"/>
  <c r="DO16" i="26"/>
  <c r="DS16" i="26"/>
  <c r="DW16" i="26"/>
  <c r="EA16" i="26"/>
  <c r="EE16" i="26"/>
  <c r="AK18" i="26"/>
  <c r="AO18" i="26"/>
  <c r="AS18" i="26"/>
  <c r="AW18" i="26"/>
  <c r="BA18" i="26"/>
  <c r="BE18" i="26"/>
  <c r="BI18" i="26"/>
  <c r="BM18" i="26"/>
  <c r="BQ18" i="26"/>
  <c r="BU18" i="26"/>
  <c r="BY18" i="26"/>
  <c r="CC18" i="26"/>
  <c r="CG18" i="26"/>
  <c r="CK18" i="26"/>
  <c r="CO18" i="26"/>
  <c r="CS18" i="26"/>
  <c r="CW18" i="26"/>
  <c r="DA18" i="26"/>
  <c r="DE18" i="26"/>
  <c r="DI18" i="26"/>
  <c r="DM18" i="26"/>
  <c r="DQ18" i="26"/>
  <c r="DU18" i="26"/>
  <c r="DY18" i="26"/>
  <c r="EC18" i="26"/>
  <c r="AL19" i="26"/>
  <c r="AP19" i="26"/>
  <c r="AT19" i="26"/>
  <c r="AX19" i="26"/>
  <c r="BB19" i="26"/>
  <c r="BF19" i="26"/>
  <c r="BJ19" i="26"/>
  <c r="BN19" i="26"/>
  <c r="BR19" i="26"/>
  <c r="BV19" i="26"/>
  <c r="BZ19" i="26"/>
  <c r="CD19" i="26"/>
  <c r="CH19" i="26"/>
  <c r="CL19" i="26"/>
  <c r="CP19" i="26"/>
  <c r="CT19" i="26"/>
  <c r="CX19" i="26"/>
  <c r="DB19" i="26"/>
  <c r="DF19" i="26"/>
  <c r="DJ19" i="26"/>
  <c r="DN19" i="26"/>
  <c r="DR19" i="26"/>
  <c r="DV19" i="26"/>
  <c r="DZ19" i="26"/>
  <c r="AI20" i="26"/>
  <c r="AM20" i="26"/>
  <c r="AQ20" i="26"/>
  <c r="AU20" i="26"/>
  <c r="AY20" i="26"/>
  <c r="BC20" i="26"/>
  <c r="BG20" i="26"/>
  <c r="BK20" i="26"/>
  <c r="BO20" i="26"/>
  <c r="BS20" i="26"/>
  <c r="BW20" i="26"/>
  <c r="CA20" i="26"/>
  <c r="CE20" i="26"/>
  <c r="CI20" i="26"/>
  <c r="CM20" i="26"/>
  <c r="CQ20" i="26"/>
  <c r="CU20" i="26"/>
  <c r="CY20" i="26"/>
  <c r="DC20" i="26"/>
  <c r="DG20" i="26"/>
  <c r="DK20" i="26"/>
  <c r="DO20" i="26"/>
  <c r="DS20" i="26"/>
  <c r="DW20" i="26"/>
  <c r="EA20" i="26"/>
  <c r="EE20" i="26"/>
  <c r="AJ21" i="26"/>
  <c r="AN21" i="26"/>
  <c r="AR21" i="26"/>
  <c r="AV21" i="26"/>
  <c r="AZ21" i="26"/>
  <c r="BD21" i="26"/>
  <c r="BH21" i="26"/>
  <c r="BL21" i="26"/>
  <c r="BP21" i="26"/>
  <c r="BT21" i="26"/>
  <c r="BX21" i="26"/>
  <c r="CB21" i="26"/>
  <c r="CF21" i="26"/>
  <c r="CJ21" i="26"/>
  <c r="CN21" i="26"/>
  <c r="CR21" i="26"/>
  <c r="CV21" i="26"/>
  <c r="CZ21" i="26"/>
  <c r="DD21" i="26"/>
  <c r="DH21" i="26"/>
  <c r="DL21" i="26"/>
  <c r="DP21" i="26"/>
  <c r="DT21" i="26"/>
  <c r="DX21" i="26"/>
  <c r="EB21" i="26"/>
  <c r="AK22" i="26"/>
  <c r="AO22" i="26"/>
  <c r="AS22" i="26"/>
  <c r="AW22" i="26"/>
  <c r="BA22" i="26"/>
  <c r="BE22" i="26"/>
  <c r="BI22" i="26"/>
  <c r="BM22" i="26"/>
  <c r="BQ22" i="26"/>
  <c r="BU22" i="26"/>
  <c r="BY22" i="26"/>
  <c r="CC22" i="26"/>
  <c r="CG22" i="26"/>
  <c r="CK22" i="26"/>
  <c r="CO22" i="26"/>
  <c r="CS22" i="26"/>
  <c r="CW22" i="26"/>
  <c r="DA22" i="26"/>
  <c r="DE22" i="26"/>
  <c r="DI22" i="26"/>
  <c r="DM22" i="26"/>
  <c r="DQ22" i="26"/>
  <c r="DU22" i="26"/>
  <c r="DY22" i="26"/>
  <c r="EC22" i="26"/>
  <c r="AL23" i="26"/>
  <c r="AP23" i="26"/>
  <c r="AT23" i="26"/>
  <c r="AX23" i="26"/>
  <c r="BB23" i="26"/>
  <c r="BF23" i="26"/>
  <c r="BJ23" i="26"/>
  <c r="BN23" i="26"/>
  <c r="BR23" i="26"/>
  <c r="BV23" i="26"/>
  <c r="BZ23" i="26"/>
  <c r="CD23" i="26"/>
  <c r="CH23" i="26"/>
  <c r="CL23" i="26"/>
  <c r="CP23" i="26"/>
  <c r="CT23" i="26"/>
  <c r="CX23" i="26"/>
  <c r="DB23" i="26"/>
  <c r="DF23" i="26"/>
  <c r="DJ23" i="26"/>
  <c r="DN23" i="26"/>
  <c r="DR23" i="26"/>
  <c r="DV23" i="26"/>
  <c r="DZ23" i="26"/>
  <c r="ED23" i="26"/>
  <c r="AI24" i="26"/>
  <c r="AM24" i="26"/>
  <c r="AQ24" i="26"/>
  <c r="AU24" i="26"/>
  <c r="AY24" i="26"/>
  <c r="BC24" i="26"/>
  <c r="BG24" i="26"/>
  <c r="BK24" i="26"/>
  <c r="BO24" i="26"/>
  <c r="BS24" i="26"/>
  <c r="BW24" i="26"/>
  <c r="CA24" i="26"/>
  <c r="CE24" i="26"/>
  <c r="CI24" i="26"/>
  <c r="CM24" i="26"/>
  <c r="CQ24" i="26"/>
  <c r="CU24" i="26"/>
  <c r="CY24" i="26"/>
  <c r="DC24" i="26"/>
  <c r="DG24" i="26"/>
  <c r="DK24" i="26"/>
  <c r="DO24" i="26"/>
  <c r="DS24" i="26"/>
  <c r="DW24" i="26"/>
  <c r="EA24" i="26"/>
  <c r="EE24" i="26"/>
  <c r="AK25" i="26"/>
  <c r="AP25" i="26"/>
  <c r="AV25" i="26"/>
  <c r="BA25" i="26"/>
  <c r="BF25" i="26"/>
  <c r="BL25" i="26"/>
  <c r="BQ25" i="26"/>
  <c r="BV25" i="26"/>
  <c r="CB25" i="26"/>
  <c r="CG25" i="26"/>
  <c r="CL25" i="26"/>
  <c r="CR25" i="26"/>
  <c r="CW25" i="26"/>
  <c r="DB25" i="26"/>
  <c r="DH25" i="26"/>
  <c r="DM25" i="26"/>
  <c r="DU25" i="26"/>
  <c r="EC25" i="26"/>
  <c r="AI26" i="26"/>
  <c r="AQ26" i="26"/>
  <c r="AY26" i="26"/>
  <c r="BG26" i="26"/>
  <c r="BO26" i="26"/>
  <c r="BW26" i="26"/>
  <c r="CE26" i="26"/>
  <c r="CM26" i="26"/>
  <c r="CU26" i="26"/>
  <c r="DC26" i="26"/>
  <c r="DK26" i="26"/>
  <c r="DS26" i="26"/>
  <c r="EA26" i="26"/>
  <c r="AP30" i="26"/>
  <c r="BF30" i="26"/>
  <c r="BV30" i="26"/>
  <c r="CL30" i="26"/>
  <c r="DB30" i="26"/>
  <c r="DR30" i="26"/>
  <c r="AJ16" i="26"/>
  <c r="AN16" i="26"/>
  <c r="AR16" i="26"/>
  <c r="AV16" i="26"/>
  <c r="AZ16" i="26"/>
  <c r="BD16" i="26"/>
  <c r="BH16" i="26"/>
  <c r="BL16" i="26"/>
  <c r="BP16" i="26"/>
  <c r="BT16" i="26"/>
  <c r="BX16" i="26"/>
  <c r="CB16" i="26"/>
  <c r="CF16" i="26"/>
  <c r="CJ16" i="26"/>
  <c r="CN16" i="26"/>
  <c r="CR16" i="26"/>
  <c r="CV16" i="26"/>
  <c r="CZ16" i="26"/>
  <c r="DD16" i="26"/>
  <c r="DH16" i="26"/>
  <c r="DL16" i="26"/>
  <c r="DP16" i="26"/>
  <c r="DT16" i="26"/>
  <c r="DX16" i="26"/>
  <c r="AL18" i="26"/>
  <c r="AP18" i="26"/>
  <c r="AT18" i="26"/>
  <c r="AX18" i="26"/>
  <c r="BB18" i="26"/>
  <c r="BF18" i="26"/>
  <c r="BJ18" i="26"/>
  <c r="BN18" i="26"/>
  <c r="BR18" i="26"/>
  <c r="BV18" i="26"/>
  <c r="BZ18" i="26"/>
  <c r="CD18" i="26"/>
  <c r="CH18" i="26"/>
  <c r="CL18" i="26"/>
  <c r="CP18" i="26"/>
  <c r="CT18" i="26"/>
  <c r="CX18" i="26"/>
  <c r="DB18" i="26"/>
  <c r="DF18" i="26"/>
  <c r="DJ18" i="26"/>
  <c r="DN18" i="26"/>
  <c r="DR18" i="26"/>
  <c r="DV18" i="26"/>
  <c r="DZ18" i="26"/>
  <c r="AJ20" i="26"/>
  <c r="AN20" i="26"/>
  <c r="AR20" i="26"/>
  <c r="AV20" i="26"/>
  <c r="AZ20" i="26"/>
  <c r="BD20" i="26"/>
  <c r="BH20" i="26"/>
  <c r="BL20" i="26"/>
  <c r="BP20" i="26"/>
  <c r="BT20" i="26"/>
  <c r="BX20" i="26"/>
  <c r="CB20" i="26"/>
  <c r="CF20" i="26"/>
  <c r="CJ20" i="26"/>
  <c r="CN20" i="26"/>
  <c r="CR20" i="26"/>
  <c r="CV20" i="26"/>
  <c r="CZ20" i="26"/>
  <c r="DD20" i="26"/>
  <c r="DH20" i="26"/>
  <c r="DL20" i="26"/>
  <c r="DP20" i="26"/>
  <c r="DT20" i="26"/>
  <c r="DX20" i="26"/>
  <c r="AK21" i="26"/>
  <c r="AO21" i="26"/>
  <c r="AS21" i="26"/>
  <c r="AW21" i="26"/>
  <c r="BA21" i="26"/>
  <c r="BE21" i="26"/>
  <c r="BI21" i="26"/>
  <c r="BM21" i="26"/>
  <c r="BQ21" i="26"/>
  <c r="BU21" i="26"/>
  <c r="BY21" i="26"/>
  <c r="CC21" i="26"/>
  <c r="CG21" i="26"/>
  <c r="CK21" i="26"/>
  <c r="CO21" i="26"/>
  <c r="CS21" i="26"/>
  <c r="CW21" i="26"/>
  <c r="DA21" i="26"/>
  <c r="DE21" i="26"/>
  <c r="DI21" i="26"/>
  <c r="DM21" i="26"/>
  <c r="DQ21" i="26"/>
  <c r="DU21" i="26"/>
  <c r="DY21" i="26"/>
  <c r="AL22" i="26"/>
  <c r="AP22" i="26"/>
  <c r="AT22" i="26"/>
  <c r="AX22" i="26"/>
  <c r="BB22" i="26"/>
  <c r="BF22" i="26"/>
  <c r="BJ22" i="26"/>
  <c r="BN22" i="26"/>
  <c r="BR22" i="26"/>
  <c r="BV22" i="26"/>
  <c r="BZ22" i="26"/>
  <c r="CD22" i="26"/>
  <c r="CH22" i="26"/>
  <c r="CL22" i="26"/>
  <c r="CP22" i="26"/>
  <c r="CT22" i="26"/>
  <c r="CX22" i="26"/>
  <c r="DB22" i="26"/>
  <c r="DF22" i="26"/>
  <c r="DJ22" i="26"/>
  <c r="DN22" i="26"/>
  <c r="DR22" i="26"/>
  <c r="DV22" i="26"/>
  <c r="DZ22" i="26"/>
  <c r="BS23" i="26"/>
  <c r="BW23" i="26"/>
  <c r="CA23" i="26"/>
  <c r="CE23" i="26"/>
  <c r="CI23" i="26"/>
  <c r="CM23" i="26"/>
  <c r="CQ23" i="26"/>
  <c r="CU23" i="26"/>
  <c r="CY23" i="26"/>
  <c r="DC23" i="26"/>
  <c r="DG23" i="26"/>
  <c r="DK23" i="26"/>
  <c r="DO23" i="26"/>
  <c r="DS23" i="26"/>
  <c r="DW23" i="26"/>
  <c r="EA23" i="26"/>
  <c r="AV24" i="26"/>
  <c r="AZ24" i="26"/>
  <c r="BD24" i="26"/>
  <c r="BH24" i="26"/>
  <c r="BL24" i="26"/>
  <c r="BP24" i="26"/>
  <c r="BT24" i="26"/>
  <c r="BX24" i="26"/>
  <c r="CB24" i="26"/>
  <c r="CF24" i="26"/>
  <c r="CJ24" i="26"/>
  <c r="CN24" i="26"/>
  <c r="CR24" i="26"/>
  <c r="CV24" i="26"/>
  <c r="CZ24" i="26"/>
  <c r="DD24" i="26"/>
  <c r="DH24" i="26"/>
  <c r="DL24" i="26"/>
  <c r="DP24" i="26"/>
  <c r="DT24" i="26"/>
  <c r="DX24" i="26"/>
  <c r="AL25" i="26"/>
  <c r="AR25" i="26"/>
  <c r="AW25" i="26"/>
  <c r="BB25" i="26"/>
  <c r="BH25" i="26"/>
  <c r="BM25" i="26"/>
  <c r="BR25" i="26"/>
  <c r="BX25" i="26"/>
  <c r="CC25" i="26"/>
  <c r="CH25" i="26"/>
  <c r="CN25" i="26"/>
  <c r="CS25" i="26"/>
  <c r="CX25" i="26"/>
  <c r="DD25" i="26"/>
  <c r="DI25" i="26"/>
  <c r="DN25" i="26"/>
  <c r="DV25" i="26"/>
  <c r="ED25" i="26"/>
  <c r="DN26" i="26"/>
  <c r="DV26" i="26"/>
  <c r="ED26" i="26"/>
  <c r="AT30" i="26"/>
  <c r="BJ30" i="26"/>
  <c r="BZ30" i="26"/>
  <c r="CP30" i="26"/>
  <c r="DF30" i="26"/>
  <c r="DV30" i="26"/>
  <c r="AK27" i="26"/>
  <c r="AO27" i="26"/>
  <c r="AS27" i="26"/>
  <c r="AW27" i="26"/>
  <c r="BA27" i="26"/>
  <c r="BE27" i="26"/>
  <c r="BI27" i="26"/>
  <c r="BM27" i="26"/>
  <c r="BQ27" i="26"/>
  <c r="BU27" i="26"/>
  <c r="BY27" i="26"/>
  <c r="CC27" i="26"/>
  <c r="CG27" i="26"/>
  <c r="CK27" i="26"/>
  <c r="CO27" i="26"/>
  <c r="CS27" i="26"/>
  <c r="CW27" i="26"/>
  <c r="DA27" i="26"/>
  <c r="DE27" i="26"/>
  <c r="DI27" i="26"/>
  <c r="DM27" i="26"/>
  <c r="DQ27" i="26"/>
  <c r="DU27" i="26"/>
  <c r="DY27" i="26"/>
  <c r="EC27" i="26"/>
  <c r="AL28" i="26"/>
  <c r="AP28" i="26"/>
  <c r="AT28" i="26"/>
  <c r="AX28" i="26"/>
  <c r="BB28" i="26"/>
  <c r="BF28" i="26"/>
  <c r="BJ28" i="26"/>
  <c r="BN28" i="26"/>
  <c r="BR28" i="26"/>
  <c r="BV28" i="26"/>
  <c r="BZ28" i="26"/>
  <c r="CD28" i="26"/>
  <c r="CH28" i="26"/>
  <c r="CL28" i="26"/>
  <c r="CP28" i="26"/>
  <c r="CT28" i="26"/>
  <c r="CX28" i="26"/>
  <c r="DB28" i="26"/>
  <c r="DF28" i="26"/>
  <c r="DJ28" i="26"/>
  <c r="DN28" i="26"/>
  <c r="DR28" i="26"/>
  <c r="DV28" i="26"/>
  <c r="DZ28" i="26"/>
  <c r="AI29" i="26"/>
  <c r="AM29" i="26"/>
  <c r="AQ29" i="26"/>
  <c r="AU29" i="26"/>
  <c r="AY29" i="26"/>
  <c r="BC29" i="26"/>
  <c r="BG29" i="26"/>
  <c r="BK29" i="26"/>
  <c r="BO29" i="26"/>
  <c r="BS29" i="26"/>
  <c r="BW29" i="26"/>
  <c r="CA29" i="26"/>
  <c r="CE29" i="26"/>
  <c r="CI29" i="26"/>
  <c r="CM29" i="26"/>
  <c r="CQ29" i="26"/>
  <c r="CU29" i="26"/>
  <c r="CY29" i="26"/>
  <c r="DC29" i="26"/>
  <c r="DG29" i="26"/>
  <c r="DK29" i="26"/>
  <c r="DO29" i="26"/>
  <c r="DS29" i="26"/>
  <c r="DW29" i="26"/>
  <c r="EA29" i="26"/>
  <c r="EE29" i="26"/>
  <c r="AK31" i="26"/>
  <c r="AO31" i="26"/>
  <c r="AS31" i="26"/>
  <c r="AW31" i="26"/>
  <c r="BA31" i="26"/>
  <c r="BE31" i="26"/>
  <c r="BI31" i="26"/>
  <c r="BM31" i="26"/>
  <c r="BQ31" i="26"/>
  <c r="BU31" i="26"/>
  <c r="BY31" i="26"/>
  <c r="CC31" i="26"/>
  <c r="CG31" i="26"/>
  <c r="CK31" i="26"/>
  <c r="CO31" i="26"/>
  <c r="CS31" i="26"/>
  <c r="CW31" i="26"/>
  <c r="DA31" i="26"/>
  <c r="DE31" i="26"/>
  <c r="DI31" i="26"/>
  <c r="DM31" i="26"/>
  <c r="DQ31" i="26"/>
  <c r="DU31" i="26"/>
  <c r="DY31" i="26"/>
  <c r="EC31" i="26"/>
  <c r="AL32" i="26"/>
  <c r="AP32" i="26"/>
  <c r="AT32" i="26"/>
  <c r="AX32" i="26"/>
  <c r="BB32" i="26"/>
  <c r="BF32" i="26"/>
  <c r="BJ32" i="26"/>
  <c r="BN32" i="26"/>
  <c r="BR32" i="26"/>
  <c r="BV32" i="26"/>
  <c r="BZ32" i="26"/>
  <c r="CD32" i="26"/>
  <c r="CH32" i="26"/>
  <c r="CL32" i="26"/>
  <c r="CP32" i="26"/>
  <c r="CT32" i="26"/>
  <c r="CX32" i="26"/>
  <c r="DB32" i="26"/>
  <c r="DF32" i="26"/>
  <c r="DJ32" i="26"/>
  <c r="DN32" i="26"/>
  <c r="DR32" i="26"/>
  <c r="DV32" i="26"/>
  <c r="DZ32" i="26"/>
  <c r="ED32" i="26"/>
  <c r="AI33" i="26"/>
  <c r="AM33" i="26"/>
  <c r="AQ33" i="26"/>
  <c r="AU33" i="26"/>
  <c r="AY33" i="26"/>
  <c r="BC33" i="26"/>
  <c r="BG33" i="26"/>
  <c r="BK33" i="26"/>
  <c r="BO33" i="26"/>
  <c r="BS33" i="26"/>
  <c r="BW33" i="26"/>
  <c r="CA33" i="26"/>
  <c r="CE33" i="26"/>
  <c r="CI33" i="26"/>
  <c r="CM33" i="26"/>
  <c r="CQ33" i="26"/>
  <c r="CU33" i="26"/>
  <c r="CY33" i="26"/>
  <c r="DC33" i="26"/>
  <c r="DG33" i="26"/>
  <c r="DK33" i="26"/>
  <c r="DO33" i="26"/>
  <c r="DS33" i="26"/>
  <c r="DW33" i="26"/>
  <c r="EA33" i="26"/>
  <c r="EE33" i="26"/>
  <c r="AJ34" i="26"/>
  <c r="AN34" i="26"/>
  <c r="AR34" i="26"/>
  <c r="AV34" i="26"/>
  <c r="AZ34" i="26"/>
  <c r="BD34" i="26"/>
  <c r="BH34" i="26"/>
  <c r="BL34" i="26"/>
  <c r="BP34" i="26"/>
  <c r="BT34" i="26"/>
  <c r="BX34" i="26"/>
  <c r="CB34" i="26"/>
  <c r="CF34" i="26"/>
  <c r="CJ34" i="26"/>
  <c r="CN34" i="26"/>
  <c r="CR34" i="26"/>
  <c r="CV34" i="26"/>
  <c r="CZ34" i="26"/>
  <c r="DD34" i="26"/>
  <c r="DH34" i="26"/>
  <c r="DL34" i="26"/>
  <c r="DP34" i="26"/>
  <c r="DT34" i="26"/>
  <c r="DX34" i="26"/>
  <c r="EB34" i="26"/>
  <c r="AK35" i="26"/>
  <c r="AO35" i="26"/>
  <c r="AS35" i="26"/>
  <c r="AW35" i="26"/>
  <c r="BA35" i="26"/>
  <c r="BE35" i="26"/>
  <c r="BI35" i="26"/>
  <c r="BM35" i="26"/>
  <c r="BQ35" i="26"/>
  <c r="BU35" i="26"/>
  <c r="BY35" i="26"/>
  <c r="CC35" i="26"/>
  <c r="CG35" i="26"/>
  <c r="CK35" i="26"/>
  <c r="CO35" i="26"/>
  <c r="CS35" i="26"/>
  <c r="CW35" i="26"/>
  <c r="DA35" i="26"/>
  <c r="DE35" i="26"/>
  <c r="DI35" i="26"/>
  <c r="DM35" i="26"/>
  <c r="DQ35" i="26"/>
  <c r="DU35" i="26"/>
  <c r="DY35" i="26"/>
  <c r="EC35" i="26"/>
  <c r="AL36" i="26"/>
  <c r="AP36" i="26"/>
  <c r="AT36" i="26"/>
  <c r="AX36" i="26"/>
  <c r="BB36" i="26"/>
  <c r="BF36" i="26"/>
  <c r="BJ36" i="26"/>
  <c r="BN36" i="26"/>
  <c r="BR36" i="26"/>
  <c r="BV36" i="26"/>
  <c r="BZ36" i="26"/>
  <c r="CD36" i="26"/>
  <c r="CH36" i="26"/>
  <c r="CL36" i="26"/>
  <c r="CP36" i="26"/>
  <c r="CT36" i="26"/>
  <c r="CX36" i="26"/>
  <c r="DB36" i="26"/>
  <c r="DF36" i="26"/>
  <c r="DJ36" i="26"/>
  <c r="DN36" i="26"/>
  <c r="DR36" i="26"/>
  <c r="DV36" i="26"/>
  <c r="DZ36" i="26"/>
  <c r="ED36" i="26"/>
  <c r="AI37" i="26"/>
  <c r="AM37" i="26"/>
  <c r="AQ37" i="26"/>
  <c r="AU37" i="26"/>
  <c r="AY37" i="26"/>
  <c r="BC37" i="26"/>
  <c r="BG37" i="26"/>
  <c r="BK37" i="26"/>
  <c r="BO37" i="26"/>
  <c r="BS37" i="26"/>
  <c r="BW37" i="26"/>
  <c r="CA37" i="26"/>
  <c r="CE37" i="26"/>
  <c r="CI37" i="26"/>
  <c r="CM37" i="26"/>
  <c r="CQ37" i="26"/>
  <c r="CU37" i="26"/>
  <c r="CY37" i="26"/>
  <c r="DC37" i="26"/>
  <c r="DG37" i="26"/>
  <c r="DK37" i="26"/>
  <c r="DO37" i="26"/>
  <c r="DS37" i="26"/>
  <c r="DW37" i="26"/>
  <c r="EA37" i="26"/>
  <c r="EE37" i="26"/>
  <c r="AJ38" i="26"/>
  <c r="AN38" i="26"/>
  <c r="AR38" i="26"/>
  <c r="AV38" i="26"/>
  <c r="AZ38" i="26"/>
  <c r="BD38" i="26"/>
  <c r="BH38" i="26"/>
  <c r="BL38" i="26"/>
  <c r="BP38" i="26"/>
  <c r="BT38" i="26"/>
  <c r="BX38" i="26"/>
  <c r="CB38" i="26"/>
  <c r="CF38" i="26"/>
  <c r="CJ38" i="26"/>
  <c r="CN38" i="26"/>
  <c r="CR38" i="26"/>
  <c r="CV38" i="26"/>
  <c r="CZ38" i="26"/>
  <c r="DD38" i="26"/>
  <c r="DH38" i="26"/>
  <c r="DL38" i="26"/>
  <c r="DP38" i="26"/>
  <c r="DT38" i="26"/>
  <c r="DX38" i="26"/>
  <c r="EB38" i="26"/>
  <c r="AK39" i="26"/>
  <c r="AO39" i="26"/>
  <c r="AS39" i="26"/>
  <c r="AW39" i="26"/>
  <c r="BA39" i="26"/>
  <c r="BE39" i="26"/>
  <c r="BI39" i="26"/>
  <c r="BM39" i="26"/>
  <c r="BQ39" i="26"/>
  <c r="BU39" i="26"/>
  <c r="BY39" i="26"/>
  <c r="CC39" i="26"/>
  <c r="CG39" i="26"/>
  <c r="CK39" i="26"/>
  <c r="CO39" i="26"/>
  <c r="CS39" i="26"/>
  <c r="CX39" i="26"/>
  <c r="DD39" i="26"/>
  <c r="DI39" i="26"/>
  <c r="DN39" i="26"/>
  <c r="DT39" i="26"/>
  <c r="DY39" i="26"/>
  <c r="AK40" i="26"/>
  <c r="AP40" i="26"/>
  <c r="AU40" i="26"/>
  <c r="BA40" i="26"/>
  <c r="BF40" i="26"/>
  <c r="BK40" i="26"/>
  <c r="BQ40" i="26"/>
  <c r="BV40" i="26"/>
  <c r="CA40" i="26"/>
  <c r="CG40" i="26"/>
  <c r="CL40" i="26"/>
  <c r="CQ40" i="26"/>
  <c r="CW40" i="26"/>
  <c r="DB40" i="26"/>
  <c r="DG40" i="26"/>
  <c r="DM40" i="26"/>
  <c r="DR40" i="26"/>
  <c r="DW40" i="26"/>
  <c r="EC40" i="26"/>
  <c r="AP44" i="26"/>
  <c r="BF44" i="26"/>
  <c r="BV44" i="26"/>
  <c r="CL44" i="26"/>
  <c r="DB44" i="26"/>
  <c r="DR44" i="26"/>
  <c r="AL27" i="26"/>
  <c r="AP27" i="26"/>
  <c r="AT27" i="26"/>
  <c r="AX27" i="26"/>
  <c r="BB27" i="26"/>
  <c r="BF27" i="26"/>
  <c r="BJ27" i="26"/>
  <c r="BN27" i="26"/>
  <c r="BR27" i="26"/>
  <c r="BV27" i="26"/>
  <c r="BZ27" i="26"/>
  <c r="CD27" i="26"/>
  <c r="CH27" i="26"/>
  <c r="CL27" i="26"/>
  <c r="CP27" i="26"/>
  <c r="CT27" i="26"/>
  <c r="CX27" i="26"/>
  <c r="DB27" i="26"/>
  <c r="DF27" i="26"/>
  <c r="DJ27" i="26"/>
  <c r="DN27" i="26"/>
  <c r="DR27" i="26"/>
  <c r="DV27" i="26"/>
  <c r="DZ27" i="26"/>
  <c r="AJ29" i="26"/>
  <c r="AN29" i="26"/>
  <c r="AR29" i="26"/>
  <c r="AV29" i="26"/>
  <c r="AZ29" i="26"/>
  <c r="BD29" i="26"/>
  <c r="BH29" i="26"/>
  <c r="BL29" i="26"/>
  <c r="BP29" i="26"/>
  <c r="BT29" i="26"/>
  <c r="BX29" i="26"/>
  <c r="CB29" i="26"/>
  <c r="CF29" i="26"/>
  <c r="CJ29" i="26"/>
  <c r="CN29" i="26"/>
  <c r="CR29" i="26"/>
  <c r="CV29" i="26"/>
  <c r="CZ29" i="26"/>
  <c r="DD29" i="26"/>
  <c r="DH29" i="26"/>
  <c r="DL29" i="26"/>
  <c r="DP29" i="26"/>
  <c r="DT29" i="26"/>
  <c r="DX29" i="26"/>
  <c r="EB29" i="26"/>
  <c r="AL31" i="26"/>
  <c r="AP31" i="26"/>
  <c r="AT31" i="26"/>
  <c r="AX31" i="26"/>
  <c r="BB31" i="26"/>
  <c r="BF31" i="26"/>
  <c r="BJ31" i="26"/>
  <c r="BN31" i="26"/>
  <c r="BR31" i="26"/>
  <c r="BV31" i="26"/>
  <c r="BZ31" i="26"/>
  <c r="CD31" i="26"/>
  <c r="CH31" i="26"/>
  <c r="CL31" i="26"/>
  <c r="CP31" i="26"/>
  <c r="CT31" i="26"/>
  <c r="CX31" i="26"/>
  <c r="DB31" i="26"/>
  <c r="DF31" i="26"/>
  <c r="DJ31" i="26"/>
  <c r="DN31" i="26"/>
  <c r="DR31" i="26"/>
  <c r="DV31" i="26"/>
  <c r="DZ31" i="26"/>
  <c r="BS32" i="26"/>
  <c r="BW32" i="26"/>
  <c r="CA32" i="26"/>
  <c r="CE32" i="26"/>
  <c r="CI32" i="26"/>
  <c r="CM32" i="26"/>
  <c r="CQ32" i="26"/>
  <c r="CU32" i="26"/>
  <c r="CY32" i="26"/>
  <c r="DC32" i="26"/>
  <c r="DG32" i="26"/>
  <c r="DK32" i="26"/>
  <c r="DO32" i="26"/>
  <c r="DS32" i="26"/>
  <c r="DW32" i="26"/>
  <c r="EA32" i="26"/>
  <c r="AJ33" i="26"/>
  <c r="AN33" i="26"/>
  <c r="AR33" i="26"/>
  <c r="AV33" i="26"/>
  <c r="AZ33" i="26"/>
  <c r="BD33" i="26"/>
  <c r="BH33" i="26"/>
  <c r="BL33" i="26"/>
  <c r="BP33" i="26"/>
  <c r="BT33" i="26"/>
  <c r="BX33" i="26"/>
  <c r="CB33" i="26"/>
  <c r="CF33" i="26"/>
  <c r="CJ33" i="26"/>
  <c r="CN33" i="26"/>
  <c r="CR33" i="26"/>
  <c r="CV33" i="26"/>
  <c r="CZ33" i="26"/>
  <c r="DD33" i="26"/>
  <c r="DH33" i="26"/>
  <c r="DL33" i="26"/>
  <c r="DP33" i="26"/>
  <c r="DT33" i="26"/>
  <c r="DX33" i="26"/>
  <c r="EB33" i="26"/>
  <c r="AK34" i="26"/>
  <c r="AO34" i="26"/>
  <c r="AS34" i="26"/>
  <c r="AW34" i="26"/>
  <c r="BA34" i="26"/>
  <c r="BE34" i="26"/>
  <c r="BI34" i="26"/>
  <c r="BM34" i="26"/>
  <c r="BQ34" i="26"/>
  <c r="BU34" i="26"/>
  <c r="BY34" i="26"/>
  <c r="CC34" i="26"/>
  <c r="CG34" i="26"/>
  <c r="CK34" i="26"/>
  <c r="CO34" i="26"/>
  <c r="CS34" i="26"/>
  <c r="CW34" i="26"/>
  <c r="DA34" i="26"/>
  <c r="DE34" i="26"/>
  <c r="DI34" i="26"/>
  <c r="DM34" i="26"/>
  <c r="DQ34" i="26"/>
  <c r="DU34" i="26"/>
  <c r="DY34" i="26"/>
  <c r="EC34" i="26"/>
  <c r="AL35" i="26"/>
  <c r="AP35" i="26"/>
  <c r="AT35" i="26"/>
  <c r="AX35" i="26"/>
  <c r="BB35" i="26"/>
  <c r="BF35" i="26"/>
  <c r="BJ35" i="26"/>
  <c r="BN35" i="26"/>
  <c r="BR35" i="26"/>
  <c r="BV35" i="26"/>
  <c r="BZ35" i="26"/>
  <c r="CD35" i="26"/>
  <c r="CH35" i="26"/>
  <c r="CL35" i="26"/>
  <c r="CP35" i="26"/>
  <c r="CT35" i="26"/>
  <c r="CX35" i="26"/>
  <c r="DB35" i="26"/>
  <c r="DF35" i="26"/>
  <c r="DJ35" i="26"/>
  <c r="DN35" i="26"/>
  <c r="DR35" i="26"/>
  <c r="DV35" i="26"/>
  <c r="DZ35" i="26"/>
  <c r="AU36" i="26"/>
  <c r="AY36" i="26"/>
  <c r="BC36" i="26"/>
  <c r="BG36" i="26"/>
  <c r="BK36" i="26"/>
  <c r="BO36" i="26"/>
  <c r="BS36" i="26"/>
  <c r="BW36" i="26"/>
  <c r="CA36" i="26"/>
  <c r="CE36" i="26"/>
  <c r="CI36" i="26"/>
  <c r="CM36" i="26"/>
  <c r="CQ36" i="26"/>
  <c r="CU36" i="26"/>
  <c r="CY36" i="26"/>
  <c r="DC36" i="26"/>
  <c r="DG36" i="26"/>
  <c r="DK36" i="26"/>
  <c r="DO36" i="26"/>
  <c r="DS36" i="26"/>
  <c r="DW36" i="26"/>
  <c r="EA36" i="26"/>
  <c r="AJ37" i="26"/>
  <c r="AN37" i="26"/>
  <c r="AR37" i="26"/>
  <c r="AV37" i="26"/>
  <c r="AZ37" i="26"/>
  <c r="BD37" i="26"/>
  <c r="BH37" i="26"/>
  <c r="BL37" i="26"/>
  <c r="BP37" i="26"/>
  <c r="BT37" i="26"/>
  <c r="BX37" i="26"/>
  <c r="CB37" i="26"/>
  <c r="CF37" i="26"/>
  <c r="CJ37" i="26"/>
  <c r="CN37" i="26"/>
  <c r="CR37" i="26"/>
  <c r="CV37" i="26"/>
  <c r="CZ37" i="26"/>
  <c r="DD37" i="26"/>
  <c r="DH37" i="26"/>
  <c r="DL37" i="26"/>
  <c r="DP37" i="26"/>
  <c r="DT37" i="26"/>
  <c r="DX37" i="26"/>
  <c r="EB37" i="26"/>
  <c r="AK38" i="26"/>
  <c r="AO38" i="26"/>
  <c r="AS38" i="26"/>
  <c r="AW38" i="26"/>
  <c r="BA38" i="26"/>
  <c r="BE38" i="26"/>
  <c r="BI38" i="26"/>
  <c r="BM38" i="26"/>
  <c r="BQ38" i="26"/>
  <c r="BU38" i="26"/>
  <c r="BY38" i="26"/>
  <c r="CC38" i="26"/>
  <c r="CG38" i="26"/>
  <c r="CK38" i="26"/>
  <c r="CO38" i="26"/>
  <c r="CS38" i="26"/>
  <c r="CW38" i="26"/>
  <c r="DA38" i="26"/>
  <c r="DE38" i="26"/>
  <c r="DI38" i="26"/>
  <c r="DM38" i="26"/>
  <c r="DQ38" i="26"/>
  <c r="DU38" i="26"/>
  <c r="DY38" i="26"/>
  <c r="EC38" i="26"/>
  <c r="EE39" i="26"/>
  <c r="EA39" i="26"/>
  <c r="DW39" i="26"/>
  <c r="DS39" i="26"/>
  <c r="DO39" i="26"/>
  <c r="DK39" i="26"/>
  <c r="DG39" i="26"/>
  <c r="DC39" i="26"/>
  <c r="CY39" i="26"/>
  <c r="CU39" i="26"/>
  <c r="AL39" i="26"/>
  <c r="AP39" i="26"/>
  <c r="AT39" i="26"/>
  <c r="AX39" i="26"/>
  <c r="BB39" i="26"/>
  <c r="BF39" i="26"/>
  <c r="BJ39" i="26"/>
  <c r="BN39" i="26"/>
  <c r="BR39" i="26"/>
  <c r="BV39" i="26"/>
  <c r="BZ39" i="26"/>
  <c r="CD39" i="26"/>
  <c r="CH39" i="26"/>
  <c r="CL39" i="26"/>
  <c r="CP39" i="26"/>
  <c r="CT39" i="26"/>
  <c r="CZ39" i="26"/>
  <c r="DE39" i="26"/>
  <c r="DJ39" i="26"/>
  <c r="DP39" i="26"/>
  <c r="DU39" i="26"/>
  <c r="DZ39" i="26"/>
  <c r="AL40" i="26"/>
  <c r="AQ40" i="26"/>
  <c r="AW40" i="26"/>
  <c r="BB40" i="26"/>
  <c r="BG40" i="26"/>
  <c r="BM40" i="26"/>
  <c r="BR40" i="26"/>
  <c r="BW40" i="26"/>
  <c r="CC40" i="26"/>
  <c r="CH40" i="26"/>
  <c r="CM40" i="26"/>
  <c r="CS40" i="26"/>
  <c r="CX40" i="26"/>
  <c r="DC40" i="26"/>
  <c r="DI40" i="26"/>
  <c r="DN40" i="26"/>
  <c r="DS40" i="26"/>
  <c r="DY40" i="26"/>
  <c r="AT44" i="26"/>
  <c r="BJ44" i="26"/>
  <c r="BZ44" i="26"/>
  <c r="CP44" i="26"/>
  <c r="DF44" i="26"/>
  <c r="AL34" i="26"/>
  <c r="AP34" i="26"/>
  <c r="AT34" i="26"/>
  <c r="AX34" i="26"/>
  <c r="BB34" i="26"/>
  <c r="BF34" i="26"/>
  <c r="BJ34" i="26"/>
  <c r="BN34" i="26"/>
  <c r="BR34" i="26"/>
  <c r="BV34" i="26"/>
  <c r="BZ34" i="26"/>
  <c r="CD34" i="26"/>
  <c r="CH34" i="26"/>
  <c r="CL34" i="26"/>
  <c r="CP34" i="26"/>
  <c r="CT34" i="26"/>
  <c r="CX34" i="26"/>
  <c r="DB34" i="26"/>
  <c r="DF34" i="26"/>
  <c r="DJ34" i="26"/>
  <c r="DN34" i="26"/>
  <c r="DR34" i="26"/>
  <c r="DV34" i="26"/>
  <c r="DZ34" i="26"/>
  <c r="ED34" i="26"/>
  <c r="AL38" i="26"/>
  <c r="AP38" i="26"/>
  <c r="AT38" i="26"/>
  <c r="AX38" i="26"/>
  <c r="BB38" i="26"/>
  <c r="BF38" i="26"/>
  <c r="BJ38" i="26"/>
  <c r="BN38" i="26"/>
  <c r="BR38" i="26"/>
  <c r="BV38" i="26"/>
  <c r="BZ38" i="26"/>
  <c r="CD38" i="26"/>
  <c r="CH38" i="26"/>
  <c r="CL38" i="26"/>
  <c r="CP38" i="26"/>
  <c r="CT38" i="26"/>
  <c r="CX38" i="26"/>
  <c r="DB38" i="26"/>
  <c r="DF38" i="26"/>
  <c r="DJ38" i="26"/>
  <c r="DN38" i="26"/>
  <c r="DR38" i="26"/>
  <c r="DV38" i="26"/>
  <c r="DZ38" i="26"/>
  <c r="ED38" i="26"/>
  <c r="EB40" i="26"/>
  <c r="DX40" i="26"/>
  <c r="DT40" i="26"/>
  <c r="DP40" i="26"/>
  <c r="DL40" i="26"/>
  <c r="DH40" i="26"/>
  <c r="DD40" i="26"/>
  <c r="CZ40" i="26"/>
  <c r="CV40" i="26"/>
  <c r="CR40" i="26"/>
  <c r="CN40" i="26"/>
  <c r="CJ40" i="26"/>
  <c r="CF40" i="26"/>
  <c r="CB40" i="26"/>
  <c r="BX40" i="26"/>
  <c r="BT40" i="26"/>
  <c r="BP40" i="26"/>
  <c r="BL40" i="26"/>
  <c r="BH40" i="26"/>
  <c r="BD40" i="26"/>
  <c r="AZ40" i="26"/>
  <c r="AV40" i="26"/>
  <c r="AR40" i="26"/>
  <c r="AN40" i="26"/>
  <c r="AJ40" i="26"/>
  <c r="AM40" i="26"/>
  <c r="AS40" i="26"/>
  <c r="AX40" i="26"/>
  <c r="BC40" i="26"/>
  <c r="BI40" i="26"/>
  <c r="BN40" i="26"/>
  <c r="BS40" i="26"/>
  <c r="BY40" i="26"/>
  <c r="CD40" i="26"/>
  <c r="CI40" i="26"/>
  <c r="CO40" i="26"/>
  <c r="CT40" i="26"/>
  <c r="CY40" i="26"/>
  <c r="DE40" i="26"/>
  <c r="DJ40" i="26"/>
  <c r="DO40" i="26"/>
  <c r="DU40" i="26"/>
  <c r="DZ40" i="26"/>
  <c r="EE40" i="26"/>
  <c r="EB44" i="26"/>
  <c r="DX44" i="26"/>
  <c r="DT44" i="26"/>
  <c r="DP44" i="26"/>
  <c r="DL44" i="26"/>
  <c r="DH44" i="26"/>
  <c r="DD44" i="26"/>
  <c r="CZ44" i="26"/>
  <c r="CV44" i="26"/>
  <c r="CR44" i="26"/>
  <c r="CN44" i="26"/>
  <c r="CJ44" i="26"/>
  <c r="CF44" i="26"/>
  <c r="CB44" i="26"/>
  <c r="BX44" i="26"/>
  <c r="BT44" i="26"/>
  <c r="BP44" i="26"/>
  <c r="BL44" i="26"/>
  <c r="BH44" i="26"/>
  <c r="BD44" i="26"/>
  <c r="AZ44" i="26"/>
  <c r="AV44" i="26"/>
  <c r="AR44" i="26"/>
  <c r="AN44" i="26"/>
  <c r="AJ44" i="26"/>
  <c r="EE44" i="26"/>
  <c r="EA44" i="26"/>
  <c r="DW44" i="26"/>
  <c r="DS44" i="26"/>
  <c r="DO44" i="26"/>
  <c r="DK44" i="26"/>
  <c r="DG44" i="26"/>
  <c r="DC44" i="26"/>
  <c r="CY44" i="26"/>
  <c r="CU44" i="26"/>
  <c r="CQ44" i="26"/>
  <c r="CM44" i="26"/>
  <c r="CI44" i="26"/>
  <c r="CE44" i="26"/>
  <c r="CA44" i="26"/>
  <c r="BW44" i="26"/>
  <c r="BS44" i="26"/>
  <c r="BO44" i="26"/>
  <c r="BK44" i="26"/>
  <c r="BG44" i="26"/>
  <c r="BC44" i="26"/>
  <c r="AY44" i="26"/>
  <c r="AU44" i="26"/>
  <c r="AQ44" i="26"/>
  <c r="AM44" i="26"/>
  <c r="AI44" i="26"/>
  <c r="EC44" i="26"/>
  <c r="DY44" i="26"/>
  <c r="DU44" i="26"/>
  <c r="DQ44" i="26"/>
  <c r="DM44" i="26"/>
  <c r="DI44" i="26"/>
  <c r="DE44" i="26"/>
  <c r="DA44" i="26"/>
  <c r="CW44" i="26"/>
  <c r="CS44" i="26"/>
  <c r="CO44" i="26"/>
  <c r="CK44" i="26"/>
  <c r="CG44" i="26"/>
  <c r="CC44" i="26"/>
  <c r="BY44" i="26"/>
  <c r="BU44" i="26"/>
  <c r="BQ44" i="26"/>
  <c r="BM44" i="26"/>
  <c r="BI44" i="26"/>
  <c r="BE44" i="26"/>
  <c r="BA44" i="26"/>
  <c r="AW44" i="26"/>
  <c r="AS44" i="26"/>
  <c r="AO44" i="26"/>
  <c r="AK44" i="26"/>
  <c r="AX44" i="26"/>
  <c r="BN44" i="26"/>
  <c r="CD44" i="26"/>
  <c r="CT44" i="26"/>
  <c r="DJ44" i="26"/>
  <c r="DZ44" i="26"/>
  <c r="AL29" i="26"/>
  <c r="AP29" i="26"/>
  <c r="AT29" i="26"/>
  <c r="AX29" i="26"/>
  <c r="BB29" i="26"/>
  <c r="BF29" i="26"/>
  <c r="BJ29" i="26"/>
  <c r="BN29" i="26"/>
  <c r="BR29" i="26"/>
  <c r="BV29" i="26"/>
  <c r="BZ29" i="26"/>
  <c r="CD29" i="26"/>
  <c r="CH29" i="26"/>
  <c r="CL29" i="26"/>
  <c r="CP29" i="26"/>
  <c r="CT29" i="26"/>
  <c r="CX29" i="26"/>
  <c r="DB29" i="26"/>
  <c r="DF29" i="26"/>
  <c r="DJ29" i="26"/>
  <c r="DN29" i="26"/>
  <c r="DR29" i="26"/>
  <c r="DV29" i="26"/>
  <c r="DZ29" i="26"/>
  <c r="AL33" i="26"/>
  <c r="AP33" i="26"/>
  <c r="AT33" i="26"/>
  <c r="AX33" i="26"/>
  <c r="BB33" i="26"/>
  <c r="BF33" i="26"/>
  <c r="BJ33" i="26"/>
  <c r="BN33" i="26"/>
  <c r="BR33" i="26"/>
  <c r="BV33" i="26"/>
  <c r="BZ33" i="26"/>
  <c r="CD33" i="26"/>
  <c r="CH33" i="26"/>
  <c r="CL33" i="26"/>
  <c r="CP33" i="26"/>
  <c r="CT33" i="26"/>
  <c r="CX33" i="26"/>
  <c r="DB33" i="26"/>
  <c r="DF33" i="26"/>
  <c r="DJ33" i="26"/>
  <c r="DN33" i="26"/>
  <c r="DR33" i="26"/>
  <c r="DV33" i="26"/>
  <c r="DZ33" i="26"/>
  <c r="AI34" i="26"/>
  <c r="AM34" i="26"/>
  <c r="AQ34" i="26"/>
  <c r="AU34" i="26"/>
  <c r="AY34" i="26"/>
  <c r="BC34" i="26"/>
  <c r="BG34" i="26"/>
  <c r="BK34" i="26"/>
  <c r="BO34" i="26"/>
  <c r="BS34" i="26"/>
  <c r="BW34" i="26"/>
  <c r="CA34" i="26"/>
  <c r="CE34" i="26"/>
  <c r="CI34" i="26"/>
  <c r="CM34" i="26"/>
  <c r="CQ34" i="26"/>
  <c r="CU34" i="26"/>
  <c r="CY34" i="26"/>
  <c r="DC34" i="26"/>
  <c r="DG34" i="26"/>
  <c r="DK34" i="26"/>
  <c r="DO34" i="26"/>
  <c r="DS34" i="26"/>
  <c r="DW34" i="26"/>
  <c r="EA34" i="26"/>
  <c r="AL37" i="26"/>
  <c r="AP37" i="26"/>
  <c r="AT37" i="26"/>
  <c r="AX37" i="26"/>
  <c r="BB37" i="26"/>
  <c r="BF37" i="26"/>
  <c r="BJ37" i="26"/>
  <c r="BN37" i="26"/>
  <c r="BR37" i="26"/>
  <c r="BV37" i="26"/>
  <c r="BZ37" i="26"/>
  <c r="CD37" i="26"/>
  <c r="CH37" i="26"/>
  <c r="CL37" i="26"/>
  <c r="CP37" i="26"/>
  <c r="CT37" i="26"/>
  <c r="CX37" i="26"/>
  <c r="DB37" i="26"/>
  <c r="DF37" i="26"/>
  <c r="DJ37" i="26"/>
  <c r="DN37" i="26"/>
  <c r="DR37" i="26"/>
  <c r="DV37" i="26"/>
  <c r="DZ37" i="26"/>
  <c r="AI38" i="26"/>
  <c r="AM38" i="26"/>
  <c r="AQ38" i="26"/>
  <c r="AU38" i="26"/>
  <c r="AY38" i="26"/>
  <c r="BC38" i="26"/>
  <c r="BG38" i="26"/>
  <c r="BK38" i="26"/>
  <c r="BO38" i="26"/>
  <c r="BS38" i="26"/>
  <c r="BW38" i="26"/>
  <c r="CA38" i="26"/>
  <c r="CE38" i="26"/>
  <c r="CI38" i="26"/>
  <c r="CM38" i="26"/>
  <c r="CQ38" i="26"/>
  <c r="CU38" i="26"/>
  <c r="CY38" i="26"/>
  <c r="DC38" i="26"/>
  <c r="DG38" i="26"/>
  <c r="DK38" i="26"/>
  <c r="DO38" i="26"/>
  <c r="DS38" i="26"/>
  <c r="DW38" i="26"/>
  <c r="EA38" i="26"/>
  <c r="AI40" i="26"/>
  <c r="AO40" i="26"/>
  <c r="AT40" i="26"/>
  <c r="AY40" i="26"/>
  <c r="BE40" i="26"/>
  <c r="BJ40" i="26"/>
  <c r="BO40" i="26"/>
  <c r="BU40" i="26"/>
  <c r="BZ40" i="26"/>
  <c r="CE40" i="26"/>
  <c r="CK40" i="26"/>
  <c r="CP40" i="26"/>
  <c r="CU40" i="26"/>
  <c r="DA40" i="26"/>
  <c r="DF40" i="26"/>
  <c r="DK40" i="26"/>
  <c r="DQ40" i="26"/>
  <c r="DV40" i="26"/>
  <c r="EA40" i="26"/>
  <c r="AL44" i="26"/>
  <c r="BB44" i="26"/>
  <c r="BR44" i="26"/>
  <c r="CH44" i="26"/>
  <c r="CX44" i="26"/>
  <c r="DN44" i="26"/>
  <c r="ED44" i="26"/>
  <c r="AL41" i="26"/>
  <c r="AP41" i="26"/>
  <c r="AT41" i="26"/>
  <c r="AX41" i="26"/>
  <c r="BB41" i="26"/>
  <c r="BF41" i="26"/>
  <c r="BJ41" i="26"/>
  <c r="BN41" i="26"/>
  <c r="BR41" i="26"/>
  <c r="BV41" i="26"/>
  <c r="BZ41" i="26"/>
  <c r="CD41" i="26"/>
  <c r="CH41" i="26"/>
  <c r="CL41" i="26"/>
  <c r="CP41" i="26"/>
  <c r="CT41" i="26"/>
  <c r="CX41" i="26"/>
  <c r="DB41" i="26"/>
  <c r="DF41" i="26"/>
  <c r="DJ41" i="26"/>
  <c r="DN41" i="26"/>
  <c r="DR41" i="26"/>
  <c r="DV41" i="26"/>
  <c r="DZ41" i="26"/>
  <c r="ED41" i="26"/>
  <c r="AJ43" i="26"/>
  <c r="AN43" i="26"/>
  <c r="AR43" i="26"/>
  <c r="AV43" i="26"/>
  <c r="AZ43" i="26"/>
  <c r="BD43" i="26"/>
  <c r="BH43" i="26"/>
  <c r="BL43" i="26"/>
  <c r="BP43" i="26"/>
  <c r="BT43" i="26"/>
  <c r="BX43" i="26"/>
  <c r="CB43" i="26"/>
  <c r="CF43" i="26"/>
  <c r="CJ43" i="26"/>
  <c r="CN43" i="26"/>
  <c r="CR43" i="26"/>
  <c r="CV43" i="26"/>
  <c r="CZ43" i="26"/>
  <c r="DD43" i="26"/>
  <c r="DH43" i="26"/>
  <c r="DL43" i="26"/>
  <c r="DP43" i="26"/>
  <c r="DT43" i="26"/>
  <c r="DX43" i="26"/>
  <c r="EB43" i="26"/>
  <c r="AL45" i="26"/>
  <c r="AP45" i="26"/>
  <c r="AT45" i="26"/>
  <c r="AX45" i="26"/>
  <c r="BB45" i="26"/>
  <c r="BF45" i="26"/>
  <c r="BJ45" i="26"/>
  <c r="BN45" i="26"/>
  <c r="BR45" i="26"/>
  <c r="BV45" i="26"/>
  <c r="BZ45" i="26"/>
  <c r="CD45" i="26"/>
  <c r="CH45" i="26"/>
  <c r="CL45" i="26"/>
  <c r="CP45" i="26"/>
  <c r="CT45" i="26"/>
  <c r="CX45" i="26"/>
  <c r="DB45" i="26"/>
  <c r="DF45" i="26"/>
  <c r="DJ45" i="26"/>
  <c r="DN45" i="26"/>
  <c r="DR45" i="26"/>
  <c r="DV45" i="26"/>
  <c r="DZ45" i="26"/>
  <c r="ED45" i="26"/>
  <c r="AJ47" i="26"/>
  <c r="AN47" i="26"/>
  <c r="AR47" i="26"/>
  <c r="AV47" i="26"/>
  <c r="AZ47" i="26"/>
  <c r="BD47" i="26"/>
  <c r="BH47" i="26"/>
  <c r="BL47" i="26"/>
  <c r="BP47" i="26"/>
  <c r="BT47" i="26"/>
  <c r="BX47" i="26"/>
  <c r="CB47" i="26"/>
  <c r="CF47" i="26"/>
  <c r="CJ47" i="26"/>
  <c r="CN47" i="26"/>
  <c r="CR47" i="26"/>
  <c r="CV47" i="26"/>
  <c r="CZ47" i="26"/>
  <c r="DD47" i="26"/>
  <c r="DH47" i="26"/>
  <c r="DL47" i="26"/>
  <c r="DP47" i="26"/>
  <c r="DT47" i="26"/>
  <c r="DX47" i="26"/>
  <c r="EB47" i="26"/>
  <c r="AK48" i="26"/>
  <c r="AO48" i="26"/>
  <c r="AS48" i="26"/>
  <c r="AW48" i="26"/>
  <c r="BA48" i="26"/>
  <c r="BE48" i="26"/>
  <c r="BI48" i="26"/>
  <c r="BM48" i="26"/>
  <c r="BQ48" i="26"/>
  <c r="BU48" i="26"/>
  <c r="BY48" i="26"/>
  <c r="CC48" i="26"/>
  <c r="CG48" i="26"/>
  <c r="CK48" i="26"/>
  <c r="CO48" i="26"/>
  <c r="CS48" i="26"/>
  <c r="CW48" i="26"/>
  <c r="DA48" i="26"/>
  <c r="DE48" i="26"/>
  <c r="DI48" i="26"/>
  <c r="DM48" i="26"/>
  <c r="DQ48" i="26"/>
  <c r="DU48" i="26"/>
  <c r="DY48" i="26"/>
  <c r="EC48" i="26"/>
  <c r="AL49" i="26"/>
  <c r="AP49" i="26"/>
  <c r="AT49" i="26"/>
  <c r="AX49" i="26"/>
  <c r="BB49" i="26"/>
  <c r="BF49" i="26"/>
  <c r="BJ49" i="26"/>
  <c r="BN49" i="26"/>
  <c r="BR49" i="26"/>
  <c r="BV49" i="26"/>
  <c r="BZ49" i="26"/>
  <c r="CD49" i="26"/>
  <c r="CH49" i="26"/>
  <c r="CL49" i="26"/>
  <c r="CP49" i="26"/>
  <c r="CT49" i="26"/>
  <c r="CX49" i="26"/>
  <c r="DB49" i="26"/>
  <c r="DF49" i="26"/>
  <c r="DJ49" i="26"/>
  <c r="DN49" i="26"/>
  <c r="DR49" i="26"/>
  <c r="DV49" i="26"/>
  <c r="DZ49" i="26"/>
  <c r="ED49" i="26"/>
  <c r="DS50" i="26"/>
  <c r="DW50" i="26"/>
  <c r="EA50" i="26"/>
  <c r="EE50" i="26"/>
  <c r="AJ51" i="26"/>
  <c r="AN51" i="26"/>
  <c r="AR51" i="26"/>
  <c r="AV51" i="26"/>
  <c r="AZ51" i="26"/>
  <c r="BD51" i="26"/>
  <c r="BH51" i="26"/>
  <c r="BL51" i="26"/>
  <c r="BP51" i="26"/>
  <c r="BT51" i="26"/>
  <c r="BX51" i="26"/>
  <c r="CB51" i="26"/>
  <c r="CF51" i="26"/>
  <c r="CJ51" i="26"/>
  <c r="CN51" i="26"/>
  <c r="CR51" i="26"/>
  <c r="CV51" i="26"/>
  <c r="CZ51" i="26"/>
  <c r="DD51" i="26"/>
  <c r="DH51" i="26"/>
  <c r="DL51" i="26"/>
  <c r="DP51" i="26"/>
  <c r="DT51" i="26"/>
  <c r="DX51" i="26"/>
  <c r="EB51" i="26"/>
  <c r="AK52" i="26"/>
  <c r="AO52" i="26"/>
  <c r="AS52" i="26"/>
  <c r="AW52" i="26"/>
  <c r="BA52" i="26"/>
  <c r="BE52" i="26"/>
  <c r="BI52" i="26"/>
  <c r="BM52" i="26"/>
  <c r="BQ52" i="26"/>
  <c r="BU52" i="26"/>
  <c r="BY52" i="26"/>
  <c r="CC52" i="26"/>
  <c r="CG52" i="26"/>
  <c r="CL52" i="26"/>
  <c r="CQ52" i="26"/>
  <c r="CV52" i="26"/>
  <c r="DB52" i="26"/>
  <c r="DG52" i="26"/>
  <c r="DL52" i="26"/>
  <c r="DR52" i="26"/>
  <c r="DW52" i="26"/>
  <c r="AT56" i="26"/>
  <c r="BJ56" i="26"/>
  <c r="BZ56" i="26"/>
  <c r="CP56" i="26"/>
  <c r="DF56" i="26"/>
  <c r="AL48" i="26"/>
  <c r="AP48" i="26"/>
  <c r="AT48" i="26"/>
  <c r="AX48" i="26"/>
  <c r="BB48" i="26"/>
  <c r="BF48" i="26"/>
  <c r="BJ48" i="26"/>
  <c r="BN48" i="26"/>
  <c r="BR48" i="26"/>
  <c r="BV48" i="26"/>
  <c r="BZ48" i="26"/>
  <c r="CD48" i="26"/>
  <c r="CH48" i="26"/>
  <c r="CL48" i="26"/>
  <c r="CP48" i="26"/>
  <c r="CT48" i="26"/>
  <c r="CX48" i="26"/>
  <c r="DB48" i="26"/>
  <c r="DF48" i="26"/>
  <c r="DJ48" i="26"/>
  <c r="DN48" i="26"/>
  <c r="DR48" i="26"/>
  <c r="DV48" i="26"/>
  <c r="DZ48" i="26"/>
  <c r="ED48" i="26"/>
  <c r="EC52" i="26"/>
  <c r="DY52" i="26"/>
  <c r="DU52" i="26"/>
  <c r="DQ52" i="26"/>
  <c r="DM52" i="26"/>
  <c r="DI52" i="26"/>
  <c r="DE52" i="26"/>
  <c r="DA52" i="26"/>
  <c r="CW52" i="26"/>
  <c r="CS52" i="26"/>
  <c r="CO52" i="26"/>
  <c r="CK52" i="26"/>
  <c r="AL52" i="26"/>
  <c r="AP52" i="26"/>
  <c r="AT52" i="26"/>
  <c r="AX52" i="26"/>
  <c r="BB52" i="26"/>
  <c r="BF52" i="26"/>
  <c r="BJ52" i="26"/>
  <c r="BN52" i="26"/>
  <c r="BR52" i="26"/>
  <c r="BV52" i="26"/>
  <c r="BZ52" i="26"/>
  <c r="CD52" i="26"/>
  <c r="CH52" i="26"/>
  <c r="CM52" i="26"/>
  <c r="CR52" i="26"/>
  <c r="CX52" i="26"/>
  <c r="DC52" i="26"/>
  <c r="DH52" i="26"/>
  <c r="DN52" i="26"/>
  <c r="DS52" i="26"/>
  <c r="DX52" i="26"/>
  <c r="ED52" i="26"/>
  <c r="EB56" i="26"/>
  <c r="DX56" i="26"/>
  <c r="DT56" i="26"/>
  <c r="DP56" i="26"/>
  <c r="DL56" i="26"/>
  <c r="DH56" i="26"/>
  <c r="DD56" i="26"/>
  <c r="CZ56" i="26"/>
  <c r="CV56" i="26"/>
  <c r="CR56" i="26"/>
  <c r="CN56" i="26"/>
  <c r="CJ56" i="26"/>
  <c r="CF56" i="26"/>
  <c r="CB56" i="26"/>
  <c r="BX56" i="26"/>
  <c r="BT56" i="26"/>
  <c r="BP56" i="26"/>
  <c r="BL56" i="26"/>
  <c r="BH56" i="26"/>
  <c r="BD56" i="26"/>
  <c r="AZ56" i="26"/>
  <c r="AV56" i="26"/>
  <c r="AR56" i="26"/>
  <c r="AN56" i="26"/>
  <c r="AJ56" i="26"/>
  <c r="EE56" i="26"/>
  <c r="EA56" i="26"/>
  <c r="DW56" i="26"/>
  <c r="DS56" i="26"/>
  <c r="DO56" i="26"/>
  <c r="DK56" i="26"/>
  <c r="DG56" i="26"/>
  <c r="DC56" i="26"/>
  <c r="CY56" i="26"/>
  <c r="CU56" i="26"/>
  <c r="CQ56" i="26"/>
  <c r="CM56" i="26"/>
  <c r="CI56" i="26"/>
  <c r="CE56" i="26"/>
  <c r="CA56" i="26"/>
  <c r="BW56" i="26"/>
  <c r="BS56" i="26"/>
  <c r="BO56" i="26"/>
  <c r="BK56" i="26"/>
  <c r="BG56" i="26"/>
  <c r="BC56" i="26"/>
  <c r="AY56" i="26"/>
  <c r="AU56" i="26"/>
  <c r="AQ56" i="26"/>
  <c r="AM56" i="26"/>
  <c r="AI56" i="26"/>
  <c r="EC56" i="26"/>
  <c r="DY56" i="26"/>
  <c r="DU56" i="26"/>
  <c r="DQ56" i="26"/>
  <c r="DM56" i="26"/>
  <c r="DI56" i="26"/>
  <c r="DE56" i="26"/>
  <c r="DA56" i="26"/>
  <c r="CW56" i="26"/>
  <c r="CS56" i="26"/>
  <c r="CO56" i="26"/>
  <c r="CK56" i="26"/>
  <c r="CG56" i="26"/>
  <c r="CC56" i="26"/>
  <c r="BY56" i="26"/>
  <c r="BU56" i="26"/>
  <c r="BQ56" i="26"/>
  <c r="BM56" i="26"/>
  <c r="BI56" i="26"/>
  <c r="BE56" i="26"/>
  <c r="BA56" i="26"/>
  <c r="AW56" i="26"/>
  <c r="AS56" i="26"/>
  <c r="AO56" i="26"/>
  <c r="AK56" i="26"/>
  <c r="AX56" i="26"/>
  <c r="BN56" i="26"/>
  <c r="CD56" i="26"/>
  <c r="CT56" i="26"/>
  <c r="DJ56" i="26"/>
  <c r="DZ56" i="26"/>
  <c r="AL43" i="26"/>
  <c r="AP43" i="26"/>
  <c r="AT43" i="26"/>
  <c r="AX43" i="26"/>
  <c r="BB43" i="26"/>
  <c r="BF43" i="26"/>
  <c r="BJ43" i="26"/>
  <c r="BN43" i="26"/>
  <c r="BR43" i="26"/>
  <c r="BV43" i="26"/>
  <c r="BZ43" i="26"/>
  <c r="CD43" i="26"/>
  <c r="CH43" i="26"/>
  <c r="CL43" i="26"/>
  <c r="CP43" i="26"/>
  <c r="CT43" i="26"/>
  <c r="CX43" i="26"/>
  <c r="DB43" i="26"/>
  <c r="DF43" i="26"/>
  <c r="DJ43" i="26"/>
  <c r="DN43" i="26"/>
  <c r="DR43" i="26"/>
  <c r="DV43" i="26"/>
  <c r="DZ43" i="26"/>
  <c r="ED43" i="26"/>
  <c r="AL47" i="26"/>
  <c r="AP47" i="26"/>
  <c r="AT47" i="26"/>
  <c r="AX47" i="26"/>
  <c r="BB47" i="26"/>
  <c r="BF47" i="26"/>
  <c r="BJ47" i="26"/>
  <c r="BN47" i="26"/>
  <c r="BR47" i="26"/>
  <c r="BV47" i="26"/>
  <c r="BZ47" i="26"/>
  <c r="CD47" i="26"/>
  <c r="CH47" i="26"/>
  <c r="CL47" i="26"/>
  <c r="CP47" i="26"/>
  <c r="CT47" i="26"/>
  <c r="CX47" i="26"/>
  <c r="DB47" i="26"/>
  <c r="DF47" i="26"/>
  <c r="DJ47" i="26"/>
  <c r="DN47" i="26"/>
  <c r="DR47" i="26"/>
  <c r="DV47" i="26"/>
  <c r="DZ47" i="26"/>
  <c r="ED47" i="26"/>
  <c r="AI48" i="26"/>
  <c r="AM48" i="26"/>
  <c r="AQ48" i="26"/>
  <c r="AU48" i="26"/>
  <c r="AY48" i="26"/>
  <c r="BC48" i="26"/>
  <c r="BG48" i="26"/>
  <c r="BK48" i="26"/>
  <c r="BO48" i="26"/>
  <c r="BS48" i="26"/>
  <c r="BW48" i="26"/>
  <c r="CA48" i="26"/>
  <c r="CE48" i="26"/>
  <c r="CI48" i="26"/>
  <c r="CM48" i="26"/>
  <c r="CQ48" i="26"/>
  <c r="CU48" i="26"/>
  <c r="CY48" i="26"/>
  <c r="DC48" i="26"/>
  <c r="DG48" i="26"/>
  <c r="DK48" i="26"/>
  <c r="DO48" i="26"/>
  <c r="DS48" i="26"/>
  <c r="DW48" i="26"/>
  <c r="EA48" i="26"/>
  <c r="EE48" i="26"/>
  <c r="AL51" i="26"/>
  <c r="AP51" i="26"/>
  <c r="AT51" i="26"/>
  <c r="AX51" i="26"/>
  <c r="BB51" i="26"/>
  <c r="BF51" i="26"/>
  <c r="BJ51" i="26"/>
  <c r="BN51" i="26"/>
  <c r="BR51" i="26"/>
  <c r="BV51" i="26"/>
  <c r="BZ51" i="26"/>
  <c r="CD51" i="26"/>
  <c r="CH51" i="26"/>
  <c r="CL51" i="26"/>
  <c r="CP51" i="26"/>
  <c r="CT51" i="26"/>
  <c r="CX51" i="26"/>
  <c r="DB51" i="26"/>
  <c r="DF51" i="26"/>
  <c r="DJ51" i="26"/>
  <c r="DN51" i="26"/>
  <c r="DR51" i="26"/>
  <c r="DV51" i="26"/>
  <c r="DZ51" i="26"/>
  <c r="ED51" i="26"/>
  <c r="AI52" i="26"/>
  <c r="AM52" i="26"/>
  <c r="AQ52" i="26"/>
  <c r="AU52" i="26"/>
  <c r="AY52" i="26"/>
  <c r="BC52" i="26"/>
  <c r="BG52" i="26"/>
  <c r="BK52" i="26"/>
  <c r="BO52" i="26"/>
  <c r="BS52" i="26"/>
  <c r="BW52" i="26"/>
  <c r="CA52" i="26"/>
  <c r="CE52" i="26"/>
  <c r="CI52" i="26"/>
  <c r="CN52" i="26"/>
  <c r="CT52" i="26"/>
  <c r="CY52" i="26"/>
  <c r="DD52" i="26"/>
  <c r="DJ52" i="26"/>
  <c r="DO52" i="26"/>
  <c r="DT52" i="26"/>
  <c r="DZ52" i="26"/>
  <c r="EE52" i="26"/>
  <c r="AL56" i="26"/>
  <c r="BB56" i="26"/>
  <c r="BR56" i="26"/>
  <c r="CH56" i="26"/>
  <c r="CX56" i="26"/>
  <c r="DN56" i="26"/>
  <c r="ED56" i="26"/>
  <c r="AK41" i="26"/>
  <c r="AO41" i="26"/>
  <c r="AS41" i="26"/>
  <c r="AW41" i="26"/>
  <c r="BA41" i="26"/>
  <c r="BE41" i="26"/>
  <c r="BI41" i="26"/>
  <c r="BM41" i="26"/>
  <c r="BQ41" i="26"/>
  <c r="BU41" i="26"/>
  <c r="BY41" i="26"/>
  <c r="CC41" i="26"/>
  <c r="CG41" i="26"/>
  <c r="CK41" i="26"/>
  <c r="CO41" i="26"/>
  <c r="CS41" i="26"/>
  <c r="CW41" i="26"/>
  <c r="DA41" i="26"/>
  <c r="DE41" i="26"/>
  <c r="DI41" i="26"/>
  <c r="DM41" i="26"/>
  <c r="DQ41" i="26"/>
  <c r="DU41" i="26"/>
  <c r="DY41" i="26"/>
  <c r="AL42" i="26"/>
  <c r="AP42" i="26"/>
  <c r="AT42" i="26"/>
  <c r="AX42" i="26"/>
  <c r="BB42" i="26"/>
  <c r="BF42" i="26"/>
  <c r="BJ42" i="26"/>
  <c r="BN42" i="26"/>
  <c r="BR42" i="26"/>
  <c r="BV42" i="26"/>
  <c r="BZ42" i="26"/>
  <c r="CD42" i="26"/>
  <c r="CH42" i="26"/>
  <c r="CL42" i="26"/>
  <c r="CP42" i="26"/>
  <c r="CT42" i="26"/>
  <c r="CX42" i="26"/>
  <c r="DB42" i="26"/>
  <c r="DF42" i="26"/>
  <c r="DJ42" i="26"/>
  <c r="DN42" i="26"/>
  <c r="DR42" i="26"/>
  <c r="DV42" i="26"/>
  <c r="DZ42" i="26"/>
  <c r="AI43" i="26"/>
  <c r="AM43" i="26"/>
  <c r="AQ43" i="26"/>
  <c r="AU43" i="26"/>
  <c r="AY43" i="26"/>
  <c r="BC43" i="26"/>
  <c r="BG43" i="26"/>
  <c r="BK43" i="26"/>
  <c r="BO43" i="26"/>
  <c r="BS43" i="26"/>
  <c r="BW43" i="26"/>
  <c r="CA43" i="26"/>
  <c r="CE43" i="26"/>
  <c r="CI43" i="26"/>
  <c r="CM43" i="26"/>
  <c r="CQ43" i="26"/>
  <c r="CU43" i="26"/>
  <c r="CY43" i="26"/>
  <c r="DC43" i="26"/>
  <c r="DG43" i="26"/>
  <c r="DK43" i="26"/>
  <c r="DO43" i="26"/>
  <c r="DS43" i="26"/>
  <c r="DW43" i="26"/>
  <c r="EA43" i="26"/>
  <c r="AK45" i="26"/>
  <c r="AO45" i="26"/>
  <c r="AS45" i="26"/>
  <c r="AW45" i="26"/>
  <c r="BA45" i="26"/>
  <c r="BE45" i="26"/>
  <c r="BI45" i="26"/>
  <c r="BM45" i="26"/>
  <c r="BQ45" i="26"/>
  <c r="BU45" i="26"/>
  <c r="BY45" i="26"/>
  <c r="CC45" i="26"/>
  <c r="CG45" i="26"/>
  <c r="CK45" i="26"/>
  <c r="CO45" i="26"/>
  <c r="CS45" i="26"/>
  <c r="CW45" i="26"/>
  <c r="DA45" i="26"/>
  <c r="DE45" i="26"/>
  <c r="DI45" i="26"/>
  <c r="DM45" i="26"/>
  <c r="DQ45" i="26"/>
  <c r="DU45" i="26"/>
  <c r="DY45" i="26"/>
  <c r="AL46" i="26"/>
  <c r="AP46" i="26"/>
  <c r="AT46" i="26"/>
  <c r="AX46" i="26"/>
  <c r="BB46" i="26"/>
  <c r="BF46" i="26"/>
  <c r="BJ46" i="26"/>
  <c r="BN46" i="26"/>
  <c r="BR46" i="26"/>
  <c r="BV46" i="26"/>
  <c r="BZ46" i="26"/>
  <c r="CD46" i="26"/>
  <c r="CH46" i="26"/>
  <c r="CL46" i="26"/>
  <c r="CP46" i="26"/>
  <c r="CT46" i="26"/>
  <c r="CX46" i="26"/>
  <c r="DB46" i="26"/>
  <c r="DF46" i="26"/>
  <c r="DJ46" i="26"/>
  <c r="DN46" i="26"/>
  <c r="DR46" i="26"/>
  <c r="DV46" i="26"/>
  <c r="DZ46" i="26"/>
  <c r="AI47" i="26"/>
  <c r="AM47" i="26"/>
  <c r="AQ47" i="26"/>
  <c r="AU47" i="26"/>
  <c r="AY47" i="26"/>
  <c r="BC47" i="26"/>
  <c r="BG47" i="26"/>
  <c r="BK47" i="26"/>
  <c r="BO47" i="26"/>
  <c r="BS47" i="26"/>
  <c r="BW47" i="26"/>
  <c r="CA47" i="26"/>
  <c r="CE47" i="26"/>
  <c r="CI47" i="26"/>
  <c r="CM47" i="26"/>
  <c r="CQ47" i="26"/>
  <c r="CU47" i="26"/>
  <c r="CY47" i="26"/>
  <c r="DC47" i="26"/>
  <c r="DG47" i="26"/>
  <c r="DK47" i="26"/>
  <c r="DO47" i="26"/>
  <c r="DS47" i="26"/>
  <c r="DW47" i="26"/>
  <c r="EA47" i="26"/>
  <c r="AJ48" i="26"/>
  <c r="AN48" i="26"/>
  <c r="AR48" i="26"/>
  <c r="AV48" i="26"/>
  <c r="AZ48" i="26"/>
  <c r="BD48" i="26"/>
  <c r="BH48" i="26"/>
  <c r="BL48" i="26"/>
  <c r="BP48" i="26"/>
  <c r="BT48" i="26"/>
  <c r="BX48" i="26"/>
  <c r="CB48" i="26"/>
  <c r="CF48" i="26"/>
  <c r="CJ48" i="26"/>
  <c r="CN48" i="26"/>
  <c r="CR48" i="26"/>
  <c r="CV48" i="26"/>
  <c r="CZ48" i="26"/>
  <c r="DD48" i="26"/>
  <c r="DH48" i="26"/>
  <c r="DL48" i="26"/>
  <c r="DP48" i="26"/>
  <c r="DT48" i="26"/>
  <c r="DX48" i="26"/>
  <c r="AK49" i="26"/>
  <c r="AO49" i="26"/>
  <c r="AS49" i="26"/>
  <c r="AW49" i="26"/>
  <c r="BA49" i="26"/>
  <c r="BE49" i="26"/>
  <c r="BI49" i="26"/>
  <c r="BM49" i="26"/>
  <c r="BQ49" i="26"/>
  <c r="BU49" i="26"/>
  <c r="BY49" i="26"/>
  <c r="CC49" i="26"/>
  <c r="CG49" i="26"/>
  <c r="CK49" i="26"/>
  <c r="CO49" i="26"/>
  <c r="CS49" i="26"/>
  <c r="CW49" i="26"/>
  <c r="DA49" i="26"/>
  <c r="DE49" i="26"/>
  <c r="DI49" i="26"/>
  <c r="DM49" i="26"/>
  <c r="DQ49" i="26"/>
  <c r="DU49" i="26"/>
  <c r="DY49" i="26"/>
  <c r="AL50" i="26"/>
  <c r="AP50" i="26"/>
  <c r="AT50" i="26"/>
  <c r="AX50" i="26"/>
  <c r="BB50" i="26"/>
  <c r="BF50" i="26"/>
  <c r="BJ50" i="26"/>
  <c r="BN50" i="26"/>
  <c r="BR50" i="26"/>
  <c r="BV50" i="26"/>
  <c r="BZ50" i="26"/>
  <c r="CD50" i="26"/>
  <c r="CH50" i="26"/>
  <c r="CL50" i="26"/>
  <c r="CP50" i="26"/>
  <c r="CT50" i="26"/>
  <c r="CX50" i="26"/>
  <c r="DB50" i="26"/>
  <c r="DF50" i="26"/>
  <c r="DJ50" i="26"/>
  <c r="DN50" i="26"/>
  <c r="DR50" i="26"/>
  <c r="DV50" i="26"/>
  <c r="DZ50" i="26"/>
  <c r="AI51" i="26"/>
  <c r="AM51" i="26"/>
  <c r="AQ51" i="26"/>
  <c r="AU51" i="26"/>
  <c r="AY51" i="26"/>
  <c r="BC51" i="26"/>
  <c r="BG51" i="26"/>
  <c r="BK51" i="26"/>
  <c r="BO51" i="26"/>
  <c r="BS51" i="26"/>
  <c r="BW51" i="26"/>
  <c r="CA51" i="26"/>
  <c r="CE51" i="26"/>
  <c r="CI51" i="26"/>
  <c r="CM51" i="26"/>
  <c r="CQ51" i="26"/>
  <c r="CU51" i="26"/>
  <c r="CY51" i="26"/>
  <c r="DC51" i="26"/>
  <c r="DG51" i="26"/>
  <c r="DK51" i="26"/>
  <c r="DO51" i="26"/>
  <c r="DS51" i="26"/>
  <c r="DW51" i="26"/>
  <c r="EA51" i="26"/>
  <c r="AJ52" i="26"/>
  <c r="AN52" i="26"/>
  <c r="AR52" i="26"/>
  <c r="AV52" i="26"/>
  <c r="AZ52" i="26"/>
  <c r="BD52" i="26"/>
  <c r="BH52" i="26"/>
  <c r="BL52" i="26"/>
  <c r="BP52" i="26"/>
  <c r="BT52" i="26"/>
  <c r="BX52" i="26"/>
  <c r="CB52" i="26"/>
  <c r="CF52" i="26"/>
  <c r="CJ52" i="26"/>
  <c r="CP52" i="26"/>
  <c r="CU52" i="26"/>
  <c r="CZ52" i="26"/>
  <c r="DF52" i="26"/>
  <c r="DK52" i="26"/>
  <c r="DP52" i="26"/>
  <c r="DV52" i="26"/>
  <c r="EA52" i="26"/>
  <c r="AP56" i="26"/>
  <c r="BF56" i="26"/>
  <c r="BV56" i="26"/>
  <c r="CL56" i="26"/>
  <c r="DB56" i="26"/>
  <c r="DR56" i="26"/>
  <c r="AL53" i="26"/>
  <c r="AP53" i="26"/>
  <c r="AT53" i="26"/>
  <c r="AX53" i="26"/>
  <c r="BB53" i="26"/>
  <c r="BF53" i="26"/>
  <c r="BJ53" i="26"/>
  <c r="BN53" i="26"/>
  <c r="BR53" i="26"/>
  <c r="BV53" i="26"/>
  <c r="BZ53" i="26"/>
  <c r="CD53" i="26"/>
  <c r="CH53" i="26"/>
  <c r="CL53" i="26"/>
  <c r="CP53" i="26"/>
  <c r="CT53" i="26"/>
  <c r="CX53" i="26"/>
  <c r="DB53" i="26"/>
  <c r="DF53" i="26"/>
  <c r="DJ53" i="26"/>
  <c r="DN53" i="26"/>
  <c r="DR53" i="26"/>
  <c r="DV53" i="26"/>
  <c r="DZ53" i="26"/>
  <c r="AI54" i="26"/>
  <c r="AM54" i="26"/>
  <c r="AQ54" i="26"/>
  <c r="AU54" i="26"/>
  <c r="AY54" i="26"/>
  <c r="BC54" i="26"/>
  <c r="BG54" i="26"/>
  <c r="BK54" i="26"/>
  <c r="BO54" i="26"/>
  <c r="BS54" i="26"/>
  <c r="BW54" i="26"/>
  <c r="CA54" i="26"/>
  <c r="CE54" i="26"/>
  <c r="CI54" i="26"/>
  <c r="CM54" i="26"/>
  <c r="CQ54" i="26"/>
  <c r="CU54" i="26"/>
  <c r="CY54" i="26"/>
  <c r="DC54" i="26"/>
  <c r="DG54" i="26"/>
  <c r="DK54" i="26"/>
  <c r="DO54" i="26"/>
  <c r="DS54" i="26"/>
  <c r="DW54" i="26"/>
  <c r="EA54" i="26"/>
  <c r="EE54" i="26"/>
  <c r="AJ55" i="26"/>
  <c r="AN55" i="26"/>
  <c r="AR55" i="26"/>
  <c r="AV55" i="26"/>
  <c r="AZ55" i="26"/>
  <c r="BD55" i="26"/>
  <c r="BH55" i="26"/>
  <c r="BL55" i="26"/>
  <c r="BP55" i="26"/>
  <c r="BT55" i="26"/>
  <c r="BX55" i="26"/>
  <c r="CB55" i="26"/>
  <c r="CF55" i="26"/>
  <c r="CJ55" i="26"/>
  <c r="CN55" i="26"/>
  <c r="CR55" i="26"/>
  <c r="CV55" i="26"/>
  <c r="CZ55" i="26"/>
  <c r="DD55" i="26"/>
  <c r="DH55" i="26"/>
  <c r="DL55" i="26"/>
  <c r="DP55" i="26"/>
  <c r="DT55" i="26"/>
  <c r="DX55" i="26"/>
  <c r="EB55" i="26"/>
  <c r="AL57" i="26"/>
  <c r="AP57" i="26"/>
  <c r="AT57" i="26"/>
  <c r="AX57" i="26"/>
  <c r="BB57" i="26"/>
  <c r="BF57" i="26"/>
  <c r="BJ57" i="26"/>
  <c r="BN57" i="26"/>
  <c r="BR57" i="26"/>
  <c r="BV57" i="26"/>
  <c r="BZ57" i="26"/>
  <c r="CD57" i="26"/>
  <c r="CH57" i="26"/>
  <c r="CL57" i="26"/>
  <c r="CP57" i="26"/>
  <c r="CT57" i="26"/>
  <c r="CX57" i="26"/>
  <c r="DB57" i="26"/>
  <c r="DF57" i="26"/>
  <c r="DJ57" i="26"/>
  <c r="DN57" i="26"/>
  <c r="DR57" i="26"/>
  <c r="DV57" i="26"/>
  <c r="DZ57" i="26"/>
  <c r="ED57" i="26"/>
  <c r="AI58" i="26"/>
  <c r="AM58" i="26"/>
  <c r="AQ58" i="26"/>
  <c r="AU58" i="26"/>
  <c r="AY58" i="26"/>
  <c r="BC58" i="26"/>
  <c r="BG58" i="26"/>
  <c r="BK58" i="26"/>
  <c r="BO58" i="26"/>
  <c r="BS58" i="26"/>
  <c r="BW58" i="26"/>
  <c r="CA58" i="26"/>
  <c r="CE58" i="26"/>
  <c r="CI58" i="26"/>
  <c r="CM58" i="26"/>
  <c r="CQ58" i="26"/>
  <c r="CU58" i="26"/>
  <c r="CY58" i="26"/>
  <c r="DC58" i="26"/>
  <c r="DG58" i="26"/>
  <c r="DK58" i="26"/>
  <c r="DO58" i="26"/>
  <c r="DS58" i="26"/>
  <c r="DW58" i="26"/>
  <c r="EA58" i="26"/>
  <c r="EE58" i="26"/>
  <c r="AJ59" i="26"/>
  <c r="AN59" i="26"/>
  <c r="AR59" i="26"/>
  <c r="AV59" i="26"/>
  <c r="AZ59" i="26"/>
  <c r="BD59" i="26"/>
  <c r="BH59" i="26"/>
  <c r="BL59" i="26"/>
  <c r="BP59" i="26"/>
  <c r="BT59" i="26"/>
  <c r="BX59" i="26"/>
  <c r="CB59" i="26"/>
  <c r="CF59" i="26"/>
  <c r="CJ59" i="26"/>
  <c r="CN59" i="26"/>
  <c r="CR59" i="26"/>
  <c r="CV59" i="26"/>
  <c r="CZ59" i="26"/>
  <c r="DD59" i="26"/>
  <c r="DH59" i="26"/>
  <c r="DL59" i="26"/>
  <c r="DP59" i="26"/>
  <c r="DT59" i="26"/>
  <c r="DX59" i="26"/>
  <c r="EB59" i="26"/>
  <c r="AK60" i="26"/>
  <c r="AO60" i="26"/>
  <c r="AS60" i="26"/>
  <c r="AW60" i="26"/>
  <c r="BA60" i="26"/>
  <c r="BE60" i="26"/>
  <c r="BI60" i="26"/>
  <c r="BM60" i="26"/>
  <c r="BQ60" i="26"/>
  <c r="BU60" i="26"/>
  <c r="BY60" i="26"/>
  <c r="CC60" i="26"/>
  <c r="CG60" i="26"/>
  <c r="CK60" i="26"/>
  <c r="CO60" i="26"/>
  <c r="CS60" i="26"/>
  <c r="CW60" i="26"/>
  <c r="DA60" i="26"/>
  <c r="DE60" i="26"/>
  <c r="DI60" i="26"/>
  <c r="DM60" i="26"/>
  <c r="DQ60" i="26"/>
  <c r="DU60" i="26"/>
  <c r="DY60" i="26"/>
  <c r="EC60" i="26"/>
  <c r="AL61" i="26"/>
  <c r="AP61" i="26"/>
  <c r="AT61" i="26"/>
  <c r="AX61" i="26"/>
  <c r="BB61" i="26"/>
  <c r="BF61" i="26"/>
  <c r="BJ61" i="26"/>
  <c r="BN61" i="26"/>
  <c r="BR61" i="26"/>
  <c r="BV61" i="26"/>
  <c r="BZ61" i="26"/>
  <c r="CD61" i="26"/>
  <c r="CH61" i="26"/>
  <c r="CL61" i="26"/>
  <c r="CP61" i="26"/>
  <c r="CT61" i="26"/>
  <c r="CX61" i="26"/>
  <c r="DB61" i="26"/>
  <c r="DF61" i="26"/>
  <c r="DJ61" i="26"/>
  <c r="DN61" i="26"/>
  <c r="DR61" i="26"/>
  <c r="DV61" i="26"/>
  <c r="DZ61" i="26"/>
  <c r="ED61" i="26"/>
  <c r="AI62" i="26"/>
  <c r="AM62" i="26"/>
  <c r="AQ62" i="26"/>
  <c r="AU62" i="26"/>
  <c r="AY62" i="26"/>
  <c r="BC62" i="26"/>
  <c r="BG62" i="26"/>
  <c r="BK62" i="26"/>
  <c r="BO62" i="26"/>
  <c r="BS62" i="26"/>
  <c r="BW62" i="26"/>
  <c r="CA62" i="26"/>
  <c r="CE62" i="26"/>
  <c r="CI62" i="26"/>
  <c r="CM62" i="26"/>
  <c r="CQ62" i="26"/>
  <c r="CU62" i="26"/>
  <c r="CY62" i="26"/>
  <c r="DC62" i="26"/>
  <c r="DG62" i="26"/>
  <c r="DK62" i="26"/>
  <c r="DO62" i="26"/>
  <c r="DS62" i="26"/>
  <c r="DW62" i="26"/>
  <c r="EA62" i="26"/>
  <c r="EE62" i="26"/>
  <c r="AJ63" i="26"/>
  <c r="AN63" i="26"/>
  <c r="AR63" i="26"/>
  <c r="AV63" i="26"/>
  <c r="AZ63" i="26"/>
  <c r="BD63" i="26"/>
  <c r="BH63" i="26"/>
  <c r="BL63" i="26"/>
  <c r="BP63" i="26"/>
  <c r="BT63" i="26"/>
  <c r="BX63" i="26"/>
  <c r="CB63" i="26"/>
  <c r="CF63" i="26"/>
  <c r="CJ63" i="26"/>
  <c r="CN63" i="26"/>
  <c r="CR63" i="26"/>
  <c r="CV63" i="26"/>
  <c r="CZ63" i="26"/>
  <c r="DD63" i="26"/>
  <c r="DH63" i="26"/>
  <c r="DL63" i="26"/>
  <c r="DP63" i="26"/>
  <c r="DT63" i="26"/>
  <c r="DX63" i="26"/>
  <c r="EB63" i="26"/>
  <c r="AK64" i="26"/>
  <c r="AO64" i="26"/>
  <c r="AS64" i="26"/>
  <c r="AX64" i="26"/>
  <c r="BD64" i="26"/>
  <c r="BI64" i="26"/>
  <c r="BN64" i="26"/>
  <c r="BT64" i="26"/>
  <c r="BY64" i="26"/>
  <c r="CD64" i="26"/>
  <c r="CJ64" i="26"/>
  <c r="CO64" i="26"/>
  <c r="CT64" i="26"/>
  <c r="CZ64" i="26"/>
  <c r="DE64" i="26"/>
  <c r="DJ64" i="26"/>
  <c r="DP64" i="26"/>
  <c r="DU64" i="26"/>
  <c r="AL65" i="26"/>
  <c r="AQ65" i="26"/>
  <c r="AW65" i="26"/>
  <c r="BB65" i="26"/>
  <c r="BG65" i="26"/>
  <c r="BM65" i="26"/>
  <c r="BR65" i="26"/>
  <c r="BW65" i="26"/>
  <c r="CC65" i="26"/>
  <c r="CH65" i="26"/>
  <c r="CM65" i="26"/>
  <c r="CS65" i="26"/>
  <c r="CX65" i="26"/>
  <c r="DC65" i="26"/>
  <c r="DI65" i="26"/>
  <c r="DN65" i="26"/>
  <c r="DS65" i="26"/>
  <c r="DY65" i="26"/>
  <c r="AI66" i="26"/>
  <c r="AQ66" i="26"/>
  <c r="AY66" i="26"/>
  <c r="BG66" i="26"/>
  <c r="BO66" i="26"/>
  <c r="BW66" i="26"/>
  <c r="CE66" i="26"/>
  <c r="CM66" i="26"/>
  <c r="CU66" i="26"/>
  <c r="DC66" i="26"/>
  <c r="DK66" i="26"/>
  <c r="DS66" i="26"/>
  <c r="AL60" i="26"/>
  <c r="AP60" i="26"/>
  <c r="AT60" i="26"/>
  <c r="AX60" i="26"/>
  <c r="BB60" i="26"/>
  <c r="BF60" i="26"/>
  <c r="BJ60" i="26"/>
  <c r="BN60" i="26"/>
  <c r="BR60" i="26"/>
  <c r="BV60" i="26"/>
  <c r="BZ60" i="26"/>
  <c r="CD60" i="26"/>
  <c r="CH60" i="26"/>
  <c r="CL60" i="26"/>
  <c r="CP60" i="26"/>
  <c r="CT60" i="26"/>
  <c r="CX60" i="26"/>
  <c r="DB60" i="26"/>
  <c r="DF60" i="26"/>
  <c r="DJ60" i="26"/>
  <c r="DN60" i="26"/>
  <c r="DR60" i="26"/>
  <c r="DV60" i="26"/>
  <c r="DZ60" i="26"/>
  <c r="ED60" i="26"/>
  <c r="EE64" i="26"/>
  <c r="EA64" i="26"/>
  <c r="DW64" i="26"/>
  <c r="DS64" i="26"/>
  <c r="DO64" i="26"/>
  <c r="DK64" i="26"/>
  <c r="DG64" i="26"/>
  <c r="DC64" i="26"/>
  <c r="CY64" i="26"/>
  <c r="CU64" i="26"/>
  <c r="CQ64" i="26"/>
  <c r="CM64" i="26"/>
  <c r="CI64" i="26"/>
  <c r="CE64" i="26"/>
  <c r="CA64" i="26"/>
  <c r="BW64" i="26"/>
  <c r="BS64" i="26"/>
  <c r="BO64" i="26"/>
  <c r="BK64" i="26"/>
  <c r="BG64" i="26"/>
  <c r="BC64" i="26"/>
  <c r="AY64" i="26"/>
  <c r="AU64" i="26"/>
  <c r="AL64" i="26"/>
  <c r="AP64" i="26"/>
  <c r="AT64" i="26"/>
  <c r="AZ64" i="26"/>
  <c r="BE64" i="26"/>
  <c r="BJ64" i="26"/>
  <c r="BP64" i="26"/>
  <c r="BU64" i="26"/>
  <c r="BZ64" i="26"/>
  <c r="CF64" i="26"/>
  <c r="CK64" i="26"/>
  <c r="CP64" i="26"/>
  <c r="CV64" i="26"/>
  <c r="DA64" i="26"/>
  <c r="DF64" i="26"/>
  <c r="DL64" i="26"/>
  <c r="DQ64" i="26"/>
  <c r="DV64" i="26"/>
  <c r="EB64" i="26"/>
  <c r="EB65" i="26"/>
  <c r="DX65" i="26"/>
  <c r="DT65" i="26"/>
  <c r="DP65" i="26"/>
  <c r="DL65" i="26"/>
  <c r="DH65" i="26"/>
  <c r="DD65" i="26"/>
  <c r="CZ65" i="26"/>
  <c r="CV65" i="26"/>
  <c r="CR65" i="26"/>
  <c r="CN65" i="26"/>
  <c r="CJ65" i="26"/>
  <c r="CF65" i="26"/>
  <c r="CB65" i="26"/>
  <c r="BX65" i="26"/>
  <c r="BT65" i="26"/>
  <c r="BP65" i="26"/>
  <c r="BL65" i="26"/>
  <c r="BH65" i="26"/>
  <c r="BD65" i="26"/>
  <c r="AZ65" i="26"/>
  <c r="AV65" i="26"/>
  <c r="AR65" i="26"/>
  <c r="AN65" i="26"/>
  <c r="AJ65" i="26"/>
  <c r="AM65" i="26"/>
  <c r="AS65" i="26"/>
  <c r="AX65" i="26"/>
  <c r="BC65" i="26"/>
  <c r="BI65" i="26"/>
  <c r="BN65" i="26"/>
  <c r="BS65" i="26"/>
  <c r="BY65" i="26"/>
  <c r="CD65" i="26"/>
  <c r="CI65" i="26"/>
  <c r="CO65" i="26"/>
  <c r="CT65" i="26"/>
  <c r="CY65" i="26"/>
  <c r="DE65" i="26"/>
  <c r="DJ65" i="26"/>
  <c r="DO65" i="26"/>
  <c r="DU65" i="26"/>
  <c r="DZ65" i="26"/>
  <c r="EE65" i="26"/>
  <c r="AL55" i="26"/>
  <c r="AP55" i="26"/>
  <c r="AT55" i="26"/>
  <c r="AX55" i="26"/>
  <c r="BB55" i="26"/>
  <c r="BF55" i="26"/>
  <c r="BJ55" i="26"/>
  <c r="BN55" i="26"/>
  <c r="BR55" i="26"/>
  <c r="BV55" i="26"/>
  <c r="BZ55" i="26"/>
  <c r="CD55" i="26"/>
  <c r="CH55" i="26"/>
  <c r="CL55" i="26"/>
  <c r="CP55" i="26"/>
  <c r="CT55" i="26"/>
  <c r="CX55" i="26"/>
  <c r="DB55" i="26"/>
  <c r="DF55" i="26"/>
  <c r="DJ55" i="26"/>
  <c r="DN55" i="26"/>
  <c r="DR55" i="26"/>
  <c r="DV55" i="26"/>
  <c r="DZ55" i="26"/>
  <c r="ED55" i="26"/>
  <c r="AL59" i="26"/>
  <c r="AP59" i="26"/>
  <c r="AT59" i="26"/>
  <c r="AX59" i="26"/>
  <c r="BB59" i="26"/>
  <c r="BF59" i="26"/>
  <c r="BJ59" i="26"/>
  <c r="BN59" i="26"/>
  <c r="BR59" i="26"/>
  <c r="BV59" i="26"/>
  <c r="BZ59" i="26"/>
  <c r="CD59" i="26"/>
  <c r="CH59" i="26"/>
  <c r="CL59" i="26"/>
  <c r="CP59" i="26"/>
  <c r="CT59" i="26"/>
  <c r="CX59" i="26"/>
  <c r="DB59" i="26"/>
  <c r="DF59" i="26"/>
  <c r="DJ59" i="26"/>
  <c r="DN59" i="26"/>
  <c r="DR59" i="26"/>
  <c r="DV59" i="26"/>
  <c r="DZ59" i="26"/>
  <c r="ED59" i="26"/>
  <c r="AI60" i="26"/>
  <c r="AM60" i="26"/>
  <c r="AQ60" i="26"/>
  <c r="AU60" i="26"/>
  <c r="AY60" i="26"/>
  <c r="BC60" i="26"/>
  <c r="BG60" i="26"/>
  <c r="BK60" i="26"/>
  <c r="BO60" i="26"/>
  <c r="BS60" i="26"/>
  <c r="BW60" i="26"/>
  <c r="CA60" i="26"/>
  <c r="CE60" i="26"/>
  <c r="CI60" i="26"/>
  <c r="CM60" i="26"/>
  <c r="CQ60" i="26"/>
  <c r="CU60" i="26"/>
  <c r="CY60" i="26"/>
  <c r="DC60" i="26"/>
  <c r="DG60" i="26"/>
  <c r="DK60" i="26"/>
  <c r="DO60" i="26"/>
  <c r="DS60" i="26"/>
  <c r="DW60" i="26"/>
  <c r="EA60" i="26"/>
  <c r="EE60" i="26"/>
  <c r="AL63" i="26"/>
  <c r="AP63" i="26"/>
  <c r="AT63" i="26"/>
  <c r="AX63" i="26"/>
  <c r="BB63" i="26"/>
  <c r="BF63" i="26"/>
  <c r="BJ63" i="26"/>
  <c r="BN63" i="26"/>
  <c r="BR63" i="26"/>
  <c r="BV63" i="26"/>
  <c r="BZ63" i="26"/>
  <c r="CD63" i="26"/>
  <c r="CH63" i="26"/>
  <c r="CL63" i="26"/>
  <c r="CP63" i="26"/>
  <c r="CT63" i="26"/>
  <c r="CX63" i="26"/>
  <c r="DB63" i="26"/>
  <c r="DF63" i="26"/>
  <c r="DJ63" i="26"/>
  <c r="DN63" i="26"/>
  <c r="DR63" i="26"/>
  <c r="DV63" i="26"/>
  <c r="DZ63" i="26"/>
  <c r="ED63" i="26"/>
  <c r="AI64" i="26"/>
  <c r="AM64" i="26"/>
  <c r="AQ64" i="26"/>
  <c r="AV64" i="26"/>
  <c r="BA64" i="26"/>
  <c r="BF64" i="26"/>
  <c r="BL64" i="26"/>
  <c r="BQ64" i="26"/>
  <c r="BV64" i="26"/>
  <c r="CB64" i="26"/>
  <c r="CG64" i="26"/>
  <c r="CL64" i="26"/>
  <c r="CR64" i="26"/>
  <c r="CW64" i="26"/>
  <c r="DB64" i="26"/>
  <c r="DH64" i="26"/>
  <c r="DM64" i="26"/>
  <c r="DR64" i="26"/>
  <c r="DX64" i="26"/>
  <c r="EC64" i="26"/>
  <c r="AI65" i="26"/>
  <c r="AO65" i="26"/>
  <c r="AT65" i="26"/>
  <c r="AY65" i="26"/>
  <c r="BE65" i="26"/>
  <c r="BJ65" i="26"/>
  <c r="BO65" i="26"/>
  <c r="BU65" i="26"/>
  <c r="BZ65" i="26"/>
  <c r="CE65" i="26"/>
  <c r="CK65" i="26"/>
  <c r="CP65" i="26"/>
  <c r="CU65" i="26"/>
  <c r="DA65" i="26"/>
  <c r="DF65" i="26"/>
  <c r="DK65" i="26"/>
  <c r="DQ65" i="26"/>
  <c r="DV65" i="26"/>
  <c r="EA65" i="26"/>
  <c r="AL54" i="26"/>
  <c r="AP54" i="26"/>
  <c r="AT54" i="26"/>
  <c r="AX54" i="26"/>
  <c r="BB54" i="26"/>
  <c r="BF54" i="26"/>
  <c r="BJ54" i="26"/>
  <c r="BN54" i="26"/>
  <c r="BR54" i="26"/>
  <c r="BV54" i="26"/>
  <c r="BZ54" i="26"/>
  <c r="CD54" i="26"/>
  <c r="CH54" i="26"/>
  <c r="CL54" i="26"/>
  <c r="CP54" i="26"/>
  <c r="CT54" i="26"/>
  <c r="CX54" i="26"/>
  <c r="DB54" i="26"/>
  <c r="DF54" i="26"/>
  <c r="DJ54" i="26"/>
  <c r="DN54" i="26"/>
  <c r="DR54" i="26"/>
  <c r="DV54" i="26"/>
  <c r="DZ54" i="26"/>
  <c r="AI55" i="26"/>
  <c r="AM55" i="26"/>
  <c r="AQ55" i="26"/>
  <c r="AU55" i="26"/>
  <c r="AY55" i="26"/>
  <c r="BC55" i="26"/>
  <c r="BG55" i="26"/>
  <c r="BK55" i="26"/>
  <c r="BO55" i="26"/>
  <c r="BS55" i="26"/>
  <c r="BW55" i="26"/>
  <c r="CA55" i="26"/>
  <c r="CE55" i="26"/>
  <c r="CI55" i="26"/>
  <c r="CM55" i="26"/>
  <c r="CQ55" i="26"/>
  <c r="CU55" i="26"/>
  <c r="CY55" i="26"/>
  <c r="DC55" i="26"/>
  <c r="DG55" i="26"/>
  <c r="DK55" i="26"/>
  <c r="DO55" i="26"/>
  <c r="DS55" i="26"/>
  <c r="DW55" i="26"/>
  <c r="EA55" i="26"/>
  <c r="DM57" i="26"/>
  <c r="DQ57" i="26"/>
  <c r="DU57" i="26"/>
  <c r="DY57" i="26"/>
  <c r="AL58" i="26"/>
  <c r="AP58" i="26"/>
  <c r="AT58" i="26"/>
  <c r="AX58" i="26"/>
  <c r="BB58" i="26"/>
  <c r="BF58" i="26"/>
  <c r="BJ58" i="26"/>
  <c r="BN58" i="26"/>
  <c r="BR58" i="26"/>
  <c r="BV58" i="26"/>
  <c r="BZ58" i="26"/>
  <c r="CD58" i="26"/>
  <c r="CH58" i="26"/>
  <c r="CL58" i="26"/>
  <c r="CP58" i="26"/>
  <c r="CT58" i="26"/>
  <c r="CX58" i="26"/>
  <c r="DB58" i="26"/>
  <c r="DF58" i="26"/>
  <c r="DJ58" i="26"/>
  <c r="DN58" i="26"/>
  <c r="DR58" i="26"/>
  <c r="DV58" i="26"/>
  <c r="DZ58" i="26"/>
  <c r="AI59" i="26"/>
  <c r="AM59" i="26"/>
  <c r="AQ59" i="26"/>
  <c r="AU59" i="26"/>
  <c r="AY59" i="26"/>
  <c r="BC59" i="26"/>
  <c r="BG59" i="26"/>
  <c r="BK59" i="26"/>
  <c r="BO59" i="26"/>
  <c r="BS59" i="26"/>
  <c r="BW59" i="26"/>
  <c r="CA59" i="26"/>
  <c r="CE59" i="26"/>
  <c r="CI59" i="26"/>
  <c r="CM59" i="26"/>
  <c r="CQ59" i="26"/>
  <c r="CU59" i="26"/>
  <c r="CY59" i="26"/>
  <c r="DC59" i="26"/>
  <c r="DG59" i="26"/>
  <c r="DK59" i="26"/>
  <c r="DO59" i="26"/>
  <c r="DS59" i="26"/>
  <c r="DW59" i="26"/>
  <c r="EA59" i="26"/>
  <c r="AJ60" i="26"/>
  <c r="AN60" i="26"/>
  <c r="AR60" i="26"/>
  <c r="AV60" i="26"/>
  <c r="AZ60" i="26"/>
  <c r="BD60" i="26"/>
  <c r="BH60" i="26"/>
  <c r="BL60" i="26"/>
  <c r="BP60" i="26"/>
  <c r="BT60" i="26"/>
  <c r="BX60" i="26"/>
  <c r="CB60" i="26"/>
  <c r="CF60" i="26"/>
  <c r="CJ60" i="26"/>
  <c r="CN60" i="26"/>
  <c r="CR60" i="26"/>
  <c r="CV60" i="26"/>
  <c r="CZ60" i="26"/>
  <c r="DD60" i="26"/>
  <c r="DH60" i="26"/>
  <c r="DL60" i="26"/>
  <c r="DP60" i="26"/>
  <c r="DT60" i="26"/>
  <c r="DX60" i="26"/>
  <c r="BI61" i="26"/>
  <c r="BM61" i="26"/>
  <c r="BQ61" i="26"/>
  <c r="BU61" i="26"/>
  <c r="BY61" i="26"/>
  <c r="CC61" i="26"/>
  <c r="CG61" i="26"/>
  <c r="CK61" i="26"/>
  <c r="CO61" i="26"/>
  <c r="CS61" i="26"/>
  <c r="CW61" i="26"/>
  <c r="DA61" i="26"/>
  <c r="DE61" i="26"/>
  <c r="DI61" i="26"/>
  <c r="DM61" i="26"/>
  <c r="DQ61" i="26"/>
  <c r="DU61" i="26"/>
  <c r="DY61" i="26"/>
  <c r="AL62" i="26"/>
  <c r="AP62" i="26"/>
  <c r="AT62" i="26"/>
  <c r="AX62" i="26"/>
  <c r="BB62" i="26"/>
  <c r="BF62" i="26"/>
  <c r="BJ62" i="26"/>
  <c r="BN62" i="26"/>
  <c r="BR62" i="26"/>
  <c r="BV62" i="26"/>
  <c r="BZ62" i="26"/>
  <c r="CD62" i="26"/>
  <c r="CH62" i="26"/>
  <c r="CL62" i="26"/>
  <c r="CP62" i="26"/>
  <c r="CT62" i="26"/>
  <c r="CX62" i="26"/>
  <c r="DB62" i="26"/>
  <c r="DF62" i="26"/>
  <c r="DJ62" i="26"/>
  <c r="DN62" i="26"/>
  <c r="DR62" i="26"/>
  <c r="DV62" i="26"/>
  <c r="DZ62" i="26"/>
  <c r="AI63" i="26"/>
  <c r="AM63" i="26"/>
  <c r="AQ63" i="26"/>
  <c r="AU63" i="26"/>
  <c r="AY63" i="26"/>
  <c r="BC63" i="26"/>
  <c r="BG63" i="26"/>
  <c r="BK63" i="26"/>
  <c r="BO63" i="26"/>
  <c r="BS63" i="26"/>
  <c r="BW63" i="26"/>
  <c r="CA63" i="26"/>
  <c r="CE63" i="26"/>
  <c r="CI63" i="26"/>
  <c r="CM63" i="26"/>
  <c r="CQ63" i="26"/>
  <c r="CU63" i="26"/>
  <c r="CY63" i="26"/>
  <c r="DC63" i="26"/>
  <c r="DG63" i="26"/>
  <c r="DK63" i="26"/>
  <c r="DO63" i="26"/>
  <c r="DS63" i="26"/>
  <c r="DW63" i="26"/>
  <c r="EA63" i="26"/>
  <c r="AJ64" i="26"/>
  <c r="AN64" i="26"/>
  <c r="AR64" i="26"/>
  <c r="AW64" i="26"/>
  <c r="BB64" i="26"/>
  <c r="BH64" i="26"/>
  <c r="BM64" i="26"/>
  <c r="BR64" i="26"/>
  <c r="BX64" i="26"/>
  <c r="CC64" i="26"/>
  <c r="CH64" i="26"/>
  <c r="CN64" i="26"/>
  <c r="CS64" i="26"/>
  <c r="CX64" i="26"/>
  <c r="DD64" i="26"/>
  <c r="DI64" i="26"/>
  <c r="DN64" i="26"/>
  <c r="DT64" i="26"/>
  <c r="DY64" i="26"/>
  <c r="ED64" i="26"/>
  <c r="AK65" i="26"/>
  <c r="AP65" i="26"/>
  <c r="AU65" i="26"/>
  <c r="BA65" i="26"/>
  <c r="BF65" i="26"/>
  <c r="BK65" i="26"/>
  <c r="BQ65" i="26"/>
  <c r="BV65" i="26"/>
  <c r="CA65" i="26"/>
  <c r="CG65" i="26"/>
  <c r="CL65" i="26"/>
  <c r="CQ65" i="26"/>
  <c r="CW65" i="26"/>
  <c r="DB65" i="26"/>
  <c r="DG65" i="26"/>
  <c r="DM65" i="26"/>
  <c r="DR65" i="26"/>
  <c r="DW65" i="26"/>
  <c r="EC65" i="26"/>
  <c r="EC66" i="26"/>
  <c r="DY66" i="26"/>
  <c r="DU66" i="26"/>
  <c r="DQ66" i="26"/>
  <c r="DM66" i="26"/>
  <c r="DI66" i="26"/>
  <c r="DE66" i="26"/>
  <c r="DA66" i="26"/>
  <c r="CW66" i="26"/>
  <c r="CS66" i="26"/>
  <c r="CO66" i="26"/>
  <c r="CK66" i="26"/>
  <c r="CG66" i="26"/>
  <c r="CC66" i="26"/>
  <c r="BY66" i="26"/>
  <c r="BU66" i="26"/>
  <c r="BQ66" i="26"/>
  <c r="BM66" i="26"/>
  <c r="BI66" i="26"/>
  <c r="BE66" i="26"/>
  <c r="BA66" i="26"/>
  <c r="AW66" i="26"/>
  <c r="AS66" i="26"/>
  <c r="AO66" i="26"/>
  <c r="AK66" i="26"/>
  <c r="EB66" i="26"/>
  <c r="DX66" i="26"/>
  <c r="DT66" i="26"/>
  <c r="DP66" i="26"/>
  <c r="DL66" i="26"/>
  <c r="DH66" i="26"/>
  <c r="DD66" i="26"/>
  <c r="CZ66" i="26"/>
  <c r="CV66" i="26"/>
  <c r="CR66" i="26"/>
  <c r="CN66" i="26"/>
  <c r="CJ66" i="26"/>
  <c r="CF66" i="26"/>
  <c r="CB66" i="26"/>
  <c r="BX66" i="26"/>
  <c r="BT66" i="26"/>
  <c r="BP66" i="26"/>
  <c r="BL66" i="26"/>
  <c r="BH66" i="26"/>
  <c r="BD66" i="26"/>
  <c r="AZ66" i="26"/>
  <c r="AV66" i="26"/>
  <c r="AR66" i="26"/>
  <c r="AN66" i="26"/>
  <c r="AJ66" i="26"/>
  <c r="AP66" i="26"/>
  <c r="AX66" i="26"/>
  <c r="BF66" i="26"/>
  <c r="BN66" i="26"/>
  <c r="BV66" i="26"/>
  <c r="CD66" i="26"/>
  <c r="CL66" i="26"/>
  <c r="CT66" i="26"/>
  <c r="DB66" i="26"/>
  <c r="DJ66" i="26"/>
  <c r="DR66" i="26"/>
  <c r="DZ66" i="26"/>
  <c r="AL68" i="26"/>
  <c r="AP68" i="26"/>
  <c r="AT68" i="26"/>
  <c r="AX68" i="26"/>
  <c r="BB68" i="26"/>
  <c r="BF68" i="26"/>
  <c r="BJ68" i="26"/>
  <c r="BN68" i="26"/>
  <c r="BR68" i="26"/>
  <c r="BV68" i="26"/>
  <c r="BZ68" i="26"/>
  <c r="CD68" i="26"/>
  <c r="CH68" i="26"/>
  <c r="CL68" i="26"/>
  <c r="CP68" i="26"/>
  <c r="CT68" i="26"/>
  <c r="CX68" i="26"/>
  <c r="DB68" i="26"/>
  <c r="DF68" i="26"/>
  <c r="DJ68" i="26"/>
  <c r="DN68" i="26"/>
  <c r="DR68" i="26"/>
  <c r="DV68" i="26"/>
  <c r="DZ68" i="26"/>
  <c r="ED68" i="26"/>
  <c r="AI69" i="26"/>
  <c r="AM69" i="26"/>
  <c r="AQ69" i="26"/>
  <c r="AU69" i="26"/>
  <c r="AY69" i="26"/>
  <c r="BC69" i="26"/>
  <c r="BG69" i="26"/>
  <c r="BK69" i="26"/>
  <c r="BO69" i="26"/>
  <c r="BS69" i="26"/>
  <c r="BW69" i="26"/>
  <c r="CA69" i="26"/>
  <c r="CE69" i="26"/>
  <c r="CI69" i="26"/>
  <c r="CM69" i="26"/>
  <c r="CQ69" i="26"/>
  <c r="CU69" i="26"/>
  <c r="CY69" i="26"/>
  <c r="DC69" i="26"/>
  <c r="DG69" i="26"/>
  <c r="DK69" i="26"/>
  <c r="DO69" i="26"/>
  <c r="DS69" i="26"/>
  <c r="DW69" i="26"/>
  <c r="EB69" i="26"/>
  <c r="AK71" i="26"/>
  <c r="AS71" i="26"/>
  <c r="BA71" i="26"/>
  <c r="BI71" i="26"/>
  <c r="BQ71" i="26"/>
  <c r="BY71" i="26"/>
  <c r="CG71" i="26"/>
  <c r="CO71" i="26"/>
  <c r="CW71" i="26"/>
  <c r="DE71" i="26"/>
  <c r="DM71" i="26"/>
  <c r="DU71" i="26"/>
  <c r="EC71" i="26"/>
  <c r="AI72" i="26"/>
  <c r="AQ72" i="26"/>
  <c r="AY72" i="26"/>
  <c r="BN72" i="26"/>
  <c r="CD72" i="26"/>
  <c r="CT72" i="26"/>
  <c r="DJ72" i="26"/>
  <c r="DZ72" i="26"/>
  <c r="AL67" i="26"/>
  <c r="AP67" i="26"/>
  <c r="AT67" i="26"/>
  <c r="AX67" i="26"/>
  <c r="BB67" i="26"/>
  <c r="BF67" i="26"/>
  <c r="BJ67" i="26"/>
  <c r="BN67" i="26"/>
  <c r="BR67" i="26"/>
  <c r="BV67" i="26"/>
  <c r="BZ67" i="26"/>
  <c r="CD67" i="26"/>
  <c r="CH67" i="26"/>
  <c r="CL67" i="26"/>
  <c r="CP67" i="26"/>
  <c r="CT67" i="26"/>
  <c r="CX67" i="26"/>
  <c r="DB67" i="26"/>
  <c r="DF67" i="26"/>
  <c r="DJ67" i="26"/>
  <c r="DN67" i="26"/>
  <c r="DR67" i="26"/>
  <c r="DV67" i="26"/>
  <c r="DZ67" i="26"/>
  <c r="AI68" i="26"/>
  <c r="AM68" i="26"/>
  <c r="AQ68" i="26"/>
  <c r="AU68" i="26"/>
  <c r="AY68" i="26"/>
  <c r="BC68" i="26"/>
  <c r="BG68" i="26"/>
  <c r="BK68" i="26"/>
  <c r="BO68" i="26"/>
  <c r="BS68" i="26"/>
  <c r="BW68" i="26"/>
  <c r="CA68" i="26"/>
  <c r="CE68" i="26"/>
  <c r="CI68" i="26"/>
  <c r="CM68" i="26"/>
  <c r="CQ68" i="26"/>
  <c r="CU68" i="26"/>
  <c r="CY68" i="26"/>
  <c r="DC68" i="26"/>
  <c r="DG68" i="26"/>
  <c r="DK68" i="26"/>
  <c r="DO68" i="26"/>
  <c r="DS68" i="26"/>
  <c r="DW68" i="26"/>
  <c r="EA68" i="26"/>
  <c r="AJ69" i="26"/>
  <c r="AN69" i="26"/>
  <c r="AR69" i="26"/>
  <c r="AV69" i="26"/>
  <c r="AZ69" i="26"/>
  <c r="BD69" i="26"/>
  <c r="BH69" i="26"/>
  <c r="BL69" i="26"/>
  <c r="BP69" i="26"/>
  <c r="BT69" i="26"/>
  <c r="BX69" i="26"/>
  <c r="CB69" i="26"/>
  <c r="CF69" i="26"/>
  <c r="CJ69" i="26"/>
  <c r="CN69" i="26"/>
  <c r="CR69" i="26"/>
  <c r="CV69" i="26"/>
  <c r="CZ69" i="26"/>
  <c r="DD69" i="26"/>
  <c r="DH69" i="26"/>
  <c r="DL69" i="26"/>
  <c r="DP69" i="26"/>
  <c r="DT69" i="26"/>
  <c r="DX69" i="26"/>
  <c r="AL71" i="26"/>
  <c r="AT71" i="26"/>
  <c r="BB71" i="26"/>
  <c r="BJ71" i="26"/>
  <c r="BR71" i="26"/>
  <c r="BZ71" i="26"/>
  <c r="CH71" i="26"/>
  <c r="CP71" i="26"/>
  <c r="CX71" i="26"/>
  <c r="DF71" i="26"/>
  <c r="DN71" i="26"/>
  <c r="DV71" i="26"/>
  <c r="AL72" i="26"/>
  <c r="AT72" i="26"/>
  <c r="BB72" i="26"/>
  <c r="BR72" i="26"/>
  <c r="CH72" i="26"/>
  <c r="CX72" i="26"/>
  <c r="DN72" i="26"/>
  <c r="EC69" i="26"/>
  <c r="ED69" i="26"/>
  <c r="DZ69" i="26"/>
  <c r="AL69" i="26"/>
  <c r="AP69" i="26"/>
  <c r="AT69" i="26"/>
  <c r="AX69" i="26"/>
  <c r="BB69" i="26"/>
  <c r="BF69" i="26"/>
  <c r="BJ69" i="26"/>
  <c r="BN69" i="26"/>
  <c r="BR69" i="26"/>
  <c r="BV69" i="26"/>
  <c r="BZ69" i="26"/>
  <c r="CD69" i="26"/>
  <c r="CH69" i="26"/>
  <c r="CL69" i="26"/>
  <c r="CP69" i="26"/>
  <c r="CT69" i="26"/>
  <c r="CX69" i="26"/>
  <c r="DB69" i="26"/>
  <c r="DF69" i="26"/>
  <c r="DJ69" i="26"/>
  <c r="DN69" i="26"/>
  <c r="DR69" i="26"/>
  <c r="DV69" i="26"/>
  <c r="EA69" i="26"/>
  <c r="EE71" i="26"/>
  <c r="EA71" i="26"/>
  <c r="DW71" i="26"/>
  <c r="DS71" i="26"/>
  <c r="DO71" i="26"/>
  <c r="DK71" i="26"/>
  <c r="DG71" i="26"/>
  <c r="DC71" i="26"/>
  <c r="CY71" i="26"/>
  <c r="CU71" i="26"/>
  <c r="CQ71" i="26"/>
  <c r="CM71" i="26"/>
  <c r="CI71" i="26"/>
  <c r="CE71" i="26"/>
  <c r="CA71" i="26"/>
  <c r="BW71" i="26"/>
  <c r="BS71" i="26"/>
  <c r="BO71" i="26"/>
  <c r="BK71" i="26"/>
  <c r="BG71" i="26"/>
  <c r="BC71" i="26"/>
  <c r="AY71" i="26"/>
  <c r="AU71" i="26"/>
  <c r="AQ71" i="26"/>
  <c r="AM71" i="26"/>
  <c r="AI71" i="26"/>
  <c r="EB71" i="26"/>
  <c r="DX71" i="26"/>
  <c r="DT71" i="26"/>
  <c r="DP71" i="26"/>
  <c r="DL71" i="26"/>
  <c r="DH71" i="26"/>
  <c r="DD71" i="26"/>
  <c r="CZ71" i="26"/>
  <c r="CV71" i="26"/>
  <c r="CR71" i="26"/>
  <c r="CN71" i="26"/>
  <c r="CJ71" i="26"/>
  <c r="CF71" i="26"/>
  <c r="CB71" i="26"/>
  <c r="BX71" i="26"/>
  <c r="BT71" i="26"/>
  <c r="BP71" i="26"/>
  <c r="BL71" i="26"/>
  <c r="BH71" i="26"/>
  <c r="BD71" i="26"/>
  <c r="AZ71" i="26"/>
  <c r="AV71" i="26"/>
  <c r="AR71" i="26"/>
  <c r="AN71" i="26"/>
  <c r="AJ71" i="26"/>
  <c r="AP71" i="26"/>
  <c r="AX71" i="26"/>
  <c r="BF71" i="26"/>
  <c r="BN71" i="26"/>
  <c r="BV71" i="26"/>
  <c r="CD71" i="26"/>
  <c r="CL71" i="26"/>
  <c r="CT71" i="26"/>
  <c r="DB71" i="26"/>
  <c r="DJ71" i="26"/>
  <c r="DR71" i="26"/>
  <c r="DZ71" i="26"/>
  <c r="EB72" i="26"/>
  <c r="DX72" i="26"/>
  <c r="DT72" i="26"/>
  <c r="DP72" i="26"/>
  <c r="DL72" i="26"/>
  <c r="DH72" i="26"/>
  <c r="DD72" i="26"/>
  <c r="CZ72" i="26"/>
  <c r="CV72" i="26"/>
  <c r="CR72" i="26"/>
  <c r="CN72" i="26"/>
  <c r="CJ72" i="26"/>
  <c r="CF72" i="26"/>
  <c r="CB72" i="26"/>
  <c r="BX72" i="26"/>
  <c r="BT72" i="26"/>
  <c r="BP72" i="26"/>
  <c r="BL72" i="26"/>
  <c r="BH72" i="26"/>
  <c r="BD72" i="26"/>
  <c r="AZ72" i="26"/>
  <c r="AV72" i="26"/>
  <c r="AR72" i="26"/>
  <c r="AN72" i="26"/>
  <c r="AJ72" i="26"/>
  <c r="EE72" i="26"/>
  <c r="EA72" i="26"/>
  <c r="DW72" i="26"/>
  <c r="DS72" i="26"/>
  <c r="DO72" i="26"/>
  <c r="DK72" i="26"/>
  <c r="DG72" i="26"/>
  <c r="DC72" i="26"/>
  <c r="CY72" i="26"/>
  <c r="CU72" i="26"/>
  <c r="CQ72" i="26"/>
  <c r="CM72" i="26"/>
  <c r="CI72" i="26"/>
  <c r="CE72" i="26"/>
  <c r="CA72" i="26"/>
  <c r="BW72" i="26"/>
  <c r="BS72" i="26"/>
  <c r="BO72" i="26"/>
  <c r="BK72" i="26"/>
  <c r="BG72" i="26"/>
  <c r="BC72" i="26"/>
  <c r="EC72" i="26"/>
  <c r="DY72" i="26"/>
  <c r="DU72" i="26"/>
  <c r="DQ72" i="26"/>
  <c r="DM72" i="26"/>
  <c r="DI72" i="26"/>
  <c r="DE72" i="26"/>
  <c r="DA72" i="26"/>
  <c r="CW72" i="26"/>
  <c r="CS72" i="26"/>
  <c r="CO72" i="26"/>
  <c r="CK72" i="26"/>
  <c r="CG72" i="26"/>
  <c r="CC72" i="26"/>
  <c r="BY72" i="26"/>
  <c r="BU72" i="26"/>
  <c r="BQ72" i="26"/>
  <c r="BM72" i="26"/>
  <c r="BI72" i="26"/>
  <c r="BE72" i="26"/>
  <c r="BA72" i="26"/>
  <c r="AW72" i="26"/>
  <c r="AS72" i="26"/>
  <c r="AO72" i="26"/>
  <c r="AK72" i="26"/>
  <c r="AP72" i="26"/>
  <c r="AX72" i="26"/>
  <c r="BJ72" i="26"/>
  <c r="BZ72" i="26"/>
  <c r="CP72" i="26"/>
  <c r="DF72" i="26"/>
  <c r="DV72" i="26"/>
  <c r="AI70" i="26"/>
  <c r="AM70" i="26"/>
  <c r="AQ70" i="26"/>
  <c r="AU70" i="26"/>
  <c r="AY70" i="26"/>
  <c r="BC70" i="26"/>
  <c r="BG70" i="26"/>
  <c r="BK70" i="26"/>
  <c r="BO70" i="26"/>
  <c r="BS70" i="26"/>
  <c r="BW70" i="26"/>
  <c r="CA70" i="26"/>
  <c r="CE70" i="26"/>
  <c r="CI70" i="26"/>
  <c r="CM70" i="26"/>
  <c r="CQ70" i="26"/>
  <c r="CU70" i="26"/>
  <c r="CY70" i="26"/>
  <c r="DC70" i="26"/>
  <c r="DG70" i="26"/>
  <c r="DK70" i="26"/>
  <c r="DO70" i="26"/>
  <c r="DS70" i="26"/>
  <c r="DW70" i="26"/>
  <c r="EA70" i="26"/>
  <c r="EE70" i="26"/>
  <c r="AL73" i="26"/>
  <c r="AP73" i="26"/>
  <c r="AT73" i="26"/>
  <c r="AX73" i="26"/>
  <c r="BB73" i="26"/>
  <c r="BF73" i="26"/>
  <c r="BJ73" i="26"/>
  <c r="BN73" i="26"/>
  <c r="BR73" i="26"/>
  <c r="BV73" i="26"/>
  <c r="BZ73" i="26"/>
  <c r="CD73" i="26"/>
  <c r="CH73" i="26"/>
  <c r="CL73" i="26"/>
  <c r="CP73" i="26"/>
  <c r="CT73" i="26"/>
  <c r="CX73" i="26"/>
  <c r="DB73" i="26"/>
  <c r="DF73" i="26"/>
  <c r="DJ73" i="26"/>
  <c r="DN73" i="26"/>
  <c r="DR73" i="26"/>
  <c r="DV73" i="26"/>
  <c r="DZ73" i="26"/>
  <c r="ED73" i="26"/>
  <c r="AI74" i="26"/>
  <c r="AM74" i="26"/>
  <c r="AQ74" i="26"/>
  <c r="AU74" i="26"/>
  <c r="AY74" i="26"/>
  <c r="BC74" i="26"/>
  <c r="BG74" i="26"/>
  <c r="BK74" i="26"/>
  <c r="BO74" i="26"/>
  <c r="BS74" i="26"/>
  <c r="BW74" i="26"/>
  <c r="CA74" i="26"/>
  <c r="CE74" i="26"/>
  <c r="CI74" i="26"/>
  <c r="CM74" i="26"/>
  <c r="CQ74" i="26"/>
  <c r="CU74" i="26"/>
  <c r="CY74" i="26"/>
  <c r="DC74" i="26"/>
  <c r="DG74" i="26"/>
  <c r="DK74" i="26"/>
  <c r="DO74" i="26"/>
  <c r="DS74" i="26"/>
  <c r="DW74" i="26"/>
  <c r="EA74" i="26"/>
  <c r="EE74" i="26"/>
  <c r="AJ75" i="26"/>
  <c r="AN75" i="26"/>
  <c r="AR75" i="26"/>
  <c r="AV75" i="26"/>
  <c r="AZ75" i="26"/>
  <c r="BD75" i="26"/>
  <c r="BH75" i="26"/>
  <c r="BL75" i="26"/>
  <c r="BP75" i="26"/>
  <c r="BT75" i="26"/>
  <c r="BX75" i="26"/>
  <c r="CB75" i="26"/>
  <c r="CF75" i="26"/>
  <c r="CJ75" i="26"/>
  <c r="CN75" i="26"/>
  <c r="CR75" i="26"/>
  <c r="CV75" i="26"/>
  <c r="CZ75" i="26"/>
  <c r="DD75" i="26"/>
  <c r="DH75" i="26"/>
  <c r="DL75" i="26"/>
  <c r="DP75" i="26"/>
  <c r="DT75" i="26"/>
  <c r="DX75" i="26"/>
  <c r="EB75" i="26"/>
  <c r="AK76" i="26"/>
  <c r="AO76" i="26"/>
  <c r="AS76" i="26"/>
  <c r="AW76" i="26"/>
  <c r="BA76" i="26"/>
  <c r="BE76" i="26"/>
  <c r="BI76" i="26"/>
  <c r="BM76" i="26"/>
  <c r="BQ76" i="26"/>
  <c r="BU76" i="26"/>
  <c r="BY76" i="26"/>
  <c r="CC76" i="26"/>
  <c r="CG76" i="26"/>
  <c r="CK76" i="26"/>
  <c r="CO76" i="26"/>
  <c r="CS76" i="26"/>
  <c r="CW76" i="26"/>
  <c r="DA76" i="26"/>
  <c r="DE76" i="26"/>
  <c r="DI76" i="26"/>
  <c r="DM76" i="26"/>
  <c r="DQ76" i="26"/>
  <c r="DU76" i="26"/>
  <c r="DY76" i="26"/>
  <c r="EC76" i="26"/>
  <c r="AL77" i="26"/>
  <c r="AP77" i="26"/>
  <c r="AT77" i="26"/>
  <c r="AX77" i="26"/>
  <c r="BB77" i="26"/>
  <c r="BF77" i="26"/>
  <c r="BJ77" i="26"/>
  <c r="BN77" i="26"/>
  <c r="BR77" i="26"/>
  <c r="BV77" i="26"/>
  <c r="BZ77" i="26"/>
  <c r="CD77" i="26"/>
  <c r="CH77" i="26"/>
  <c r="CL77" i="26"/>
  <c r="CP77" i="26"/>
  <c r="CT77" i="26"/>
  <c r="CX77" i="26"/>
  <c r="DB77" i="26"/>
  <c r="DF77" i="26"/>
  <c r="DJ77" i="26"/>
  <c r="DN77" i="26"/>
  <c r="DR77" i="26"/>
  <c r="DV77" i="26"/>
  <c r="DZ77" i="26"/>
  <c r="ED77" i="26"/>
  <c r="AI78" i="26"/>
  <c r="AM78" i="26"/>
  <c r="AQ78" i="26"/>
  <c r="AU78" i="26"/>
  <c r="AY78" i="26"/>
  <c r="BC78" i="26"/>
  <c r="BG78" i="26"/>
  <c r="BK78" i="26"/>
  <c r="BO78" i="26"/>
  <c r="BS78" i="26"/>
  <c r="BW78" i="26"/>
  <c r="CA78" i="26"/>
  <c r="CE78" i="26"/>
  <c r="CI78" i="26"/>
  <c r="CM78" i="26"/>
  <c r="CQ78" i="26"/>
  <c r="CU78" i="26"/>
  <c r="CY78" i="26"/>
  <c r="DC78" i="26"/>
  <c r="DG78" i="26"/>
  <c r="DK78" i="26"/>
  <c r="DO78" i="26"/>
  <c r="DS78" i="26"/>
  <c r="DW78" i="26"/>
  <c r="EA78" i="26"/>
  <c r="EE78" i="26"/>
  <c r="AJ79" i="26"/>
  <c r="AN79" i="26"/>
  <c r="AR79" i="26"/>
  <c r="AV79" i="26"/>
  <c r="AZ79" i="26"/>
  <c r="BD79" i="26"/>
  <c r="BH79" i="26"/>
  <c r="BL79" i="26"/>
  <c r="BP79" i="26"/>
  <c r="BT79" i="26"/>
  <c r="BX79" i="26"/>
  <c r="CB79" i="26"/>
  <c r="CF79" i="26"/>
  <c r="CJ79" i="26"/>
  <c r="CN79" i="26"/>
  <c r="CR79" i="26"/>
  <c r="CV79" i="26"/>
  <c r="CZ79" i="26"/>
  <c r="DD79" i="26"/>
  <c r="DH79" i="26"/>
  <c r="DL79" i="26"/>
  <c r="DP79" i="26"/>
  <c r="DT79" i="26"/>
  <c r="DX79" i="26"/>
  <c r="EB79" i="26"/>
  <c r="AK80" i="26"/>
  <c r="AO80" i="26"/>
  <c r="AS80" i="26"/>
  <c r="AW80" i="26"/>
  <c r="BA80" i="26"/>
  <c r="BE80" i="26"/>
  <c r="BI80" i="26"/>
  <c r="BM80" i="26"/>
  <c r="BQ80" i="26"/>
  <c r="BU80" i="26"/>
  <c r="BY80" i="26"/>
  <c r="CC80" i="26"/>
  <c r="CG80" i="26"/>
  <c r="CK80" i="26"/>
  <c r="CO80" i="26"/>
  <c r="CS80" i="26"/>
  <c r="CW80" i="26"/>
  <c r="DA80" i="26"/>
  <c r="DE80" i="26"/>
  <c r="DI80" i="26"/>
  <c r="DM80" i="26"/>
  <c r="DQ80" i="26"/>
  <c r="DU80" i="26"/>
  <c r="DY80" i="26"/>
  <c r="EC80" i="26"/>
  <c r="ED81" i="26"/>
  <c r="DZ81" i="26"/>
  <c r="DV81" i="26"/>
  <c r="DR81" i="26"/>
  <c r="DN81" i="26"/>
  <c r="DJ81" i="26"/>
  <c r="DF81" i="26"/>
  <c r="DB81" i="26"/>
  <c r="CX81" i="26"/>
  <c r="CT81" i="26"/>
  <c r="CP81" i="26"/>
  <c r="CL81" i="26"/>
  <c r="CH81" i="26"/>
  <c r="CD81" i="26"/>
  <c r="BZ81" i="26"/>
  <c r="BV81" i="26"/>
  <c r="BR81" i="26"/>
  <c r="BN81" i="26"/>
  <c r="BJ81" i="26"/>
  <c r="BF81" i="26"/>
  <c r="BB81" i="26"/>
  <c r="AX81" i="26"/>
  <c r="AL81" i="26"/>
  <c r="AP81" i="26"/>
  <c r="AT81" i="26"/>
  <c r="AY81" i="26"/>
  <c r="BD81" i="26"/>
  <c r="BI81" i="26"/>
  <c r="BO81" i="26"/>
  <c r="BT81" i="26"/>
  <c r="BY81" i="26"/>
  <c r="CE81" i="26"/>
  <c r="CJ81" i="26"/>
  <c r="CO81" i="26"/>
  <c r="CU81" i="26"/>
  <c r="CZ81" i="26"/>
  <c r="DE81" i="26"/>
  <c r="DK81" i="26"/>
  <c r="DP81" i="26"/>
  <c r="DU81" i="26"/>
  <c r="EA81" i="26"/>
  <c r="AL82" i="26"/>
  <c r="AR82" i="26"/>
  <c r="AW82" i="26"/>
  <c r="BB82" i="26"/>
  <c r="BH82" i="26"/>
  <c r="BM82" i="26"/>
  <c r="BR82" i="26"/>
  <c r="BX82" i="26"/>
  <c r="CC82" i="26"/>
  <c r="CH82" i="26"/>
  <c r="CN82" i="26"/>
  <c r="CS82" i="26"/>
  <c r="CX82" i="26"/>
  <c r="DD82" i="26"/>
  <c r="DI82" i="26"/>
  <c r="DN82" i="26"/>
  <c r="DT82" i="26"/>
  <c r="DY82" i="26"/>
  <c r="AL76" i="26"/>
  <c r="AP76" i="26"/>
  <c r="AT76" i="26"/>
  <c r="AX76" i="26"/>
  <c r="BB76" i="26"/>
  <c r="BF76" i="26"/>
  <c r="BJ76" i="26"/>
  <c r="BN76" i="26"/>
  <c r="BR76" i="26"/>
  <c r="BV76" i="26"/>
  <c r="BZ76" i="26"/>
  <c r="CD76" i="26"/>
  <c r="CH76" i="26"/>
  <c r="CL76" i="26"/>
  <c r="CP76" i="26"/>
  <c r="CT76" i="26"/>
  <c r="CX76" i="26"/>
  <c r="DB76" i="26"/>
  <c r="DF76" i="26"/>
  <c r="DJ76" i="26"/>
  <c r="DN76" i="26"/>
  <c r="DR76" i="26"/>
  <c r="DV76" i="26"/>
  <c r="DZ76" i="26"/>
  <c r="ED76" i="26"/>
  <c r="AL80" i="26"/>
  <c r="AP80" i="26"/>
  <c r="AT80" i="26"/>
  <c r="AX80" i="26"/>
  <c r="BB80" i="26"/>
  <c r="BF80" i="26"/>
  <c r="BJ80" i="26"/>
  <c r="BN80" i="26"/>
  <c r="BR80" i="26"/>
  <c r="BV80" i="26"/>
  <c r="BZ80" i="26"/>
  <c r="CD80" i="26"/>
  <c r="CH80" i="26"/>
  <c r="CL80" i="26"/>
  <c r="CP80" i="26"/>
  <c r="CT80" i="26"/>
  <c r="CX80" i="26"/>
  <c r="DB80" i="26"/>
  <c r="DF80" i="26"/>
  <c r="DJ80" i="26"/>
  <c r="DN80" i="26"/>
  <c r="DR80" i="26"/>
  <c r="DV80" i="26"/>
  <c r="DZ80" i="26"/>
  <c r="ED80" i="26"/>
  <c r="EE82" i="26"/>
  <c r="EA82" i="26"/>
  <c r="DW82" i="26"/>
  <c r="DS82" i="26"/>
  <c r="DO82" i="26"/>
  <c r="DK82" i="26"/>
  <c r="DG82" i="26"/>
  <c r="DC82" i="26"/>
  <c r="CY82" i="26"/>
  <c r="CU82" i="26"/>
  <c r="CQ82" i="26"/>
  <c r="CM82" i="26"/>
  <c r="CI82" i="26"/>
  <c r="CE82" i="26"/>
  <c r="CA82" i="26"/>
  <c r="BW82" i="26"/>
  <c r="BS82" i="26"/>
  <c r="BO82" i="26"/>
  <c r="BK82" i="26"/>
  <c r="BG82" i="26"/>
  <c r="BC82" i="26"/>
  <c r="AY82" i="26"/>
  <c r="AU82" i="26"/>
  <c r="AQ82" i="26"/>
  <c r="AM82" i="26"/>
  <c r="AI82" i="26"/>
  <c r="AN82" i="26"/>
  <c r="AS82" i="26"/>
  <c r="AX82" i="26"/>
  <c r="BD82" i="26"/>
  <c r="BI82" i="26"/>
  <c r="BN82" i="26"/>
  <c r="BT82" i="26"/>
  <c r="BY82" i="26"/>
  <c r="CD82" i="26"/>
  <c r="CJ82" i="26"/>
  <c r="CO82" i="26"/>
  <c r="CT82" i="26"/>
  <c r="CZ82" i="26"/>
  <c r="DE82" i="26"/>
  <c r="DJ82" i="26"/>
  <c r="DP82" i="26"/>
  <c r="DU82" i="26"/>
  <c r="DZ82" i="26"/>
  <c r="AL75" i="26"/>
  <c r="AP75" i="26"/>
  <c r="AT75" i="26"/>
  <c r="AX75" i="26"/>
  <c r="BB75" i="26"/>
  <c r="BF75" i="26"/>
  <c r="BJ75" i="26"/>
  <c r="BN75" i="26"/>
  <c r="BR75" i="26"/>
  <c r="BV75" i="26"/>
  <c r="BZ75" i="26"/>
  <c r="CD75" i="26"/>
  <c r="CH75" i="26"/>
  <c r="CL75" i="26"/>
  <c r="CP75" i="26"/>
  <c r="CT75" i="26"/>
  <c r="CX75" i="26"/>
  <c r="DB75" i="26"/>
  <c r="DF75" i="26"/>
  <c r="DJ75" i="26"/>
  <c r="DN75" i="26"/>
  <c r="DR75" i="26"/>
  <c r="DV75" i="26"/>
  <c r="DZ75" i="26"/>
  <c r="ED75" i="26"/>
  <c r="AI76" i="26"/>
  <c r="AM76" i="26"/>
  <c r="AQ76" i="26"/>
  <c r="AU76" i="26"/>
  <c r="AY76" i="26"/>
  <c r="BC76" i="26"/>
  <c r="BG76" i="26"/>
  <c r="BK76" i="26"/>
  <c r="BO76" i="26"/>
  <c r="BS76" i="26"/>
  <c r="BW76" i="26"/>
  <c r="CA76" i="26"/>
  <c r="CE76" i="26"/>
  <c r="CI76" i="26"/>
  <c r="CM76" i="26"/>
  <c r="CQ76" i="26"/>
  <c r="CU76" i="26"/>
  <c r="CY76" i="26"/>
  <c r="DC76" i="26"/>
  <c r="DG76" i="26"/>
  <c r="DK76" i="26"/>
  <c r="DO76" i="26"/>
  <c r="DS76" i="26"/>
  <c r="DW76" i="26"/>
  <c r="EA76" i="26"/>
  <c r="EE76" i="26"/>
  <c r="DA78" i="26"/>
  <c r="DE78" i="26"/>
  <c r="DI78" i="26"/>
  <c r="DM78" i="26"/>
  <c r="DQ78" i="26"/>
  <c r="DU78" i="26"/>
  <c r="DY78" i="26"/>
  <c r="EC78" i="26"/>
  <c r="AL79" i="26"/>
  <c r="AP79" i="26"/>
  <c r="AT79" i="26"/>
  <c r="AX79" i="26"/>
  <c r="BB79" i="26"/>
  <c r="BF79" i="26"/>
  <c r="BJ79" i="26"/>
  <c r="BN79" i="26"/>
  <c r="BR79" i="26"/>
  <c r="BV79" i="26"/>
  <c r="BZ79" i="26"/>
  <c r="CD79" i="26"/>
  <c r="CH79" i="26"/>
  <c r="CL79" i="26"/>
  <c r="CP79" i="26"/>
  <c r="CT79" i="26"/>
  <c r="CX79" i="26"/>
  <c r="DB79" i="26"/>
  <c r="DF79" i="26"/>
  <c r="DJ79" i="26"/>
  <c r="DN79" i="26"/>
  <c r="DR79" i="26"/>
  <c r="DV79" i="26"/>
  <c r="DZ79" i="26"/>
  <c r="ED79" i="26"/>
  <c r="AI80" i="26"/>
  <c r="AM80" i="26"/>
  <c r="AQ80" i="26"/>
  <c r="AU80" i="26"/>
  <c r="AY80" i="26"/>
  <c r="BC80" i="26"/>
  <c r="BG80" i="26"/>
  <c r="BK80" i="26"/>
  <c r="BO80" i="26"/>
  <c r="BS80" i="26"/>
  <c r="BW80" i="26"/>
  <c r="CA80" i="26"/>
  <c r="CE80" i="26"/>
  <c r="CI80" i="26"/>
  <c r="CM80" i="26"/>
  <c r="CQ80" i="26"/>
  <c r="CU80" i="26"/>
  <c r="CY80" i="26"/>
  <c r="DC80" i="26"/>
  <c r="DG80" i="26"/>
  <c r="DK80" i="26"/>
  <c r="DO80" i="26"/>
  <c r="DS80" i="26"/>
  <c r="DW80" i="26"/>
  <c r="EA80" i="26"/>
  <c r="EE80" i="26"/>
  <c r="AJ81" i="26"/>
  <c r="AN81" i="26"/>
  <c r="AR81" i="26"/>
  <c r="AV81" i="26"/>
  <c r="BA81" i="26"/>
  <c r="BG81" i="26"/>
  <c r="BL81" i="26"/>
  <c r="BQ81" i="26"/>
  <c r="BW81" i="26"/>
  <c r="CB81" i="26"/>
  <c r="CG81" i="26"/>
  <c r="CM81" i="26"/>
  <c r="CR81" i="26"/>
  <c r="CW81" i="26"/>
  <c r="DC81" i="26"/>
  <c r="DH81" i="26"/>
  <c r="DM81" i="26"/>
  <c r="DS81" i="26"/>
  <c r="DX81" i="26"/>
  <c r="EC81" i="26"/>
  <c r="AJ82" i="26"/>
  <c r="AO82" i="26"/>
  <c r="AT82" i="26"/>
  <c r="AZ82" i="26"/>
  <c r="BE82" i="26"/>
  <c r="BJ82" i="26"/>
  <c r="BP82" i="26"/>
  <c r="BU82" i="26"/>
  <c r="BZ82" i="26"/>
  <c r="CF82" i="26"/>
  <c r="CK82" i="26"/>
  <c r="CP82" i="26"/>
  <c r="CV82" i="26"/>
  <c r="DA82" i="26"/>
  <c r="DF82" i="26"/>
  <c r="DL82" i="26"/>
  <c r="DQ82" i="26"/>
  <c r="DV82" i="26"/>
  <c r="EB82" i="26"/>
  <c r="AL70" i="26"/>
  <c r="AP70" i="26"/>
  <c r="AT70" i="26"/>
  <c r="AX70" i="26"/>
  <c r="BB70" i="26"/>
  <c r="BF70" i="26"/>
  <c r="BJ70" i="26"/>
  <c r="BN70" i="26"/>
  <c r="BR70" i="26"/>
  <c r="BV70" i="26"/>
  <c r="BZ70" i="26"/>
  <c r="CD70" i="26"/>
  <c r="CH70" i="26"/>
  <c r="CL70" i="26"/>
  <c r="CP70" i="26"/>
  <c r="CT70" i="26"/>
  <c r="CX70" i="26"/>
  <c r="DB70" i="26"/>
  <c r="DF70" i="26"/>
  <c r="DJ70" i="26"/>
  <c r="DN70" i="26"/>
  <c r="DR70" i="26"/>
  <c r="DV70" i="26"/>
  <c r="DZ70" i="26"/>
  <c r="AK73" i="26"/>
  <c r="AO73" i="26"/>
  <c r="AS73" i="26"/>
  <c r="AW73" i="26"/>
  <c r="BA73" i="26"/>
  <c r="BE73" i="26"/>
  <c r="BI73" i="26"/>
  <c r="BM73" i="26"/>
  <c r="BQ73" i="26"/>
  <c r="BU73" i="26"/>
  <c r="BY73" i="26"/>
  <c r="CC73" i="26"/>
  <c r="CG73" i="26"/>
  <c r="CK73" i="26"/>
  <c r="CO73" i="26"/>
  <c r="CS73" i="26"/>
  <c r="CW73" i="26"/>
  <c r="DA73" i="26"/>
  <c r="DE73" i="26"/>
  <c r="DI73" i="26"/>
  <c r="DM73" i="26"/>
  <c r="DQ73" i="26"/>
  <c r="DU73" i="26"/>
  <c r="DY73" i="26"/>
  <c r="AL74" i="26"/>
  <c r="AP74" i="26"/>
  <c r="AT74" i="26"/>
  <c r="AX74" i="26"/>
  <c r="BB74" i="26"/>
  <c r="BF74" i="26"/>
  <c r="BJ74" i="26"/>
  <c r="BN74" i="26"/>
  <c r="BR74" i="26"/>
  <c r="BV74" i="26"/>
  <c r="BZ74" i="26"/>
  <c r="CD74" i="26"/>
  <c r="CH74" i="26"/>
  <c r="CL74" i="26"/>
  <c r="CP74" i="26"/>
  <c r="CT74" i="26"/>
  <c r="CX74" i="26"/>
  <c r="DB74" i="26"/>
  <c r="DF74" i="26"/>
  <c r="DJ74" i="26"/>
  <c r="DN74" i="26"/>
  <c r="DR74" i="26"/>
  <c r="DV74" i="26"/>
  <c r="DZ74" i="26"/>
  <c r="AI75" i="26"/>
  <c r="AM75" i="26"/>
  <c r="AQ75" i="26"/>
  <c r="AU75" i="26"/>
  <c r="AY75" i="26"/>
  <c r="BC75" i="26"/>
  <c r="BG75" i="26"/>
  <c r="BK75" i="26"/>
  <c r="BO75" i="26"/>
  <c r="BS75" i="26"/>
  <c r="BW75" i="26"/>
  <c r="CA75" i="26"/>
  <c r="CE75" i="26"/>
  <c r="CI75" i="26"/>
  <c r="CM75" i="26"/>
  <c r="CQ75" i="26"/>
  <c r="CU75" i="26"/>
  <c r="CY75" i="26"/>
  <c r="DC75" i="26"/>
  <c r="DG75" i="26"/>
  <c r="DK75" i="26"/>
  <c r="DO75" i="26"/>
  <c r="DS75" i="26"/>
  <c r="DW75" i="26"/>
  <c r="EA75" i="26"/>
  <c r="AJ76" i="26"/>
  <c r="AN76" i="26"/>
  <c r="AR76" i="26"/>
  <c r="AV76" i="26"/>
  <c r="AZ76" i="26"/>
  <c r="BD76" i="26"/>
  <c r="BH76" i="26"/>
  <c r="BL76" i="26"/>
  <c r="BP76" i="26"/>
  <c r="BT76" i="26"/>
  <c r="BX76" i="26"/>
  <c r="CB76" i="26"/>
  <c r="CF76" i="26"/>
  <c r="CJ76" i="26"/>
  <c r="CN76" i="26"/>
  <c r="CR76" i="26"/>
  <c r="CV76" i="26"/>
  <c r="CZ76" i="26"/>
  <c r="DD76" i="26"/>
  <c r="DH76" i="26"/>
  <c r="DL76" i="26"/>
  <c r="DP76" i="26"/>
  <c r="DT76" i="26"/>
  <c r="DX76" i="26"/>
  <c r="AW77" i="26"/>
  <c r="BA77" i="26"/>
  <c r="BE77" i="26"/>
  <c r="BI77" i="26"/>
  <c r="BM77" i="26"/>
  <c r="BQ77" i="26"/>
  <c r="BU77" i="26"/>
  <c r="BY77" i="26"/>
  <c r="CC77" i="26"/>
  <c r="CG77" i="26"/>
  <c r="CK77" i="26"/>
  <c r="CO77" i="26"/>
  <c r="CS77" i="26"/>
  <c r="CW77" i="26"/>
  <c r="DA77" i="26"/>
  <c r="DE77" i="26"/>
  <c r="DI77" i="26"/>
  <c r="DM77" i="26"/>
  <c r="DQ77" i="26"/>
  <c r="DU77" i="26"/>
  <c r="DY77" i="26"/>
  <c r="AL78" i="26"/>
  <c r="AP78" i="26"/>
  <c r="AT78" i="26"/>
  <c r="AX78" i="26"/>
  <c r="BB78" i="26"/>
  <c r="BF78" i="26"/>
  <c r="BJ78" i="26"/>
  <c r="BN78" i="26"/>
  <c r="BR78" i="26"/>
  <c r="BV78" i="26"/>
  <c r="BZ78" i="26"/>
  <c r="CD78" i="26"/>
  <c r="CH78" i="26"/>
  <c r="CL78" i="26"/>
  <c r="CP78" i="26"/>
  <c r="CT78" i="26"/>
  <c r="CX78" i="26"/>
  <c r="DB78" i="26"/>
  <c r="DF78" i="26"/>
  <c r="DJ78" i="26"/>
  <c r="DN78" i="26"/>
  <c r="DR78" i="26"/>
  <c r="DV78" i="26"/>
  <c r="DZ78" i="26"/>
  <c r="AI79" i="26"/>
  <c r="AM79" i="26"/>
  <c r="AQ79" i="26"/>
  <c r="AU79" i="26"/>
  <c r="AY79" i="26"/>
  <c r="BC79" i="26"/>
  <c r="BG79" i="26"/>
  <c r="BK79" i="26"/>
  <c r="BO79" i="26"/>
  <c r="BS79" i="26"/>
  <c r="BW79" i="26"/>
  <c r="CA79" i="26"/>
  <c r="CE79" i="26"/>
  <c r="CI79" i="26"/>
  <c r="CM79" i="26"/>
  <c r="CQ79" i="26"/>
  <c r="CU79" i="26"/>
  <c r="CY79" i="26"/>
  <c r="DC79" i="26"/>
  <c r="DG79" i="26"/>
  <c r="DK79" i="26"/>
  <c r="DO79" i="26"/>
  <c r="DS79" i="26"/>
  <c r="DW79" i="26"/>
  <c r="EA79" i="26"/>
  <c r="AJ80" i="26"/>
  <c r="AN80" i="26"/>
  <c r="AR80" i="26"/>
  <c r="AV80" i="26"/>
  <c r="AZ80" i="26"/>
  <c r="BD80" i="26"/>
  <c r="BH80" i="26"/>
  <c r="BL80" i="26"/>
  <c r="BP80" i="26"/>
  <c r="BT80" i="26"/>
  <c r="BX80" i="26"/>
  <c r="CB80" i="26"/>
  <c r="CF80" i="26"/>
  <c r="CJ80" i="26"/>
  <c r="CN80" i="26"/>
  <c r="CR80" i="26"/>
  <c r="CV80" i="26"/>
  <c r="CZ80" i="26"/>
  <c r="DD80" i="26"/>
  <c r="DH80" i="26"/>
  <c r="DL80" i="26"/>
  <c r="DP80" i="26"/>
  <c r="DT80" i="26"/>
  <c r="DX80" i="26"/>
  <c r="AK81" i="26"/>
  <c r="AO81" i="26"/>
  <c r="AS81" i="26"/>
  <c r="AW81" i="26"/>
  <c r="BC81" i="26"/>
  <c r="BH81" i="26"/>
  <c r="BM81" i="26"/>
  <c r="BS81" i="26"/>
  <c r="BX81" i="26"/>
  <c r="CC81" i="26"/>
  <c r="CI81" i="26"/>
  <c r="CN81" i="26"/>
  <c r="CS81" i="26"/>
  <c r="CY81" i="26"/>
  <c r="DD81" i="26"/>
  <c r="DI81" i="26"/>
  <c r="DO81" i="26"/>
  <c r="DT81" i="26"/>
  <c r="DY81" i="26"/>
  <c r="EE81" i="26"/>
  <c r="AK82" i="26"/>
  <c r="AP82" i="26"/>
  <c r="AV82" i="26"/>
  <c r="BA82" i="26"/>
  <c r="BF82" i="26"/>
  <c r="BL82" i="26"/>
  <c r="BQ82" i="26"/>
  <c r="BV82" i="26"/>
  <c r="CB82" i="26"/>
  <c r="CG82" i="26"/>
  <c r="CL82" i="26"/>
  <c r="CR82" i="26"/>
  <c r="CW82" i="26"/>
  <c r="DB82" i="26"/>
  <c r="DH82" i="26"/>
  <c r="DM82" i="26"/>
  <c r="DR82" i="26"/>
  <c r="DX82" i="26"/>
  <c r="EC82" i="26"/>
  <c r="AJ83" i="26"/>
  <c r="AN83" i="26"/>
  <c r="AR83" i="26"/>
  <c r="AV83" i="26"/>
  <c r="AZ83" i="26"/>
  <c r="BD83" i="26"/>
  <c r="BH83" i="26"/>
  <c r="BL83" i="26"/>
  <c r="BP83" i="26"/>
  <c r="BT83" i="26"/>
  <c r="BX83" i="26"/>
  <c r="CB83" i="26"/>
  <c r="CF83" i="26"/>
  <c r="CJ83" i="26"/>
  <c r="CN83" i="26"/>
  <c r="CR83" i="26"/>
  <c r="CV83" i="26"/>
  <c r="CZ83" i="26"/>
  <c r="DD83" i="26"/>
  <c r="DH83" i="26"/>
  <c r="DL83" i="26"/>
  <c r="DP83" i="26"/>
  <c r="DT83" i="26"/>
  <c r="DX83" i="26"/>
  <c r="EB83" i="26"/>
  <c r="AK84" i="26"/>
  <c r="AO84" i="26"/>
  <c r="AS84" i="26"/>
  <c r="AW84" i="26"/>
  <c r="BA84" i="26"/>
  <c r="BE84" i="26"/>
  <c r="BI84" i="26"/>
  <c r="BM84" i="26"/>
  <c r="BQ84" i="26"/>
  <c r="BU84" i="26"/>
  <c r="BY84" i="26"/>
  <c r="CC84" i="26"/>
  <c r="CG84" i="26"/>
  <c r="CK84" i="26"/>
  <c r="CO84" i="26"/>
  <c r="CS84" i="26"/>
  <c r="CW84" i="26"/>
  <c r="DA84" i="26"/>
  <c r="DE84" i="26"/>
  <c r="DI84" i="26"/>
  <c r="DM84" i="26"/>
  <c r="DQ84" i="26"/>
  <c r="DU84" i="26"/>
  <c r="DY84" i="26"/>
  <c r="EC84" i="26"/>
  <c r="AL85" i="26"/>
  <c r="AP85" i="26"/>
  <c r="AT85" i="26"/>
  <c r="AX85" i="26"/>
  <c r="BB85" i="26"/>
  <c r="BF85" i="26"/>
  <c r="BJ85" i="26"/>
  <c r="BN85" i="26"/>
  <c r="BR85" i="26"/>
  <c r="BV85" i="26"/>
  <c r="BZ85" i="26"/>
  <c r="CD85" i="26"/>
  <c r="CH85" i="26"/>
  <c r="CL85" i="26"/>
  <c r="CP85" i="26"/>
  <c r="CT85" i="26"/>
  <c r="CX85" i="26"/>
  <c r="DB85" i="26"/>
  <c r="DF85" i="26"/>
  <c r="DJ85" i="26"/>
  <c r="DN85" i="26"/>
  <c r="DR85" i="26"/>
  <c r="DV85" i="26"/>
  <c r="DZ85" i="26"/>
  <c r="AI86" i="26"/>
  <c r="AM86" i="26"/>
  <c r="AQ86" i="26"/>
  <c r="AU86" i="26"/>
  <c r="AY86" i="26"/>
  <c r="BC86" i="26"/>
  <c r="BG86" i="26"/>
  <c r="BK86" i="26"/>
  <c r="BO86" i="26"/>
  <c r="BS86" i="26"/>
  <c r="BW86" i="26"/>
  <c r="CA86" i="26"/>
  <c r="CE86" i="26"/>
  <c r="CI86" i="26"/>
  <c r="CM86" i="26"/>
  <c r="CQ86" i="26"/>
  <c r="CU86" i="26"/>
  <c r="CY86" i="26"/>
  <c r="DC86" i="26"/>
  <c r="DG86" i="26"/>
  <c r="DK86" i="26"/>
  <c r="DO86" i="26"/>
  <c r="DS86" i="26"/>
  <c r="DW86" i="26"/>
  <c r="EA86" i="26"/>
  <c r="EE86" i="26"/>
  <c r="AJ87" i="26"/>
  <c r="AN87" i="26"/>
  <c r="AR87" i="26"/>
  <c r="AV87" i="26"/>
  <c r="AZ87" i="26"/>
  <c r="BD87" i="26"/>
  <c r="BH87" i="26"/>
  <c r="BL87" i="26"/>
  <c r="BP87" i="26"/>
  <c r="BU87" i="26"/>
  <c r="BZ87" i="26"/>
  <c r="CE87" i="26"/>
  <c r="CK87" i="26"/>
  <c r="CP87" i="26"/>
  <c r="CU87" i="26"/>
  <c r="DA87" i="26"/>
  <c r="DF87" i="26"/>
  <c r="DK87" i="26"/>
  <c r="DQ87" i="26"/>
  <c r="DV87" i="26"/>
  <c r="AL84" i="26"/>
  <c r="AP84" i="26"/>
  <c r="AT84" i="26"/>
  <c r="AX84" i="26"/>
  <c r="BB84" i="26"/>
  <c r="BF84" i="26"/>
  <c r="BJ84" i="26"/>
  <c r="BN84" i="26"/>
  <c r="BR84" i="26"/>
  <c r="BV84" i="26"/>
  <c r="BZ84" i="26"/>
  <c r="CD84" i="26"/>
  <c r="CH84" i="26"/>
  <c r="CL84" i="26"/>
  <c r="CP84" i="26"/>
  <c r="CT84" i="26"/>
  <c r="CX84" i="26"/>
  <c r="DB84" i="26"/>
  <c r="DF84" i="26"/>
  <c r="DJ84" i="26"/>
  <c r="DN84" i="26"/>
  <c r="DR84" i="26"/>
  <c r="DV84" i="26"/>
  <c r="DZ84" i="26"/>
  <c r="ED84" i="26"/>
  <c r="AL83" i="26"/>
  <c r="AP83" i="26"/>
  <c r="AT83" i="26"/>
  <c r="AX83" i="26"/>
  <c r="BB83" i="26"/>
  <c r="BF83" i="26"/>
  <c r="BJ83" i="26"/>
  <c r="BN83" i="26"/>
  <c r="BR83" i="26"/>
  <c r="BV83" i="26"/>
  <c r="BZ83" i="26"/>
  <c r="CD83" i="26"/>
  <c r="CH83" i="26"/>
  <c r="CL83" i="26"/>
  <c r="CP83" i="26"/>
  <c r="CT83" i="26"/>
  <c r="CX83" i="26"/>
  <c r="DB83" i="26"/>
  <c r="DF83" i="26"/>
  <c r="DJ83" i="26"/>
  <c r="DN83" i="26"/>
  <c r="DR83" i="26"/>
  <c r="DV83" i="26"/>
  <c r="DZ83" i="26"/>
  <c r="ED83" i="26"/>
  <c r="AI84" i="26"/>
  <c r="AM84" i="26"/>
  <c r="AQ84" i="26"/>
  <c r="AU84" i="26"/>
  <c r="AY84" i="26"/>
  <c r="BC84" i="26"/>
  <c r="BG84" i="26"/>
  <c r="BK84" i="26"/>
  <c r="BO84" i="26"/>
  <c r="BS84" i="26"/>
  <c r="BW84" i="26"/>
  <c r="CA84" i="26"/>
  <c r="CE84" i="26"/>
  <c r="CI84" i="26"/>
  <c r="CM84" i="26"/>
  <c r="CQ84" i="26"/>
  <c r="CU84" i="26"/>
  <c r="CY84" i="26"/>
  <c r="DC84" i="26"/>
  <c r="DG84" i="26"/>
  <c r="DK84" i="26"/>
  <c r="DO84" i="26"/>
  <c r="DS84" i="26"/>
  <c r="DW84" i="26"/>
  <c r="EA84" i="26"/>
  <c r="EE84" i="26"/>
  <c r="CO86" i="26"/>
  <c r="CS86" i="26"/>
  <c r="CW86" i="26"/>
  <c r="DA86" i="26"/>
  <c r="DE86" i="26"/>
  <c r="DI86" i="26"/>
  <c r="DM86" i="26"/>
  <c r="DQ86" i="26"/>
  <c r="DU86" i="26"/>
  <c r="DY86" i="26"/>
  <c r="EC86" i="26"/>
  <c r="EB87" i="26"/>
  <c r="DX87" i="26"/>
  <c r="DT87" i="26"/>
  <c r="DP87" i="26"/>
  <c r="DL87" i="26"/>
  <c r="DH87" i="26"/>
  <c r="DD87" i="26"/>
  <c r="CZ87" i="26"/>
  <c r="CV87" i="26"/>
  <c r="CR87" i="26"/>
  <c r="CN87" i="26"/>
  <c r="CJ87" i="26"/>
  <c r="CF87" i="26"/>
  <c r="CB87" i="26"/>
  <c r="BX87" i="26"/>
  <c r="BT87" i="26"/>
  <c r="AL87" i="26"/>
  <c r="AP87" i="26"/>
  <c r="AT87" i="26"/>
  <c r="AX87" i="26"/>
  <c r="BB87" i="26"/>
  <c r="BF87" i="26"/>
  <c r="BJ87" i="26"/>
  <c r="BN87" i="26"/>
  <c r="BR87" i="26"/>
  <c r="BW87" i="26"/>
  <c r="CC87" i="26"/>
  <c r="CH87" i="26"/>
  <c r="CM87" i="26"/>
  <c r="CS87" i="26"/>
  <c r="CX87" i="26"/>
  <c r="DC87" i="26"/>
  <c r="DI87" i="26"/>
  <c r="DN87" i="26"/>
  <c r="DS87" i="26"/>
  <c r="DY87" i="26"/>
  <c r="ED87" i="26"/>
  <c r="AI83" i="26"/>
  <c r="AM83" i="26"/>
  <c r="AQ83" i="26"/>
  <c r="AU83" i="26"/>
  <c r="AY83" i="26"/>
  <c r="BC83" i="26"/>
  <c r="BG83" i="26"/>
  <c r="BK83" i="26"/>
  <c r="BO83" i="26"/>
  <c r="BS83" i="26"/>
  <c r="BW83" i="26"/>
  <c r="CA83" i="26"/>
  <c r="CE83" i="26"/>
  <c r="CI83" i="26"/>
  <c r="CM83" i="26"/>
  <c r="CQ83" i="26"/>
  <c r="CU83" i="26"/>
  <c r="CY83" i="26"/>
  <c r="DC83" i="26"/>
  <c r="DG83" i="26"/>
  <c r="DK83" i="26"/>
  <c r="DO83" i="26"/>
  <c r="DS83" i="26"/>
  <c r="DW83" i="26"/>
  <c r="EA83" i="26"/>
  <c r="AJ84" i="26"/>
  <c r="AN84" i="26"/>
  <c r="AR84" i="26"/>
  <c r="AV84" i="26"/>
  <c r="AZ84" i="26"/>
  <c r="BD84" i="26"/>
  <c r="BH84" i="26"/>
  <c r="BL84" i="26"/>
  <c r="BP84" i="26"/>
  <c r="BT84" i="26"/>
  <c r="BX84" i="26"/>
  <c r="CB84" i="26"/>
  <c r="CF84" i="26"/>
  <c r="CJ84" i="26"/>
  <c r="CN84" i="26"/>
  <c r="CR84" i="26"/>
  <c r="CV84" i="26"/>
  <c r="CZ84" i="26"/>
  <c r="DD84" i="26"/>
  <c r="DH84" i="26"/>
  <c r="DL84" i="26"/>
  <c r="DP84" i="26"/>
  <c r="DT84" i="26"/>
  <c r="DX84" i="26"/>
  <c r="AL86" i="26"/>
  <c r="AP86" i="26"/>
  <c r="AT86" i="26"/>
  <c r="AX86" i="26"/>
  <c r="BB86" i="26"/>
  <c r="BF86" i="26"/>
  <c r="BJ86" i="26"/>
  <c r="BN86" i="26"/>
  <c r="BR86" i="26"/>
  <c r="BV86" i="26"/>
  <c r="BZ86" i="26"/>
  <c r="CD86" i="26"/>
  <c r="CH86" i="26"/>
  <c r="CL86" i="26"/>
  <c r="CP86" i="26"/>
  <c r="CT86" i="26"/>
  <c r="CX86" i="26"/>
  <c r="DB86" i="26"/>
  <c r="DF86" i="26"/>
  <c r="DJ86" i="26"/>
  <c r="DN86" i="26"/>
  <c r="DR86" i="26"/>
  <c r="DV86" i="26"/>
  <c r="DZ86" i="26"/>
  <c r="AI87" i="26"/>
  <c r="AM87" i="26"/>
  <c r="AQ87" i="26"/>
  <c r="AU87" i="26"/>
  <c r="AY87" i="26"/>
  <c r="BC87" i="26"/>
  <c r="BG87" i="26"/>
  <c r="BK87" i="26"/>
  <c r="BO87" i="26"/>
  <c r="BS87" i="26"/>
  <c r="BY87" i="26"/>
  <c r="CD87" i="26"/>
  <c r="CI87" i="26"/>
  <c r="CO87" i="26"/>
  <c r="CT87" i="26"/>
  <c r="CY87" i="26"/>
  <c r="DE87" i="26"/>
  <c r="DJ87" i="26"/>
  <c r="DO87" i="26"/>
  <c r="DU87" i="26"/>
  <c r="DZ87" i="26"/>
  <c r="EE87" i="26"/>
  <c r="AK88" i="26"/>
  <c r="AO88" i="26"/>
  <c r="AS88" i="26"/>
  <c r="AW88" i="26"/>
  <c r="BA88" i="26"/>
  <c r="BE88" i="26"/>
  <c r="BI88" i="26"/>
  <c r="BM88" i="26"/>
  <c r="BQ88" i="26"/>
  <c r="BU88" i="26"/>
  <c r="BY88" i="26"/>
  <c r="CC88" i="26"/>
  <c r="CG88" i="26"/>
  <c r="CK88" i="26"/>
  <c r="CO88" i="26"/>
  <c r="CS88" i="26"/>
  <c r="CW88" i="26"/>
  <c r="DA88" i="26"/>
  <c r="DE88" i="26"/>
  <c r="DI88" i="26"/>
  <c r="DM88" i="26"/>
  <c r="DQ88" i="26"/>
  <c r="DU88" i="26"/>
  <c r="DY88" i="26"/>
  <c r="EC88" i="26"/>
  <c r="AL89" i="26"/>
  <c r="AP89" i="26"/>
  <c r="AT89" i="26"/>
  <c r="AX89" i="26"/>
  <c r="BB89" i="26"/>
  <c r="BF89" i="26"/>
  <c r="BJ89" i="26"/>
  <c r="BN89" i="26"/>
  <c r="BR89" i="26"/>
  <c r="BV89" i="26"/>
  <c r="BZ89" i="26"/>
  <c r="CD89" i="26"/>
  <c r="CH89" i="26"/>
  <c r="CL89" i="26"/>
  <c r="CP89" i="26"/>
  <c r="CT89" i="26"/>
  <c r="CX89" i="26"/>
  <c r="DB89" i="26"/>
  <c r="DF89" i="26"/>
  <c r="DJ89" i="26"/>
  <c r="DN89" i="26"/>
  <c r="DR89" i="26"/>
  <c r="DV89" i="26"/>
  <c r="DZ89" i="26"/>
  <c r="ED89" i="26"/>
  <c r="AI90" i="26"/>
  <c r="AO90" i="26"/>
  <c r="AT90" i="26"/>
  <c r="AY90" i="26"/>
  <c r="BE90" i="26"/>
  <c r="BJ90" i="26"/>
  <c r="BO90" i="26"/>
  <c r="BU90" i="26"/>
  <c r="BZ90" i="26"/>
  <c r="CE90" i="26"/>
  <c r="CK90" i="26"/>
  <c r="CP90" i="26"/>
  <c r="CU90" i="26"/>
  <c r="DA90" i="26"/>
  <c r="DF90" i="26"/>
  <c r="DK90" i="26"/>
  <c r="DQ90" i="26"/>
  <c r="DV90" i="26"/>
  <c r="EA90" i="26"/>
  <c r="AL88" i="26"/>
  <c r="AP88" i="26"/>
  <c r="AT88" i="26"/>
  <c r="AX88" i="26"/>
  <c r="BB88" i="26"/>
  <c r="BF88" i="26"/>
  <c r="BJ88" i="26"/>
  <c r="BN88" i="26"/>
  <c r="BR88" i="26"/>
  <c r="BV88" i="26"/>
  <c r="BZ88" i="26"/>
  <c r="CD88" i="26"/>
  <c r="CH88" i="26"/>
  <c r="CL88" i="26"/>
  <c r="CP88" i="26"/>
  <c r="CT88" i="26"/>
  <c r="CX88" i="26"/>
  <c r="DB88" i="26"/>
  <c r="DF88" i="26"/>
  <c r="DJ88" i="26"/>
  <c r="DN88" i="26"/>
  <c r="DR88" i="26"/>
  <c r="DV88" i="26"/>
  <c r="DZ88" i="26"/>
  <c r="DO89" i="26"/>
  <c r="DS89" i="26"/>
  <c r="DW89" i="26"/>
  <c r="EA89" i="26"/>
  <c r="AK90" i="26"/>
  <c r="AP90" i="26"/>
  <c r="AU90" i="26"/>
  <c r="BA90" i="26"/>
  <c r="BF90" i="26"/>
  <c r="BK90" i="26"/>
  <c r="BQ90" i="26"/>
  <c r="BV90" i="26"/>
  <c r="CA90" i="26"/>
  <c r="CG90" i="26"/>
  <c r="CL90" i="26"/>
  <c r="CQ90" i="26"/>
  <c r="CW90" i="26"/>
  <c r="DB90" i="26"/>
  <c r="DG90" i="26"/>
  <c r="DM90" i="26"/>
  <c r="DR90" i="26"/>
  <c r="DW90" i="26"/>
  <c r="EC90" i="26"/>
  <c r="AL90" i="26"/>
  <c r="AQ90" i="26"/>
  <c r="AW90" i="26"/>
  <c r="BB90" i="26"/>
  <c r="BG90" i="26"/>
  <c r="BM90" i="26"/>
  <c r="BR90" i="26"/>
  <c r="BW90" i="26"/>
  <c r="CC90" i="26"/>
  <c r="CH90" i="26"/>
  <c r="CM90" i="26"/>
  <c r="CS90" i="26"/>
  <c r="CX90" i="26"/>
  <c r="DC90" i="26"/>
  <c r="DI90" i="26"/>
  <c r="DN90" i="26"/>
  <c r="DS90" i="26"/>
  <c r="DY90" i="26"/>
  <c r="EB90" i="26"/>
  <c r="DX90" i="26"/>
  <c r="DT90" i="26"/>
  <c r="DP90" i="26"/>
  <c r="DL90" i="26"/>
  <c r="DH90" i="26"/>
  <c r="DD90" i="26"/>
  <c r="CZ90" i="26"/>
  <c r="CV90" i="26"/>
  <c r="CR90" i="26"/>
  <c r="CN90" i="26"/>
  <c r="CJ90" i="26"/>
  <c r="CF90" i="26"/>
  <c r="CB90" i="26"/>
  <c r="BX90" i="26"/>
  <c r="BT90" i="26"/>
  <c r="BP90" i="26"/>
  <c r="BL90" i="26"/>
  <c r="BH90" i="26"/>
  <c r="BD90" i="26"/>
  <c r="AZ90" i="26"/>
  <c r="AV90" i="26"/>
  <c r="AR90" i="26"/>
  <c r="AN90" i="26"/>
  <c r="AJ90" i="26"/>
  <c r="AM90" i="26"/>
  <c r="AS90" i="26"/>
  <c r="AX90" i="26"/>
  <c r="BC90" i="26"/>
  <c r="BI90" i="26"/>
  <c r="BN90" i="26"/>
  <c r="BS90" i="26"/>
  <c r="BY90" i="26"/>
  <c r="CD90" i="26"/>
  <c r="CI90" i="26"/>
  <c r="CO90" i="26"/>
  <c r="CT90" i="26"/>
  <c r="CY90" i="26"/>
  <c r="DE90" i="26"/>
  <c r="DJ90" i="26"/>
  <c r="DO90" i="26"/>
  <c r="DU90" i="26"/>
  <c r="DZ90" i="26"/>
  <c r="EE90" i="26"/>
  <c r="EB95" i="26"/>
  <c r="DX95" i="26"/>
  <c r="DT95" i="26"/>
  <c r="DP95" i="26"/>
  <c r="DL95" i="26"/>
  <c r="DH95" i="26"/>
  <c r="DD95" i="26"/>
  <c r="CZ95" i="26"/>
  <c r="CV95" i="26"/>
  <c r="CR95" i="26"/>
  <c r="CN95" i="26"/>
  <c r="CJ95" i="26"/>
  <c r="CF95" i="26"/>
  <c r="CB95" i="26"/>
  <c r="BX95" i="26"/>
  <c r="BT95" i="26"/>
  <c r="BP95" i="26"/>
  <c r="BL95" i="26"/>
  <c r="BH95" i="26"/>
  <c r="BD95" i="26"/>
  <c r="AZ95" i="26"/>
  <c r="AV95" i="26"/>
  <c r="AR95" i="26"/>
  <c r="AN95" i="26"/>
  <c r="AJ95" i="26"/>
  <c r="AM95" i="26"/>
  <c r="AS95" i="26"/>
  <c r="AX95" i="26"/>
  <c r="BC95" i="26"/>
  <c r="BI95" i="26"/>
  <c r="BN95" i="26"/>
  <c r="BS95" i="26"/>
  <c r="BY95" i="26"/>
  <c r="CD95" i="26"/>
  <c r="CI95" i="26"/>
  <c r="CO95" i="26"/>
  <c r="CT95" i="26"/>
  <c r="CY95" i="26"/>
  <c r="DE95" i="26"/>
  <c r="DJ95" i="26"/>
  <c r="DO95" i="26"/>
  <c r="DU95" i="26"/>
  <c r="DZ95" i="26"/>
  <c r="EE95" i="26"/>
  <c r="AJ91" i="26"/>
  <c r="AN91" i="26"/>
  <c r="AR91" i="26"/>
  <c r="AV91" i="26"/>
  <c r="AZ91" i="26"/>
  <c r="BD91" i="26"/>
  <c r="BH91" i="26"/>
  <c r="BL91" i="26"/>
  <c r="BP91" i="26"/>
  <c r="BT91" i="26"/>
  <c r="BX91" i="26"/>
  <c r="CB91" i="26"/>
  <c r="CF91" i="26"/>
  <c r="CJ91" i="26"/>
  <c r="CN91" i="26"/>
  <c r="CR91" i="26"/>
  <c r="CV91" i="26"/>
  <c r="CZ91" i="26"/>
  <c r="DD91" i="26"/>
  <c r="DH91" i="26"/>
  <c r="DL91" i="26"/>
  <c r="DP91" i="26"/>
  <c r="DT91" i="26"/>
  <c r="DX91" i="26"/>
  <c r="EB91" i="26"/>
  <c r="ED93" i="26"/>
  <c r="DZ93" i="26"/>
  <c r="DV93" i="26"/>
  <c r="DR93" i="26"/>
  <c r="DN93" i="26"/>
  <c r="DJ93" i="26"/>
  <c r="DF93" i="26"/>
  <c r="DB93" i="26"/>
  <c r="CX93" i="26"/>
  <c r="CT93" i="26"/>
  <c r="CP93" i="26"/>
  <c r="CL93" i="26"/>
  <c r="CH93" i="26"/>
  <c r="AL93" i="26"/>
  <c r="AP93" i="26"/>
  <c r="AT93" i="26"/>
  <c r="AX93" i="26"/>
  <c r="BB93" i="26"/>
  <c r="BF93" i="26"/>
  <c r="BJ93" i="26"/>
  <c r="BN93" i="26"/>
  <c r="BR93" i="26"/>
  <c r="BV93" i="26"/>
  <c r="BZ93" i="26"/>
  <c r="CD93" i="26"/>
  <c r="CI93" i="26"/>
  <c r="CN93" i="26"/>
  <c r="CS93" i="26"/>
  <c r="CY93" i="26"/>
  <c r="DD93" i="26"/>
  <c r="DI93" i="26"/>
  <c r="DO93" i="26"/>
  <c r="DT93" i="26"/>
  <c r="DY93" i="26"/>
  <c r="EE93" i="26"/>
  <c r="AK94" i="26"/>
  <c r="AP94" i="26"/>
  <c r="AV94" i="26"/>
  <c r="BA94" i="26"/>
  <c r="BF94" i="26"/>
  <c r="BL94" i="26"/>
  <c r="BQ94" i="26"/>
  <c r="BV94" i="26"/>
  <c r="CB94" i="26"/>
  <c r="CG94" i="26"/>
  <c r="CL94" i="26"/>
  <c r="CR94" i="26"/>
  <c r="CW94" i="26"/>
  <c r="DB94" i="26"/>
  <c r="DH94" i="26"/>
  <c r="DM94" i="26"/>
  <c r="DR94" i="26"/>
  <c r="DX94" i="26"/>
  <c r="EC94" i="26"/>
  <c r="AI95" i="26"/>
  <c r="AO95" i="26"/>
  <c r="AT95" i="26"/>
  <c r="AY95" i="26"/>
  <c r="BE95" i="26"/>
  <c r="BJ95" i="26"/>
  <c r="BO95" i="26"/>
  <c r="BU95" i="26"/>
  <c r="BZ95" i="26"/>
  <c r="CE95" i="26"/>
  <c r="CK95" i="26"/>
  <c r="CP95" i="26"/>
  <c r="CU95" i="26"/>
  <c r="DA95" i="26"/>
  <c r="DF95" i="26"/>
  <c r="DK95" i="26"/>
  <c r="DQ95" i="26"/>
  <c r="DV95" i="26"/>
  <c r="EA95" i="26"/>
  <c r="AK91" i="26"/>
  <c r="AO91" i="26"/>
  <c r="AS91" i="26"/>
  <c r="AW91" i="26"/>
  <c r="BA91" i="26"/>
  <c r="BE91" i="26"/>
  <c r="BI91" i="26"/>
  <c r="BM91" i="26"/>
  <c r="BQ91" i="26"/>
  <c r="BU91" i="26"/>
  <c r="BY91" i="26"/>
  <c r="CC91" i="26"/>
  <c r="CG91" i="26"/>
  <c r="CK91" i="26"/>
  <c r="CO91" i="26"/>
  <c r="CS91" i="26"/>
  <c r="CW91" i="26"/>
  <c r="DA91" i="26"/>
  <c r="DE91" i="26"/>
  <c r="DI91" i="26"/>
  <c r="DM91" i="26"/>
  <c r="DQ91" i="26"/>
  <c r="DU91" i="26"/>
  <c r="DY91" i="26"/>
  <c r="EC91" i="26"/>
  <c r="AL92" i="26"/>
  <c r="AP92" i="26"/>
  <c r="AT92" i="26"/>
  <c r="AX92" i="26"/>
  <c r="BB92" i="26"/>
  <c r="BF92" i="26"/>
  <c r="BJ92" i="26"/>
  <c r="BN92" i="26"/>
  <c r="BR92" i="26"/>
  <c r="BV92" i="26"/>
  <c r="BZ92" i="26"/>
  <c r="CD92" i="26"/>
  <c r="CH92" i="26"/>
  <c r="CL92" i="26"/>
  <c r="CP92" i="26"/>
  <c r="CT92" i="26"/>
  <c r="CX92" i="26"/>
  <c r="DB92" i="26"/>
  <c r="DF92" i="26"/>
  <c r="DJ92" i="26"/>
  <c r="DN92" i="26"/>
  <c r="DR92" i="26"/>
  <c r="DV92" i="26"/>
  <c r="DZ92" i="26"/>
  <c r="AI93" i="26"/>
  <c r="AM93" i="26"/>
  <c r="AQ93" i="26"/>
  <c r="AU93" i="26"/>
  <c r="AY93" i="26"/>
  <c r="BC93" i="26"/>
  <c r="BG93" i="26"/>
  <c r="BK93" i="26"/>
  <c r="BO93" i="26"/>
  <c r="BS93" i="26"/>
  <c r="BW93" i="26"/>
  <c r="CA93" i="26"/>
  <c r="CE93" i="26"/>
  <c r="CJ93" i="26"/>
  <c r="CO93" i="26"/>
  <c r="CU93" i="26"/>
  <c r="CZ93" i="26"/>
  <c r="DE93" i="26"/>
  <c r="DK93" i="26"/>
  <c r="DP93" i="26"/>
  <c r="DU93" i="26"/>
  <c r="EA93" i="26"/>
  <c r="AL94" i="26"/>
  <c r="AR94" i="26"/>
  <c r="AW94" i="26"/>
  <c r="BB94" i="26"/>
  <c r="BH94" i="26"/>
  <c r="BM94" i="26"/>
  <c r="BR94" i="26"/>
  <c r="BX94" i="26"/>
  <c r="CC94" i="26"/>
  <c r="CH94" i="26"/>
  <c r="CN94" i="26"/>
  <c r="CS94" i="26"/>
  <c r="CX94" i="26"/>
  <c r="DD94" i="26"/>
  <c r="DI94" i="26"/>
  <c r="DN94" i="26"/>
  <c r="DT94" i="26"/>
  <c r="DY94" i="26"/>
  <c r="AK95" i="26"/>
  <c r="AP95" i="26"/>
  <c r="AU95" i="26"/>
  <c r="BA95" i="26"/>
  <c r="BF95" i="26"/>
  <c r="BK95" i="26"/>
  <c r="BQ95" i="26"/>
  <c r="BV95" i="26"/>
  <c r="CA95" i="26"/>
  <c r="CG95" i="26"/>
  <c r="CL95" i="26"/>
  <c r="CQ95" i="26"/>
  <c r="CW95" i="26"/>
  <c r="DB95" i="26"/>
  <c r="DG95" i="26"/>
  <c r="DM95" i="26"/>
  <c r="DR95" i="26"/>
  <c r="DW95" i="26"/>
  <c r="EC95" i="26"/>
  <c r="AL91" i="26"/>
  <c r="AP91" i="26"/>
  <c r="AT91" i="26"/>
  <c r="AX91" i="26"/>
  <c r="BB91" i="26"/>
  <c r="BF91" i="26"/>
  <c r="BJ91" i="26"/>
  <c r="BN91" i="26"/>
  <c r="BR91" i="26"/>
  <c r="BV91" i="26"/>
  <c r="BZ91" i="26"/>
  <c r="CD91" i="26"/>
  <c r="CH91" i="26"/>
  <c r="CL91" i="26"/>
  <c r="CP91" i="26"/>
  <c r="CT91" i="26"/>
  <c r="CX91" i="26"/>
  <c r="DB91" i="26"/>
  <c r="DF91" i="26"/>
  <c r="DJ91" i="26"/>
  <c r="DN91" i="26"/>
  <c r="DR91" i="26"/>
  <c r="DV91" i="26"/>
  <c r="DZ91" i="26"/>
  <c r="AJ93" i="26"/>
  <c r="AN93" i="26"/>
  <c r="AR93" i="26"/>
  <c r="AV93" i="26"/>
  <c r="AZ93" i="26"/>
  <c r="BD93" i="26"/>
  <c r="BH93" i="26"/>
  <c r="BL93" i="26"/>
  <c r="BP93" i="26"/>
  <c r="BT93" i="26"/>
  <c r="BX93" i="26"/>
  <c r="CB93" i="26"/>
  <c r="CF93" i="26"/>
  <c r="CK93" i="26"/>
  <c r="CQ93" i="26"/>
  <c r="CV93" i="26"/>
  <c r="DA93" i="26"/>
  <c r="DG93" i="26"/>
  <c r="DL93" i="26"/>
  <c r="DQ93" i="26"/>
  <c r="DW93" i="26"/>
  <c r="EB93" i="26"/>
  <c r="EE94" i="26"/>
  <c r="EA94" i="26"/>
  <c r="DW94" i="26"/>
  <c r="DS94" i="26"/>
  <c r="DO94" i="26"/>
  <c r="DK94" i="26"/>
  <c r="DG94" i="26"/>
  <c r="DC94" i="26"/>
  <c r="CY94" i="26"/>
  <c r="CU94" i="26"/>
  <c r="CQ94" i="26"/>
  <c r="CM94" i="26"/>
  <c r="CI94" i="26"/>
  <c r="CE94" i="26"/>
  <c r="CA94" i="26"/>
  <c r="BW94" i="26"/>
  <c r="BS94" i="26"/>
  <c r="BO94" i="26"/>
  <c r="BK94" i="26"/>
  <c r="BG94" i="26"/>
  <c r="BC94" i="26"/>
  <c r="AY94" i="26"/>
  <c r="AU94" i="26"/>
  <c r="AQ94" i="26"/>
  <c r="AM94" i="26"/>
  <c r="AI94" i="26"/>
  <c r="AN94" i="26"/>
  <c r="AS94" i="26"/>
  <c r="AX94" i="26"/>
  <c r="BD94" i="26"/>
  <c r="BI94" i="26"/>
  <c r="BN94" i="26"/>
  <c r="BT94" i="26"/>
  <c r="BY94" i="26"/>
  <c r="CD94" i="26"/>
  <c r="CJ94" i="26"/>
  <c r="CO94" i="26"/>
  <c r="CT94" i="26"/>
  <c r="CZ94" i="26"/>
  <c r="DE94" i="26"/>
  <c r="DJ94" i="26"/>
  <c r="DP94" i="26"/>
  <c r="DU94" i="26"/>
  <c r="DZ94" i="26"/>
  <c r="AL95" i="26"/>
  <c r="AQ95" i="26"/>
  <c r="AW95" i="26"/>
  <c r="BB95" i="26"/>
  <c r="BG95" i="26"/>
  <c r="BM95" i="26"/>
  <c r="BR95" i="26"/>
  <c r="BW95" i="26"/>
  <c r="CC95" i="26"/>
  <c r="CH95" i="26"/>
  <c r="CM95" i="26"/>
  <c r="CS95" i="26"/>
  <c r="CX95" i="26"/>
  <c r="DC95" i="26"/>
  <c r="DI95" i="26"/>
  <c r="DN95" i="26"/>
  <c r="DS95" i="26"/>
  <c r="DY95" i="26"/>
  <c r="ED95" i="26"/>
  <c r="AL96" i="26"/>
  <c r="AP96" i="26"/>
  <c r="AT96" i="26"/>
  <c r="AX96" i="26"/>
  <c r="BB96" i="26"/>
  <c r="BF96" i="26"/>
  <c r="BJ96" i="26"/>
  <c r="BN96" i="26"/>
  <c r="BR96" i="26"/>
  <c r="BV96" i="26"/>
  <c r="BZ96" i="26"/>
  <c r="CD96" i="26"/>
  <c r="CH96" i="26"/>
  <c r="CL96" i="26"/>
  <c r="CP96" i="26"/>
  <c r="CT96" i="26"/>
  <c r="CX96" i="26"/>
  <c r="DB96" i="26"/>
  <c r="DF96" i="26"/>
  <c r="DJ96" i="26"/>
  <c r="DN96" i="26"/>
  <c r="DR96" i="26"/>
  <c r="DV96" i="26"/>
  <c r="DZ96" i="26"/>
  <c r="ED96" i="26"/>
  <c r="AJ98" i="26"/>
  <c r="AN98" i="26"/>
  <c r="AR98" i="26"/>
  <c r="AW98" i="26"/>
  <c r="BC98" i="26"/>
  <c r="BH98" i="26"/>
  <c r="BM98" i="26"/>
  <c r="BS98" i="26"/>
  <c r="BX98" i="26"/>
  <c r="CC98" i="26"/>
  <c r="CI98" i="26"/>
  <c r="CN98" i="26"/>
  <c r="CS98" i="26"/>
  <c r="CY98" i="26"/>
  <c r="DD98" i="26"/>
  <c r="DI98" i="26"/>
  <c r="DO98" i="26"/>
  <c r="DT98" i="26"/>
  <c r="DY98" i="26"/>
  <c r="AK99" i="26"/>
  <c r="AP99" i="26"/>
  <c r="AV99" i="26"/>
  <c r="BA99" i="26"/>
  <c r="BF99" i="26"/>
  <c r="BL99" i="26"/>
  <c r="BQ99" i="26"/>
  <c r="BV99" i="26"/>
  <c r="CB99" i="26"/>
  <c r="CG99" i="26"/>
  <c r="CL99" i="26"/>
  <c r="CR99" i="26"/>
  <c r="CW99" i="26"/>
  <c r="DB99" i="26"/>
  <c r="DH99" i="26"/>
  <c r="DM99" i="26"/>
  <c r="DR99" i="26"/>
  <c r="DX99" i="26"/>
  <c r="AS103" i="26"/>
  <c r="BI103" i="26"/>
  <c r="BY103" i="26"/>
  <c r="CO103" i="26"/>
  <c r="DE103" i="26"/>
  <c r="EB103" i="26"/>
  <c r="DX103" i="26"/>
  <c r="DT103" i="26"/>
  <c r="DP103" i="26"/>
  <c r="DL103" i="26"/>
  <c r="DH103" i="26"/>
  <c r="DD103" i="26"/>
  <c r="CZ103" i="26"/>
  <c r="CV103" i="26"/>
  <c r="CR103" i="26"/>
  <c r="CN103" i="26"/>
  <c r="CJ103" i="26"/>
  <c r="CF103" i="26"/>
  <c r="CB103" i="26"/>
  <c r="BX103" i="26"/>
  <c r="BT103" i="26"/>
  <c r="BP103" i="26"/>
  <c r="BL103" i="26"/>
  <c r="BH103" i="26"/>
  <c r="BD103" i="26"/>
  <c r="AZ103" i="26"/>
  <c r="AV103" i="26"/>
  <c r="AR103" i="26"/>
  <c r="AN103" i="26"/>
  <c r="AJ103" i="26"/>
  <c r="EE103" i="26"/>
  <c r="EA103" i="26"/>
  <c r="DW103" i="26"/>
  <c r="DS103" i="26"/>
  <c r="DO103" i="26"/>
  <c r="DK103" i="26"/>
  <c r="DG103" i="26"/>
  <c r="DC103" i="26"/>
  <c r="CY103" i="26"/>
  <c r="CU103" i="26"/>
  <c r="CQ103" i="26"/>
  <c r="CM103" i="26"/>
  <c r="CI103" i="26"/>
  <c r="CE103" i="26"/>
  <c r="CA103" i="26"/>
  <c r="BW103" i="26"/>
  <c r="BS103" i="26"/>
  <c r="BO103" i="26"/>
  <c r="BK103" i="26"/>
  <c r="BG103" i="26"/>
  <c r="BC103" i="26"/>
  <c r="AY103" i="26"/>
  <c r="AU103" i="26"/>
  <c r="AQ103" i="26"/>
  <c r="AM103" i="26"/>
  <c r="AI103" i="26"/>
  <c r="DY103" i="26"/>
  <c r="DQ103" i="26"/>
  <c r="DI103" i="26"/>
  <c r="DA103" i="26"/>
  <c r="CS103" i="26"/>
  <c r="CK103" i="26"/>
  <c r="CC103" i="26"/>
  <c r="BU103" i="26"/>
  <c r="BM103" i="26"/>
  <c r="BE103" i="26"/>
  <c r="AW103" i="26"/>
  <c r="AO103" i="26"/>
  <c r="ED103" i="26"/>
  <c r="DV103" i="26"/>
  <c r="DN103" i="26"/>
  <c r="DF103" i="26"/>
  <c r="CX103" i="26"/>
  <c r="CP103" i="26"/>
  <c r="CH103" i="26"/>
  <c r="BZ103" i="26"/>
  <c r="BR103" i="26"/>
  <c r="BJ103" i="26"/>
  <c r="BB103" i="26"/>
  <c r="AT103" i="26"/>
  <c r="AL103" i="26"/>
  <c r="AX103" i="26"/>
  <c r="BN103" i="26"/>
  <c r="CD103" i="26"/>
  <c r="CT103" i="26"/>
  <c r="DJ103" i="26"/>
  <c r="DZ103" i="26"/>
  <c r="ED98" i="26"/>
  <c r="DZ98" i="26"/>
  <c r="DV98" i="26"/>
  <c r="DR98" i="26"/>
  <c r="DN98" i="26"/>
  <c r="DJ98" i="26"/>
  <c r="DF98" i="26"/>
  <c r="DB98" i="26"/>
  <c r="CX98" i="26"/>
  <c r="CT98" i="26"/>
  <c r="CP98" i="26"/>
  <c r="CL98" i="26"/>
  <c r="CH98" i="26"/>
  <c r="CD98" i="26"/>
  <c r="BZ98" i="26"/>
  <c r="BV98" i="26"/>
  <c r="BR98" i="26"/>
  <c r="BN98" i="26"/>
  <c r="BJ98" i="26"/>
  <c r="BF98" i="26"/>
  <c r="BB98" i="26"/>
  <c r="AX98" i="26"/>
  <c r="AT98" i="26"/>
  <c r="AL98" i="26"/>
  <c r="AP98" i="26"/>
  <c r="AU98" i="26"/>
  <c r="AZ98" i="26"/>
  <c r="BE98" i="26"/>
  <c r="BK98" i="26"/>
  <c r="BP98" i="26"/>
  <c r="BU98" i="26"/>
  <c r="CA98" i="26"/>
  <c r="CF98" i="26"/>
  <c r="CK98" i="26"/>
  <c r="CQ98" i="26"/>
  <c r="CV98" i="26"/>
  <c r="DA98" i="26"/>
  <c r="DG98" i="26"/>
  <c r="DL98" i="26"/>
  <c r="DQ98" i="26"/>
  <c r="DW98" i="26"/>
  <c r="EB98" i="26"/>
  <c r="EE99" i="26"/>
  <c r="EA99" i="26"/>
  <c r="DW99" i="26"/>
  <c r="DS99" i="26"/>
  <c r="DO99" i="26"/>
  <c r="DK99" i="26"/>
  <c r="DG99" i="26"/>
  <c r="DC99" i="26"/>
  <c r="CY99" i="26"/>
  <c r="CU99" i="26"/>
  <c r="CQ99" i="26"/>
  <c r="CM99" i="26"/>
  <c r="CI99" i="26"/>
  <c r="CE99" i="26"/>
  <c r="CA99" i="26"/>
  <c r="BW99" i="26"/>
  <c r="BS99" i="26"/>
  <c r="BO99" i="26"/>
  <c r="BK99" i="26"/>
  <c r="BG99" i="26"/>
  <c r="BC99" i="26"/>
  <c r="AY99" i="26"/>
  <c r="AU99" i="26"/>
  <c r="AQ99" i="26"/>
  <c r="AM99" i="26"/>
  <c r="AI99" i="26"/>
  <c r="AN99" i="26"/>
  <c r="AS99" i="26"/>
  <c r="AX99" i="26"/>
  <c r="BD99" i="26"/>
  <c r="BI99" i="26"/>
  <c r="BN99" i="26"/>
  <c r="BT99" i="26"/>
  <c r="BY99" i="26"/>
  <c r="CD99" i="26"/>
  <c r="CJ99" i="26"/>
  <c r="CO99" i="26"/>
  <c r="CT99" i="26"/>
  <c r="CZ99" i="26"/>
  <c r="DE99" i="26"/>
  <c r="DJ99" i="26"/>
  <c r="DP99" i="26"/>
  <c r="DU99" i="26"/>
  <c r="DZ99" i="26"/>
  <c r="AK103" i="26"/>
  <c r="BA103" i="26"/>
  <c r="BQ103" i="26"/>
  <c r="CG103" i="26"/>
  <c r="CW103" i="26"/>
  <c r="DM103" i="26"/>
  <c r="EC103" i="26"/>
  <c r="AK96" i="26"/>
  <c r="AO96" i="26"/>
  <c r="AS96" i="26"/>
  <c r="AW96" i="26"/>
  <c r="BA96" i="26"/>
  <c r="BE96" i="26"/>
  <c r="BI96" i="26"/>
  <c r="BM96" i="26"/>
  <c r="BQ96" i="26"/>
  <c r="BU96" i="26"/>
  <c r="BY96" i="26"/>
  <c r="CC96" i="26"/>
  <c r="CG96" i="26"/>
  <c r="CK96" i="26"/>
  <c r="CO96" i="26"/>
  <c r="CS96" i="26"/>
  <c r="CW96" i="26"/>
  <c r="DA96" i="26"/>
  <c r="DE96" i="26"/>
  <c r="DI96" i="26"/>
  <c r="DM96" i="26"/>
  <c r="DQ96" i="26"/>
  <c r="DU96" i="26"/>
  <c r="DY96" i="26"/>
  <c r="AL97" i="26"/>
  <c r="AP97" i="26"/>
  <c r="AT97" i="26"/>
  <c r="AX97" i="26"/>
  <c r="BB97" i="26"/>
  <c r="BF97" i="26"/>
  <c r="BJ97" i="26"/>
  <c r="BN97" i="26"/>
  <c r="BR97" i="26"/>
  <c r="BV97" i="26"/>
  <c r="BZ97" i="26"/>
  <c r="CD97" i="26"/>
  <c r="CH97" i="26"/>
  <c r="CL97" i="26"/>
  <c r="CP97" i="26"/>
  <c r="CT97" i="26"/>
  <c r="CX97" i="26"/>
  <c r="DB97" i="26"/>
  <c r="DF97" i="26"/>
  <c r="DJ97" i="26"/>
  <c r="DN97" i="26"/>
  <c r="DR97" i="26"/>
  <c r="DV97" i="26"/>
  <c r="DZ97" i="26"/>
  <c r="AI98" i="26"/>
  <c r="AM98" i="26"/>
  <c r="AQ98" i="26"/>
  <c r="AV98" i="26"/>
  <c r="BA98" i="26"/>
  <c r="BG98" i="26"/>
  <c r="BL98" i="26"/>
  <c r="BQ98" i="26"/>
  <c r="BW98" i="26"/>
  <c r="CB98" i="26"/>
  <c r="CG98" i="26"/>
  <c r="CM98" i="26"/>
  <c r="CR98" i="26"/>
  <c r="CW98" i="26"/>
  <c r="DC98" i="26"/>
  <c r="DH98" i="26"/>
  <c r="DM98" i="26"/>
  <c r="DS98" i="26"/>
  <c r="DX98" i="26"/>
  <c r="EC98" i="26"/>
  <c r="AJ99" i="26"/>
  <c r="AO99" i="26"/>
  <c r="AT99" i="26"/>
  <c r="AZ99" i="26"/>
  <c r="BE99" i="26"/>
  <c r="BJ99" i="26"/>
  <c r="BP99" i="26"/>
  <c r="BU99" i="26"/>
  <c r="BZ99" i="26"/>
  <c r="CF99" i="26"/>
  <c r="CK99" i="26"/>
  <c r="CP99" i="26"/>
  <c r="CV99" i="26"/>
  <c r="DA99" i="26"/>
  <c r="DF99" i="26"/>
  <c r="DL99" i="26"/>
  <c r="DQ99" i="26"/>
  <c r="DV99" i="26"/>
  <c r="EB99" i="26"/>
  <c r="EC100" i="26"/>
  <c r="DY100" i="26"/>
  <c r="DU100" i="26"/>
  <c r="DQ100" i="26"/>
  <c r="DM100" i="26"/>
  <c r="DI100" i="26"/>
  <c r="DE100" i="26"/>
  <c r="DA100" i="26"/>
  <c r="CW100" i="26"/>
  <c r="ED100" i="26"/>
  <c r="DX100" i="26"/>
  <c r="DS100" i="26"/>
  <c r="DN100" i="26"/>
  <c r="DH100" i="26"/>
  <c r="DC100" i="26"/>
  <c r="CX100" i="26"/>
  <c r="CS100" i="26"/>
  <c r="CO100" i="26"/>
  <c r="CK100" i="26"/>
  <c r="CG100" i="26"/>
  <c r="CC100" i="26"/>
  <c r="BY100" i="26"/>
  <c r="BU100" i="26"/>
  <c r="BQ100" i="26"/>
  <c r="BM100" i="26"/>
  <c r="BI100" i="26"/>
  <c r="BE100" i="26"/>
  <c r="BA100" i="26"/>
  <c r="AW100" i="26"/>
  <c r="AS100" i="26"/>
  <c r="AO100" i="26"/>
  <c r="AK100" i="26"/>
  <c r="EB100" i="26"/>
  <c r="DW100" i="26"/>
  <c r="DR100" i="26"/>
  <c r="DL100" i="26"/>
  <c r="DG100" i="26"/>
  <c r="DB100" i="26"/>
  <c r="CV100" i="26"/>
  <c r="CR100" i="26"/>
  <c r="CN100" i="26"/>
  <c r="CJ100" i="26"/>
  <c r="CF100" i="26"/>
  <c r="CB100" i="26"/>
  <c r="BX100" i="26"/>
  <c r="BT100" i="26"/>
  <c r="BP100" i="26"/>
  <c r="BL100" i="26"/>
  <c r="BH100" i="26"/>
  <c r="BD100" i="26"/>
  <c r="AZ100" i="26"/>
  <c r="AV100" i="26"/>
  <c r="AR100" i="26"/>
  <c r="AN100" i="26"/>
  <c r="AJ100" i="26"/>
  <c r="AP100" i="26"/>
  <c r="AX100" i="26"/>
  <c r="BF100" i="26"/>
  <c r="BN100" i="26"/>
  <c r="BV100" i="26"/>
  <c r="CD100" i="26"/>
  <c r="CL100" i="26"/>
  <c r="CT100" i="26"/>
  <c r="DD100" i="26"/>
  <c r="DO100" i="26"/>
  <c r="DZ100" i="26"/>
  <c r="AP103" i="26"/>
  <c r="BF103" i="26"/>
  <c r="BV103" i="26"/>
  <c r="CL103" i="26"/>
  <c r="DB103" i="26"/>
  <c r="DR103" i="26"/>
  <c r="AL102" i="26"/>
  <c r="AP102" i="26"/>
  <c r="AT102" i="26"/>
  <c r="AX102" i="26"/>
  <c r="BB102" i="26"/>
  <c r="BF102" i="26"/>
  <c r="BJ102" i="26"/>
  <c r="BN102" i="26"/>
  <c r="BR102" i="26"/>
  <c r="BV102" i="26"/>
  <c r="BZ102" i="26"/>
  <c r="CD102" i="26"/>
  <c r="CH102" i="26"/>
  <c r="CL102" i="26"/>
  <c r="CP102" i="26"/>
  <c r="CT102" i="26"/>
  <c r="CX102" i="26"/>
  <c r="DB102" i="26"/>
  <c r="DF102" i="26"/>
  <c r="DJ102" i="26"/>
  <c r="DN102" i="26"/>
  <c r="DR102" i="26"/>
  <c r="DV102" i="26"/>
  <c r="DZ102" i="26"/>
  <c r="ED102" i="26"/>
  <c r="AL101" i="26"/>
  <c r="AP101" i="26"/>
  <c r="AT101" i="26"/>
  <c r="AX101" i="26"/>
  <c r="BB101" i="26"/>
  <c r="BF101" i="26"/>
  <c r="BJ101" i="26"/>
  <c r="BN101" i="26"/>
  <c r="BR101" i="26"/>
  <c r="BV101" i="26"/>
  <c r="BZ101" i="26"/>
  <c r="CD101" i="26"/>
  <c r="CH101" i="26"/>
  <c r="CL101" i="26"/>
  <c r="CP101" i="26"/>
  <c r="CT101" i="26"/>
  <c r="CX101" i="26"/>
  <c r="DB101" i="26"/>
  <c r="DF101" i="26"/>
  <c r="DJ101" i="26"/>
  <c r="DN101" i="26"/>
  <c r="DR101" i="26"/>
  <c r="DV101" i="26"/>
  <c r="DZ101" i="26"/>
  <c r="AI102" i="26"/>
  <c r="AM102" i="26"/>
  <c r="AQ102" i="26"/>
  <c r="AU102" i="26"/>
  <c r="AY102" i="26"/>
  <c r="BC102" i="26"/>
  <c r="BG102" i="26"/>
  <c r="BK102" i="26"/>
  <c r="BO102" i="26"/>
  <c r="BS102" i="26"/>
  <c r="BW102" i="26"/>
  <c r="CA102" i="26"/>
  <c r="CE102" i="26"/>
  <c r="CI102" i="26"/>
  <c r="CM102" i="26"/>
  <c r="CQ102" i="26"/>
  <c r="CU102" i="26"/>
  <c r="CY102" i="26"/>
  <c r="DC102" i="26"/>
  <c r="DG102" i="26"/>
  <c r="DK102" i="26"/>
  <c r="DO102" i="26"/>
  <c r="DS102" i="26"/>
  <c r="DW102" i="26"/>
  <c r="EA102" i="26"/>
  <c r="C63" i="28"/>
  <c r="C57" i="30" l="1"/>
  <c r="B58" i="30"/>
  <c r="AL4" i="20"/>
  <c r="ID6" i="20"/>
  <c r="ID7" i="20"/>
  <c r="AO10" i="27"/>
  <c r="AP10" i="27" s="1"/>
  <c r="AQ11" i="27"/>
  <c r="AO6" i="27"/>
  <c r="AQ8" i="27"/>
  <c r="AR12" i="27"/>
  <c r="AQ7" i="27"/>
  <c r="AR5" i="27"/>
  <c r="AO13" i="27"/>
  <c r="AQ10" i="27"/>
  <c r="AP4" i="27"/>
  <c r="AJ13" i="26"/>
  <c r="AJ12" i="26"/>
  <c r="AK12" i="26" s="1"/>
  <c r="AK8" i="26"/>
  <c r="AJ7" i="26"/>
  <c r="AK6" i="26"/>
  <c r="AL5" i="26"/>
  <c r="AK4" i="26"/>
  <c r="AK10" i="26"/>
  <c r="AJ11" i="26"/>
  <c r="AM9" i="26"/>
  <c r="B65" i="28"/>
  <c r="A36" i="25"/>
  <c r="A18" i="19"/>
  <c r="A18" i="18"/>
  <c r="A36" i="1"/>
  <c r="A12" i="3"/>
  <c r="A17" i="2"/>
  <c r="B25" i="20"/>
  <c r="B149" i="27"/>
  <c r="B149" i="26"/>
  <c r="B148" i="17"/>
  <c r="B46" i="28"/>
  <c r="B25" i="24"/>
  <c r="B59" i="30" l="1"/>
  <c r="C58" i="30"/>
  <c r="AM4" i="20"/>
  <c r="IE6" i="20"/>
  <c r="IE7" i="20"/>
  <c r="AR7" i="27"/>
  <c r="AR8" i="27"/>
  <c r="AP13" i="27"/>
  <c r="AP6" i="27"/>
  <c r="AR10" i="27"/>
  <c r="AS5" i="27"/>
  <c r="AS12" i="27"/>
  <c r="AR11" i="27"/>
  <c r="AQ4" i="27"/>
  <c r="AK13" i="26"/>
  <c r="AL10" i="26"/>
  <c r="AL12" i="26"/>
  <c r="AK7" i="26"/>
  <c r="AN9" i="26"/>
  <c r="AL6" i="26"/>
  <c r="AL8" i="26"/>
  <c r="AL4" i="26"/>
  <c r="AK11" i="26"/>
  <c r="AM5" i="26"/>
  <c r="B66" i="28"/>
  <c r="D41" i="28"/>
  <c r="B41" i="28"/>
  <c r="C59" i="30" l="1"/>
  <c r="B60" i="30"/>
  <c r="IF6" i="20"/>
  <c r="IF7" i="20"/>
  <c r="AN4" i="20"/>
  <c r="AT12" i="27"/>
  <c r="AQ6" i="27"/>
  <c r="AT5" i="27"/>
  <c r="AS8" i="27"/>
  <c r="AS11" i="27"/>
  <c r="AS10" i="27"/>
  <c r="AQ13" i="27"/>
  <c r="AS7" i="27"/>
  <c r="AR4" i="27"/>
  <c r="AL13" i="26"/>
  <c r="AN5" i="26"/>
  <c r="AL11" i="26"/>
  <c r="AM8" i="26"/>
  <c r="AO9" i="26"/>
  <c r="AM12" i="26"/>
  <c r="AM4" i="26"/>
  <c r="AM6" i="26"/>
  <c r="AL7" i="26"/>
  <c r="AM10" i="26"/>
  <c r="B67" i="28"/>
  <c r="F19" i="28"/>
  <c r="P19" i="28" s="1"/>
  <c r="G19" i="28"/>
  <c r="J19" i="28"/>
  <c r="E7" i="28"/>
  <c r="X28" i="28"/>
  <c r="B61" i="30" l="1"/>
  <c r="C60" i="30"/>
  <c r="AO4" i="20"/>
  <c r="IG6" i="20"/>
  <c r="IG7" i="20"/>
  <c r="AR13" i="27"/>
  <c r="AT11" i="27"/>
  <c r="AU5" i="27"/>
  <c r="AR6" i="27"/>
  <c r="AT10" i="27"/>
  <c r="AT8" i="27"/>
  <c r="AT7" i="27"/>
  <c r="AU12" i="27"/>
  <c r="AS4" i="27"/>
  <c r="AM13" i="26"/>
  <c r="AN13" i="26" s="1"/>
  <c r="AO13" i="26" s="1"/>
  <c r="AP13" i="26" s="1"/>
  <c r="AN10" i="26"/>
  <c r="AN6" i="26"/>
  <c r="AP9" i="26"/>
  <c r="AM11" i="26"/>
  <c r="AM7" i="26"/>
  <c r="AN4" i="26"/>
  <c r="AN12" i="26"/>
  <c r="AN8" i="26"/>
  <c r="AO5" i="26"/>
  <c r="B68" i="28"/>
  <c r="H10" i="28"/>
  <c r="I19" i="28" s="1"/>
  <c r="F5" i="27"/>
  <c r="F6" i="27"/>
  <c r="F7" i="27"/>
  <c r="F8" i="27"/>
  <c r="F9" i="27"/>
  <c r="AL9" i="27" s="1"/>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4" i="27"/>
  <c r="D5" i="27"/>
  <c r="D6" i="27"/>
  <c r="D7" i="27"/>
  <c r="D8" i="27"/>
  <c r="D9" i="27"/>
  <c r="D10" i="27"/>
  <c r="D11" i="27"/>
  <c r="D12" i="27"/>
  <c r="D13" i="27"/>
  <c r="D14" i="27"/>
  <c r="AL14" i="27" s="1"/>
  <c r="D15" i="27"/>
  <c r="AL15" i="27" s="1"/>
  <c r="D16" i="27"/>
  <c r="AL16" i="27" s="1"/>
  <c r="D17" i="27"/>
  <c r="AL17" i="27" s="1"/>
  <c r="D18" i="27"/>
  <c r="AL18" i="27" s="1"/>
  <c r="D19" i="27"/>
  <c r="AL19" i="27" s="1"/>
  <c r="D20" i="27"/>
  <c r="AL20" i="27" s="1"/>
  <c r="D21" i="27"/>
  <c r="AL21" i="27" s="1"/>
  <c r="D22" i="27"/>
  <c r="AL22" i="27" s="1"/>
  <c r="D23" i="27"/>
  <c r="AL23" i="27" s="1"/>
  <c r="D24" i="27"/>
  <c r="AL24" i="27" s="1"/>
  <c r="D25" i="27"/>
  <c r="AL25" i="27" s="1"/>
  <c r="D26" i="27"/>
  <c r="AL26" i="27" s="1"/>
  <c r="D27" i="27"/>
  <c r="AL27" i="27" s="1"/>
  <c r="D28" i="27"/>
  <c r="AL28" i="27" s="1"/>
  <c r="D29" i="27"/>
  <c r="AL29" i="27" s="1"/>
  <c r="D30" i="27"/>
  <c r="AL30" i="27" s="1"/>
  <c r="D31" i="27"/>
  <c r="AL31" i="27" s="1"/>
  <c r="D32" i="27"/>
  <c r="AL32" i="27" s="1"/>
  <c r="D33" i="27"/>
  <c r="AL33" i="27" s="1"/>
  <c r="D34" i="27"/>
  <c r="AL34" i="27" s="1"/>
  <c r="D35" i="27"/>
  <c r="AL35" i="27" s="1"/>
  <c r="D36" i="27"/>
  <c r="AL36" i="27" s="1"/>
  <c r="D37" i="27"/>
  <c r="AL37" i="27" s="1"/>
  <c r="D38" i="27"/>
  <c r="AL38" i="27" s="1"/>
  <c r="D39" i="27"/>
  <c r="AL39" i="27" s="1"/>
  <c r="D40" i="27"/>
  <c r="AL40" i="27" s="1"/>
  <c r="D41" i="27"/>
  <c r="AL41" i="27" s="1"/>
  <c r="D42" i="27"/>
  <c r="AL42" i="27" s="1"/>
  <c r="D43" i="27"/>
  <c r="AL43" i="27" s="1"/>
  <c r="D44" i="27"/>
  <c r="AL44" i="27" s="1"/>
  <c r="D45" i="27"/>
  <c r="AL45" i="27" s="1"/>
  <c r="D46" i="27"/>
  <c r="AL46" i="27" s="1"/>
  <c r="D47" i="27"/>
  <c r="AL47" i="27" s="1"/>
  <c r="D48" i="27"/>
  <c r="AL48" i="27" s="1"/>
  <c r="D49" i="27"/>
  <c r="AL49" i="27" s="1"/>
  <c r="D50" i="27"/>
  <c r="AL50" i="27" s="1"/>
  <c r="D51" i="27"/>
  <c r="AL51" i="27" s="1"/>
  <c r="D52" i="27"/>
  <c r="AL52" i="27" s="1"/>
  <c r="D53" i="27"/>
  <c r="AL53" i="27" s="1"/>
  <c r="D54" i="27"/>
  <c r="AL54" i="27" s="1"/>
  <c r="D55" i="27"/>
  <c r="AL55" i="27" s="1"/>
  <c r="D56" i="27"/>
  <c r="AL56" i="27" s="1"/>
  <c r="D57" i="27"/>
  <c r="AL57" i="27" s="1"/>
  <c r="D58" i="27"/>
  <c r="AL58" i="27" s="1"/>
  <c r="D59" i="27"/>
  <c r="AL59" i="27" s="1"/>
  <c r="D60" i="27"/>
  <c r="AL60" i="27" s="1"/>
  <c r="D61" i="27"/>
  <c r="AL61" i="27" s="1"/>
  <c r="D62" i="27"/>
  <c r="AL62" i="27" s="1"/>
  <c r="D63" i="27"/>
  <c r="AL63" i="27" s="1"/>
  <c r="D64" i="27"/>
  <c r="AL64" i="27" s="1"/>
  <c r="D65" i="27"/>
  <c r="AL65" i="27" s="1"/>
  <c r="D66" i="27"/>
  <c r="AL66" i="27" s="1"/>
  <c r="D67" i="27"/>
  <c r="AL67" i="27" s="1"/>
  <c r="D68" i="27"/>
  <c r="AL68" i="27" s="1"/>
  <c r="D69" i="27"/>
  <c r="AL69" i="27" s="1"/>
  <c r="D70" i="27"/>
  <c r="AL70" i="27" s="1"/>
  <c r="D71" i="27"/>
  <c r="AL71" i="27" s="1"/>
  <c r="D72" i="27"/>
  <c r="AL72" i="27" s="1"/>
  <c r="D73" i="27"/>
  <c r="AL73" i="27" s="1"/>
  <c r="D74" i="27"/>
  <c r="AL74" i="27" s="1"/>
  <c r="D75" i="27"/>
  <c r="AL75" i="27" s="1"/>
  <c r="D76" i="27"/>
  <c r="AL76" i="27" s="1"/>
  <c r="D77" i="27"/>
  <c r="AL77" i="27" s="1"/>
  <c r="D78" i="27"/>
  <c r="AL78" i="27" s="1"/>
  <c r="D79" i="27"/>
  <c r="AL79" i="27" s="1"/>
  <c r="D80" i="27"/>
  <c r="AL80" i="27" s="1"/>
  <c r="D81" i="27"/>
  <c r="AL81" i="27" s="1"/>
  <c r="D82" i="27"/>
  <c r="AL82" i="27" s="1"/>
  <c r="D83" i="27"/>
  <c r="AL83" i="27" s="1"/>
  <c r="D84" i="27"/>
  <c r="AL84" i="27" s="1"/>
  <c r="D85" i="27"/>
  <c r="AL85" i="27" s="1"/>
  <c r="D86" i="27"/>
  <c r="AL86" i="27" s="1"/>
  <c r="D87" i="27"/>
  <c r="AL87" i="27" s="1"/>
  <c r="D88" i="27"/>
  <c r="AL88" i="27" s="1"/>
  <c r="D89" i="27"/>
  <c r="AL89" i="27" s="1"/>
  <c r="D90" i="27"/>
  <c r="AL90" i="27" s="1"/>
  <c r="D91" i="27"/>
  <c r="AL91" i="27" s="1"/>
  <c r="D92" i="27"/>
  <c r="AL92" i="27" s="1"/>
  <c r="D93" i="27"/>
  <c r="AL93" i="27" s="1"/>
  <c r="D94" i="27"/>
  <c r="AL94" i="27" s="1"/>
  <c r="D95" i="27"/>
  <c r="AL95" i="27" s="1"/>
  <c r="D96" i="27"/>
  <c r="AL96" i="27" s="1"/>
  <c r="D97" i="27"/>
  <c r="AL97" i="27" s="1"/>
  <c r="D98" i="27"/>
  <c r="AL98" i="27" s="1"/>
  <c r="D99" i="27"/>
  <c r="AL99" i="27" s="1"/>
  <c r="D100" i="27"/>
  <c r="AL100" i="27" s="1"/>
  <c r="D101" i="27"/>
  <c r="AL101" i="27" s="1"/>
  <c r="D102" i="27"/>
  <c r="AL102" i="27" s="1"/>
  <c r="D103" i="27"/>
  <c r="AL103" i="27" s="1"/>
  <c r="D4" i="27"/>
  <c r="B62" i="30" l="1"/>
  <c r="C61" i="30"/>
  <c r="AP4" i="20"/>
  <c r="IH6" i="20"/>
  <c r="IH7" i="20"/>
  <c r="EI9" i="27"/>
  <c r="AM9" i="27"/>
  <c r="AN9" i="27" s="1"/>
  <c r="AO9" i="27" s="1"/>
  <c r="AP9" i="27" s="1"/>
  <c r="AQ9" i="27" s="1"/>
  <c r="AR9" i="27" s="1"/>
  <c r="AS9" i="27" s="1"/>
  <c r="AT9" i="27" s="1"/>
  <c r="AU9" i="27" s="1"/>
  <c r="AM103" i="27"/>
  <c r="AS103" i="27"/>
  <c r="AX103" i="27"/>
  <c r="BC103" i="27"/>
  <c r="BI103" i="27"/>
  <c r="BN103" i="27"/>
  <c r="BS103" i="27"/>
  <c r="BY103" i="27"/>
  <c r="CD103" i="27"/>
  <c r="CI103" i="27"/>
  <c r="CO103" i="27"/>
  <c r="CT103" i="27"/>
  <c r="CY103" i="27"/>
  <c r="DE103" i="27"/>
  <c r="DJ103" i="27"/>
  <c r="DO103" i="27"/>
  <c r="DU103" i="27"/>
  <c r="DZ103" i="27"/>
  <c r="EE103" i="27"/>
  <c r="AP103" i="27"/>
  <c r="BA103" i="27"/>
  <c r="BK103" i="27"/>
  <c r="BV103" i="27"/>
  <c r="CG103" i="27"/>
  <c r="CQ103" i="27"/>
  <c r="DB103" i="27"/>
  <c r="DM103" i="27"/>
  <c r="DW103" i="27"/>
  <c r="EH103" i="27"/>
  <c r="AQ103" i="27"/>
  <c r="AW103" i="27"/>
  <c r="BG103" i="27"/>
  <c r="BR103" i="27"/>
  <c r="CC103" i="27"/>
  <c r="CM103" i="27"/>
  <c r="CX103" i="27"/>
  <c r="DI103" i="27"/>
  <c r="DS103" i="27"/>
  <c r="ED103" i="27"/>
  <c r="AO103" i="27"/>
  <c r="AT103" i="27"/>
  <c r="AY103" i="27"/>
  <c r="BE103" i="27"/>
  <c r="BJ103" i="27"/>
  <c r="BO103" i="27"/>
  <c r="BU103" i="27"/>
  <c r="BZ103" i="27"/>
  <c r="CE103" i="27"/>
  <c r="CK103" i="27"/>
  <c r="CP103" i="27"/>
  <c r="CU103" i="27"/>
  <c r="DA103" i="27"/>
  <c r="DF103" i="27"/>
  <c r="DK103" i="27"/>
  <c r="DQ103" i="27"/>
  <c r="DV103" i="27"/>
  <c r="EA103" i="27"/>
  <c r="EG103" i="27"/>
  <c r="AU103" i="27"/>
  <c r="BF103" i="27"/>
  <c r="BQ103" i="27"/>
  <c r="CA103" i="27"/>
  <c r="CL103" i="27"/>
  <c r="CW103" i="27"/>
  <c r="DG103" i="27"/>
  <c r="DR103" i="27"/>
  <c r="EC103" i="27"/>
  <c r="BB103" i="27"/>
  <c r="BM103" i="27"/>
  <c r="BW103" i="27"/>
  <c r="CH103" i="27"/>
  <c r="CS103" i="27"/>
  <c r="DC103" i="27"/>
  <c r="DN103" i="27"/>
  <c r="DY103" i="27"/>
  <c r="EI103" i="27"/>
  <c r="AV103" i="27"/>
  <c r="BL103" i="27"/>
  <c r="CB103" i="27"/>
  <c r="CR103" i="27"/>
  <c r="DH103" i="27"/>
  <c r="DX103" i="27"/>
  <c r="AN103" i="27"/>
  <c r="BD103" i="27"/>
  <c r="BT103" i="27"/>
  <c r="CJ103" i="27"/>
  <c r="CZ103" i="27"/>
  <c r="DP103" i="27"/>
  <c r="EF103" i="27"/>
  <c r="BH103" i="27"/>
  <c r="CN103" i="27"/>
  <c r="DT103" i="27"/>
  <c r="BP103" i="27"/>
  <c r="CV103" i="27"/>
  <c r="EB103" i="27"/>
  <c r="AR103" i="27"/>
  <c r="BX103" i="27"/>
  <c r="DD103" i="27"/>
  <c r="AZ103" i="27"/>
  <c r="CF103" i="27"/>
  <c r="DL103" i="27"/>
  <c r="AO99" i="27"/>
  <c r="AT99" i="27"/>
  <c r="AY99" i="27"/>
  <c r="BE99" i="27"/>
  <c r="BJ99" i="27"/>
  <c r="BO99" i="27"/>
  <c r="BU99" i="27"/>
  <c r="BZ99" i="27"/>
  <c r="CE99" i="27"/>
  <c r="CK99" i="27"/>
  <c r="CP99" i="27"/>
  <c r="CU99" i="27"/>
  <c r="DA99" i="27"/>
  <c r="DF99" i="27"/>
  <c r="DK99" i="27"/>
  <c r="DQ99" i="27"/>
  <c r="DV99" i="27"/>
  <c r="EA99" i="27"/>
  <c r="EG99" i="27"/>
  <c r="AQ99" i="27"/>
  <c r="AW99" i="27"/>
  <c r="BG99" i="27"/>
  <c r="BR99" i="27"/>
  <c r="CC99" i="27"/>
  <c r="CM99" i="27"/>
  <c r="CX99" i="27"/>
  <c r="DI99" i="27"/>
  <c r="DS99" i="27"/>
  <c r="ED99" i="27"/>
  <c r="AM99" i="27"/>
  <c r="AX99" i="27"/>
  <c r="BI99" i="27"/>
  <c r="BS99" i="27"/>
  <c r="CD99" i="27"/>
  <c r="CO99" i="27"/>
  <c r="CY99" i="27"/>
  <c r="DJ99" i="27"/>
  <c r="DU99" i="27"/>
  <c r="EE99" i="27"/>
  <c r="AP99" i="27"/>
  <c r="AU99" i="27"/>
  <c r="BA99" i="27"/>
  <c r="BF99" i="27"/>
  <c r="BK99" i="27"/>
  <c r="BQ99" i="27"/>
  <c r="BV99" i="27"/>
  <c r="CA99" i="27"/>
  <c r="CG99" i="27"/>
  <c r="CL99" i="27"/>
  <c r="CQ99" i="27"/>
  <c r="CW99" i="27"/>
  <c r="DB99" i="27"/>
  <c r="DG99" i="27"/>
  <c r="DM99" i="27"/>
  <c r="DR99" i="27"/>
  <c r="DW99" i="27"/>
  <c r="EC99" i="27"/>
  <c r="EH99" i="27"/>
  <c r="BB99" i="27"/>
  <c r="BM99" i="27"/>
  <c r="BW99" i="27"/>
  <c r="CH99" i="27"/>
  <c r="CS99" i="27"/>
  <c r="DC99" i="27"/>
  <c r="DN99" i="27"/>
  <c r="DY99" i="27"/>
  <c r="EI99" i="27"/>
  <c r="AS99" i="27"/>
  <c r="BC99" i="27"/>
  <c r="BN99" i="27"/>
  <c r="BY99" i="27"/>
  <c r="CI99" i="27"/>
  <c r="CT99" i="27"/>
  <c r="DE99" i="27"/>
  <c r="DO99" i="27"/>
  <c r="DZ99" i="27"/>
  <c r="AZ99" i="27"/>
  <c r="BP99" i="27"/>
  <c r="CF99" i="27"/>
  <c r="CV99" i="27"/>
  <c r="DL99" i="27"/>
  <c r="EB99" i="27"/>
  <c r="AR99" i="27"/>
  <c r="BH99" i="27"/>
  <c r="BX99" i="27"/>
  <c r="CN99" i="27"/>
  <c r="DD99" i="27"/>
  <c r="DT99" i="27"/>
  <c r="BL99" i="27"/>
  <c r="CR99" i="27"/>
  <c r="DX99" i="27"/>
  <c r="AN99" i="27"/>
  <c r="BT99" i="27"/>
  <c r="CZ99" i="27"/>
  <c r="EF99" i="27"/>
  <c r="AV99" i="27"/>
  <c r="CB99" i="27"/>
  <c r="DH99" i="27"/>
  <c r="BD99" i="27"/>
  <c r="CJ99" i="27"/>
  <c r="DP99" i="27"/>
  <c r="AO95" i="27"/>
  <c r="AT95" i="27"/>
  <c r="AY95" i="27"/>
  <c r="BE95" i="27"/>
  <c r="BJ95" i="27"/>
  <c r="BO95" i="27"/>
  <c r="BU95" i="27"/>
  <c r="BZ95" i="27"/>
  <c r="CE95" i="27"/>
  <c r="CK95" i="27"/>
  <c r="CP95" i="27"/>
  <c r="CU95" i="27"/>
  <c r="DA95" i="27"/>
  <c r="DF95" i="27"/>
  <c r="DK95" i="27"/>
  <c r="DQ95" i="27"/>
  <c r="DV95" i="27"/>
  <c r="EA95" i="27"/>
  <c r="EG95" i="27"/>
  <c r="AQ95" i="27"/>
  <c r="AW95" i="27"/>
  <c r="BG95" i="27"/>
  <c r="BR95" i="27"/>
  <c r="CC95" i="27"/>
  <c r="CM95" i="27"/>
  <c r="CX95" i="27"/>
  <c r="DI95" i="27"/>
  <c r="DS95" i="27"/>
  <c r="ED95" i="27"/>
  <c r="AM95" i="27"/>
  <c r="AX95" i="27"/>
  <c r="BI95" i="27"/>
  <c r="BS95" i="27"/>
  <c r="CD95" i="27"/>
  <c r="CO95" i="27"/>
  <c r="CY95" i="27"/>
  <c r="DJ95" i="27"/>
  <c r="DU95" i="27"/>
  <c r="EE95" i="27"/>
  <c r="AP95" i="27"/>
  <c r="AU95" i="27"/>
  <c r="BA95" i="27"/>
  <c r="BF95" i="27"/>
  <c r="BK95" i="27"/>
  <c r="BQ95" i="27"/>
  <c r="BV95" i="27"/>
  <c r="CA95" i="27"/>
  <c r="CG95" i="27"/>
  <c r="CL95" i="27"/>
  <c r="CQ95" i="27"/>
  <c r="CW95" i="27"/>
  <c r="DB95" i="27"/>
  <c r="DG95" i="27"/>
  <c r="DM95" i="27"/>
  <c r="DR95" i="27"/>
  <c r="DW95" i="27"/>
  <c r="EC95" i="27"/>
  <c r="EH95" i="27"/>
  <c r="BB95" i="27"/>
  <c r="BM95" i="27"/>
  <c r="BW95" i="27"/>
  <c r="CH95" i="27"/>
  <c r="CS95" i="27"/>
  <c r="DC95" i="27"/>
  <c r="DN95" i="27"/>
  <c r="DY95" i="27"/>
  <c r="EI95" i="27"/>
  <c r="AS95" i="27"/>
  <c r="BC95" i="27"/>
  <c r="BN95" i="27"/>
  <c r="BY95" i="27"/>
  <c r="CI95" i="27"/>
  <c r="CT95" i="27"/>
  <c r="DE95" i="27"/>
  <c r="DO95" i="27"/>
  <c r="DZ95" i="27"/>
  <c r="AV95" i="27"/>
  <c r="BL95" i="27"/>
  <c r="CB95" i="27"/>
  <c r="CR95" i="27"/>
  <c r="DH95" i="27"/>
  <c r="DX95" i="27"/>
  <c r="AZ95" i="27"/>
  <c r="BP95" i="27"/>
  <c r="CF95" i="27"/>
  <c r="CV95" i="27"/>
  <c r="DL95" i="27"/>
  <c r="EB95" i="27"/>
  <c r="AN95" i="27"/>
  <c r="BD95" i="27"/>
  <c r="BT95" i="27"/>
  <c r="CJ95" i="27"/>
  <c r="CZ95" i="27"/>
  <c r="DP95" i="27"/>
  <c r="EF95" i="27"/>
  <c r="CN95" i="27"/>
  <c r="AR95" i="27"/>
  <c r="DD95" i="27"/>
  <c r="BH95" i="27"/>
  <c r="DT95" i="27"/>
  <c r="BX95" i="27"/>
  <c r="AP91" i="27"/>
  <c r="AU91" i="27"/>
  <c r="BA91" i="27"/>
  <c r="BF91" i="27"/>
  <c r="BK91" i="27"/>
  <c r="BQ91" i="27"/>
  <c r="BV91" i="27"/>
  <c r="CA91" i="27"/>
  <c r="CG91" i="27"/>
  <c r="CL91" i="27"/>
  <c r="CQ91" i="27"/>
  <c r="CW91" i="27"/>
  <c r="DB91" i="27"/>
  <c r="DG91" i="27"/>
  <c r="DM91" i="27"/>
  <c r="DR91" i="27"/>
  <c r="DW91" i="27"/>
  <c r="EC91" i="27"/>
  <c r="EH91" i="27"/>
  <c r="AS91" i="27"/>
  <c r="BC91" i="27"/>
  <c r="BN91" i="27"/>
  <c r="BY91" i="27"/>
  <c r="CI91" i="27"/>
  <c r="CT91" i="27"/>
  <c r="DE91" i="27"/>
  <c r="DO91" i="27"/>
  <c r="DZ91" i="27"/>
  <c r="AO91" i="27"/>
  <c r="AY91" i="27"/>
  <c r="BJ91" i="27"/>
  <c r="BU91" i="27"/>
  <c r="CE91" i="27"/>
  <c r="CP91" i="27"/>
  <c r="DA91" i="27"/>
  <c r="DK91" i="27"/>
  <c r="DV91" i="27"/>
  <c r="EG91" i="27"/>
  <c r="AQ91" i="27"/>
  <c r="AW91" i="27"/>
  <c r="BB91" i="27"/>
  <c r="BG91" i="27"/>
  <c r="BM91" i="27"/>
  <c r="BR91" i="27"/>
  <c r="BW91" i="27"/>
  <c r="CC91" i="27"/>
  <c r="CH91" i="27"/>
  <c r="CM91" i="27"/>
  <c r="CS91" i="27"/>
  <c r="CX91" i="27"/>
  <c r="DC91" i="27"/>
  <c r="DI91" i="27"/>
  <c r="DN91" i="27"/>
  <c r="DS91" i="27"/>
  <c r="DY91" i="27"/>
  <c r="ED91" i="27"/>
  <c r="EI91" i="27"/>
  <c r="AM91" i="27"/>
  <c r="AX91" i="27"/>
  <c r="BI91" i="27"/>
  <c r="BS91" i="27"/>
  <c r="CD91" i="27"/>
  <c r="CO91" i="27"/>
  <c r="CY91" i="27"/>
  <c r="DJ91" i="27"/>
  <c r="DU91" i="27"/>
  <c r="EE91" i="27"/>
  <c r="AT91" i="27"/>
  <c r="BE91" i="27"/>
  <c r="BO91" i="27"/>
  <c r="BZ91" i="27"/>
  <c r="CK91" i="27"/>
  <c r="CU91" i="27"/>
  <c r="DF91" i="27"/>
  <c r="DQ91" i="27"/>
  <c r="EA91" i="27"/>
  <c r="AR91" i="27"/>
  <c r="BH91" i="27"/>
  <c r="BX91" i="27"/>
  <c r="CN91" i="27"/>
  <c r="DD91" i="27"/>
  <c r="DT91" i="27"/>
  <c r="AV91" i="27"/>
  <c r="BL91" i="27"/>
  <c r="CB91" i="27"/>
  <c r="CR91" i="27"/>
  <c r="DH91" i="27"/>
  <c r="DX91" i="27"/>
  <c r="AZ91" i="27"/>
  <c r="BP91" i="27"/>
  <c r="CF91" i="27"/>
  <c r="CV91" i="27"/>
  <c r="DL91" i="27"/>
  <c r="EB91" i="27"/>
  <c r="BD91" i="27"/>
  <c r="DP91" i="27"/>
  <c r="BT91" i="27"/>
  <c r="EF91" i="27"/>
  <c r="CZ91" i="27"/>
  <c r="CJ91" i="27"/>
  <c r="AN91" i="27"/>
  <c r="AQ87" i="27"/>
  <c r="AW87" i="27"/>
  <c r="BB87" i="27"/>
  <c r="BG87" i="27"/>
  <c r="BM87" i="27"/>
  <c r="BR87" i="27"/>
  <c r="BW87" i="27"/>
  <c r="CC87" i="27"/>
  <c r="CH87" i="27"/>
  <c r="CM87" i="27"/>
  <c r="CS87" i="27"/>
  <c r="CX87" i="27"/>
  <c r="DC87" i="27"/>
  <c r="DI87" i="27"/>
  <c r="DN87" i="27"/>
  <c r="DS87" i="27"/>
  <c r="DY87" i="27"/>
  <c r="ED87" i="27"/>
  <c r="EI87" i="27"/>
  <c r="AM87" i="27"/>
  <c r="AS87" i="27"/>
  <c r="AX87" i="27"/>
  <c r="BC87" i="27"/>
  <c r="BI87" i="27"/>
  <c r="BN87" i="27"/>
  <c r="BS87" i="27"/>
  <c r="BY87" i="27"/>
  <c r="CD87" i="27"/>
  <c r="CI87" i="27"/>
  <c r="CO87" i="27"/>
  <c r="CT87" i="27"/>
  <c r="CY87" i="27"/>
  <c r="DE87" i="27"/>
  <c r="DJ87" i="27"/>
  <c r="DO87" i="27"/>
  <c r="DU87" i="27"/>
  <c r="DZ87" i="27"/>
  <c r="EE87" i="27"/>
  <c r="AT87" i="27"/>
  <c r="BE87" i="27"/>
  <c r="BO87" i="27"/>
  <c r="BZ87" i="27"/>
  <c r="CK87" i="27"/>
  <c r="CU87" i="27"/>
  <c r="DF87" i="27"/>
  <c r="DQ87" i="27"/>
  <c r="EA87" i="27"/>
  <c r="AO87" i="27"/>
  <c r="BJ87" i="27"/>
  <c r="CE87" i="27"/>
  <c r="DA87" i="27"/>
  <c r="DV87" i="27"/>
  <c r="BA87" i="27"/>
  <c r="BV87" i="27"/>
  <c r="CQ87" i="27"/>
  <c r="DM87" i="27"/>
  <c r="EH87" i="27"/>
  <c r="AU87" i="27"/>
  <c r="BF87" i="27"/>
  <c r="BQ87" i="27"/>
  <c r="CA87" i="27"/>
  <c r="CL87" i="27"/>
  <c r="CW87" i="27"/>
  <c r="DG87" i="27"/>
  <c r="DR87" i="27"/>
  <c r="EC87" i="27"/>
  <c r="AY87" i="27"/>
  <c r="BU87" i="27"/>
  <c r="CP87" i="27"/>
  <c r="DK87" i="27"/>
  <c r="EG87" i="27"/>
  <c r="AP87" i="27"/>
  <c r="BK87" i="27"/>
  <c r="CG87" i="27"/>
  <c r="DB87" i="27"/>
  <c r="DW87" i="27"/>
  <c r="AN87" i="27"/>
  <c r="BD87" i="27"/>
  <c r="BT87" i="27"/>
  <c r="CJ87" i="27"/>
  <c r="CZ87" i="27"/>
  <c r="DP87" i="27"/>
  <c r="EF87" i="27"/>
  <c r="AR87" i="27"/>
  <c r="BH87" i="27"/>
  <c r="BX87" i="27"/>
  <c r="CN87" i="27"/>
  <c r="DD87" i="27"/>
  <c r="DT87" i="27"/>
  <c r="AV87" i="27"/>
  <c r="BL87" i="27"/>
  <c r="CB87" i="27"/>
  <c r="CR87" i="27"/>
  <c r="DH87" i="27"/>
  <c r="DX87" i="27"/>
  <c r="CF87" i="27"/>
  <c r="EB87" i="27"/>
  <c r="CV87" i="27"/>
  <c r="AZ87" i="27"/>
  <c r="DL87" i="27"/>
  <c r="BP87" i="27"/>
  <c r="AQ83" i="27"/>
  <c r="AW83" i="27"/>
  <c r="BB83" i="27"/>
  <c r="BG83" i="27"/>
  <c r="BM83" i="27"/>
  <c r="BR83" i="27"/>
  <c r="BW83" i="27"/>
  <c r="CC83" i="27"/>
  <c r="CH83" i="27"/>
  <c r="CM83" i="27"/>
  <c r="CS83" i="27"/>
  <c r="CX83" i="27"/>
  <c r="DC83" i="27"/>
  <c r="DI83" i="27"/>
  <c r="DN83" i="27"/>
  <c r="DS83" i="27"/>
  <c r="DY83" i="27"/>
  <c r="ED83" i="27"/>
  <c r="EI83" i="27"/>
  <c r="AM83" i="27"/>
  <c r="AS83" i="27"/>
  <c r="AX83" i="27"/>
  <c r="BC83" i="27"/>
  <c r="BI83" i="27"/>
  <c r="BN83" i="27"/>
  <c r="BS83" i="27"/>
  <c r="BY83" i="27"/>
  <c r="CD83" i="27"/>
  <c r="CI83" i="27"/>
  <c r="CO83" i="27"/>
  <c r="CT83" i="27"/>
  <c r="CY83" i="27"/>
  <c r="DE83" i="27"/>
  <c r="DJ83" i="27"/>
  <c r="DO83" i="27"/>
  <c r="DU83" i="27"/>
  <c r="DZ83" i="27"/>
  <c r="EE83" i="27"/>
  <c r="AT83" i="27"/>
  <c r="BE83" i="27"/>
  <c r="BO83" i="27"/>
  <c r="BZ83" i="27"/>
  <c r="CK83" i="27"/>
  <c r="CU83" i="27"/>
  <c r="DF83" i="27"/>
  <c r="DQ83" i="27"/>
  <c r="EA83" i="27"/>
  <c r="AO83" i="27"/>
  <c r="BJ83" i="27"/>
  <c r="CE83" i="27"/>
  <c r="DA83" i="27"/>
  <c r="DV83" i="27"/>
  <c r="AP83" i="27"/>
  <c r="BK83" i="27"/>
  <c r="CG83" i="27"/>
  <c r="DB83" i="27"/>
  <c r="DW83" i="27"/>
  <c r="AU83" i="27"/>
  <c r="BF83" i="27"/>
  <c r="BQ83" i="27"/>
  <c r="CA83" i="27"/>
  <c r="CL83" i="27"/>
  <c r="CW83" i="27"/>
  <c r="DG83" i="27"/>
  <c r="DR83" i="27"/>
  <c r="EC83" i="27"/>
  <c r="AY83" i="27"/>
  <c r="BU83" i="27"/>
  <c r="CP83" i="27"/>
  <c r="DK83" i="27"/>
  <c r="EG83" i="27"/>
  <c r="BA83" i="27"/>
  <c r="BV83" i="27"/>
  <c r="CQ83" i="27"/>
  <c r="DM83" i="27"/>
  <c r="EH83" i="27"/>
  <c r="AZ83" i="27"/>
  <c r="BP83" i="27"/>
  <c r="CF83" i="27"/>
  <c r="CV83" i="27"/>
  <c r="DL83" i="27"/>
  <c r="EB83" i="27"/>
  <c r="AN83" i="27"/>
  <c r="BD83" i="27"/>
  <c r="BT83" i="27"/>
  <c r="CJ83" i="27"/>
  <c r="CZ83" i="27"/>
  <c r="DP83" i="27"/>
  <c r="EF83" i="27"/>
  <c r="AR83" i="27"/>
  <c r="BH83" i="27"/>
  <c r="BX83" i="27"/>
  <c r="CN83" i="27"/>
  <c r="DD83" i="27"/>
  <c r="DT83" i="27"/>
  <c r="AV83" i="27"/>
  <c r="DH83" i="27"/>
  <c r="BL83" i="27"/>
  <c r="DX83" i="27"/>
  <c r="CB83" i="27"/>
  <c r="CR83" i="27"/>
  <c r="AP79" i="27"/>
  <c r="AU79" i="27"/>
  <c r="BA79" i="27"/>
  <c r="BF79" i="27"/>
  <c r="BK79" i="27"/>
  <c r="BQ79" i="27"/>
  <c r="BV79" i="27"/>
  <c r="CA79" i="27"/>
  <c r="CG79" i="27"/>
  <c r="CL79" i="27"/>
  <c r="CQ79" i="27"/>
  <c r="CW79" i="27"/>
  <c r="DB79" i="27"/>
  <c r="DG79" i="27"/>
  <c r="DM79" i="27"/>
  <c r="DR79" i="27"/>
  <c r="DW79" i="27"/>
  <c r="EC79" i="27"/>
  <c r="EH79" i="27"/>
  <c r="AQ79" i="27"/>
  <c r="AW79" i="27"/>
  <c r="BB79" i="27"/>
  <c r="BG79" i="27"/>
  <c r="BM79" i="27"/>
  <c r="BR79" i="27"/>
  <c r="BW79" i="27"/>
  <c r="CC79" i="27"/>
  <c r="CH79" i="27"/>
  <c r="CM79" i="27"/>
  <c r="CS79" i="27"/>
  <c r="CX79" i="27"/>
  <c r="DC79" i="27"/>
  <c r="DI79" i="27"/>
  <c r="DN79" i="27"/>
  <c r="DS79" i="27"/>
  <c r="DY79" i="27"/>
  <c r="ED79" i="27"/>
  <c r="EI79" i="27"/>
  <c r="AS79" i="27"/>
  <c r="BC79" i="27"/>
  <c r="BN79" i="27"/>
  <c r="BY79" i="27"/>
  <c r="CI79" i="27"/>
  <c r="CT79" i="27"/>
  <c r="DE79" i="27"/>
  <c r="DO79" i="27"/>
  <c r="DZ79" i="27"/>
  <c r="AX79" i="27"/>
  <c r="BS79" i="27"/>
  <c r="CO79" i="27"/>
  <c r="DJ79" i="27"/>
  <c r="EE79" i="27"/>
  <c r="AO79" i="27"/>
  <c r="BJ79" i="27"/>
  <c r="CE79" i="27"/>
  <c r="DA79" i="27"/>
  <c r="DV79" i="27"/>
  <c r="AT79" i="27"/>
  <c r="BE79" i="27"/>
  <c r="BO79" i="27"/>
  <c r="BZ79" i="27"/>
  <c r="CK79" i="27"/>
  <c r="CU79" i="27"/>
  <c r="DF79" i="27"/>
  <c r="DQ79" i="27"/>
  <c r="EA79" i="27"/>
  <c r="AM79" i="27"/>
  <c r="BI79" i="27"/>
  <c r="CD79" i="27"/>
  <c r="CY79" i="27"/>
  <c r="DU79" i="27"/>
  <c r="AY79" i="27"/>
  <c r="BU79" i="27"/>
  <c r="CP79" i="27"/>
  <c r="DK79" i="27"/>
  <c r="EG79" i="27"/>
  <c r="AV79" i="27"/>
  <c r="BL79" i="27"/>
  <c r="CB79" i="27"/>
  <c r="CR79" i="27"/>
  <c r="DH79" i="27"/>
  <c r="DX79" i="27"/>
  <c r="EB79" i="27"/>
  <c r="AZ79" i="27"/>
  <c r="BP79" i="27"/>
  <c r="CF79" i="27"/>
  <c r="CV79" i="27"/>
  <c r="DL79" i="27"/>
  <c r="AN79" i="27"/>
  <c r="BD79" i="27"/>
  <c r="BT79" i="27"/>
  <c r="CJ79" i="27"/>
  <c r="CZ79" i="27"/>
  <c r="DP79" i="27"/>
  <c r="EF79" i="27"/>
  <c r="BX79" i="27"/>
  <c r="DT79" i="27"/>
  <c r="CN79" i="27"/>
  <c r="AR79" i="27"/>
  <c r="DD79" i="27"/>
  <c r="BH79" i="27"/>
  <c r="AQ75" i="27"/>
  <c r="AW75" i="27"/>
  <c r="BB75" i="27"/>
  <c r="BG75" i="27"/>
  <c r="BM75" i="27"/>
  <c r="BR75" i="27"/>
  <c r="BW75" i="27"/>
  <c r="CC75" i="27"/>
  <c r="CH75" i="27"/>
  <c r="CM75" i="27"/>
  <c r="CS75" i="27"/>
  <c r="CX75" i="27"/>
  <c r="DC75" i="27"/>
  <c r="DI75" i="27"/>
  <c r="DN75" i="27"/>
  <c r="DS75" i="27"/>
  <c r="DY75" i="27"/>
  <c r="ED75" i="27"/>
  <c r="EI75" i="27"/>
  <c r="AM75" i="27"/>
  <c r="AS75" i="27"/>
  <c r="AX75" i="27"/>
  <c r="BC75" i="27"/>
  <c r="BI75" i="27"/>
  <c r="BN75" i="27"/>
  <c r="BS75" i="27"/>
  <c r="BY75" i="27"/>
  <c r="CD75" i="27"/>
  <c r="CI75" i="27"/>
  <c r="CO75" i="27"/>
  <c r="CT75" i="27"/>
  <c r="CY75" i="27"/>
  <c r="DE75" i="27"/>
  <c r="DJ75" i="27"/>
  <c r="DO75" i="27"/>
  <c r="DU75" i="27"/>
  <c r="DZ75" i="27"/>
  <c r="EE75" i="27"/>
  <c r="AT75" i="27"/>
  <c r="BE75" i="27"/>
  <c r="BO75" i="27"/>
  <c r="BZ75" i="27"/>
  <c r="CK75" i="27"/>
  <c r="CU75" i="27"/>
  <c r="DF75" i="27"/>
  <c r="DQ75" i="27"/>
  <c r="EA75" i="27"/>
  <c r="AY75" i="27"/>
  <c r="BU75" i="27"/>
  <c r="CP75" i="27"/>
  <c r="DK75" i="27"/>
  <c r="EG75" i="27"/>
  <c r="BA75" i="27"/>
  <c r="BV75" i="27"/>
  <c r="CQ75" i="27"/>
  <c r="DM75" i="27"/>
  <c r="EH75" i="27"/>
  <c r="AU75" i="27"/>
  <c r="BF75" i="27"/>
  <c r="BQ75" i="27"/>
  <c r="CA75" i="27"/>
  <c r="CL75" i="27"/>
  <c r="CW75" i="27"/>
  <c r="DG75" i="27"/>
  <c r="DR75" i="27"/>
  <c r="EC75" i="27"/>
  <c r="AO75" i="27"/>
  <c r="BJ75" i="27"/>
  <c r="CE75" i="27"/>
  <c r="DA75" i="27"/>
  <c r="DV75" i="27"/>
  <c r="AP75" i="27"/>
  <c r="BK75" i="27"/>
  <c r="CG75" i="27"/>
  <c r="DB75" i="27"/>
  <c r="DW75" i="27"/>
  <c r="AR75" i="27"/>
  <c r="BH75" i="27"/>
  <c r="BX75" i="27"/>
  <c r="CN75" i="27"/>
  <c r="DD75" i="27"/>
  <c r="DT75" i="27"/>
  <c r="AV75" i="27"/>
  <c r="BL75" i="27"/>
  <c r="CB75" i="27"/>
  <c r="CR75" i="27"/>
  <c r="DH75" i="27"/>
  <c r="DX75" i="27"/>
  <c r="AZ75" i="27"/>
  <c r="BP75" i="27"/>
  <c r="CF75" i="27"/>
  <c r="CV75" i="27"/>
  <c r="DL75" i="27"/>
  <c r="EB75" i="27"/>
  <c r="AN75" i="27"/>
  <c r="CZ75" i="27"/>
  <c r="BD75" i="27"/>
  <c r="DP75" i="27"/>
  <c r="BT75" i="27"/>
  <c r="EF75" i="27"/>
  <c r="CJ75" i="27"/>
  <c r="AQ71" i="27"/>
  <c r="AW71" i="27"/>
  <c r="BB71" i="27"/>
  <c r="BG71" i="27"/>
  <c r="BM71" i="27"/>
  <c r="BR71" i="27"/>
  <c r="BW71" i="27"/>
  <c r="CC71" i="27"/>
  <c r="CH71" i="27"/>
  <c r="CM71" i="27"/>
  <c r="CS71" i="27"/>
  <c r="CX71" i="27"/>
  <c r="DC71" i="27"/>
  <c r="DI71" i="27"/>
  <c r="DN71" i="27"/>
  <c r="DS71" i="27"/>
  <c r="DY71" i="27"/>
  <c r="ED71" i="27"/>
  <c r="EI71" i="27"/>
  <c r="AM71" i="27"/>
  <c r="AS71" i="27"/>
  <c r="AX71" i="27"/>
  <c r="BC71" i="27"/>
  <c r="BI71" i="27"/>
  <c r="BN71" i="27"/>
  <c r="BS71" i="27"/>
  <c r="BY71" i="27"/>
  <c r="CD71" i="27"/>
  <c r="CI71" i="27"/>
  <c r="CO71" i="27"/>
  <c r="CT71" i="27"/>
  <c r="CY71" i="27"/>
  <c r="DE71" i="27"/>
  <c r="DJ71" i="27"/>
  <c r="DO71" i="27"/>
  <c r="DU71" i="27"/>
  <c r="DZ71" i="27"/>
  <c r="EE71" i="27"/>
  <c r="AT71" i="27"/>
  <c r="BE71" i="27"/>
  <c r="BO71" i="27"/>
  <c r="BZ71" i="27"/>
  <c r="CK71" i="27"/>
  <c r="CU71" i="27"/>
  <c r="DF71" i="27"/>
  <c r="DQ71" i="27"/>
  <c r="EA71" i="27"/>
  <c r="AU71" i="27"/>
  <c r="BF71" i="27"/>
  <c r="BQ71" i="27"/>
  <c r="CA71" i="27"/>
  <c r="CL71" i="27"/>
  <c r="CW71" i="27"/>
  <c r="DG71" i="27"/>
  <c r="DR71" i="27"/>
  <c r="EC71" i="27"/>
  <c r="AO71" i="27"/>
  <c r="BJ71" i="27"/>
  <c r="CE71" i="27"/>
  <c r="DA71" i="27"/>
  <c r="DV71" i="27"/>
  <c r="BU71" i="27"/>
  <c r="DK71" i="27"/>
  <c r="BA71" i="27"/>
  <c r="CQ71" i="27"/>
  <c r="EH71" i="27"/>
  <c r="AP71" i="27"/>
  <c r="BK71" i="27"/>
  <c r="CG71" i="27"/>
  <c r="DB71" i="27"/>
  <c r="DW71" i="27"/>
  <c r="AY71" i="27"/>
  <c r="CP71" i="27"/>
  <c r="EG71" i="27"/>
  <c r="BV71" i="27"/>
  <c r="DM71" i="27"/>
  <c r="AN71" i="27"/>
  <c r="BD71" i="27"/>
  <c r="BT71" i="27"/>
  <c r="CJ71" i="27"/>
  <c r="CZ71" i="27"/>
  <c r="DP71" i="27"/>
  <c r="EF71" i="27"/>
  <c r="AR71" i="27"/>
  <c r="BH71" i="27"/>
  <c r="BX71" i="27"/>
  <c r="CN71" i="27"/>
  <c r="DD71" i="27"/>
  <c r="DT71" i="27"/>
  <c r="AV71" i="27"/>
  <c r="BL71" i="27"/>
  <c r="CB71" i="27"/>
  <c r="CR71" i="27"/>
  <c r="DH71" i="27"/>
  <c r="DX71" i="27"/>
  <c r="BP71" i="27"/>
  <c r="EB71" i="27"/>
  <c r="AZ71" i="27"/>
  <c r="CF71" i="27"/>
  <c r="CV71" i="27"/>
  <c r="DL71" i="27"/>
  <c r="AP63" i="27"/>
  <c r="AU63" i="27"/>
  <c r="BA63" i="27"/>
  <c r="BF63" i="27"/>
  <c r="BK63" i="27"/>
  <c r="BQ63" i="27"/>
  <c r="BV63" i="27"/>
  <c r="CA63" i="27"/>
  <c r="CG63" i="27"/>
  <c r="CL63" i="27"/>
  <c r="CQ63" i="27"/>
  <c r="CW63" i="27"/>
  <c r="DB63" i="27"/>
  <c r="DG63" i="27"/>
  <c r="DM63" i="27"/>
  <c r="DR63" i="27"/>
  <c r="DW63" i="27"/>
  <c r="EC63" i="27"/>
  <c r="EH63" i="27"/>
  <c r="AQ63" i="27"/>
  <c r="AW63" i="27"/>
  <c r="BB63" i="27"/>
  <c r="BG63" i="27"/>
  <c r="BM63" i="27"/>
  <c r="BR63" i="27"/>
  <c r="BW63" i="27"/>
  <c r="CC63" i="27"/>
  <c r="CH63" i="27"/>
  <c r="CM63" i="27"/>
  <c r="CS63" i="27"/>
  <c r="CX63" i="27"/>
  <c r="DC63" i="27"/>
  <c r="DI63" i="27"/>
  <c r="DN63" i="27"/>
  <c r="DS63" i="27"/>
  <c r="DY63" i="27"/>
  <c r="ED63" i="27"/>
  <c r="EI63" i="27"/>
  <c r="AM63" i="27"/>
  <c r="AX63" i="27"/>
  <c r="BI63" i="27"/>
  <c r="BS63" i="27"/>
  <c r="CD63" i="27"/>
  <c r="CO63" i="27"/>
  <c r="CY63" i="27"/>
  <c r="DJ63" i="27"/>
  <c r="DU63" i="27"/>
  <c r="EE63" i="27"/>
  <c r="AO63" i="27"/>
  <c r="AY63" i="27"/>
  <c r="BJ63" i="27"/>
  <c r="BU63" i="27"/>
  <c r="CE63" i="27"/>
  <c r="CP63" i="27"/>
  <c r="DA63" i="27"/>
  <c r="DK63" i="27"/>
  <c r="DV63" i="27"/>
  <c r="EG63" i="27"/>
  <c r="BC63" i="27"/>
  <c r="BY63" i="27"/>
  <c r="CT63" i="27"/>
  <c r="DO63" i="27"/>
  <c r="BN63" i="27"/>
  <c r="DE63" i="27"/>
  <c r="AT63" i="27"/>
  <c r="CK63" i="27"/>
  <c r="EA63" i="27"/>
  <c r="BE63" i="27"/>
  <c r="BZ63" i="27"/>
  <c r="CU63" i="27"/>
  <c r="DQ63" i="27"/>
  <c r="AS63" i="27"/>
  <c r="CI63" i="27"/>
  <c r="DZ63" i="27"/>
  <c r="BO63" i="27"/>
  <c r="DF63" i="27"/>
  <c r="AV63" i="27"/>
  <c r="BL63" i="27"/>
  <c r="CB63" i="27"/>
  <c r="CR63" i="27"/>
  <c r="DH63" i="27"/>
  <c r="DX63" i="27"/>
  <c r="AZ63" i="27"/>
  <c r="BP63" i="27"/>
  <c r="CF63" i="27"/>
  <c r="CV63" i="27"/>
  <c r="DL63" i="27"/>
  <c r="EB63" i="27"/>
  <c r="AN63" i="27"/>
  <c r="BD63" i="27"/>
  <c r="BT63" i="27"/>
  <c r="CJ63" i="27"/>
  <c r="CZ63" i="27"/>
  <c r="DP63" i="27"/>
  <c r="EF63" i="27"/>
  <c r="BH63" i="27"/>
  <c r="DT63" i="27"/>
  <c r="BX63" i="27"/>
  <c r="DD63" i="27"/>
  <c r="CN63" i="27"/>
  <c r="AR63" i="27"/>
  <c r="AO59" i="27"/>
  <c r="AT59" i="27"/>
  <c r="AY59" i="27"/>
  <c r="BE59" i="27"/>
  <c r="BJ59" i="27"/>
  <c r="BO59" i="27"/>
  <c r="BU59" i="27"/>
  <c r="BZ59" i="27"/>
  <c r="CE59" i="27"/>
  <c r="CK59" i="27"/>
  <c r="CP59" i="27"/>
  <c r="CU59" i="27"/>
  <c r="DA59" i="27"/>
  <c r="DF59" i="27"/>
  <c r="DK59" i="27"/>
  <c r="DQ59" i="27"/>
  <c r="DV59" i="27"/>
  <c r="EA59" i="27"/>
  <c r="EG59" i="27"/>
  <c r="AP59" i="27"/>
  <c r="AU59" i="27"/>
  <c r="BA59" i="27"/>
  <c r="BF59" i="27"/>
  <c r="BK59" i="27"/>
  <c r="BQ59" i="27"/>
  <c r="BV59" i="27"/>
  <c r="CA59" i="27"/>
  <c r="CG59" i="27"/>
  <c r="CL59" i="27"/>
  <c r="CQ59" i="27"/>
  <c r="CW59" i="27"/>
  <c r="DB59" i="27"/>
  <c r="DG59" i="27"/>
  <c r="DM59" i="27"/>
  <c r="DR59" i="27"/>
  <c r="DW59" i="27"/>
  <c r="EC59" i="27"/>
  <c r="EH59" i="27"/>
  <c r="AW59" i="27"/>
  <c r="BG59" i="27"/>
  <c r="BR59" i="27"/>
  <c r="CC59" i="27"/>
  <c r="CM59" i="27"/>
  <c r="CX59" i="27"/>
  <c r="DI59" i="27"/>
  <c r="DS59" i="27"/>
  <c r="ED59" i="27"/>
  <c r="AM59" i="27"/>
  <c r="AX59" i="27"/>
  <c r="BI59" i="27"/>
  <c r="BS59" i="27"/>
  <c r="CD59" i="27"/>
  <c r="CO59" i="27"/>
  <c r="CY59" i="27"/>
  <c r="DJ59" i="27"/>
  <c r="DU59" i="27"/>
  <c r="EE59" i="27"/>
  <c r="AQ59" i="27"/>
  <c r="BM59" i="27"/>
  <c r="CH59" i="27"/>
  <c r="DC59" i="27"/>
  <c r="DY59" i="27"/>
  <c r="BW59" i="27"/>
  <c r="DN59" i="27"/>
  <c r="BC59" i="27"/>
  <c r="CT59" i="27"/>
  <c r="AS59" i="27"/>
  <c r="BN59" i="27"/>
  <c r="CI59" i="27"/>
  <c r="DE59" i="27"/>
  <c r="DZ59" i="27"/>
  <c r="BB59" i="27"/>
  <c r="CS59" i="27"/>
  <c r="EI59" i="27"/>
  <c r="BY59" i="27"/>
  <c r="DO59" i="27"/>
  <c r="AR59" i="27"/>
  <c r="BH59" i="27"/>
  <c r="BX59" i="27"/>
  <c r="CN59" i="27"/>
  <c r="DD59" i="27"/>
  <c r="DT59" i="27"/>
  <c r="AV59" i="27"/>
  <c r="BL59" i="27"/>
  <c r="CB59" i="27"/>
  <c r="CR59" i="27"/>
  <c r="DH59" i="27"/>
  <c r="DX59" i="27"/>
  <c r="AZ59" i="27"/>
  <c r="BP59" i="27"/>
  <c r="CF59" i="27"/>
  <c r="CV59" i="27"/>
  <c r="DL59" i="27"/>
  <c r="EB59" i="27"/>
  <c r="CJ59" i="27"/>
  <c r="CZ59" i="27"/>
  <c r="EF59" i="27"/>
  <c r="AN59" i="27"/>
  <c r="BD59" i="27"/>
  <c r="DP59" i="27"/>
  <c r="BT59" i="27"/>
  <c r="AM51" i="27"/>
  <c r="AQ51" i="27"/>
  <c r="AU51" i="27"/>
  <c r="AY51" i="27"/>
  <c r="BC51" i="27"/>
  <c r="BG51" i="27"/>
  <c r="BK51" i="27"/>
  <c r="BO51" i="27"/>
  <c r="BS51" i="27"/>
  <c r="BW51" i="27"/>
  <c r="CA51" i="27"/>
  <c r="CE51" i="27"/>
  <c r="CI51" i="27"/>
  <c r="CM51" i="27"/>
  <c r="CQ51" i="27"/>
  <c r="CU51" i="27"/>
  <c r="CY51" i="27"/>
  <c r="DC51" i="27"/>
  <c r="DG51" i="27"/>
  <c r="DK51" i="27"/>
  <c r="DO51" i="27"/>
  <c r="DS51" i="27"/>
  <c r="DW51" i="27"/>
  <c r="EA51" i="27"/>
  <c r="EE51" i="27"/>
  <c r="EI51" i="27"/>
  <c r="AN51" i="27"/>
  <c r="AR51" i="27"/>
  <c r="AV51" i="27"/>
  <c r="AZ51" i="27"/>
  <c r="BD51" i="27"/>
  <c r="BH51" i="27"/>
  <c r="BL51" i="27"/>
  <c r="BP51" i="27"/>
  <c r="BT51" i="27"/>
  <c r="BX51" i="27"/>
  <c r="CB51" i="27"/>
  <c r="CF51" i="27"/>
  <c r="CJ51" i="27"/>
  <c r="CN51" i="27"/>
  <c r="CR51" i="27"/>
  <c r="CV51" i="27"/>
  <c r="CZ51" i="27"/>
  <c r="DD51" i="27"/>
  <c r="DH51" i="27"/>
  <c r="DL51" i="27"/>
  <c r="DP51" i="27"/>
  <c r="DT51" i="27"/>
  <c r="DX51" i="27"/>
  <c r="EB51" i="27"/>
  <c r="EF51" i="27"/>
  <c r="AS51" i="27"/>
  <c r="BA51" i="27"/>
  <c r="BI51" i="27"/>
  <c r="BQ51" i="27"/>
  <c r="BY51" i="27"/>
  <c r="CG51" i="27"/>
  <c r="CO51" i="27"/>
  <c r="CW51" i="27"/>
  <c r="DE51" i="27"/>
  <c r="DM51" i="27"/>
  <c r="DU51" i="27"/>
  <c r="EC51" i="27"/>
  <c r="AT51" i="27"/>
  <c r="BB51" i="27"/>
  <c r="BJ51" i="27"/>
  <c r="BR51" i="27"/>
  <c r="BZ51" i="27"/>
  <c r="CH51" i="27"/>
  <c r="CP51" i="27"/>
  <c r="CX51" i="27"/>
  <c r="DF51" i="27"/>
  <c r="DN51" i="27"/>
  <c r="DV51" i="27"/>
  <c r="ED51" i="27"/>
  <c r="AO51" i="27"/>
  <c r="BE51" i="27"/>
  <c r="BU51" i="27"/>
  <c r="CK51" i="27"/>
  <c r="DA51" i="27"/>
  <c r="DQ51" i="27"/>
  <c r="EG51" i="27"/>
  <c r="AW51" i="27"/>
  <c r="CC51" i="27"/>
  <c r="DI51" i="27"/>
  <c r="BN51" i="27"/>
  <c r="CT51" i="27"/>
  <c r="DZ51" i="27"/>
  <c r="AP51" i="27"/>
  <c r="BF51" i="27"/>
  <c r="BV51" i="27"/>
  <c r="CL51" i="27"/>
  <c r="DB51" i="27"/>
  <c r="DR51" i="27"/>
  <c r="EH51" i="27"/>
  <c r="BM51" i="27"/>
  <c r="CS51" i="27"/>
  <c r="DY51" i="27"/>
  <c r="AX51" i="27"/>
  <c r="CD51" i="27"/>
  <c r="DJ51" i="27"/>
  <c r="AP39" i="27"/>
  <c r="AT39" i="27"/>
  <c r="AX39" i="27"/>
  <c r="BB39" i="27"/>
  <c r="BF39" i="27"/>
  <c r="BJ39" i="27"/>
  <c r="BN39" i="27"/>
  <c r="BR39" i="27"/>
  <c r="BV39" i="27"/>
  <c r="BZ39" i="27"/>
  <c r="CD39" i="27"/>
  <c r="CH39" i="27"/>
  <c r="CL39" i="27"/>
  <c r="CP39" i="27"/>
  <c r="CT39" i="27"/>
  <c r="CX39" i="27"/>
  <c r="DB39" i="27"/>
  <c r="DF39" i="27"/>
  <c r="DJ39" i="27"/>
  <c r="DN39" i="27"/>
  <c r="DR39" i="27"/>
  <c r="DV39" i="27"/>
  <c r="DZ39" i="27"/>
  <c r="ED39" i="27"/>
  <c r="EH39" i="27"/>
  <c r="AM39" i="27"/>
  <c r="AQ39" i="27"/>
  <c r="AU39" i="27"/>
  <c r="AY39" i="27"/>
  <c r="BC39" i="27"/>
  <c r="BG39" i="27"/>
  <c r="BK39" i="27"/>
  <c r="BO39" i="27"/>
  <c r="BS39" i="27"/>
  <c r="BW39" i="27"/>
  <c r="CA39" i="27"/>
  <c r="CE39" i="27"/>
  <c r="CI39" i="27"/>
  <c r="CM39" i="27"/>
  <c r="CQ39" i="27"/>
  <c r="CU39" i="27"/>
  <c r="CY39" i="27"/>
  <c r="DC39" i="27"/>
  <c r="DG39" i="27"/>
  <c r="DK39" i="27"/>
  <c r="DO39" i="27"/>
  <c r="DS39" i="27"/>
  <c r="DW39" i="27"/>
  <c r="EA39" i="27"/>
  <c r="EE39" i="27"/>
  <c r="EI39" i="27"/>
  <c r="AR39" i="27"/>
  <c r="AZ39" i="27"/>
  <c r="BH39" i="27"/>
  <c r="BP39" i="27"/>
  <c r="BX39" i="27"/>
  <c r="CF39" i="27"/>
  <c r="CN39" i="27"/>
  <c r="CV39" i="27"/>
  <c r="DD39" i="27"/>
  <c r="DL39" i="27"/>
  <c r="DT39" i="27"/>
  <c r="EB39" i="27"/>
  <c r="AS39" i="27"/>
  <c r="BA39" i="27"/>
  <c r="BI39" i="27"/>
  <c r="BQ39" i="27"/>
  <c r="BY39" i="27"/>
  <c r="CG39" i="27"/>
  <c r="CO39" i="27"/>
  <c r="CW39" i="27"/>
  <c r="DE39" i="27"/>
  <c r="DM39" i="27"/>
  <c r="DU39" i="27"/>
  <c r="EC39" i="27"/>
  <c r="AN39" i="27"/>
  <c r="BD39" i="27"/>
  <c r="BT39" i="27"/>
  <c r="CJ39" i="27"/>
  <c r="CZ39" i="27"/>
  <c r="DP39" i="27"/>
  <c r="EF39" i="27"/>
  <c r="AO39" i="27"/>
  <c r="BE39" i="27"/>
  <c r="BU39" i="27"/>
  <c r="CK39" i="27"/>
  <c r="DA39" i="27"/>
  <c r="DQ39" i="27"/>
  <c r="EG39" i="27"/>
  <c r="BL39" i="27"/>
  <c r="CR39" i="27"/>
  <c r="DX39" i="27"/>
  <c r="CB39" i="27"/>
  <c r="CC39" i="27"/>
  <c r="BM39" i="27"/>
  <c r="CS39" i="27"/>
  <c r="DY39" i="27"/>
  <c r="AV39" i="27"/>
  <c r="DH39" i="27"/>
  <c r="AW39" i="27"/>
  <c r="DI39" i="27"/>
  <c r="AO31" i="27"/>
  <c r="AS31" i="27"/>
  <c r="AW31" i="27"/>
  <c r="BA31" i="27"/>
  <c r="BE31" i="27"/>
  <c r="BI31" i="27"/>
  <c r="BM31" i="27"/>
  <c r="BQ31" i="27"/>
  <c r="BU31" i="27"/>
  <c r="BY31" i="27"/>
  <c r="CC31" i="27"/>
  <c r="CG31" i="27"/>
  <c r="CK31" i="27"/>
  <c r="CO31" i="27"/>
  <c r="CS31" i="27"/>
  <c r="CW31" i="27"/>
  <c r="DA31" i="27"/>
  <c r="DE31" i="27"/>
  <c r="DI31" i="27"/>
  <c r="DM31" i="27"/>
  <c r="DQ31" i="27"/>
  <c r="DU31" i="27"/>
  <c r="DY31" i="27"/>
  <c r="EC31" i="27"/>
  <c r="EG31" i="27"/>
  <c r="AP31" i="27"/>
  <c r="AT31" i="27"/>
  <c r="AX31" i="27"/>
  <c r="BB31" i="27"/>
  <c r="BF31" i="27"/>
  <c r="BJ31" i="27"/>
  <c r="BN31" i="27"/>
  <c r="BR31" i="27"/>
  <c r="BV31" i="27"/>
  <c r="BZ31" i="27"/>
  <c r="CD31" i="27"/>
  <c r="CH31" i="27"/>
  <c r="CL31" i="27"/>
  <c r="CP31" i="27"/>
  <c r="CT31" i="27"/>
  <c r="CX31" i="27"/>
  <c r="DB31" i="27"/>
  <c r="DF31" i="27"/>
  <c r="DJ31" i="27"/>
  <c r="DN31" i="27"/>
  <c r="DR31" i="27"/>
  <c r="DV31" i="27"/>
  <c r="DZ31" i="27"/>
  <c r="ED31" i="27"/>
  <c r="EH31" i="27"/>
  <c r="AQ31" i="27"/>
  <c r="AY31" i="27"/>
  <c r="BG31" i="27"/>
  <c r="BO31" i="27"/>
  <c r="BW31" i="27"/>
  <c r="CE31" i="27"/>
  <c r="CM31" i="27"/>
  <c r="CU31" i="27"/>
  <c r="DC31" i="27"/>
  <c r="DK31" i="27"/>
  <c r="DS31" i="27"/>
  <c r="EA31" i="27"/>
  <c r="EI31" i="27"/>
  <c r="AR31" i="27"/>
  <c r="AZ31" i="27"/>
  <c r="BH31" i="27"/>
  <c r="BP31" i="27"/>
  <c r="BX31" i="27"/>
  <c r="CF31" i="27"/>
  <c r="CN31" i="27"/>
  <c r="CV31" i="27"/>
  <c r="DD31" i="27"/>
  <c r="DL31" i="27"/>
  <c r="DT31" i="27"/>
  <c r="EB31" i="27"/>
  <c r="AM31" i="27"/>
  <c r="BC31" i="27"/>
  <c r="BS31" i="27"/>
  <c r="CI31" i="27"/>
  <c r="CY31" i="27"/>
  <c r="DO31" i="27"/>
  <c r="EE31" i="27"/>
  <c r="AN31" i="27"/>
  <c r="BD31" i="27"/>
  <c r="BT31" i="27"/>
  <c r="CJ31" i="27"/>
  <c r="CZ31" i="27"/>
  <c r="DP31" i="27"/>
  <c r="EF31" i="27"/>
  <c r="BK31" i="27"/>
  <c r="CQ31" i="27"/>
  <c r="DW31" i="27"/>
  <c r="BL31" i="27"/>
  <c r="CR31" i="27"/>
  <c r="DX31" i="27"/>
  <c r="CA31" i="27"/>
  <c r="AU31" i="27"/>
  <c r="DH31" i="27"/>
  <c r="CB31" i="27"/>
  <c r="DG31" i="27"/>
  <c r="AV31" i="27"/>
  <c r="AQ23" i="27"/>
  <c r="AZ23" i="27"/>
  <c r="BJ23" i="27"/>
  <c r="BT23" i="27"/>
  <c r="CB23" i="27"/>
  <c r="CL23" i="27"/>
  <c r="CV23" i="27"/>
  <c r="DF23" i="27"/>
  <c r="DN23" i="27"/>
  <c r="DX23" i="27"/>
  <c r="EF23" i="27"/>
  <c r="AT23" i="27"/>
  <c r="BB23" i="27"/>
  <c r="BL23" i="27"/>
  <c r="BV23" i="27"/>
  <c r="CE23" i="27"/>
  <c r="CP23" i="27"/>
  <c r="CX23" i="27"/>
  <c r="DG23" i="27"/>
  <c r="DR23" i="27"/>
  <c r="EA23" i="27"/>
  <c r="EG23" i="27"/>
  <c r="BF23" i="27"/>
  <c r="BW23" i="27"/>
  <c r="CQ23" i="27"/>
  <c r="DK23" i="27"/>
  <c r="EB23" i="27"/>
  <c r="AN23" i="27"/>
  <c r="BG23" i="27"/>
  <c r="CA23" i="27"/>
  <c r="CR23" i="27"/>
  <c r="DL23" i="27"/>
  <c r="EE23" i="27"/>
  <c r="BO23" i="27"/>
  <c r="CZ23" i="27"/>
  <c r="BP23" i="27"/>
  <c r="DC23" i="27"/>
  <c r="CH23" i="27"/>
  <c r="CJ23" i="27"/>
  <c r="AU23" i="27"/>
  <c r="AY23" i="27"/>
  <c r="DS23" i="27"/>
  <c r="DV23" i="27"/>
  <c r="AS23" i="27"/>
  <c r="BI23" i="27"/>
  <c r="BY23" i="27"/>
  <c r="CO23" i="27"/>
  <c r="DE23" i="27"/>
  <c r="DU23" i="27"/>
  <c r="AX23" i="27"/>
  <c r="BS23" i="27"/>
  <c r="CN23" i="27"/>
  <c r="DJ23" i="27"/>
  <c r="ED23" i="27"/>
  <c r="BD23" i="27"/>
  <c r="CF23" i="27"/>
  <c r="DH23" i="27"/>
  <c r="EI23" i="27"/>
  <c r="AW23" i="27"/>
  <c r="BM23" i="27"/>
  <c r="CS23" i="27"/>
  <c r="DI23" i="27"/>
  <c r="DY23" i="27"/>
  <c r="BX23" i="27"/>
  <c r="CT23" i="27"/>
  <c r="EH23" i="27"/>
  <c r="BK23" i="27"/>
  <c r="CM23" i="27"/>
  <c r="CC23" i="27"/>
  <c r="BC23" i="27"/>
  <c r="DO23" i="27"/>
  <c r="DP23" i="27"/>
  <c r="BA23" i="27"/>
  <c r="BQ23" i="27"/>
  <c r="CG23" i="27"/>
  <c r="CW23" i="27"/>
  <c r="DM23" i="27"/>
  <c r="AM23" i="27"/>
  <c r="BH23" i="27"/>
  <c r="CD23" i="27"/>
  <c r="CY23" i="27"/>
  <c r="DT23" i="27"/>
  <c r="AP23" i="27"/>
  <c r="BR23" i="27"/>
  <c r="CU23" i="27"/>
  <c r="DW23" i="27"/>
  <c r="BU23" i="27"/>
  <c r="AR23" i="27"/>
  <c r="DZ23" i="27"/>
  <c r="EC23" i="27"/>
  <c r="CK23" i="27"/>
  <c r="BN23" i="27"/>
  <c r="DQ23" i="27"/>
  <c r="DB23" i="27"/>
  <c r="AV23" i="27"/>
  <c r="AO23" i="27"/>
  <c r="DA23" i="27"/>
  <c r="CI23" i="27"/>
  <c r="BZ23" i="27"/>
  <c r="BE23" i="27"/>
  <c r="DD23" i="27"/>
  <c r="AN15" i="27"/>
  <c r="BF15" i="27"/>
  <c r="CB15" i="27"/>
  <c r="CR15" i="27"/>
  <c r="DJ15" i="27"/>
  <c r="EF15" i="27"/>
  <c r="AX15" i="27"/>
  <c r="BT15" i="27"/>
  <c r="CX15" i="27"/>
  <c r="DV15" i="27"/>
  <c r="BB15" i="27"/>
  <c r="CD15" i="27"/>
  <c r="DB15" i="27"/>
  <c r="DX15" i="27"/>
  <c r="AP15" i="27"/>
  <c r="CP15" i="27"/>
  <c r="BL15" i="27"/>
  <c r="DH15" i="27"/>
  <c r="DR15" i="27"/>
  <c r="EH15" i="27"/>
  <c r="BR15" i="27"/>
  <c r="CH15" i="27"/>
  <c r="AW15" i="27"/>
  <c r="BM15" i="27"/>
  <c r="CC15" i="27"/>
  <c r="CS15" i="27"/>
  <c r="DI15" i="27"/>
  <c r="DY15" i="27"/>
  <c r="AQ15" i="27"/>
  <c r="BG15" i="27"/>
  <c r="BW15" i="27"/>
  <c r="CM15" i="27"/>
  <c r="DC15" i="27"/>
  <c r="DS15" i="27"/>
  <c r="EI15" i="27"/>
  <c r="BP15" i="27"/>
  <c r="CV15" i="27"/>
  <c r="EB15" i="27"/>
  <c r="BZ15" i="27"/>
  <c r="DP15" i="27"/>
  <c r="CZ15" i="27"/>
  <c r="AV15" i="27"/>
  <c r="CL15" i="27"/>
  <c r="BA15" i="27"/>
  <c r="BQ15" i="27"/>
  <c r="CG15" i="27"/>
  <c r="CW15" i="27"/>
  <c r="DM15" i="27"/>
  <c r="EC15" i="27"/>
  <c r="AU15" i="27"/>
  <c r="BK15" i="27"/>
  <c r="CA15" i="27"/>
  <c r="CQ15" i="27"/>
  <c r="DG15" i="27"/>
  <c r="DW15" i="27"/>
  <c r="AR15" i="27"/>
  <c r="BX15" i="27"/>
  <c r="DD15" i="27"/>
  <c r="AT15" i="27"/>
  <c r="CJ15" i="27"/>
  <c r="DZ15" i="27"/>
  <c r="AO15" i="27"/>
  <c r="BE15" i="27"/>
  <c r="BU15" i="27"/>
  <c r="CK15" i="27"/>
  <c r="DA15" i="27"/>
  <c r="DQ15" i="27"/>
  <c r="EG15" i="27"/>
  <c r="AY15" i="27"/>
  <c r="BO15" i="27"/>
  <c r="CE15" i="27"/>
  <c r="CU15" i="27"/>
  <c r="DK15" i="27"/>
  <c r="EA15" i="27"/>
  <c r="AZ15" i="27"/>
  <c r="CF15" i="27"/>
  <c r="DL15" i="27"/>
  <c r="BD15" i="27"/>
  <c r="CT15" i="27"/>
  <c r="ED15" i="27"/>
  <c r="BV15" i="27"/>
  <c r="AS15" i="27"/>
  <c r="DE15" i="27"/>
  <c r="BS15" i="27"/>
  <c r="EE15" i="27"/>
  <c r="BN15" i="27"/>
  <c r="DF15" i="27"/>
  <c r="CO15" i="27"/>
  <c r="DO15" i="27"/>
  <c r="BJ15" i="27"/>
  <c r="BI15" i="27"/>
  <c r="DU15" i="27"/>
  <c r="CI15" i="27"/>
  <c r="BH15" i="27"/>
  <c r="BY15" i="27"/>
  <c r="AM15" i="27"/>
  <c r="CY15" i="27"/>
  <c r="CN15" i="27"/>
  <c r="DN15" i="27"/>
  <c r="BC15" i="27"/>
  <c r="DT15" i="27"/>
  <c r="AT98" i="27"/>
  <c r="BB98" i="27"/>
  <c r="BL98" i="27"/>
  <c r="BV98" i="27"/>
  <c r="CF98" i="27"/>
  <c r="CN98" i="27"/>
  <c r="CX98" i="27"/>
  <c r="DH98" i="27"/>
  <c r="DQ98" i="27"/>
  <c r="EB98" i="27"/>
  <c r="EH98" i="27"/>
  <c r="AO98" i="27"/>
  <c r="BH98" i="27"/>
  <c r="BZ98" i="27"/>
  <c r="CS98" i="27"/>
  <c r="DM98" i="27"/>
  <c r="ED98" i="27"/>
  <c r="AP98" i="27"/>
  <c r="BJ98" i="27"/>
  <c r="CC98" i="27"/>
  <c r="CV98" i="27"/>
  <c r="DN98" i="27"/>
  <c r="EG98" i="27"/>
  <c r="AV98" i="27"/>
  <c r="BE98" i="27"/>
  <c r="BP98" i="27"/>
  <c r="BX98" i="27"/>
  <c r="CG98" i="27"/>
  <c r="CR98" i="27"/>
  <c r="DA98" i="27"/>
  <c r="DI98" i="27"/>
  <c r="DT98" i="27"/>
  <c r="EC98" i="27"/>
  <c r="AW98" i="27"/>
  <c r="BQ98" i="27"/>
  <c r="CK98" i="27"/>
  <c r="DB98" i="27"/>
  <c r="DV98" i="27"/>
  <c r="BA98" i="27"/>
  <c r="BR98" i="27"/>
  <c r="CL98" i="27"/>
  <c r="DF98" i="27"/>
  <c r="DX98" i="27"/>
  <c r="AY98" i="27"/>
  <c r="BO98" i="27"/>
  <c r="CE98" i="27"/>
  <c r="CU98" i="27"/>
  <c r="DK98" i="27"/>
  <c r="EA98" i="27"/>
  <c r="BD98" i="27"/>
  <c r="BY98" i="27"/>
  <c r="CT98" i="27"/>
  <c r="DP98" i="27"/>
  <c r="EI98" i="27"/>
  <c r="AQ98" i="27"/>
  <c r="BG98" i="27"/>
  <c r="BW98" i="27"/>
  <c r="CM98" i="27"/>
  <c r="DC98" i="27"/>
  <c r="DS98" i="27"/>
  <c r="AS98" i="27"/>
  <c r="BN98" i="27"/>
  <c r="CJ98" i="27"/>
  <c r="DE98" i="27"/>
  <c r="DZ98" i="27"/>
  <c r="BK98" i="27"/>
  <c r="CQ98" i="27"/>
  <c r="DW98" i="27"/>
  <c r="BT98" i="27"/>
  <c r="DJ98" i="27"/>
  <c r="DR98" i="27"/>
  <c r="CP98" i="27"/>
  <c r="BM98" i="27"/>
  <c r="AM98" i="27"/>
  <c r="BS98" i="27"/>
  <c r="CY98" i="27"/>
  <c r="AN98" i="27"/>
  <c r="CD98" i="27"/>
  <c r="DU98" i="27"/>
  <c r="AU98" i="27"/>
  <c r="CA98" i="27"/>
  <c r="DG98" i="27"/>
  <c r="AX98" i="27"/>
  <c r="CO98" i="27"/>
  <c r="EE98" i="27"/>
  <c r="EF98" i="27"/>
  <c r="DD98" i="27"/>
  <c r="CB98" i="27"/>
  <c r="AZ98" i="27"/>
  <c r="BC98" i="27"/>
  <c r="CZ98" i="27"/>
  <c r="CW98" i="27"/>
  <c r="AR98" i="27"/>
  <c r="CI98" i="27"/>
  <c r="CH98" i="27"/>
  <c r="DO98" i="27"/>
  <c r="DY98" i="27"/>
  <c r="BU98" i="27"/>
  <c r="DL98" i="27"/>
  <c r="BI98" i="27"/>
  <c r="BF98" i="27"/>
  <c r="AR90" i="27"/>
  <c r="AZ90" i="27"/>
  <c r="BF90" i="27"/>
  <c r="BM90" i="27"/>
  <c r="BU90" i="27"/>
  <c r="CB90" i="27"/>
  <c r="CH90" i="27"/>
  <c r="CP90" i="27"/>
  <c r="AT90" i="27"/>
  <c r="BA90" i="27"/>
  <c r="BH90" i="27"/>
  <c r="BP90" i="27"/>
  <c r="BV90" i="27"/>
  <c r="CC90" i="27"/>
  <c r="CK90" i="27"/>
  <c r="CR90" i="27"/>
  <c r="AO90" i="27"/>
  <c r="BB90" i="27"/>
  <c r="BQ90" i="27"/>
  <c r="CF90" i="27"/>
  <c r="CS90" i="27"/>
  <c r="DA90" i="27"/>
  <c r="DH90" i="27"/>
  <c r="DN90" i="27"/>
  <c r="DV90" i="27"/>
  <c r="EC90" i="27"/>
  <c r="AV90" i="27"/>
  <c r="BX90" i="27"/>
  <c r="CW90" i="27"/>
  <c r="DL90" i="27"/>
  <c r="DY90" i="27"/>
  <c r="BL90" i="27"/>
  <c r="CN90" i="27"/>
  <c r="DF90" i="27"/>
  <c r="DT90" i="27"/>
  <c r="EH90" i="27"/>
  <c r="AP90" i="27"/>
  <c r="BE90" i="27"/>
  <c r="BR90" i="27"/>
  <c r="CG90" i="27"/>
  <c r="CV90" i="27"/>
  <c r="DB90" i="27"/>
  <c r="DI90" i="27"/>
  <c r="DQ90" i="27"/>
  <c r="DX90" i="27"/>
  <c r="ED90" i="27"/>
  <c r="BJ90" i="27"/>
  <c r="CL90" i="27"/>
  <c r="DD90" i="27"/>
  <c r="DR90" i="27"/>
  <c r="EG90" i="27"/>
  <c r="AW90" i="27"/>
  <c r="BZ90" i="27"/>
  <c r="CX90" i="27"/>
  <c r="DM90" i="27"/>
  <c r="EB90" i="27"/>
  <c r="AM90" i="27"/>
  <c r="BC90" i="27"/>
  <c r="BS90" i="27"/>
  <c r="CI90" i="27"/>
  <c r="CY90" i="27"/>
  <c r="DO90" i="27"/>
  <c r="EE90" i="27"/>
  <c r="AX90" i="27"/>
  <c r="BT90" i="27"/>
  <c r="CO90" i="27"/>
  <c r="DJ90" i="27"/>
  <c r="EF90" i="27"/>
  <c r="AU90" i="27"/>
  <c r="BK90" i="27"/>
  <c r="CA90" i="27"/>
  <c r="CQ90" i="27"/>
  <c r="DG90" i="27"/>
  <c r="DW90" i="27"/>
  <c r="AN90" i="27"/>
  <c r="BI90" i="27"/>
  <c r="CD90" i="27"/>
  <c r="CZ90" i="27"/>
  <c r="DU90" i="27"/>
  <c r="AY90" i="27"/>
  <c r="CE90" i="27"/>
  <c r="DK90" i="27"/>
  <c r="AS90" i="27"/>
  <c r="CJ90" i="27"/>
  <c r="DZ90" i="27"/>
  <c r="BG90" i="27"/>
  <c r="CM90" i="27"/>
  <c r="DS90" i="27"/>
  <c r="BD90" i="27"/>
  <c r="CT90" i="27"/>
  <c r="BO90" i="27"/>
  <c r="CU90" i="27"/>
  <c r="EA90" i="27"/>
  <c r="BN90" i="27"/>
  <c r="DE90" i="27"/>
  <c r="DC90" i="27"/>
  <c r="EI90" i="27"/>
  <c r="AQ90" i="27"/>
  <c r="BY90" i="27"/>
  <c r="BW90" i="27"/>
  <c r="DP90" i="27"/>
  <c r="AV78" i="27"/>
  <c r="CX78" i="27"/>
  <c r="DI78" i="27"/>
  <c r="DT78" i="27"/>
  <c r="ED78" i="27"/>
  <c r="AM78" i="27"/>
  <c r="BC78" i="27"/>
  <c r="BS78" i="27"/>
  <c r="CI78" i="27"/>
  <c r="CY78" i="27"/>
  <c r="DO78" i="27"/>
  <c r="EE78" i="27"/>
  <c r="AX78" i="27"/>
  <c r="BT78" i="27"/>
  <c r="CO78" i="27"/>
  <c r="DJ78" i="27"/>
  <c r="AQ78" i="27"/>
  <c r="BK78" i="27"/>
  <c r="CE78" i="27"/>
  <c r="DC78" i="27"/>
  <c r="DW78" i="27"/>
  <c r="AS78" i="27"/>
  <c r="BY78" i="27"/>
  <c r="CZ78" i="27"/>
  <c r="DZ78" i="27"/>
  <c r="BJ78" i="27"/>
  <c r="DA78" i="27"/>
  <c r="AT78" i="27"/>
  <c r="CK78" i="27"/>
  <c r="EB78" i="27"/>
  <c r="DR78" i="27"/>
  <c r="AU78" i="27"/>
  <c r="BO78" i="27"/>
  <c r="CM78" i="27"/>
  <c r="DG78" i="27"/>
  <c r="EA78" i="27"/>
  <c r="BD78" i="27"/>
  <c r="CD78" i="27"/>
  <c r="DE78" i="27"/>
  <c r="EF78" i="27"/>
  <c r="BU78" i="27"/>
  <c r="DL78" i="27"/>
  <c r="BE78" i="27"/>
  <c r="CV78" i="27"/>
  <c r="AY78" i="27"/>
  <c r="BW78" i="27"/>
  <c r="CQ78" i="27"/>
  <c r="DK78" i="27"/>
  <c r="EI78" i="27"/>
  <c r="BI78" i="27"/>
  <c r="CJ78" i="27"/>
  <c r="DP78" i="27"/>
  <c r="AO78" i="27"/>
  <c r="CF78" i="27"/>
  <c r="DV78" i="27"/>
  <c r="BP78" i="27"/>
  <c r="DF78" i="27"/>
  <c r="BQ78" i="27"/>
  <c r="CA78" i="27"/>
  <c r="BN78" i="27"/>
  <c r="CP78" i="27"/>
  <c r="DD78" i="27"/>
  <c r="BM78" i="27"/>
  <c r="CN78" i="27"/>
  <c r="AW78" i="27"/>
  <c r="CB78" i="27"/>
  <c r="CW78" i="27"/>
  <c r="CU78" i="27"/>
  <c r="CT78" i="27"/>
  <c r="EG78" i="27"/>
  <c r="CS78" i="27"/>
  <c r="BB78" i="27"/>
  <c r="DS78" i="27"/>
  <c r="DU78" i="27"/>
  <c r="BZ78" i="27"/>
  <c r="DY78" i="27"/>
  <c r="CH78" i="27"/>
  <c r="AR78" i="27"/>
  <c r="BR78" i="27"/>
  <c r="EC78" i="27"/>
  <c r="BG78" i="27"/>
  <c r="CL78" i="27"/>
  <c r="EH78" i="27"/>
  <c r="CR78" i="27"/>
  <c r="BA78" i="27"/>
  <c r="AN78" i="27"/>
  <c r="DN78" i="27"/>
  <c r="CC78" i="27"/>
  <c r="DX78" i="27"/>
  <c r="CG78" i="27"/>
  <c r="AP78" i="27"/>
  <c r="AZ78" i="27"/>
  <c r="BX78" i="27"/>
  <c r="BH78" i="27"/>
  <c r="DH78" i="27"/>
  <c r="DM78" i="27"/>
  <c r="BV78" i="27"/>
  <c r="BL78" i="27"/>
  <c r="DQ78" i="27"/>
  <c r="BF78" i="27"/>
  <c r="DB78" i="27"/>
  <c r="AR70" i="27"/>
  <c r="CC70" i="27"/>
  <c r="BH70" i="27"/>
  <c r="CB70" i="27"/>
  <c r="DT70" i="27"/>
  <c r="CN70" i="27"/>
  <c r="DH70" i="27"/>
  <c r="CX70" i="27"/>
  <c r="BR70" i="27"/>
  <c r="ED70" i="27"/>
  <c r="AW70" i="27"/>
  <c r="BF70" i="27"/>
  <c r="CS70" i="27"/>
  <c r="BB70" i="27"/>
  <c r="AY70" i="27"/>
  <c r="BO70" i="27"/>
  <c r="CE70" i="27"/>
  <c r="CU70" i="27"/>
  <c r="DK70" i="27"/>
  <c r="EA70" i="27"/>
  <c r="AS70" i="27"/>
  <c r="BN70" i="27"/>
  <c r="CJ70" i="27"/>
  <c r="DE70" i="27"/>
  <c r="DZ70" i="27"/>
  <c r="BJ70" i="27"/>
  <c r="DA70" i="27"/>
  <c r="AT70" i="27"/>
  <c r="CK70" i="27"/>
  <c r="EB70" i="27"/>
  <c r="BQ70" i="27"/>
  <c r="DI70" i="27"/>
  <c r="DY70" i="27"/>
  <c r="CH70" i="27"/>
  <c r="EC70" i="27"/>
  <c r="DN70" i="27"/>
  <c r="BX70" i="27"/>
  <c r="AQ70" i="27"/>
  <c r="BG70" i="27"/>
  <c r="BW70" i="27"/>
  <c r="CM70" i="27"/>
  <c r="DC70" i="27"/>
  <c r="DS70" i="27"/>
  <c r="EI70" i="27"/>
  <c r="BD70" i="27"/>
  <c r="BY70" i="27"/>
  <c r="CT70" i="27"/>
  <c r="DP70" i="27"/>
  <c r="AO70" i="27"/>
  <c r="CF70" i="27"/>
  <c r="DV70" i="27"/>
  <c r="BP70" i="27"/>
  <c r="DF70" i="27"/>
  <c r="DR70" i="27"/>
  <c r="AU70" i="27"/>
  <c r="CA70" i="27"/>
  <c r="DG70" i="27"/>
  <c r="AN70" i="27"/>
  <c r="CD70" i="27"/>
  <c r="DU70" i="27"/>
  <c r="CP70" i="27"/>
  <c r="BZ70" i="27"/>
  <c r="DM70" i="27"/>
  <c r="BV70" i="27"/>
  <c r="CL70" i="27"/>
  <c r="BC70" i="27"/>
  <c r="CI70" i="27"/>
  <c r="DO70" i="27"/>
  <c r="AX70" i="27"/>
  <c r="CO70" i="27"/>
  <c r="EF70" i="27"/>
  <c r="DL70" i="27"/>
  <c r="CV70" i="27"/>
  <c r="DB70" i="27"/>
  <c r="BL70" i="27"/>
  <c r="DD70" i="27"/>
  <c r="BK70" i="27"/>
  <c r="CQ70" i="27"/>
  <c r="DW70" i="27"/>
  <c r="BI70" i="27"/>
  <c r="CZ70" i="27"/>
  <c r="AZ70" i="27"/>
  <c r="EG70" i="27"/>
  <c r="DQ70" i="27"/>
  <c r="CW70" i="27"/>
  <c r="EH70" i="27"/>
  <c r="CR70" i="27"/>
  <c r="BA70" i="27"/>
  <c r="EE70" i="27"/>
  <c r="BE70" i="27"/>
  <c r="CG70" i="27"/>
  <c r="AM70" i="27"/>
  <c r="BT70" i="27"/>
  <c r="AP70" i="27"/>
  <c r="BM70" i="27"/>
  <c r="BS70" i="27"/>
  <c r="DJ70" i="27"/>
  <c r="AV70" i="27"/>
  <c r="CY70" i="27"/>
  <c r="BU70" i="27"/>
  <c r="DX70" i="27"/>
  <c r="AR62" i="27"/>
  <c r="DT62" i="27"/>
  <c r="ED62" i="27"/>
  <c r="CX62" i="27"/>
  <c r="BR62" i="27"/>
  <c r="AW62" i="27"/>
  <c r="DR62" i="27"/>
  <c r="BF62" i="27"/>
  <c r="BH62" i="27"/>
  <c r="CB62" i="27"/>
  <c r="DI62" i="27"/>
  <c r="CN62" i="27"/>
  <c r="EC62" i="27"/>
  <c r="CC62" i="27"/>
  <c r="DN62" i="27"/>
  <c r="BX62" i="27"/>
  <c r="AY62" i="27"/>
  <c r="BO62" i="27"/>
  <c r="CE62" i="27"/>
  <c r="CU62" i="27"/>
  <c r="DK62" i="27"/>
  <c r="EA62" i="27"/>
  <c r="AS62" i="27"/>
  <c r="BN62" i="27"/>
  <c r="CJ62" i="27"/>
  <c r="DE62" i="27"/>
  <c r="DZ62" i="27"/>
  <c r="BP62" i="27"/>
  <c r="DF62" i="27"/>
  <c r="AZ62" i="27"/>
  <c r="CP62" i="27"/>
  <c r="EG62" i="27"/>
  <c r="DH62" i="27"/>
  <c r="DD62" i="27"/>
  <c r="BM62" i="27"/>
  <c r="CW62" i="27"/>
  <c r="CS62" i="27"/>
  <c r="BB62" i="27"/>
  <c r="AQ62" i="27"/>
  <c r="BG62" i="27"/>
  <c r="BW62" i="27"/>
  <c r="CM62" i="27"/>
  <c r="DC62" i="27"/>
  <c r="DS62" i="27"/>
  <c r="EI62" i="27"/>
  <c r="BD62" i="27"/>
  <c r="BY62" i="27"/>
  <c r="CT62" i="27"/>
  <c r="DP62" i="27"/>
  <c r="AT62" i="27"/>
  <c r="CK62" i="27"/>
  <c r="EB62" i="27"/>
  <c r="BU62" i="27"/>
  <c r="DL62" i="27"/>
  <c r="BQ62" i="27"/>
  <c r="AU62" i="27"/>
  <c r="CA62" i="27"/>
  <c r="DG62" i="27"/>
  <c r="AN62" i="27"/>
  <c r="CD62" i="27"/>
  <c r="DU62" i="27"/>
  <c r="CV62" i="27"/>
  <c r="CF62" i="27"/>
  <c r="AV62" i="27"/>
  <c r="EH62" i="27"/>
  <c r="CR62" i="27"/>
  <c r="BA62" i="27"/>
  <c r="BC62" i="27"/>
  <c r="CI62" i="27"/>
  <c r="DO62" i="27"/>
  <c r="AX62" i="27"/>
  <c r="CO62" i="27"/>
  <c r="EF62" i="27"/>
  <c r="DQ62" i="27"/>
  <c r="DA62" i="27"/>
  <c r="DX62" i="27"/>
  <c r="CG62" i="27"/>
  <c r="AP62" i="27"/>
  <c r="DY62" i="27"/>
  <c r="BK62" i="27"/>
  <c r="CQ62" i="27"/>
  <c r="DW62" i="27"/>
  <c r="BI62" i="27"/>
  <c r="CZ62" i="27"/>
  <c r="BE62" i="27"/>
  <c r="AO62" i="27"/>
  <c r="DV62" i="27"/>
  <c r="DM62" i="27"/>
  <c r="BV62" i="27"/>
  <c r="CH62" i="27"/>
  <c r="EE62" i="27"/>
  <c r="BJ62" i="27"/>
  <c r="DB62" i="27"/>
  <c r="AM62" i="27"/>
  <c r="BT62" i="27"/>
  <c r="BL62" i="27"/>
  <c r="BS62" i="27"/>
  <c r="DJ62" i="27"/>
  <c r="CY62" i="27"/>
  <c r="BZ62" i="27"/>
  <c r="CL62" i="27"/>
  <c r="CL54" i="27"/>
  <c r="DT54" i="27"/>
  <c r="ED54" i="27"/>
  <c r="CN54" i="27"/>
  <c r="BR54" i="27"/>
  <c r="AW54" i="27"/>
  <c r="AU54" i="27"/>
  <c r="BK54" i="27"/>
  <c r="CA54" i="27"/>
  <c r="CQ54" i="27"/>
  <c r="DG54" i="27"/>
  <c r="DW54" i="27"/>
  <c r="AN54" i="27"/>
  <c r="BI54" i="27"/>
  <c r="CD54" i="27"/>
  <c r="CZ54" i="27"/>
  <c r="DU54" i="27"/>
  <c r="AO54" i="27"/>
  <c r="BP54" i="27"/>
  <c r="CK54" i="27"/>
  <c r="DF54" i="27"/>
  <c r="EB54" i="27"/>
  <c r="DR54" i="27"/>
  <c r="AY54" i="27"/>
  <c r="BO54" i="27"/>
  <c r="CE54" i="27"/>
  <c r="CU54" i="27"/>
  <c r="DK54" i="27"/>
  <c r="EA54" i="27"/>
  <c r="AS54" i="27"/>
  <c r="BN54" i="27"/>
  <c r="CJ54" i="27"/>
  <c r="DE54" i="27"/>
  <c r="DZ54" i="27"/>
  <c r="AT54" i="27"/>
  <c r="BU54" i="27"/>
  <c r="CP54" i="27"/>
  <c r="DL54" i="27"/>
  <c r="EG54" i="27"/>
  <c r="AM54" i="27"/>
  <c r="BC54" i="27"/>
  <c r="BS54" i="27"/>
  <c r="CI54" i="27"/>
  <c r="CY54" i="27"/>
  <c r="DO54" i="27"/>
  <c r="EE54" i="27"/>
  <c r="AX54" i="27"/>
  <c r="BT54" i="27"/>
  <c r="CO54" i="27"/>
  <c r="DJ54" i="27"/>
  <c r="EF54" i="27"/>
  <c r="AZ54" i="27"/>
  <c r="BZ54" i="27"/>
  <c r="CV54" i="27"/>
  <c r="DQ54" i="27"/>
  <c r="CB54" i="27"/>
  <c r="DI54" i="27"/>
  <c r="BW54" i="27"/>
  <c r="EI54" i="27"/>
  <c r="DP54" i="27"/>
  <c r="DA54" i="27"/>
  <c r="DD54" i="27"/>
  <c r="BM54" i="27"/>
  <c r="BQ54" i="27"/>
  <c r="CM54" i="27"/>
  <c r="BD54" i="27"/>
  <c r="BJ54" i="27"/>
  <c r="DV54" i="27"/>
  <c r="CW54" i="27"/>
  <c r="CS54" i="27"/>
  <c r="BB54" i="27"/>
  <c r="AQ54" i="27"/>
  <c r="DC54" i="27"/>
  <c r="BY54" i="27"/>
  <c r="BE54" i="27"/>
  <c r="AV54" i="27"/>
  <c r="DY54" i="27"/>
  <c r="CH54" i="27"/>
  <c r="AR54" i="27"/>
  <c r="CC54" i="27"/>
  <c r="EC54" i="27"/>
  <c r="CF54" i="27"/>
  <c r="BX54" i="27"/>
  <c r="DH54" i="27"/>
  <c r="DM54" i="27"/>
  <c r="BV54" i="27"/>
  <c r="BG54" i="27"/>
  <c r="CX54" i="27"/>
  <c r="BF54" i="27"/>
  <c r="DB54" i="27"/>
  <c r="BL54" i="27"/>
  <c r="DS54" i="27"/>
  <c r="BH54" i="27"/>
  <c r="EH54" i="27"/>
  <c r="CR54" i="27"/>
  <c r="BA54" i="27"/>
  <c r="DX54" i="27"/>
  <c r="CG54" i="27"/>
  <c r="CT54" i="27"/>
  <c r="DN54" i="27"/>
  <c r="AP54" i="27"/>
  <c r="AN46" i="27"/>
  <c r="AY46" i="27"/>
  <c r="BH46" i="27"/>
  <c r="BR46" i="27"/>
  <c r="CB46" i="27"/>
  <c r="CJ46" i="27"/>
  <c r="CT46" i="27"/>
  <c r="DD46" i="27"/>
  <c r="DN46" i="27"/>
  <c r="AR46" i="27"/>
  <c r="BB46" i="27"/>
  <c r="BJ46" i="27"/>
  <c r="BT46" i="27"/>
  <c r="CD46" i="27"/>
  <c r="CM46" i="27"/>
  <c r="CX46" i="27"/>
  <c r="DF46" i="27"/>
  <c r="DO46" i="27"/>
  <c r="BC46" i="27"/>
  <c r="BW46" i="27"/>
  <c r="CP46" i="27"/>
  <c r="DH46" i="27"/>
  <c r="DV46" i="27"/>
  <c r="EF46" i="27"/>
  <c r="AM46" i="27"/>
  <c r="BG46" i="27"/>
  <c r="BX46" i="27"/>
  <c r="CR46" i="27"/>
  <c r="DK46" i="27"/>
  <c r="DZ46" i="27"/>
  <c r="EI46" i="27"/>
  <c r="AT46" i="27"/>
  <c r="CE46" i="27"/>
  <c r="DS46" i="27"/>
  <c r="AV46" i="27"/>
  <c r="CI46" i="27"/>
  <c r="DT46" i="27"/>
  <c r="BN46" i="27"/>
  <c r="EA46" i="27"/>
  <c r="CY46" i="27"/>
  <c r="CZ46" i="27"/>
  <c r="BO46" i="27"/>
  <c r="ED46" i="27"/>
  <c r="AO46" i="27"/>
  <c r="BE46" i="27"/>
  <c r="BU46" i="27"/>
  <c r="CK46" i="27"/>
  <c r="DA46" i="27"/>
  <c r="DQ46" i="27"/>
  <c r="EG46" i="27"/>
  <c r="BF46" i="27"/>
  <c r="CA46" i="27"/>
  <c r="CV46" i="27"/>
  <c r="DR46" i="27"/>
  <c r="DX46" i="27"/>
  <c r="CU46" i="27"/>
  <c r="BS46" i="27"/>
  <c r="AQ46" i="27"/>
  <c r="DP46" i="27"/>
  <c r="CN46" i="27"/>
  <c r="AS46" i="27"/>
  <c r="BI46" i="27"/>
  <c r="BY46" i="27"/>
  <c r="CO46" i="27"/>
  <c r="DE46" i="27"/>
  <c r="DU46" i="27"/>
  <c r="AP46" i="27"/>
  <c r="BK46" i="27"/>
  <c r="CF46" i="27"/>
  <c r="DB46" i="27"/>
  <c r="DW46" i="27"/>
  <c r="BL46" i="27"/>
  <c r="AW46" i="27"/>
  <c r="BM46" i="27"/>
  <c r="CC46" i="27"/>
  <c r="CS46" i="27"/>
  <c r="DI46" i="27"/>
  <c r="DY46" i="27"/>
  <c r="AU46" i="27"/>
  <c r="BP46" i="27"/>
  <c r="CL46" i="27"/>
  <c r="DG46" i="27"/>
  <c r="EB46" i="27"/>
  <c r="DJ46" i="27"/>
  <c r="CH46" i="27"/>
  <c r="BD46" i="27"/>
  <c r="CW46" i="27"/>
  <c r="BV46" i="27"/>
  <c r="EE46" i="27"/>
  <c r="AX46" i="27"/>
  <c r="BA46" i="27"/>
  <c r="DM46" i="27"/>
  <c r="CQ46" i="27"/>
  <c r="DC46" i="27"/>
  <c r="BQ46" i="27"/>
  <c r="EC46" i="27"/>
  <c r="DL46" i="27"/>
  <c r="BZ46" i="27"/>
  <c r="CG46" i="27"/>
  <c r="AZ46" i="27"/>
  <c r="EH46" i="27"/>
  <c r="AM42" i="27"/>
  <c r="AR42" i="27"/>
  <c r="BH42" i="27"/>
  <c r="CB42" i="27"/>
  <c r="CX42" i="27"/>
  <c r="DN42" i="27"/>
  <c r="EF42" i="27"/>
  <c r="AT42" i="27"/>
  <c r="BN42" i="27"/>
  <c r="CI42" i="27"/>
  <c r="CY42" i="27"/>
  <c r="DS42" i="27"/>
  <c r="BT42" i="27"/>
  <c r="DD42" i="27"/>
  <c r="BW42" i="27"/>
  <c r="DK42" i="27"/>
  <c r="AY42" i="27"/>
  <c r="DZ42" i="27"/>
  <c r="BG42" i="27"/>
  <c r="EA42" i="27"/>
  <c r="CJ42" i="27"/>
  <c r="CP42" i="27"/>
  <c r="EI42" i="27"/>
  <c r="CD42" i="27"/>
  <c r="DT42" i="27"/>
  <c r="BO42" i="27"/>
  <c r="DF42" i="27"/>
  <c r="BB42" i="27"/>
  <c r="AW42" i="27"/>
  <c r="BM42" i="27"/>
  <c r="CC42" i="27"/>
  <c r="CS42" i="27"/>
  <c r="DI42" i="27"/>
  <c r="DY42" i="27"/>
  <c r="AU42" i="27"/>
  <c r="BP42" i="27"/>
  <c r="CL42" i="27"/>
  <c r="DG42" i="27"/>
  <c r="EB42" i="27"/>
  <c r="BC42" i="27"/>
  <c r="CE42" i="27"/>
  <c r="DH42" i="27"/>
  <c r="AQ42" i="27"/>
  <c r="BS42" i="27"/>
  <c r="CU42" i="27"/>
  <c r="DX42" i="27"/>
  <c r="BA42" i="27"/>
  <c r="BQ42" i="27"/>
  <c r="CG42" i="27"/>
  <c r="CW42" i="27"/>
  <c r="DM42" i="27"/>
  <c r="EC42" i="27"/>
  <c r="AZ42" i="27"/>
  <c r="BV42" i="27"/>
  <c r="CQ42" i="27"/>
  <c r="DL42" i="27"/>
  <c r="EH42" i="27"/>
  <c r="BJ42" i="27"/>
  <c r="CM42" i="27"/>
  <c r="DO42" i="27"/>
  <c r="AX42" i="27"/>
  <c r="BZ42" i="27"/>
  <c r="DC42" i="27"/>
  <c r="EE42" i="27"/>
  <c r="AO42" i="27"/>
  <c r="BE42" i="27"/>
  <c r="BU42" i="27"/>
  <c r="CK42" i="27"/>
  <c r="DA42" i="27"/>
  <c r="DQ42" i="27"/>
  <c r="EG42" i="27"/>
  <c r="BF42" i="27"/>
  <c r="CA42" i="27"/>
  <c r="CV42" i="27"/>
  <c r="DR42" i="27"/>
  <c r="AN42" i="27"/>
  <c r="BR42" i="27"/>
  <c r="CT42" i="27"/>
  <c r="DV42" i="27"/>
  <c r="BD42" i="27"/>
  <c r="CH42" i="27"/>
  <c r="DJ42" i="27"/>
  <c r="CR42" i="27"/>
  <c r="AS42" i="27"/>
  <c r="DE42" i="27"/>
  <c r="CF42" i="27"/>
  <c r="BX42" i="27"/>
  <c r="CN42" i="27"/>
  <c r="BI42" i="27"/>
  <c r="DU42" i="27"/>
  <c r="DB42" i="27"/>
  <c r="CZ42" i="27"/>
  <c r="DP42" i="27"/>
  <c r="BY42" i="27"/>
  <c r="AP42" i="27"/>
  <c r="DW42" i="27"/>
  <c r="ED42" i="27"/>
  <c r="CO42" i="27"/>
  <c r="BK42" i="27"/>
  <c r="AV42" i="27"/>
  <c r="BL42" i="27"/>
  <c r="AN34" i="27"/>
  <c r="AV34" i="27"/>
  <c r="BC34" i="27"/>
  <c r="BJ34" i="27"/>
  <c r="BR34" i="27"/>
  <c r="BX34" i="27"/>
  <c r="CE34" i="27"/>
  <c r="CM34" i="27"/>
  <c r="CT34" i="27"/>
  <c r="CZ34" i="27"/>
  <c r="DH34" i="27"/>
  <c r="DO34" i="27"/>
  <c r="DV34" i="27"/>
  <c r="ED34" i="27"/>
  <c r="AQ34" i="27"/>
  <c r="AX34" i="27"/>
  <c r="BD34" i="27"/>
  <c r="BL34" i="27"/>
  <c r="BS34" i="27"/>
  <c r="BZ34" i="27"/>
  <c r="CH34" i="27"/>
  <c r="CN34" i="27"/>
  <c r="CU34" i="27"/>
  <c r="DC34" i="27"/>
  <c r="DJ34" i="27"/>
  <c r="DP34" i="27"/>
  <c r="DX34" i="27"/>
  <c r="EE34" i="27"/>
  <c r="AR34" i="27"/>
  <c r="BG34" i="27"/>
  <c r="BT34" i="27"/>
  <c r="CI34" i="27"/>
  <c r="CX34" i="27"/>
  <c r="DK34" i="27"/>
  <c r="DZ34" i="27"/>
  <c r="AT34" i="27"/>
  <c r="BH34" i="27"/>
  <c r="BW34" i="27"/>
  <c r="CJ34" i="27"/>
  <c r="CY34" i="27"/>
  <c r="DN34" i="27"/>
  <c r="EA34" i="27"/>
  <c r="AY34" i="27"/>
  <c r="CB34" i="27"/>
  <c r="DD34" i="27"/>
  <c r="EF34" i="27"/>
  <c r="BB34" i="27"/>
  <c r="CD34" i="27"/>
  <c r="DF34" i="27"/>
  <c r="EI34" i="27"/>
  <c r="CP34" i="27"/>
  <c r="BN34" i="27"/>
  <c r="DS34" i="27"/>
  <c r="DT34" i="27"/>
  <c r="AM34" i="27"/>
  <c r="CR34" i="27"/>
  <c r="BO34" i="27"/>
  <c r="AO34" i="27"/>
  <c r="BE34" i="27"/>
  <c r="BU34" i="27"/>
  <c r="CK34" i="27"/>
  <c r="DA34" i="27"/>
  <c r="DQ34" i="27"/>
  <c r="EG34" i="27"/>
  <c r="BF34" i="27"/>
  <c r="CA34" i="27"/>
  <c r="CV34" i="27"/>
  <c r="DR34" i="27"/>
  <c r="AS34" i="27"/>
  <c r="BY34" i="27"/>
  <c r="CO34" i="27"/>
  <c r="DU34" i="27"/>
  <c r="AP34" i="27"/>
  <c r="CF34" i="27"/>
  <c r="DB34" i="27"/>
  <c r="BI34" i="27"/>
  <c r="DE34" i="27"/>
  <c r="BK34" i="27"/>
  <c r="DW34" i="27"/>
  <c r="AW34" i="27"/>
  <c r="BM34" i="27"/>
  <c r="CC34" i="27"/>
  <c r="CS34" i="27"/>
  <c r="DI34" i="27"/>
  <c r="DY34" i="27"/>
  <c r="AU34" i="27"/>
  <c r="BP34" i="27"/>
  <c r="CL34" i="27"/>
  <c r="DG34" i="27"/>
  <c r="EB34" i="27"/>
  <c r="CG34" i="27"/>
  <c r="AZ34" i="27"/>
  <c r="EH34" i="27"/>
  <c r="BV34" i="27"/>
  <c r="EC34" i="27"/>
  <c r="CW34" i="27"/>
  <c r="BA34" i="27"/>
  <c r="DM34" i="27"/>
  <c r="CQ34" i="27"/>
  <c r="BQ34" i="27"/>
  <c r="DL34" i="27"/>
  <c r="AM26" i="27"/>
  <c r="AR26" i="27"/>
  <c r="BH26" i="27"/>
  <c r="CB26" i="27"/>
  <c r="CX26" i="27"/>
  <c r="DN26" i="27"/>
  <c r="EF26" i="27"/>
  <c r="AT26" i="27"/>
  <c r="BN26" i="27"/>
  <c r="CI26" i="27"/>
  <c r="CY26" i="27"/>
  <c r="DS26" i="27"/>
  <c r="AY26" i="27"/>
  <c r="CJ26" i="27"/>
  <c r="DZ26" i="27"/>
  <c r="BG26" i="27"/>
  <c r="CP26" i="27"/>
  <c r="EA26" i="27"/>
  <c r="BT26" i="27"/>
  <c r="BW26" i="27"/>
  <c r="DD26" i="27"/>
  <c r="DK26" i="27"/>
  <c r="DF26" i="27"/>
  <c r="BB26" i="27"/>
  <c r="CR26" i="27"/>
  <c r="EI26" i="27"/>
  <c r="CD26" i="27"/>
  <c r="BA26" i="27"/>
  <c r="BQ26" i="27"/>
  <c r="CG26" i="27"/>
  <c r="CW26" i="27"/>
  <c r="DM26" i="27"/>
  <c r="EC26" i="27"/>
  <c r="AZ26" i="27"/>
  <c r="BV26" i="27"/>
  <c r="CQ26" i="27"/>
  <c r="DL26" i="27"/>
  <c r="EH26" i="27"/>
  <c r="BJ26" i="27"/>
  <c r="CM26" i="27"/>
  <c r="DO26" i="27"/>
  <c r="AX26" i="27"/>
  <c r="BZ26" i="27"/>
  <c r="DC26" i="27"/>
  <c r="EE26" i="27"/>
  <c r="DT26" i="27"/>
  <c r="AO26" i="27"/>
  <c r="BE26" i="27"/>
  <c r="BU26" i="27"/>
  <c r="CK26" i="27"/>
  <c r="DA26" i="27"/>
  <c r="DQ26" i="27"/>
  <c r="EG26" i="27"/>
  <c r="BF26" i="27"/>
  <c r="CA26" i="27"/>
  <c r="CV26" i="27"/>
  <c r="DR26" i="27"/>
  <c r="AN26" i="27"/>
  <c r="BR26" i="27"/>
  <c r="CT26" i="27"/>
  <c r="DV26" i="27"/>
  <c r="BD26" i="27"/>
  <c r="CH26" i="27"/>
  <c r="DJ26" i="27"/>
  <c r="BO26" i="27"/>
  <c r="AS26" i="27"/>
  <c r="BI26" i="27"/>
  <c r="BY26" i="27"/>
  <c r="CO26" i="27"/>
  <c r="DE26" i="27"/>
  <c r="DU26" i="27"/>
  <c r="AP26" i="27"/>
  <c r="BK26" i="27"/>
  <c r="CF26" i="27"/>
  <c r="DB26" i="27"/>
  <c r="DW26" i="27"/>
  <c r="AV26" i="27"/>
  <c r="BX26" i="27"/>
  <c r="CZ26" i="27"/>
  <c r="ED26" i="27"/>
  <c r="BL26" i="27"/>
  <c r="CN26" i="27"/>
  <c r="DP26" i="27"/>
  <c r="CC26" i="27"/>
  <c r="AU26" i="27"/>
  <c r="EB26" i="27"/>
  <c r="AQ26" i="27"/>
  <c r="CS26" i="27"/>
  <c r="BP26" i="27"/>
  <c r="BC26" i="27"/>
  <c r="BS26" i="27"/>
  <c r="AW26" i="27"/>
  <c r="DI26" i="27"/>
  <c r="CL26" i="27"/>
  <c r="CE26" i="27"/>
  <c r="CU26" i="27"/>
  <c r="BM26" i="27"/>
  <c r="DY26" i="27"/>
  <c r="DG26" i="27"/>
  <c r="DH26" i="27"/>
  <c r="DX26" i="27"/>
  <c r="AN14" i="27"/>
  <c r="AP14" i="27"/>
  <c r="AU14" i="27"/>
  <c r="BA14" i="27"/>
  <c r="BF14" i="27"/>
  <c r="BK14" i="27"/>
  <c r="BQ14" i="27"/>
  <c r="BV14" i="27"/>
  <c r="CA14" i="27"/>
  <c r="CG14" i="27"/>
  <c r="CL14" i="27"/>
  <c r="CQ14" i="27"/>
  <c r="CW14" i="27"/>
  <c r="DB14" i="27"/>
  <c r="DG14" i="27"/>
  <c r="DM14" i="27"/>
  <c r="DR14" i="27"/>
  <c r="DW14" i="27"/>
  <c r="EC14" i="27"/>
  <c r="EH14" i="27"/>
  <c r="AS14" i="27"/>
  <c r="AY14" i="27"/>
  <c r="BG14" i="27"/>
  <c r="BN14" i="27"/>
  <c r="BU14" i="27"/>
  <c r="CC14" i="27"/>
  <c r="CI14" i="27"/>
  <c r="CP14" i="27"/>
  <c r="CX14" i="27"/>
  <c r="DE14" i="27"/>
  <c r="DK14" i="27"/>
  <c r="DS14" i="27"/>
  <c r="DZ14" i="27"/>
  <c r="EG14" i="27"/>
  <c r="AM14" i="27"/>
  <c r="AT14" i="27"/>
  <c r="BB14" i="27"/>
  <c r="BI14" i="27"/>
  <c r="BO14" i="27"/>
  <c r="BW14" i="27"/>
  <c r="CD14" i="27"/>
  <c r="CK14" i="27"/>
  <c r="CS14" i="27"/>
  <c r="CY14" i="27"/>
  <c r="DF14" i="27"/>
  <c r="DN14" i="27"/>
  <c r="DU14" i="27"/>
  <c r="EA14" i="27"/>
  <c r="EI14" i="27"/>
  <c r="AX14" i="27"/>
  <c r="BM14" i="27"/>
  <c r="BZ14" i="27"/>
  <c r="CO14" i="27"/>
  <c r="DC14" i="27"/>
  <c r="DQ14" i="27"/>
  <c r="EE14" i="27"/>
  <c r="AO14" i="27"/>
  <c r="BC14" i="27"/>
  <c r="BR14" i="27"/>
  <c r="CE14" i="27"/>
  <c r="CT14" i="27"/>
  <c r="DI14" i="27"/>
  <c r="DV14" i="27"/>
  <c r="AQ14" i="27"/>
  <c r="BS14" i="27"/>
  <c r="CU14" i="27"/>
  <c r="DY14" i="27"/>
  <c r="AW14" i="27"/>
  <c r="BY14" i="27"/>
  <c r="DA14" i="27"/>
  <c r="ED14" i="27"/>
  <c r="BE14" i="27"/>
  <c r="DJ14" i="27"/>
  <c r="BJ14" i="27"/>
  <c r="DO14" i="27"/>
  <c r="CH14" i="27"/>
  <c r="CM14" i="27"/>
  <c r="EB14" i="27"/>
  <c r="DL14" i="27"/>
  <c r="CV14" i="27"/>
  <c r="CF14" i="27"/>
  <c r="BP14" i="27"/>
  <c r="AZ14" i="27"/>
  <c r="DT14" i="27"/>
  <c r="DD14" i="27"/>
  <c r="CN14" i="27"/>
  <c r="BX14" i="27"/>
  <c r="BH14" i="27"/>
  <c r="AR14" i="27"/>
  <c r="EF14" i="27"/>
  <c r="CZ14" i="27"/>
  <c r="BT14" i="27"/>
  <c r="DX14" i="27"/>
  <c r="CR14" i="27"/>
  <c r="BL14" i="27"/>
  <c r="CB14" i="27"/>
  <c r="DP14" i="27"/>
  <c r="CJ14" i="27"/>
  <c r="BD14" i="27"/>
  <c r="DH14" i="27"/>
  <c r="AV14" i="27"/>
  <c r="AO101" i="27"/>
  <c r="AS101" i="27"/>
  <c r="AW101" i="27"/>
  <c r="BA101" i="27"/>
  <c r="BE101" i="27"/>
  <c r="BI101" i="27"/>
  <c r="BM101" i="27"/>
  <c r="BQ101" i="27"/>
  <c r="BU101" i="27"/>
  <c r="BY101" i="27"/>
  <c r="CC101" i="27"/>
  <c r="CG101" i="27"/>
  <c r="CK101" i="27"/>
  <c r="CO101" i="27"/>
  <c r="CS101" i="27"/>
  <c r="CW101" i="27"/>
  <c r="DA101" i="27"/>
  <c r="DE101" i="27"/>
  <c r="DI101" i="27"/>
  <c r="DM101" i="27"/>
  <c r="DQ101" i="27"/>
  <c r="DU101" i="27"/>
  <c r="DY101" i="27"/>
  <c r="EC101" i="27"/>
  <c r="EG101" i="27"/>
  <c r="AM101" i="27"/>
  <c r="AU101" i="27"/>
  <c r="BC101" i="27"/>
  <c r="BK101" i="27"/>
  <c r="BS101" i="27"/>
  <c r="CA101" i="27"/>
  <c r="CI101" i="27"/>
  <c r="CQ101" i="27"/>
  <c r="DC101" i="27"/>
  <c r="DK101" i="27"/>
  <c r="DS101" i="27"/>
  <c r="EA101" i="27"/>
  <c r="EI101" i="27"/>
  <c r="AN101" i="27"/>
  <c r="AV101" i="27"/>
  <c r="BD101" i="27"/>
  <c r="BL101" i="27"/>
  <c r="BT101" i="27"/>
  <c r="CB101" i="27"/>
  <c r="CJ101" i="27"/>
  <c r="CR101" i="27"/>
  <c r="CZ101" i="27"/>
  <c r="DH101" i="27"/>
  <c r="DP101" i="27"/>
  <c r="DX101" i="27"/>
  <c r="EF101" i="27"/>
  <c r="AP101" i="27"/>
  <c r="AT101" i="27"/>
  <c r="AX101" i="27"/>
  <c r="BB101" i="27"/>
  <c r="BF101" i="27"/>
  <c r="BJ101" i="27"/>
  <c r="BN101" i="27"/>
  <c r="BR101" i="27"/>
  <c r="BV101" i="27"/>
  <c r="BZ101" i="27"/>
  <c r="CD101" i="27"/>
  <c r="CH101" i="27"/>
  <c r="CL101" i="27"/>
  <c r="CP101" i="27"/>
  <c r="CT101" i="27"/>
  <c r="CX101" i="27"/>
  <c r="DB101" i="27"/>
  <c r="DF101" i="27"/>
  <c r="DJ101" i="27"/>
  <c r="DN101" i="27"/>
  <c r="DR101" i="27"/>
  <c r="DV101" i="27"/>
  <c r="DZ101" i="27"/>
  <c r="ED101" i="27"/>
  <c r="EH101" i="27"/>
  <c r="AQ101" i="27"/>
  <c r="AY101" i="27"/>
  <c r="BG101" i="27"/>
  <c r="BO101" i="27"/>
  <c r="BW101" i="27"/>
  <c r="CE101" i="27"/>
  <c r="CM101" i="27"/>
  <c r="CU101" i="27"/>
  <c r="CY101" i="27"/>
  <c r="DG101" i="27"/>
  <c r="DO101" i="27"/>
  <c r="DW101" i="27"/>
  <c r="EE101" i="27"/>
  <c r="AR101" i="27"/>
  <c r="AZ101" i="27"/>
  <c r="BH101" i="27"/>
  <c r="BP101" i="27"/>
  <c r="BX101" i="27"/>
  <c r="CF101" i="27"/>
  <c r="CN101" i="27"/>
  <c r="CV101" i="27"/>
  <c r="DD101" i="27"/>
  <c r="DL101" i="27"/>
  <c r="DT101" i="27"/>
  <c r="EB101" i="27"/>
  <c r="AN97" i="27"/>
  <c r="AR97" i="27"/>
  <c r="AV97" i="27"/>
  <c r="AZ97" i="27"/>
  <c r="BD97" i="27"/>
  <c r="BH97" i="27"/>
  <c r="BL97" i="27"/>
  <c r="BP97" i="27"/>
  <c r="BT97" i="27"/>
  <c r="BX97" i="27"/>
  <c r="CB97" i="27"/>
  <c r="CF97" i="27"/>
  <c r="CJ97" i="27"/>
  <c r="CN97" i="27"/>
  <c r="CR97" i="27"/>
  <c r="CV97" i="27"/>
  <c r="CZ97" i="27"/>
  <c r="DD97" i="27"/>
  <c r="DH97" i="27"/>
  <c r="DL97" i="27"/>
  <c r="DP97" i="27"/>
  <c r="DT97" i="27"/>
  <c r="DX97" i="27"/>
  <c r="EB97" i="27"/>
  <c r="EF97" i="27"/>
  <c r="AP97" i="27"/>
  <c r="AT97" i="27"/>
  <c r="BB97" i="27"/>
  <c r="BJ97" i="27"/>
  <c r="BR97" i="27"/>
  <c r="BZ97" i="27"/>
  <c r="CH97" i="27"/>
  <c r="CP97" i="27"/>
  <c r="CX97" i="27"/>
  <c r="DF97" i="27"/>
  <c r="DN97" i="27"/>
  <c r="DV97" i="27"/>
  <c r="ED97" i="27"/>
  <c r="AQ97" i="27"/>
  <c r="AY97" i="27"/>
  <c r="BG97" i="27"/>
  <c r="BO97" i="27"/>
  <c r="BW97" i="27"/>
  <c r="CE97" i="27"/>
  <c r="CM97" i="27"/>
  <c r="CU97" i="27"/>
  <c r="DC97" i="27"/>
  <c r="DK97" i="27"/>
  <c r="DS97" i="27"/>
  <c r="EA97" i="27"/>
  <c r="EI97" i="27"/>
  <c r="AO97" i="27"/>
  <c r="AS97" i="27"/>
  <c r="AW97" i="27"/>
  <c r="BA97" i="27"/>
  <c r="BE97" i="27"/>
  <c r="BI97" i="27"/>
  <c r="BM97" i="27"/>
  <c r="BQ97" i="27"/>
  <c r="BU97" i="27"/>
  <c r="BY97" i="27"/>
  <c r="CC97" i="27"/>
  <c r="CG97" i="27"/>
  <c r="CK97" i="27"/>
  <c r="CO97" i="27"/>
  <c r="CS97" i="27"/>
  <c r="CW97" i="27"/>
  <c r="DA97" i="27"/>
  <c r="DE97" i="27"/>
  <c r="DI97" i="27"/>
  <c r="DM97" i="27"/>
  <c r="DQ97" i="27"/>
  <c r="DU97" i="27"/>
  <c r="DY97" i="27"/>
  <c r="EC97" i="27"/>
  <c r="EG97" i="27"/>
  <c r="AX97" i="27"/>
  <c r="BF97" i="27"/>
  <c r="BN97" i="27"/>
  <c r="BV97" i="27"/>
  <c r="CD97" i="27"/>
  <c r="CL97" i="27"/>
  <c r="CT97" i="27"/>
  <c r="DB97" i="27"/>
  <c r="DJ97" i="27"/>
  <c r="DR97" i="27"/>
  <c r="DZ97" i="27"/>
  <c r="EH97" i="27"/>
  <c r="AM97" i="27"/>
  <c r="AU97" i="27"/>
  <c r="BC97" i="27"/>
  <c r="BK97" i="27"/>
  <c r="BS97" i="27"/>
  <c r="CA97" i="27"/>
  <c r="CI97" i="27"/>
  <c r="CQ97" i="27"/>
  <c r="CY97" i="27"/>
  <c r="DG97" i="27"/>
  <c r="DO97" i="27"/>
  <c r="DW97" i="27"/>
  <c r="EE97" i="27"/>
  <c r="AN93" i="27"/>
  <c r="AR93" i="27"/>
  <c r="AV93" i="27"/>
  <c r="AZ93" i="27"/>
  <c r="BD93" i="27"/>
  <c r="BH93" i="27"/>
  <c r="BL93" i="27"/>
  <c r="BP93" i="27"/>
  <c r="BT93" i="27"/>
  <c r="BX93" i="27"/>
  <c r="CB93" i="27"/>
  <c r="CF93" i="27"/>
  <c r="CJ93" i="27"/>
  <c r="CN93" i="27"/>
  <c r="CR93" i="27"/>
  <c r="CV93" i="27"/>
  <c r="CZ93" i="27"/>
  <c r="DD93" i="27"/>
  <c r="DH93" i="27"/>
  <c r="DL93" i="27"/>
  <c r="DP93" i="27"/>
  <c r="DT93" i="27"/>
  <c r="DX93" i="27"/>
  <c r="EB93" i="27"/>
  <c r="EF93" i="27"/>
  <c r="AP93" i="27"/>
  <c r="AT93" i="27"/>
  <c r="BB93" i="27"/>
  <c r="BJ93" i="27"/>
  <c r="BR93" i="27"/>
  <c r="BZ93" i="27"/>
  <c r="CH93" i="27"/>
  <c r="CP93" i="27"/>
  <c r="CX93" i="27"/>
  <c r="DF93" i="27"/>
  <c r="DN93" i="27"/>
  <c r="DV93" i="27"/>
  <c r="ED93" i="27"/>
  <c r="AQ93" i="27"/>
  <c r="AY93" i="27"/>
  <c r="BG93" i="27"/>
  <c r="BO93" i="27"/>
  <c r="BW93" i="27"/>
  <c r="CE93" i="27"/>
  <c r="CM93" i="27"/>
  <c r="CU93" i="27"/>
  <c r="DC93" i="27"/>
  <c r="DK93" i="27"/>
  <c r="DS93" i="27"/>
  <c r="EA93" i="27"/>
  <c r="EI93" i="27"/>
  <c r="AO93" i="27"/>
  <c r="AS93" i="27"/>
  <c r="AW93" i="27"/>
  <c r="BA93" i="27"/>
  <c r="BE93" i="27"/>
  <c r="BI93" i="27"/>
  <c r="BM93" i="27"/>
  <c r="BQ93" i="27"/>
  <c r="BU93" i="27"/>
  <c r="BY93" i="27"/>
  <c r="CC93" i="27"/>
  <c r="CG93" i="27"/>
  <c r="CK93" i="27"/>
  <c r="CO93" i="27"/>
  <c r="CS93" i="27"/>
  <c r="CW93" i="27"/>
  <c r="DA93" i="27"/>
  <c r="DE93" i="27"/>
  <c r="DI93" i="27"/>
  <c r="DM93" i="27"/>
  <c r="DQ93" i="27"/>
  <c r="DU93" i="27"/>
  <c r="DY93" i="27"/>
  <c r="EC93" i="27"/>
  <c r="EG93" i="27"/>
  <c r="AX93" i="27"/>
  <c r="BF93" i="27"/>
  <c r="BN93" i="27"/>
  <c r="BV93" i="27"/>
  <c r="CD93" i="27"/>
  <c r="CL93" i="27"/>
  <c r="CT93" i="27"/>
  <c r="DB93" i="27"/>
  <c r="DJ93" i="27"/>
  <c r="DR93" i="27"/>
  <c r="DZ93" i="27"/>
  <c r="EH93" i="27"/>
  <c r="AM93" i="27"/>
  <c r="AU93" i="27"/>
  <c r="BC93" i="27"/>
  <c r="BK93" i="27"/>
  <c r="BS93" i="27"/>
  <c r="CA93" i="27"/>
  <c r="CI93" i="27"/>
  <c r="CQ93" i="27"/>
  <c r="CY93" i="27"/>
  <c r="DG93" i="27"/>
  <c r="DO93" i="27"/>
  <c r="DW93" i="27"/>
  <c r="EE93" i="27"/>
  <c r="AN89" i="27"/>
  <c r="AR89" i="27"/>
  <c r="AV89" i="27"/>
  <c r="AZ89" i="27"/>
  <c r="BD89" i="27"/>
  <c r="BH89" i="27"/>
  <c r="BL89" i="27"/>
  <c r="BP89" i="27"/>
  <c r="BT89" i="27"/>
  <c r="BX89" i="27"/>
  <c r="CB89" i="27"/>
  <c r="CF89" i="27"/>
  <c r="CJ89" i="27"/>
  <c r="CN89" i="27"/>
  <c r="CR89" i="27"/>
  <c r="CV89" i="27"/>
  <c r="CZ89" i="27"/>
  <c r="DD89" i="27"/>
  <c r="DH89" i="27"/>
  <c r="DL89" i="27"/>
  <c r="DP89" i="27"/>
  <c r="DT89" i="27"/>
  <c r="DX89" i="27"/>
  <c r="EB89" i="27"/>
  <c r="EF89" i="27"/>
  <c r="AO89" i="27"/>
  <c r="AS89" i="27"/>
  <c r="AW89" i="27"/>
  <c r="BA89" i="27"/>
  <c r="BE89" i="27"/>
  <c r="BI89" i="27"/>
  <c r="BM89" i="27"/>
  <c r="BQ89" i="27"/>
  <c r="BU89" i="27"/>
  <c r="BY89" i="27"/>
  <c r="CC89" i="27"/>
  <c r="CG89" i="27"/>
  <c r="CK89" i="27"/>
  <c r="CO89" i="27"/>
  <c r="CS89" i="27"/>
  <c r="CW89" i="27"/>
  <c r="DA89" i="27"/>
  <c r="DE89" i="27"/>
  <c r="DI89" i="27"/>
  <c r="DM89" i="27"/>
  <c r="DQ89" i="27"/>
  <c r="DU89" i="27"/>
  <c r="DY89" i="27"/>
  <c r="EC89" i="27"/>
  <c r="EG89" i="27"/>
  <c r="AP89" i="27"/>
  <c r="AX89" i="27"/>
  <c r="BF89" i="27"/>
  <c r="BN89" i="27"/>
  <c r="BV89" i="27"/>
  <c r="CD89" i="27"/>
  <c r="CL89" i="27"/>
  <c r="CT89" i="27"/>
  <c r="DB89" i="27"/>
  <c r="DJ89" i="27"/>
  <c r="DR89" i="27"/>
  <c r="DZ89" i="27"/>
  <c r="EH89" i="27"/>
  <c r="AT89" i="27"/>
  <c r="BB89" i="27"/>
  <c r="BR89" i="27"/>
  <c r="CH89" i="27"/>
  <c r="CX89" i="27"/>
  <c r="DN89" i="27"/>
  <c r="ED89" i="27"/>
  <c r="AU89" i="27"/>
  <c r="BK89" i="27"/>
  <c r="CA89" i="27"/>
  <c r="CQ89" i="27"/>
  <c r="DG89" i="27"/>
  <c r="DW89" i="27"/>
  <c r="AQ89" i="27"/>
  <c r="AY89" i="27"/>
  <c r="BG89" i="27"/>
  <c r="BO89" i="27"/>
  <c r="BW89" i="27"/>
  <c r="CE89" i="27"/>
  <c r="CM89" i="27"/>
  <c r="CU89" i="27"/>
  <c r="DC89" i="27"/>
  <c r="DK89" i="27"/>
  <c r="DS89" i="27"/>
  <c r="EA89" i="27"/>
  <c r="EI89" i="27"/>
  <c r="BJ89" i="27"/>
  <c r="BZ89" i="27"/>
  <c r="CP89" i="27"/>
  <c r="DF89" i="27"/>
  <c r="DV89" i="27"/>
  <c r="AM89" i="27"/>
  <c r="BC89" i="27"/>
  <c r="BS89" i="27"/>
  <c r="CI89" i="27"/>
  <c r="CY89" i="27"/>
  <c r="DO89" i="27"/>
  <c r="EE89" i="27"/>
  <c r="AP85" i="27"/>
  <c r="AT85" i="27"/>
  <c r="AX85" i="27"/>
  <c r="BB85" i="27"/>
  <c r="BF85" i="27"/>
  <c r="BJ85" i="27"/>
  <c r="BN85" i="27"/>
  <c r="BR85" i="27"/>
  <c r="BV85" i="27"/>
  <c r="BZ85" i="27"/>
  <c r="CD85" i="27"/>
  <c r="CH85" i="27"/>
  <c r="CL85" i="27"/>
  <c r="CP85" i="27"/>
  <c r="CT85" i="27"/>
  <c r="CX85" i="27"/>
  <c r="DB85" i="27"/>
  <c r="DF85" i="27"/>
  <c r="DJ85" i="27"/>
  <c r="DN85" i="27"/>
  <c r="DR85" i="27"/>
  <c r="DV85" i="27"/>
  <c r="DZ85" i="27"/>
  <c r="ED85" i="27"/>
  <c r="EH85" i="27"/>
  <c r="AM85" i="27"/>
  <c r="AQ85" i="27"/>
  <c r="AU85" i="27"/>
  <c r="AY85" i="27"/>
  <c r="BC85" i="27"/>
  <c r="BG85" i="27"/>
  <c r="BK85" i="27"/>
  <c r="BO85" i="27"/>
  <c r="BS85" i="27"/>
  <c r="BW85" i="27"/>
  <c r="CA85" i="27"/>
  <c r="CE85" i="27"/>
  <c r="CI85" i="27"/>
  <c r="CM85" i="27"/>
  <c r="CQ85" i="27"/>
  <c r="CU85" i="27"/>
  <c r="CY85" i="27"/>
  <c r="DC85" i="27"/>
  <c r="DG85" i="27"/>
  <c r="DK85" i="27"/>
  <c r="DO85" i="27"/>
  <c r="DS85" i="27"/>
  <c r="DW85" i="27"/>
  <c r="EA85" i="27"/>
  <c r="EE85" i="27"/>
  <c r="EI85" i="27"/>
  <c r="AR85" i="27"/>
  <c r="AZ85" i="27"/>
  <c r="BH85" i="27"/>
  <c r="BP85" i="27"/>
  <c r="BX85" i="27"/>
  <c r="CF85" i="27"/>
  <c r="CN85" i="27"/>
  <c r="CV85" i="27"/>
  <c r="DD85" i="27"/>
  <c r="DL85" i="27"/>
  <c r="DT85" i="27"/>
  <c r="EB85" i="27"/>
  <c r="AV85" i="27"/>
  <c r="BL85" i="27"/>
  <c r="CB85" i="27"/>
  <c r="CR85" i="27"/>
  <c r="DH85" i="27"/>
  <c r="DX85" i="27"/>
  <c r="AW85" i="27"/>
  <c r="BM85" i="27"/>
  <c r="CC85" i="27"/>
  <c r="CS85" i="27"/>
  <c r="DI85" i="27"/>
  <c r="DY85" i="27"/>
  <c r="AS85" i="27"/>
  <c r="BA85" i="27"/>
  <c r="BI85" i="27"/>
  <c r="BQ85" i="27"/>
  <c r="BY85" i="27"/>
  <c r="CG85" i="27"/>
  <c r="CO85" i="27"/>
  <c r="CW85" i="27"/>
  <c r="DE85" i="27"/>
  <c r="DM85" i="27"/>
  <c r="DU85" i="27"/>
  <c r="EC85" i="27"/>
  <c r="AN85" i="27"/>
  <c r="BD85" i="27"/>
  <c r="BT85" i="27"/>
  <c r="CJ85" i="27"/>
  <c r="CZ85" i="27"/>
  <c r="DP85" i="27"/>
  <c r="EF85" i="27"/>
  <c r="AO85" i="27"/>
  <c r="BE85" i="27"/>
  <c r="BU85" i="27"/>
  <c r="CK85" i="27"/>
  <c r="DA85" i="27"/>
  <c r="DQ85" i="27"/>
  <c r="EG85" i="27"/>
  <c r="AO81" i="27"/>
  <c r="AS81" i="27"/>
  <c r="AW81" i="27"/>
  <c r="BA81" i="27"/>
  <c r="BE81" i="27"/>
  <c r="BI81" i="27"/>
  <c r="BM81" i="27"/>
  <c r="BQ81" i="27"/>
  <c r="BU81" i="27"/>
  <c r="BY81" i="27"/>
  <c r="CC81" i="27"/>
  <c r="CG81" i="27"/>
  <c r="CK81" i="27"/>
  <c r="CO81" i="27"/>
  <c r="CS81" i="27"/>
  <c r="CW81" i="27"/>
  <c r="DA81" i="27"/>
  <c r="DE81" i="27"/>
  <c r="DI81" i="27"/>
  <c r="DM81" i="27"/>
  <c r="DQ81" i="27"/>
  <c r="DU81" i="27"/>
  <c r="DY81" i="27"/>
  <c r="EC81" i="27"/>
  <c r="EG81" i="27"/>
  <c r="AP81" i="27"/>
  <c r="AT81" i="27"/>
  <c r="AX81" i="27"/>
  <c r="BB81" i="27"/>
  <c r="BF81" i="27"/>
  <c r="BJ81" i="27"/>
  <c r="BN81" i="27"/>
  <c r="BR81" i="27"/>
  <c r="BV81" i="27"/>
  <c r="BZ81" i="27"/>
  <c r="CD81" i="27"/>
  <c r="CH81" i="27"/>
  <c r="CL81" i="27"/>
  <c r="CP81" i="27"/>
  <c r="CT81" i="27"/>
  <c r="CX81" i="27"/>
  <c r="DB81" i="27"/>
  <c r="DF81" i="27"/>
  <c r="DJ81" i="27"/>
  <c r="DN81" i="27"/>
  <c r="DR81" i="27"/>
  <c r="DV81" i="27"/>
  <c r="DZ81" i="27"/>
  <c r="ED81" i="27"/>
  <c r="EH81" i="27"/>
  <c r="AM81" i="27"/>
  <c r="AU81" i="27"/>
  <c r="BC81" i="27"/>
  <c r="BK81" i="27"/>
  <c r="BS81" i="27"/>
  <c r="CA81" i="27"/>
  <c r="CI81" i="27"/>
  <c r="CQ81" i="27"/>
  <c r="CY81" i="27"/>
  <c r="DG81" i="27"/>
  <c r="DO81" i="27"/>
  <c r="DW81" i="27"/>
  <c r="EE81" i="27"/>
  <c r="AQ81" i="27"/>
  <c r="BG81" i="27"/>
  <c r="BW81" i="27"/>
  <c r="CM81" i="27"/>
  <c r="DC81" i="27"/>
  <c r="DS81" i="27"/>
  <c r="EI81" i="27"/>
  <c r="AR81" i="27"/>
  <c r="BH81" i="27"/>
  <c r="BX81" i="27"/>
  <c r="CN81" i="27"/>
  <c r="DD81" i="27"/>
  <c r="DT81" i="27"/>
  <c r="AN81" i="27"/>
  <c r="AV81" i="27"/>
  <c r="BD81" i="27"/>
  <c r="BL81" i="27"/>
  <c r="BT81" i="27"/>
  <c r="CB81" i="27"/>
  <c r="CJ81" i="27"/>
  <c r="CR81" i="27"/>
  <c r="CZ81" i="27"/>
  <c r="DH81" i="27"/>
  <c r="DP81" i="27"/>
  <c r="DX81" i="27"/>
  <c r="EF81" i="27"/>
  <c r="AY81" i="27"/>
  <c r="BO81" i="27"/>
  <c r="CE81" i="27"/>
  <c r="CU81" i="27"/>
  <c r="DK81" i="27"/>
  <c r="EA81" i="27"/>
  <c r="AZ81" i="27"/>
  <c r="BP81" i="27"/>
  <c r="CF81" i="27"/>
  <c r="CV81" i="27"/>
  <c r="DL81" i="27"/>
  <c r="EB81" i="27"/>
  <c r="AP77" i="27"/>
  <c r="AT77" i="27"/>
  <c r="AX77" i="27"/>
  <c r="BB77" i="27"/>
  <c r="BF77" i="27"/>
  <c r="BJ77" i="27"/>
  <c r="BN77" i="27"/>
  <c r="BR77" i="27"/>
  <c r="BV77" i="27"/>
  <c r="BZ77" i="27"/>
  <c r="CD77" i="27"/>
  <c r="CH77" i="27"/>
  <c r="CL77" i="27"/>
  <c r="CP77" i="27"/>
  <c r="CT77" i="27"/>
  <c r="CX77" i="27"/>
  <c r="DB77" i="27"/>
  <c r="DF77" i="27"/>
  <c r="DJ77" i="27"/>
  <c r="DN77" i="27"/>
  <c r="DR77" i="27"/>
  <c r="DV77" i="27"/>
  <c r="DZ77" i="27"/>
  <c r="ED77" i="27"/>
  <c r="EH77" i="27"/>
  <c r="AM77" i="27"/>
  <c r="AQ77" i="27"/>
  <c r="AU77" i="27"/>
  <c r="AY77" i="27"/>
  <c r="BC77" i="27"/>
  <c r="BG77" i="27"/>
  <c r="BK77" i="27"/>
  <c r="BO77" i="27"/>
  <c r="BS77" i="27"/>
  <c r="BW77" i="27"/>
  <c r="CA77" i="27"/>
  <c r="CE77" i="27"/>
  <c r="CI77" i="27"/>
  <c r="CM77" i="27"/>
  <c r="CQ77" i="27"/>
  <c r="CU77" i="27"/>
  <c r="CY77" i="27"/>
  <c r="DC77" i="27"/>
  <c r="DG77" i="27"/>
  <c r="DK77" i="27"/>
  <c r="DO77" i="27"/>
  <c r="DS77" i="27"/>
  <c r="DW77" i="27"/>
  <c r="EA77" i="27"/>
  <c r="EE77" i="27"/>
  <c r="EI77" i="27"/>
  <c r="AN77" i="27"/>
  <c r="AV77" i="27"/>
  <c r="BD77" i="27"/>
  <c r="BL77" i="27"/>
  <c r="BT77" i="27"/>
  <c r="CB77" i="27"/>
  <c r="CJ77" i="27"/>
  <c r="CR77" i="27"/>
  <c r="CZ77" i="27"/>
  <c r="DH77" i="27"/>
  <c r="DP77" i="27"/>
  <c r="DX77" i="27"/>
  <c r="EF77" i="27"/>
  <c r="AZ77" i="27"/>
  <c r="BP77" i="27"/>
  <c r="CF77" i="27"/>
  <c r="CV77" i="27"/>
  <c r="DL77" i="27"/>
  <c r="EB77" i="27"/>
  <c r="AS77" i="27"/>
  <c r="BI77" i="27"/>
  <c r="BY77" i="27"/>
  <c r="CO77" i="27"/>
  <c r="DE77" i="27"/>
  <c r="DU77" i="27"/>
  <c r="AO77" i="27"/>
  <c r="AW77" i="27"/>
  <c r="BE77" i="27"/>
  <c r="BM77" i="27"/>
  <c r="BU77" i="27"/>
  <c r="CC77" i="27"/>
  <c r="CK77" i="27"/>
  <c r="CS77" i="27"/>
  <c r="DA77" i="27"/>
  <c r="DI77" i="27"/>
  <c r="DQ77" i="27"/>
  <c r="DY77" i="27"/>
  <c r="EG77" i="27"/>
  <c r="AR77" i="27"/>
  <c r="BH77" i="27"/>
  <c r="BX77" i="27"/>
  <c r="CN77" i="27"/>
  <c r="DD77" i="27"/>
  <c r="DT77" i="27"/>
  <c r="BA77" i="27"/>
  <c r="BQ77" i="27"/>
  <c r="CG77" i="27"/>
  <c r="CW77" i="27"/>
  <c r="DM77" i="27"/>
  <c r="EC77" i="27"/>
  <c r="AM73" i="27"/>
  <c r="AQ73" i="27"/>
  <c r="AU73" i="27"/>
  <c r="AY73" i="27"/>
  <c r="BC73" i="27"/>
  <c r="BG73" i="27"/>
  <c r="BK73" i="27"/>
  <c r="BO73" i="27"/>
  <c r="BS73" i="27"/>
  <c r="BW73" i="27"/>
  <c r="CA73" i="27"/>
  <c r="CE73" i="27"/>
  <c r="CI73" i="27"/>
  <c r="CM73" i="27"/>
  <c r="CQ73" i="27"/>
  <c r="CU73" i="27"/>
  <c r="CY73" i="27"/>
  <c r="DC73" i="27"/>
  <c r="DG73" i="27"/>
  <c r="DK73" i="27"/>
  <c r="DO73" i="27"/>
  <c r="DS73" i="27"/>
  <c r="DW73" i="27"/>
  <c r="EA73" i="27"/>
  <c r="EE73" i="27"/>
  <c r="EI73" i="27"/>
  <c r="AN73" i="27"/>
  <c r="AR73" i="27"/>
  <c r="AV73" i="27"/>
  <c r="AZ73" i="27"/>
  <c r="BD73" i="27"/>
  <c r="BH73" i="27"/>
  <c r="BL73" i="27"/>
  <c r="BP73" i="27"/>
  <c r="BT73" i="27"/>
  <c r="BX73" i="27"/>
  <c r="CB73" i="27"/>
  <c r="CF73" i="27"/>
  <c r="CJ73" i="27"/>
  <c r="CN73" i="27"/>
  <c r="CR73" i="27"/>
  <c r="CV73" i="27"/>
  <c r="CZ73" i="27"/>
  <c r="DD73" i="27"/>
  <c r="DH73" i="27"/>
  <c r="DL73" i="27"/>
  <c r="DP73" i="27"/>
  <c r="DT73" i="27"/>
  <c r="DX73" i="27"/>
  <c r="EB73" i="27"/>
  <c r="EF73" i="27"/>
  <c r="AO73" i="27"/>
  <c r="AW73" i="27"/>
  <c r="BE73" i="27"/>
  <c r="BM73" i="27"/>
  <c r="BU73" i="27"/>
  <c r="CC73" i="27"/>
  <c r="CK73" i="27"/>
  <c r="CS73" i="27"/>
  <c r="DA73" i="27"/>
  <c r="DI73" i="27"/>
  <c r="DQ73" i="27"/>
  <c r="DY73" i="27"/>
  <c r="EG73" i="27"/>
  <c r="BA73" i="27"/>
  <c r="BQ73" i="27"/>
  <c r="CG73" i="27"/>
  <c r="CW73" i="27"/>
  <c r="DM73" i="27"/>
  <c r="EC73" i="27"/>
  <c r="AT73" i="27"/>
  <c r="BB73" i="27"/>
  <c r="BR73" i="27"/>
  <c r="CH73" i="27"/>
  <c r="CX73" i="27"/>
  <c r="DN73" i="27"/>
  <c r="ED73" i="27"/>
  <c r="AP73" i="27"/>
  <c r="AX73" i="27"/>
  <c r="BF73" i="27"/>
  <c r="BN73" i="27"/>
  <c r="BV73" i="27"/>
  <c r="CD73" i="27"/>
  <c r="CL73" i="27"/>
  <c r="CT73" i="27"/>
  <c r="DB73" i="27"/>
  <c r="DJ73" i="27"/>
  <c r="DR73" i="27"/>
  <c r="DZ73" i="27"/>
  <c r="EH73" i="27"/>
  <c r="AS73" i="27"/>
  <c r="BI73" i="27"/>
  <c r="BY73" i="27"/>
  <c r="CO73" i="27"/>
  <c r="DE73" i="27"/>
  <c r="DU73" i="27"/>
  <c r="BJ73" i="27"/>
  <c r="BZ73" i="27"/>
  <c r="CP73" i="27"/>
  <c r="DF73" i="27"/>
  <c r="DV73" i="27"/>
  <c r="AM69" i="27"/>
  <c r="AQ69" i="27"/>
  <c r="AU69" i="27"/>
  <c r="AY69" i="27"/>
  <c r="BC69" i="27"/>
  <c r="BG69" i="27"/>
  <c r="BK69" i="27"/>
  <c r="BO69" i="27"/>
  <c r="BS69" i="27"/>
  <c r="BW69" i="27"/>
  <c r="CA69" i="27"/>
  <c r="CE69" i="27"/>
  <c r="CI69" i="27"/>
  <c r="CM69" i="27"/>
  <c r="CQ69" i="27"/>
  <c r="CU69" i="27"/>
  <c r="CY69" i="27"/>
  <c r="DC69" i="27"/>
  <c r="DG69" i="27"/>
  <c r="DK69" i="27"/>
  <c r="DO69" i="27"/>
  <c r="DS69" i="27"/>
  <c r="DW69" i="27"/>
  <c r="EA69" i="27"/>
  <c r="EE69" i="27"/>
  <c r="EI69" i="27"/>
  <c r="AN69" i="27"/>
  <c r="AR69" i="27"/>
  <c r="AV69" i="27"/>
  <c r="AZ69" i="27"/>
  <c r="BD69" i="27"/>
  <c r="BH69" i="27"/>
  <c r="BL69" i="27"/>
  <c r="BP69" i="27"/>
  <c r="BT69" i="27"/>
  <c r="BX69" i="27"/>
  <c r="CB69" i="27"/>
  <c r="CF69" i="27"/>
  <c r="CJ69" i="27"/>
  <c r="CN69" i="27"/>
  <c r="CR69" i="27"/>
  <c r="CV69" i="27"/>
  <c r="CZ69" i="27"/>
  <c r="DD69" i="27"/>
  <c r="DH69" i="27"/>
  <c r="DL69" i="27"/>
  <c r="DP69" i="27"/>
  <c r="DT69" i="27"/>
  <c r="DX69" i="27"/>
  <c r="EB69" i="27"/>
  <c r="EF69" i="27"/>
  <c r="AS69" i="27"/>
  <c r="BA69" i="27"/>
  <c r="BI69" i="27"/>
  <c r="BQ69" i="27"/>
  <c r="BY69" i="27"/>
  <c r="CG69" i="27"/>
  <c r="CO69" i="27"/>
  <c r="CW69" i="27"/>
  <c r="DE69" i="27"/>
  <c r="DM69" i="27"/>
  <c r="DU69" i="27"/>
  <c r="EC69" i="27"/>
  <c r="AT69" i="27"/>
  <c r="BB69" i="27"/>
  <c r="BJ69" i="27"/>
  <c r="BR69" i="27"/>
  <c r="BZ69" i="27"/>
  <c r="CH69" i="27"/>
  <c r="CP69" i="27"/>
  <c r="CX69" i="27"/>
  <c r="DF69" i="27"/>
  <c r="DN69" i="27"/>
  <c r="DV69" i="27"/>
  <c r="ED69" i="27"/>
  <c r="AO69" i="27"/>
  <c r="BE69" i="27"/>
  <c r="BU69" i="27"/>
  <c r="CK69" i="27"/>
  <c r="DA69" i="27"/>
  <c r="DQ69" i="27"/>
  <c r="EG69" i="27"/>
  <c r="BM69" i="27"/>
  <c r="CS69" i="27"/>
  <c r="DY69" i="27"/>
  <c r="BN69" i="27"/>
  <c r="CT69" i="27"/>
  <c r="DZ69" i="27"/>
  <c r="AP69" i="27"/>
  <c r="BF69" i="27"/>
  <c r="BV69" i="27"/>
  <c r="CL69" i="27"/>
  <c r="DB69" i="27"/>
  <c r="DR69" i="27"/>
  <c r="EH69" i="27"/>
  <c r="AW69" i="27"/>
  <c r="CC69" i="27"/>
  <c r="DI69" i="27"/>
  <c r="AX69" i="27"/>
  <c r="CD69" i="27"/>
  <c r="DJ69" i="27"/>
  <c r="AO65" i="27"/>
  <c r="AS65" i="27"/>
  <c r="AW65" i="27"/>
  <c r="BA65" i="27"/>
  <c r="BE65" i="27"/>
  <c r="BI65" i="27"/>
  <c r="BM65" i="27"/>
  <c r="BQ65" i="27"/>
  <c r="BU65" i="27"/>
  <c r="BY65" i="27"/>
  <c r="CC65" i="27"/>
  <c r="CG65" i="27"/>
  <c r="CK65" i="27"/>
  <c r="CO65" i="27"/>
  <c r="CS65" i="27"/>
  <c r="CW65" i="27"/>
  <c r="DA65" i="27"/>
  <c r="DE65" i="27"/>
  <c r="DI65" i="27"/>
  <c r="DM65" i="27"/>
  <c r="DQ65" i="27"/>
  <c r="DU65" i="27"/>
  <c r="DY65" i="27"/>
  <c r="EC65" i="27"/>
  <c r="EG65" i="27"/>
  <c r="AP65" i="27"/>
  <c r="AT65" i="27"/>
  <c r="AX65" i="27"/>
  <c r="BB65" i="27"/>
  <c r="BF65" i="27"/>
  <c r="BJ65" i="27"/>
  <c r="BN65" i="27"/>
  <c r="BR65" i="27"/>
  <c r="BV65" i="27"/>
  <c r="BZ65" i="27"/>
  <c r="CD65" i="27"/>
  <c r="CH65" i="27"/>
  <c r="CL65" i="27"/>
  <c r="CP65" i="27"/>
  <c r="CT65" i="27"/>
  <c r="CX65" i="27"/>
  <c r="DB65" i="27"/>
  <c r="DF65" i="27"/>
  <c r="DJ65" i="27"/>
  <c r="DN65" i="27"/>
  <c r="DR65" i="27"/>
  <c r="DV65" i="27"/>
  <c r="DZ65" i="27"/>
  <c r="ED65" i="27"/>
  <c r="EH65" i="27"/>
  <c r="AQ65" i="27"/>
  <c r="AY65" i="27"/>
  <c r="BG65" i="27"/>
  <c r="BO65" i="27"/>
  <c r="BW65" i="27"/>
  <c r="CE65" i="27"/>
  <c r="CM65" i="27"/>
  <c r="CU65" i="27"/>
  <c r="DC65" i="27"/>
  <c r="DK65" i="27"/>
  <c r="DS65" i="27"/>
  <c r="EA65" i="27"/>
  <c r="EI65" i="27"/>
  <c r="AR65" i="27"/>
  <c r="AZ65" i="27"/>
  <c r="BH65" i="27"/>
  <c r="BP65" i="27"/>
  <c r="BX65" i="27"/>
  <c r="CF65" i="27"/>
  <c r="CN65" i="27"/>
  <c r="CV65" i="27"/>
  <c r="DD65" i="27"/>
  <c r="DL65" i="27"/>
  <c r="DT65" i="27"/>
  <c r="EB65" i="27"/>
  <c r="AU65" i="27"/>
  <c r="BK65" i="27"/>
  <c r="CA65" i="27"/>
  <c r="CQ65" i="27"/>
  <c r="DG65" i="27"/>
  <c r="DW65" i="27"/>
  <c r="AM65" i="27"/>
  <c r="BS65" i="27"/>
  <c r="CY65" i="27"/>
  <c r="EE65" i="27"/>
  <c r="BD65" i="27"/>
  <c r="CJ65" i="27"/>
  <c r="DP65" i="27"/>
  <c r="AV65" i="27"/>
  <c r="BL65" i="27"/>
  <c r="CB65" i="27"/>
  <c r="CR65" i="27"/>
  <c r="DH65" i="27"/>
  <c r="DX65" i="27"/>
  <c r="BC65" i="27"/>
  <c r="CI65" i="27"/>
  <c r="DO65" i="27"/>
  <c r="AN65" i="27"/>
  <c r="BT65" i="27"/>
  <c r="CZ65" i="27"/>
  <c r="EF65" i="27"/>
  <c r="AN61" i="27"/>
  <c r="AR61" i="27"/>
  <c r="AV61" i="27"/>
  <c r="AZ61" i="27"/>
  <c r="BD61" i="27"/>
  <c r="BH61" i="27"/>
  <c r="BL61" i="27"/>
  <c r="BP61" i="27"/>
  <c r="BT61" i="27"/>
  <c r="BX61" i="27"/>
  <c r="CB61" i="27"/>
  <c r="CF61" i="27"/>
  <c r="CJ61" i="27"/>
  <c r="CN61" i="27"/>
  <c r="CR61" i="27"/>
  <c r="CV61" i="27"/>
  <c r="CZ61" i="27"/>
  <c r="DD61" i="27"/>
  <c r="DH61" i="27"/>
  <c r="DL61" i="27"/>
  <c r="DP61" i="27"/>
  <c r="DT61" i="27"/>
  <c r="DX61" i="27"/>
  <c r="EB61" i="27"/>
  <c r="EF61" i="27"/>
  <c r="AO61" i="27"/>
  <c r="AS61" i="27"/>
  <c r="AW61" i="27"/>
  <c r="BA61" i="27"/>
  <c r="BE61" i="27"/>
  <c r="BI61" i="27"/>
  <c r="BM61" i="27"/>
  <c r="BQ61" i="27"/>
  <c r="BU61" i="27"/>
  <c r="BY61" i="27"/>
  <c r="CC61" i="27"/>
  <c r="CG61" i="27"/>
  <c r="CK61" i="27"/>
  <c r="CO61" i="27"/>
  <c r="CS61" i="27"/>
  <c r="CW61" i="27"/>
  <c r="DA61" i="27"/>
  <c r="DE61" i="27"/>
  <c r="DI61" i="27"/>
  <c r="DM61" i="27"/>
  <c r="DQ61" i="27"/>
  <c r="DU61" i="27"/>
  <c r="DY61" i="27"/>
  <c r="EC61" i="27"/>
  <c r="EG61" i="27"/>
  <c r="AP61" i="27"/>
  <c r="AX61" i="27"/>
  <c r="BF61" i="27"/>
  <c r="BN61" i="27"/>
  <c r="BV61" i="27"/>
  <c r="CD61" i="27"/>
  <c r="CL61" i="27"/>
  <c r="CT61" i="27"/>
  <c r="DB61" i="27"/>
  <c r="DJ61" i="27"/>
  <c r="DR61" i="27"/>
  <c r="DZ61" i="27"/>
  <c r="EH61" i="27"/>
  <c r="AQ61" i="27"/>
  <c r="AY61" i="27"/>
  <c r="BG61" i="27"/>
  <c r="BO61" i="27"/>
  <c r="BW61" i="27"/>
  <c r="CE61" i="27"/>
  <c r="CM61" i="27"/>
  <c r="CU61" i="27"/>
  <c r="DC61" i="27"/>
  <c r="DK61" i="27"/>
  <c r="DS61" i="27"/>
  <c r="EA61" i="27"/>
  <c r="EI61" i="27"/>
  <c r="BB61" i="27"/>
  <c r="BR61" i="27"/>
  <c r="CH61" i="27"/>
  <c r="CX61" i="27"/>
  <c r="DN61" i="27"/>
  <c r="ED61" i="27"/>
  <c r="AT61" i="27"/>
  <c r="BZ61" i="27"/>
  <c r="DF61" i="27"/>
  <c r="BK61" i="27"/>
  <c r="CQ61" i="27"/>
  <c r="DW61" i="27"/>
  <c r="AM61" i="27"/>
  <c r="BC61" i="27"/>
  <c r="BS61" i="27"/>
  <c r="CI61" i="27"/>
  <c r="CY61" i="27"/>
  <c r="DO61" i="27"/>
  <c r="EE61" i="27"/>
  <c r="BJ61" i="27"/>
  <c r="CP61" i="27"/>
  <c r="DV61" i="27"/>
  <c r="AU61" i="27"/>
  <c r="CA61" i="27"/>
  <c r="DG61" i="27"/>
  <c r="AO57" i="27"/>
  <c r="AS57" i="27"/>
  <c r="AW57" i="27"/>
  <c r="BA57" i="27"/>
  <c r="BE57" i="27"/>
  <c r="BI57" i="27"/>
  <c r="BM57" i="27"/>
  <c r="BQ57" i="27"/>
  <c r="BU57" i="27"/>
  <c r="BY57" i="27"/>
  <c r="CC57" i="27"/>
  <c r="CG57" i="27"/>
  <c r="CK57" i="27"/>
  <c r="CO57" i="27"/>
  <c r="CS57" i="27"/>
  <c r="CW57" i="27"/>
  <c r="DA57" i="27"/>
  <c r="DE57" i="27"/>
  <c r="DI57" i="27"/>
  <c r="DM57" i="27"/>
  <c r="DQ57" i="27"/>
  <c r="DU57" i="27"/>
  <c r="DY57" i="27"/>
  <c r="EC57" i="27"/>
  <c r="EG57" i="27"/>
  <c r="AP57" i="27"/>
  <c r="AT57" i="27"/>
  <c r="AX57" i="27"/>
  <c r="BB57" i="27"/>
  <c r="BF57" i="27"/>
  <c r="BJ57" i="27"/>
  <c r="BN57" i="27"/>
  <c r="BR57" i="27"/>
  <c r="BV57" i="27"/>
  <c r="BZ57" i="27"/>
  <c r="CD57" i="27"/>
  <c r="CH57" i="27"/>
  <c r="CL57" i="27"/>
  <c r="CP57" i="27"/>
  <c r="CT57" i="27"/>
  <c r="CX57" i="27"/>
  <c r="DB57" i="27"/>
  <c r="DF57" i="27"/>
  <c r="DJ57" i="27"/>
  <c r="DN57" i="27"/>
  <c r="DR57" i="27"/>
  <c r="DV57" i="27"/>
  <c r="DZ57" i="27"/>
  <c r="ED57" i="27"/>
  <c r="EH57" i="27"/>
  <c r="AM57" i="27"/>
  <c r="AU57" i="27"/>
  <c r="BC57" i="27"/>
  <c r="BK57" i="27"/>
  <c r="BS57" i="27"/>
  <c r="CA57" i="27"/>
  <c r="CI57" i="27"/>
  <c r="CQ57" i="27"/>
  <c r="CY57" i="27"/>
  <c r="DG57" i="27"/>
  <c r="DO57" i="27"/>
  <c r="DW57" i="27"/>
  <c r="EE57" i="27"/>
  <c r="AN57" i="27"/>
  <c r="AV57" i="27"/>
  <c r="BD57" i="27"/>
  <c r="BL57" i="27"/>
  <c r="BT57" i="27"/>
  <c r="CB57" i="27"/>
  <c r="CJ57" i="27"/>
  <c r="CR57" i="27"/>
  <c r="CZ57" i="27"/>
  <c r="DH57" i="27"/>
  <c r="DP57" i="27"/>
  <c r="DX57" i="27"/>
  <c r="EF57" i="27"/>
  <c r="AQ57" i="27"/>
  <c r="BG57" i="27"/>
  <c r="BW57" i="27"/>
  <c r="CM57" i="27"/>
  <c r="DC57" i="27"/>
  <c r="DS57" i="27"/>
  <c r="EI57" i="27"/>
  <c r="AY57" i="27"/>
  <c r="CE57" i="27"/>
  <c r="DK57" i="27"/>
  <c r="BP57" i="27"/>
  <c r="CV57" i="27"/>
  <c r="EB57" i="27"/>
  <c r="AR57" i="27"/>
  <c r="BH57" i="27"/>
  <c r="BX57" i="27"/>
  <c r="CN57" i="27"/>
  <c r="DD57" i="27"/>
  <c r="DT57" i="27"/>
  <c r="BO57" i="27"/>
  <c r="CU57" i="27"/>
  <c r="EA57" i="27"/>
  <c r="AZ57" i="27"/>
  <c r="CF57" i="27"/>
  <c r="DL57" i="27"/>
  <c r="AN53" i="27"/>
  <c r="AR53" i="27"/>
  <c r="AV53" i="27"/>
  <c r="AZ53" i="27"/>
  <c r="BD53" i="27"/>
  <c r="BH53" i="27"/>
  <c r="BL53" i="27"/>
  <c r="BP53" i="27"/>
  <c r="BT53" i="27"/>
  <c r="BX53" i="27"/>
  <c r="CB53" i="27"/>
  <c r="CF53" i="27"/>
  <c r="CJ53" i="27"/>
  <c r="CN53" i="27"/>
  <c r="CR53" i="27"/>
  <c r="CV53" i="27"/>
  <c r="CZ53" i="27"/>
  <c r="DD53" i="27"/>
  <c r="DH53" i="27"/>
  <c r="DL53" i="27"/>
  <c r="DP53" i="27"/>
  <c r="DT53" i="27"/>
  <c r="DX53" i="27"/>
  <c r="EB53" i="27"/>
  <c r="EF53" i="27"/>
  <c r="AO53" i="27"/>
  <c r="AS53" i="27"/>
  <c r="AW53" i="27"/>
  <c r="BA53" i="27"/>
  <c r="BE53" i="27"/>
  <c r="BI53" i="27"/>
  <c r="BM53" i="27"/>
  <c r="BQ53" i="27"/>
  <c r="BU53" i="27"/>
  <c r="BY53" i="27"/>
  <c r="CC53" i="27"/>
  <c r="CG53" i="27"/>
  <c r="CK53" i="27"/>
  <c r="CO53" i="27"/>
  <c r="CS53" i="27"/>
  <c r="CW53" i="27"/>
  <c r="DA53" i="27"/>
  <c r="DE53" i="27"/>
  <c r="DI53" i="27"/>
  <c r="DM53" i="27"/>
  <c r="DQ53" i="27"/>
  <c r="DU53" i="27"/>
  <c r="DY53" i="27"/>
  <c r="EC53" i="27"/>
  <c r="EG53" i="27"/>
  <c r="AT53" i="27"/>
  <c r="BB53" i="27"/>
  <c r="BJ53" i="27"/>
  <c r="BR53" i="27"/>
  <c r="BZ53" i="27"/>
  <c r="CH53" i="27"/>
  <c r="CP53" i="27"/>
  <c r="CX53" i="27"/>
  <c r="DF53" i="27"/>
  <c r="DN53" i="27"/>
  <c r="DV53" i="27"/>
  <c r="ED53" i="27"/>
  <c r="AM53" i="27"/>
  <c r="AU53" i="27"/>
  <c r="BC53" i="27"/>
  <c r="BK53" i="27"/>
  <c r="BS53" i="27"/>
  <c r="CA53" i="27"/>
  <c r="CI53" i="27"/>
  <c r="CQ53" i="27"/>
  <c r="CY53" i="27"/>
  <c r="DG53" i="27"/>
  <c r="DO53" i="27"/>
  <c r="DW53" i="27"/>
  <c r="EE53" i="27"/>
  <c r="AX53" i="27"/>
  <c r="BN53" i="27"/>
  <c r="CD53" i="27"/>
  <c r="CT53" i="27"/>
  <c r="DJ53" i="27"/>
  <c r="DZ53" i="27"/>
  <c r="BF53" i="27"/>
  <c r="CL53" i="27"/>
  <c r="DR53" i="27"/>
  <c r="BG53" i="27"/>
  <c r="CM53" i="27"/>
  <c r="DS53" i="27"/>
  <c r="AY53" i="27"/>
  <c r="BO53" i="27"/>
  <c r="CE53" i="27"/>
  <c r="CU53" i="27"/>
  <c r="DK53" i="27"/>
  <c r="EA53" i="27"/>
  <c r="AP53" i="27"/>
  <c r="BV53" i="27"/>
  <c r="DB53" i="27"/>
  <c r="EH53" i="27"/>
  <c r="AQ53" i="27"/>
  <c r="BW53" i="27"/>
  <c r="DC53" i="27"/>
  <c r="EI53" i="27"/>
  <c r="AO49" i="27"/>
  <c r="AW49" i="27"/>
  <c r="BG49" i="27"/>
  <c r="BQ49" i="27"/>
  <c r="BZ49" i="27"/>
  <c r="CK49" i="27"/>
  <c r="CS49" i="27"/>
  <c r="DB49" i="27"/>
  <c r="DM49" i="27"/>
  <c r="DV49" i="27"/>
  <c r="ED49" i="27"/>
  <c r="AP49" i="27"/>
  <c r="BA49" i="27"/>
  <c r="BJ49" i="27"/>
  <c r="BR49" i="27"/>
  <c r="CC49" i="27"/>
  <c r="CL49" i="27"/>
  <c r="CU49" i="27"/>
  <c r="DF49" i="27"/>
  <c r="DN49" i="27"/>
  <c r="DW49" i="27"/>
  <c r="EH49" i="27"/>
  <c r="BB49" i="27"/>
  <c r="BV49" i="27"/>
  <c r="CM49" i="27"/>
  <c r="DG49" i="27"/>
  <c r="EA49" i="27"/>
  <c r="BE49" i="27"/>
  <c r="BW49" i="27"/>
  <c r="CQ49" i="27"/>
  <c r="DI49" i="27"/>
  <c r="EC49" i="27"/>
  <c r="AT49" i="27"/>
  <c r="CE49" i="27"/>
  <c r="DQ49" i="27"/>
  <c r="CX49" i="27"/>
  <c r="BO49" i="27"/>
  <c r="AU49" i="27"/>
  <c r="CG49" i="27"/>
  <c r="DS49" i="27"/>
  <c r="BK49" i="27"/>
  <c r="EI49" i="27"/>
  <c r="DA49" i="27"/>
  <c r="AN49" i="27"/>
  <c r="BD49" i="27"/>
  <c r="BT49" i="27"/>
  <c r="CJ49" i="27"/>
  <c r="CZ49" i="27"/>
  <c r="DP49" i="27"/>
  <c r="EF49" i="27"/>
  <c r="BC49" i="27"/>
  <c r="BY49" i="27"/>
  <c r="CT49" i="27"/>
  <c r="DO49" i="27"/>
  <c r="DK49" i="27"/>
  <c r="CH49" i="27"/>
  <c r="BF49" i="27"/>
  <c r="DC49" i="27"/>
  <c r="CA49" i="27"/>
  <c r="AR49" i="27"/>
  <c r="BH49" i="27"/>
  <c r="BX49" i="27"/>
  <c r="CN49" i="27"/>
  <c r="DD49" i="27"/>
  <c r="DT49" i="27"/>
  <c r="AM49" i="27"/>
  <c r="BI49" i="27"/>
  <c r="CD49" i="27"/>
  <c r="CY49" i="27"/>
  <c r="DU49" i="27"/>
  <c r="EG49" i="27"/>
  <c r="AY49" i="27"/>
  <c r="AV49" i="27"/>
  <c r="BL49" i="27"/>
  <c r="CB49" i="27"/>
  <c r="CR49" i="27"/>
  <c r="DH49" i="27"/>
  <c r="DX49" i="27"/>
  <c r="AS49" i="27"/>
  <c r="BN49" i="27"/>
  <c r="CI49" i="27"/>
  <c r="DE49" i="27"/>
  <c r="DZ49" i="27"/>
  <c r="DY49" i="27"/>
  <c r="CW49" i="27"/>
  <c r="BU49" i="27"/>
  <c r="AQ49" i="27"/>
  <c r="CF49" i="27"/>
  <c r="AX49" i="27"/>
  <c r="EE49" i="27"/>
  <c r="DR49" i="27"/>
  <c r="CV49" i="27"/>
  <c r="BS49" i="27"/>
  <c r="AZ49" i="27"/>
  <c r="DL49" i="27"/>
  <c r="CO49" i="27"/>
  <c r="CP49" i="27"/>
  <c r="BP49" i="27"/>
  <c r="EB49" i="27"/>
  <c r="DJ49" i="27"/>
  <c r="BM49" i="27"/>
  <c r="AO45" i="27"/>
  <c r="AT45" i="27"/>
  <c r="BJ45" i="27"/>
  <c r="CC45" i="27"/>
  <c r="CX45" i="27"/>
  <c r="DN45" i="27"/>
  <c r="EH45" i="27"/>
  <c r="AU45" i="27"/>
  <c r="BO45" i="27"/>
  <c r="CK45" i="27"/>
  <c r="DA45" i="27"/>
  <c r="DS45" i="27"/>
  <c r="BA45" i="27"/>
  <c r="CL45" i="27"/>
  <c r="EA45" i="27"/>
  <c r="BG45" i="27"/>
  <c r="CQ45" i="27"/>
  <c r="EC45" i="27"/>
  <c r="DF45" i="27"/>
  <c r="DM45" i="27"/>
  <c r="BV45" i="27"/>
  <c r="BW45" i="27"/>
  <c r="CS45" i="27"/>
  <c r="EI45" i="27"/>
  <c r="CE45" i="27"/>
  <c r="DV45" i="27"/>
  <c r="BQ45" i="27"/>
  <c r="AV45" i="27"/>
  <c r="BL45" i="27"/>
  <c r="CB45" i="27"/>
  <c r="CR45" i="27"/>
  <c r="DH45" i="27"/>
  <c r="DX45" i="27"/>
  <c r="AS45" i="27"/>
  <c r="BN45" i="27"/>
  <c r="CI45" i="27"/>
  <c r="DE45" i="27"/>
  <c r="DZ45" i="27"/>
  <c r="BE45" i="27"/>
  <c r="CG45" i="27"/>
  <c r="DI45" i="27"/>
  <c r="AQ45" i="27"/>
  <c r="BU45" i="27"/>
  <c r="CW45" i="27"/>
  <c r="DY45" i="27"/>
  <c r="DG45" i="27"/>
  <c r="AZ45" i="27"/>
  <c r="BP45" i="27"/>
  <c r="CF45" i="27"/>
  <c r="CV45" i="27"/>
  <c r="DL45" i="27"/>
  <c r="EB45" i="27"/>
  <c r="AX45" i="27"/>
  <c r="BS45" i="27"/>
  <c r="CO45" i="27"/>
  <c r="DJ45" i="27"/>
  <c r="EE45" i="27"/>
  <c r="BK45" i="27"/>
  <c r="CM45" i="27"/>
  <c r="DQ45" i="27"/>
  <c r="AY45" i="27"/>
  <c r="CA45" i="27"/>
  <c r="DC45" i="27"/>
  <c r="EG45" i="27"/>
  <c r="BB45" i="27"/>
  <c r="AN45" i="27"/>
  <c r="BD45" i="27"/>
  <c r="BT45" i="27"/>
  <c r="CJ45" i="27"/>
  <c r="CZ45" i="27"/>
  <c r="DP45" i="27"/>
  <c r="EF45" i="27"/>
  <c r="BC45" i="27"/>
  <c r="BY45" i="27"/>
  <c r="CT45" i="27"/>
  <c r="DO45" i="27"/>
  <c r="AP45" i="27"/>
  <c r="BR45" i="27"/>
  <c r="CU45" i="27"/>
  <c r="DW45" i="27"/>
  <c r="BF45" i="27"/>
  <c r="CH45" i="27"/>
  <c r="DK45" i="27"/>
  <c r="BX45" i="27"/>
  <c r="AM45" i="27"/>
  <c r="DU45" i="27"/>
  <c r="ED45" i="27"/>
  <c r="CN45" i="27"/>
  <c r="BI45" i="27"/>
  <c r="AW45" i="27"/>
  <c r="BM45" i="27"/>
  <c r="AR45" i="27"/>
  <c r="DD45" i="27"/>
  <c r="CD45" i="27"/>
  <c r="BZ45" i="27"/>
  <c r="CP45" i="27"/>
  <c r="BH45" i="27"/>
  <c r="DT45" i="27"/>
  <c r="CY45" i="27"/>
  <c r="DB45" i="27"/>
  <c r="DR45" i="27"/>
  <c r="AQ41" i="27"/>
  <c r="BU41" i="27"/>
  <c r="CW41" i="27"/>
  <c r="DY41" i="27"/>
  <c r="BA41" i="27"/>
  <c r="CC41" i="27"/>
  <c r="DF41" i="27"/>
  <c r="EH41" i="27"/>
  <c r="BF41" i="27"/>
  <c r="DK41" i="27"/>
  <c r="BO41" i="27"/>
  <c r="DS41" i="27"/>
  <c r="CH41" i="27"/>
  <c r="CQ41" i="27"/>
  <c r="AV41" i="27"/>
  <c r="BL41" i="27"/>
  <c r="CB41" i="27"/>
  <c r="CR41" i="27"/>
  <c r="DH41" i="27"/>
  <c r="DX41" i="27"/>
  <c r="AS41" i="27"/>
  <c r="BN41" i="27"/>
  <c r="CI41" i="27"/>
  <c r="DE41" i="27"/>
  <c r="DZ41" i="27"/>
  <c r="BB41" i="27"/>
  <c r="CE41" i="27"/>
  <c r="DG41" i="27"/>
  <c r="EI41" i="27"/>
  <c r="BK41" i="27"/>
  <c r="CM41" i="27"/>
  <c r="DQ41" i="27"/>
  <c r="AZ41" i="27"/>
  <c r="BP41" i="27"/>
  <c r="CF41" i="27"/>
  <c r="CV41" i="27"/>
  <c r="DL41" i="27"/>
  <c r="EB41" i="27"/>
  <c r="AX41" i="27"/>
  <c r="BS41" i="27"/>
  <c r="CO41" i="27"/>
  <c r="DJ41" i="27"/>
  <c r="EE41" i="27"/>
  <c r="BJ41" i="27"/>
  <c r="CL41" i="27"/>
  <c r="DN41" i="27"/>
  <c r="AP41" i="27"/>
  <c r="BR41" i="27"/>
  <c r="CU41" i="27"/>
  <c r="DW41" i="27"/>
  <c r="AN41" i="27"/>
  <c r="BD41" i="27"/>
  <c r="BT41" i="27"/>
  <c r="CJ41" i="27"/>
  <c r="CZ41" i="27"/>
  <c r="DP41" i="27"/>
  <c r="EF41" i="27"/>
  <c r="BC41" i="27"/>
  <c r="BY41" i="27"/>
  <c r="CT41" i="27"/>
  <c r="DO41" i="27"/>
  <c r="AO41" i="27"/>
  <c r="BQ41" i="27"/>
  <c r="CS41" i="27"/>
  <c r="DV41" i="27"/>
  <c r="AW41" i="27"/>
  <c r="BZ41" i="27"/>
  <c r="DB41" i="27"/>
  <c r="ED41" i="27"/>
  <c r="BX41" i="27"/>
  <c r="AM41" i="27"/>
  <c r="DU41" i="27"/>
  <c r="EC41" i="27"/>
  <c r="CN41" i="27"/>
  <c r="BI41" i="27"/>
  <c r="AU41" i="27"/>
  <c r="BE41" i="27"/>
  <c r="AR41" i="27"/>
  <c r="DD41" i="27"/>
  <c r="CD41" i="27"/>
  <c r="BW41" i="27"/>
  <c r="CG41" i="27"/>
  <c r="CY41" i="27"/>
  <c r="DR41" i="27"/>
  <c r="BM41" i="27"/>
  <c r="DA41" i="27"/>
  <c r="DC41" i="27"/>
  <c r="AY41" i="27"/>
  <c r="BH41" i="27"/>
  <c r="DI41" i="27"/>
  <c r="CP41" i="27"/>
  <c r="EG41" i="27"/>
  <c r="CX41" i="27"/>
  <c r="AT41" i="27"/>
  <c r="DT41" i="27"/>
  <c r="CA41" i="27"/>
  <c r="CK41" i="27"/>
  <c r="EA41" i="27"/>
  <c r="BV41" i="27"/>
  <c r="DM41" i="27"/>
  <c r="BG41" i="27"/>
  <c r="AO37" i="27"/>
  <c r="AU37" i="27"/>
  <c r="BB37" i="27"/>
  <c r="BJ37" i="27"/>
  <c r="BQ37" i="27"/>
  <c r="BW37" i="27"/>
  <c r="CE37" i="27"/>
  <c r="CL37" i="27"/>
  <c r="CS37" i="27"/>
  <c r="DA37" i="27"/>
  <c r="DG37" i="27"/>
  <c r="DN37" i="27"/>
  <c r="DV37" i="27"/>
  <c r="EC37" i="27"/>
  <c r="EI37" i="27"/>
  <c r="AP37" i="27"/>
  <c r="AW37" i="27"/>
  <c r="BE37" i="27"/>
  <c r="BK37" i="27"/>
  <c r="BR37" i="27"/>
  <c r="BZ37" i="27"/>
  <c r="CG37" i="27"/>
  <c r="CM37" i="27"/>
  <c r="CU37" i="27"/>
  <c r="DB37" i="27"/>
  <c r="DI37" i="27"/>
  <c r="DQ37" i="27"/>
  <c r="DW37" i="27"/>
  <c r="ED37" i="27"/>
  <c r="AY37" i="27"/>
  <c r="BM37" i="27"/>
  <c r="CA37" i="27"/>
  <c r="CP37" i="27"/>
  <c r="DC37" i="27"/>
  <c r="DR37" i="27"/>
  <c r="EG37" i="27"/>
  <c r="BA37" i="27"/>
  <c r="BO37" i="27"/>
  <c r="CC37" i="27"/>
  <c r="CQ37" i="27"/>
  <c r="DF37" i="27"/>
  <c r="DS37" i="27"/>
  <c r="EH37" i="27"/>
  <c r="AQ37" i="27"/>
  <c r="BU37" i="27"/>
  <c r="CW37" i="27"/>
  <c r="DY37" i="27"/>
  <c r="AT37" i="27"/>
  <c r="BV37" i="27"/>
  <c r="CX37" i="27"/>
  <c r="EA37" i="27"/>
  <c r="CH37" i="27"/>
  <c r="BF37" i="27"/>
  <c r="BG37" i="27"/>
  <c r="CK37" i="27"/>
  <c r="DK37" i="27"/>
  <c r="DM37" i="27"/>
  <c r="AN37" i="27"/>
  <c r="BD37" i="27"/>
  <c r="BT37" i="27"/>
  <c r="CJ37" i="27"/>
  <c r="CZ37" i="27"/>
  <c r="DP37" i="27"/>
  <c r="EF37" i="27"/>
  <c r="BC37" i="27"/>
  <c r="BY37" i="27"/>
  <c r="CT37" i="27"/>
  <c r="DO37" i="27"/>
  <c r="BH37" i="27"/>
  <c r="BX37" i="27"/>
  <c r="DD37" i="27"/>
  <c r="DT37" i="27"/>
  <c r="BI37" i="27"/>
  <c r="CY37" i="27"/>
  <c r="AR37" i="27"/>
  <c r="CN37" i="27"/>
  <c r="AM37" i="27"/>
  <c r="CD37" i="27"/>
  <c r="DU37" i="27"/>
  <c r="AV37" i="27"/>
  <c r="BL37" i="27"/>
  <c r="CB37" i="27"/>
  <c r="CR37" i="27"/>
  <c r="DH37" i="27"/>
  <c r="DX37" i="27"/>
  <c r="AS37" i="27"/>
  <c r="BN37" i="27"/>
  <c r="CI37" i="27"/>
  <c r="DE37" i="27"/>
  <c r="DZ37" i="27"/>
  <c r="BP37" i="27"/>
  <c r="EB37" i="27"/>
  <c r="DJ37" i="27"/>
  <c r="CF37" i="27"/>
  <c r="AX37" i="27"/>
  <c r="EE37" i="27"/>
  <c r="AZ37" i="27"/>
  <c r="CO37" i="27"/>
  <c r="CV37" i="27"/>
  <c r="BS37" i="27"/>
  <c r="DL37" i="27"/>
  <c r="AT33" i="27"/>
  <c r="BB33" i="27"/>
  <c r="BK33" i="27"/>
  <c r="BV33" i="27"/>
  <c r="CE33" i="27"/>
  <c r="CM33" i="27"/>
  <c r="CX33" i="27"/>
  <c r="DG33" i="27"/>
  <c r="DQ33" i="27"/>
  <c r="EA33" i="27"/>
  <c r="EI33" i="27"/>
  <c r="AU33" i="27"/>
  <c r="BE33" i="27"/>
  <c r="BO33" i="27"/>
  <c r="BW33" i="27"/>
  <c r="CG33" i="27"/>
  <c r="CQ33" i="27"/>
  <c r="DA33" i="27"/>
  <c r="DI33" i="27"/>
  <c r="DS33" i="27"/>
  <c r="EC33" i="27"/>
  <c r="AW33" i="27"/>
  <c r="BQ33" i="27"/>
  <c r="CK33" i="27"/>
  <c r="DB33" i="27"/>
  <c r="DV33" i="27"/>
  <c r="BA33" i="27"/>
  <c r="BR33" i="27"/>
  <c r="CL33" i="27"/>
  <c r="DF33" i="27"/>
  <c r="DW33" i="27"/>
  <c r="BG33" i="27"/>
  <c r="CS33" i="27"/>
  <c r="ED33" i="27"/>
  <c r="BJ33" i="27"/>
  <c r="CU33" i="27"/>
  <c r="EH33" i="27"/>
  <c r="BZ33" i="27"/>
  <c r="DM33" i="27"/>
  <c r="AP33" i="27"/>
  <c r="CC33" i="27"/>
  <c r="AO33" i="27"/>
  <c r="DN33" i="27"/>
  <c r="AZ33" i="27"/>
  <c r="BP33" i="27"/>
  <c r="CF33" i="27"/>
  <c r="CV33" i="27"/>
  <c r="DL33" i="27"/>
  <c r="EB33" i="27"/>
  <c r="AX33" i="27"/>
  <c r="BS33" i="27"/>
  <c r="CO33" i="27"/>
  <c r="DJ33" i="27"/>
  <c r="EE33" i="27"/>
  <c r="EG33" i="27"/>
  <c r="DC33" i="27"/>
  <c r="CA33" i="27"/>
  <c r="AY33" i="27"/>
  <c r="DY33" i="27"/>
  <c r="CW33" i="27"/>
  <c r="AQ33" i="27"/>
  <c r="AN33" i="27"/>
  <c r="BD33" i="27"/>
  <c r="BT33" i="27"/>
  <c r="CJ33" i="27"/>
  <c r="CZ33" i="27"/>
  <c r="DP33" i="27"/>
  <c r="EF33" i="27"/>
  <c r="BC33" i="27"/>
  <c r="BY33" i="27"/>
  <c r="CT33" i="27"/>
  <c r="DO33" i="27"/>
  <c r="BU33" i="27"/>
  <c r="AR33" i="27"/>
  <c r="BH33" i="27"/>
  <c r="BX33" i="27"/>
  <c r="CN33" i="27"/>
  <c r="DD33" i="27"/>
  <c r="DT33" i="27"/>
  <c r="AM33" i="27"/>
  <c r="BI33" i="27"/>
  <c r="CD33" i="27"/>
  <c r="CY33" i="27"/>
  <c r="DU33" i="27"/>
  <c r="DR33" i="27"/>
  <c r="CP33" i="27"/>
  <c r="BM33" i="27"/>
  <c r="BL33" i="27"/>
  <c r="DX33" i="27"/>
  <c r="DE33" i="27"/>
  <c r="DK33" i="27"/>
  <c r="BF33" i="27"/>
  <c r="CB33" i="27"/>
  <c r="AS33" i="27"/>
  <c r="DZ33" i="27"/>
  <c r="CR33" i="27"/>
  <c r="BN33" i="27"/>
  <c r="CH33" i="27"/>
  <c r="AV33" i="27"/>
  <c r="DH33" i="27"/>
  <c r="CI33" i="27"/>
  <c r="AO29" i="27"/>
  <c r="BA29" i="27"/>
  <c r="BV29" i="27"/>
  <c r="CL29" i="27"/>
  <c r="DF29" i="27"/>
  <c r="EA29" i="27"/>
  <c r="BG29" i="27"/>
  <c r="BW29" i="27"/>
  <c r="CQ29" i="27"/>
  <c r="DM29" i="27"/>
  <c r="EC29" i="27"/>
  <c r="AT29" i="27"/>
  <c r="CC29" i="27"/>
  <c r="DN29" i="27"/>
  <c r="AU29" i="27"/>
  <c r="CK29" i="27"/>
  <c r="DS29" i="27"/>
  <c r="CX29" i="27"/>
  <c r="DA29" i="27"/>
  <c r="BJ29" i="27"/>
  <c r="BO29" i="27"/>
  <c r="EH29" i="27"/>
  <c r="DV29" i="27"/>
  <c r="BQ29" i="27"/>
  <c r="DG29" i="27"/>
  <c r="BB29" i="27"/>
  <c r="CS29" i="27"/>
  <c r="CE29" i="27"/>
  <c r="AZ29" i="27"/>
  <c r="BP29" i="27"/>
  <c r="CF29" i="27"/>
  <c r="CV29" i="27"/>
  <c r="DL29" i="27"/>
  <c r="EB29" i="27"/>
  <c r="AX29" i="27"/>
  <c r="BS29" i="27"/>
  <c r="CO29" i="27"/>
  <c r="DJ29" i="27"/>
  <c r="EE29" i="27"/>
  <c r="BK29" i="27"/>
  <c r="CM29" i="27"/>
  <c r="DQ29" i="27"/>
  <c r="AY29" i="27"/>
  <c r="CA29" i="27"/>
  <c r="DC29" i="27"/>
  <c r="EG29" i="27"/>
  <c r="AN29" i="27"/>
  <c r="BD29" i="27"/>
  <c r="BT29" i="27"/>
  <c r="CJ29" i="27"/>
  <c r="CZ29" i="27"/>
  <c r="DP29" i="27"/>
  <c r="EF29" i="27"/>
  <c r="BC29" i="27"/>
  <c r="BY29" i="27"/>
  <c r="CT29" i="27"/>
  <c r="DO29" i="27"/>
  <c r="AP29" i="27"/>
  <c r="BR29" i="27"/>
  <c r="CU29" i="27"/>
  <c r="DW29" i="27"/>
  <c r="BF29" i="27"/>
  <c r="CH29" i="27"/>
  <c r="DK29" i="27"/>
  <c r="AR29" i="27"/>
  <c r="BH29" i="27"/>
  <c r="BX29" i="27"/>
  <c r="CN29" i="27"/>
  <c r="DD29" i="27"/>
  <c r="DT29" i="27"/>
  <c r="AM29" i="27"/>
  <c r="BI29" i="27"/>
  <c r="CD29" i="27"/>
  <c r="CY29" i="27"/>
  <c r="DU29" i="27"/>
  <c r="AW29" i="27"/>
  <c r="BZ29" i="27"/>
  <c r="DB29" i="27"/>
  <c r="ED29" i="27"/>
  <c r="BM29" i="27"/>
  <c r="CP29" i="27"/>
  <c r="DR29" i="27"/>
  <c r="AV29" i="27"/>
  <c r="DH29" i="27"/>
  <c r="CI29" i="27"/>
  <c r="CG29" i="27"/>
  <c r="CW29" i="27"/>
  <c r="BL29" i="27"/>
  <c r="DX29" i="27"/>
  <c r="DE29" i="27"/>
  <c r="DI29" i="27"/>
  <c r="DY29" i="27"/>
  <c r="EI29" i="27"/>
  <c r="CB29" i="27"/>
  <c r="AS29" i="27"/>
  <c r="DZ29" i="27"/>
  <c r="AQ29" i="27"/>
  <c r="CR29" i="27"/>
  <c r="BN29" i="27"/>
  <c r="BE29" i="27"/>
  <c r="BU29" i="27"/>
  <c r="AQ25" i="27"/>
  <c r="BU25" i="27"/>
  <c r="CW25" i="27"/>
  <c r="DY25" i="27"/>
  <c r="BA25" i="27"/>
  <c r="CC25" i="27"/>
  <c r="DF25" i="27"/>
  <c r="EH25" i="27"/>
  <c r="CH25" i="27"/>
  <c r="CQ25" i="27"/>
  <c r="DK25" i="27"/>
  <c r="DS25" i="27"/>
  <c r="BF25" i="27"/>
  <c r="BO25" i="27"/>
  <c r="AV25" i="27"/>
  <c r="BL25" i="27"/>
  <c r="CB25" i="27"/>
  <c r="CR25" i="27"/>
  <c r="DH25" i="27"/>
  <c r="DX25" i="27"/>
  <c r="AS25" i="27"/>
  <c r="BN25" i="27"/>
  <c r="CI25" i="27"/>
  <c r="DE25" i="27"/>
  <c r="DZ25" i="27"/>
  <c r="BB25" i="27"/>
  <c r="CE25" i="27"/>
  <c r="DG25" i="27"/>
  <c r="EI25" i="27"/>
  <c r="BK25" i="27"/>
  <c r="CM25" i="27"/>
  <c r="DQ25" i="27"/>
  <c r="AN25" i="27"/>
  <c r="BD25" i="27"/>
  <c r="BT25" i="27"/>
  <c r="CJ25" i="27"/>
  <c r="CZ25" i="27"/>
  <c r="DP25" i="27"/>
  <c r="EF25" i="27"/>
  <c r="BC25" i="27"/>
  <c r="BY25" i="27"/>
  <c r="CT25" i="27"/>
  <c r="DO25" i="27"/>
  <c r="AO25" i="27"/>
  <c r="BQ25" i="27"/>
  <c r="CS25" i="27"/>
  <c r="DV25" i="27"/>
  <c r="AW25" i="27"/>
  <c r="BZ25" i="27"/>
  <c r="DB25" i="27"/>
  <c r="ED25" i="27"/>
  <c r="BH25" i="27"/>
  <c r="CN25" i="27"/>
  <c r="DT25" i="27"/>
  <c r="BI25" i="27"/>
  <c r="CY25" i="27"/>
  <c r="AU25" i="27"/>
  <c r="DA25" i="27"/>
  <c r="BE25" i="27"/>
  <c r="DI25" i="27"/>
  <c r="BP25" i="27"/>
  <c r="CV25" i="27"/>
  <c r="EB25" i="27"/>
  <c r="BS25" i="27"/>
  <c r="DJ25" i="27"/>
  <c r="BJ25" i="27"/>
  <c r="DN25" i="27"/>
  <c r="BR25" i="27"/>
  <c r="DW25" i="27"/>
  <c r="AR25" i="27"/>
  <c r="BX25" i="27"/>
  <c r="DD25" i="27"/>
  <c r="AM25" i="27"/>
  <c r="CD25" i="27"/>
  <c r="DU25" i="27"/>
  <c r="BW25" i="27"/>
  <c r="EC25" i="27"/>
  <c r="CG25" i="27"/>
  <c r="CF25" i="27"/>
  <c r="EE25" i="27"/>
  <c r="CP25" i="27"/>
  <c r="DL25" i="27"/>
  <c r="CL25" i="27"/>
  <c r="EG25" i="27"/>
  <c r="CA25" i="27"/>
  <c r="AX25" i="27"/>
  <c r="AP25" i="27"/>
  <c r="DR25" i="27"/>
  <c r="BM25" i="27"/>
  <c r="CU25" i="27"/>
  <c r="AY25" i="27"/>
  <c r="CK25" i="27"/>
  <c r="EA25" i="27"/>
  <c r="BV25" i="27"/>
  <c r="AZ25" i="27"/>
  <c r="DM25" i="27"/>
  <c r="BG25" i="27"/>
  <c r="CO25" i="27"/>
  <c r="CX25" i="27"/>
  <c r="AT25" i="27"/>
  <c r="DC25" i="27"/>
  <c r="AN21" i="27"/>
  <c r="AS21" i="27"/>
  <c r="AX21" i="27"/>
  <c r="BD21" i="27"/>
  <c r="BI21" i="27"/>
  <c r="BN21" i="27"/>
  <c r="BT21" i="27"/>
  <c r="BY21" i="27"/>
  <c r="CD21" i="27"/>
  <c r="CJ21" i="27"/>
  <c r="CO21" i="27"/>
  <c r="CT21" i="27"/>
  <c r="CZ21" i="27"/>
  <c r="DE21" i="27"/>
  <c r="DJ21" i="27"/>
  <c r="AO21" i="27"/>
  <c r="AT21" i="27"/>
  <c r="AZ21" i="27"/>
  <c r="BE21" i="27"/>
  <c r="BJ21" i="27"/>
  <c r="BP21" i="27"/>
  <c r="BU21" i="27"/>
  <c r="BZ21" i="27"/>
  <c r="CF21" i="27"/>
  <c r="CK21" i="27"/>
  <c r="CP21" i="27"/>
  <c r="CV21" i="27"/>
  <c r="DA21" i="27"/>
  <c r="AV21" i="27"/>
  <c r="BF21" i="27"/>
  <c r="BQ21" i="27"/>
  <c r="CB21" i="27"/>
  <c r="CL21" i="27"/>
  <c r="CW21" i="27"/>
  <c r="DF21" i="27"/>
  <c r="DM21" i="27"/>
  <c r="DR21" i="27"/>
  <c r="DX21" i="27"/>
  <c r="EC21" i="27"/>
  <c r="EH21" i="27"/>
  <c r="AW21" i="27"/>
  <c r="BH21" i="27"/>
  <c r="BR21" i="27"/>
  <c r="CC21" i="27"/>
  <c r="CN21" i="27"/>
  <c r="CX21" i="27"/>
  <c r="DH21" i="27"/>
  <c r="DN21" i="27"/>
  <c r="DT21" i="27"/>
  <c r="DY21" i="27"/>
  <c r="ED21" i="27"/>
  <c r="BA21" i="27"/>
  <c r="BV21" i="27"/>
  <c r="CR21" i="27"/>
  <c r="DI21" i="27"/>
  <c r="DU21" i="27"/>
  <c r="EF21" i="27"/>
  <c r="BB21" i="27"/>
  <c r="BX21" i="27"/>
  <c r="CS21" i="27"/>
  <c r="DL21" i="27"/>
  <c r="DV21" i="27"/>
  <c r="EG21" i="27"/>
  <c r="AP21" i="27"/>
  <c r="CG21" i="27"/>
  <c r="DP21" i="27"/>
  <c r="AR21" i="27"/>
  <c r="CH21" i="27"/>
  <c r="DQ21" i="27"/>
  <c r="DB21" i="27"/>
  <c r="DD21" i="27"/>
  <c r="DZ21" i="27"/>
  <c r="EB21" i="27"/>
  <c r="BL21" i="27"/>
  <c r="BM21" i="27"/>
  <c r="AQ21" i="27"/>
  <c r="BG21" i="27"/>
  <c r="BW21" i="27"/>
  <c r="CM21" i="27"/>
  <c r="DC21" i="27"/>
  <c r="DS21" i="27"/>
  <c r="EI21" i="27"/>
  <c r="AY21" i="27"/>
  <c r="BO21" i="27"/>
  <c r="CE21" i="27"/>
  <c r="CU21" i="27"/>
  <c r="DK21" i="27"/>
  <c r="EA21" i="27"/>
  <c r="BC21" i="27"/>
  <c r="CI21" i="27"/>
  <c r="DO21" i="27"/>
  <c r="CQ21" i="27"/>
  <c r="DW21" i="27"/>
  <c r="AU21" i="27"/>
  <c r="DG21" i="27"/>
  <c r="BK21" i="27"/>
  <c r="AM21" i="27"/>
  <c r="BS21" i="27"/>
  <c r="CY21" i="27"/>
  <c r="EE21" i="27"/>
  <c r="CA21" i="27"/>
  <c r="AR17" i="27"/>
  <c r="AW17" i="27"/>
  <c r="BB17" i="27"/>
  <c r="BH17" i="27"/>
  <c r="BM17" i="27"/>
  <c r="BR17" i="27"/>
  <c r="BX17" i="27"/>
  <c r="CC17" i="27"/>
  <c r="CH17" i="27"/>
  <c r="CN17" i="27"/>
  <c r="CS17" i="27"/>
  <c r="CX17" i="27"/>
  <c r="DD17" i="27"/>
  <c r="DI17" i="27"/>
  <c r="DN17" i="27"/>
  <c r="DT17" i="27"/>
  <c r="DY17" i="27"/>
  <c r="ED17" i="27"/>
  <c r="AN17" i="27"/>
  <c r="AS17" i="27"/>
  <c r="AX17" i="27"/>
  <c r="BD17" i="27"/>
  <c r="BI17" i="27"/>
  <c r="BN17" i="27"/>
  <c r="BT17" i="27"/>
  <c r="BY17" i="27"/>
  <c r="CD17" i="27"/>
  <c r="CJ17" i="27"/>
  <c r="CO17" i="27"/>
  <c r="CT17" i="27"/>
  <c r="CZ17" i="27"/>
  <c r="DE17" i="27"/>
  <c r="DJ17" i="27"/>
  <c r="DP17" i="27"/>
  <c r="DU17" i="27"/>
  <c r="DZ17" i="27"/>
  <c r="EF17" i="27"/>
  <c r="AO17" i="27"/>
  <c r="AZ17" i="27"/>
  <c r="BJ17" i="27"/>
  <c r="BU17" i="27"/>
  <c r="CF17" i="27"/>
  <c r="CP17" i="27"/>
  <c r="DA17" i="27"/>
  <c r="DL17" i="27"/>
  <c r="DV17" i="27"/>
  <c r="EG17" i="27"/>
  <c r="AP17" i="27"/>
  <c r="BA17" i="27"/>
  <c r="BL17" i="27"/>
  <c r="BV17" i="27"/>
  <c r="CG17" i="27"/>
  <c r="CR17" i="27"/>
  <c r="DB17" i="27"/>
  <c r="DM17" i="27"/>
  <c r="DX17" i="27"/>
  <c r="EH17" i="27"/>
  <c r="AT17" i="27"/>
  <c r="BP17" i="27"/>
  <c r="CK17" i="27"/>
  <c r="DF17" i="27"/>
  <c r="EB17" i="27"/>
  <c r="AV17" i="27"/>
  <c r="BQ17" i="27"/>
  <c r="CL17" i="27"/>
  <c r="DH17" i="27"/>
  <c r="EC17" i="27"/>
  <c r="BZ17" i="27"/>
  <c r="DQ17" i="27"/>
  <c r="CB17" i="27"/>
  <c r="DR17" i="27"/>
  <c r="BE17" i="27"/>
  <c r="BF17" i="27"/>
  <c r="CV17" i="27"/>
  <c r="CW17" i="27"/>
  <c r="AY17" i="27"/>
  <c r="BO17" i="27"/>
  <c r="CE17" i="27"/>
  <c r="CU17" i="27"/>
  <c r="DK17" i="27"/>
  <c r="EA17" i="27"/>
  <c r="AQ17" i="27"/>
  <c r="BG17" i="27"/>
  <c r="BW17" i="27"/>
  <c r="CM17" i="27"/>
  <c r="DC17" i="27"/>
  <c r="DS17" i="27"/>
  <c r="EI17" i="27"/>
  <c r="AU17" i="27"/>
  <c r="CA17" i="27"/>
  <c r="DG17" i="27"/>
  <c r="BC17" i="27"/>
  <c r="DO17" i="27"/>
  <c r="BS17" i="27"/>
  <c r="EE17" i="27"/>
  <c r="CI17" i="27"/>
  <c r="BK17" i="27"/>
  <c r="CQ17" i="27"/>
  <c r="DW17" i="27"/>
  <c r="AM17" i="27"/>
  <c r="CY17" i="27"/>
  <c r="AM67" i="27"/>
  <c r="AS67" i="27"/>
  <c r="AX67" i="27"/>
  <c r="BC67" i="27"/>
  <c r="BI67" i="27"/>
  <c r="BN67" i="27"/>
  <c r="BS67" i="27"/>
  <c r="BY67" i="27"/>
  <c r="CD67" i="27"/>
  <c r="CI67" i="27"/>
  <c r="CO67" i="27"/>
  <c r="CT67" i="27"/>
  <c r="CY67" i="27"/>
  <c r="DE67" i="27"/>
  <c r="DJ67" i="27"/>
  <c r="DO67" i="27"/>
  <c r="DU67" i="27"/>
  <c r="DZ67" i="27"/>
  <c r="EE67" i="27"/>
  <c r="AO67" i="27"/>
  <c r="AT67" i="27"/>
  <c r="AY67" i="27"/>
  <c r="BE67" i="27"/>
  <c r="BJ67" i="27"/>
  <c r="BO67" i="27"/>
  <c r="BU67" i="27"/>
  <c r="BZ67" i="27"/>
  <c r="CE67" i="27"/>
  <c r="CK67" i="27"/>
  <c r="CP67" i="27"/>
  <c r="CU67" i="27"/>
  <c r="DA67" i="27"/>
  <c r="DF67" i="27"/>
  <c r="DK67" i="27"/>
  <c r="DQ67" i="27"/>
  <c r="DV67" i="27"/>
  <c r="EA67" i="27"/>
  <c r="EG67" i="27"/>
  <c r="AP67" i="27"/>
  <c r="BA67" i="27"/>
  <c r="BK67" i="27"/>
  <c r="BV67" i="27"/>
  <c r="CG67" i="27"/>
  <c r="CQ67" i="27"/>
  <c r="DB67" i="27"/>
  <c r="DM67" i="27"/>
  <c r="DW67" i="27"/>
  <c r="EH67" i="27"/>
  <c r="AQ67" i="27"/>
  <c r="BB67" i="27"/>
  <c r="BM67" i="27"/>
  <c r="BW67" i="27"/>
  <c r="CH67" i="27"/>
  <c r="CS67" i="27"/>
  <c r="DC67" i="27"/>
  <c r="DN67" i="27"/>
  <c r="DY67" i="27"/>
  <c r="EI67" i="27"/>
  <c r="AU67" i="27"/>
  <c r="BQ67" i="27"/>
  <c r="CL67" i="27"/>
  <c r="DG67" i="27"/>
  <c r="EC67" i="27"/>
  <c r="BF67" i="27"/>
  <c r="CW67" i="27"/>
  <c r="CX67" i="27"/>
  <c r="AW67" i="27"/>
  <c r="BR67" i="27"/>
  <c r="CM67" i="27"/>
  <c r="DI67" i="27"/>
  <c r="ED67" i="27"/>
  <c r="CA67" i="27"/>
  <c r="DR67" i="27"/>
  <c r="BG67" i="27"/>
  <c r="CC67" i="27"/>
  <c r="DS67" i="27"/>
  <c r="AZ67" i="27"/>
  <c r="BP67" i="27"/>
  <c r="CF67" i="27"/>
  <c r="CV67" i="27"/>
  <c r="DL67" i="27"/>
  <c r="EB67" i="27"/>
  <c r="AN67" i="27"/>
  <c r="BD67" i="27"/>
  <c r="BT67" i="27"/>
  <c r="CJ67" i="27"/>
  <c r="CZ67" i="27"/>
  <c r="DP67" i="27"/>
  <c r="EF67" i="27"/>
  <c r="AR67" i="27"/>
  <c r="BH67" i="27"/>
  <c r="BX67" i="27"/>
  <c r="CN67" i="27"/>
  <c r="DD67" i="27"/>
  <c r="DT67" i="27"/>
  <c r="CR67" i="27"/>
  <c r="CB67" i="27"/>
  <c r="AV67" i="27"/>
  <c r="DH67" i="27"/>
  <c r="BL67" i="27"/>
  <c r="DX67" i="27"/>
  <c r="AP55" i="27"/>
  <c r="AU55" i="27"/>
  <c r="BA55" i="27"/>
  <c r="BF55" i="27"/>
  <c r="BK55" i="27"/>
  <c r="BQ55" i="27"/>
  <c r="BV55" i="27"/>
  <c r="CA55" i="27"/>
  <c r="CG55" i="27"/>
  <c r="CL55" i="27"/>
  <c r="CQ55" i="27"/>
  <c r="CW55" i="27"/>
  <c r="DB55" i="27"/>
  <c r="DG55" i="27"/>
  <c r="DM55" i="27"/>
  <c r="DR55" i="27"/>
  <c r="DW55" i="27"/>
  <c r="EC55" i="27"/>
  <c r="EH55" i="27"/>
  <c r="AQ55" i="27"/>
  <c r="AW55" i="27"/>
  <c r="BB55" i="27"/>
  <c r="BG55" i="27"/>
  <c r="BM55" i="27"/>
  <c r="BR55" i="27"/>
  <c r="BW55" i="27"/>
  <c r="CC55" i="27"/>
  <c r="CH55" i="27"/>
  <c r="CM55" i="27"/>
  <c r="CS55" i="27"/>
  <c r="CX55" i="27"/>
  <c r="DC55" i="27"/>
  <c r="DI55" i="27"/>
  <c r="DN55" i="27"/>
  <c r="DS55" i="27"/>
  <c r="DY55" i="27"/>
  <c r="ED55" i="27"/>
  <c r="EI55" i="27"/>
  <c r="AS55" i="27"/>
  <c r="BC55" i="27"/>
  <c r="BN55" i="27"/>
  <c r="BY55" i="27"/>
  <c r="CI55" i="27"/>
  <c r="CT55" i="27"/>
  <c r="DE55" i="27"/>
  <c r="DO55" i="27"/>
  <c r="DZ55" i="27"/>
  <c r="AT55" i="27"/>
  <c r="BE55" i="27"/>
  <c r="BO55" i="27"/>
  <c r="BZ55" i="27"/>
  <c r="CK55" i="27"/>
  <c r="CU55" i="27"/>
  <c r="DF55" i="27"/>
  <c r="DQ55" i="27"/>
  <c r="EA55" i="27"/>
  <c r="AX55" i="27"/>
  <c r="BS55" i="27"/>
  <c r="CO55" i="27"/>
  <c r="DJ55" i="27"/>
  <c r="EE55" i="27"/>
  <c r="AM55" i="27"/>
  <c r="CD55" i="27"/>
  <c r="DU55" i="27"/>
  <c r="AO55" i="27"/>
  <c r="CE55" i="27"/>
  <c r="DV55" i="27"/>
  <c r="AY55" i="27"/>
  <c r="BU55" i="27"/>
  <c r="CP55" i="27"/>
  <c r="DK55" i="27"/>
  <c r="EG55" i="27"/>
  <c r="BI55" i="27"/>
  <c r="CY55" i="27"/>
  <c r="BJ55" i="27"/>
  <c r="DA55" i="27"/>
  <c r="AN55" i="27"/>
  <c r="BD55" i="27"/>
  <c r="BT55" i="27"/>
  <c r="CJ55" i="27"/>
  <c r="CZ55" i="27"/>
  <c r="DP55" i="27"/>
  <c r="EF55" i="27"/>
  <c r="DD55" i="27"/>
  <c r="AR55" i="27"/>
  <c r="BH55" i="27"/>
  <c r="BX55" i="27"/>
  <c r="CN55" i="27"/>
  <c r="DT55" i="27"/>
  <c r="AV55" i="27"/>
  <c r="BL55" i="27"/>
  <c r="CB55" i="27"/>
  <c r="CR55" i="27"/>
  <c r="DH55" i="27"/>
  <c r="DX55" i="27"/>
  <c r="AZ55" i="27"/>
  <c r="DL55" i="27"/>
  <c r="BP55" i="27"/>
  <c r="EB55" i="27"/>
  <c r="CF55" i="27"/>
  <c r="CV55" i="27"/>
  <c r="AM47" i="27"/>
  <c r="AQ47" i="27"/>
  <c r="AU47" i="27"/>
  <c r="AY47" i="27"/>
  <c r="BC47" i="27"/>
  <c r="BG47" i="27"/>
  <c r="BK47" i="27"/>
  <c r="BO47" i="27"/>
  <c r="BS47" i="27"/>
  <c r="BW47" i="27"/>
  <c r="CA47" i="27"/>
  <c r="CE47" i="27"/>
  <c r="CI47" i="27"/>
  <c r="CM47" i="27"/>
  <c r="CQ47" i="27"/>
  <c r="CU47" i="27"/>
  <c r="CY47" i="27"/>
  <c r="DC47" i="27"/>
  <c r="DG47" i="27"/>
  <c r="DK47" i="27"/>
  <c r="DO47" i="27"/>
  <c r="DS47" i="27"/>
  <c r="DW47" i="27"/>
  <c r="EA47" i="27"/>
  <c r="EE47" i="27"/>
  <c r="EI47" i="27"/>
  <c r="AN47" i="27"/>
  <c r="AR47" i="27"/>
  <c r="AV47" i="27"/>
  <c r="AZ47" i="27"/>
  <c r="BD47" i="27"/>
  <c r="BH47" i="27"/>
  <c r="BL47" i="27"/>
  <c r="BP47" i="27"/>
  <c r="BT47" i="27"/>
  <c r="BX47" i="27"/>
  <c r="CB47" i="27"/>
  <c r="CF47" i="27"/>
  <c r="CJ47" i="27"/>
  <c r="CN47" i="27"/>
  <c r="CR47" i="27"/>
  <c r="CV47" i="27"/>
  <c r="CZ47" i="27"/>
  <c r="DD47" i="27"/>
  <c r="DH47" i="27"/>
  <c r="DL47" i="27"/>
  <c r="DP47" i="27"/>
  <c r="DT47" i="27"/>
  <c r="DX47" i="27"/>
  <c r="EB47" i="27"/>
  <c r="EF47" i="27"/>
  <c r="AO47" i="27"/>
  <c r="AW47" i="27"/>
  <c r="BE47" i="27"/>
  <c r="BM47" i="27"/>
  <c r="BU47" i="27"/>
  <c r="CC47" i="27"/>
  <c r="CK47" i="27"/>
  <c r="CS47" i="27"/>
  <c r="DA47" i="27"/>
  <c r="DI47" i="27"/>
  <c r="DQ47" i="27"/>
  <c r="DY47" i="27"/>
  <c r="EG47" i="27"/>
  <c r="AP47" i="27"/>
  <c r="AX47" i="27"/>
  <c r="BF47" i="27"/>
  <c r="BN47" i="27"/>
  <c r="BV47" i="27"/>
  <c r="CD47" i="27"/>
  <c r="CL47" i="27"/>
  <c r="CT47" i="27"/>
  <c r="DB47" i="27"/>
  <c r="DJ47" i="27"/>
  <c r="DR47" i="27"/>
  <c r="DZ47" i="27"/>
  <c r="EH47" i="27"/>
  <c r="AS47" i="27"/>
  <c r="BI47" i="27"/>
  <c r="BY47" i="27"/>
  <c r="CO47" i="27"/>
  <c r="DE47" i="27"/>
  <c r="DU47" i="27"/>
  <c r="BA47" i="27"/>
  <c r="CG47" i="27"/>
  <c r="DM47" i="27"/>
  <c r="BB47" i="27"/>
  <c r="BR47" i="27"/>
  <c r="CX47" i="27"/>
  <c r="ED47" i="27"/>
  <c r="AT47" i="27"/>
  <c r="BJ47" i="27"/>
  <c r="BZ47" i="27"/>
  <c r="CP47" i="27"/>
  <c r="DF47" i="27"/>
  <c r="DV47" i="27"/>
  <c r="BQ47" i="27"/>
  <c r="CW47" i="27"/>
  <c r="EC47" i="27"/>
  <c r="CH47" i="27"/>
  <c r="DN47" i="27"/>
  <c r="AN43" i="27"/>
  <c r="AR43" i="27"/>
  <c r="AV43" i="27"/>
  <c r="AZ43" i="27"/>
  <c r="BD43" i="27"/>
  <c r="BH43" i="27"/>
  <c r="BL43" i="27"/>
  <c r="BP43" i="27"/>
  <c r="BT43" i="27"/>
  <c r="BX43" i="27"/>
  <c r="CB43" i="27"/>
  <c r="CF43" i="27"/>
  <c r="CJ43" i="27"/>
  <c r="CN43" i="27"/>
  <c r="CR43" i="27"/>
  <c r="CV43" i="27"/>
  <c r="CZ43" i="27"/>
  <c r="DD43" i="27"/>
  <c r="DH43" i="27"/>
  <c r="DL43" i="27"/>
  <c r="DP43" i="27"/>
  <c r="DT43" i="27"/>
  <c r="DX43" i="27"/>
  <c r="EB43" i="27"/>
  <c r="EF43" i="27"/>
  <c r="AO43" i="27"/>
  <c r="AS43" i="27"/>
  <c r="AW43" i="27"/>
  <c r="BA43" i="27"/>
  <c r="BE43" i="27"/>
  <c r="BI43" i="27"/>
  <c r="BM43" i="27"/>
  <c r="BQ43" i="27"/>
  <c r="BU43" i="27"/>
  <c r="BY43" i="27"/>
  <c r="CC43" i="27"/>
  <c r="CG43" i="27"/>
  <c r="CK43" i="27"/>
  <c r="CO43" i="27"/>
  <c r="CS43" i="27"/>
  <c r="CW43" i="27"/>
  <c r="DA43" i="27"/>
  <c r="DE43" i="27"/>
  <c r="DI43" i="27"/>
  <c r="DM43" i="27"/>
  <c r="DQ43" i="27"/>
  <c r="DU43" i="27"/>
  <c r="DY43" i="27"/>
  <c r="EC43" i="27"/>
  <c r="EG43" i="27"/>
  <c r="AP43" i="27"/>
  <c r="AX43" i="27"/>
  <c r="BF43" i="27"/>
  <c r="BN43" i="27"/>
  <c r="BV43" i="27"/>
  <c r="CD43" i="27"/>
  <c r="CL43" i="27"/>
  <c r="CT43" i="27"/>
  <c r="DB43" i="27"/>
  <c r="DJ43" i="27"/>
  <c r="DR43" i="27"/>
  <c r="DZ43" i="27"/>
  <c r="EH43" i="27"/>
  <c r="AQ43" i="27"/>
  <c r="AY43" i="27"/>
  <c r="BG43" i="27"/>
  <c r="BO43" i="27"/>
  <c r="BW43" i="27"/>
  <c r="CE43" i="27"/>
  <c r="CM43" i="27"/>
  <c r="CU43" i="27"/>
  <c r="DC43" i="27"/>
  <c r="DK43" i="27"/>
  <c r="DS43" i="27"/>
  <c r="EA43" i="27"/>
  <c r="EI43" i="27"/>
  <c r="AT43" i="27"/>
  <c r="BJ43" i="27"/>
  <c r="BZ43" i="27"/>
  <c r="CP43" i="27"/>
  <c r="DF43" i="27"/>
  <c r="DV43" i="27"/>
  <c r="AU43" i="27"/>
  <c r="BK43" i="27"/>
  <c r="CA43" i="27"/>
  <c r="CQ43" i="27"/>
  <c r="DG43" i="27"/>
  <c r="DW43" i="27"/>
  <c r="BB43" i="27"/>
  <c r="CH43" i="27"/>
  <c r="DN43" i="27"/>
  <c r="BR43" i="27"/>
  <c r="CX43" i="27"/>
  <c r="AM43" i="27"/>
  <c r="CY43" i="27"/>
  <c r="BC43" i="27"/>
  <c r="CI43" i="27"/>
  <c r="DO43" i="27"/>
  <c r="ED43" i="27"/>
  <c r="BS43" i="27"/>
  <c r="EE43" i="27"/>
  <c r="AO35" i="27"/>
  <c r="AS35" i="27"/>
  <c r="AW35" i="27"/>
  <c r="BA35" i="27"/>
  <c r="BE35" i="27"/>
  <c r="BI35" i="27"/>
  <c r="BM35" i="27"/>
  <c r="BQ35" i="27"/>
  <c r="BU35" i="27"/>
  <c r="BY35" i="27"/>
  <c r="CC35" i="27"/>
  <c r="CG35" i="27"/>
  <c r="CK35" i="27"/>
  <c r="CO35" i="27"/>
  <c r="CS35" i="27"/>
  <c r="CW35" i="27"/>
  <c r="DA35" i="27"/>
  <c r="DE35" i="27"/>
  <c r="DI35" i="27"/>
  <c r="DM35" i="27"/>
  <c r="DQ35" i="27"/>
  <c r="DU35" i="27"/>
  <c r="DY35" i="27"/>
  <c r="EC35" i="27"/>
  <c r="EG35" i="27"/>
  <c r="AP35" i="27"/>
  <c r="AT35" i="27"/>
  <c r="AX35" i="27"/>
  <c r="BB35" i="27"/>
  <c r="BF35" i="27"/>
  <c r="BJ35" i="27"/>
  <c r="BN35" i="27"/>
  <c r="BR35" i="27"/>
  <c r="BV35" i="27"/>
  <c r="BZ35" i="27"/>
  <c r="CD35" i="27"/>
  <c r="CH35" i="27"/>
  <c r="CL35" i="27"/>
  <c r="CP35" i="27"/>
  <c r="CT35" i="27"/>
  <c r="CX35" i="27"/>
  <c r="DB35" i="27"/>
  <c r="DF35" i="27"/>
  <c r="DJ35" i="27"/>
  <c r="DN35" i="27"/>
  <c r="DR35" i="27"/>
  <c r="DV35" i="27"/>
  <c r="DZ35" i="27"/>
  <c r="ED35" i="27"/>
  <c r="EH35" i="27"/>
  <c r="AQ35" i="27"/>
  <c r="AY35" i="27"/>
  <c r="BG35" i="27"/>
  <c r="BO35" i="27"/>
  <c r="BW35" i="27"/>
  <c r="CE35" i="27"/>
  <c r="CM35" i="27"/>
  <c r="CU35" i="27"/>
  <c r="DC35" i="27"/>
  <c r="DK35" i="27"/>
  <c r="DS35" i="27"/>
  <c r="EA35" i="27"/>
  <c r="EI35" i="27"/>
  <c r="AR35" i="27"/>
  <c r="AZ35" i="27"/>
  <c r="BH35" i="27"/>
  <c r="BP35" i="27"/>
  <c r="BX35" i="27"/>
  <c r="CF35" i="27"/>
  <c r="CN35" i="27"/>
  <c r="CV35" i="27"/>
  <c r="DD35" i="27"/>
  <c r="DL35" i="27"/>
  <c r="DT35" i="27"/>
  <c r="EB35" i="27"/>
  <c r="AU35" i="27"/>
  <c r="BK35" i="27"/>
  <c r="CA35" i="27"/>
  <c r="CQ35" i="27"/>
  <c r="DG35" i="27"/>
  <c r="DW35" i="27"/>
  <c r="AV35" i="27"/>
  <c r="BL35" i="27"/>
  <c r="CB35" i="27"/>
  <c r="CR35" i="27"/>
  <c r="DH35" i="27"/>
  <c r="DX35" i="27"/>
  <c r="AM35" i="27"/>
  <c r="BS35" i="27"/>
  <c r="CY35" i="27"/>
  <c r="EE35" i="27"/>
  <c r="BC35" i="27"/>
  <c r="DO35" i="27"/>
  <c r="BD35" i="27"/>
  <c r="DP35" i="27"/>
  <c r="AN35" i="27"/>
  <c r="BT35" i="27"/>
  <c r="CZ35" i="27"/>
  <c r="EF35" i="27"/>
  <c r="CI35" i="27"/>
  <c r="CJ35" i="27"/>
  <c r="AN27" i="27"/>
  <c r="AR27" i="27"/>
  <c r="AV27" i="27"/>
  <c r="AZ27" i="27"/>
  <c r="BD27" i="27"/>
  <c r="BH27" i="27"/>
  <c r="BL27" i="27"/>
  <c r="BP27" i="27"/>
  <c r="BT27" i="27"/>
  <c r="BX27" i="27"/>
  <c r="CB27" i="27"/>
  <c r="CF27" i="27"/>
  <c r="CJ27" i="27"/>
  <c r="CN27" i="27"/>
  <c r="CR27" i="27"/>
  <c r="CV27" i="27"/>
  <c r="CZ27" i="27"/>
  <c r="DD27" i="27"/>
  <c r="DH27" i="27"/>
  <c r="DL27" i="27"/>
  <c r="DP27" i="27"/>
  <c r="DT27" i="27"/>
  <c r="DX27" i="27"/>
  <c r="EB27" i="27"/>
  <c r="EF27" i="27"/>
  <c r="AO27" i="27"/>
  <c r="AS27" i="27"/>
  <c r="AW27" i="27"/>
  <c r="BA27" i="27"/>
  <c r="BE27" i="27"/>
  <c r="BI27" i="27"/>
  <c r="BM27" i="27"/>
  <c r="BQ27" i="27"/>
  <c r="BU27" i="27"/>
  <c r="BY27" i="27"/>
  <c r="CC27" i="27"/>
  <c r="CG27" i="27"/>
  <c r="CK27" i="27"/>
  <c r="CO27" i="27"/>
  <c r="CS27" i="27"/>
  <c r="CW27" i="27"/>
  <c r="DA27" i="27"/>
  <c r="DE27" i="27"/>
  <c r="DI27" i="27"/>
  <c r="DM27" i="27"/>
  <c r="DQ27" i="27"/>
  <c r="DU27" i="27"/>
  <c r="DY27" i="27"/>
  <c r="EC27" i="27"/>
  <c r="EG27" i="27"/>
  <c r="AT27" i="27"/>
  <c r="BB27" i="27"/>
  <c r="BJ27" i="27"/>
  <c r="BR27" i="27"/>
  <c r="BZ27" i="27"/>
  <c r="CH27" i="27"/>
  <c r="CP27" i="27"/>
  <c r="CX27" i="27"/>
  <c r="DF27" i="27"/>
  <c r="DN27" i="27"/>
  <c r="DV27" i="27"/>
  <c r="ED27" i="27"/>
  <c r="AM27" i="27"/>
  <c r="AU27" i="27"/>
  <c r="BC27" i="27"/>
  <c r="BK27" i="27"/>
  <c r="BS27" i="27"/>
  <c r="CA27" i="27"/>
  <c r="CI27" i="27"/>
  <c r="CQ27" i="27"/>
  <c r="CY27" i="27"/>
  <c r="DG27" i="27"/>
  <c r="DO27" i="27"/>
  <c r="DW27" i="27"/>
  <c r="EE27" i="27"/>
  <c r="AX27" i="27"/>
  <c r="BN27" i="27"/>
  <c r="CD27" i="27"/>
  <c r="CT27" i="27"/>
  <c r="DJ27" i="27"/>
  <c r="DZ27" i="27"/>
  <c r="AY27" i="27"/>
  <c r="BO27" i="27"/>
  <c r="CE27" i="27"/>
  <c r="CU27" i="27"/>
  <c r="DK27" i="27"/>
  <c r="EA27" i="27"/>
  <c r="AP27" i="27"/>
  <c r="BV27" i="27"/>
  <c r="DB27" i="27"/>
  <c r="EH27" i="27"/>
  <c r="AQ27" i="27"/>
  <c r="BW27" i="27"/>
  <c r="DC27" i="27"/>
  <c r="EI27" i="27"/>
  <c r="CL27" i="27"/>
  <c r="CM27" i="27"/>
  <c r="DR27" i="27"/>
  <c r="BF27" i="27"/>
  <c r="BG27" i="27"/>
  <c r="DS27" i="27"/>
  <c r="AP19" i="27"/>
  <c r="AV19" i="27"/>
  <c r="BD19" i="27"/>
  <c r="BK19" i="27"/>
  <c r="BR19" i="27"/>
  <c r="BZ19" i="27"/>
  <c r="CF19" i="27"/>
  <c r="CM19" i="27"/>
  <c r="CU19" i="27"/>
  <c r="DB19" i="27"/>
  <c r="DH19" i="27"/>
  <c r="DP19" i="27"/>
  <c r="DW19" i="27"/>
  <c r="ED19" i="27"/>
  <c r="AQ19" i="27"/>
  <c r="AY19" i="27"/>
  <c r="BF19" i="27"/>
  <c r="BL19" i="27"/>
  <c r="BT19" i="27"/>
  <c r="CA19" i="27"/>
  <c r="CH19" i="27"/>
  <c r="CP19" i="27"/>
  <c r="CV19" i="27"/>
  <c r="DC19" i="27"/>
  <c r="DK19" i="27"/>
  <c r="DR19" i="27"/>
  <c r="DX19" i="27"/>
  <c r="EF19" i="27"/>
  <c r="AZ19" i="27"/>
  <c r="BO19" i="27"/>
  <c r="CB19" i="27"/>
  <c r="CQ19" i="27"/>
  <c r="DF19" i="27"/>
  <c r="DS19" i="27"/>
  <c r="EH19" i="27"/>
  <c r="AN19" i="27"/>
  <c r="BB19" i="27"/>
  <c r="BP19" i="27"/>
  <c r="CE19" i="27"/>
  <c r="CR19" i="27"/>
  <c r="DG19" i="27"/>
  <c r="DV19" i="27"/>
  <c r="EI19" i="27"/>
  <c r="AT19" i="27"/>
  <c r="BV19" i="27"/>
  <c r="CX19" i="27"/>
  <c r="EA19" i="27"/>
  <c r="AU19" i="27"/>
  <c r="BW19" i="27"/>
  <c r="CZ19" i="27"/>
  <c r="EB19" i="27"/>
  <c r="CJ19" i="27"/>
  <c r="CL19" i="27"/>
  <c r="BG19" i="27"/>
  <c r="BJ19" i="27"/>
  <c r="DL19" i="27"/>
  <c r="DN19" i="27"/>
  <c r="BA19" i="27"/>
  <c r="BQ19" i="27"/>
  <c r="CG19" i="27"/>
  <c r="CW19" i="27"/>
  <c r="DM19" i="27"/>
  <c r="EC19" i="27"/>
  <c r="AX19" i="27"/>
  <c r="BS19" i="27"/>
  <c r="CN19" i="27"/>
  <c r="DJ19" i="27"/>
  <c r="EE19" i="27"/>
  <c r="AO19" i="27"/>
  <c r="AS19" i="27"/>
  <c r="BI19" i="27"/>
  <c r="BY19" i="27"/>
  <c r="CO19" i="27"/>
  <c r="DE19" i="27"/>
  <c r="DU19" i="27"/>
  <c r="AM19" i="27"/>
  <c r="BH19" i="27"/>
  <c r="CD19" i="27"/>
  <c r="CY19" i="27"/>
  <c r="DT19" i="27"/>
  <c r="AW19" i="27"/>
  <c r="CC19" i="27"/>
  <c r="DI19" i="27"/>
  <c r="AR19" i="27"/>
  <c r="CI19" i="27"/>
  <c r="DZ19" i="27"/>
  <c r="BE19" i="27"/>
  <c r="CK19" i="27"/>
  <c r="DQ19" i="27"/>
  <c r="BC19" i="27"/>
  <c r="DA19" i="27"/>
  <c r="BX19" i="27"/>
  <c r="CT19" i="27"/>
  <c r="BM19" i="27"/>
  <c r="CS19" i="27"/>
  <c r="DY19" i="27"/>
  <c r="BN19" i="27"/>
  <c r="DD19" i="27"/>
  <c r="BU19" i="27"/>
  <c r="EG19" i="27"/>
  <c r="DO19" i="27"/>
  <c r="AO102" i="27"/>
  <c r="CH102" i="27"/>
  <c r="DD102" i="27"/>
  <c r="DY102" i="27"/>
  <c r="BX102" i="27"/>
  <c r="DN102" i="27"/>
  <c r="CX102" i="27"/>
  <c r="BR102" i="27"/>
  <c r="CN102" i="27"/>
  <c r="DI102" i="27"/>
  <c r="ED102" i="27"/>
  <c r="CS102" i="27"/>
  <c r="CC102" i="27"/>
  <c r="DT102" i="27"/>
  <c r="AR102" i="27"/>
  <c r="BB102" i="27"/>
  <c r="DX102" i="27"/>
  <c r="BV102" i="27"/>
  <c r="BH102" i="27"/>
  <c r="DH102" i="27"/>
  <c r="BL102" i="27"/>
  <c r="EG102" i="27"/>
  <c r="DL102" i="27"/>
  <c r="CP102" i="27"/>
  <c r="BU102" i="27"/>
  <c r="AZ102" i="27"/>
  <c r="BM102" i="27"/>
  <c r="EH102" i="27"/>
  <c r="CL102" i="27"/>
  <c r="AP102" i="27"/>
  <c r="DV102" i="27"/>
  <c r="DA102" i="27"/>
  <c r="CF102" i="27"/>
  <c r="BJ102" i="27"/>
  <c r="AW102" i="27"/>
  <c r="DR102" i="27"/>
  <c r="DQ102" i="27"/>
  <c r="BZ102" i="27"/>
  <c r="AM102" i="27"/>
  <c r="BC102" i="27"/>
  <c r="BS102" i="27"/>
  <c r="CI102" i="27"/>
  <c r="CY102" i="27"/>
  <c r="DO102" i="27"/>
  <c r="EE102" i="27"/>
  <c r="CR102" i="27"/>
  <c r="AV102" i="27"/>
  <c r="DZ102" i="27"/>
  <c r="DE102" i="27"/>
  <c r="CJ102" i="27"/>
  <c r="BN102" i="27"/>
  <c r="AS102" i="27"/>
  <c r="CW102" i="27"/>
  <c r="DF102" i="27"/>
  <c r="BP102" i="27"/>
  <c r="AQ102" i="27"/>
  <c r="BG102" i="27"/>
  <c r="BW102" i="27"/>
  <c r="CM102" i="27"/>
  <c r="DC102" i="27"/>
  <c r="DS102" i="27"/>
  <c r="EI102" i="27"/>
  <c r="CB102" i="27"/>
  <c r="CV102" i="27"/>
  <c r="BE102" i="27"/>
  <c r="AU102" i="27"/>
  <c r="BK102" i="27"/>
  <c r="CA102" i="27"/>
  <c r="CQ102" i="27"/>
  <c r="DG102" i="27"/>
  <c r="DW102" i="27"/>
  <c r="DM102" i="27"/>
  <c r="BQ102" i="27"/>
  <c r="DP102" i="27"/>
  <c r="CT102" i="27"/>
  <c r="BY102" i="27"/>
  <c r="BD102" i="27"/>
  <c r="CK102" i="27"/>
  <c r="CU102" i="27"/>
  <c r="BF102" i="27"/>
  <c r="DJ102" i="27"/>
  <c r="BT102" i="27"/>
  <c r="BA102" i="27"/>
  <c r="AT102" i="27"/>
  <c r="AY102" i="27"/>
  <c r="DK102" i="27"/>
  <c r="EC102" i="27"/>
  <c r="CZ102" i="27"/>
  <c r="BI102" i="27"/>
  <c r="BO102" i="27"/>
  <c r="EA102" i="27"/>
  <c r="DB102" i="27"/>
  <c r="EF102" i="27"/>
  <c r="CO102" i="27"/>
  <c r="AX102" i="27"/>
  <c r="CE102" i="27"/>
  <c r="CG102" i="27"/>
  <c r="DU102" i="27"/>
  <c r="CD102" i="27"/>
  <c r="AN102" i="27"/>
  <c r="EB102" i="27"/>
  <c r="AP94" i="27"/>
  <c r="CC94" i="27"/>
  <c r="DF94" i="27"/>
  <c r="EH94" i="27"/>
  <c r="CR94" i="27"/>
  <c r="BV94" i="27"/>
  <c r="EB94" i="27"/>
  <c r="CK94" i="27"/>
  <c r="DM94" i="27"/>
  <c r="BP94" i="27"/>
  <c r="DT94" i="27"/>
  <c r="CX94" i="27"/>
  <c r="BA94" i="27"/>
  <c r="BH94" i="27"/>
  <c r="CH94" i="27"/>
  <c r="DX94" i="27"/>
  <c r="CV94" i="27"/>
  <c r="BR94" i="27"/>
  <c r="DL94" i="27"/>
  <c r="AT94" i="27"/>
  <c r="DY94" i="27"/>
  <c r="BF94" i="27"/>
  <c r="DI94" i="27"/>
  <c r="CG94" i="27"/>
  <c r="BE94" i="27"/>
  <c r="CW94" i="27"/>
  <c r="DB94" i="27"/>
  <c r="AW94" i="27"/>
  <c r="AM94" i="27"/>
  <c r="BC94" i="27"/>
  <c r="BS94" i="27"/>
  <c r="CI94" i="27"/>
  <c r="CY94" i="27"/>
  <c r="DO94" i="27"/>
  <c r="EE94" i="27"/>
  <c r="AX94" i="27"/>
  <c r="BT94" i="27"/>
  <c r="CO94" i="27"/>
  <c r="DJ94" i="27"/>
  <c r="EF94" i="27"/>
  <c r="DD94" i="27"/>
  <c r="AZ94" i="27"/>
  <c r="DV94" i="27"/>
  <c r="CS94" i="27"/>
  <c r="BQ94" i="27"/>
  <c r="AO94" i="27"/>
  <c r="BU94" i="27"/>
  <c r="CN94" i="27"/>
  <c r="AQ94" i="27"/>
  <c r="BG94" i="27"/>
  <c r="BW94" i="27"/>
  <c r="CM94" i="27"/>
  <c r="DC94" i="27"/>
  <c r="DS94" i="27"/>
  <c r="EI94" i="27"/>
  <c r="BD94" i="27"/>
  <c r="BY94" i="27"/>
  <c r="CT94" i="27"/>
  <c r="DP94" i="27"/>
  <c r="ED94" i="27"/>
  <c r="BZ94" i="27"/>
  <c r="AU94" i="27"/>
  <c r="BK94" i="27"/>
  <c r="CA94" i="27"/>
  <c r="CQ94" i="27"/>
  <c r="DG94" i="27"/>
  <c r="DW94" i="27"/>
  <c r="AN94" i="27"/>
  <c r="BI94" i="27"/>
  <c r="CD94" i="27"/>
  <c r="CZ94" i="27"/>
  <c r="DU94" i="27"/>
  <c r="EG94" i="27"/>
  <c r="CB94" i="27"/>
  <c r="DH94" i="27"/>
  <c r="CF94" i="27"/>
  <c r="BB94" i="27"/>
  <c r="BL94" i="27"/>
  <c r="AY94" i="27"/>
  <c r="DK94" i="27"/>
  <c r="CJ94" i="27"/>
  <c r="BM94" i="27"/>
  <c r="EC94" i="27"/>
  <c r="BX94" i="27"/>
  <c r="BO94" i="27"/>
  <c r="EA94" i="27"/>
  <c r="DE94" i="27"/>
  <c r="AR94" i="27"/>
  <c r="DN94" i="27"/>
  <c r="BJ94" i="27"/>
  <c r="CE94" i="27"/>
  <c r="AS94" i="27"/>
  <c r="DZ94" i="27"/>
  <c r="DR94" i="27"/>
  <c r="DA94" i="27"/>
  <c r="AV94" i="27"/>
  <c r="CL94" i="27"/>
  <c r="DQ94" i="27"/>
  <c r="CU94" i="27"/>
  <c r="CP94" i="27"/>
  <c r="BN94" i="27"/>
  <c r="AR86" i="27"/>
  <c r="CR86" i="27"/>
  <c r="DT86" i="27"/>
  <c r="CX86" i="27"/>
  <c r="EB86" i="27"/>
  <c r="DF86" i="27"/>
  <c r="DM86" i="27"/>
  <c r="EH86" i="27"/>
  <c r="AM86" i="27"/>
  <c r="BC86" i="27"/>
  <c r="BS86" i="27"/>
  <c r="CI86" i="27"/>
  <c r="CY86" i="27"/>
  <c r="DO86" i="27"/>
  <c r="EE86" i="27"/>
  <c r="AX86" i="27"/>
  <c r="BT86" i="27"/>
  <c r="CO86" i="27"/>
  <c r="DJ86" i="27"/>
  <c r="EF86" i="27"/>
  <c r="DY86" i="27"/>
  <c r="CB86" i="27"/>
  <c r="AU86" i="27"/>
  <c r="BK86" i="27"/>
  <c r="CA86" i="27"/>
  <c r="CQ86" i="27"/>
  <c r="DG86" i="27"/>
  <c r="DW86" i="27"/>
  <c r="AN86" i="27"/>
  <c r="BI86" i="27"/>
  <c r="BO86" i="27"/>
  <c r="CU86" i="27"/>
  <c r="EA86" i="27"/>
  <c r="BN86" i="27"/>
  <c r="CT86" i="27"/>
  <c r="DU86" i="27"/>
  <c r="CP86" i="27"/>
  <c r="DQ86" i="27"/>
  <c r="CN86" i="27"/>
  <c r="BL86" i="27"/>
  <c r="AQ86" i="27"/>
  <c r="BW86" i="27"/>
  <c r="DC86" i="27"/>
  <c r="EI86" i="27"/>
  <c r="BY86" i="27"/>
  <c r="CZ86" i="27"/>
  <c r="DZ86" i="27"/>
  <c r="AY86" i="27"/>
  <c r="CE86" i="27"/>
  <c r="DK86" i="27"/>
  <c r="AS86" i="27"/>
  <c r="CD86" i="27"/>
  <c r="DE86" i="27"/>
  <c r="DR86" i="27"/>
  <c r="BF86" i="27"/>
  <c r="ED86" i="27"/>
  <c r="DB86" i="27"/>
  <c r="BZ86" i="27"/>
  <c r="AW86" i="27"/>
  <c r="CM86" i="27"/>
  <c r="DP86" i="27"/>
  <c r="DX86" i="27"/>
  <c r="BR86" i="27"/>
  <c r="BP86" i="27"/>
  <c r="EG86" i="27"/>
  <c r="BM86" i="27"/>
  <c r="EC86" i="27"/>
  <c r="DA86" i="27"/>
  <c r="BX86" i="27"/>
  <c r="AV86" i="27"/>
  <c r="DS86" i="27"/>
  <c r="DI86" i="27"/>
  <c r="BE86" i="27"/>
  <c r="BD86" i="27"/>
  <c r="DD86" i="27"/>
  <c r="CV86" i="27"/>
  <c r="AP86" i="27"/>
  <c r="CC86" i="27"/>
  <c r="BA86" i="27"/>
  <c r="CW86" i="27"/>
  <c r="DN86" i="27"/>
  <c r="CL86" i="27"/>
  <c r="BJ86" i="27"/>
  <c r="AT86" i="27"/>
  <c r="DH86" i="27"/>
  <c r="BB86" i="27"/>
  <c r="CK86" i="27"/>
  <c r="DL86" i="27"/>
  <c r="CS86" i="27"/>
  <c r="AO86" i="27"/>
  <c r="BG86" i="27"/>
  <c r="CG86" i="27"/>
  <c r="BV86" i="27"/>
  <c r="CH86" i="27"/>
  <c r="CF86" i="27"/>
  <c r="CJ86" i="27"/>
  <c r="BH86" i="27"/>
  <c r="AZ86" i="27"/>
  <c r="BQ86" i="27"/>
  <c r="BU86" i="27"/>
  <c r="DV86" i="27"/>
  <c r="AR82" i="27"/>
  <c r="DT82" i="27"/>
  <c r="ED82" i="27"/>
  <c r="CC82" i="27"/>
  <c r="CN82" i="27"/>
  <c r="DH82" i="27"/>
  <c r="BR82" i="27"/>
  <c r="DI82" i="27"/>
  <c r="BH82" i="27"/>
  <c r="BQ82" i="27"/>
  <c r="EC82" i="27"/>
  <c r="CS82" i="27"/>
  <c r="BB82" i="27"/>
  <c r="AM82" i="27"/>
  <c r="BC82" i="27"/>
  <c r="BS82" i="27"/>
  <c r="CI82" i="27"/>
  <c r="CY82" i="27"/>
  <c r="DO82" i="27"/>
  <c r="EE82" i="27"/>
  <c r="AX82" i="27"/>
  <c r="BT82" i="27"/>
  <c r="CO82" i="27"/>
  <c r="DJ82" i="27"/>
  <c r="EF82" i="27"/>
  <c r="BU82" i="27"/>
  <c r="DL82" i="27"/>
  <c r="BE82" i="27"/>
  <c r="CV82" i="27"/>
  <c r="CB82" i="27"/>
  <c r="DB82" i="27"/>
  <c r="BL82" i="27"/>
  <c r="CX82" i="27"/>
  <c r="CL82" i="27"/>
  <c r="DY82" i="27"/>
  <c r="CH82" i="27"/>
  <c r="AW82" i="27"/>
  <c r="AV82" i="27"/>
  <c r="DN82" i="27"/>
  <c r="BX82" i="27"/>
  <c r="AU82" i="27"/>
  <c r="BK82" i="27"/>
  <c r="CA82" i="27"/>
  <c r="CQ82" i="27"/>
  <c r="DG82" i="27"/>
  <c r="DW82" i="27"/>
  <c r="AN82" i="27"/>
  <c r="BI82" i="27"/>
  <c r="CD82" i="27"/>
  <c r="CZ82" i="27"/>
  <c r="DU82" i="27"/>
  <c r="AZ82" i="27"/>
  <c r="CP82" i="27"/>
  <c r="EG82" i="27"/>
  <c r="BZ82" i="27"/>
  <c r="DQ82" i="27"/>
  <c r="DR82" i="27"/>
  <c r="DX82" i="27"/>
  <c r="CG82" i="27"/>
  <c r="AP82" i="27"/>
  <c r="BO82" i="27"/>
  <c r="CU82" i="27"/>
  <c r="EA82" i="27"/>
  <c r="BN82" i="27"/>
  <c r="DE82" i="27"/>
  <c r="BJ82" i="27"/>
  <c r="AT82" i="27"/>
  <c r="EB82" i="27"/>
  <c r="CW82" i="27"/>
  <c r="BV82" i="27"/>
  <c r="DD82" i="27"/>
  <c r="AQ82" i="27"/>
  <c r="BW82" i="27"/>
  <c r="DC82" i="27"/>
  <c r="EI82" i="27"/>
  <c r="BY82" i="27"/>
  <c r="DP82" i="27"/>
  <c r="CF82" i="27"/>
  <c r="BP82" i="27"/>
  <c r="BF82" i="27"/>
  <c r="EH82" i="27"/>
  <c r="BA82" i="27"/>
  <c r="BM82" i="27"/>
  <c r="AY82" i="27"/>
  <c r="CE82" i="27"/>
  <c r="DK82" i="27"/>
  <c r="AS82" i="27"/>
  <c r="CJ82" i="27"/>
  <c r="DZ82" i="27"/>
  <c r="DA82" i="27"/>
  <c r="CK82" i="27"/>
  <c r="DM82" i="27"/>
  <c r="BD82" i="27"/>
  <c r="DF82" i="27"/>
  <c r="BG82" i="27"/>
  <c r="CT82" i="27"/>
  <c r="CM82" i="27"/>
  <c r="AO82" i="27"/>
  <c r="DS82" i="27"/>
  <c r="DV82" i="27"/>
  <c r="CR82" i="27"/>
  <c r="AR74" i="27"/>
  <c r="DI74" i="27"/>
  <c r="DT74" i="27"/>
  <c r="ED74" i="27"/>
  <c r="CX74" i="27"/>
  <c r="DH74" i="27"/>
  <c r="BH74" i="27"/>
  <c r="CW74" i="27"/>
  <c r="CN74" i="27"/>
  <c r="AW74" i="27"/>
  <c r="CC74" i="27"/>
  <c r="AV74" i="27"/>
  <c r="BR74" i="27"/>
  <c r="EC74" i="27"/>
  <c r="DY74" i="27"/>
  <c r="CH74" i="27"/>
  <c r="AY74" i="27"/>
  <c r="BO74" i="27"/>
  <c r="CE74" i="27"/>
  <c r="CU74" i="27"/>
  <c r="DK74" i="27"/>
  <c r="EA74" i="27"/>
  <c r="AS74" i="27"/>
  <c r="BN74" i="27"/>
  <c r="CJ74" i="27"/>
  <c r="DE74" i="27"/>
  <c r="DZ74" i="27"/>
  <c r="AZ74" i="27"/>
  <c r="CP74" i="27"/>
  <c r="EB74" i="27"/>
  <c r="CK74" i="27"/>
  <c r="EG74" i="27"/>
  <c r="CB74" i="27"/>
  <c r="BQ74" i="27"/>
  <c r="DN74" i="27"/>
  <c r="BX74" i="27"/>
  <c r="DD74" i="27"/>
  <c r="BM74" i="27"/>
  <c r="AQ74" i="27"/>
  <c r="BG74" i="27"/>
  <c r="BW74" i="27"/>
  <c r="CM74" i="27"/>
  <c r="DC74" i="27"/>
  <c r="DS74" i="27"/>
  <c r="EI74" i="27"/>
  <c r="BD74" i="27"/>
  <c r="BY74" i="27"/>
  <c r="CT74" i="27"/>
  <c r="DP74" i="27"/>
  <c r="AO74" i="27"/>
  <c r="BU74" i="27"/>
  <c r="DF74" i="27"/>
  <c r="BP74" i="27"/>
  <c r="DL74" i="27"/>
  <c r="DR74" i="27"/>
  <c r="AU74" i="27"/>
  <c r="CA74" i="27"/>
  <c r="DG74" i="27"/>
  <c r="AN74" i="27"/>
  <c r="CD74" i="27"/>
  <c r="DU74" i="27"/>
  <c r="CF74" i="27"/>
  <c r="BZ74" i="27"/>
  <c r="CL74" i="27"/>
  <c r="DB74" i="27"/>
  <c r="BL74" i="27"/>
  <c r="BC74" i="27"/>
  <c r="CI74" i="27"/>
  <c r="DO74" i="27"/>
  <c r="AX74" i="27"/>
  <c r="CO74" i="27"/>
  <c r="EF74" i="27"/>
  <c r="DA74" i="27"/>
  <c r="CV74" i="27"/>
  <c r="BF74" i="27"/>
  <c r="EH74" i="27"/>
  <c r="CR74" i="27"/>
  <c r="BA74" i="27"/>
  <c r="CS74" i="27"/>
  <c r="BK74" i="27"/>
  <c r="CQ74" i="27"/>
  <c r="DW74" i="27"/>
  <c r="BI74" i="27"/>
  <c r="CZ74" i="27"/>
  <c r="AT74" i="27"/>
  <c r="DQ74" i="27"/>
  <c r="DV74" i="27"/>
  <c r="DX74" i="27"/>
  <c r="CG74" i="27"/>
  <c r="AP74" i="27"/>
  <c r="EE74" i="27"/>
  <c r="BE74" i="27"/>
  <c r="BB74" i="27"/>
  <c r="AM74" i="27"/>
  <c r="BT74" i="27"/>
  <c r="DM74" i="27"/>
  <c r="BS74" i="27"/>
  <c r="DJ74" i="27"/>
  <c r="BV74" i="27"/>
  <c r="CY74" i="27"/>
  <c r="BJ74" i="27"/>
  <c r="AR66" i="27"/>
  <c r="ED66" i="27"/>
  <c r="DI66" i="27"/>
  <c r="CX66" i="27"/>
  <c r="AW66" i="27"/>
  <c r="CL66" i="27"/>
  <c r="CN66" i="27"/>
  <c r="BR66" i="27"/>
  <c r="CC66" i="27"/>
  <c r="DH66" i="27"/>
  <c r="DD66" i="27"/>
  <c r="BM66" i="27"/>
  <c r="AY66" i="27"/>
  <c r="BO66" i="27"/>
  <c r="CE66" i="27"/>
  <c r="CU66" i="27"/>
  <c r="DK66" i="27"/>
  <c r="EA66" i="27"/>
  <c r="AS66" i="27"/>
  <c r="BN66" i="27"/>
  <c r="CJ66" i="27"/>
  <c r="DE66" i="27"/>
  <c r="DZ66" i="27"/>
  <c r="BE66" i="27"/>
  <c r="CV66" i="27"/>
  <c r="AZ66" i="27"/>
  <c r="CP66" i="27"/>
  <c r="EG66" i="27"/>
  <c r="CW66" i="27"/>
  <c r="BQ66" i="27"/>
  <c r="CS66" i="27"/>
  <c r="BB66" i="27"/>
  <c r="DT66" i="27"/>
  <c r="DY66" i="27"/>
  <c r="CH66" i="27"/>
  <c r="AQ66" i="27"/>
  <c r="BG66" i="27"/>
  <c r="BW66" i="27"/>
  <c r="CM66" i="27"/>
  <c r="DC66" i="27"/>
  <c r="DS66" i="27"/>
  <c r="EI66" i="27"/>
  <c r="BD66" i="27"/>
  <c r="BY66" i="27"/>
  <c r="CT66" i="27"/>
  <c r="DP66" i="27"/>
  <c r="AO66" i="27"/>
  <c r="BZ66" i="27"/>
  <c r="DQ66" i="27"/>
  <c r="BU66" i="27"/>
  <c r="DL66" i="27"/>
  <c r="EC66" i="27"/>
  <c r="BF66" i="27"/>
  <c r="BH66" i="27"/>
  <c r="AU66" i="27"/>
  <c r="CA66" i="27"/>
  <c r="DG66" i="27"/>
  <c r="AN66" i="27"/>
  <c r="CD66" i="27"/>
  <c r="DU66" i="27"/>
  <c r="CK66" i="27"/>
  <c r="CF66" i="27"/>
  <c r="DR66" i="27"/>
  <c r="DX66" i="27"/>
  <c r="CG66" i="27"/>
  <c r="AP66" i="27"/>
  <c r="BC66" i="27"/>
  <c r="CI66" i="27"/>
  <c r="DO66" i="27"/>
  <c r="AX66" i="27"/>
  <c r="CO66" i="27"/>
  <c r="EF66" i="27"/>
  <c r="DF66" i="27"/>
  <c r="DA66" i="27"/>
  <c r="CB66" i="27"/>
  <c r="DM66" i="27"/>
  <c r="BV66" i="27"/>
  <c r="DN66" i="27"/>
  <c r="BK66" i="27"/>
  <c r="CQ66" i="27"/>
  <c r="DW66" i="27"/>
  <c r="BI66" i="27"/>
  <c r="CZ66" i="27"/>
  <c r="AT66" i="27"/>
  <c r="EB66" i="27"/>
  <c r="DV66" i="27"/>
  <c r="AV66" i="27"/>
  <c r="DB66" i="27"/>
  <c r="BL66" i="27"/>
  <c r="EE66" i="27"/>
  <c r="BJ66" i="27"/>
  <c r="AM66" i="27"/>
  <c r="BT66" i="27"/>
  <c r="EH66" i="27"/>
  <c r="BS66" i="27"/>
  <c r="DJ66" i="27"/>
  <c r="CR66" i="27"/>
  <c r="BX66" i="27"/>
  <c r="CY66" i="27"/>
  <c r="BP66" i="27"/>
  <c r="BA66" i="27"/>
  <c r="AQ58" i="27"/>
  <c r="BG58" i="27"/>
  <c r="BW58" i="27"/>
  <c r="CM58" i="27"/>
  <c r="DC58" i="27"/>
  <c r="DS58" i="27"/>
  <c r="EI58" i="27"/>
  <c r="BD58" i="27"/>
  <c r="BY58" i="27"/>
  <c r="CT58" i="27"/>
  <c r="DP58" i="27"/>
  <c r="AZ58" i="27"/>
  <c r="CV58" i="27"/>
  <c r="AO58" i="27"/>
  <c r="BU58" i="27"/>
  <c r="DL58" i="27"/>
  <c r="AU58" i="27"/>
  <c r="BK58" i="27"/>
  <c r="CA58" i="27"/>
  <c r="CQ58" i="27"/>
  <c r="DG58" i="27"/>
  <c r="DW58" i="27"/>
  <c r="AN58" i="27"/>
  <c r="BI58" i="27"/>
  <c r="CD58" i="27"/>
  <c r="CZ58" i="27"/>
  <c r="DU58" i="27"/>
  <c r="BJ58" i="27"/>
  <c r="DF58" i="27"/>
  <c r="AT58" i="27"/>
  <c r="CF58" i="27"/>
  <c r="DV58" i="27"/>
  <c r="AY58" i="27"/>
  <c r="BO58" i="27"/>
  <c r="CE58" i="27"/>
  <c r="CU58" i="27"/>
  <c r="DK58" i="27"/>
  <c r="EA58" i="27"/>
  <c r="AS58" i="27"/>
  <c r="BN58" i="27"/>
  <c r="CJ58" i="27"/>
  <c r="DE58" i="27"/>
  <c r="DZ58" i="27"/>
  <c r="BZ58" i="27"/>
  <c r="DQ58" i="27"/>
  <c r="BE58" i="27"/>
  <c r="CP58" i="27"/>
  <c r="EG58" i="27"/>
  <c r="BC58" i="27"/>
  <c r="DO58" i="27"/>
  <c r="CO58" i="27"/>
  <c r="EB58" i="27"/>
  <c r="BR58" i="27"/>
  <c r="BS58" i="27"/>
  <c r="EE58" i="27"/>
  <c r="DJ58" i="27"/>
  <c r="BP58" i="27"/>
  <c r="ED58" i="27"/>
  <c r="AW58" i="27"/>
  <c r="CI58" i="27"/>
  <c r="AX58" i="27"/>
  <c r="EF58" i="27"/>
  <c r="DA58" i="27"/>
  <c r="DI58" i="27"/>
  <c r="CW58" i="27"/>
  <c r="AM58" i="27"/>
  <c r="BQ58" i="27"/>
  <c r="DY58" i="27"/>
  <c r="CH58" i="27"/>
  <c r="AR58" i="27"/>
  <c r="BH58" i="27"/>
  <c r="EC58" i="27"/>
  <c r="BF58" i="27"/>
  <c r="CY58" i="27"/>
  <c r="CN58" i="27"/>
  <c r="DN58" i="27"/>
  <c r="BX58" i="27"/>
  <c r="BT58" i="27"/>
  <c r="DD58" i="27"/>
  <c r="BM58" i="27"/>
  <c r="CX58" i="27"/>
  <c r="CL58" i="27"/>
  <c r="CK58" i="27"/>
  <c r="BB58" i="27"/>
  <c r="CC58" i="27"/>
  <c r="DB58" i="27"/>
  <c r="BL58" i="27"/>
  <c r="DH58" i="27"/>
  <c r="EH58" i="27"/>
  <c r="CR58" i="27"/>
  <c r="BA58" i="27"/>
  <c r="DR58" i="27"/>
  <c r="CB58" i="27"/>
  <c r="DX58" i="27"/>
  <c r="CG58" i="27"/>
  <c r="AP58" i="27"/>
  <c r="AV58" i="27"/>
  <c r="CS58" i="27"/>
  <c r="DT58" i="27"/>
  <c r="DM58" i="27"/>
  <c r="BV58" i="27"/>
  <c r="AR50" i="27"/>
  <c r="AY50" i="27"/>
  <c r="BG50" i="27"/>
  <c r="BN50" i="27"/>
  <c r="BT50" i="27"/>
  <c r="CB50" i="27"/>
  <c r="CI50" i="27"/>
  <c r="CP50" i="27"/>
  <c r="CX50" i="27"/>
  <c r="DD50" i="27"/>
  <c r="DK50" i="27"/>
  <c r="DS50" i="27"/>
  <c r="DZ50" i="27"/>
  <c r="EF50" i="27"/>
  <c r="AM50" i="27"/>
  <c r="AT50" i="27"/>
  <c r="BB50" i="27"/>
  <c r="BH50" i="27"/>
  <c r="BO50" i="27"/>
  <c r="BW50" i="27"/>
  <c r="CD50" i="27"/>
  <c r="CJ50" i="27"/>
  <c r="CR50" i="27"/>
  <c r="CY50" i="27"/>
  <c r="DF50" i="27"/>
  <c r="DN50" i="27"/>
  <c r="DT50" i="27"/>
  <c r="EA50" i="27"/>
  <c r="EI50" i="27"/>
  <c r="AV50" i="27"/>
  <c r="BJ50" i="27"/>
  <c r="BX50" i="27"/>
  <c r="CM50" i="27"/>
  <c r="CZ50" i="27"/>
  <c r="DO50" i="27"/>
  <c r="ED50" i="27"/>
  <c r="AX50" i="27"/>
  <c r="BL50" i="27"/>
  <c r="BZ50" i="27"/>
  <c r="CN50" i="27"/>
  <c r="DC50" i="27"/>
  <c r="DP50" i="27"/>
  <c r="EE50" i="27"/>
  <c r="AN50" i="27"/>
  <c r="BR50" i="27"/>
  <c r="CT50" i="27"/>
  <c r="DV50" i="27"/>
  <c r="BC50" i="27"/>
  <c r="DH50" i="27"/>
  <c r="CH50" i="27"/>
  <c r="AQ50" i="27"/>
  <c r="BS50" i="27"/>
  <c r="CU50" i="27"/>
  <c r="DX50" i="27"/>
  <c r="CE50" i="27"/>
  <c r="BD50" i="27"/>
  <c r="DJ50" i="27"/>
  <c r="BA50" i="27"/>
  <c r="BQ50" i="27"/>
  <c r="CG50" i="27"/>
  <c r="CW50" i="27"/>
  <c r="DM50" i="27"/>
  <c r="EC50" i="27"/>
  <c r="AZ50" i="27"/>
  <c r="BV50" i="27"/>
  <c r="CQ50" i="27"/>
  <c r="DL50" i="27"/>
  <c r="EH50" i="27"/>
  <c r="BU50" i="27"/>
  <c r="DA50" i="27"/>
  <c r="DQ50" i="27"/>
  <c r="EG50" i="27"/>
  <c r="CA50" i="27"/>
  <c r="CV50" i="27"/>
  <c r="DR50" i="27"/>
  <c r="AO50" i="27"/>
  <c r="BE50" i="27"/>
  <c r="CK50" i="27"/>
  <c r="BF50" i="27"/>
  <c r="AS50" i="27"/>
  <c r="BI50" i="27"/>
  <c r="BY50" i="27"/>
  <c r="CO50" i="27"/>
  <c r="DE50" i="27"/>
  <c r="DU50" i="27"/>
  <c r="AP50" i="27"/>
  <c r="BK50" i="27"/>
  <c r="CF50" i="27"/>
  <c r="DB50" i="27"/>
  <c r="DW50" i="27"/>
  <c r="CC50" i="27"/>
  <c r="AU50" i="27"/>
  <c r="EB50" i="27"/>
  <c r="CS50" i="27"/>
  <c r="BP50" i="27"/>
  <c r="BM50" i="27"/>
  <c r="DG50" i="27"/>
  <c r="AW50" i="27"/>
  <c r="DI50" i="27"/>
  <c r="CL50" i="27"/>
  <c r="DY50" i="27"/>
  <c r="AR38" i="27"/>
  <c r="BG38" i="27"/>
  <c r="BT38" i="27"/>
  <c r="CI38" i="27"/>
  <c r="CX38" i="27"/>
  <c r="DK38" i="27"/>
  <c r="DZ38" i="27"/>
  <c r="AX38" i="27"/>
  <c r="BL38" i="27"/>
  <c r="BZ38" i="27"/>
  <c r="CN38" i="27"/>
  <c r="DC38" i="27"/>
  <c r="DP38" i="27"/>
  <c r="EE38" i="27"/>
  <c r="BN38" i="27"/>
  <c r="CP38" i="27"/>
  <c r="DS38" i="27"/>
  <c r="AQ38" i="27"/>
  <c r="BS38" i="27"/>
  <c r="CU38" i="27"/>
  <c r="DX38" i="27"/>
  <c r="AY38" i="27"/>
  <c r="DD38" i="27"/>
  <c r="BD38" i="27"/>
  <c r="DJ38" i="27"/>
  <c r="EF38" i="27"/>
  <c r="CB38" i="27"/>
  <c r="CH38" i="27"/>
  <c r="AW38" i="27"/>
  <c r="BM38" i="27"/>
  <c r="CC38" i="27"/>
  <c r="CS38" i="27"/>
  <c r="DI38" i="27"/>
  <c r="DY38" i="27"/>
  <c r="AU38" i="27"/>
  <c r="BP38" i="27"/>
  <c r="CL38" i="27"/>
  <c r="DG38" i="27"/>
  <c r="EB38" i="27"/>
  <c r="BB38" i="27"/>
  <c r="CD38" i="27"/>
  <c r="DF38" i="27"/>
  <c r="EI38" i="27"/>
  <c r="BJ38" i="27"/>
  <c r="CM38" i="27"/>
  <c r="DO38" i="27"/>
  <c r="BA38" i="27"/>
  <c r="BQ38" i="27"/>
  <c r="CG38" i="27"/>
  <c r="CW38" i="27"/>
  <c r="DM38" i="27"/>
  <c r="EC38" i="27"/>
  <c r="AZ38" i="27"/>
  <c r="BV38" i="27"/>
  <c r="CQ38" i="27"/>
  <c r="DL38" i="27"/>
  <c r="EH38" i="27"/>
  <c r="BH38" i="27"/>
  <c r="CJ38" i="27"/>
  <c r="DN38" i="27"/>
  <c r="AN38" i="27"/>
  <c r="BR38" i="27"/>
  <c r="CT38" i="27"/>
  <c r="DV38" i="27"/>
  <c r="AO38" i="27"/>
  <c r="BE38" i="27"/>
  <c r="BU38" i="27"/>
  <c r="CK38" i="27"/>
  <c r="DA38" i="27"/>
  <c r="DQ38" i="27"/>
  <c r="EG38" i="27"/>
  <c r="BF38" i="27"/>
  <c r="CA38" i="27"/>
  <c r="CV38" i="27"/>
  <c r="DR38" i="27"/>
  <c r="AM38" i="27"/>
  <c r="BO38" i="27"/>
  <c r="CR38" i="27"/>
  <c r="DT38" i="27"/>
  <c r="AV38" i="27"/>
  <c r="BX38" i="27"/>
  <c r="CZ38" i="27"/>
  <c r="ED38" i="27"/>
  <c r="BY38" i="27"/>
  <c r="AP38" i="27"/>
  <c r="DW38" i="27"/>
  <c r="EA38" i="27"/>
  <c r="CO38" i="27"/>
  <c r="BK38" i="27"/>
  <c r="AT38" i="27"/>
  <c r="BC38" i="27"/>
  <c r="AS38" i="27"/>
  <c r="DE38" i="27"/>
  <c r="CF38" i="27"/>
  <c r="BW38" i="27"/>
  <c r="CE38" i="27"/>
  <c r="CY38" i="27"/>
  <c r="BI38" i="27"/>
  <c r="DH38" i="27"/>
  <c r="DU38" i="27"/>
  <c r="DB38" i="27"/>
  <c r="AT30" i="27"/>
  <c r="BC30" i="27"/>
  <c r="BN30" i="27"/>
  <c r="BW30" i="27"/>
  <c r="CE30" i="27"/>
  <c r="CP30" i="27"/>
  <c r="CY30" i="27"/>
  <c r="DH30" i="27"/>
  <c r="DS30" i="27"/>
  <c r="EA30" i="27"/>
  <c r="AM30" i="27"/>
  <c r="AV30" i="27"/>
  <c r="BG30" i="27"/>
  <c r="BO30" i="27"/>
  <c r="BX30" i="27"/>
  <c r="CI30" i="27"/>
  <c r="CR30" i="27"/>
  <c r="CZ30" i="27"/>
  <c r="DK30" i="27"/>
  <c r="DT30" i="27"/>
  <c r="ED30" i="27"/>
  <c r="AY30" i="27"/>
  <c r="BR30" i="27"/>
  <c r="CJ30" i="27"/>
  <c r="DD30" i="27"/>
  <c r="DV30" i="27"/>
  <c r="BB30" i="27"/>
  <c r="BT30" i="27"/>
  <c r="CM30" i="27"/>
  <c r="DF30" i="27"/>
  <c r="DZ30" i="27"/>
  <c r="AN30" i="27"/>
  <c r="CB30" i="27"/>
  <c r="DN30" i="27"/>
  <c r="AR30" i="27"/>
  <c r="CD30" i="27"/>
  <c r="DO30" i="27"/>
  <c r="BH30" i="27"/>
  <c r="EF30" i="27"/>
  <c r="BJ30" i="27"/>
  <c r="EI30" i="27"/>
  <c r="CT30" i="27"/>
  <c r="CX30" i="27"/>
  <c r="BA30" i="27"/>
  <c r="BQ30" i="27"/>
  <c r="CG30" i="27"/>
  <c r="CW30" i="27"/>
  <c r="DM30" i="27"/>
  <c r="EC30" i="27"/>
  <c r="AZ30" i="27"/>
  <c r="BV30" i="27"/>
  <c r="CQ30" i="27"/>
  <c r="DL30" i="27"/>
  <c r="EH30" i="27"/>
  <c r="DP30" i="27"/>
  <c r="CN30" i="27"/>
  <c r="BL30" i="27"/>
  <c r="DJ30" i="27"/>
  <c r="CH30" i="27"/>
  <c r="AO30" i="27"/>
  <c r="BE30" i="27"/>
  <c r="BU30" i="27"/>
  <c r="CK30" i="27"/>
  <c r="DA30" i="27"/>
  <c r="DQ30" i="27"/>
  <c r="EG30" i="27"/>
  <c r="BF30" i="27"/>
  <c r="CA30" i="27"/>
  <c r="CV30" i="27"/>
  <c r="DR30" i="27"/>
  <c r="BD30" i="27"/>
  <c r="AS30" i="27"/>
  <c r="BI30" i="27"/>
  <c r="BY30" i="27"/>
  <c r="CO30" i="27"/>
  <c r="DE30" i="27"/>
  <c r="DU30" i="27"/>
  <c r="AP30" i="27"/>
  <c r="BK30" i="27"/>
  <c r="CF30" i="27"/>
  <c r="DB30" i="27"/>
  <c r="DW30" i="27"/>
  <c r="EE30" i="27"/>
  <c r="DC30" i="27"/>
  <c r="BZ30" i="27"/>
  <c r="AX30" i="27"/>
  <c r="CC30" i="27"/>
  <c r="AU30" i="27"/>
  <c r="EB30" i="27"/>
  <c r="DX30" i="27"/>
  <c r="CU30" i="27"/>
  <c r="BM30" i="27"/>
  <c r="DG30" i="27"/>
  <c r="CS30" i="27"/>
  <c r="BP30" i="27"/>
  <c r="AW30" i="27"/>
  <c r="DI30" i="27"/>
  <c r="CL30" i="27"/>
  <c r="BS30" i="27"/>
  <c r="DY30" i="27"/>
  <c r="AQ30" i="27"/>
  <c r="AQ22" i="27"/>
  <c r="AY22" i="27"/>
  <c r="BJ22" i="27"/>
  <c r="BS22" i="27"/>
  <c r="CC22" i="27"/>
  <c r="CM22" i="27"/>
  <c r="CU22" i="27"/>
  <c r="DE22" i="27"/>
  <c r="DO22" i="27"/>
  <c r="DY22" i="27"/>
  <c r="EG22" i="27"/>
  <c r="AS22" i="27"/>
  <c r="BC22" i="27"/>
  <c r="BM22" i="27"/>
  <c r="BU22" i="27"/>
  <c r="CE22" i="27"/>
  <c r="CO22" i="27"/>
  <c r="CX22" i="27"/>
  <c r="DI22" i="27"/>
  <c r="DQ22" i="27"/>
  <c r="DZ22" i="27"/>
  <c r="BE22" i="27"/>
  <c r="BY22" i="27"/>
  <c r="CP22" i="27"/>
  <c r="DJ22" i="27"/>
  <c r="ED22" i="27"/>
  <c r="AO22" i="27"/>
  <c r="BG22" i="27"/>
  <c r="BZ22" i="27"/>
  <c r="CT22" i="27"/>
  <c r="DK22" i="27"/>
  <c r="EE22" i="27"/>
  <c r="BN22" i="27"/>
  <c r="DA22" i="27"/>
  <c r="BR22" i="27"/>
  <c r="DC22" i="27"/>
  <c r="AW22" i="27"/>
  <c r="DS22" i="27"/>
  <c r="AX22" i="27"/>
  <c r="DV22" i="27"/>
  <c r="CH22" i="27"/>
  <c r="CI22" i="27"/>
  <c r="AZ22" i="27"/>
  <c r="BP22" i="27"/>
  <c r="CF22" i="27"/>
  <c r="CV22" i="27"/>
  <c r="DL22" i="27"/>
  <c r="EB22" i="27"/>
  <c r="BA22" i="27"/>
  <c r="BV22" i="27"/>
  <c r="CQ22" i="27"/>
  <c r="DM22" i="27"/>
  <c r="EH22" i="27"/>
  <c r="BI22" i="27"/>
  <c r="CK22" i="27"/>
  <c r="DN22" i="27"/>
  <c r="AN22" i="27"/>
  <c r="BD22" i="27"/>
  <c r="BT22" i="27"/>
  <c r="CZ22" i="27"/>
  <c r="DP22" i="27"/>
  <c r="BF22" i="27"/>
  <c r="CA22" i="27"/>
  <c r="CW22" i="27"/>
  <c r="AM22" i="27"/>
  <c r="BO22" i="27"/>
  <c r="DU22" i="27"/>
  <c r="CJ22" i="27"/>
  <c r="EF22" i="27"/>
  <c r="DR22" i="27"/>
  <c r="CS22" i="27"/>
  <c r="AR22" i="27"/>
  <c r="BH22" i="27"/>
  <c r="BX22" i="27"/>
  <c r="CN22" i="27"/>
  <c r="DD22" i="27"/>
  <c r="DT22" i="27"/>
  <c r="AP22" i="27"/>
  <c r="BK22" i="27"/>
  <c r="CG22" i="27"/>
  <c r="DB22" i="27"/>
  <c r="DW22" i="27"/>
  <c r="AT22" i="27"/>
  <c r="BW22" i="27"/>
  <c r="CY22" i="27"/>
  <c r="EA22" i="27"/>
  <c r="CR22" i="27"/>
  <c r="BQ22" i="27"/>
  <c r="BB22" i="27"/>
  <c r="AV22" i="27"/>
  <c r="DH22" i="27"/>
  <c r="CL22" i="27"/>
  <c r="CD22" i="27"/>
  <c r="AU22" i="27"/>
  <c r="EI22" i="27"/>
  <c r="BL22" i="27"/>
  <c r="DX22" i="27"/>
  <c r="DG22" i="27"/>
  <c r="DF22" i="27"/>
  <c r="CB22" i="27"/>
  <c r="EC22" i="27"/>
  <c r="AS18" i="27"/>
  <c r="BB18" i="27"/>
  <c r="BJ18" i="27"/>
  <c r="BU18" i="27"/>
  <c r="CD18" i="27"/>
  <c r="CM18" i="27"/>
  <c r="CX18" i="27"/>
  <c r="DF18" i="27"/>
  <c r="DO18" i="27"/>
  <c r="DZ18" i="27"/>
  <c r="EI18" i="27"/>
  <c r="AT18" i="27"/>
  <c r="BC18" i="27"/>
  <c r="BN18" i="27"/>
  <c r="BW18" i="27"/>
  <c r="CE18" i="27"/>
  <c r="CP18" i="27"/>
  <c r="CY18" i="27"/>
  <c r="DI18" i="27"/>
  <c r="DS18" i="27"/>
  <c r="EA18" i="27"/>
  <c r="AM18" i="27"/>
  <c r="BG18" i="27"/>
  <c r="BY18" i="27"/>
  <c r="CS18" i="27"/>
  <c r="DK18" i="27"/>
  <c r="ED18" i="27"/>
  <c r="AO18" i="27"/>
  <c r="BI18" i="27"/>
  <c r="CC18" i="27"/>
  <c r="CT18" i="27"/>
  <c r="DN18" i="27"/>
  <c r="EG18" i="27"/>
  <c r="AW18" i="27"/>
  <c r="CI18" i="27"/>
  <c r="DU18" i="27"/>
  <c r="AY18" i="27"/>
  <c r="CK18" i="27"/>
  <c r="DV18" i="27"/>
  <c r="BO18" i="27"/>
  <c r="BR18" i="27"/>
  <c r="DA18" i="27"/>
  <c r="DE18" i="27"/>
  <c r="AN18" i="27"/>
  <c r="BD18" i="27"/>
  <c r="BT18" i="27"/>
  <c r="CJ18" i="27"/>
  <c r="CZ18" i="27"/>
  <c r="DP18" i="27"/>
  <c r="EF18" i="27"/>
  <c r="BF18" i="27"/>
  <c r="CA18" i="27"/>
  <c r="CW18" i="27"/>
  <c r="DR18" i="27"/>
  <c r="AQ18" i="27"/>
  <c r="BS18" i="27"/>
  <c r="CU18" i="27"/>
  <c r="DY18" i="27"/>
  <c r="AR18" i="27"/>
  <c r="BX18" i="27"/>
  <c r="CN18" i="27"/>
  <c r="DD18" i="27"/>
  <c r="AP18" i="27"/>
  <c r="BK18" i="27"/>
  <c r="CG18" i="27"/>
  <c r="DW18" i="27"/>
  <c r="AX18" i="27"/>
  <c r="DC18" i="27"/>
  <c r="BH18" i="27"/>
  <c r="DT18" i="27"/>
  <c r="DB18" i="27"/>
  <c r="BZ18" i="27"/>
  <c r="EE18" i="27"/>
  <c r="AV18" i="27"/>
  <c r="BL18" i="27"/>
  <c r="CB18" i="27"/>
  <c r="CR18" i="27"/>
  <c r="DH18" i="27"/>
  <c r="DX18" i="27"/>
  <c r="AU18" i="27"/>
  <c r="BQ18" i="27"/>
  <c r="CL18" i="27"/>
  <c r="DG18" i="27"/>
  <c r="EC18" i="27"/>
  <c r="BE18" i="27"/>
  <c r="CH18" i="27"/>
  <c r="DJ18" i="27"/>
  <c r="AZ18" i="27"/>
  <c r="DL18" i="27"/>
  <c r="CQ18" i="27"/>
  <c r="CO18" i="27"/>
  <c r="BP18" i="27"/>
  <c r="DM18" i="27"/>
  <c r="DQ18" i="27"/>
  <c r="BV18" i="27"/>
  <c r="EB18" i="27"/>
  <c r="CF18" i="27"/>
  <c r="BA18" i="27"/>
  <c r="EH18" i="27"/>
  <c r="CV18" i="27"/>
  <c r="BM18" i="27"/>
  <c r="AQ100" i="27"/>
  <c r="BC100" i="27"/>
  <c r="BX100" i="27"/>
  <c r="CI100" i="27"/>
  <c r="CT100" i="27"/>
  <c r="DD100" i="27"/>
  <c r="DO100" i="27"/>
  <c r="DZ100" i="27"/>
  <c r="AR100" i="27"/>
  <c r="CD100" i="27"/>
  <c r="CY100" i="27"/>
  <c r="DT100" i="27"/>
  <c r="BS100" i="27"/>
  <c r="CR100" i="27"/>
  <c r="DN100" i="27"/>
  <c r="EI100" i="27"/>
  <c r="AM100" i="27"/>
  <c r="BH100" i="27"/>
  <c r="CB100" i="27"/>
  <c r="CM100" i="27"/>
  <c r="CX100" i="27"/>
  <c r="DH100" i="27"/>
  <c r="DS100" i="27"/>
  <c r="ED100" i="27"/>
  <c r="BN100" i="27"/>
  <c r="CN100" i="27"/>
  <c r="DJ100" i="27"/>
  <c r="EE100" i="27"/>
  <c r="AX100" i="27"/>
  <c r="CH100" i="27"/>
  <c r="DC100" i="27"/>
  <c r="DX100" i="27"/>
  <c r="BL100" i="27"/>
  <c r="BB100" i="27"/>
  <c r="AS100" i="27"/>
  <c r="BI100" i="27"/>
  <c r="BY100" i="27"/>
  <c r="CO100" i="27"/>
  <c r="DE100" i="27"/>
  <c r="DU100" i="27"/>
  <c r="DW100" i="27"/>
  <c r="DB100" i="27"/>
  <c r="CF100" i="27"/>
  <c r="BK100" i="27"/>
  <c r="AP100" i="27"/>
  <c r="BW100" i="27"/>
  <c r="BA100" i="27"/>
  <c r="BQ100" i="27"/>
  <c r="CG100" i="27"/>
  <c r="CW100" i="27"/>
  <c r="DM100" i="27"/>
  <c r="EC100" i="27"/>
  <c r="EH100" i="27"/>
  <c r="DL100" i="27"/>
  <c r="CQ100" i="27"/>
  <c r="BV100" i="27"/>
  <c r="AZ100" i="27"/>
  <c r="AO100" i="27"/>
  <c r="BU100" i="27"/>
  <c r="DA100" i="27"/>
  <c r="EG100" i="27"/>
  <c r="EB100" i="27"/>
  <c r="CL100" i="27"/>
  <c r="AU100" i="27"/>
  <c r="DV100" i="27"/>
  <c r="CZ100" i="27"/>
  <c r="CE100" i="27"/>
  <c r="BJ100" i="27"/>
  <c r="AN100" i="27"/>
  <c r="AW100" i="27"/>
  <c r="CC100" i="27"/>
  <c r="DI100" i="27"/>
  <c r="DR100" i="27"/>
  <c r="CA100" i="27"/>
  <c r="BE100" i="27"/>
  <c r="CK100" i="27"/>
  <c r="DQ100" i="27"/>
  <c r="DG100" i="27"/>
  <c r="BP100" i="27"/>
  <c r="BG100" i="27"/>
  <c r="EF100" i="27"/>
  <c r="DK100" i="27"/>
  <c r="CP100" i="27"/>
  <c r="BT100" i="27"/>
  <c r="AY100" i="27"/>
  <c r="DY100" i="27"/>
  <c r="EA100" i="27"/>
  <c r="CJ100" i="27"/>
  <c r="AT100" i="27"/>
  <c r="BR100" i="27"/>
  <c r="DP100" i="27"/>
  <c r="BZ100" i="27"/>
  <c r="BM100" i="27"/>
  <c r="CV100" i="27"/>
  <c r="AV100" i="27"/>
  <c r="DF100" i="27"/>
  <c r="BO100" i="27"/>
  <c r="BF100" i="27"/>
  <c r="BD100" i="27"/>
  <c r="CS100" i="27"/>
  <c r="CU100" i="27"/>
  <c r="BL96" i="27"/>
  <c r="CB96" i="27"/>
  <c r="DD96" i="27"/>
  <c r="EH96" i="27"/>
  <c r="CQ96" i="27"/>
  <c r="CX96" i="27"/>
  <c r="BG96" i="27"/>
  <c r="CI96" i="27"/>
  <c r="DL96" i="27"/>
  <c r="BN96" i="27"/>
  <c r="DS96" i="27"/>
  <c r="BV96" i="27"/>
  <c r="DZ96" i="27"/>
  <c r="AW96" i="27"/>
  <c r="BM96" i="27"/>
  <c r="CC96" i="27"/>
  <c r="CS96" i="27"/>
  <c r="DI96" i="27"/>
  <c r="DY96" i="27"/>
  <c r="AT96" i="27"/>
  <c r="BO96" i="27"/>
  <c r="CJ96" i="27"/>
  <c r="DF96" i="27"/>
  <c r="EA96" i="27"/>
  <c r="DX96" i="27"/>
  <c r="AO96" i="27"/>
  <c r="BE96" i="27"/>
  <c r="BU96" i="27"/>
  <c r="CK96" i="27"/>
  <c r="DA96" i="27"/>
  <c r="DQ96" i="27"/>
  <c r="EG96" i="27"/>
  <c r="BD96" i="27"/>
  <c r="BZ96" i="27"/>
  <c r="CU96" i="27"/>
  <c r="DP96" i="27"/>
  <c r="AS96" i="27"/>
  <c r="BY96" i="27"/>
  <c r="DE96" i="27"/>
  <c r="AN96" i="27"/>
  <c r="CE96" i="27"/>
  <c r="DV96" i="27"/>
  <c r="EE96" i="27"/>
  <c r="BS96" i="27"/>
  <c r="DH96" i="27"/>
  <c r="CF96" i="27"/>
  <c r="BC96" i="27"/>
  <c r="BA96" i="27"/>
  <c r="CG96" i="27"/>
  <c r="DM96" i="27"/>
  <c r="AY96" i="27"/>
  <c r="CP96" i="27"/>
  <c r="EF96" i="27"/>
  <c r="BI96" i="27"/>
  <c r="CO96" i="27"/>
  <c r="DU96" i="27"/>
  <c r="BJ96" i="27"/>
  <c r="CZ96" i="27"/>
  <c r="CV96" i="27"/>
  <c r="DW96" i="27"/>
  <c r="CT96" i="27"/>
  <c r="BR96" i="27"/>
  <c r="AP96" i="27"/>
  <c r="BT96" i="27"/>
  <c r="DO96" i="27"/>
  <c r="BK96" i="27"/>
  <c r="DR96" i="27"/>
  <c r="BF96" i="27"/>
  <c r="EI96" i="27"/>
  <c r="DG96" i="27"/>
  <c r="CD96" i="27"/>
  <c r="BB96" i="27"/>
  <c r="BQ96" i="27"/>
  <c r="DK96" i="27"/>
  <c r="DJ96" i="27"/>
  <c r="DB96" i="27"/>
  <c r="AV96" i="27"/>
  <c r="CW96" i="27"/>
  <c r="CH96" i="27"/>
  <c r="CM96" i="27"/>
  <c r="AZ96" i="27"/>
  <c r="CN96" i="27"/>
  <c r="DT96" i="27"/>
  <c r="CR96" i="27"/>
  <c r="BP96" i="27"/>
  <c r="AM96" i="27"/>
  <c r="CA96" i="27"/>
  <c r="CL96" i="27"/>
  <c r="EC96" i="27"/>
  <c r="AQ96" i="27"/>
  <c r="ED96" i="27"/>
  <c r="AX96" i="27"/>
  <c r="EB96" i="27"/>
  <c r="BW96" i="27"/>
  <c r="BX96" i="27"/>
  <c r="DN96" i="27"/>
  <c r="BH96" i="27"/>
  <c r="AR96" i="27"/>
  <c r="DC96" i="27"/>
  <c r="CY96" i="27"/>
  <c r="AU96" i="27"/>
  <c r="AM92" i="27"/>
  <c r="AU92" i="27"/>
  <c r="BB92" i="27"/>
  <c r="BH92" i="27"/>
  <c r="BP92" i="27"/>
  <c r="BW92" i="27"/>
  <c r="CD92" i="27"/>
  <c r="CL92" i="27"/>
  <c r="CR92" i="27"/>
  <c r="CY92" i="27"/>
  <c r="DG92" i="27"/>
  <c r="DN92" i="27"/>
  <c r="DT92" i="27"/>
  <c r="EB92" i="27"/>
  <c r="EI92" i="27"/>
  <c r="AQ92" i="27"/>
  <c r="BF92" i="27"/>
  <c r="BS92" i="27"/>
  <c r="CH92" i="27"/>
  <c r="CV92" i="27"/>
  <c r="DJ92" i="27"/>
  <c r="DX92" i="27"/>
  <c r="BG92" i="27"/>
  <c r="BV92" i="27"/>
  <c r="CI92" i="27"/>
  <c r="CX92" i="27"/>
  <c r="DL92" i="27"/>
  <c r="DZ92" i="27"/>
  <c r="AP92" i="27"/>
  <c r="AV92" i="27"/>
  <c r="BC92" i="27"/>
  <c r="BK92" i="27"/>
  <c r="BR92" i="27"/>
  <c r="BX92" i="27"/>
  <c r="CF92" i="27"/>
  <c r="CM92" i="27"/>
  <c r="CT92" i="27"/>
  <c r="DB92" i="27"/>
  <c r="DH92" i="27"/>
  <c r="DO92" i="27"/>
  <c r="DW92" i="27"/>
  <c r="ED92" i="27"/>
  <c r="AX92" i="27"/>
  <c r="BL92" i="27"/>
  <c r="CA92" i="27"/>
  <c r="CN92" i="27"/>
  <c r="DC92" i="27"/>
  <c r="DR92" i="27"/>
  <c r="EE92" i="27"/>
  <c r="AR92" i="27"/>
  <c r="AZ92" i="27"/>
  <c r="BN92" i="27"/>
  <c r="CB92" i="27"/>
  <c r="CQ92" i="27"/>
  <c r="DD92" i="27"/>
  <c r="DS92" i="27"/>
  <c r="EH92" i="27"/>
  <c r="AO92" i="27"/>
  <c r="BE92" i="27"/>
  <c r="BU92" i="27"/>
  <c r="CK92" i="27"/>
  <c r="DA92" i="27"/>
  <c r="DQ92" i="27"/>
  <c r="EG92" i="27"/>
  <c r="BD92" i="27"/>
  <c r="BZ92" i="27"/>
  <c r="CU92" i="27"/>
  <c r="DP92" i="27"/>
  <c r="AW92" i="27"/>
  <c r="BM92" i="27"/>
  <c r="CC92" i="27"/>
  <c r="CS92" i="27"/>
  <c r="DI92" i="27"/>
  <c r="DY92" i="27"/>
  <c r="AT92" i="27"/>
  <c r="BO92" i="27"/>
  <c r="CJ92" i="27"/>
  <c r="DF92" i="27"/>
  <c r="EA92" i="27"/>
  <c r="BQ92" i="27"/>
  <c r="CW92" i="27"/>
  <c r="EC92" i="27"/>
  <c r="BT92" i="27"/>
  <c r="DK92" i="27"/>
  <c r="AS92" i="27"/>
  <c r="BY92" i="27"/>
  <c r="DE92" i="27"/>
  <c r="AN92" i="27"/>
  <c r="CE92" i="27"/>
  <c r="DV92" i="27"/>
  <c r="BA92" i="27"/>
  <c r="CG92" i="27"/>
  <c r="DM92" i="27"/>
  <c r="AY92" i="27"/>
  <c r="CP92" i="27"/>
  <c r="EF92" i="27"/>
  <c r="BJ92" i="27"/>
  <c r="BI92" i="27"/>
  <c r="CZ92" i="27"/>
  <c r="CO92" i="27"/>
  <c r="DU92" i="27"/>
  <c r="AP88" i="27"/>
  <c r="CB88" i="27"/>
  <c r="DD88" i="27"/>
  <c r="EH88" i="27"/>
  <c r="CI88" i="27"/>
  <c r="DL88" i="27"/>
  <c r="CQ88" i="27"/>
  <c r="DZ88" i="27"/>
  <c r="CX88" i="27"/>
  <c r="DS88" i="27"/>
  <c r="BV88" i="27"/>
  <c r="CV88" i="27"/>
  <c r="BN88" i="27"/>
  <c r="AZ88" i="27"/>
  <c r="AR88" i="27"/>
  <c r="DR88" i="27"/>
  <c r="BF88" i="27"/>
  <c r="DH88" i="27"/>
  <c r="CF88" i="27"/>
  <c r="BC88" i="27"/>
  <c r="CN88" i="27"/>
  <c r="DW88" i="27"/>
  <c r="CT88" i="27"/>
  <c r="BR88" i="27"/>
  <c r="BS88" i="27"/>
  <c r="CM88" i="27"/>
  <c r="BA88" i="27"/>
  <c r="BQ88" i="27"/>
  <c r="CG88" i="27"/>
  <c r="CW88" i="27"/>
  <c r="DM88" i="27"/>
  <c r="EC88" i="27"/>
  <c r="AY88" i="27"/>
  <c r="BT88" i="27"/>
  <c r="CP88" i="27"/>
  <c r="DK88" i="27"/>
  <c r="EF88" i="27"/>
  <c r="CH88" i="27"/>
  <c r="DN88" i="27"/>
  <c r="CL88" i="27"/>
  <c r="BH88" i="27"/>
  <c r="AX88" i="27"/>
  <c r="ED88" i="27"/>
  <c r="BX88" i="27"/>
  <c r="AO88" i="27"/>
  <c r="BE88" i="27"/>
  <c r="BU88" i="27"/>
  <c r="CK88" i="27"/>
  <c r="DA88" i="27"/>
  <c r="DQ88" i="27"/>
  <c r="EG88" i="27"/>
  <c r="BD88" i="27"/>
  <c r="BG88" i="27"/>
  <c r="EE88" i="27"/>
  <c r="DO88" i="27"/>
  <c r="BK88" i="27"/>
  <c r="AS88" i="27"/>
  <c r="BI88" i="27"/>
  <c r="BY88" i="27"/>
  <c r="CO88" i="27"/>
  <c r="DE88" i="27"/>
  <c r="DU88" i="27"/>
  <c r="AN88" i="27"/>
  <c r="BJ88" i="27"/>
  <c r="CE88" i="27"/>
  <c r="CZ88" i="27"/>
  <c r="DV88" i="27"/>
  <c r="DX88" i="27"/>
  <c r="BL88" i="27"/>
  <c r="EB88" i="27"/>
  <c r="CY88" i="27"/>
  <c r="BW88" i="27"/>
  <c r="AU88" i="27"/>
  <c r="DB88" i="27"/>
  <c r="BM88" i="27"/>
  <c r="DY88" i="27"/>
  <c r="CJ88" i="27"/>
  <c r="EA88" i="27"/>
  <c r="AQ88" i="27"/>
  <c r="DT88" i="27"/>
  <c r="BP88" i="27"/>
  <c r="AV88" i="27"/>
  <c r="CC88" i="27"/>
  <c r="AT88" i="27"/>
  <c r="CU88" i="27"/>
  <c r="DG88" i="27"/>
  <c r="BB88" i="27"/>
  <c r="DC88" i="27"/>
  <c r="CS88" i="27"/>
  <c r="BO88" i="27"/>
  <c r="DF88" i="27"/>
  <c r="DJ88" i="27"/>
  <c r="CR88" i="27"/>
  <c r="AM88" i="27"/>
  <c r="AW88" i="27"/>
  <c r="DI88" i="27"/>
  <c r="EI88" i="27"/>
  <c r="BZ88" i="27"/>
  <c r="CD88" i="27"/>
  <c r="DP88" i="27"/>
  <c r="CA88" i="27"/>
  <c r="AM84" i="27"/>
  <c r="AR84" i="27"/>
  <c r="BC84" i="27"/>
  <c r="BP84" i="27"/>
  <c r="BX84" i="27"/>
  <c r="CH84" i="27"/>
  <c r="CR84" i="27"/>
  <c r="DB84" i="27"/>
  <c r="DJ84" i="27"/>
  <c r="DT84" i="27"/>
  <c r="ED84" i="27"/>
  <c r="AV84" i="27"/>
  <c r="BH84" i="27"/>
  <c r="BR84" i="27"/>
  <c r="CA84" i="27"/>
  <c r="CL84" i="27"/>
  <c r="CT84" i="27"/>
  <c r="DC84" i="27"/>
  <c r="DN84" i="27"/>
  <c r="DW84" i="27"/>
  <c r="EE84" i="27"/>
  <c r="AZ84" i="27"/>
  <c r="BS84" i="27"/>
  <c r="CM84" i="27"/>
  <c r="DG84" i="27"/>
  <c r="DX84" i="27"/>
  <c r="CV84" i="27"/>
  <c r="EI84" i="27"/>
  <c r="AQ84" i="27"/>
  <c r="CY84" i="27"/>
  <c r="BB84" i="27"/>
  <c r="BW84" i="27"/>
  <c r="CN84" i="27"/>
  <c r="DH84" i="27"/>
  <c r="EB84" i="27"/>
  <c r="BK84" i="27"/>
  <c r="CD84" i="27"/>
  <c r="DO84" i="27"/>
  <c r="BL84" i="27"/>
  <c r="CF84" i="27"/>
  <c r="DR84" i="27"/>
  <c r="EH84" i="27"/>
  <c r="DD84" i="27"/>
  <c r="CB84" i="27"/>
  <c r="AX84" i="27"/>
  <c r="DS84" i="27"/>
  <c r="CQ84" i="27"/>
  <c r="BN84" i="27"/>
  <c r="DL84" i="27"/>
  <c r="BG84" i="27"/>
  <c r="AW84" i="27"/>
  <c r="BM84" i="27"/>
  <c r="CC84" i="27"/>
  <c r="CS84" i="27"/>
  <c r="DI84" i="27"/>
  <c r="DY84" i="27"/>
  <c r="AT84" i="27"/>
  <c r="BO84" i="27"/>
  <c r="CJ84" i="27"/>
  <c r="DF84" i="27"/>
  <c r="EA84" i="27"/>
  <c r="AP84" i="27"/>
  <c r="CX84" i="27"/>
  <c r="CI84" i="27"/>
  <c r="AO84" i="27"/>
  <c r="BE84" i="27"/>
  <c r="BU84" i="27"/>
  <c r="CK84" i="27"/>
  <c r="DA84" i="27"/>
  <c r="DQ84" i="27"/>
  <c r="EG84" i="27"/>
  <c r="BD84" i="27"/>
  <c r="BZ84" i="27"/>
  <c r="CU84" i="27"/>
  <c r="DP84" i="27"/>
  <c r="AU84" i="27"/>
  <c r="BV84" i="27"/>
  <c r="BI84" i="27"/>
  <c r="CO84" i="27"/>
  <c r="DU84" i="27"/>
  <c r="BJ84" i="27"/>
  <c r="CZ84" i="27"/>
  <c r="BF84" i="27"/>
  <c r="BQ84" i="27"/>
  <c r="CW84" i="27"/>
  <c r="EC84" i="27"/>
  <c r="BT84" i="27"/>
  <c r="DK84" i="27"/>
  <c r="AS84" i="27"/>
  <c r="BY84" i="27"/>
  <c r="DE84" i="27"/>
  <c r="AN84" i="27"/>
  <c r="CE84" i="27"/>
  <c r="DV84" i="27"/>
  <c r="AY84" i="27"/>
  <c r="BA84" i="27"/>
  <c r="CP84" i="27"/>
  <c r="DZ84" i="27"/>
  <c r="CG84" i="27"/>
  <c r="EF84" i="27"/>
  <c r="DM84" i="27"/>
  <c r="AM80" i="27"/>
  <c r="AQ80" i="27"/>
  <c r="BC80" i="27"/>
  <c r="BR80" i="27"/>
  <c r="CH80" i="27"/>
  <c r="CT80" i="27"/>
  <c r="DH80" i="27"/>
  <c r="DX80" i="27"/>
  <c r="AR80" i="27"/>
  <c r="BG80" i="27"/>
  <c r="BW80" i="27"/>
  <c r="CI80" i="27"/>
  <c r="CX80" i="27"/>
  <c r="DN80" i="27"/>
  <c r="DZ80" i="27"/>
  <c r="AV80" i="27"/>
  <c r="BX80" i="27"/>
  <c r="DC80" i="27"/>
  <c r="ED80" i="27"/>
  <c r="BL80" i="27"/>
  <c r="DO80" i="27"/>
  <c r="DS80" i="27"/>
  <c r="BB80" i="27"/>
  <c r="CB80" i="27"/>
  <c r="DD80" i="27"/>
  <c r="EI80" i="27"/>
  <c r="CM80" i="27"/>
  <c r="BN80" i="27"/>
  <c r="CR80" i="27"/>
  <c r="CY80" i="27"/>
  <c r="BH80" i="27"/>
  <c r="AS80" i="27"/>
  <c r="BI80" i="27"/>
  <c r="BY80" i="27"/>
  <c r="EE80" i="27"/>
  <c r="CN80" i="27"/>
  <c r="AX80" i="27"/>
  <c r="DT80" i="27"/>
  <c r="CD80" i="27"/>
  <c r="BA80" i="27"/>
  <c r="BQ80" i="27"/>
  <c r="BS80" i="27"/>
  <c r="BE80" i="27"/>
  <c r="CG80" i="27"/>
  <c r="CW80" i="27"/>
  <c r="DM80" i="27"/>
  <c r="EC80" i="27"/>
  <c r="AY80" i="27"/>
  <c r="BT80" i="27"/>
  <c r="CP80" i="27"/>
  <c r="DK80" i="27"/>
  <c r="EF80" i="27"/>
  <c r="BV80" i="27"/>
  <c r="DL80" i="27"/>
  <c r="BF80" i="27"/>
  <c r="CV80" i="27"/>
  <c r="BM80" i="27"/>
  <c r="CK80" i="27"/>
  <c r="DA80" i="27"/>
  <c r="DQ80" i="27"/>
  <c r="EG80" i="27"/>
  <c r="BD80" i="27"/>
  <c r="BZ80" i="27"/>
  <c r="CU80" i="27"/>
  <c r="DP80" i="27"/>
  <c r="AU80" i="27"/>
  <c r="CF80" i="27"/>
  <c r="DW80" i="27"/>
  <c r="BP80" i="27"/>
  <c r="DG80" i="27"/>
  <c r="AO80" i="27"/>
  <c r="BU80" i="27"/>
  <c r="CO80" i="27"/>
  <c r="DE80" i="27"/>
  <c r="DU80" i="27"/>
  <c r="AN80" i="27"/>
  <c r="BJ80" i="27"/>
  <c r="CE80" i="27"/>
  <c r="CZ80" i="27"/>
  <c r="DV80" i="27"/>
  <c r="AZ80" i="27"/>
  <c r="CQ80" i="27"/>
  <c r="EH80" i="27"/>
  <c r="CA80" i="27"/>
  <c r="DR80" i="27"/>
  <c r="AW80" i="27"/>
  <c r="DY80" i="27"/>
  <c r="DF80" i="27"/>
  <c r="AP80" i="27"/>
  <c r="CC80" i="27"/>
  <c r="AT80" i="27"/>
  <c r="EA80" i="27"/>
  <c r="CL80" i="27"/>
  <c r="CS80" i="27"/>
  <c r="BO80" i="27"/>
  <c r="BK80" i="27"/>
  <c r="EB80" i="27"/>
  <c r="DJ80" i="27"/>
  <c r="DI80" i="27"/>
  <c r="CJ80" i="27"/>
  <c r="DB80" i="27"/>
  <c r="AM76" i="27"/>
  <c r="AR76" i="27"/>
  <c r="BG76" i="27"/>
  <c r="BW76" i="27"/>
  <c r="CI76" i="27"/>
  <c r="CX76" i="27"/>
  <c r="DN76" i="27"/>
  <c r="DZ76" i="27"/>
  <c r="AV76" i="27"/>
  <c r="BL76" i="27"/>
  <c r="BX76" i="27"/>
  <c r="CM76" i="27"/>
  <c r="DC76" i="27"/>
  <c r="DO76" i="27"/>
  <c r="ED76" i="27"/>
  <c r="BB76" i="27"/>
  <c r="CB76" i="27"/>
  <c r="DD76" i="27"/>
  <c r="EI76" i="27"/>
  <c r="BN76" i="27"/>
  <c r="CR76" i="27"/>
  <c r="DS76" i="27"/>
  <c r="BR76" i="27"/>
  <c r="DX76" i="27"/>
  <c r="BC76" i="27"/>
  <c r="CH76" i="27"/>
  <c r="DH76" i="27"/>
  <c r="AQ76" i="27"/>
  <c r="CT76" i="27"/>
  <c r="DT76" i="27"/>
  <c r="CD76" i="27"/>
  <c r="DJ76" i="27"/>
  <c r="BS76" i="27"/>
  <c r="CY76" i="27"/>
  <c r="BH76" i="27"/>
  <c r="CN76" i="27"/>
  <c r="AW76" i="27"/>
  <c r="BM76" i="27"/>
  <c r="CC76" i="27"/>
  <c r="CS76" i="27"/>
  <c r="DI76" i="27"/>
  <c r="DY76" i="27"/>
  <c r="AT76" i="27"/>
  <c r="BO76" i="27"/>
  <c r="CJ76" i="27"/>
  <c r="DF76" i="27"/>
  <c r="EA76" i="27"/>
  <c r="BK76" i="27"/>
  <c r="DB76" i="27"/>
  <c r="AP76" i="27"/>
  <c r="CL76" i="27"/>
  <c r="EB76" i="27"/>
  <c r="AX76" i="27"/>
  <c r="BA76" i="27"/>
  <c r="BQ76" i="27"/>
  <c r="CG76" i="27"/>
  <c r="CW76" i="27"/>
  <c r="DM76" i="27"/>
  <c r="EC76" i="27"/>
  <c r="AY76" i="27"/>
  <c r="BT76" i="27"/>
  <c r="CP76" i="27"/>
  <c r="DK76" i="27"/>
  <c r="EF76" i="27"/>
  <c r="BV76" i="27"/>
  <c r="DL76" i="27"/>
  <c r="BF76" i="27"/>
  <c r="CV76" i="27"/>
  <c r="AO76" i="27"/>
  <c r="BE76" i="27"/>
  <c r="BU76" i="27"/>
  <c r="CK76" i="27"/>
  <c r="DA76" i="27"/>
  <c r="DQ76" i="27"/>
  <c r="EG76" i="27"/>
  <c r="BD76" i="27"/>
  <c r="BZ76" i="27"/>
  <c r="CU76" i="27"/>
  <c r="DP76" i="27"/>
  <c r="AU76" i="27"/>
  <c r="CF76" i="27"/>
  <c r="DW76" i="27"/>
  <c r="BP76" i="27"/>
  <c r="DG76" i="27"/>
  <c r="EE76" i="27"/>
  <c r="CO76" i="27"/>
  <c r="BJ76" i="27"/>
  <c r="AZ76" i="27"/>
  <c r="DR76" i="27"/>
  <c r="AS76" i="27"/>
  <c r="DE76" i="27"/>
  <c r="CE76" i="27"/>
  <c r="CQ76" i="27"/>
  <c r="BI76" i="27"/>
  <c r="DU76" i="27"/>
  <c r="CZ76" i="27"/>
  <c r="EH76" i="27"/>
  <c r="BY76" i="27"/>
  <c r="AN76" i="27"/>
  <c r="DV76" i="27"/>
  <c r="CA76" i="27"/>
  <c r="AM72" i="27"/>
  <c r="AR72" i="27"/>
  <c r="BG72" i="27"/>
  <c r="BW72" i="27"/>
  <c r="CI72" i="27"/>
  <c r="CX72" i="27"/>
  <c r="DN72" i="27"/>
  <c r="DZ72" i="27"/>
  <c r="AV72" i="27"/>
  <c r="BL72" i="27"/>
  <c r="BX72" i="27"/>
  <c r="CM72" i="27"/>
  <c r="DC72" i="27"/>
  <c r="DO72" i="27"/>
  <c r="ED72" i="27"/>
  <c r="BB72" i="27"/>
  <c r="CB72" i="27"/>
  <c r="DD72" i="27"/>
  <c r="EI72" i="27"/>
  <c r="BC72" i="27"/>
  <c r="CH72" i="27"/>
  <c r="DH72" i="27"/>
  <c r="CR72" i="27"/>
  <c r="BN72" i="27"/>
  <c r="DX72" i="27"/>
  <c r="AQ72" i="27"/>
  <c r="CT72" i="27"/>
  <c r="DS72" i="27"/>
  <c r="BR72" i="27"/>
  <c r="EE72" i="27"/>
  <c r="CN72" i="27"/>
  <c r="AX72" i="27"/>
  <c r="DT72" i="27"/>
  <c r="CD72" i="27"/>
  <c r="DJ72" i="27"/>
  <c r="BS72" i="27"/>
  <c r="CY72" i="27"/>
  <c r="AS72" i="27"/>
  <c r="BI72" i="27"/>
  <c r="BY72" i="27"/>
  <c r="CO72" i="27"/>
  <c r="DE72" i="27"/>
  <c r="DU72" i="27"/>
  <c r="AN72" i="27"/>
  <c r="BJ72" i="27"/>
  <c r="CE72" i="27"/>
  <c r="CZ72" i="27"/>
  <c r="DV72" i="27"/>
  <c r="AZ72" i="27"/>
  <c r="CQ72" i="27"/>
  <c r="EH72" i="27"/>
  <c r="CA72" i="27"/>
  <c r="DR72" i="27"/>
  <c r="BH72" i="27"/>
  <c r="AW72" i="27"/>
  <c r="BM72" i="27"/>
  <c r="CC72" i="27"/>
  <c r="CS72" i="27"/>
  <c r="DI72" i="27"/>
  <c r="DY72" i="27"/>
  <c r="AT72" i="27"/>
  <c r="BO72" i="27"/>
  <c r="CJ72" i="27"/>
  <c r="DF72" i="27"/>
  <c r="EA72" i="27"/>
  <c r="BK72" i="27"/>
  <c r="DB72" i="27"/>
  <c r="AP72" i="27"/>
  <c r="CL72" i="27"/>
  <c r="EB72" i="27"/>
  <c r="BA72" i="27"/>
  <c r="BQ72" i="27"/>
  <c r="CG72" i="27"/>
  <c r="CW72" i="27"/>
  <c r="DM72" i="27"/>
  <c r="EC72" i="27"/>
  <c r="AY72" i="27"/>
  <c r="BT72" i="27"/>
  <c r="CP72" i="27"/>
  <c r="DK72" i="27"/>
  <c r="EF72" i="27"/>
  <c r="BV72" i="27"/>
  <c r="DL72" i="27"/>
  <c r="BF72" i="27"/>
  <c r="CV72" i="27"/>
  <c r="BE72" i="27"/>
  <c r="DQ72" i="27"/>
  <c r="CU72" i="27"/>
  <c r="DW72" i="27"/>
  <c r="BU72" i="27"/>
  <c r="EG72" i="27"/>
  <c r="DP72" i="27"/>
  <c r="BP72" i="27"/>
  <c r="CK72" i="27"/>
  <c r="BD72" i="27"/>
  <c r="AU72" i="27"/>
  <c r="DG72" i="27"/>
  <c r="AO72" i="27"/>
  <c r="DA72" i="27"/>
  <c r="BZ72" i="27"/>
  <c r="CF72" i="27"/>
  <c r="AM68" i="27"/>
  <c r="AV68" i="27"/>
  <c r="BL68" i="27"/>
  <c r="BX68" i="27"/>
  <c r="CM68" i="27"/>
  <c r="DC68" i="27"/>
  <c r="DO68" i="27"/>
  <c r="ED68" i="27"/>
  <c r="BB68" i="27"/>
  <c r="BN68" i="27"/>
  <c r="CB68" i="27"/>
  <c r="CR68" i="27"/>
  <c r="DD68" i="27"/>
  <c r="DS68" i="27"/>
  <c r="EI68" i="27"/>
  <c r="AQ68" i="27"/>
  <c r="BR68" i="27"/>
  <c r="CT68" i="27"/>
  <c r="DX68" i="27"/>
  <c r="AR68" i="27"/>
  <c r="BW68" i="27"/>
  <c r="CX68" i="27"/>
  <c r="DZ68" i="27"/>
  <c r="BC68" i="27"/>
  <c r="DH68" i="27"/>
  <c r="BG68" i="27"/>
  <c r="DN68" i="27"/>
  <c r="CH68" i="27"/>
  <c r="CI68" i="27"/>
  <c r="CY68" i="27"/>
  <c r="BH68" i="27"/>
  <c r="EE68" i="27"/>
  <c r="CN68" i="27"/>
  <c r="AX68" i="27"/>
  <c r="DT68" i="27"/>
  <c r="CD68" i="27"/>
  <c r="DJ68" i="27"/>
  <c r="AO68" i="27"/>
  <c r="BE68" i="27"/>
  <c r="BU68" i="27"/>
  <c r="CK68" i="27"/>
  <c r="DA68" i="27"/>
  <c r="DQ68" i="27"/>
  <c r="EG68" i="27"/>
  <c r="BD68" i="27"/>
  <c r="BZ68" i="27"/>
  <c r="CU68" i="27"/>
  <c r="DP68" i="27"/>
  <c r="AP68" i="27"/>
  <c r="CL68" i="27"/>
  <c r="EB68" i="27"/>
  <c r="BV68" i="27"/>
  <c r="DL68" i="27"/>
  <c r="BS68" i="27"/>
  <c r="AS68" i="27"/>
  <c r="BI68" i="27"/>
  <c r="BY68" i="27"/>
  <c r="CO68" i="27"/>
  <c r="DE68" i="27"/>
  <c r="DU68" i="27"/>
  <c r="AN68" i="27"/>
  <c r="BJ68" i="27"/>
  <c r="CE68" i="27"/>
  <c r="CZ68" i="27"/>
  <c r="DV68" i="27"/>
  <c r="BF68" i="27"/>
  <c r="CV68" i="27"/>
  <c r="AU68" i="27"/>
  <c r="CF68" i="27"/>
  <c r="DW68" i="27"/>
  <c r="AW68" i="27"/>
  <c r="BM68" i="27"/>
  <c r="CC68" i="27"/>
  <c r="CS68" i="27"/>
  <c r="DI68" i="27"/>
  <c r="DY68" i="27"/>
  <c r="AT68" i="27"/>
  <c r="BO68" i="27"/>
  <c r="CJ68" i="27"/>
  <c r="DF68" i="27"/>
  <c r="EA68" i="27"/>
  <c r="BP68" i="27"/>
  <c r="DG68" i="27"/>
  <c r="AZ68" i="27"/>
  <c r="CQ68" i="27"/>
  <c r="EH68" i="27"/>
  <c r="CG68" i="27"/>
  <c r="AY68" i="27"/>
  <c r="EF68" i="27"/>
  <c r="DB68" i="27"/>
  <c r="CW68" i="27"/>
  <c r="BT68" i="27"/>
  <c r="CA68" i="27"/>
  <c r="BA68" i="27"/>
  <c r="DM68" i="27"/>
  <c r="CP68" i="27"/>
  <c r="DR68" i="27"/>
  <c r="BQ68" i="27"/>
  <c r="EC68" i="27"/>
  <c r="DK68" i="27"/>
  <c r="BK68" i="27"/>
  <c r="AM64" i="27"/>
  <c r="AQ64" i="27"/>
  <c r="BC64" i="27"/>
  <c r="BR64" i="27"/>
  <c r="CH64" i="27"/>
  <c r="CT64" i="27"/>
  <c r="DH64" i="27"/>
  <c r="DX64" i="27"/>
  <c r="AR64" i="27"/>
  <c r="BG64" i="27"/>
  <c r="BW64" i="27"/>
  <c r="CI64" i="27"/>
  <c r="CX64" i="27"/>
  <c r="DN64" i="27"/>
  <c r="DZ64" i="27"/>
  <c r="BL64" i="27"/>
  <c r="CM64" i="27"/>
  <c r="DO64" i="27"/>
  <c r="BN64" i="27"/>
  <c r="CR64" i="27"/>
  <c r="DS64" i="27"/>
  <c r="BX64" i="27"/>
  <c r="ED64" i="27"/>
  <c r="AV64" i="27"/>
  <c r="DD64" i="27"/>
  <c r="CB64" i="27"/>
  <c r="EI64" i="27"/>
  <c r="DC64" i="27"/>
  <c r="BB64" i="27"/>
  <c r="DJ64" i="27"/>
  <c r="BS64" i="27"/>
  <c r="CY64" i="27"/>
  <c r="BH64" i="27"/>
  <c r="EE64" i="27"/>
  <c r="CN64" i="27"/>
  <c r="AX64" i="27"/>
  <c r="DT64" i="27"/>
  <c r="BA64" i="27"/>
  <c r="BQ64" i="27"/>
  <c r="CG64" i="27"/>
  <c r="CW64" i="27"/>
  <c r="DM64" i="27"/>
  <c r="EC64" i="27"/>
  <c r="AY64" i="27"/>
  <c r="BT64" i="27"/>
  <c r="CP64" i="27"/>
  <c r="DK64" i="27"/>
  <c r="EF64" i="27"/>
  <c r="BV64" i="27"/>
  <c r="DL64" i="27"/>
  <c r="AZ64" i="27"/>
  <c r="CV64" i="27"/>
  <c r="CD64" i="27"/>
  <c r="AO64" i="27"/>
  <c r="BE64" i="27"/>
  <c r="BU64" i="27"/>
  <c r="CK64" i="27"/>
  <c r="DA64" i="27"/>
  <c r="DQ64" i="27"/>
  <c r="EG64" i="27"/>
  <c r="BD64" i="27"/>
  <c r="BZ64" i="27"/>
  <c r="CU64" i="27"/>
  <c r="DP64" i="27"/>
  <c r="AU64" i="27"/>
  <c r="CF64" i="27"/>
  <c r="DW64" i="27"/>
  <c r="BP64" i="27"/>
  <c r="DG64" i="27"/>
  <c r="AS64" i="27"/>
  <c r="BI64" i="27"/>
  <c r="BY64" i="27"/>
  <c r="CO64" i="27"/>
  <c r="DE64" i="27"/>
  <c r="DU64" i="27"/>
  <c r="AN64" i="27"/>
  <c r="BJ64" i="27"/>
  <c r="CE64" i="27"/>
  <c r="CZ64" i="27"/>
  <c r="DV64" i="27"/>
  <c r="BF64" i="27"/>
  <c r="CQ64" i="27"/>
  <c r="EH64" i="27"/>
  <c r="CA64" i="27"/>
  <c r="DR64" i="27"/>
  <c r="AW64" i="27"/>
  <c r="DI64" i="27"/>
  <c r="CJ64" i="27"/>
  <c r="DB64" i="27"/>
  <c r="BM64" i="27"/>
  <c r="DY64" i="27"/>
  <c r="DF64" i="27"/>
  <c r="AP64" i="27"/>
  <c r="CC64" i="27"/>
  <c r="AT64" i="27"/>
  <c r="EA64" i="27"/>
  <c r="CL64" i="27"/>
  <c r="CS64" i="27"/>
  <c r="BO64" i="27"/>
  <c r="BK64" i="27"/>
  <c r="EB64" i="27"/>
  <c r="AM60" i="27"/>
  <c r="BB60" i="27"/>
  <c r="BN60" i="27"/>
  <c r="CB60" i="27"/>
  <c r="CR60" i="27"/>
  <c r="DD60" i="27"/>
  <c r="DS60" i="27"/>
  <c r="EI60" i="27"/>
  <c r="AQ60" i="27"/>
  <c r="BC60" i="27"/>
  <c r="BR60" i="27"/>
  <c r="CH60" i="27"/>
  <c r="CT60" i="27"/>
  <c r="DH60" i="27"/>
  <c r="DX60" i="27"/>
  <c r="BG60" i="27"/>
  <c r="CI60" i="27"/>
  <c r="DN60" i="27"/>
  <c r="BL60" i="27"/>
  <c r="CM60" i="27"/>
  <c r="DO60" i="27"/>
  <c r="AR60" i="27"/>
  <c r="CX60" i="27"/>
  <c r="BW60" i="27"/>
  <c r="ED60" i="27"/>
  <c r="AV60" i="27"/>
  <c r="DC60" i="27"/>
  <c r="DZ60" i="27"/>
  <c r="BX60" i="27"/>
  <c r="DT60" i="27"/>
  <c r="CD60" i="27"/>
  <c r="DJ60" i="27"/>
  <c r="BS60" i="27"/>
  <c r="CY60" i="27"/>
  <c r="BH60" i="27"/>
  <c r="EE60" i="27"/>
  <c r="AW60" i="27"/>
  <c r="BM60" i="27"/>
  <c r="CC60" i="27"/>
  <c r="CS60" i="27"/>
  <c r="DI60" i="27"/>
  <c r="DY60" i="27"/>
  <c r="AT60" i="27"/>
  <c r="BO60" i="27"/>
  <c r="CJ60" i="27"/>
  <c r="DF60" i="27"/>
  <c r="EA60" i="27"/>
  <c r="BK60" i="27"/>
  <c r="DB60" i="27"/>
  <c r="AU60" i="27"/>
  <c r="CL60" i="27"/>
  <c r="EB60" i="27"/>
  <c r="CN60" i="27"/>
  <c r="BA60" i="27"/>
  <c r="BQ60" i="27"/>
  <c r="CG60" i="27"/>
  <c r="CW60" i="27"/>
  <c r="DM60" i="27"/>
  <c r="EC60" i="27"/>
  <c r="AY60" i="27"/>
  <c r="BT60" i="27"/>
  <c r="CP60" i="27"/>
  <c r="DK60" i="27"/>
  <c r="EF60" i="27"/>
  <c r="BV60" i="27"/>
  <c r="DL60" i="27"/>
  <c r="BF60" i="27"/>
  <c r="CV60" i="27"/>
  <c r="AX60" i="27"/>
  <c r="AO60" i="27"/>
  <c r="BE60" i="27"/>
  <c r="BU60" i="27"/>
  <c r="CK60" i="27"/>
  <c r="DA60" i="27"/>
  <c r="DQ60" i="27"/>
  <c r="EG60" i="27"/>
  <c r="BD60" i="27"/>
  <c r="BZ60" i="27"/>
  <c r="CU60" i="27"/>
  <c r="DP60" i="27"/>
  <c r="AP60" i="27"/>
  <c r="CF60" i="27"/>
  <c r="DW60" i="27"/>
  <c r="BP60" i="27"/>
  <c r="DG60" i="27"/>
  <c r="BY60" i="27"/>
  <c r="AN60" i="27"/>
  <c r="DV60" i="27"/>
  <c r="CA60" i="27"/>
  <c r="CO60" i="27"/>
  <c r="BJ60" i="27"/>
  <c r="AZ60" i="27"/>
  <c r="DR60" i="27"/>
  <c r="AS60" i="27"/>
  <c r="DE60" i="27"/>
  <c r="CE60" i="27"/>
  <c r="CQ60" i="27"/>
  <c r="BI60" i="27"/>
  <c r="DU60" i="27"/>
  <c r="CZ60" i="27"/>
  <c r="EH60" i="27"/>
  <c r="AM56" i="27"/>
  <c r="AQ56" i="27"/>
  <c r="BC56" i="27"/>
  <c r="BR56" i="27"/>
  <c r="CH56" i="27"/>
  <c r="CT56" i="27"/>
  <c r="DH56" i="27"/>
  <c r="DX56" i="27"/>
  <c r="AR56" i="27"/>
  <c r="BG56" i="27"/>
  <c r="BW56" i="27"/>
  <c r="CI56" i="27"/>
  <c r="CX56" i="27"/>
  <c r="DN56" i="27"/>
  <c r="DZ56" i="27"/>
  <c r="AV56" i="27"/>
  <c r="BX56" i="27"/>
  <c r="DC56" i="27"/>
  <c r="ED56" i="27"/>
  <c r="BB56" i="27"/>
  <c r="CB56" i="27"/>
  <c r="DD56" i="27"/>
  <c r="EI56" i="27"/>
  <c r="BL56" i="27"/>
  <c r="DO56" i="27"/>
  <c r="CM56" i="27"/>
  <c r="CR56" i="27"/>
  <c r="BN56" i="27"/>
  <c r="DS56" i="27"/>
  <c r="CY56" i="27"/>
  <c r="BH56" i="27"/>
  <c r="EE56" i="27"/>
  <c r="CN56" i="27"/>
  <c r="AX56" i="27"/>
  <c r="DT56" i="27"/>
  <c r="CD56" i="27"/>
  <c r="AS56" i="27"/>
  <c r="BI56" i="27"/>
  <c r="BY56" i="27"/>
  <c r="CO56" i="27"/>
  <c r="DE56" i="27"/>
  <c r="DU56" i="27"/>
  <c r="AN56" i="27"/>
  <c r="BJ56" i="27"/>
  <c r="CE56" i="27"/>
  <c r="CZ56" i="27"/>
  <c r="DV56" i="27"/>
  <c r="AU56" i="27"/>
  <c r="BP56" i="27"/>
  <c r="CL56" i="27"/>
  <c r="DG56" i="27"/>
  <c r="EB56" i="27"/>
  <c r="DJ56" i="27"/>
  <c r="AW56" i="27"/>
  <c r="BM56" i="27"/>
  <c r="CC56" i="27"/>
  <c r="CS56" i="27"/>
  <c r="DI56" i="27"/>
  <c r="DY56" i="27"/>
  <c r="AT56" i="27"/>
  <c r="BO56" i="27"/>
  <c r="CJ56" i="27"/>
  <c r="DF56" i="27"/>
  <c r="EA56" i="27"/>
  <c r="AZ56" i="27"/>
  <c r="BV56" i="27"/>
  <c r="CQ56" i="27"/>
  <c r="DL56" i="27"/>
  <c r="EH56" i="27"/>
  <c r="BS56" i="27"/>
  <c r="BA56" i="27"/>
  <c r="BQ56" i="27"/>
  <c r="CG56" i="27"/>
  <c r="CW56" i="27"/>
  <c r="DM56" i="27"/>
  <c r="EC56" i="27"/>
  <c r="AY56" i="27"/>
  <c r="BT56" i="27"/>
  <c r="CP56" i="27"/>
  <c r="DK56" i="27"/>
  <c r="EF56" i="27"/>
  <c r="BF56" i="27"/>
  <c r="CA56" i="27"/>
  <c r="CV56" i="27"/>
  <c r="DR56" i="27"/>
  <c r="AO56" i="27"/>
  <c r="DA56" i="27"/>
  <c r="BZ56" i="27"/>
  <c r="BK56" i="27"/>
  <c r="AP56" i="27"/>
  <c r="BE56" i="27"/>
  <c r="DQ56" i="27"/>
  <c r="CU56" i="27"/>
  <c r="CF56" i="27"/>
  <c r="BU56" i="27"/>
  <c r="EG56" i="27"/>
  <c r="DP56" i="27"/>
  <c r="DB56" i="27"/>
  <c r="CK56" i="27"/>
  <c r="BD56" i="27"/>
  <c r="DW56" i="27"/>
  <c r="AN52" i="27"/>
  <c r="AV52" i="27"/>
  <c r="BN52" i="27"/>
  <c r="CJ52" i="27"/>
  <c r="CZ52" i="27"/>
  <c r="DS52" i="27"/>
  <c r="EI52" i="27"/>
  <c r="BA52" i="27"/>
  <c r="BV52" i="27"/>
  <c r="CL52" i="27"/>
  <c r="DE52" i="27"/>
  <c r="DX52" i="27"/>
  <c r="BH52" i="27"/>
  <c r="CR52" i="27"/>
  <c r="DZ52" i="27"/>
  <c r="BI52" i="27"/>
  <c r="CX52" i="27"/>
  <c r="ED52" i="27"/>
  <c r="BX52" i="27"/>
  <c r="DN52" i="27"/>
  <c r="CC52" i="27"/>
  <c r="DM52" i="27"/>
  <c r="AS52" i="27"/>
  <c r="DT52" i="27"/>
  <c r="BQ52" i="27"/>
  <c r="DH52" i="27"/>
  <c r="BB52" i="27"/>
  <c r="CS52" i="27"/>
  <c r="AM52" i="27"/>
  <c r="BC52" i="27"/>
  <c r="BS52" i="27"/>
  <c r="CI52" i="27"/>
  <c r="CY52" i="27"/>
  <c r="DO52" i="27"/>
  <c r="BE52" i="27"/>
  <c r="BZ52" i="27"/>
  <c r="CV52" i="27"/>
  <c r="DQ52" i="27"/>
  <c r="EG52" i="27"/>
  <c r="BL52" i="27"/>
  <c r="CN52" i="27"/>
  <c r="DP52" i="27"/>
  <c r="AR52" i="27"/>
  <c r="BT52" i="27"/>
  <c r="CW52" i="27"/>
  <c r="DW52" i="27"/>
  <c r="EE52" i="27"/>
  <c r="AQ52" i="27"/>
  <c r="BG52" i="27"/>
  <c r="BW52" i="27"/>
  <c r="CM52" i="27"/>
  <c r="DC52" i="27"/>
  <c r="AO52" i="27"/>
  <c r="BJ52" i="27"/>
  <c r="CF52" i="27"/>
  <c r="DA52" i="27"/>
  <c r="DU52" i="27"/>
  <c r="AP52" i="27"/>
  <c r="BR52" i="27"/>
  <c r="CT52" i="27"/>
  <c r="DV52" i="27"/>
  <c r="AX52" i="27"/>
  <c r="CB52" i="27"/>
  <c r="DD52" i="27"/>
  <c r="EB52" i="27"/>
  <c r="CD52" i="27"/>
  <c r="AU52" i="27"/>
  <c r="BK52" i="27"/>
  <c r="CA52" i="27"/>
  <c r="CQ52" i="27"/>
  <c r="DG52" i="27"/>
  <c r="AT52" i="27"/>
  <c r="BP52" i="27"/>
  <c r="CK52" i="27"/>
  <c r="DF52" i="27"/>
  <c r="DY52" i="27"/>
  <c r="AW52" i="27"/>
  <c r="BY52" i="27"/>
  <c r="DB52" i="27"/>
  <c r="EA52" i="27"/>
  <c r="BF52" i="27"/>
  <c r="CH52" i="27"/>
  <c r="DJ52" i="27"/>
  <c r="EH52" i="27"/>
  <c r="BO52" i="27"/>
  <c r="AZ52" i="27"/>
  <c r="EC52" i="27"/>
  <c r="EF52" i="27"/>
  <c r="CE52" i="27"/>
  <c r="BU52" i="27"/>
  <c r="BD52" i="27"/>
  <c r="BM52" i="27"/>
  <c r="CU52" i="27"/>
  <c r="CP52" i="27"/>
  <c r="CG52" i="27"/>
  <c r="CO52" i="27"/>
  <c r="AY52" i="27"/>
  <c r="DK52" i="27"/>
  <c r="DL52" i="27"/>
  <c r="DI52" i="27"/>
  <c r="DR52" i="27"/>
  <c r="AX48" i="27"/>
  <c r="DT48" i="27"/>
  <c r="EH48" i="27"/>
  <c r="DE48" i="27"/>
  <c r="EF48" i="27"/>
  <c r="CB48" i="27"/>
  <c r="DR48" i="27"/>
  <c r="BM48" i="27"/>
  <c r="DD48" i="27"/>
  <c r="AU48" i="27"/>
  <c r="BK48" i="27"/>
  <c r="CA48" i="27"/>
  <c r="CQ48" i="27"/>
  <c r="DG48" i="27"/>
  <c r="DW48" i="27"/>
  <c r="AO48" i="27"/>
  <c r="BJ48" i="27"/>
  <c r="CF48" i="27"/>
  <c r="DA48" i="27"/>
  <c r="DV48" i="27"/>
  <c r="AV48" i="27"/>
  <c r="BX48" i="27"/>
  <c r="CZ48" i="27"/>
  <c r="EC48" i="27"/>
  <c r="BL48" i="27"/>
  <c r="CN48" i="27"/>
  <c r="DP48" i="27"/>
  <c r="CO48" i="27"/>
  <c r="AY48" i="27"/>
  <c r="BO48" i="27"/>
  <c r="CE48" i="27"/>
  <c r="CU48" i="27"/>
  <c r="DK48" i="27"/>
  <c r="EA48" i="27"/>
  <c r="AT48" i="27"/>
  <c r="BP48" i="27"/>
  <c r="AM48" i="27"/>
  <c r="BC48" i="27"/>
  <c r="BS48" i="27"/>
  <c r="CI48" i="27"/>
  <c r="CY48" i="27"/>
  <c r="DO48" i="27"/>
  <c r="EE48" i="27"/>
  <c r="AZ48" i="27"/>
  <c r="BU48" i="27"/>
  <c r="CP48" i="27"/>
  <c r="DL48" i="27"/>
  <c r="EG48" i="27"/>
  <c r="BI48" i="27"/>
  <c r="CL48" i="27"/>
  <c r="DN48" i="27"/>
  <c r="AW48" i="27"/>
  <c r="BY48" i="27"/>
  <c r="DB48" i="27"/>
  <c r="ED48" i="27"/>
  <c r="BW48" i="27"/>
  <c r="EI48" i="27"/>
  <c r="CV48" i="27"/>
  <c r="AN48" i="27"/>
  <c r="CS48" i="27"/>
  <c r="BD48" i="27"/>
  <c r="DI48" i="27"/>
  <c r="CX48" i="27"/>
  <c r="AS48" i="27"/>
  <c r="CR48" i="27"/>
  <c r="CM48" i="27"/>
  <c r="BE48" i="27"/>
  <c r="DF48" i="27"/>
  <c r="BB48" i="27"/>
  <c r="DH48" i="27"/>
  <c r="BR48" i="27"/>
  <c r="DX48" i="27"/>
  <c r="CJ48" i="27"/>
  <c r="AQ48" i="27"/>
  <c r="DC48" i="27"/>
  <c r="BZ48" i="27"/>
  <c r="DQ48" i="27"/>
  <c r="BQ48" i="27"/>
  <c r="DU48" i="27"/>
  <c r="CG48" i="27"/>
  <c r="DZ48" i="27"/>
  <c r="BV48" i="27"/>
  <c r="BN48" i="27"/>
  <c r="EB48" i="27"/>
  <c r="BH48" i="27"/>
  <c r="BA48" i="27"/>
  <c r="DJ48" i="27"/>
  <c r="BF48" i="27"/>
  <c r="BG48" i="27"/>
  <c r="CD48" i="27"/>
  <c r="CW48" i="27"/>
  <c r="AR48" i="27"/>
  <c r="DS48" i="27"/>
  <c r="AP48" i="27"/>
  <c r="CH48" i="27"/>
  <c r="CT48" i="27"/>
  <c r="DY48" i="27"/>
  <c r="BT48" i="27"/>
  <c r="CC48" i="27"/>
  <c r="CK48" i="27"/>
  <c r="DM48" i="27"/>
  <c r="AR44" i="27"/>
  <c r="AX44" i="27"/>
  <c r="BF44" i="27"/>
  <c r="BM44" i="27"/>
  <c r="BT44" i="27"/>
  <c r="CB44" i="27"/>
  <c r="CH44" i="27"/>
  <c r="CO44" i="27"/>
  <c r="CW44" i="27"/>
  <c r="DD44" i="27"/>
  <c r="DJ44" i="27"/>
  <c r="DR44" i="27"/>
  <c r="DY44" i="27"/>
  <c r="EF44" i="27"/>
  <c r="AS44" i="27"/>
  <c r="BA44" i="27"/>
  <c r="BH44" i="27"/>
  <c r="BN44" i="27"/>
  <c r="BV44" i="27"/>
  <c r="CC44" i="27"/>
  <c r="CJ44" i="27"/>
  <c r="CR44" i="27"/>
  <c r="CX44" i="27"/>
  <c r="DE44" i="27"/>
  <c r="DM44" i="27"/>
  <c r="DT44" i="27"/>
  <c r="DZ44" i="27"/>
  <c r="EH44" i="27"/>
  <c r="AN44" i="27"/>
  <c r="BB44" i="27"/>
  <c r="BQ44" i="27"/>
  <c r="CD44" i="27"/>
  <c r="CS44" i="27"/>
  <c r="DH44" i="27"/>
  <c r="DU44" i="27"/>
  <c r="AP44" i="27"/>
  <c r="BD44" i="27"/>
  <c r="BR44" i="27"/>
  <c r="CG44" i="27"/>
  <c r="CT44" i="27"/>
  <c r="DI44" i="27"/>
  <c r="DX44" i="27"/>
  <c r="BI44" i="27"/>
  <c r="CL44" i="27"/>
  <c r="DN44" i="27"/>
  <c r="BL44" i="27"/>
  <c r="CN44" i="27"/>
  <c r="DP44" i="27"/>
  <c r="AV44" i="27"/>
  <c r="CZ44" i="27"/>
  <c r="EC44" i="27"/>
  <c r="ED44" i="27"/>
  <c r="AW44" i="27"/>
  <c r="DB44" i="27"/>
  <c r="BX44" i="27"/>
  <c r="BY44" i="27"/>
  <c r="AY44" i="27"/>
  <c r="BO44" i="27"/>
  <c r="CE44" i="27"/>
  <c r="CU44" i="27"/>
  <c r="DK44" i="27"/>
  <c r="EA44" i="27"/>
  <c r="AT44" i="27"/>
  <c r="BP44" i="27"/>
  <c r="CK44" i="27"/>
  <c r="DF44" i="27"/>
  <c r="EB44" i="27"/>
  <c r="AM44" i="27"/>
  <c r="BC44" i="27"/>
  <c r="BS44" i="27"/>
  <c r="CY44" i="27"/>
  <c r="DO44" i="27"/>
  <c r="AZ44" i="27"/>
  <c r="BU44" i="27"/>
  <c r="DL44" i="27"/>
  <c r="EG44" i="27"/>
  <c r="CI44" i="27"/>
  <c r="EE44" i="27"/>
  <c r="CP44" i="27"/>
  <c r="AQ44" i="27"/>
  <c r="BG44" i="27"/>
  <c r="BW44" i="27"/>
  <c r="CM44" i="27"/>
  <c r="DC44" i="27"/>
  <c r="DS44" i="27"/>
  <c r="EI44" i="27"/>
  <c r="BE44" i="27"/>
  <c r="BZ44" i="27"/>
  <c r="CV44" i="27"/>
  <c r="DQ44" i="27"/>
  <c r="AU44" i="27"/>
  <c r="DG44" i="27"/>
  <c r="CF44" i="27"/>
  <c r="BK44" i="27"/>
  <c r="DW44" i="27"/>
  <c r="DA44" i="27"/>
  <c r="BJ44" i="27"/>
  <c r="CA44" i="27"/>
  <c r="AO44" i="27"/>
  <c r="DV44" i="27"/>
  <c r="CQ44" i="27"/>
  <c r="AN40" i="27"/>
  <c r="AW40" i="27"/>
  <c r="BH40" i="27"/>
  <c r="BQ40" i="27"/>
  <c r="BY40" i="27"/>
  <c r="CJ40" i="27"/>
  <c r="CS40" i="27"/>
  <c r="DB40" i="27"/>
  <c r="DM40" i="27"/>
  <c r="DU40" i="27"/>
  <c r="ED40" i="27"/>
  <c r="AP40" i="27"/>
  <c r="BA40" i="27"/>
  <c r="BI40" i="27"/>
  <c r="BR40" i="27"/>
  <c r="CC40" i="27"/>
  <c r="CL40" i="27"/>
  <c r="CT40" i="27"/>
  <c r="DE40" i="27"/>
  <c r="DN40" i="27"/>
  <c r="DX40" i="27"/>
  <c r="EH40" i="27"/>
  <c r="AS40" i="27"/>
  <c r="BL40" i="27"/>
  <c r="CD40" i="27"/>
  <c r="CX40" i="27"/>
  <c r="DP40" i="27"/>
  <c r="AV40" i="27"/>
  <c r="BN40" i="27"/>
  <c r="CG40" i="27"/>
  <c r="CZ40" i="27"/>
  <c r="DT40" i="27"/>
  <c r="BB40" i="27"/>
  <c r="CN40" i="27"/>
  <c r="DZ40" i="27"/>
  <c r="BD40" i="27"/>
  <c r="CR40" i="27"/>
  <c r="EC40" i="27"/>
  <c r="BV40" i="27"/>
  <c r="DH40" i="27"/>
  <c r="DI40" i="27"/>
  <c r="BX40" i="27"/>
  <c r="AM40" i="27"/>
  <c r="BC40" i="27"/>
  <c r="BS40" i="27"/>
  <c r="CI40" i="27"/>
  <c r="CY40" i="27"/>
  <c r="DO40" i="27"/>
  <c r="EE40" i="27"/>
  <c r="AZ40" i="27"/>
  <c r="BU40" i="27"/>
  <c r="CP40" i="27"/>
  <c r="DL40" i="27"/>
  <c r="EG40" i="27"/>
  <c r="DR40" i="27"/>
  <c r="CO40" i="27"/>
  <c r="BM40" i="27"/>
  <c r="CH40" i="27"/>
  <c r="BF40" i="27"/>
  <c r="AQ40" i="27"/>
  <c r="BG40" i="27"/>
  <c r="BW40" i="27"/>
  <c r="CM40" i="27"/>
  <c r="DC40" i="27"/>
  <c r="DS40" i="27"/>
  <c r="EI40" i="27"/>
  <c r="BE40" i="27"/>
  <c r="BZ40" i="27"/>
  <c r="CV40" i="27"/>
  <c r="DQ40" i="27"/>
  <c r="DJ40" i="27"/>
  <c r="AU40" i="27"/>
  <c r="BK40" i="27"/>
  <c r="CA40" i="27"/>
  <c r="CQ40" i="27"/>
  <c r="DG40" i="27"/>
  <c r="DW40" i="27"/>
  <c r="AO40" i="27"/>
  <c r="BJ40" i="27"/>
  <c r="CF40" i="27"/>
  <c r="DA40" i="27"/>
  <c r="DV40" i="27"/>
  <c r="EF40" i="27"/>
  <c r="DD40" i="27"/>
  <c r="CB40" i="27"/>
  <c r="AX40" i="27"/>
  <c r="AY40" i="27"/>
  <c r="DK40" i="27"/>
  <c r="CK40" i="27"/>
  <c r="CW40" i="27"/>
  <c r="BP40" i="27"/>
  <c r="BO40" i="27"/>
  <c r="EA40" i="27"/>
  <c r="DF40" i="27"/>
  <c r="BT40" i="27"/>
  <c r="CE40" i="27"/>
  <c r="AT40" i="27"/>
  <c r="EB40" i="27"/>
  <c r="AR40" i="27"/>
  <c r="CU40" i="27"/>
  <c r="DY40" i="27"/>
  <c r="AN36" i="27"/>
  <c r="BH36" i="27"/>
  <c r="BX36" i="27"/>
  <c r="CR36" i="27"/>
  <c r="DM36" i="27"/>
  <c r="EC36" i="27"/>
  <c r="AS36" i="27"/>
  <c r="BI36" i="27"/>
  <c r="CC36" i="27"/>
  <c r="CX36" i="27"/>
  <c r="DN36" i="27"/>
  <c r="EH36" i="27"/>
  <c r="AV36" i="27"/>
  <c r="CJ36" i="27"/>
  <c r="DT36" i="27"/>
  <c r="BA36" i="27"/>
  <c r="CL36" i="27"/>
  <c r="DZ36" i="27"/>
  <c r="CZ36" i="27"/>
  <c r="DE36" i="27"/>
  <c r="BN36" i="27"/>
  <c r="BV36" i="27"/>
  <c r="DH36" i="27"/>
  <c r="BB36" i="27"/>
  <c r="CS36" i="27"/>
  <c r="CD36" i="27"/>
  <c r="DU36" i="27"/>
  <c r="AY36" i="27"/>
  <c r="BO36" i="27"/>
  <c r="CE36" i="27"/>
  <c r="CU36" i="27"/>
  <c r="DK36" i="27"/>
  <c r="EA36" i="27"/>
  <c r="AT36" i="27"/>
  <c r="BP36" i="27"/>
  <c r="CK36" i="27"/>
  <c r="DF36" i="27"/>
  <c r="EB36" i="27"/>
  <c r="BD36" i="27"/>
  <c r="CG36" i="27"/>
  <c r="DI36" i="27"/>
  <c r="AR36" i="27"/>
  <c r="BT36" i="27"/>
  <c r="CW36" i="27"/>
  <c r="DY36" i="27"/>
  <c r="BQ36" i="27"/>
  <c r="AM36" i="27"/>
  <c r="BC36" i="27"/>
  <c r="BS36" i="27"/>
  <c r="CI36" i="27"/>
  <c r="CY36" i="27"/>
  <c r="DO36" i="27"/>
  <c r="EE36" i="27"/>
  <c r="AZ36" i="27"/>
  <c r="BU36" i="27"/>
  <c r="CP36" i="27"/>
  <c r="DL36" i="27"/>
  <c r="EG36" i="27"/>
  <c r="BL36" i="27"/>
  <c r="CN36" i="27"/>
  <c r="DP36" i="27"/>
  <c r="AX36" i="27"/>
  <c r="CB36" i="27"/>
  <c r="DD36" i="27"/>
  <c r="EF36" i="27"/>
  <c r="AQ36" i="27"/>
  <c r="BG36" i="27"/>
  <c r="BW36" i="27"/>
  <c r="CM36" i="27"/>
  <c r="DC36" i="27"/>
  <c r="DS36" i="27"/>
  <c r="EI36" i="27"/>
  <c r="BE36" i="27"/>
  <c r="BZ36" i="27"/>
  <c r="CV36" i="27"/>
  <c r="DQ36" i="27"/>
  <c r="AP36" i="27"/>
  <c r="BR36" i="27"/>
  <c r="CT36" i="27"/>
  <c r="DX36" i="27"/>
  <c r="BF36" i="27"/>
  <c r="CH36" i="27"/>
  <c r="DJ36" i="27"/>
  <c r="AU36" i="27"/>
  <c r="DG36" i="27"/>
  <c r="CF36" i="27"/>
  <c r="BY36" i="27"/>
  <c r="CO36" i="27"/>
  <c r="BK36" i="27"/>
  <c r="DW36" i="27"/>
  <c r="DA36" i="27"/>
  <c r="DB36" i="27"/>
  <c r="DR36" i="27"/>
  <c r="CA36" i="27"/>
  <c r="AO36" i="27"/>
  <c r="DV36" i="27"/>
  <c r="ED36" i="27"/>
  <c r="CQ36" i="27"/>
  <c r="BJ36" i="27"/>
  <c r="AW36" i="27"/>
  <c r="BM36" i="27"/>
  <c r="AS32" i="27"/>
  <c r="DT32" i="27"/>
  <c r="EH32" i="27"/>
  <c r="BA32" i="27"/>
  <c r="DR32" i="27"/>
  <c r="BM32" i="27"/>
  <c r="DD32" i="27"/>
  <c r="AX32" i="27"/>
  <c r="CO32" i="27"/>
  <c r="CR32" i="27"/>
  <c r="EF32" i="27"/>
  <c r="CC32" i="27"/>
  <c r="CB32" i="27"/>
  <c r="CJ32" i="27"/>
  <c r="AM32" i="27"/>
  <c r="BC32" i="27"/>
  <c r="BS32" i="27"/>
  <c r="CI32" i="27"/>
  <c r="CY32" i="27"/>
  <c r="DO32" i="27"/>
  <c r="EE32" i="27"/>
  <c r="AZ32" i="27"/>
  <c r="BU32" i="27"/>
  <c r="CP32" i="27"/>
  <c r="DL32" i="27"/>
  <c r="EG32" i="27"/>
  <c r="BI32" i="27"/>
  <c r="CL32" i="27"/>
  <c r="DN32" i="27"/>
  <c r="AW32" i="27"/>
  <c r="BY32" i="27"/>
  <c r="DB32" i="27"/>
  <c r="ED32" i="27"/>
  <c r="DZ32" i="27"/>
  <c r="BV32" i="27"/>
  <c r="DE32" i="27"/>
  <c r="DM32" i="27"/>
  <c r="BH32" i="27"/>
  <c r="AU32" i="27"/>
  <c r="BK32" i="27"/>
  <c r="CA32" i="27"/>
  <c r="CQ32" i="27"/>
  <c r="DG32" i="27"/>
  <c r="DW32" i="27"/>
  <c r="AO32" i="27"/>
  <c r="BJ32" i="27"/>
  <c r="CF32" i="27"/>
  <c r="DA32" i="27"/>
  <c r="DV32" i="27"/>
  <c r="AV32" i="27"/>
  <c r="BX32" i="27"/>
  <c r="CZ32" i="27"/>
  <c r="EC32" i="27"/>
  <c r="BL32" i="27"/>
  <c r="CN32" i="27"/>
  <c r="DP32" i="27"/>
  <c r="BN32" i="27"/>
  <c r="BO32" i="27"/>
  <c r="CU32" i="27"/>
  <c r="EA32" i="27"/>
  <c r="BP32" i="27"/>
  <c r="DF32" i="27"/>
  <c r="BB32" i="27"/>
  <c r="DH32" i="27"/>
  <c r="BR32" i="27"/>
  <c r="DX32" i="27"/>
  <c r="CW32" i="27"/>
  <c r="AR32" i="27"/>
  <c r="AQ32" i="27"/>
  <c r="BW32" i="27"/>
  <c r="DC32" i="27"/>
  <c r="EI32" i="27"/>
  <c r="BZ32" i="27"/>
  <c r="DQ32" i="27"/>
  <c r="BQ32" i="27"/>
  <c r="DU32" i="27"/>
  <c r="CG32" i="27"/>
  <c r="CH32" i="27"/>
  <c r="CX32" i="27"/>
  <c r="AY32" i="27"/>
  <c r="CE32" i="27"/>
  <c r="DK32" i="27"/>
  <c r="AT32" i="27"/>
  <c r="CK32" i="27"/>
  <c r="EB32" i="27"/>
  <c r="CD32" i="27"/>
  <c r="AP32" i="27"/>
  <c r="CT32" i="27"/>
  <c r="DY32" i="27"/>
  <c r="BT32" i="27"/>
  <c r="CM32" i="27"/>
  <c r="AN32" i="27"/>
  <c r="DS32" i="27"/>
  <c r="CS32" i="27"/>
  <c r="BE32" i="27"/>
  <c r="BD32" i="27"/>
  <c r="DJ32" i="27"/>
  <c r="BG32" i="27"/>
  <c r="CV32" i="27"/>
  <c r="DI32" i="27"/>
  <c r="BF32" i="27"/>
  <c r="AR28" i="27"/>
  <c r="AX28" i="27"/>
  <c r="BF28" i="27"/>
  <c r="BM28" i="27"/>
  <c r="BT28" i="27"/>
  <c r="CB28" i="27"/>
  <c r="CH28" i="27"/>
  <c r="AS28" i="27"/>
  <c r="BA28" i="27"/>
  <c r="BH28" i="27"/>
  <c r="BN28" i="27"/>
  <c r="BV28" i="27"/>
  <c r="CC28" i="27"/>
  <c r="CJ28" i="27"/>
  <c r="AV28" i="27"/>
  <c r="BI28" i="27"/>
  <c r="BX28" i="27"/>
  <c r="CL28" i="27"/>
  <c r="CS28" i="27"/>
  <c r="CZ28" i="27"/>
  <c r="DH28" i="27"/>
  <c r="DN28" i="27"/>
  <c r="DU28" i="27"/>
  <c r="EC28" i="27"/>
  <c r="AW28" i="27"/>
  <c r="BL28" i="27"/>
  <c r="BY28" i="27"/>
  <c r="CN28" i="27"/>
  <c r="CT28" i="27"/>
  <c r="DB28" i="27"/>
  <c r="DI28" i="27"/>
  <c r="DP28" i="27"/>
  <c r="DX28" i="27"/>
  <c r="ED28" i="27"/>
  <c r="AN28" i="27"/>
  <c r="BQ28" i="27"/>
  <c r="CO28" i="27"/>
  <c r="DD28" i="27"/>
  <c r="DR28" i="27"/>
  <c r="EF28" i="27"/>
  <c r="AP28" i="27"/>
  <c r="BR28" i="27"/>
  <c r="CR28" i="27"/>
  <c r="DE28" i="27"/>
  <c r="DT28" i="27"/>
  <c r="EH28" i="27"/>
  <c r="CD28" i="27"/>
  <c r="DJ28" i="27"/>
  <c r="CG28" i="27"/>
  <c r="DM28" i="27"/>
  <c r="CW28" i="27"/>
  <c r="CX28" i="27"/>
  <c r="BB28" i="27"/>
  <c r="DY28" i="27"/>
  <c r="BD28" i="27"/>
  <c r="DZ28" i="27"/>
  <c r="AM28" i="27"/>
  <c r="BC28" i="27"/>
  <c r="BS28" i="27"/>
  <c r="CI28" i="27"/>
  <c r="CY28" i="27"/>
  <c r="DO28" i="27"/>
  <c r="EE28" i="27"/>
  <c r="AZ28" i="27"/>
  <c r="BU28" i="27"/>
  <c r="CP28" i="27"/>
  <c r="DL28" i="27"/>
  <c r="EG28" i="27"/>
  <c r="AQ28" i="27"/>
  <c r="BG28" i="27"/>
  <c r="BW28" i="27"/>
  <c r="DC28" i="27"/>
  <c r="DS28" i="27"/>
  <c r="EI28" i="27"/>
  <c r="BZ28" i="27"/>
  <c r="CV28" i="27"/>
  <c r="CM28" i="27"/>
  <c r="BE28" i="27"/>
  <c r="DQ28" i="27"/>
  <c r="AU28" i="27"/>
  <c r="BK28" i="27"/>
  <c r="CA28" i="27"/>
  <c r="CQ28" i="27"/>
  <c r="DG28" i="27"/>
  <c r="DW28" i="27"/>
  <c r="AO28" i="27"/>
  <c r="BJ28" i="27"/>
  <c r="CF28" i="27"/>
  <c r="DA28" i="27"/>
  <c r="DV28" i="27"/>
  <c r="AY28" i="27"/>
  <c r="DK28" i="27"/>
  <c r="CK28" i="27"/>
  <c r="BO28" i="27"/>
  <c r="DF28" i="27"/>
  <c r="CU28" i="27"/>
  <c r="EA28" i="27"/>
  <c r="CE28" i="27"/>
  <c r="AT28" i="27"/>
  <c r="EB28" i="27"/>
  <c r="BP28" i="27"/>
  <c r="AN24" i="27"/>
  <c r="AW24" i="27"/>
  <c r="BH24" i="27"/>
  <c r="BQ24" i="27"/>
  <c r="BY24" i="27"/>
  <c r="CJ24" i="27"/>
  <c r="CS24" i="27"/>
  <c r="DB24" i="27"/>
  <c r="DM24" i="27"/>
  <c r="DU24" i="27"/>
  <c r="ED24" i="27"/>
  <c r="AP24" i="27"/>
  <c r="BA24" i="27"/>
  <c r="BI24" i="27"/>
  <c r="BR24" i="27"/>
  <c r="CC24" i="27"/>
  <c r="CL24" i="27"/>
  <c r="CT24" i="27"/>
  <c r="DE24" i="27"/>
  <c r="DN24" i="27"/>
  <c r="DX24" i="27"/>
  <c r="EH24" i="27"/>
  <c r="BB24" i="27"/>
  <c r="BV24" i="27"/>
  <c r="CN24" i="27"/>
  <c r="DH24" i="27"/>
  <c r="DZ24" i="27"/>
  <c r="BD24" i="27"/>
  <c r="BX24" i="27"/>
  <c r="CR24" i="27"/>
  <c r="DI24" i="27"/>
  <c r="EC24" i="27"/>
  <c r="BL24" i="27"/>
  <c r="CX24" i="27"/>
  <c r="BN24" i="27"/>
  <c r="CZ24" i="27"/>
  <c r="AS24" i="27"/>
  <c r="DP24" i="27"/>
  <c r="AV24" i="27"/>
  <c r="DT24" i="27"/>
  <c r="CG24" i="27"/>
  <c r="CD24" i="27"/>
  <c r="AY24" i="27"/>
  <c r="BO24" i="27"/>
  <c r="CE24" i="27"/>
  <c r="CU24" i="27"/>
  <c r="DK24" i="27"/>
  <c r="EA24" i="27"/>
  <c r="AT24" i="27"/>
  <c r="BP24" i="27"/>
  <c r="CK24" i="27"/>
  <c r="DF24" i="27"/>
  <c r="EB24" i="27"/>
  <c r="DJ24" i="27"/>
  <c r="CH24" i="27"/>
  <c r="BF24" i="27"/>
  <c r="EF24" i="27"/>
  <c r="DD24" i="27"/>
  <c r="AX24" i="27"/>
  <c r="AM24" i="27"/>
  <c r="BC24" i="27"/>
  <c r="BS24" i="27"/>
  <c r="CI24" i="27"/>
  <c r="CY24" i="27"/>
  <c r="DO24" i="27"/>
  <c r="EE24" i="27"/>
  <c r="AZ24" i="27"/>
  <c r="BU24" i="27"/>
  <c r="CP24" i="27"/>
  <c r="DL24" i="27"/>
  <c r="EG24" i="27"/>
  <c r="CB24" i="27"/>
  <c r="AQ24" i="27"/>
  <c r="BG24" i="27"/>
  <c r="BW24" i="27"/>
  <c r="CM24" i="27"/>
  <c r="DC24" i="27"/>
  <c r="DS24" i="27"/>
  <c r="EI24" i="27"/>
  <c r="BE24" i="27"/>
  <c r="BZ24" i="27"/>
  <c r="CV24" i="27"/>
  <c r="DQ24" i="27"/>
  <c r="DY24" i="27"/>
  <c r="CW24" i="27"/>
  <c r="BT24" i="27"/>
  <c r="AR24" i="27"/>
  <c r="CQ24" i="27"/>
  <c r="BJ24" i="27"/>
  <c r="CO24" i="27"/>
  <c r="BM24" i="27"/>
  <c r="AO24" i="27"/>
  <c r="DR24" i="27"/>
  <c r="AU24" i="27"/>
  <c r="DG24" i="27"/>
  <c r="CF24" i="27"/>
  <c r="BK24" i="27"/>
  <c r="DW24" i="27"/>
  <c r="DA24" i="27"/>
  <c r="CA24" i="27"/>
  <c r="DV24" i="27"/>
  <c r="AP20" i="27"/>
  <c r="AT20" i="27"/>
  <c r="AX20" i="27"/>
  <c r="BB20" i="27"/>
  <c r="BF20" i="27"/>
  <c r="BJ20" i="27"/>
  <c r="BN20" i="27"/>
  <c r="BR20" i="27"/>
  <c r="BV20" i="27"/>
  <c r="BZ20" i="27"/>
  <c r="CD20" i="27"/>
  <c r="CH20" i="27"/>
  <c r="CL20" i="27"/>
  <c r="CP20" i="27"/>
  <c r="CT20" i="27"/>
  <c r="CX20" i="27"/>
  <c r="DB20" i="27"/>
  <c r="DF20" i="27"/>
  <c r="DJ20" i="27"/>
  <c r="DN20" i="27"/>
  <c r="DR20" i="27"/>
  <c r="DV20" i="27"/>
  <c r="DZ20" i="27"/>
  <c r="ED20" i="27"/>
  <c r="EH20" i="27"/>
  <c r="AM20" i="27"/>
  <c r="AQ20" i="27"/>
  <c r="AU20" i="27"/>
  <c r="AY20" i="27"/>
  <c r="BC20" i="27"/>
  <c r="BG20" i="27"/>
  <c r="BK20" i="27"/>
  <c r="BO20" i="27"/>
  <c r="BS20" i="27"/>
  <c r="BW20" i="27"/>
  <c r="CA20" i="27"/>
  <c r="CE20" i="27"/>
  <c r="CI20" i="27"/>
  <c r="CM20" i="27"/>
  <c r="CQ20" i="27"/>
  <c r="CU20" i="27"/>
  <c r="CY20" i="27"/>
  <c r="DC20" i="27"/>
  <c r="DG20" i="27"/>
  <c r="DK20" i="27"/>
  <c r="DO20" i="27"/>
  <c r="DS20" i="27"/>
  <c r="DW20" i="27"/>
  <c r="EA20" i="27"/>
  <c r="EE20" i="27"/>
  <c r="EI20" i="27"/>
  <c r="AN20" i="27"/>
  <c r="AV20" i="27"/>
  <c r="BD20" i="27"/>
  <c r="BL20" i="27"/>
  <c r="BT20" i="27"/>
  <c r="CB20" i="27"/>
  <c r="CJ20" i="27"/>
  <c r="CR20" i="27"/>
  <c r="CZ20" i="27"/>
  <c r="DH20" i="27"/>
  <c r="DP20" i="27"/>
  <c r="DX20" i="27"/>
  <c r="EF20" i="27"/>
  <c r="AO20" i="27"/>
  <c r="AW20" i="27"/>
  <c r="BE20" i="27"/>
  <c r="BM20" i="27"/>
  <c r="BU20" i="27"/>
  <c r="CC20" i="27"/>
  <c r="CK20" i="27"/>
  <c r="CS20" i="27"/>
  <c r="DA20" i="27"/>
  <c r="DI20" i="27"/>
  <c r="DQ20" i="27"/>
  <c r="DY20" i="27"/>
  <c r="EG20" i="27"/>
  <c r="AR20" i="27"/>
  <c r="BH20" i="27"/>
  <c r="BX20" i="27"/>
  <c r="CN20" i="27"/>
  <c r="DD20" i="27"/>
  <c r="DT20" i="27"/>
  <c r="AS20" i="27"/>
  <c r="BI20" i="27"/>
  <c r="BY20" i="27"/>
  <c r="CO20" i="27"/>
  <c r="DE20" i="27"/>
  <c r="DU20" i="27"/>
  <c r="AZ20" i="27"/>
  <c r="CF20" i="27"/>
  <c r="DL20" i="27"/>
  <c r="BA20" i="27"/>
  <c r="CG20" i="27"/>
  <c r="DM20" i="27"/>
  <c r="CV20" i="27"/>
  <c r="CW20" i="27"/>
  <c r="BP20" i="27"/>
  <c r="BQ20" i="27"/>
  <c r="EC20" i="27"/>
  <c r="EB20" i="27"/>
  <c r="AM16" i="27"/>
  <c r="AQ16" i="27"/>
  <c r="AU16" i="27"/>
  <c r="AY16" i="27"/>
  <c r="BC16" i="27"/>
  <c r="AN16" i="27"/>
  <c r="AS16" i="27"/>
  <c r="AX16" i="27"/>
  <c r="BD16" i="27"/>
  <c r="BH16" i="27"/>
  <c r="BL16" i="27"/>
  <c r="BP16" i="27"/>
  <c r="BT16" i="27"/>
  <c r="BX16" i="27"/>
  <c r="CB16" i="27"/>
  <c r="CF16" i="27"/>
  <c r="CJ16" i="27"/>
  <c r="CN16" i="27"/>
  <c r="CR16" i="27"/>
  <c r="CV16" i="27"/>
  <c r="CZ16" i="27"/>
  <c r="DD16" i="27"/>
  <c r="AO16" i="27"/>
  <c r="AT16" i="27"/>
  <c r="AZ16" i="27"/>
  <c r="BE16" i="27"/>
  <c r="BI16" i="27"/>
  <c r="BM16" i="27"/>
  <c r="BQ16" i="27"/>
  <c r="BU16" i="27"/>
  <c r="BY16" i="27"/>
  <c r="CC16" i="27"/>
  <c r="CG16" i="27"/>
  <c r="CK16" i="27"/>
  <c r="CO16" i="27"/>
  <c r="CS16" i="27"/>
  <c r="CW16" i="27"/>
  <c r="DA16" i="27"/>
  <c r="DE16" i="27"/>
  <c r="DI16" i="27"/>
  <c r="DM16" i="27"/>
  <c r="DQ16" i="27"/>
  <c r="DU16" i="27"/>
  <c r="DY16" i="27"/>
  <c r="EC16" i="27"/>
  <c r="AR16" i="27"/>
  <c r="BB16" i="27"/>
  <c r="BK16" i="27"/>
  <c r="BS16" i="27"/>
  <c r="CA16" i="27"/>
  <c r="CI16" i="27"/>
  <c r="CQ16" i="27"/>
  <c r="CY16" i="27"/>
  <c r="DG16" i="27"/>
  <c r="DL16" i="27"/>
  <c r="DR16" i="27"/>
  <c r="DW16" i="27"/>
  <c r="EB16" i="27"/>
  <c r="EG16" i="27"/>
  <c r="AV16" i="27"/>
  <c r="BF16" i="27"/>
  <c r="BN16" i="27"/>
  <c r="BV16" i="27"/>
  <c r="CD16" i="27"/>
  <c r="CL16" i="27"/>
  <c r="CT16" i="27"/>
  <c r="DB16" i="27"/>
  <c r="DH16" i="27"/>
  <c r="DN16" i="27"/>
  <c r="DS16" i="27"/>
  <c r="DX16" i="27"/>
  <c r="ED16" i="27"/>
  <c r="EH16" i="27"/>
  <c r="BG16" i="27"/>
  <c r="BW16" i="27"/>
  <c r="CM16" i="27"/>
  <c r="DC16" i="27"/>
  <c r="DO16" i="27"/>
  <c r="DZ16" i="27"/>
  <c r="EI16" i="27"/>
  <c r="AP16" i="27"/>
  <c r="BJ16" i="27"/>
  <c r="BZ16" i="27"/>
  <c r="CP16" i="27"/>
  <c r="DF16" i="27"/>
  <c r="DP16" i="27"/>
  <c r="EA16" i="27"/>
  <c r="AW16" i="27"/>
  <c r="CE16" i="27"/>
  <c r="DJ16" i="27"/>
  <c r="EE16" i="27"/>
  <c r="BA16" i="27"/>
  <c r="CH16" i="27"/>
  <c r="DK16" i="27"/>
  <c r="EF16" i="27"/>
  <c r="CU16" i="27"/>
  <c r="CX16" i="27"/>
  <c r="DT16" i="27"/>
  <c r="DV16" i="27"/>
  <c r="BO16" i="27"/>
  <c r="BR16" i="27"/>
  <c r="AU7" i="27"/>
  <c r="AU8" i="27"/>
  <c r="AU11" i="27"/>
  <c r="AU10" i="27"/>
  <c r="AV5" i="27"/>
  <c r="AS13" i="27"/>
  <c r="AS6" i="27"/>
  <c r="AV12" i="27"/>
  <c r="AT4" i="27"/>
  <c r="AP5" i="26"/>
  <c r="AO12" i="26"/>
  <c r="AN7" i="26"/>
  <c r="AQ9" i="26"/>
  <c r="AO6" i="26"/>
  <c r="AO8" i="26"/>
  <c r="AO4" i="26"/>
  <c r="AN11" i="26"/>
  <c r="AQ13" i="26"/>
  <c r="AO10" i="26"/>
  <c r="B69" i="28"/>
  <c r="R19" i="28"/>
  <c r="T19" i="28"/>
  <c r="U6" i="28" s="1"/>
  <c r="Q19" i="28"/>
  <c r="W104" i="27"/>
  <c r="E104" i="27"/>
  <c r="I103" i="27"/>
  <c r="K103" i="27"/>
  <c r="N102" i="27"/>
  <c r="K101" i="27"/>
  <c r="I100" i="27"/>
  <c r="I97" i="27"/>
  <c r="K97" i="27"/>
  <c r="I96" i="27"/>
  <c r="K92" i="27"/>
  <c r="K90" i="27"/>
  <c r="J90" i="27"/>
  <c r="K88" i="27"/>
  <c r="N84" i="27"/>
  <c r="J83" i="27"/>
  <c r="K81" i="27"/>
  <c r="J80" i="27"/>
  <c r="I78" i="27"/>
  <c r="I76" i="27"/>
  <c r="K75" i="27"/>
  <c r="K71" i="27"/>
  <c r="J70" i="27"/>
  <c r="R70" i="27" s="1"/>
  <c r="J67" i="27"/>
  <c r="P67" i="27" s="1"/>
  <c r="J66" i="27"/>
  <c r="K65" i="27"/>
  <c r="K63" i="27"/>
  <c r="I61" i="27"/>
  <c r="K61" i="27"/>
  <c r="I55" i="27"/>
  <c r="J55" i="27"/>
  <c r="U55" i="27" s="1"/>
  <c r="K54" i="27"/>
  <c r="J52" i="27"/>
  <c r="T52" i="27" s="1"/>
  <c r="K50" i="27"/>
  <c r="K48" i="27"/>
  <c r="I47" i="27"/>
  <c r="K47" i="27"/>
  <c r="I46" i="27"/>
  <c r="I44" i="27"/>
  <c r="K43" i="27"/>
  <c r="J41" i="27"/>
  <c r="M41" i="27" s="1"/>
  <c r="K40" i="27"/>
  <c r="K38" i="27"/>
  <c r="I37" i="27"/>
  <c r="K36" i="27"/>
  <c r="I33" i="27"/>
  <c r="K33" i="27"/>
  <c r="I32" i="27"/>
  <c r="K30" i="27"/>
  <c r="J30" i="27"/>
  <c r="U30" i="27" s="1"/>
  <c r="K27" i="27"/>
  <c r="J25" i="27"/>
  <c r="M25" i="27" s="1"/>
  <c r="K24" i="27"/>
  <c r="K22" i="27"/>
  <c r="K21" i="27"/>
  <c r="K20" i="27"/>
  <c r="K19" i="27"/>
  <c r="K17" i="27"/>
  <c r="I13" i="27"/>
  <c r="K12" i="27"/>
  <c r="K11" i="27"/>
  <c r="I9" i="27"/>
  <c r="K9" i="27"/>
  <c r="N8" i="27"/>
  <c r="J8" i="27"/>
  <c r="I7" i="27"/>
  <c r="I5" i="27"/>
  <c r="K5" i="27"/>
  <c r="J4" i="27"/>
  <c r="I4" i="27"/>
  <c r="N4" i="27"/>
  <c r="Y1" i="27"/>
  <c r="C62" i="30" l="1"/>
  <c r="B63" i="30"/>
  <c r="AQ4" i="20"/>
  <c r="II6" i="20"/>
  <c r="II7" i="20"/>
  <c r="EL55" i="27"/>
  <c r="EP55" i="27"/>
  <c r="ET55" i="27"/>
  <c r="EX55" i="27"/>
  <c r="FB55" i="27"/>
  <c r="FF55" i="27"/>
  <c r="FJ55" i="27"/>
  <c r="FN55" i="27"/>
  <c r="FR55" i="27"/>
  <c r="FV55" i="27"/>
  <c r="FZ55" i="27"/>
  <c r="GD55" i="27"/>
  <c r="GH55" i="27"/>
  <c r="GL55" i="27"/>
  <c r="GP55" i="27"/>
  <c r="GT55" i="27"/>
  <c r="GX55" i="27"/>
  <c r="HB55" i="27"/>
  <c r="HF55" i="27"/>
  <c r="HJ55" i="27"/>
  <c r="HN55" i="27"/>
  <c r="HR55" i="27"/>
  <c r="HV55" i="27"/>
  <c r="HZ55" i="27"/>
  <c r="ID55" i="27"/>
  <c r="EM55" i="27"/>
  <c r="EQ55" i="27"/>
  <c r="EU55" i="27"/>
  <c r="EY55" i="27"/>
  <c r="FC55" i="27"/>
  <c r="FG55" i="27"/>
  <c r="FK55" i="27"/>
  <c r="FO55" i="27"/>
  <c r="FS55" i="27"/>
  <c r="FW55" i="27"/>
  <c r="GA55" i="27"/>
  <c r="GE55" i="27"/>
  <c r="GI55" i="27"/>
  <c r="GM55" i="27"/>
  <c r="GQ55" i="27"/>
  <c r="GU55" i="27"/>
  <c r="GY55" i="27"/>
  <c r="HC55" i="27"/>
  <c r="HG55" i="27"/>
  <c r="HK55" i="27"/>
  <c r="HO55" i="27"/>
  <c r="HS55" i="27"/>
  <c r="HW55" i="27"/>
  <c r="IA55" i="27"/>
  <c r="IE55" i="27"/>
  <c r="EJ55" i="27"/>
  <c r="ER55" i="27"/>
  <c r="EZ55" i="27"/>
  <c r="FH55" i="27"/>
  <c r="FP55" i="27"/>
  <c r="FX55" i="27"/>
  <c r="GF55" i="27"/>
  <c r="GN55" i="27"/>
  <c r="GV55" i="27"/>
  <c r="HD55" i="27"/>
  <c r="HL55" i="27"/>
  <c r="HT55" i="27"/>
  <c r="IB55" i="27"/>
  <c r="EK55" i="27"/>
  <c r="ES55" i="27"/>
  <c r="FA55" i="27"/>
  <c r="FI55" i="27"/>
  <c r="FQ55" i="27"/>
  <c r="FY55" i="27"/>
  <c r="GG55" i="27"/>
  <c r="GO55" i="27"/>
  <c r="GW55" i="27"/>
  <c r="HE55" i="27"/>
  <c r="HM55" i="27"/>
  <c r="HU55" i="27"/>
  <c r="IC55" i="27"/>
  <c r="EV55" i="27"/>
  <c r="FL55" i="27"/>
  <c r="GB55" i="27"/>
  <c r="GR55" i="27"/>
  <c r="HH55" i="27"/>
  <c r="HX55" i="27"/>
  <c r="FD55" i="27"/>
  <c r="GJ55" i="27"/>
  <c r="HP55" i="27"/>
  <c r="FE55" i="27"/>
  <c r="GK55" i="27"/>
  <c r="HQ55" i="27"/>
  <c r="EW55" i="27"/>
  <c r="FM55" i="27"/>
  <c r="GC55" i="27"/>
  <c r="GS55" i="27"/>
  <c r="HI55" i="27"/>
  <c r="HY55" i="27"/>
  <c r="EN55" i="27"/>
  <c r="FT55" i="27"/>
  <c r="GZ55" i="27"/>
  <c r="IF55" i="27"/>
  <c r="EO55" i="27"/>
  <c r="FU55" i="27"/>
  <c r="HA55" i="27"/>
  <c r="EJ30" i="27"/>
  <c r="EN30" i="27"/>
  <c r="ER30" i="27"/>
  <c r="EV30" i="27"/>
  <c r="EZ30" i="27"/>
  <c r="FD30" i="27"/>
  <c r="FH30" i="27"/>
  <c r="FL30" i="27"/>
  <c r="FP30" i="27"/>
  <c r="FT30" i="27"/>
  <c r="FX30" i="27"/>
  <c r="GB30" i="27"/>
  <c r="GF30" i="27"/>
  <c r="GJ30" i="27"/>
  <c r="GN30" i="27"/>
  <c r="GR30" i="27"/>
  <c r="GV30" i="27"/>
  <c r="GZ30" i="27"/>
  <c r="HD30" i="27"/>
  <c r="HH30" i="27"/>
  <c r="HL30" i="27"/>
  <c r="HP30" i="27"/>
  <c r="HT30" i="27"/>
  <c r="HX30" i="27"/>
  <c r="IB30" i="27"/>
  <c r="IF30" i="27"/>
  <c r="EK30" i="27"/>
  <c r="EO30" i="27"/>
  <c r="ES30" i="27"/>
  <c r="EW30" i="27"/>
  <c r="FA30" i="27"/>
  <c r="FE30" i="27"/>
  <c r="FI30" i="27"/>
  <c r="FM30" i="27"/>
  <c r="FQ30" i="27"/>
  <c r="FU30" i="27"/>
  <c r="FY30" i="27"/>
  <c r="GC30" i="27"/>
  <c r="GG30" i="27"/>
  <c r="GK30" i="27"/>
  <c r="GO30" i="27"/>
  <c r="GS30" i="27"/>
  <c r="GW30" i="27"/>
  <c r="HA30" i="27"/>
  <c r="HE30" i="27"/>
  <c r="HI30" i="27"/>
  <c r="HM30" i="27"/>
  <c r="HQ30" i="27"/>
  <c r="HU30" i="27"/>
  <c r="HY30" i="27"/>
  <c r="IC30" i="27"/>
  <c r="EL30" i="27"/>
  <c r="ET30" i="27"/>
  <c r="FB30" i="27"/>
  <c r="FJ30" i="27"/>
  <c r="FR30" i="27"/>
  <c r="FZ30" i="27"/>
  <c r="GH30" i="27"/>
  <c r="GP30" i="27"/>
  <c r="GX30" i="27"/>
  <c r="HF30" i="27"/>
  <c r="HN30" i="27"/>
  <c r="HV30" i="27"/>
  <c r="ID30" i="27"/>
  <c r="EM30" i="27"/>
  <c r="EU30" i="27"/>
  <c r="FC30" i="27"/>
  <c r="FK30" i="27"/>
  <c r="FS30" i="27"/>
  <c r="GA30" i="27"/>
  <c r="GI30" i="27"/>
  <c r="GQ30" i="27"/>
  <c r="GY30" i="27"/>
  <c r="HG30" i="27"/>
  <c r="HO30" i="27"/>
  <c r="HW30" i="27"/>
  <c r="IE30" i="27"/>
  <c r="EP30" i="27"/>
  <c r="FF30" i="27"/>
  <c r="FV30" i="27"/>
  <c r="GL30" i="27"/>
  <c r="HB30" i="27"/>
  <c r="HR30" i="27"/>
  <c r="EQ30" i="27"/>
  <c r="FG30" i="27"/>
  <c r="FW30" i="27"/>
  <c r="GM30" i="27"/>
  <c r="HC30" i="27"/>
  <c r="HS30" i="27"/>
  <c r="FN30" i="27"/>
  <c r="GT30" i="27"/>
  <c r="HZ30" i="27"/>
  <c r="FO30" i="27"/>
  <c r="GU30" i="27"/>
  <c r="IA30" i="27"/>
  <c r="EX30" i="27"/>
  <c r="HJ30" i="27"/>
  <c r="GE30" i="27"/>
  <c r="EY30" i="27"/>
  <c r="HK30" i="27"/>
  <c r="GD30" i="27"/>
  <c r="AT13" i="27"/>
  <c r="AV8" i="27"/>
  <c r="AW12" i="27"/>
  <c r="AV10" i="27"/>
  <c r="AT6" i="27"/>
  <c r="AV7" i="27"/>
  <c r="AV9" i="27"/>
  <c r="AW5" i="27"/>
  <c r="AV11" i="27"/>
  <c r="AU4" i="27"/>
  <c r="AP10" i="26"/>
  <c r="AO11" i="26"/>
  <c r="AP8" i="26"/>
  <c r="AR9" i="26"/>
  <c r="AP12" i="26"/>
  <c r="AR13" i="26"/>
  <c r="AP4" i="26"/>
  <c r="AP6" i="26"/>
  <c r="AO7" i="26"/>
  <c r="AQ5" i="26"/>
  <c r="C67" i="28"/>
  <c r="C65" i="28"/>
  <c r="C66" i="28"/>
  <c r="C69" i="28"/>
  <c r="C68" i="28"/>
  <c r="B70" i="28"/>
  <c r="C70" i="28" s="1"/>
  <c r="K13" i="27"/>
  <c r="K14" i="27"/>
  <c r="I16" i="27"/>
  <c r="J29" i="27"/>
  <c r="R29" i="27" s="1"/>
  <c r="I41" i="27"/>
  <c r="I52" i="27"/>
  <c r="I66" i="27"/>
  <c r="I80" i="27"/>
  <c r="I95" i="27"/>
  <c r="J22" i="27"/>
  <c r="V22" i="27" s="1"/>
  <c r="K35" i="27"/>
  <c r="K37" i="27"/>
  <c r="K51" i="27"/>
  <c r="J54" i="27"/>
  <c r="P54" i="27" s="1"/>
  <c r="K60" i="27"/>
  <c r="K74" i="27"/>
  <c r="I92" i="27"/>
  <c r="K23" i="27"/>
  <c r="I40" i="27"/>
  <c r="J44" i="27"/>
  <c r="V44" i="27" s="1"/>
  <c r="K64" i="27"/>
  <c r="K67" i="27"/>
  <c r="K76" i="27"/>
  <c r="K78" i="27"/>
  <c r="I81" i="27"/>
  <c r="K89" i="27"/>
  <c r="K98" i="27"/>
  <c r="P80" i="27"/>
  <c r="Q80" i="27"/>
  <c r="N21" i="27"/>
  <c r="N101" i="27"/>
  <c r="J5" i="27"/>
  <c r="L5" i="27" s="1"/>
  <c r="M5" i="27" s="1"/>
  <c r="J9" i="27"/>
  <c r="L9" i="27" s="1"/>
  <c r="M9" i="27" s="1"/>
  <c r="J13" i="27"/>
  <c r="P13" i="27" s="1"/>
  <c r="J14" i="27"/>
  <c r="R14" i="27" s="1"/>
  <c r="K16" i="27"/>
  <c r="J18" i="27"/>
  <c r="R18" i="27" s="1"/>
  <c r="I25" i="27"/>
  <c r="K28" i="27"/>
  <c r="I29" i="27"/>
  <c r="K31" i="27"/>
  <c r="J33" i="27"/>
  <c r="M33" i="27" s="1"/>
  <c r="J37" i="27"/>
  <c r="R37" i="27" s="1"/>
  <c r="K41" i="27"/>
  <c r="N41" i="27"/>
  <c r="N43" i="27"/>
  <c r="J47" i="27"/>
  <c r="U47" i="27" s="1"/>
  <c r="N51" i="27"/>
  <c r="K55" i="27"/>
  <c r="N55" i="27"/>
  <c r="N59" i="27"/>
  <c r="K66" i="27"/>
  <c r="N66" i="27"/>
  <c r="I70" i="27"/>
  <c r="J78" i="27"/>
  <c r="V78" i="27" s="1"/>
  <c r="I83" i="27"/>
  <c r="N86" i="27"/>
  <c r="I87" i="27"/>
  <c r="N89" i="27"/>
  <c r="J97" i="27"/>
  <c r="U97" i="27" s="1"/>
  <c r="N17" i="27"/>
  <c r="N5" i="27"/>
  <c r="N9" i="27"/>
  <c r="I17" i="27"/>
  <c r="N33" i="27"/>
  <c r="N37" i="27"/>
  <c r="J38" i="27"/>
  <c r="V38" i="27" s="1"/>
  <c r="I43" i="27"/>
  <c r="K44" i="27"/>
  <c r="N47" i="27"/>
  <c r="I51" i="27"/>
  <c r="N52" i="27"/>
  <c r="J60" i="27"/>
  <c r="R60" i="27" s="1"/>
  <c r="K80" i="27"/>
  <c r="K84" i="27"/>
  <c r="I89" i="27"/>
  <c r="J98" i="27"/>
  <c r="R98" i="27" s="1"/>
  <c r="I101" i="27"/>
  <c r="N13" i="27"/>
  <c r="I21" i="27"/>
  <c r="I24" i="27"/>
  <c r="N6" i="27"/>
  <c r="K8" i="27"/>
  <c r="N10" i="27"/>
  <c r="J17" i="27"/>
  <c r="T17" i="27" s="1"/>
  <c r="J21" i="27"/>
  <c r="R21" i="27" s="1"/>
  <c r="K25" i="27"/>
  <c r="N25" i="27"/>
  <c r="K29" i="27"/>
  <c r="N29" i="27"/>
  <c r="K32" i="27"/>
  <c r="J43" i="27"/>
  <c r="V43" i="27" s="1"/>
  <c r="J51" i="27"/>
  <c r="N54" i="27"/>
  <c r="K58" i="27"/>
  <c r="J59" i="27"/>
  <c r="L59" i="27" s="1"/>
  <c r="I65" i="27"/>
  <c r="K70" i="27"/>
  <c r="N70" i="27"/>
  <c r="I73" i="27"/>
  <c r="N78" i="27"/>
  <c r="K83" i="27"/>
  <c r="N83" i="27"/>
  <c r="K86" i="27"/>
  <c r="I88" i="27"/>
  <c r="J89" i="27"/>
  <c r="U89" i="27" s="1"/>
  <c r="K96" i="27"/>
  <c r="N97" i="27"/>
  <c r="J101" i="27"/>
  <c r="T101" i="27" s="1"/>
  <c r="L18" i="27"/>
  <c r="T18" i="27"/>
  <c r="P8" i="27"/>
  <c r="M22" i="27"/>
  <c r="N39" i="27"/>
  <c r="J39" i="27"/>
  <c r="I10" i="27"/>
  <c r="N12" i="27"/>
  <c r="J12" i="27"/>
  <c r="I18" i="27"/>
  <c r="N20" i="27"/>
  <c r="J20" i="27"/>
  <c r="I23" i="27"/>
  <c r="I26" i="27"/>
  <c r="N28" i="27"/>
  <c r="J28" i="27"/>
  <c r="N36" i="27"/>
  <c r="J36" i="27"/>
  <c r="I34" i="27"/>
  <c r="I39" i="27"/>
  <c r="I42" i="27"/>
  <c r="N19" i="27"/>
  <c r="J19" i="27"/>
  <c r="I20" i="27"/>
  <c r="Q21" i="27"/>
  <c r="N22" i="27"/>
  <c r="J26" i="27"/>
  <c r="N27" i="27"/>
  <c r="J27" i="27"/>
  <c r="I28" i="27"/>
  <c r="N30" i="27"/>
  <c r="J34" i="27"/>
  <c r="N35" i="27"/>
  <c r="J35" i="27"/>
  <c r="I36" i="27"/>
  <c r="N38" i="27"/>
  <c r="K39" i="27"/>
  <c r="J42" i="27"/>
  <c r="N45" i="27"/>
  <c r="J45" i="27"/>
  <c r="K45" i="27"/>
  <c r="N53" i="27"/>
  <c r="J53" i="27"/>
  <c r="K53" i="27"/>
  <c r="I69" i="27"/>
  <c r="N79" i="27"/>
  <c r="I79" i="27"/>
  <c r="K79" i="27"/>
  <c r="J79" i="27"/>
  <c r="N7" i="27"/>
  <c r="J7" i="27"/>
  <c r="N15" i="27"/>
  <c r="J15" i="27"/>
  <c r="L17" i="27"/>
  <c r="N18" i="27"/>
  <c r="N23" i="27"/>
  <c r="J23" i="27"/>
  <c r="V25" i="27"/>
  <c r="Q25" i="27"/>
  <c r="L25" i="27"/>
  <c r="U25" i="27"/>
  <c r="P25" i="27"/>
  <c r="T25" i="27"/>
  <c r="N26" i="27"/>
  <c r="R30" i="27"/>
  <c r="M30" i="27"/>
  <c r="V30" i="27"/>
  <c r="Q30" i="27"/>
  <c r="L30" i="27"/>
  <c r="T30" i="27"/>
  <c r="N31" i="27"/>
  <c r="J31" i="27"/>
  <c r="N34" i="27"/>
  <c r="V41" i="27"/>
  <c r="Q41" i="27"/>
  <c r="L41" i="27"/>
  <c r="U41" i="27"/>
  <c r="P41" i="27"/>
  <c r="T41" i="27"/>
  <c r="N42" i="27"/>
  <c r="I56" i="27"/>
  <c r="K56" i="27"/>
  <c r="J56" i="27"/>
  <c r="N56" i="27"/>
  <c r="P4" i="27"/>
  <c r="I6" i="27"/>
  <c r="L8" i="27"/>
  <c r="M8" i="27" s="1"/>
  <c r="I15" i="27"/>
  <c r="I31" i="27"/>
  <c r="I85" i="27"/>
  <c r="K85" i="27"/>
  <c r="L4" i="27"/>
  <c r="M4" i="27" s="1"/>
  <c r="J6" i="27"/>
  <c r="J10" i="27"/>
  <c r="N11" i="27"/>
  <c r="J11" i="27"/>
  <c r="I12" i="27"/>
  <c r="N14" i="27"/>
  <c r="K15" i="27"/>
  <c r="F104" i="27"/>
  <c r="K6" i="27"/>
  <c r="K7" i="27"/>
  <c r="I8" i="27"/>
  <c r="K10" i="27"/>
  <c r="I11" i="27"/>
  <c r="I14" i="27"/>
  <c r="N16" i="27"/>
  <c r="J16" i="27"/>
  <c r="K18" i="27"/>
  <c r="I19" i="27"/>
  <c r="I22" i="27"/>
  <c r="J24" i="27"/>
  <c r="N24" i="27"/>
  <c r="R25" i="27"/>
  <c r="K26" i="27"/>
  <c r="I27" i="27"/>
  <c r="I30" i="27"/>
  <c r="P30" i="27"/>
  <c r="N32" i="27"/>
  <c r="J32" i="27"/>
  <c r="K34" i="27"/>
  <c r="I35" i="27"/>
  <c r="I38" i="27"/>
  <c r="N40" i="27"/>
  <c r="J40" i="27"/>
  <c r="R41" i="27"/>
  <c r="K42" i="27"/>
  <c r="J46" i="27"/>
  <c r="N48" i="27"/>
  <c r="N49" i="27"/>
  <c r="J49" i="27"/>
  <c r="I53" i="27"/>
  <c r="I45" i="27"/>
  <c r="I48" i="27"/>
  <c r="I49" i="27"/>
  <c r="N50" i="27"/>
  <c r="J50" i="27"/>
  <c r="I50" i="27"/>
  <c r="R52" i="27"/>
  <c r="M52" i="27"/>
  <c r="V52" i="27"/>
  <c r="Q52" i="27"/>
  <c r="L52" i="27"/>
  <c r="U52" i="27"/>
  <c r="P52" i="27"/>
  <c r="U54" i="27"/>
  <c r="M54" i="27"/>
  <c r="K57" i="27"/>
  <c r="I57" i="27"/>
  <c r="J62" i="27"/>
  <c r="N62" i="27"/>
  <c r="I62" i="27"/>
  <c r="I72" i="27"/>
  <c r="K72" i="27"/>
  <c r="J93" i="27"/>
  <c r="N93" i="27"/>
  <c r="I93" i="27"/>
  <c r="D104" i="27"/>
  <c r="K4" i="27"/>
  <c r="N44" i="27"/>
  <c r="K46" i="27"/>
  <c r="J48" i="27"/>
  <c r="K49" i="27"/>
  <c r="U60" i="27"/>
  <c r="J63" i="27"/>
  <c r="N63" i="27"/>
  <c r="I63" i="27"/>
  <c r="I77" i="27"/>
  <c r="T51" i="27"/>
  <c r="K52" i="27"/>
  <c r="V55" i="27"/>
  <c r="Q55" i="27"/>
  <c r="L55" i="27"/>
  <c r="P55" i="27"/>
  <c r="K59" i="27"/>
  <c r="N65" i="27"/>
  <c r="J65" i="27"/>
  <c r="V66" i="27"/>
  <c r="U66" i="27"/>
  <c r="P66" i="27"/>
  <c r="Q66" i="27"/>
  <c r="R67" i="27"/>
  <c r="M67" i="27"/>
  <c r="V67" i="27"/>
  <c r="Q67" i="27"/>
  <c r="L67" i="27"/>
  <c r="T67" i="27"/>
  <c r="N68" i="27"/>
  <c r="J68" i="27"/>
  <c r="V70" i="27"/>
  <c r="Q70" i="27"/>
  <c r="L70" i="27"/>
  <c r="U70" i="27"/>
  <c r="P70" i="27"/>
  <c r="T70" i="27"/>
  <c r="I71" i="27"/>
  <c r="N71" i="27"/>
  <c r="N75" i="27"/>
  <c r="I75" i="27"/>
  <c r="R90" i="27"/>
  <c r="M90" i="27"/>
  <c r="V90" i="27"/>
  <c r="Q90" i="27"/>
  <c r="L90" i="27"/>
  <c r="U90" i="27"/>
  <c r="T90" i="27"/>
  <c r="P90" i="27"/>
  <c r="N46" i="27"/>
  <c r="P51" i="27"/>
  <c r="R55" i="27"/>
  <c r="I58" i="27"/>
  <c r="N58" i="27"/>
  <c r="N61" i="27"/>
  <c r="J61" i="27"/>
  <c r="I64" i="27"/>
  <c r="N64" i="27"/>
  <c r="L66" i="27"/>
  <c r="R66" i="27"/>
  <c r="U67" i="27"/>
  <c r="I68" i="27"/>
  <c r="M70" i="27"/>
  <c r="V83" i="27"/>
  <c r="Q83" i="27"/>
  <c r="L83" i="27"/>
  <c r="U83" i="27"/>
  <c r="P83" i="27"/>
  <c r="M83" i="27"/>
  <c r="T83" i="27"/>
  <c r="R83" i="27"/>
  <c r="K87" i="27"/>
  <c r="Q51" i="27"/>
  <c r="I54" i="27"/>
  <c r="M55" i="27"/>
  <c r="T55" i="27"/>
  <c r="N57" i="27"/>
  <c r="J57" i="27"/>
  <c r="J58" i="27"/>
  <c r="I59" i="27"/>
  <c r="I60" i="27"/>
  <c r="N60" i="27"/>
  <c r="K62" i="27"/>
  <c r="J64" i="27"/>
  <c r="M66" i="27"/>
  <c r="T66" i="27"/>
  <c r="I67" i="27"/>
  <c r="N67" i="27"/>
  <c r="K68" i="27"/>
  <c r="K69" i="27"/>
  <c r="J71" i="27"/>
  <c r="N72" i="27"/>
  <c r="J72" i="27"/>
  <c r="J74" i="27"/>
  <c r="N74" i="27"/>
  <c r="I74" i="27"/>
  <c r="J75" i="27"/>
  <c r="K77" i="27"/>
  <c r="N82" i="27"/>
  <c r="J82" i="27"/>
  <c r="I82" i="27"/>
  <c r="J69" i="27"/>
  <c r="N69" i="27"/>
  <c r="K73" i="27"/>
  <c r="N76" i="27"/>
  <c r="J76" i="27"/>
  <c r="R80" i="27"/>
  <c r="M80" i="27"/>
  <c r="U80" i="27"/>
  <c r="T80" i="27"/>
  <c r="L80" i="27"/>
  <c r="V80" i="27"/>
  <c r="N73" i="27"/>
  <c r="J73" i="27"/>
  <c r="J84" i="27"/>
  <c r="I94" i="27"/>
  <c r="J94" i="27"/>
  <c r="K94" i="27"/>
  <c r="N94" i="27"/>
  <c r="J77" i="27"/>
  <c r="N77" i="27"/>
  <c r="N81" i="27"/>
  <c r="J81" i="27"/>
  <c r="I84" i="27"/>
  <c r="N99" i="27"/>
  <c r="J99" i="27"/>
  <c r="K99" i="27"/>
  <c r="N80" i="27"/>
  <c r="K82" i="27"/>
  <c r="N85" i="27"/>
  <c r="J85" i="27"/>
  <c r="J86" i="27"/>
  <c r="I86" i="27"/>
  <c r="N91" i="27"/>
  <c r="J91" i="27"/>
  <c r="K91" i="27"/>
  <c r="I91" i="27"/>
  <c r="Q98" i="27"/>
  <c r="N87" i="27"/>
  <c r="J87" i="27"/>
  <c r="I90" i="27"/>
  <c r="N90" i="27"/>
  <c r="K95" i="27"/>
  <c r="V101" i="27"/>
  <c r="P101" i="27"/>
  <c r="I102" i="27"/>
  <c r="K102" i="27"/>
  <c r="J102" i="27"/>
  <c r="J88" i="27"/>
  <c r="N88" i="27"/>
  <c r="N92" i="27"/>
  <c r="J92" i="27"/>
  <c r="I99" i="27"/>
  <c r="K93" i="27"/>
  <c r="N95" i="27"/>
  <c r="J95" i="27"/>
  <c r="I98" i="27"/>
  <c r="N98" i="27"/>
  <c r="K100" i="27"/>
  <c r="N103" i="27"/>
  <c r="J103" i="27"/>
  <c r="J96" i="27"/>
  <c r="N96" i="27"/>
  <c r="J100" i="27"/>
  <c r="N100" i="27"/>
  <c r="C63" i="30" l="1"/>
  <c r="B64" i="30"/>
  <c r="IJ6" i="20"/>
  <c r="IJ7" i="20"/>
  <c r="AR4" i="20"/>
  <c r="EM83" i="27"/>
  <c r="EQ83" i="27"/>
  <c r="EU83" i="27"/>
  <c r="EY83" i="27"/>
  <c r="FC83" i="27"/>
  <c r="FG83" i="27"/>
  <c r="FK83" i="27"/>
  <c r="FO83" i="27"/>
  <c r="FS83" i="27"/>
  <c r="FW83" i="27"/>
  <c r="GA83" i="27"/>
  <c r="GE83" i="27"/>
  <c r="GI83" i="27"/>
  <c r="GM83" i="27"/>
  <c r="GQ83" i="27"/>
  <c r="GU83" i="27"/>
  <c r="GY83" i="27"/>
  <c r="HC83" i="27"/>
  <c r="HG83" i="27"/>
  <c r="HK83" i="27"/>
  <c r="HO83" i="27"/>
  <c r="HS83" i="27"/>
  <c r="HW83" i="27"/>
  <c r="IA83" i="27"/>
  <c r="IE83" i="27"/>
  <c r="EJ83" i="27"/>
  <c r="EN83" i="27"/>
  <c r="ER83" i="27"/>
  <c r="EV83" i="27"/>
  <c r="EZ83" i="27"/>
  <c r="FD83" i="27"/>
  <c r="FH83" i="27"/>
  <c r="FL83" i="27"/>
  <c r="FP83" i="27"/>
  <c r="FT83" i="27"/>
  <c r="FX83" i="27"/>
  <c r="GB83" i="27"/>
  <c r="GF83" i="27"/>
  <c r="GJ83" i="27"/>
  <c r="GN83" i="27"/>
  <c r="GR83" i="27"/>
  <c r="GV83" i="27"/>
  <c r="GZ83" i="27"/>
  <c r="HD83" i="27"/>
  <c r="HH83" i="27"/>
  <c r="HL83" i="27"/>
  <c r="HP83" i="27"/>
  <c r="HT83" i="27"/>
  <c r="HX83" i="27"/>
  <c r="IB83" i="27"/>
  <c r="IF83" i="27"/>
  <c r="EK83" i="27"/>
  <c r="ES83" i="27"/>
  <c r="FA83" i="27"/>
  <c r="FI83" i="27"/>
  <c r="FQ83" i="27"/>
  <c r="FY83" i="27"/>
  <c r="GG83" i="27"/>
  <c r="GO83" i="27"/>
  <c r="GW83" i="27"/>
  <c r="HE83" i="27"/>
  <c r="HM83" i="27"/>
  <c r="HU83" i="27"/>
  <c r="IC83" i="27"/>
  <c r="EO83" i="27"/>
  <c r="FE83" i="27"/>
  <c r="FU83" i="27"/>
  <c r="GK83" i="27"/>
  <c r="HA83" i="27"/>
  <c r="HQ83" i="27"/>
  <c r="EP83" i="27"/>
  <c r="FF83" i="27"/>
  <c r="FV83" i="27"/>
  <c r="GL83" i="27"/>
  <c r="HB83" i="27"/>
  <c r="HR83" i="27"/>
  <c r="EL83" i="27"/>
  <c r="ET83" i="27"/>
  <c r="FB83" i="27"/>
  <c r="FJ83" i="27"/>
  <c r="FR83" i="27"/>
  <c r="FZ83" i="27"/>
  <c r="GH83" i="27"/>
  <c r="GP83" i="27"/>
  <c r="GX83" i="27"/>
  <c r="HF83" i="27"/>
  <c r="HN83" i="27"/>
  <c r="HV83" i="27"/>
  <c r="ID83" i="27"/>
  <c r="EW83" i="27"/>
  <c r="FM83" i="27"/>
  <c r="GC83" i="27"/>
  <c r="GS83" i="27"/>
  <c r="HI83" i="27"/>
  <c r="HY83" i="27"/>
  <c r="EX83" i="27"/>
  <c r="FN83" i="27"/>
  <c r="GD83" i="27"/>
  <c r="GT83" i="27"/>
  <c r="HJ83" i="27"/>
  <c r="HZ83" i="27"/>
  <c r="EJ90" i="27"/>
  <c r="EN90" i="27"/>
  <c r="ER90" i="27"/>
  <c r="EV90" i="27"/>
  <c r="EZ90" i="27"/>
  <c r="FD90" i="27"/>
  <c r="FH90" i="27"/>
  <c r="FL90" i="27"/>
  <c r="FP90" i="27"/>
  <c r="FT90" i="27"/>
  <c r="FX90" i="27"/>
  <c r="GB90" i="27"/>
  <c r="GF90" i="27"/>
  <c r="GJ90" i="27"/>
  <c r="GN90" i="27"/>
  <c r="GR90" i="27"/>
  <c r="GV90" i="27"/>
  <c r="GZ90" i="27"/>
  <c r="HD90" i="27"/>
  <c r="HH90" i="27"/>
  <c r="HL90" i="27"/>
  <c r="HP90" i="27"/>
  <c r="HT90" i="27"/>
  <c r="HX90" i="27"/>
  <c r="IB90" i="27"/>
  <c r="IF90" i="27"/>
  <c r="EL90" i="27"/>
  <c r="ET90" i="27"/>
  <c r="FB90" i="27"/>
  <c r="FJ90" i="27"/>
  <c r="FR90" i="27"/>
  <c r="FZ90" i="27"/>
  <c r="GH90" i="27"/>
  <c r="GP90" i="27"/>
  <c r="GX90" i="27"/>
  <c r="HF90" i="27"/>
  <c r="HN90" i="27"/>
  <c r="HV90" i="27"/>
  <c r="ID90" i="27"/>
  <c r="EQ90" i="27"/>
  <c r="EY90" i="27"/>
  <c r="FG90" i="27"/>
  <c r="FO90" i="27"/>
  <c r="FW90" i="27"/>
  <c r="GE90" i="27"/>
  <c r="GM90" i="27"/>
  <c r="GU90" i="27"/>
  <c r="HC90" i="27"/>
  <c r="HK90" i="27"/>
  <c r="HS90" i="27"/>
  <c r="IA90" i="27"/>
  <c r="EK90" i="27"/>
  <c r="EO90" i="27"/>
  <c r="ES90" i="27"/>
  <c r="EW90" i="27"/>
  <c r="FA90" i="27"/>
  <c r="FE90" i="27"/>
  <c r="FI90" i="27"/>
  <c r="FM90" i="27"/>
  <c r="FQ90" i="27"/>
  <c r="FU90" i="27"/>
  <c r="FY90" i="27"/>
  <c r="GC90" i="27"/>
  <c r="GG90" i="27"/>
  <c r="GK90" i="27"/>
  <c r="GO90" i="27"/>
  <c r="GS90" i="27"/>
  <c r="GW90" i="27"/>
  <c r="HA90" i="27"/>
  <c r="HE90" i="27"/>
  <c r="HI90" i="27"/>
  <c r="HM90" i="27"/>
  <c r="HQ90" i="27"/>
  <c r="HU90" i="27"/>
  <c r="HY90" i="27"/>
  <c r="IC90" i="27"/>
  <c r="EP90" i="27"/>
  <c r="EX90" i="27"/>
  <c r="FF90" i="27"/>
  <c r="FN90" i="27"/>
  <c r="FV90" i="27"/>
  <c r="GD90" i="27"/>
  <c r="GL90" i="27"/>
  <c r="GT90" i="27"/>
  <c r="HB90" i="27"/>
  <c r="HJ90" i="27"/>
  <c r="HR90" i="27"/>
  <c r="HZ90" i="27"/>
  <c r="EM90" i="27"/>
  <c r="EU90" i="27"/>
  <c r="FC90" i="27"/>
  <c r="FK90" i="27"/>
  <c r="FS90" i="27"/>
  <c r="GA90" i="27"/>
  <c r="GI90" i="27"/>
  <c r="GQ90" i="27"/>
  <c r="GY90" i="27"/>
  <c r="HG90" i="27"/>
  <c r="HO90" i="27"/>
  <c r="HW90" i="27"/>
  <c r="IE90" i="27"/>
  <c r="EJ54" i="27"/>
  <c r="EN54" i="27"/>
  <c r="ER54" i="27"/>
  <c r="EV54" i="27"/>
  <c r="EZ54" i="27"/>
  <c r="FD54" i="27"/>
  <c r="FH54" i="27"/>
  <c r="FL54" i="27"/>
  <c r="FP54" i="27"/>
  <c r="FT54" i="27"/>
  <c r="FX54" i="27"/>
  <c r="GB54" i="27"/>
  <c r="GF54" i="27"/>
  <c r="GJ54" i="27"/>
  <c r="GN54" i="27"/>
  <c r="GR54" i="27"/>
  <c r="GV54" i="27"/>
  <c r="GZ54" i="27"/>
  <c r="HD54" i="27"/>
  <c r="HH54" i="27"/>
  <c r="HL54" i="27"/>
  <c r="HP54" i="27"/>
  <c r="HT54" i="27"/>
  <c r="HX54" i="27"/>
  <c r="IB54" i="27"/>
  <c r="IF54" i="27"/>
  <c r="EK54" i="27"/>
  <c r="EO54" i="27"/>
  <c r="ES54" i="27"/>
  <c r="EW54" i="27"/>
  <c r="FA54" i="27"/>
  <c r="FE54" i="27"/>
  <c r="FI54" i="27"/>
  <c r="FM54" i="27"/>
  <c r="FQ54" i="27"/>
  <c r="FU54" i="27"/>
  <c r="FY54" i="27"/>
  <c r="GC54" i="27"/>
  <c r="GG54" i="27"/>
  <c r="GK54" i="27"/>
  <c r="GO54" i="27"/>
  <c r="GS54" i="27"/>
  <c r="GW54" i="27"/>
  <c r="HA54" i="27"/>
  <c r="HE54" i="27"/>
  <c r="HI54" i="27"/>
  <c r="HM54" i="27"/>
  <c r="HQ54" i="27"/>
  <c r="HU54" i="27"/>
  <c r="HY54" i="27"/>
  <c r="IC54" i="27"/>
  <c r="EL54" i="27"/>
  <c r="ET54" i="27"/>
  <c r="FB54" i="27"/>
  <c r="FJ54" i="27"/>
  <c r="FR54" i="27"/>
  <c r="FZ54" i="27"/>
  <c r="GH54" i="27"/>
  <c r="GP54" i="27"/>
  <c r="GX54" i="27"/>
  <c r="HF54" i="27"/>
  <c r="HN54" i="27"/>
  <c r="HV54" i="27"/>
  <c r="ID54" i="27"/>
  <c r="EM54" i="27"/>
  <c r="EU54" i="27"/>
  <c r="FC54" i="27"/>
  <c r="FK54" i="27"/>
  <c r="FS54" i="27"/>
  <c r="GA54" i="27"/>
  <c r="GI54" i="27"/>
  <c r="GQ54" i="27"/>
  <c r="GY54" i="27"/>
  <c r="HG54" i="27"/>
  <c r="HO54" i="27"/>
  <c r="HW54" i="27"/>
  <c r="IE54" i="27"/>
  <c r="EX54" i="27"/>
  <c r="FN54" i="27"/>
  <c r="GD54" i="27"/>
  <c r="GT54" i="27"/>
  <c r="HJ54" i="27"/>
  <c r="HZ54" i="27"/>
  <c r="EP54" i="27"/>
  <c r="FV54" i="27"/>
  <c r="HB54" i="27"/>
  <c r="EQ54" i="27"/>
  <c r="FW54" i="27"/>
  <c r="HC54" i="27"/>
  <c r="EY54" i="27"/>
  <c r="FO54" i="27"/>
  <c r="GE54" i="27"/>
  <c r="GU54" i="27"/>
  <c r="HK54" i="27"/>
  <c r="IA54" i="27"/>
  <c r="FF54" i="27"/>
  <c r="GL54" i="27"/>
  <c r="HR54" i="27"/>
  <c r="FG54" i="27"/>
  <c r="GM54" i="27"/>
  <c r="HS54" i="27"/>
  <c r="EJ89" i="27"/>
  <c r="EN89" i="27"/>
  <c r="ER89" i="27"/>
  <c r="EV89" i="27"/>
  <c r="EZ89" i="27"/>
  <c r="FD89" i="27"/>
  <c r="FH89" i="27"/>
  <c r="FL89" i="27"/>
  <c r="FP89" i="27"/>
  <c r="FT89" i="27"/>
  <c r="FX89" i="27"/>
  <c r="GB89" i="27"/>
  <c r="GF89" i="27"/>
  <c r="GJ89" i="27"/>
  <c r="GN89" i="27"/>
  <c r="GR89" i="27"/>
  <c r="GV89" i="27"/>
  <c r="GZ89" i="27"/>
  <c r="HD89" i="27"/>
  <c r="HH89" i="27"/>
  <c r="HL89" i="27"/>
  <c r="HP89" i="27"/>
  <c r="HT89" i="27"/>
  <c r="HX89" i="27"/>
  <c r="IB89" i="27"/>
  <c r="IF89" i="27"/>
  <c r="EK89" i="27"/>
  <c r="EO89" i="27"/>
  <c r="ES89" i="27"/>
  <c r="EW89" i="27"/>
  <c r="FA89" i="27"/>
  <c r="FE89" i="27"/>
  <c r="FI89" i="27"/>
  <c r="FM89" i="27"/>
  <c r="FQ89" i="27"/>
  <c r="FU89" i="27"/>
  <c r="FY89" i="27"/>
  <c r="GC89" i="27"/>
  <c r="GG89" i="27"/>
  <c r="GK89" i="27"/>
  <c r="GO89" i="27"/>
  <c r="GS89" i="27"/>
  <c r="GW89" i="27"/>
  <c r="HA89" i="27"/>
  <c r="HE89" i="27"/>
  <c r="HI89" i="27"/>
  <c r="HM89" i="27"/>
  <c r="HQ89" i="27"/>
  <c r="HU89" i="27"/>
  <c r="HY89" i="27"/>
  <c r="IC89" i="27"/>
  <c r="EP89" i="27"/>
  <c r="EX89" i="27"/>
  <c r="FF89" i="27"/>
  <c r="FN89" i="27"/>
  <c r="FV89" i="27"/>
  <c r="GD89" i="27"/>
  <c r="GL89" i="27"/>
  <c r="GT89" i="27"/>
  <c r="HB89" i="27"/>
  <c r="HJ89" i="27"/>
  <c r="HR89" i="27"/>
  <c r="HZ89" i="27"/>
  <c r="ET89" i="27"/>
  <c r="FJ89" i="27"/>
  <c r="FZ89" i="27"/>
  <c r="GP89" i="27"/>
  <c r="HF89" i="27"/>
  <c r="HV89" i="27"/>
  <c r="EM89" i="27"/>
  <c r="FC89" i="27"/>
  <c r="FS89" i="27"/>
  <c r="GI89" i="27"/>
  <c r="GY89" i="27"/>
  <c r="HO89" i="27"/>
  <c r="IE89" i="27"/>
  <c r="EQ89" i="27"/>
  <c r="EY89" i="27"/>
  <c r="FG89" i="27"/>
  <c r="FO89" i="27"/>
  <c r="FW89" i="27"/>
  <c r="GE89" i="27"/>
  <c r="GM89" i="27"/>
  <c r="GU89" i="27"/>
  <c r="HC89" i="27"/>
  <c r="HK89" i="27"/>
  <c r="HS89" i="27"/>
  <c r="IA89" i="27"/>
  <c r="EL89" i="27"/>
  <c r="FB89" i="27"/>
  <c r="FR89" i="27"/>
  <c r="GH89" i="27"/>
  <c r="GX89" i="27"/>
  <c r="HN89" i="27"/>
  <c r="ID89" i="27"/>
  <c r="EU89" i="27"/>
  <c r="FK89" i="27"/>
  <c r="GA89" i="27"/>
  <c r="GQ89" i="27"/>
  <c r="HG89" i="27"/>
  <c r="HW89" i="27"/>
  <c r="L89" i="27"/>
  <c r="EJ80" i="27"/>
  <c r="EN80" i="27"/>
  <c r="ER80" i="27"/>
  <c r="EV80" i="27"/>
  <c r="EZ80" i="27"/>
  <c r="FD80" i="27"/>
  <c r="FH80" i="27"/>
  <c r="FL80" i="27"/>
  <c r="FP80" i="27"/>
  <c r="FT80" i="27"/>
  <c r="FX80" i="27"/>
  <c r="GB80" i="27"/>
  <c r="GF80" i="27"/>
  <c r="GJ80" i="27"/>
  <c r="GN80" i="27"/>
  <c r="GR80" i="27"/>
  <c r="GV80" i="27"/>
  <c r="GZ80" i="27"/>
  <c r="HD80" i="27"/>
  <c r="HH80" i="27"/>
  <c r="HL80" i="27"/>
  <c r="HP80" i="27"/>
  <c r="HT80" i="27"/>
  <c r="HX80" i="27"/>
  <c r="IB80" i="27"/>
  <c r="IF80" i="27"/>
  <c r="EK80" i="27"/>
  <c r="EO80" i="27"/>
  <c r="ES80" i="27"/>
  <c r="EW80" i="27"/>
  <c r="FA80" i="27"/>
  <c r="FE80" i="27"/>
  <c r="FI80" i="27"/>
  <c r="FM80" i="27"/>
  <c r="FQ80" i="27"/>
  <c r="FU80" i="27"/>
  <c r="FY80" i="27"/>
  <c r="GC80" i="27"/>
  <c r="GG80" i="27"/>
  <c r="GK80" i="27"/>
  <c r="GO80" i="27"/>
  <c r="GS80" i="27"/>
  <c r="GW80" i="27"/>
  <c r="HA80" i="27"/>
  <c r="HE80" i="27"/>
  <c r="HI80" i="27"/>
  <c r="HM80" i="27"/>
  <c r="HQ80" i="27"/>
  <c r="HU80" i="27"/>
  <c r="HY80" i="27"/>
  <c r="IC80" i="27"/>
  <c r="EP80" i="27"/>
  <c r="EX80" i="27"/>
  <c r="FF80" i="27"/>
  <c r="FN80" i="27"/>
  <c r="FV80" i="27"/>
  <c r="GD80" i="27"/>
  <c r="GL80" i="27"/>
  <c r="GT80" i="27"/>
  <c r="HB80" i="27"/>
  <c r="HJ80" i="27"/>
  <c r="HR80" i="27"/>
  <c r="HZ80" i="27"/>
  <c r="ET80" i="27"/>
  <c r="FJ80" i="27"/>
  <c r="FZ80" i="27"/>
  <c r="GP80" i="27"/>
  <c r="HF80" i="27"/>
  <c r="HV80" i="27"/>
  <c r="EU80" i="27"/>
  <c r="FK80" i="27"/>
  <c r="GA80" i="27"/>
  <c r="GQ80" i="27"/>
  <c r="HG80" i="27"/>
  <c r="HW80" i="27"/>
  <c r="EQ80" i="27"/>
  <c r="EY80" i="27"/>
  <c r="FG80" i="27"/>
  <c r="FO80" i="27"/>
  <c r="FW80" i="27"/>
  <c r="GE80" i="27"/>
  <c r="GM80" i="27"/>
  <c r="GU80" i="27"/>
  <c r="HC80" i="27"/>
  <c r="HK80" i="27"/>
  <c r="HS80" i="27"/>
  <c r="IA80" i="27"/>
  <c r="EL80" i="27"/>
  <c r="FB80" i="27"/>
  <c r="FR80" i="27"/>
  <c r="GH80" i="27"/>
  <c r="GX80" i="27"/>
  <c r="HN80" i="27"/>
  <c r="ID80" i="27"/>
  <c r="EM80" i="27"/>
  <c r="FC80" i="27"/>
  <c r="FS80" i="27"/>
  <c r="GI80" i="27"/>
  <c r="GY80" i="27"/>
  <c r="HO80" i="27"/>
  <c r="IE80" i="27"/>
  <c r="EJ67" i="27"/>
  <c r="EN67" i="27"/>
  <c r="ER67" i="27"/>
  <c r="EV67" i="27"/>
  <c r="EZ67" i="27"/>
  <c r="FD67" i="27"/>
  <c r="FH67" i="27"/>
  <c r="FL67" i="27"/>
  <c r="FP67" i="27"/>
  <c r="FT67" i="27"/>
  <c r="FX67" i="27"/>
  <c r="GB67" i="27"/>
  <c r="GF67" i="27"/>
  <c r="GJ67" i="27"/>
  <c r="GN67" i="27"/>
  <c r="GR67" i="27"/>
  <c r="GV67" i="27"/>
  <c r="GZ67" i="27"/>
  <c r="HD67" i="27"/>
  <c r="HH67" i="27"/>
  <c r="HL67" i="27"/>
  <c r="HP67" i="27"/>
  <c r="HT67" i="27"/>
  <c r="HX67" i="27"/>
  <c r="IB67" i="27"/>
  <c r="IF67" i="27"/>
  <c r="EK67" i="27"/>
  <c r="EO67" i="27"/>
  <c r="ES67" i="27"/>
  <c r="EW67" i="27"/>
  <c r="FA67" i="27"/>
  <c r="FE67" i="27"/>
  <c r="FI67" i="27"/>
  <c r="FM67" i="27"/>
  <c r="FQ67" i="27"/>
  <c r="FU67" i="27"/>
  <c r="FY67" i="27"/>
  <c r="GC67" i="27"/>
  <c r="GG67" i="27"/>
  <c r="GK67" i="27"/>
  <c r="GO67" i="27"/>
  <c r="GS67" i="27"/>
  <c r="GW67" i="27"/>
  <c r="HA67" i="27"/>
  <c r="HE67" i="27"/>
  <c r="HI67" i="27"/>
  <c r="HM67" i="27"/>
  <c r="HQ67" i="27"/>
  <c r="HU67" i="27"/>
  <c r="HY67" i="27"/>
  <c r="IC67" i="27"/>
  <c r="EP67" i="27"/>
  <c r="EX67" i="27"/>
  <c r="FF67" i="27"/>
  <c r="FN67" i="27"/>
  <c r="FV67" i="27"/>
  <c r="GD67" i="27"/>
  <c r="GL67" i="27"/>
  <c r="GT67" i="27"/>
  <c r="HB67" i="27"/>
  <c r="HJ67" i="27"/>
  <c r="HR67" i="27"/>
  <c r="HZ67" i="27"/>
  <c r="EQ67" i="27"/>
  <c r="EY67" i="27"/>
  <c r="FG67" i="27"/>
  <c r="FO67" i="27"/>
  <c r="FW67" i="27"/>
  <c r="GE67" i="27"/>
  <c r="GM67" i="27"/>
  <c r="GU67" i="27"/>
  <c r="HC67" i="27"/>
  <c r="HK67" i="27"/>
  <c r="HS67" i="27"/>
  <c r="IA67" i="27"/>
  <c r="ET67" i="27"/>
  <c r="FJ67" i="27"/>
  <c r="FZ67" i="27"/>
  <c r="GP67" i="27"/>
  <c r="HF67" i="27"/>
  <c r="HV67" i="27"/>
  <c r="EL67" i="27"/>
  <c r="FR67" i="27"/>
  <c r="GX67" i="27"/>
  <c r="ID67" i="27"/>
  <c r="EM67" i="27"/>
  <c r="FS67" i="27"/>
  <c r="GY67" i="27"/>
  <c r="IE67" i="27"/>
  <c r="EU67" i="27"/>
  <c r="FK67" i="27"/>
  <c r="GA67" i="27"/>
  <c r="GQ67" i="27"/>
  <c r="HG67" i="27"/>
  <c r="HW67" i="27"/>
  <c r="FB67" i="27"/>
  <c r="GH67" i="27"/>
  <c r="HN67" i="27"/>
  <c r="FC67" i="27"/>
  <c r="GI67" i="27"/>
  <c r="HO67" i="27"/>
  <c r="EL66" i="27"/>
  <c r="EP66" i="27"/>
  <c r="ET66" i="27"/>
  <c r="EX66" i="27"/>
  <c r="FB66" i="27"/>
  <c r="FF66" i="27"/>
  <c r="FJ66" i="27"/>
  <c r="FN66" i="27"/>
  <c r="FR66" i="27"/>
  <c r="FV66" i="27"/>
  <c r="FZ66" i="27"/>
  <c r="GD66" i="27"/>
  <c r="GH66" i="27"/>
  <c r="GL66" i="27"/>
  <c r="GP66" i="27"/>
  <c r="GT66" i="27"/>
  <c r="GX66" i="27"/>
  <c r="HB66" i="27"/>
  <c r="HF66" i="27"/>
  <c r="HJ66" i="27"/>
  <c r="HN66" i="27"/>
  <c r="HR66" i="27"/>
  <c r="HV66" i="27"/>
  <c r="HZ66" i="27"/>
  <c r="ID66" i="27"/>
  <c r="EM66" i="27"/>
  <c r="EQ66" i="27"/>
  <c r="EU66" i="27"/>
  <c r="EY66" i="27"/>
  <c r="FC66" i="27"/>
  <c r="FG66" i="27"/>
  <c r="FK66" i="27"/>
  <c r="FO66" i="27"/>
  <c r="FS66" i="27"/>
  <c r="FW66" i="27"/>
  <c r="GA66" i="27"/>
  <c r="GE66" i="27"/>
  <c r="GI66" i="27"/>
  <c r="GM66" i="27"/>
  <c r="GQ66" i="27"/>
  <c r="GU66" i="27"/>
  <c r="GY66" i="27"/>
  <c r="HC66" i="27"/>
  <c r="HG66" i="27"/>
  <c r="HK66" i="27"/>
  <c r="HO66" i="27"/>
  <c r="HS66" i="27"/>
  <c r="HW66" i="27"/>
  <c r="IA66" i="27"/>
  <c r="IE66" i="27"/>
  <c r="EJ66" i="27"/>
  <c r="ER66" i="27"/>
  <c r="EZ66" i="27"/>
  <c r="FH66" i="27"/>
  <c r="FP66" i="27"/>
  <c r="FX66" i="27"/>
  <c r="GF66" i="27"/>
  <c r="GN66" i="27"/>
  <c r="GV66" i="27"/>
  <c r="HD66" i="27"/>
  <c r="HL66" i="27"/>
  <c r="HT66" i="27"/>
  <c r="IB66" i="27"/>
  <c r="EK66" i="27"/>
  <c r="ES66" i="27"/>
  <c r="FA66" i="27"/>
  <c r="FI66" i="27"/>
  <c r="FQ66" i="27"/>
  <c r="FY66" i="27"/>
  <c r="GG66" i="27"/>
  <c r="GO66" i="27"/>
  <c r="GW66" i="27"/>
  <c r="HE66" i="27"/>
  <c r="HM66" i="27"/>
  <c r="HU66" i="27"/>
  <c r="IC66" i="27"/>
  <c r="EV66" i="27"/>
  <c r="FL66" i="27"/>
  <c r="GB66" i="27"/>
  <c r="GR66" i="27"/>
  <c r="HH66" i="27"/>
  <c r="HX66" i="27"/>
  <c r="FD66" i="27"/>
  <c r="GJ66" i="27"/>
  <c r="HP66" i="27"/>
  <c r="EO66" i="27"/>
  <c r="FU66" i="27"/>
  <c r="HA66" i="27"/>
  <c r="EW66" i="27"/>
  <c r="FM66" i="27"/>
  <c r="GC66" i="27"/>
  <c r="GS66" i="27"/>
  <c r="HI66" i="27"/>
  <c r="HY66" i="27"/>
  <c r="EN66" i="27"/>
  <c r="FT66" i="27"/>
  <c r="GZ66" i="27"/>
  <c r="IF66" i="27"/>
  <c r="FE66" i="27"/>
  <c r="GK66" i="27"/>
  <c r="HQ66" i="27"/>
  <c r="Q54" i="27"/>
  <c r="T54" i="27"/>
  <c r="M21" i="27"/>
  <c r="U22" i="27"/>
  <c r="EL41" i="27"/>
  <c r="EP41" i="27"/>
  <c r="ET41" i="27"/>
  <c r="EX41" i="27"/>
  <c r="FB41" i="27"/>
  <c r="FF41" i="27"/>
  <c r="FJ41" i="27"/>
  <c r="FN41" i="27"/>
  <c r="FR41" i="27"/>
  <c r="FV41" i="27"/>
  <c r="FZ41" i="27"/>
  <c r="GD41" i="27"/>
  <c r="GH41" i="27"/>
  <c r="GL41" i="27"/>
  <c r="GP41" i="27"/>
  <c r="GT41" i="27"/>
  <c r="GX41" i="27"/>
  <c r="HB41" i="27"/>
  <c r="HF41" i="27"/>
  <c r="HJ41" i="27"/>
  <c r="HN41" i="27"/>
  <c r="HR41" i="27"/>
  <c r="HV41" i="27"/>
  <c r="HZ41" i="27"/>
  <c r="ID41" i="27"/>
  <c r="EM41" i="27"/>
  <c r="EQ41" i="27"/>
  <c r="EU41" i="27"/>
  <c r="EY41" i="27"/>
  <c r="FC41" i="27"/>
  <c r="FG41" i="27"/>
  <c r="FK41" i="27"/>
  <c r="FO41" i="27"/>
  <c r="FS41" i="27"/>
  <c r="FW41" i="27"/>
  <c r="GA41" i="27"/>
  <c r="GE41" i="27"/>
  <c r="GI41" i="27"/>
  <c r="GM41" i="27"/>
  <c r="GQ41" i="27"/>
  <c r="GU41" i="27"/>
  <c r="GY41" i="27"/>
  <c r="HC41" i="27"/>
  <c r="HG41" i="27"/>
  <c r="HK41" i="27"/>
  <c r="HO41" i="27"/>
  <c r="HS41" i="27"/>
  <c r="HW41" i="27"/>
  <c r="IA41" i="27"/>
  <c r="IE41" i="27"/>
  <c r="EN41" i="27"/>
  <c r="EV41" i="27"/>
  <c r="FD41" i="27"/>
  <c r="FL41" i="27"/>
  <c r="FT41" i="27"/>
  <c r="GB41" i="27"/>
  <c r="GJ41" i="27"/>
  <c r="GR41" i="27"/>
  <c r="GZ41" i="27"/>
  <c r="HH41" i="27"/>
  <c r="HP41" i="27"/>
  <c r="HX41" i="27"/>
  <c r="IF41" i="27"/>
  <c r="EO41" i="27"/>
  <c r="EW41" i="27"/>
  <c r="FE41" i="27"/>
  <c r="FM41" i="27"/>
  <c r="FU41" i="27"/>
  <c r="GC41" i="27"/>
  <c r="GK41" i="27"/>
  <c r="GS41" i="27"/>
  <c r="HA41" i="27"/>
  <c r="HI41" i="27"/>
  <c r="HQ41" i="27"/>
  <c r="HY41" i="27"/>
  <c r="ER41" i="27"/>
  <c r="FH41" i="27"/>
  <c r="FX41" i="27"/>
  <c r="GN41" i="27"/>
  <c r="HD41" i="27"/>
  <c r="HT41" i="27"/>
  <c r="ES41" i="27"/>
  <c r="FI41" i="27"/>
  <c r="FY41" i="27"/>
  <c r="GO41" i="27"/>
  <c r="HE41" i="27"/>
  <c r="HU41" i="27"/>
  <c r="EZ41" i="27"/>
  <c r="GF41" i="27"/>
  <c r="HL41" i="27"/>
  <c r="EJ41" i="27"/>
  <c r="GV41" i="27"/>
  <c r="FQ41" i="27"/>
  <c r="IC41" i="27"/>
  <c r="FA41" i="27"/>
  <c r="GG41" i="27"/>
  <c r="HM41" i="27"/>
  <c r="FP41" i="27"/>
  <c r="IB41" i="27"/>
  <c r="EK41" i="27"/>
  <c r="GW41" i="27"/>
  <c r="T22" i="27"/>
  <c r="Q22" i="27"/>
  <c r="R22" i="27"/>
  <c r="EM60" i="27"/>
  <c r="EQ60" i="27"/>
  <c r="EU60" i="27"/>
  <c r="EY60" i="27"/>
  <c r="FC60" i="27"/>
  <c r="FG60" i="27"/>
  <c r="FK60" i="27"/>
  <c r="FO60" i="27"/>
  <c r="FS60" i="27"/>
  <c r="FW60" i="27"/>
  <c r="GA60" i="27"/>
  <c r="GE60" i="27"/>
  <c r="GI60" i="27"/>
  <c r="GM60" i="27"/>
  <c r="GQ60" i="27"/>
  <c r="GU60" i="27"/>
  <c r="GY60" i="27"/>
  <c r="HC60" i="27"/>
  <c r="HG60" i="27"/>
  <c r="HK60" i="27"/>
  <c r="HO60" i="27"/>
  <c r="HS60" i="27"/>
  <c r="HW60" i="27"/>
  <c r="IA60" i="27"/>
  <c r="IE60" i="27"/>
  <c r="EJ60" i="27"/>
  <c r="EN60" i="27"/>
  <c r="ER60" i="27"/>
  <c r="EV60" i="27"/>
  <c r="EZ60" i="27"/>
  <c r="FD60" i="27"/>
  <c r="FH60" i="27"/>
  <c r="FL60" i="27"/>
  <c r="FP60" i="27"/>
  <c r="FT60" i="27"/>
  <c r="FX60" i="27"/>
  <c r="GB60" i="27"/>
  <c r="GF60" i="27"/>
  <c r="GJ60" i="27"/>
  <c r="GN60" i="27"/>
  <c r="GR60" i="27"/>
  <c r="GV60" i="27"/>
  <c r="GZ60" i="27"/>
  <c r="HD60" i="27"/>
  <c r="HH60" i="27"/>
  <c r="HL60" i="27"/>
  <c r="HP60" i="27"/>
  <c r="HT60" i="27"/>
  <c r="HX60" i="27"/>
  <c r="IB60" i="27"/>
  <c r="IF60" i="27"/>
  <c r="EK60" i="27"/>
  <c r="ES60" i="27"/>
  <c r="FA60" i="27"/>
  <c r="FI60" i="27"/>
  <c r="FQ60" i="27"/>
  <c r="FY60" i="27"/>
  <c r="GG60" i="27"/>
  <c r="GO60" i="27"/>
  <c r="GW60" i="27"/>
  <c r="HE60" i="27"/>
  <c r="HM60" i="27"/>
  <c r="HU60" i="27"/>
  <c r="IC60" i="27"/>
  <c r="EL60" i="27"/>
  <c r="ET60" i="27"/>
  <c r="FB60" i="27"/>
  <c r="FJ60" i="27"/>
  <c r="FR60" i="27"/>
  <c r="FZ60" i="27"/>
  <c r="GH60" i="27"/>
  <c r="GP60" i="27"/>
  <c r="GX60" i="27"/>
  <c r="HF60" i="27"/>
  <c r="HN60" i="27"/>
  <c r="HV60" i="27"/>
  <c r="ID60" i="27"/>
  <c r="EO60" i="27"/>
  <c r="FE60" i="27"/>
  <c r="FU60" i="27"/>
  <c r="GK60" i="27"/>
  <c r="HA60" i="27"/>
  <c r="HQ60" i="27"/>
  <c r="EW60" i="27"/>
  <c r="GC60" i="27"/>
  <c r="HI60" i="27"/>
  <c r="FN60" i="27"/>
  <c r="GT60" i="27"/>
  <c r="HZ60" i="27"/>
  <c r="EP60" i="27"/>
  <c r="FF60" i="27"/>
  <c r="FV60" i="27"/>
  <c r="GL60" i="27"/>
  <c r="HB60" i="27"/>
  <c r="HR60" i="27"/>
  <c r="FM60" i="27"/>
  <c r="GS60" i="27"/>
  <c r="HY60" i="27"/>
  <c r="EX60" i="27"/>
  <c r="GD60" i="27"/>
  <c r="HJ60" i="27"/>
  <c r="L54" i="27"/>
  <c r="V54" i="27"/>
  <c r="EM52" i="27"/>
  <c r="EQ52" i="27"/>
  <c r="EU52" i="27"/>
  <c r="EY52" i="27"/>
  <c r="FC52" i="27"/>
  <c r="FG52" i="27"/>
  <c r="FK52" i="27"/>
  <c r="FO52" i="27"/>
  <c r="FS52" i="27"/>
  <c r="FW52" i="27"/>
  <c r="GA52" i="27"/>
  <c r="GE52" i="27"/>
  <c r="GI52" i="27"/>
  <c r="GM52" i="27"/>
  <c r="GQ52" i="27"/>
  <c r="GU52" i="27"/>
  <c r="GY52" i="27"/>
  <c r="HC52" i="27"/>
  <c r="HG52" i="27"/>
  <c r="HK52" i="27"/>
  <c r="HO52" i="27"/>
  <c r="HS52" i="27"/>
  <c r="HW52" i="27"/>
  <c r="IA52" i="27"/>
  <c r="IE52" i="27"/>
  <c r="EJ52" i="27"/>
  <c r="EN52" i="27"/>
  <c r="ER52" i="27"/>
  <c r="EV52" i="27"/>
  <c r="EZ52" i="27"/>
  <c r="FD52" i="27"/>
  <c r="FH52" i="27"/>
  <c r="FL52" i="27"/>
  <c r="FP52" i="27"/>
  <c r="FT52" i="27"/>
  <c r="FX52" i="27"/>
  <c r="GB52" i="27"/>
  <c r="GF52" i="27"/>
  <c r="GJ52" i="27"/>
  <c r="GN52" i="27"/>
  <c r="GR52" i="27"/>
  <c r="GV52" i="27"/>
  <c r="GZ52" i="27"/>
  <c r="HD52" i="27"/>
  <c r="HH52" i="27"/>
  <c r="HL52" i="27"/>
  <c r="HP52" i="27"/>
  <c r="HT52" i="27"/>
  <c r="HX52" i="27"/>
  <c r="IB52" i="27"/>
  <c r="IF52" i="27"/>
  <c r="EO52" i="27"/>
  <c r="EW52" i="27"/>
  <c r="FE52" i="27"/>
  <c r="FM52" i="27"/>
  <c r="FU52" i="27"/>
  <c r="GC52" i="27"/>
  <c r="GK52" i="27"/>
  <c r="GS52" i="27"/>
  <c r="HA52" i="27"/>
  <c r="HI52" i="27"/>
  <c r="HQ52" i="27"/>
  <c r="HY52" i="27"/>
  <c r="EP52" i="27"/>
  <c r="EX52" i="27"/>
  <c r="FF52" i="27"/>
  <c r="FN52" i="27"/>
  <c r="FV52" i="27"/>
  <c r="GD52" i="27"/>
  <c r="GL52" i="27"/>
  <c r="GT52" i="27"/>
  <c r="HB52" i="27"/>
  <c r="HJ52" i="27"/>
  <c r="HR52" i="27"/>
  <c r="HZ52" i="27"/>
  <c r="EK52" i="27"/>
  <c r="FA52" i="27"/>
  <c r="FQ52" i="27"/>
  <c r="GG52" i="27"/>
  <c r="GW52" i="27"/>
  <c r="HM52" i="27"/>
  <c r="IC52" i="27"/>
  <c r="FI52" i="27"/>
  <c r="GO52" i="27"/>
  <c r="HU52" i="27"/>
  <c r="FJ52" i="27"/>
  <c r="GP52" i="27"/>
  <c r="HV52" i="27"/>
  <c r="EL52" i="27"/>
  <c r="FB52" i="27"/>
  <c r="FR52" i="27"/>
  <c r="GH52" i="27"/>
  <c r="GX52" i="27"/>
  <c r="HN52" i="27"/>
  <c r="ID52" i="27"/>
  <c r="ES52" i="27"/>
  <c r="FY52" i="27"/>
  <c r="HE52" i="27"/>
  <c r="ET52" i="27"/>
  <c r="FZ52" i="27"/>
  <c r="HF52" i="27"/>
  <c r="P33" i="27"/>
  <c r="L22" i="27"/>
  <c r="EJ97" i="27"/>
  <c r="EN97" i="27"/>
  <c r="ER97" i="27"/>
  <c r="EV97" i="27"/>
  <c r="EZ97" i="27"/>
  <c r="FD97" i="27"/>
  <c r="FH97" i="27"/>
  <c r="FL97" i="27"/>
  <c r="FP97" i="27"/>
  <c r="FT97" i="27"/>
  <c r="FX97" i="27"/>
  <c r="GB97" i="27"/>
  <c r="GF97" i="27"/>
  <c r="GJ97" i="27"/>
  <c r="GN97" i="27"/>
  <c r="GR97" i="27"/>
  <c r="GV97" i="27"/>
  <c r="GZ97" i="27"/>
  <c r="HD97" i="27"/>
  <c r="HH97" i="27"/>
  <c r="HL97" i="27"/>
  <c r="HP97" i="27"/>
  <c r="HT97" i="27"/>
  <c r="HX97" i="27"/>
  <c r="IB97" i="27"/>
  <c r="IF97" i="27"/>
  <c r="EL97" i="27"/>
  <c r="ET97" i="27"/>
  <c r="FB97" i="27"/>
  <c r="FN97" i="27"/>
  <c r="FV97" i="27"/>
  <c r="GD97" i="27"/>
  <c r="GL97" i="27"/>
  <c r="GT97" i="27"/>
  <c r="HB97" i="27"/>
  <c r="HJ97" i="27"/>
  <c r="HR97" i="27"/>
  <c r="HZ97" i="27"/>
  <c r="EQ97" i="27"/>
  <c r="EY97" i="27"/>
  <c r="FG97" i="27"/>
  <c r="FO97" i="27"/>
  <c r="FW97" i="27"/>
  <c r="GE97" i="27"/>
  <c r="GM97" i="27"/>
  <c r="GU97" i="27"/>
  <c r="HC97" i="27"/>
  <c r="HK97" i="27"/>
  <c r="HS97" i="27"/>
  <c r="IA97" i="27"/>
  <c r="EK97" i="27"/>
  <c r="EO97" i="27"/>
  <c r="ES97" i="27"/>
  <c r="EW97" i="27"/>
  <c r="FA97" i="27"/>
  <c r="FE97" i="27"/>
  <c r="FI97" i="27"/>
  <c r="FM97" i="27"/>
  <c r="FQ97" i="27"/>
  <c r="FU97" i="27"/>
  <c r="FY97" i="27"/>
  <c r="GC97" i="27"/>
  <c r="GG97" i="27"/>
  <c r="GK97" i="27"/>
  <c r="GO97" i="27"/>
  <c r="GS97" i="27"/>
  <c r="GW97" i="27"/>
  <c r="HA97" i="27"/>
  <c r="HE97" i="27"/>
  <c r="HI97" i="27"/>
  <c r="HM97" i="27"/>
  <c r="HQ97" i="27"/>
  <c r="HU97" i="27"/>
  <c r="HY97" i="27"/>
  <c r="IC97" i="27"/>
  <c r="EP97" i="27"/>
  <c r="EX97" i="27"/>
  <c r="FF97" i="27"/>
  <c r="FJ97" i="27"/>
  <c r="FR97" i="27"/>
  <c r="FZ97" i="27"/>
  <c r="GH97" i="27"/>
  <c r="GP97" i="27"/>
  <c r="GX97" i="27"/>
  <c r="HF97" i="27"/>
  <c r="HN97" i="27"/>
  <c r="HV97" i="27"/>
  <c r="ID97" i="27"/>
  <c r="EM97" i="27"/>
  <c r="EU97" i="27"/>
  <c r="FC97" i="27"/>
  <c r="FK97" i="27"/>
  <c r="FS97" i="27"/>
  <c r="GA97" i="27"/>
  <c r="GI97" i="27"/>
  <c r="GQ97" i="27"/>
  <c r="GY97" i="27"/>
  <c r="HG97" i="27"/>
  <c r="HO97" i="27"/>
  <c r="HW97" i="27"/>
  <c r="IE97" i="27"/>
  <c r="EK70" i="27"/>
  <c r="EO70" i="27"/>
  <c r="ES70" i="27"/>
  <c r="EW70" i="27"/>
  <c r="FA70" i="27"/>
  <c r="FE70" i="27"/>
  <c r="FI70" i="27"/>
  <c r="FM70" i="27"/>
  <c r="FQ70" i="27"/>
  <c r="FU70" i="27"/>
  <c r="FY70" i="27"/>
  <c r="GC70" i="27"/>
  <c r="GG70" i="27"/>
  <c r="GK70" i="27"/>
  <c r="GO70" i="27"/>
  <c r="GS70" i="27"/>
  <c r="GW70" i="27"/>
  <c r="HA70" i="27"/>
  <c r="HE70" i="27"/>
  <c r="HI70" i="27"/>
  <c r="HM70" i="27"/>
  <c r="HQ70" i="27"/>
  <c r="HU70" i="27"/>
  <c r="HY70" i="27"/>
  <c r="IC70" i="27"/>
  <c r="EL70" i="27"/>
  <c r="EP70" i="27"/>
  <c r="ET70" i="27"/>
  <c r="EX70" i="27"/>
  <c r="FB70" i="27"/>
  <c r="FF70" i="27"/>
  <c r="FJ70" i="27"/>
  <c r="FN70" i="27"/>
  <c r="FR70" i="27"/>
  <c r="FV70" i="27"/>
  <c r="FZ70" i="27"/>
  <c r="GD70" i="27"/>
  <c r="GH70" i="27"/>
  <c r="GL70" i="27"/>
  <c r="GP70" i="27"/>
  <c r="GT70" i="27"/>
  <c r="GX70" i="27"/>
  <c r="HB70" i="27"/>
  <c r="HF70" i="27"/>
  <c r="HJ70" i="27"/>
  <c r="HN70" i="27"/>
  <c r="HR70" i="27"/>
  <c r="HV70" i="27"/>
  <c r="HZ70" i="27"/>
  <c r="ID70" i="27"/>
  <c r="EM70" i="27"/>
  <c r="EU70" i="27"/>
  <c r="FC70" i="27"/>
  <c r="FK70" i="27"/>
  <c r="FS70" i="27"/>
  <c r="GA70" i="27"/>
  <c r="GI70" i="27"/>
  <c r="GQ70" i="27"/>
  <c r="GY70" i="27"/>
  <c r="HG70" i="27"/>
  <c r="HO70" i="27"/>
  <c r="HW70" i="27"/>
  <c r="IE70" i="27"/>
  <c r="EN70" i="27"/>
  <c r="EV70" i="27"/>
  <c r="FD70" i="27"/>
  <c r="FL70" i="27"/>
  <c r="FT70" i="27"/>
  <c r="GB70" i="27"/>
  <c r="GJ70" i="27"/>
  <c r="GR70" i="27"/>
  <c r="GZ70" i="27"/>
  <c r="HH70" i="27"/>
  <c r="HP70" i="27"/>
  <c r="HX70" i="27"/>
  <c r="IF70" i="27"/>
  <c r="EQ70" i="27"/>
  <c r="FG70" i="27"/>
  <c r="FW70" i="27"/>
  <c r="GM70" i="27"/>
  <c r="HC70" i="27"/>
  <c r="HS70" i="27"/>
  <c r="EY70" i="27"/>
  <c r="FO70" i="27"/>
  <c r="GU70" i="27"/>
  <c r="IA70" i="27"/>
  <c r="EZ70" i="27"/>
  <c r="GF70" i="27"/>
  <c r="HL70" i="27"/>
  <c r="ER70" i="27"/>
  <c r="FH70" i="27"/>
  <c r="FX70" i="27"/>
  <c r="GN70" i="27"/>
  <c r="HD70" i="27"/>
  <c r="HT70" i="27"/>
  <c r="GE70" i="27"/>
  <c r="HK70" i="27"/>
  <c r="EJ70" i="27"/>
  <c r="FP70" i="27"/>
  <c r="GV70" i="27"/>
  <c r="IB70" i="27"/>
  <c r="R54" i="27"/>
  <c r="AD54" i="27" s="1"/>
  <c r="P22" i="27"/>
  <c r="L13" i="27"/>
  <c r="M13" i="27" s="1"/>
  <c r="T13" i="27" s="1"/>
  <c r="V33" i="27"/>
  <c r="EL25" i="27"/>
  <c r="EP25" i="27"/>
  <c r="ET25" i="27"/>
  <c r="EX25" i="27"/>
  <c r="FB25" i="27"/>
  <c r="FF25" i="27"/>
  <c r="FJ25" i="27"/>
  <c r="FN25" i="27"/>
  <c r="FR25" i="27"/>
  <c r="FV25" i="27"/>
  <c r="FZ25" i="27"/>
  <c r="GD25" i="27"/>
  <c r="GH25" i="27"/>
  <c r="GL25" i="27"/>
  <c r="GP25" i="27"/>
  <c r="GT25" i="27"/>
  <c r="GX25" i="27"/>
  <c r="HB25" i="27"/>
  <c r="HF25" i="27"/>
  <c r="HJ25" i="27"/>
  <c r="HN25" i="27"/>
  <c r="HR25" i="27"/>
  <c r="HV25" i="27"/>
  <c r="HZ25" i="27"/>
  <c r="ID25" i="27"/>
  <c r="EM25" i="27"/>
  <c r="EQ25" i="27"/>
  <c r="EU25" i="27"/>
  <c r="EY25" i="27"/>
  <c r="FC25" i="27"/>
  <c r="FG25" i="27"/>
  <c r="FK25" i="27"/>
  <c r="FO25" i="27"/>
  <c r="FS25" i="27"/>
  <c r="FW25" i="27"/>
  <c r="GA25" i="27"/>
  <c r="GE25" i="27"/>
  <c r="GI25" i="27"/>
  <c r="GM25" i="27"/>
  <c r="GQ25" i="27"/>
  <c r="GU25" i="27"/>
  <c r="GY25" i="27"/>
  <c r="HC25" i="27"/>
  <c r="HG25" i="27"/>
  <c r="HK25" i="27"/>
  <c r="HO25" i="27"/>
  <c r="HS25" i="27"/>
  <c r="HW25" i="27"/>
  <c r="IA25" i="27"/>
  <c r="IE25" i="27"/>
  <c r="EJ25" i="27"/>
  <c r="ER25" i="27"/>
  <c r="EZ25" i="27"/>
  <c r="FH25" i="27"/>
  <c r="FP25" i="27"/>
  <c r="FX25" i="27"/>
  <c r="GF25" i="27"/>
  <c r="GN25" i="27"/>
  <c r="GV25" i="27"/>
  <c r="HD25" i="27"/>
  <c r="HL25" i="27"/>
  <c r="HT25" i="27"/>
  <c r="IB25" i="27"/>
  <c r="EK25" i="27"/>
  <c r="ES25" i="27"/>
  <c r="FA25" i="27"/>
  <c r="FI25" i="27"/>
  <c r="FQ25" i="27"/>
  <c r="FY25" i="27"/>
  <c r="GG25" i="27"/>
  <c r="GO25" i="27"/>
  <c r="GW25" i="27"/>
  <c r="HE25" i="27"/>
  <c r="HM25" i="27"/>
  <c r="HU25" i="27"/>
  <c r="IC25" i="27"/>
  <c r="EV25" i="27"/>
  <c r="FL25" i="27"/>
  <c r="GB25" i="27"/>
  <c r="GR25" i="27"/>
  <c r="HH25" i="27"/>
  <c r="HX25" i="27"/>
  <c r="EW25" i="27"/>
  <c r="FM25" i="27"/>
  <c r="GC25" i="27"/>
  <c r="GS25" i="27"/>
  <c r="HI25" i="27"/>
  <c r="HY25" i="27"/>
  <c r="EN25" i="27"/>
  <c r="FT25" i="27"/>
  <c r="GZ25" i="27"/>
  <c r="IF25" i="27"/>
  <c r="EO25" i="27"/>
  <c r="FU25" i="27"/>
  <c r="HA25" i="27"/>
  <c r="FD25" i="27"/>
  <c r="HP25" i="27"/>
  <c r="FE25" i="27"/>
  <c r="HQ25" i="27"/>
  <c r="GJ25" i="27"/>
  <c r="GK25" i="27"/>
  <c r="EM47" i="27"/>
  <c r="EQ47" i="27"/>
  <c r="EU47" i="27"/>
  <c r="EY47" i="27"/>
  <c r="FC47" i="27"/>
  <c r="FG47" i="27"/>
  <c r="FK47" i="27"/>
  <c r="FO47" i="27"/>
  <c r="FS47" i="27"/>
  <c r="FW47" i="27"/>
  <c r="GA47" i="27"/>
  <c r="GE47" i="27"/>
  <c r="GI47" i="27"/>
  <c r="GM47" i="27"/>
  <c r="GQ47" i="27"/>
  <c r="GU47" i="27"/>
  <c r="GY47" i="27"/>
  <c r="HC47" i="27"/>
  <c r="HG47" i="27"/>
  <c r="HK47" i="27"/>
  <c r="HO47" i="27"/>
  <c r="HS47" i="27"/>
  <c r="HW47" i="27"/>
  <c r="IA47" i="27"/>
  <c r="IE47" i="27"/>
  <c r="EJ47" i="27"/>
  <c r="EN47" i="27"/>
  <c r="ER47" i="27"/>
  <c r="EV47" i="27"/>
  <c r="EZ47" i="27"/>
  <c r="FD47" i="27"/>
  <c r="FH47" i="27"/>
  <c r="FL47" i="27"/>
  <c r="FP47" i="27"/>
  <c r="FT47" i="27"/>
  <c r="FX47" i="27"/>
  <c r="GB47" i="27"/>
  <c r="GF47" i="27"/>
  <c r="GJ47" i="27"/>
  <c r="GN47" i="27"/>
  <c r="GR47" i="27"/>
  <c r="GV47" i="27"/>
  <c r="GZ47" i="27"/>
  <c r="HD47" i="27"/>
  <c r="HH47" i="27"/>
  <c r="HL47" i="27"/>
  <c r="HP47" i="27"/>
  <c r="HT47" i="27"/>
  <c r="HX47" i="27"/>
  <c r="IB47" i="27"/>
  <c r="IF47" i="27"/>
  <c r="EO47" i="27"/>
  <c r="EW47" i="27"/>
  <c r="FE47" i="27"/>
  <c r="FM47" i="27"/>
  <c r="FU47" i="27"/>
  <c r="GC47" i="27"/>
  <c r="GK47" i="27"/>
  <c r="GS47" i="27"/>
  <c r="HA47" i="27"/>
  <c r="HI47" i="27"/>
  <c r="HQ47" i="27"/>
  <c r="HY47" i="27"/>
  <c r="EP47" i="27"/>
  <c r="EX47" i="27"/>
  <c r="FF47" i="27"/>
  <c r="FN47" i="27"/>
  <c r="FV47" i="27"/>
  <c r="GD47" i="27"/>
  <c r="GL47" i="27"/>
  <c r="GT47" i="27"/>
  <c r="HB47" i="27"/>
  <c r="HJ47" i="27"/>
  <c r="HR47" i="27"/>
  <c r="HZ47" i="27"/>
  <c r="EK47" i="27"/>
  <c r="FA47" i="27"/>
  <c r="FQ47" i="27"/>
  <c r="GG47" i="27"/>
  <c r="GW47" i="27"/>
  <c r="HM47" i="27"/>
  <c r="IC47" i="27"/>
  <c r="ES47" i="27"/>
  <c r="FY47" i="27"/>
  <c r="HE47" i="27"/>
  <c r="FJ47" i="27"/>
  <c r="GP47" i="27"/>
  <c r="HV47" i="27"/>
  <c r="EL47" i="27"/>
  <c r="FB47" i="27"/>
  <c r="FR47" i="27"/>
  <c r="GH47" i="27"/>
  <c r="GX47" i="27"/>
  <c r="HN47" i="27"/>
  <c r="ID47" i="27"/>
  <c r="FI47" i="27"/>
  <c r="GO47" i="27"/>
  <c r="HU47" i="27"/>
  <c r="ET47" i="27"/>
  <c r="FZ47" i="27"/>
  <c r="HF47" i="27"/>
  <c r="AW7" i="27"/>
  <c r="AW10" i="27"/>
  <c r="AW9" i="27"/>
  <c r="AU6" i="27"/>
  <c r="AX12" i="27"/>
  <c r="AU13" i="27"/>
  <c r="AX5" i="27"/>
  <c r="AW8" i="27"/>
  <c r="AW11" i="27"/>
  <c r="AV4" i="27"/>
  <c r="AR5" i="26"/>
  <c r="AQ6" i="26"/>
  <c r="AS13" i="26"/>
  <c r="AS9" i="26"/>
  <c r="AP11" i="26"/>
  <c r="AP7" i="26"/>
  <c r="AQ4" i="26"/>
  <c r="AQ12" i="26"/>
  <c r="AQ8" i="26"/>
  <c r="AQ10" i="26"/>
  <c r="B71" i="28"/>
  <c r="C71" i="28" s="1"/>
  <c r="T21" i="27"/>
  <c r="Q37" i="27"/>
  <c r="AI37" i="27" s="1"/>
  <c r="T78" i="27"/>
  <c r="L78" i="27"/>
  <c r="M47" i="27"/>
  <c r="R38" i="27"/>
  <c r="T14" i="27"/>
  <c r="M59" i="27"/>
  <c r="Q78" i="27"/>
  <c r="M29" i="27"/>
  <c r="U38" i="27"/>
  <c r="L47" i="27"/>
  <c r="T37" i="27"/>
  <c r="L29" i="27"/>
  <c r="L38" i="27"/>
  <c r="V14" i="27"/>
  <c r="M37" i="27"/>
  <c r="P14" i="27"/>
  <c r="Q47" i="27"/>
  <c r="L37" i="27"/>
  <c r="M38" i="27"/>
  <c r="Q14" i="27"/>
  <c r="AI14" i="27" s="1"/>
  <c r="L97" i="27"/>
  <c r="Q59" i="27"/>
  <c r="P78" i="27"/>
  <c r="U78" i="27"/>
  <c r="T38" i="27"/>
  <c r="P47" i="27"/>
  <c r="V47" i="27"/>
  <c r="P37" i="27"/>
  <c r="V37" i="27"/>
  <c r="Q38" i="27"/>
  <c r="M14" i="27"/>
  <c r="U43" i="27"/>
  <c r="P38" i="27"/>
  <c r="U37" i="27"/>
  <c r="U14" i="27"/>
  <c r="L14" i="27"/>
  <c r="T97" i="27"/>
  <c r="Q97" i="27"/>
  <c r="L43" i="27"/>
  <c r="U44" i="27"/>
  <c r="P5" i="27"/>
  <c r="U5" i="27" s="1"/>
  <c r="T59" i="27"/>
  <c r="V59" i="27"/>
  <c r="V97" i="27"/>
  <c r="T43" i="27"/>
  <c r="Q43" i="27"/>
  <c r="M44" i="27"/>
  <c r="P59" i="27"/>
  <c r="U59" i="27"/>
  <c r="P97" i="27"/>
  <c r="P43" i="27"/>
  <c r="R59" i="27"/>
  <c r="T89" i="27"/>
  <c r="Q89" i="27"/>
  <c r="X52" i="27"/>
  <c r="L44" i="27"/>
  <c r="R44" i="27"/>
  <c r="U33" i="27"/>
  <c r="X30" i="27"/>
  <c r="T29" i="27"/>
  <c r="Q29" i="27"/>
  <c r="AD29" i="27" s="1"/>
  <c r="P21" i="27"/>
  <c r="V21" i="27"/>
  <c r="T44" i="27"/>
  <c r="P89" i="27"/>
  <c r="V89" i="27"/>
  <c r="Q44" i="27"/>
  <c r="L33" i="27"/>
  <c r="P29" i="27"/>
  <c r="V29" i="27"/>
  <c r="U21" i="27"/>
  <c r="P44" i="27"/>
  <c r="X90" i="27"/>
  <c r="R33" i="27"/>
  <c r="T33" i="27"/>
  <c r="Q33" i="27"/>
  <c r="U29" i="27"/>
  <c r="L21" i="27"/>
  <c r="AG80" i="27"/>
  <c r="R4" i="27"/>
  <c r="X98" i="27"/>
  <c r="X67" i="27"/>
  <c r="T4" i="27"/>
  <c r="V51" i="27"/>
  <c r="R51" i="27"/>
  <c r="AI51" i="27" s="1"/>
  <c r="M51" i="27"/>
  <c r="U101" i="27"/>
  <c r="T98" i="27"/>
  <c r="U98" i="27"/>
  <c r="V98" i="27"/>
  <c r="AJ80" i="27"/>
  <c r="L51" i="27"/>
  <c r="Q60" i="27"/>
  <c r="Y60" i="27" s="1"/>
  <c r="M60" i="27"/>
  <c r="Q17" i="27"/>
  <c r="P18" i="27"/>
  <c r="V18" i="27"/>
  <c r="R43" i="27"/>
  <c r="Y43" i="27" s="1"/>
  <c r="M43" i="27"/>
  <c r="R97" i="27"/>
  <c r="M97" i="27"/>
  <c r="M101" i="27"/>
  <c r="L101" i="27"/>
  <c r="P98" i="27"/>
  <c r="M98" i="27"/>
  <c r="L60" i="27"/>
  <c r="R17" i="27"/>
  <c r="P17" i="27"/>
  <c r="V17" i="27"/>
  <c r="P9" i="27"/>
  <c r="R9" i="27" s="1"/>
  <c r="U18" i="27"/>
  <c r="M18" i="27"/>
  <c r="R78" i="27"/>
  <c r="M78" i="27"/>
  <c r="R47" i="27"/>
  <c r="T47" i="27"/>
  <c r="V60" i="27"/>
  <c r="P60" i="27"/>
  <c r="R101" i="27"/>
  <c r="Q101" i="27"/>
  <c r="L98" i="27"/>
  <c r="U51" i="27"/>
  <c r="T60" i="27"/>
  <c r="M17" i="27"/>
  <c r="U17" i="27"/>
  <c r="Q18" i="27"/>
  <c r="R89" i="27"/>
  <c r="M89" i="27"/>
  <c r="Y80" i="27"/>
  <c r="U4" i="27"/>
  <c r="AA80" i="27"/>
  <c r="Q4" i="27"/>
  <c r="AI83" i="27"/>
  <c r="AE83" i="27"/>
  <c r="AA83" i="27"/>
  <c r="AH83" i="27"/>
  <c r="AD83" i="27"/>
  <c r="Z83" i="27"/>
  <c r="AG83" i="27"/>
  <c r="Y83" i="27"/>
  <c r="AF83" i="27"/>
  <c r="X83" i="27"/>
  <c r="AJ83" i="27"/>
  <c r="AC83" i="27"/>
  <c r="AB83" i="27"/>
  <c r="U62" i="27"/>
  <c r="P62" i="27"/>
  <c r="R62" i="27"/>
  <c r="L62" i="27"/>
  <c r="Q62" i="27"/>
  <c r="V62" i="27"/>
  <c r="M62" i="27"/>
  <c r="T62" i="27"/>
  <c r="T49" i="27"/>
  <c r="R49" i="27"/>
  <c r="M49" i="27"/>
  <c r="V49" i="27"/>
  <c r="Q49" i="27"/>
  <c r="L49" i="27"/>
  <c r="U49" i="27"/>
  <c r="P49" i="27"/>
  <c r="R56" i="27"/>
  <c r="M56" i="27"/>
  <c r="T56" i="27"/>
  <c r="L56" i="27"/>
  <c r="Q56" i="27"/>
  <c r="V56" i="27"/>
  <c r="P56" i="27"/>
  <c r="U56" i="27"/>
  <c r="AI41" i="27"/>
  <c r="AE41" i="27"/>
  <c r="AA41" i="27"/>
  <c r="AH41" i="27"/>
  <c r="AD41" i="27"/>
  <c r="Z41" i="27"/>
  <c r="AJ41" i="27"/>
  <c r="AB41" i="27"/>
  <c r="X41" i="27"/>
  <c r="AC41" i="27"/>
  <c r="AG41" i="27"/>
  <c r="Y41" i="27"/>
  <c r="AF41" i="27"/>
  <c r="U36" i="27"/>
  <c r="P36" i="27"/>
  <c r="T36" i="27"/>
  <c r="V36" i="27"/>
  <c r="L36" i="27"/>
  <c r="Q36" i="27"/>
  <c r="R36" i="27"/>
  <c r="M36" i="27"/>
  <c r="U96" i="27"/>
  <c r="P96" i="27"/>
  <c r="T96" i="27"/>
  <c r="R96" i="27"/>
  <c r="Q96" i="27"/>
  <c r="V96" i="27"/>
  <c r="M96" i="27"/>
  <c r="L96" i="27"/>
  <c r="AJ98" i="27"/>
  <c r="AF98" i="27"/>
  <c r="AB98" i="27"/>
  <c r="AI98" i="27"/>
  <c r="AE98" i="27"/>
  <c r="AA98" i="27"/>
  <c r="AH98" i="27"/>
  <c r="Z98" i="27"/>
  <c r="AG98" i="27"/>
  <c r="Y98" i="27"/>
  <c r="AD98" i="27"/>
  <c r="AC98" i="27"/>
  <c r="X80" i="27"/>
  <c r="R84" i="27"/>
  <c r="M84" i="27"/>
  <c r="V84" i="27"/>
  <c r="Q84" i="27"/>
  <c r="L84" i="27"/>
  <c r="T84" i="27"/>
  <c r="P84" i="27"/>
  <c r="U84" i="27"/>
  <c r="U82" i="27"/>
  <c r="P82" i="27"/>
  <c r="T82" i="27"/>
  <c r="M82" i="27"/>
  <c r="V82" i="27"/>
  <c r="L82" i="27"/>
  <c r="Q82" i="27"/>
  <c r="R82" i="27"/>
  <c r="AI80" i="27"/>
  <c r="U74" i="27"/>
  <c r="P74" i="27"/>
  <c r="Q74" i="27"/>
  <c r="V74" i="27"/>
  <c r="T74" i="27"/>
  <c r="R74" i="27"/>
  <c r="M74" i="27"/>
  <c r="L74" i="27"/>
  <c r="T57" i="27"/>
  <c r="R57" i="27"/>
  <c r="L57" i="27"/>
  <c r="Q57" i="27"/>
  <c r="V57" i="27"/>
  <c r="P57" i="27"/>
  <c r="M57" i="27"/>
  <c r="U57" i="27"/>
  <c r="T61" i="27"/>
  <c r="U61" i="27"/>
  <c r="M61" i="27"/>
  <c r="R61" i="27"/>
  <c r="L61" i="27"/>
  <c r="Q61" i="27"/>
  <c r="V61" i="27"/>
  <c r="P61" i="27"/>
  <c r="AI55" i="27"/>
  <c r="AE55" i="27"/>
  <c r="AA55" i="27"/>
  <c r="AF55" i="27"/>
  <c r="Z55" i="27"/>
  <c r="AJ55" i="27"/>
  <c r="AD55" i="27"/>
  <c r="Y55" i="27"/>
  <c r="AH55" i="27"/>
  <c r="AC55" i="27"/>
  <c r="X55" i="27"/>
  <c r="AG55" i="27"/>
  <c r="AB55" i="27"/>
  <c r="V63" i="27"/>
  <c r="Q63" i="27"/>
  <c r="L63" i="27"/>
  <c r="P63" i="27"/>
  <c r="U63" i="27"/>
  <c r="T63" i="27"/>
  <c r="M63" i="27"/>
  <c r="R63" i="27"/>
  <c r="U93" i="27"/>
  <c r="P93" i="27"/>
  <c r="R93" i="27"/>
  <c r="L93" i="27"/>
  <c r="Q93" i="27"/>
  <c r="M93" i="27"/>
  <c r="V93" i="27"/>
  <c r="T93" i="27"/>
  <c r="U50" i="27"/>
  <c r="P50" i="27"/>
  <c r="T50" i="27"/>
  <c r="R50" i="27"/>
  <c r="M50" i="27"/>
  <c r="L50" i="27"/>
  <c r="V50" i="27"/>
  <c r="Q50" i="27"/>
  <c r="U46" i="27"/>
  <c r="P46" i="27"/>
  <c r="T46" i="27"/>
  <c r="M46" i="27"/>
  <c r="V46" i="27"/>
  <c r="L46" i="27"/>
  <c r="Q46" i="27"/>
  <c r="R46" i="27"/>
  <c r="R8" i="27"/>
  <c r="T27" i="27"/>
  <c r="R27" i="27"/>
  <c r="M27" i="27"/>
  <c r="Q27" i="27"/>
  <c r="L27" i="27"/>
  <c r="P27" i="27"/>
  <c r="V27" i="27"/>
  <c r="U27" i="27"/>
  <c r="T92" i="27"/>
  <c r="U92" i="27"/>
  <c r="M92" i="27"/>
  <c r="R92" i="27"/>
  <c r="L92" i="27"/>
  <c r="P92" i="27"/>
  <c r="Q92" i="27"/>
  <c r="V92" i="27"/>
  <c r="T87" i="27"/>
  <c r="R87" i="27"/>
  <c r="M87" i="27"/>
  <c r="P87" i="27"/>
  <c r="V87" i="27"/>
  <c r="L87" i="27"/>
  <c r="U87" i="27"/>
  <c r="Q87" i="27"/>
  <c r="U58" i="27"/>
  <c r="P58" i="27"/>
  <c r="Q58" i="27"/>
  <c r="V58" i="27"/>
  <c r="T58" i="27"/>
  <c r="M58" i="27"/>
  <c r="R58" i="27"/>
  <c r="L58" i="27"/>
  <c r="AI70" i="27"/>
  <c r="AE70" i="27"/>
  <c r="AA70" i="27"/>
  <c r="AH70" i="27"/>
  <c r="AD70" i="27"/>
  <c r="Z70" i="27"/>
  <c r="AG70" i="27"/>
  <c r="Y70" i="27"/>
  <c r="AF70" i="27"/>
  <c r="X70" i="27"/>
  <c r="AC70" i="27"/>
  <c r="AJ70" i="27"/>
  <c r="AB70" i="27"/>
  <c r="L10" i="27"/>
  <c r="M10" i="27" s="1"/>
  <c r="P10" i="27"/>
  <c r="U40" i="27"/>
  <c r="P40" i="27"/>
  <c r="T40" i="27"/>
  <c r="Q40" i="27"/>
  <c r="V40" i="27"/>
  <c r="M40" i="27"/>
  <c r="L40" i="27"/>
  <c r="R40" i="27"/>
  <c r="U32" i="27"/>
  <c r="P32" i="27"/>
  <c r="T32" i="27"/>
  <c r="Q32" i="27"/>
  <c r="L32" i="27"/>
  <c r="M32" i="27"/>
  <c r="V32" i="27"/>
  <c r="R32" i="27"/>
  <c r="U16" i="27"/>
  <c r="P16" i="27"/>
  <c r="T16" i="27"/>
  <c r="Q16" i="27"/>
  <c r="M16" i="27"/>
  <c r="V16" i="27"/>
  <c r="L16" i="27"/>
  <c r="R16" i="27"/>
  <c r="R13" i="27"/>
  <c r="Q13" i="27"/>
  <c r="P11" i="27"/>
  <c r="L11" i="27"/>
  <c r="M11" i="27" s="1"/>
  <c r="T15" i="27"/>
  <c r="R15" i="27"/>
  <c r="M15" i="27"/>
  <c r="V15" i="27"/>
  <c r="L15" i="27"/>
  <c r="U15" i="27"/>
  <c r="P15" i="27"/>
  <c r="Q15" i="27"/>
  <c r="V79" i="27"/>
  <c r="Q79" i="27"/>
  <c r="L79" i="27"/>
  <c r="U79" i="27"/>
  <c r="T79" i="27"/>
  <c r="M79" i="27"/>
  <c r="R79" i="27"/>
  <c r="P79" i="27"/>
  <c r="T45" i="27"/>
  <c r="R45" i="27"/>
  <c r="M45" i="27"/>
  <c r="U45" i="27"/>
  <c r="Q45" i="27"/>
  <c r="P45" i="27"/>
  <c r="V45" i="27"/>
  <c r="L45" i="27"/>
  <c r="R34" i="27"/>
  <c r="M34" i="27"/>
  <c r="V34" i="27"/>
  <c r="Q34" i="27"/>
  <c r="L34" i="27"/>
  <c r="U34" i="27"/>
  <c r="P34" i="27"/>
  <c r="T34" i="27"/>
  <c r="AI21" i="27"/>
  <c r="AE21" i="27"/>
  <c r="AA21" i="27"/>
  <c r="AH21" i="27"/>
  <c r="AD21" i="27"/>
  <c r="Z21" i="27"/>
  <c r="AF21" i="27"/>
  <c r="X21" i="27"/>
  <c r="AG21" i="27"/>
  <c r="Y21" i="27"/>
  <c r="AC21" i="27"/>
  <c r="AJ21" i="27"/>
  <c r="AB21" i="27"/>
  <c r="T19" i="27"/>
  <c r="R19" i="27"/>
  <c r="M19" i="27"/>
  <c r="Q19" i="27"/>
  <c r="V19" i="27"/>
  <c r="L19" i="27"/>
  <c r="U19" i="27"/>
  <c r="P19" i="27"/>
  <c r="U28" i="27"/>
  <c r="P28" i="27"/>
  <c r="T28" i="27"/>
  <c r="V28" i="27"/>
  <c r="L28" i="27"/>
  <c r="Q28" i="27"/>
  <c r="R28" i="27"/>
  <c r="M28" i="27"/>
  <c r="U20" i="27"/>
  <c r="P20" i="27"/>
  <c r="T20" i="27"/>
  <c r="V20" i="27"/>
  <c r="L20" i="27"/>
  <c r="Q20" i="27"/>
  <c r="M20" i="27"/>
  <c r="R20" i="27"/>
  <c r="P12" i="27"/>
  <c r="L12" i="27"/>
  <c r="M12" i="27" s="1"/>
  <c r="T39" i="27"/>
  <c r="R39" i="27"/>
  <c r="M39" i="27"/>
  <c r="V39" i="27"/>
  <c r="L39" i="27"/>
  <c r="Q39" i="27"/>
  <c r="U39" i="27"/>
  <c r="P39" i="27"/>
  <c r="T95" i="27"/>
  <c r="R95" i="27"/>
  <c r="M95" i="27"/>
  <c r="P95" i="27"/>
  <c r="V95" i="27"/>
  <c r="L95" i="27"/>
  <c r="U95" i="27"/>
  <c r="Q95" i="27"/>
  <c r="R102" i="27"/>
  <c r="M102" i="27"/>
  <c r="V102" i="27"/>
  <c r="Q102" i="27"/>
  <c r="L102" i="27"/>
  <c r="U102" i="27"/>
  <c r="T102" i="27"/>
  <c r="P102" i="27"/>
  <c r="T91" i="27"/>
  <c r="R91" i="27"/>
  <c r="M91" i="27"/>
  <c r="U91" i="27"/>
  <c r="Q91" i="27"/>
  <c r="V91" i="27"/>
  <c r="P91" i="27"/>
  <c r="L91" i="27"/>
  <c r="T99" i="27"/>
  <c r="R99" i="27"/>
  <c r="M99" i="27"/>
  <c r="V99" i="27"/>
  <c r="L99" i="27"/>
  <c r="U99" i="27"/>
  <c r="Q99" i="27"/>
  <c r="P99" i="27"/>
  <c r="T72" i="27"/>
  <c r="R72" i="27"/>
  <c r="M72" i="27"/>
  <c r="P72" i="27"/>
  <c r="V72" i="27"/>
  <c r="L72" i="27"/>
  <c r="U72" i="27"/>
  <c r="Q72" i="27"/>
  <c r="AI25" i="27"/>
  <c r="AE25" i="27"/>
  <c r="AA25" i="27"/>
  <c r="AH25" i="27"/>
  <c r="AD25" i="27"/>
  <c r="Z25" i="27"/>
  <c r="AJ25" i="27"/>
  <c r="AB25" i="27"/>
  <c r="AC25" i="27"/>
  <c r="AG25" i="27"/>
  <c r="Y25" i="27"/>
  <c r="AF25" i="27"/>
  <c r="X25" i="27"/>
  <c r="T53" i="27"/>
  <c r="R53" i="27"/>
  <c r="M53" i="27"/>
  <c r="V53" i="27"/>
  <c r="Q53" i="27"/>
  <c r="L53" i="27"/>
  <c r="P53" i="27"/>
  <c r="U53" i="27"/>
  <c r="U42" i="27"/>
  <c r="T42" i="27"/>
  <c r="R42" i="27"/>
  <c r="M42" i="27"/>
  <c r="Q42" i="27"/>
  <c r="L42" i="27"/>
  <c r="V42" i="27"/>
  <c r="P42" i="27"/>
  <c r="T35" i="27"/>
  <c r="R35" i="27"/>
  <c r="M35" i="27"/>
  <c r="Q35" i="27"/>
  <c r="V35" i="27"/>
  <c r="L35" i="27"/>
  <c r="U35" i="27"/>
  <c r="P35" i="27"/>
  <c r="T85" i="27"/>
  <c r="R85" i="27"/>
  <c r="M85" i="27"/>
  <c r="P85" i="27"/>
  <c r="V85" i="27"/>
  <c r="L85" i="27"/>
  <c r="U85" i="27"/>
  <c r="Q85" i="27"/>
  <c r="R94" i="27"/>
  <c r="M94" i="27"/>
  <c r="V94" i="27"/>
  <c r="Q94" i="27"/>
  <c r="L94" i="27"/>
  <c r="T94" i="27"/>
  <c r="P94" i="27"/>
  <c r="U94" i="27"/>
  <c r="AD80" i="27"/>
  <c r="AC80" i="27"/>
  <c r="T76" i="27"/>
  <c r="R76" i="27"/>
  <c r="M76" i="27"/>
  <c r="Q76" i="27"/>
  <c r="P76" i="27"/>
  <c r="U76" i="27"/>
  <c r="L76" i="27"/>
  <c r="V76" i="27"/>
  <c r="U69" i="27"/>
  <c r="P69" i="27"/>
  <c r="T69" i="27"/>
  <c r="M69" i="27"/>
  <c r="V69" i="27"/>
  <c r="L69" i="27"/>
  <c r="R69" i="27"/>
  <c r="Q69" i="27"/>
  <c r="Z80" i="27"/>
  <c r="AB80" i="27"/>
  <c r="V75" i="27"/>
  <c r="Q75" i="27"/>
  <c r="L75" i="27"/>
  <c r="U75" i="27"/>
  <c r="T75" i="27"/>
  <c r="M75" i="27"/>
  <c r="R75" i="27"/>
  <c r="P75" i="27"/>
  <c r="AJ90" i="27"/>
  <c r="AF90" i="27"/>
  <c r="AB90" i="27"/>
  <c r="AI90" i="27"/>
  <c r="AE90" i="27"/>
  <c r="AA90" i="27"/>
  <c r="AG90" i="27"/>
  <c r="Y90" i="27"/>
  <c r="AD90" i="27"/>
  <c r="AH90" i="27"/>
  <c r="AC90" i="27"/>
  <c r="Z90" i="27"/>
  <c r="U100" i="27"/>
  <c r="P100" i="27"/>
  <c r="T100" i="27"/>
  <c r="Q100" i="27"/>
  <c r="M100" i="27"/>
  <c r="V100" i="27"/>
  <c r="L100" i="27"/>
  <c r="R100" i="27"/>
  <c r="T103" i="27"/>
  <c r="R103" i="27"/>
  <c r="M103" i="27"/>
  <c r="Q103" i="27"/>
  <c r="P103" i="27"/>
  <c r="V103" i="27"/>
  <c r="L103" i="27"/>
  <c r="U103" i="27"/>
  <c r="U88" i="27"/>
  <c r="P88" i="27"/>
  <c r="T88" i="27"/>
  <c r="R88" i="27"/>
  <c r="Q88" i="27"/>
  <c r="V88" i="27"/>
  <c r="M88" i="27"/>
  <c r="L88" i="27"/>
  <c r="R86" i="27"/>
  <c r="M86" i="27"/>
  <c r="V86" i="27"/>
  <c r="Q86" i="27"/>
  <c r="L86" i="27"/>
  <c r="T86" i="27"/>
  <c r="P86" i="27"/>
  <c r="U86" i="27"/>
  <c r="T81" i="27"/>
  <c r="U81" i="27"/>
  <c r="M81" i="27"/>
  <c r="R81" i="27"/>
  <c r="L81" i="27"/>
  <c r="V81" i="27"/>
  <c r="Q81" i="27"/>
  <c r="P81" i="27"/>
  <c r="U77" i="27"/>
  <c r="P77" i="27"/>
  <c r="T77" i="27"/>
  <c r="V77" i="27"/>
  <c r="L77" i="27"/>
  <c r="R77" i="27"/>
  <c r="Q77" i="27"/>
  <c r="M77" i="27"/>
  <c r="T73" i="27"/>
  <c r="R73" i="27"/>
  <c r="L73" i="27"/>
  <c r="Q73" i="27"/>
  <c r="P73" i="27"/>
  <c r="M73" i="27"/>
  <c r="V73" i="27"/>
  <c r="U73" i="27"/>
  <c r="AH80" i="27"/>
  <c r="AE80" i="27"/>
  <c r="AF80" i="27"/>
  <c r="R71" i="27"/>
  <c r="M71" i="27"/>
  <c r="V71" i="27"/>
  <c r="Q71" i="27"/>
  <c r="L71" i="27"/>
  <c r="T71" i="27"/>
  <c r="P71" i="27"/>
  <c r="U71" i="27"/>
  <c r="R64" i="27"/>
  <c r="M64" i="27"/>
  <c r="V64" i="27"/>
  <c r="P64" i="27"/>
  <c r="U64" i="27"/>
  <c r="T64" i="27"/>
  <c r="L64" i="27"/>
  <c r="Q64" i="27"/>
  <c r="T68" i="27"/>
  <c r="R68" i="27"/>
  <c r="M68" i="27"/>
  <c r="U68" i="27"/>
  <c r="Q68" i="27"/>
  <c r="P68" i="27"/>
  <c r="V68" i="27"/>
  <c r="L68" i="27"/>
  <c r="AJ67" i="27"/>
  <c r="AF67" i="27"/>
  <c r="AB67" i="27"/>
  <c r="AI67" i="27"/>
  <c r="AE67" i="27"/>
  <c r="AA67" i="27"/>
  <c r="AG67" i="27"/>
  <c r="Y67" i="27"/>
  <c r="AD67" i="27"/>
  <c r="AC67" i="27"/>
  <c r="AH67" i="27"/>
  <c r="Z67" i="27"/>
  <c r="AI66" i="27"/>
  <c r="AE66" i="27"/>
  <c r="AA66" i="27"/>
  <c r="AH66" i="27"/>
  <c r="AD66" i="27"/>
  <c r="Z66" i="27"/>
  <c r="AC66" i="27"/>
  <c r="AJ66" i="27"/>
  <c r="AB66" i="27"/>
  <c r="AG66" i="27"/>
  <c r="Y66" i="27"/>
  <c r="AF66" i="27"/>
  <c r="X66" i="27"/>
  <c r="T65" i="27"/>
  <c r="V65" i="27"/>
  <c r="P65" i="27"/>
  <c r="U65" i="27"/>
  <c r="M65" i="27"/>
  <c r="R65" i="27"/>
  <c r="L65" i="27"/>
  <c r="Q65" i="27"/>
  <c r="R48" i="27"/>
  <c r="M48" i="27"/>
  <c r="V48" i="27"/>
  <c r="Q48" i="27"/>
  <c r="L48" i="27"/>
  <c r="T48" i="27"/>
  <c r="P48" i="27"/>
  <c r="U48" i="27"/>
  <c r="AJ52" i="27"/>
  <c r="AF52" i="27"/>
  <c r="AB52" i="27"/>
  <c r="AI52" i="27"/>
  <c r="AE52" i="27"/>
  <c r="AA52" i="27"/>
  <c r="AH52" i="27"/>
  <c r="AD52" i="27"/>
  <c r="Z52" i="27"/>
  <c r="AG52" i="27"/>
  <c r="AC52" i="27"/>
  <c r="Y52" i="27"/>
  <c r="U24" i="27"/>
  <c r="P24" i="27"/>
  <c r="T24" i="27"/>
  <c r="Q24" i="27"/>
  <c r="M24" i="27"/>
  <c r="V24" i="27"/>
  <c r="L24" i="27"/>
  <c r="R24" i="27"/>
  <c r="U13" i="27"/>
  <c r="P6" i="27"/>
  <c r="L6" i="27"/>
  <c r="M6" i="27" s="1"/>
  <c r="T31" i="27"/>
  <c r="R31" i="27"/>
  <c r="M31" i="27"/>
  <c r="V31" i="27"/>
  <c r="L31" i="27"/>
  <c r="P31" i="27"/>
  <c r="U31" i="27"/>
  <c r="Q31" i="27"/>
  <c r="AJ30" i="27"/>
  <c r="AF30" i="27"/>
  <c r="AB30" i="27"/>
  <c r="AI30" i="27"/>
  <c r="AE30" i="27"/>
  <c r="AA30" i="27"/>
  <c r="AH30" i="27"/>
  <c r="Z30" i="27"/>
  <c r="AG30" i="27"/>
  <c r="Y30" i="27"/>
  <c r="AD30" i="27"/>
  <c r="AC30" i="27"/>
  <c r="T23" i="27"/>
  <c r="R23" i="27"/>
  <c r="M23" i="27"/>
  <c r="V23" i="27"/>
  <c r="L23" i="27"/>
  <c r="Q23" i="27"/>
  <c r="P23" i="27"/>
  <c r="U23" i="27"/>
  <c r="P7" i="27"/>
  <c r="L7" i="27"/>
  <c r="M7" i="27" s="1"/>
  <c r="R26" i="27"/>
  <c r="M26" i="27"/>
  <c r="V26" i="27"/>
  <c r="Q26" i="27"/>
  <c r="L26" i="27"/>
  <c r="U26" i="27"/>
  <c r="T26" i="27"/>
  <c r="P26" i="27"/>
  <c r="AI22" i="27"/>
  <c r="B65" i="30" l="1"/>
  <c r="C64" i="30"/>
  <c r="AF22" i="27"/>
  <c r="Y22" i="27"/>
  <c r="AE22" i="27"/>
  <c r="AG22" i="27"/>
  <c r="AB22" i="27"/>
  <c r="AF14" i="27"/>
  <c r="AE54" i="27"/>
  <c r="Z22" i="27"/>
  <c r="AC22" i="27"/>
  <c r="AH22" i="27"/>
  <c r="AB54" i="27"/>
  <c r="AG54" i="27"/>
  <c r="X54" i="27"/>
  <c r="AJ54" i="27"/>
  <c r="Z54" i="27"/>
  <c r="X22" i="27"/>
  <c r="AG37" i="27"/>
  <c r="Z37" i="27"/>
  <c r="AC54" i="27"/>
  <c r="AA54" i="27"/>
  <c r="AH54" i="27"/>
  <c r="AI54" i="27"/>
  <c r="AS4" i="20"/>
  <c r="IK6" i="20"/>
  <c r="IK7" i="20"/>
  <c r="EL68" i="27"/>
  <c r="EP68" i="27"/>
  <c r="ET68" i="27"/>
  <c r="EX68" i="27"/>
  <c r="FB68" i="27"/>
  <c r="FF68" i="27"/>
  <c r="FJ68" i="27"/>
  <c r="FN68" i="27"/>
  <c r="FR68" i="27"/>
  <c r="FV68" i="27"/>
  <c r="FZ68" i="27"/>
  <c r="GD68" i="27"/>
  <c r="GH68" i="27"/>
  <c r="GL68" i="27"/>
  <c r="GP68" i="27"/>
  <c r="GT68" i="27"/>
  <c r="GX68" i="27"/>
  <c r="HB68" i="27"/>
  <c r="HF68" i="27"/>
  <c r="HJ68" i="27"/>
  <c r="HN68" i="27"/>
  <c r="HR68" i="27"/>
  <c r="HV68" i="27"/>
  <c r="HZ68" i="27"/>
  <c r="ID68" i="27"/>
  <c r="EM68" i="27"/>
  <c r="EQ68" i="27"/>
  <c r="EU68" i="27"/>
  <c r="EY68" i="27"/>
  <c r="FC68" i="27"/>
  <c r="FG68" i="27"/>
  <c r="FK68" i="27"/>
  <c r="FO68" i="27"/>
  <c r="FS68" i="27"/>
  <c r="FW68" i="27"/>
  <c r="GA68" i="27"/>
  <c r="GE68" i="27"/>
  <c r="GI68" i="27"/>
  <c r="GM68" i="27"/>
  <c r="GQ68" i="27"/>
  <c r="GU68" i="27"/>
  <c r="GY68" i="27"/>
  <c r="HC68" i="27"/>
  <c r="HG68" i="27"/>
  <c r="HK68" i="27"/>
  <c r="HO68" i="27"/>
  <c r="HS68" i="27"/>
  <c r="HW68" i="27"/>
  <c r="IA68" i="27"/>
  <c r="IE68" i="27"/>
  <c r="EN68" i="27"/>
  <c r="EV68" i="27"/>
  <c r="FD68" i="27"/>
  <c r="FL68" i="27"/>
  <c r="FT68" i="27"/>
  <c r="GB68" i="27"/>
  <c r="GJ68" i="27"/>
  <c r="GR68" i="27"/>
  <c r="GZ68" i="27"/>
  <c r="HH68" i="27"/>
  <c r="HP68" i="27"/>
  <c r="HX68" i="27"/>
  <c r="IF68" i="27"/>
  <c r="EO68" i="27"/>
  <c r="EW68" i="27"/>
  <c r="FE68" i="27"/>
  <c r="FM68" i="27"/>
  <c r="FU68" i="27"/>
  <c r="GC68" i="27"/>
  <c r="GK68" i="27"/>
  <c r="GS68" i="27"/>
  <c r="HA68" i="27"/>
  <c r="HI68" i="27"/>
  <c r="HQ68" i="27"/>
  <c r="HY68" i="27"/>
  <c r="ER68" i="27"/>
  <c r="FH68" i="27"/>
  <c r="FX68" i="27"/>
  <c r="GN68" i="27"/>
  <c r="HD68" i="27"/>
  <c r="HT68" i="27"/>
  <c r="EJ68" i="27"/>
  <c r="FP68" i="27"/>
  <c r="GV68" i="27"/>
  <c r="IB68" i="27"/>
  <c r="EK68" i="27"/>
  <c r="FQ68" i="27"/>
  <c r="GW68" i="27"/>
  <c r="IC68" i="27"/>
  <c r="ES68" i="27"/>
  <c r="FI68" i="27"/>
  <c r="FY68" i="27"/>
  <c r="GO68" i="27"/>
  <c r="HE68" i="27"/>
  <c r="HU68" i="27"/>
  <c r="EZ68" i="27"/>
  <c r="GF68" i="27"/>
  <c r="HL68" i="27"/>
  <c r="FA68" i="27"/>
  <c r="GG68" i="27"/>
  <c r="HM68" i="27"/>
  <c r="EK35" i="27"/>
  <c r="EO35" i="27"/>
  <c r="ES35" i="27"/>
  <c r="EW35" i="27"/>
  <c r="FA35" i="27"/>
  <c r="FE35" i="27"/>
  <c r="FI35" i="27"/>
  <c r="FM35" i="27"/>
  <c r="FQ35" i="27"/>
  <c r="FU35" i="27"/>
  <c r="FY35" i="27"/>
  <c r="GC35" i="27"/>
  <c r="GG35" i="27"/>
  <c r="GK35" i="27"/>
  <c r="GO35" i="27"/>
  <c r="GS35" i="27"/>
  <c r="GW35" i="27"/>
  <c r="HA35" i="27"/>
  <c r="HE35" i="27"/>
  <c r="HI35" i="27"/>
  <c r="HM35" i="27"/>
  <c r="HQ35" i="27"/>
  <c r="HU35" i="27"/>
  <c r="HY35" i="27"/>
  <c r="IC35" i="27"/>
  <c r="EL35" i="27"/>
  <c r="EP35" i="27"/>
  <c r="ET35" i="27"/>
  <c r="EX35" i="27"/>
  <c r="FB35" i="27"/>
  <c r="FF35" i="27"/>
  <c r="FJ35" i="27"/>
  <c r="FN35" i="27"/>
  <c r="FR35" i="27"/>
  <c r="FV35" i="27"/>
  <c r="FZ35" i="27"/>
  <c r="GD35" i="27"/>
  <c r="GH35" i="27"/>
  <c r="GL35" i="27"/>
  <c r="GP35" i="27"/>
  <c r="GT35" i="27"/>
  <c r="GX35" i="27"/>
  <c r="HB35" i="27"/>
  <c r="HF35" i="27"/>
  <c r="HJ35" i="27"/>
  <c r="HN35" i="27"/>
  <c r="HR35" i="27"/>
  <c r="HV35" i="27"/>
  <c r="HZ35" i="27"/>
  <c r="ID35" i="27"/>
  <c r="EQ35" i="27"/>
  <c r="EY35" i="27"/>
  <c r="FG35" i="27"/>
  <c r="FO35" i="27"/>
  <c r="FW35" i="27"/>
  <c r="GE35" i="27"/>
  <c r="GM35" i="27"/>
  <c r="GU35" i="27"/>
  <c r="HC35" i="27"/>
  <c r="HK35" i="27"/>
  <c r="HS35" i="27"/>
  <c r="IA35" i="27"/>
  <c r="EJ35" i="27"/>
  <c r="ER35" i="27"/>
  <c r="EZ35" i="27"/>
  <c r="FH35" i="27"/>
  <c r="FP35" i="27"/>
  <c r="FX35" i="27"/>
  <c r="GF35" i="27"/>
  <c r="GN35" i="27"/>
  <c r="GV35" i="27"/>
  <c r="HD35" i="27"/>
  <c r="HL35" i="27"/>
  <c r="HT35" i="27"/>
  <c r="IB35" i="27"/>
  <c r="EM35" i="27"/>
  <c r="FC35" i="27"/>
  <c r="FS35" i="27"/>
  <c r="GI35" i="27"/>
  <c r="GY35" i="27"/>
  <c r="HO35" i="27"/>
  <c r="IE35" i="27"/>
  <c r="EN35" i="27"/>
  <c r="FD35" i="27"/>
  <c r="FT35" i="27"/>
  <c r="GJ35" i="27"/>
  <c r="GZ35" i="27"/>
  <c r="HP35" i="27"/>
  <c r="IF35" i="27"/>
  <c r="FK35" i="27"/>
  <c r="GQ35" i="27"/>
  <c r="HW35" i="27"/>
  <c r="GA35" i="27"/>
  <c r="GB35" i="27"/>
  <c r="FL35" i="27"/>
  <c r="GR35" i="27"/>
  <c r="HX35" i="27"/>
  <c r="EU35" i="27"/>
  <c r="HG35" i="27"/>
  <c r="EV35" i="27"/>
  <c r="HH35" i="27"/>
  <c r="EK57" i="27"/>
  <c r="EO57" i="27"/>
  <c r="ES57" i="27"/>
  <c r="EW57" i="27"/>
  <c r="FA57" i="27"/>
  <c r="FE57" i="27"/>
  <c r="FI57" i="27"/>
  <c r="FM57" i="27"/>
  <c r="FQ57" i="27"/>
  <c r="FU57" i="27"/>
  <c r="FY57" i="27"/>
  <c r="GC57" i="27"/>
  <c r="GG57" i="27"/>
  <c r="GK57" i="27"/>
  <c r="GO57" i="27"/>
  <c r="GS57" i="27"/>
  <c r="GW57" i="27"/>
  <c r="HA57" i="27"/>
  <c r="HE57" i="27"/>
  <c r="HI57" i="27"/>
  <c r="HM57" i="27"/>
  <c r="HQ57" i="27"/>
  <c r="HU57" i="27"/>
  <c r="HY57" i="27"/>
  <c r="IC57" i="27"/>
  <c r="EL57" i="27"/>
  <c r="EP57" i="27"/>
  <c r="ET57" i="27"/>
  <c r="EX57" i="27"/>
  <c r="FB57" i="27"/>
  <c r="FF57" i="27"/>
  <c r="FJ57" i="27"/>
  <c r="FN57" i="27"/>
  <c r="FR57" i="27"/>
  <c r="FV57" i="27"/>
  <c r="FZ57" i="27"/>
  <c r="GD57" i="27"/>
  <c r="GH57" i="27"/>
  <c r="GL57" i="27"/>
  <c r="GP57" i="27"/>
  <c r="GT57" i="27"/>
  <c r="GX57" i="27"/>
  <c r="HB57" i="27"/>
  <c r="HF57" i="27"/>
  <c r="HJ57" i="27"/>
  <c r="HN57" i="27"/>
  <c r="HR57" i="27"/>
  <c r="HV57" i="27"/>
  <c r="HZ57" i="27"/>
  <c r="ID57" i="27"/>
  <c r="EM57" i="27"/>
  <c r="EU57" i="27"/>
  <c r="FC57" i="27"/>
  <c r="FK57" i="27"/>
  <c r="FS57" i="27"/>
  <c r="GA57" i="27"/>
  <c r="GI57" i="27"/>
  <c r="GQ57" i="27"/>
  <c r="GY57" i="27"/>
  <c r="HG57" i="27"/>
  <c r="HO57" i="27"/>
  <c r="HW57" i="27"/>
  <c r="IE57" i="27"/>
  <c r="EN57" i="27"/>
  <c r="EV57" i="27"/>
  <c r="FD57" i="27"/>
  <c r="FL57" i="27"/>
  <c r="FT57" i="27"/>
  <c r="GB57" i="27"/>
  <c r="GJ57" i="27"/>
  <c r="GR57" i="27"/>
  <c r="GZ57" i="27"/>
  <c r="HH57" i="27"/>
  <c r="HP57" i="27"/>
  <c r="HX57" i="27"/>
  <c r="IF57" i="27"/>
  <c r="EY57" i="27"/>
  <c r="FO57" i="27"/>
  <c r="GE57" i="27"/>
  <c r="GU57" i="27"/>
  <c r="HK57" i="27"/>
  <c r="IA57" i="27"/>
  <c r="EQ57" i="27"/>
  <c r="FW57" i="27"/>
  <c r="HC57" i="27"/>
  <c r="FH57" i="27"/>
  <c r="GN57" i="27"/>
  <c r="HT57" i="27"/>
  <c r="EJ57" i="27"/>
  <c r="EZ57" i="27"/>
  <c r="FP57" i="27"/>
  <c r="GF57" i="27"/>
  <c r="GV57" i="27"/>
  <c r="HL57" i="27"/>
  <c r="IB57" i="27"/>
  <c r="FG57" i="27"/>
  <c r="GM57" i="27"/>
  <c r="HS57" i="27"/>
  <c r="ER57" i="27"/>
  <c r="FX57" i="27"/>
  <c r="HD57" i="27"/>
  <c r="EK82" i="27"/>
  <c r="EO82" i="27"/>
  <c r="ES82" i="27"/>
  <c r="EW82" i="27"/>
  <c r="FA82" i="27"/>
  <c r="FE82" i="27"/>
  <c r="FI82" i="27"/>
  <c r="FM82" i="27"/>
  <c r="FQ82" i="27"/>
  <c r="FU82" i="27"/>
  <c r="FY82" i="27"/>
  <c r="GC82" i="27"/>
  <c r="GG82" i="27"/>
  <c r="GK82" i="27"/>
  <c r="GO82" i="27"/>
  <c r="GS82" i="27"/>
  <c r="GW82" i="27"/>
  <c r="HA82" i="27"/>
  <c r="HE82" i="27"/>
  <c r="HI82" i="27"/>
  <c r="HM82" i="27"/>
  <c r="HQ82" i="27"/>
  <c r="HU82" i="27"/>
  <c r="HY82" i="27"/>
  <c r="IC82" i="27"/>
  <c r="EL82" i="27"/>
  <c r="EP82" i="27"/>
  <c r="ET82" i="27"/>
  <c r="EX82" i="27"/>
  <c r="FB82" i="27"/>
  <c r="FF82" i="27"/>
  <c r="FJ82" i="27"/>
  <c r="FN82" i="27"/>
  <c r="FR82" i="27"/>
  <c r="FV82" i="27"/>
  <c r="FZ82" i="27"/>
  <c r="GD82" i="27"/>
  <c r="GH82" i="27"/>
  <c r="GL82" i="27"/>
  <c r="GP82" i="27"/>
  <c r="GT82" i="27"/>
  <c r="GX82" i="27"/>
  <c r="HB82" i="27"/>
  <c r="HF82" i="27"/>
  <c r="HJ82" i="27"/>
  <c r="HN82" i="27"/>
  <c r="HR82" i="27"/>
  <c r="HV82" i="27"/>
  <c r="HZ82" i="27"/>
  <c r="ID82" i="27"/>
  <c r="EM82" i="27"/>
  <c r="EU82" i="27"/>
  <c r="FC82" i="27"/>
  <c r="FK82" i="27"/>
  <c r="FS82" i="27"/>
  <c r="GA82" i="27"/>
  <c r="GI82" i="27"/>
  <c r="GQ82" i="27"/>
  <c r="GY82" i="27"/>
  <c r="HG82" i="27"/>
  <c r="HO82" i="27"/>
  <c r="HW82" i="27"/>
  <c r="IE82" i="27"/>
  <c r="EQ82" i="27"/>
  <c r="FG82" i="27"/>
  <c r="FW82" i="27"/>
  <c r="GM82" i="27"/>
  <c r="HC82" i="27"/>
  <c r="HS82" i="27"/>
  <c r="ER82" i="27"/>
  <c r="FH82" i="27"/>
  <c r="FX82" i="27"/>
  <c r="GN82" i="27"/>
  <c r="HD82" i="27"/>
  <c r="HT82" i="27"/>
  <c r="EN82" i="27"/>
  <c r="EV82" i="27"/>
  <c r="FD82" i="27"/>
  <c r="FL82" i="27"/>
  <c r="FT82" i="27"/>
  <c r="GB82" i="27"/>
  <c r="GJ82" i="27"/>
  <c r="GR82" i="27"/>
  <c r="GZ82" i="27"/>
  <c r="HH82" i="27"/>
  <c r="HP82" i="27"/>
  <c r="HX82" i="27"/>
  <c r="IF82" i="27"/>
  <c r="EY82" i="27"/>
  <c r="FO82" i="27"/>
  <c r="GE82" i="27"/>
  <c r="GU82" i="27"/>
  <c r="HK82" i="27"/>
  <c r="IA82" i="27"/>
  <c r="EJ82" i="27"/>
  <c r="EZ82" i="27"/>
  <c r="FP82" i="27"/>
  <c r="GF82" i="27"/>
  <c r="GV82" i="27"/>
  <c r="HL82" i="27"/>
  <c r="IB82" i="27"/>
  <c r="EK49" i="27"/>
  <c r="EO49" i="27"/>
  <c r="ES49" i="27"/>
  <c r="EW49" i="27"/>
  <c r="FA49" i="27"/>
  <c r="FE49" i="27"/>
  <c r="FI49" i="27"/>
  <c r="FM49" i="27"/>
  <c r="FQ49" i="27"/>
  <c r="FU49" i="27"/>
  <c r="FY49" i="27"/>
  <c r="GC49" i="27"/>
  <c r="GG49" i="27"/>
  <c r="GK49" i="27"/>
  <c r="GO49" i="27"/>
  <c r="GS49" i="27"/>
  <c r="GW49" i="27"/>
  <c r="HA49" i="27"/>
  <c r="HE49" i="27"/>
  <c r="HI49" i="27"/>
  <c r="HM49" i="27"/>
  <c r="HQ49" i="27"/>
  <c r="HU49" i="27"/>
  <c r="HY49" i="27"/>
  <c r="IC49" i="27"/>
  <c r="EL49" i="27"/>
  <c r="EP49" i="27"/>
  <c r="ET49" i="27"/>
  <c r="EX49" i="27"/>
  <c r="FB49" i="27"/>
  <c r="FF49" i="27"/>
  <c r="FJ49" i="27"/>
  <c r="FN49" i="27"/>
  <c r="FR49" i="27"/>
  <c r="FV49" i="27"/>
  <c r="FZ49" i="27"/>
  <c r="GD49" i="27"/>
  <c r="GH49" i="27"/>
  <c r="GL49" i="27"/>
  <c r="GP49" i="27"/>
  <c r="GT49" i="27"/>
  <c r="GX49" i="27"/>
  <c r="HB49" i="27"/>
  <c r="HF49" i="27"/>
  <c r="HJ49" i="27"/>
  <c r="HN49" i="27"/>
  <c r="HR49" i="27"/>
  <c r="HV49" i="27"/>
  <c r="HZ49" i="27"/>
  <c r="ID49" i="27"/>
  <c r="EM49" i="27"/>
  <c r="EU49" i="27"/>
  <c r="FC49" i="27"/>
  <c r="FK49" i="27"/>
  <c r="FS49" i="27"/>
  <c r="GA49" i="27"/>
  <c r="GI49" i="27"/>
  <c r="GQ49" i="27"/>
  <c r="GY49" i="27"/>
  <c r="HG49" i="27"/>
  <c r="HO49" i="27"/>
  <c r="HW49" i="27"/>
  <c r="IE49" i="27"/>
  <c r="EN49" i="27"/>
  <c r="EV49" i="27"/>
  <c r="FD49" i="27"/>
  <c r="FL49" i="27"/>
  <c r="FT49" i="27"/>
  <c r="GB49" i="27"/>
  <c r="GJ49" i="27"/>
  <c r="GR49" i="27"/>
  <c r="GZ49" i="27"/>
  <c r="HH49" i="27"/>
  <c r="HP49" i="27"/>
  <c r="HX49" i="27"/>
  <c r="IF49" i="27"/>
  <c r="EQ49" i="27"/>
  <c r="FG49" i="27"/>
  <c r="FW49" i="27"/>
  <c r="GM49" i="27"/>
  <c r="HC49" i="27"/>
  <c r="HS49" i="27"/>
  <c r="EY49" i="27"/>
  <c r="GE49" i="27"/>
  <c r="HK49" i="27"/>
  <c r="EJ49" i="27"/>
  <c r="FP49" i="27"/>
  <c r="GV49" i="27"/>
  <c r="IB49" i="27"/>
  <c r="ER49" i="27"/>
  <c r="FH49" i="27"/>
  <c r="FX49" i="27"/>
  <c r="GN49" i="27"/>
  <c r="HD49" i="27"/>
  <c r="HT49" i="27"/>
  <c r="FO49" i="27"/>
  <c r="GU49" i="27"/>
  <c r="IA49" i="27"/>
  <c r="EZ49" i="27"/>
  <c r="GF49" i="27"/>
  <c r="HL49" i="27"/>
  <c r="EJ78" i="27"/>
  <c r="EN78" i="27"/>
  <c r="ER78" i="27"/>
  <c r="EV78" i="27"/>
  <c r="EZ78" i="27"/>
  <c r="FD78" i="27"/>
  <c r="FH78" i="27"/>
  <c r="FL78" i="27"/>
  <c r="FP78" i="27"/>
  <c r="FT78" i="27"/>
  <c r="FX78" i="27"/>
  <c r="GB78" i="27"/>
  <c r="GF78" i="27"/>
  <c r="GJ78" i="27"/>
  <c r="GN78" i="27"/>
  <c r="GR78" i="27"/>
  <c r="GV78" i="27"/>
  <c r="GZ78" i="27"/>
  <c r="HD78" i="27"/>
  <c r="HH78" i="27"/>
  <c r="HL78" i="27"/>
  <c r="HP78" i="27"/>
  <c r="HT78" i="27"/>
  <c r="HX78" i="27"/>
  <c r="IB78" i="27"/>
  <c r="IF78" i="27"/>
  <c r="EK78" i="27"/>
  <c r="EO78" i="27"/>
  <c r="ES78" i="27"/>
  <c r="EW78" i="27"/>
  <c r="FA78" i="27"/>
  <c r="FE78" i="27"/>
  <c r="FI78" i="27"/>
  <c r="FM78" i="27"/>
  <c r="FQ78" i="27"/>
  <c r="FU78" i="27"/>
  <c r="FY78" i="27"/>
  <c r="GC78" i="27"/>
  <c r="GG78" i="27"/>
  <c r="GK78" i="27"/>
  <c r="GO78" i="27"/>
  <c r="GS78" i="27"/>
  <c r="GW78" i="27"/>
  <c r="HA78" i="27"/>
  <c r="HE78" i="27"/>
  <c r="HI78" i="27"/>
  <c r="HM78" i="27"/>
  <c r="HQ78" i="27"/>
  <c r="HU78" i="27"/>
  <c r="HY78" i="27"/>
  <c r="IC78" i="27"/>
  <c r="EL78" i="27"/>
  <c r="ET78" i="27"/>
  <c r="FB78" i="27"/>
  <c r="FJ78" i="27"/>
  <c r="FR78" i="27"/>
  <c r="FZ78" i="27"/>
  <c r="GH78" i="27"/>
  <c r="GP78" i="27"/>
  <c r="GX78" i="27"/>
  <c r="HF78" i="27"/>
  <c r="HN78" i="27"/>
  <c r="HV78" i="27"/>
  <c r="ID78" i="27"/>
  <c r="EX78" i="27"/>
  <c r="FN78" i="27"/>
  <c r="GD78" i="27"/>
  <c r="GT78" i="27"/>
  <c r="HJ78" i="27"/>
  <c r="HZ78" i="27"/>
  <c r="EQ78" i="27"/>
  <c r="FG78" i="27"/>
  <c r="FW78" i="27"/>
  <c r="GM78" i="27"/>
  <c r="HC78" i="27"/>
  <c r="HS78" i="27"/>
  <c r="EM78" i="27"/>
  <c r="EU78" i="27"/>
  <c r="FC78" i="27"/>
  <c r="FK78" i="27"/>
  <c r="FS78" i="27"/>
  <c r="GA78" i="27"/>
  <c r="GI78" i="27"/>
  <c r="GQ78" i="27"/>
  <c r="GY78" i="27"/>
  <c r="HG78" i="27"/>
  <c r="HO78" i="27"/>
  <c r="HW78" i="27"/>
  <c r="IE78" i="27"/>
  <c r="EP78" i="27"/>
  <c r="FF78" i="27"/>
  <c r="FV78" i="27"/>
  <c r="GL78" i="27"/>
  <c r="HB78" i="27"/>
  <c r="HR78" i="27"/>
  <c r="EY78" i="27"/>
  <c r="FO78" i="27"/>
  <c r="GE78" i="27"/>
  <c r="GU78" i="27"/>
  <c r="HK78" i="27"/>
  <c r="IA78" i="27"/>
  <c r="EM22" i="27"/>
  <c r="EQ22" i="27"/>
  <c r="EU22" i="27"/>
  <c r="EY22" i="27"/>
  <c r="FC22" i="27"/>
  <c r="FG22" i="27"/>
  <c r="FK22" i="27"/>
  <c r="FO22" i="27"/>
  <c r="FS22" i="27"/>
  <c r="FW22" i="27"/>
  <c r="GA22" i="27"/>
  <c r="GE22" i="27"/>
  <c r="GI22" i="27"/>
  <c r="GM22" i="27"/>
  <c r="GQ22" i="27"/>
  <c r="GU22" i="27"/>
  <c r="GY22" i="27"/>
  <c r="HC22" i="27"/>
  <c r="HG22" i="27"/>
  <c r="HK22" i="27"/>
  <c r="HO22" i="27"/>
  <c r="HS22" i="27"/>
  <c r="HW22" i="27"/>
  <c r="IA22" i="27"/>
  <c r="IE22" i="27"/>
  <c r="EJ22" i="27"/>
  <c r="EN22" i="27"/>
  <c r="ER22" i="27"/>
  <c r="EV22" i="27"/>
  <c r="EZ22" i="27"/>
  <c r="FD22" i="27"/>
  <c r="FH22" i="27"/>
  <c r="FL22" i="27"/>
  <c r="FP22" i="27"/>
  <c r="FT22" i="27"/>
  <c r="FX22" i="27"/>
  <c r="GB22" i="27"/>
  <c r="GF22" i="27"/>
  <c r="GJ22" i="27"/>
  <c r="GN22" i="27"/>
  <c r="GR22" i="27"/>
  <c r="GV22" i="27"/>
  <c r="GZ22" i="27"/>
  <c r="HD22" i="27"/>
  <c r="HH22" i="27"/>
  <c r="HL22" i="27"/>
  <c r="HP22" i="27"/>
  <c r="HT22" i="27"/>
  <c r="HX22" i="27"/>
  <c r="IB22" i="27"/>
  <c r="IF22" i="27"/>
  <c r="EO22" i="27"/>
  <c r="EW22" i="27"/>
  <c r="FE22" i="27"/>
  <c r="FM22" i="27"/>
  <c r="FU22" i="27"/>
  <c r="GC22" i="27"/>
  <c r="GK22" i="27"/>
  <c r="GS22" i="27"/>
  <c r="HA22" i="27"/>
  <c r="HI22" i="27"/>
  <c r="HQ22" i="27"/>
  <c r="HY22" i="27"/>
  <c r="EP22" i="27"/>
  <c r="EX22" i="27"/>
  <c r="FF22" i="27"/>
  <c r="FN22" i="27"/>
  <c r="FV22" i="27"/>
  <c r="GD22" i="27"/>
  <c r="GL22" i="27"/>
  <c r="GT22" i="27"/>
  <c r="HB22" i="27"/>
  <c r="HJ22" i="27"/>
  <c r="HR22" i="27"/>
  <c r="HZ22" i="27"/>
  <c r="EK22" i="27"/>
  <c r="FA22" i="27"/>
  <c r="FQ22" i="27"/>
  <c r="GG22" i="27"/>
  <c r="GW22" i="27"/>
  <c r="HM22" i="27"/>
  <c r="IC22" i="27"/>
  <c r="EL22" i="27"/>
  <c r="FB22" i="27"/>
  <c r="FR22" i="27"/>
  <c r="GH22" i="27"/>
  <c r="GX22" i="27"/>
  <c r="HN22" i="27"/>
  <c r="ID22" i="27"/>
  <c r="FI22" i="27"/>
  <c r="GO22" i="27"/>
  <c r="HU22" i="27"/>
  <c r="FJ22" i="27"/>
  <c r="GP22" i="27"/>
  <c r="HV22" i="27"/>
  <c r="FY22" i="27"/>
  <c r="FZ22" i="27"/>
  <c r="HE22" i="27"/>
  <c r="ET22" i="27"/>
  <c r="HF22" i="27"/>
  <c r="ES22" i="27"/>
  <c r="AD22" i="27"/>
  <c r="AA22" i="27"/>
  <c r="AJ22" i="27"/>
  <c r="EK31" i="27"/>
  <c r="EO31" i="27"/>
  <c r="ES31" i="27"/>
  <c r="EW31" i="27"/>
  <c r="FA31" i="27"/>
  <c r="FE31" i="27"/>
  <c r="FI31" i="27"/>
  <c r="FM31" i="27"/>
  <c r="FQ31" i="27"/>
  <c r="FU31" i="27"/>
  <c r="FY31" i="27"/>
  <c r="GC31" i="27"/>
  <c r="GG31" i="27"/>
  <c r="GK31" i="27"/>
  <c r="GO31" i="27"/>
  <c r="GS31" i="27"/>
  <c r="GW31" i="27"/>
  <c r="HA31" i="27"/>
  <c r="HE31" i="27"/>
  <c r="HI31" i="27"/>
  <c r="HM31" i="27"/>
  <c r="HQ31" i="27"/>
  <c r="HU31" i="27"/>
  <c r="HY31" i="27"/>
  <c r="IC31" i="27"/>
  <c r="EL31" i="27"/>
  <c r="EP31" i="27"/>
  <c r="ET31" i="27"/>
  <c r="EX31" i="27"/>
  <c r="FB31" i="27"/>
  <c r="FF31" i="27"/>
  <c r="FJ31" i="27"/>
  <c r="FN31" i="27"/>
  <c r="FR31" i="27"/>
  <c r="FV31" i="27"/>
  <c r="FZ31" i="27"/>
  <c r="GD31" i="27"/>
  <c r="GH31" i="27"/>
  <c r="GL31" i="27"/>
  <c r="GP31" i="27"/>
  <c r="GT31" i="27"/>
  <c r="GX31" i="27"/>
  <c r="HB31" i="27"/>
  <c r="HF31" i="27"/>
  <c r="HJ31" i="27"/>
  <c r="HN31" i="27"/>
  <c r="HR31" i="27"/>
  <c r="HV31" i="27"/>
  <c r="HZ31" i="27"/>
  <c r="ID31" i="27"/>
  <c r="EQ31" i="27"/>
  <c r="EY31" i="27"/>
  <c r="FG31" i="27"/>
  <c r="FO31" i="27"/>
  <c r="FW31" i="27"/>
  <c r="GE31" i="27"/>
  <c r="GM31" i="27"/>
  <c r="GU31" i="27"/>
  <c r="HC31" i="27"/>
  <c r="HK31" i="27"/>
  <c r="HS31" i="27"/>
  <c r="IA31" i="27"/>
  <c r="EJ31" i="27"/>
  <c r="ER31" i="27"/>
  <c r="EZ31" i="27"/>
  <c r="FH31" i="27"/>
  <c r="FP31" i="27"/>
  <c r="FX31" i="27"/>
  <c r="GF31" i="27"/>
  <c r="GN31" i="27"/>
  <c r="GV31" i="27"/>
  <c r="HD31" i="27"/>
  <c r="HL31" i="27"/>
  <c r="HT31" i="27"/>
  <c r="IB31" i="27"/>
  <c r="EU31" i="27"/>
  <c r="FK31" i="27"/>
  <c r="GA31" i="27"/>
  <c r="GQ31" i="27"/>
  <c r="HG31" i="27"/>
  <c r="HW31" i="27"/>
  <c r="EV31" i="27"/>
  <c r="FL31" i="27"/>
  <c r="GB31" i="27"/>
  <c r="GR31" i="27"/>
  <c r="HH31" i="27"/>
  <c r="HX31" i="27"/>
  <c r="FC31" i="27"/>
  <c r="GI31" i="27"/>
  <c r="HO31" i="27"/>
  <c r="FD31" i="27"/>
  <c r="GJ31" i="27"/>
  <c r="HP31" i="27"/>
  <c r="EM31" i="27"/>
  <c r="GY31" i="27"/>
  <c r="FS31" i="27"/>
  <c r="IF31" i="27"/>
  <c r="EN31" i="27"/>
  <c r="GZ31" i="27"/>
  <c r="IE31" i="27"/>
  <c r="FT31" i="27"/>
  <c r="EK81" i="27"/>
  <c r="EO81" i="27"/>
  <c r="ES81" i="27"/>
  <c r="EW81" i="27"/>
  <c r="FA81" i="27"/>
  <c r="FE81" i="27"/>
  <c r="FI81" i="27"/>
  <c r="FM81" i="27"/>
  <c r="FQ81" i="27"/>
  <c r="FU81" i="27"/>
  <c r="FY81" i="27"/>
  <c r="GC81" i="27"/>
  <c r="GG81" i="27"/>
  <c r="GK81" i="27"/>
  <c r="GO81" i="27"/>
  <c r="GS81" i="27"/>
  <c r="GW81" i="27"/>
  <c r="HA81" i="27"/>
  <c r="HE81" i="27"/>
  <c r="HI81" i="27"/>
  <c r="HM81" i="27"/>
  <c r="HQ81" i="27"/>
  <c r="HU81" i="27"/>
  <c r="HY81" i="27"/>
  <c r="IC81" i="27"/>
  <c r="EL81" i="27"/>
  <c r="EP81" i="27"/>
  <c r="ET81" i="27"/>
  <c r="EX81" i="27"/>
  <c r="FB81" i="27"/>
  <c r="FF81" i="27"/>
  <c r="FJ81" i="27"/>
  <c r="FN81" i="27"/>
  <c r="FR81" i="27"/>
  <c r="FV81" i="27"/>
  <c r="FZ81" i="27"/>
  <c r="GD81" i="27"/>
  <c r="GH81" i="27"/>
  <c r="GL81" i="27"/>
  <c r="GP81" i="27"/>
  <c r="GT81" i="27"/>
  <c r="GX81" i="27"/>
  <c r="HB81" i="27"/>
  <c r="HF81" i="27"/>
  <c r="HJ81" i="27"/>
  <c r="HN81" i="27"/>
  <c r="HR81" i="27"/>
  <c r="HV81" i="27"/>
  <c r="HZ81" i="27"/>
  <c r="ID81" i="27"/>
  <c r="EM81" i="27"/>
  <c r="EU81" i="27"/>
  <c r="FC81" i="27"/>
  <c r="FK81" i="27"/>
  <c r="FS81" i="27"/>
  <c r="GA81" i="27"/>
  <c r="GI81" i="27"/>
  <c r="GQ81" i="27"/>
  <c r="GY81" i="27"/>
  <c r="HG81" i="27"/>
  <c r="HO81" i="27"/>
  <c r="HW81" i="27"/>
  <c r="IE81" i="27"/>
  <c r="EY81" i="27"/>
  <c r="FO81" i="27"/>
  <c r="GE81" i="27"/>
  <c r="GU81" i="27"/>
  <c r="HK81" i="27"/>
  <c r="IA81" i="27"/>
  <c r="EJ81" i="27"/>
  <c r="EZ81" i="27"/>
  <c r="FP81" i="27"/>
  <c r="GF81" i="27"/>
  <c r="GV81" i="27"/>
  <c r="HL81" i="27"/>
  <c r="IB81" i="27"/>
  <c r="EN81" i="27"/>
  <c r="EV81" i="27"/>
  <c r="FD81" i="27"/>
  <c r="FL81" i="27"/>
  <c r="FT81" i="27"/>
  <c r="GB81" i="27"/>
  <c r="GJ81" i="27"/>
  <c r="GR81" i="27"/>
  <c r="GZ81" i="27"/>
  <c r="HH81" i="27"/>
  <c r="HP81" i="27"/>
  <c r="HX81" i="27"/>
  <c r="IF81" i="27"/>
  <c r="EQ81" i="27"/>
  <c r="FG81" i="27"/>
  <c r="FW81" i="27"/>
  <c r="GM81" i="27"/>
  <c r="HC81" i="27"/>
  <c r="HS81" i="27"/>
  <c r="ER81" i="27"/>
  <c r="FH81" i="27"/>
  <c r="FX81" i="27"/>
  <c r="GN81" i="27"/>
  <c r="HD81" i="27"/>
  <c r="HT81" i="27"/>
  <c r="AB37" i="27"/>
  <c r="AH37" i="27"/>
  <c r="EL91" i="27"/>
  <c r="EP91" i="27"/>
  <c r="ET91" i="27"/>
  <c r="EX91" i="27"/>
  <c r="FB91" i="27"/>
  <c r="FF91" i="27"/>
  <c r="FJ91" i="27"/>
  <c r="FN91" i="27"/>
  <c r="FR91" i="27"/>
  <c r="FV91" i="27"/>
  <c r="FZ91" i="27"/>
  <c r="GD91" i="27"/>
  <c r="GH91" i="27"/>
  <c r="GL91" i="27"/>
  <c r="GP91" i="27"/>
  <c r="GT91" i="27"/>
  <c r="GX91" i="27"/>
  <c r="HB91" i="27"/>
  <c r="HF91" i="27"/>
  <c r="HJ91" i="27"/>
  <c r="HN91" i="27"/>
  <c r="HR91" i="27"/>
  <c r="HV91" i="27"/>
  <c r="HZ91" i="27"/>
  <c r="ID91" i="27"/>
  <c r="EJ91" i="27"/>
  <c r="ER91" i="27"/>
  <c r="EZ91" i="27"/>
  <c r="FH91" i="27"/>
  <c r="FP91" i="27"/>
  <c r="FX91" i="27"/>
  <c r="GF91" i="27"/>
  <c r="GN91" i="27"/>
  <c r="GV91" i="27"/>
  <c r="HD91" i="27"/>
  <c r="HL91" i="27"/>
  <c r="HT91" i="27"/>
  <c r="IB91" i="27"/>
  <c r="EO91" i="27"/>
  <c r="EW91" i="27"/>
  <c r="FE91" i="27"/>
  <c r="FM91" i="27"/>
  <c r="FU91" i="27"/>
  <c r="GC91" i="27"/>
  <c r="GK91" i="27"/>
  <c r="GS91" i="27"/>
  <c r="HA91" i="27"/>
  <c r="HI91" i="27"/>
  <c r="HQ91" i="27"/>
  <c r="HY91" i="27"/>
  <c r="EM91" i="27"/>
  <c r="EQ91" i="27"/>
  <c r="EU91" i="27"/>
  <c r="EY91" i="27"/>
  <c r="FC91" i="27"/>
  <c r="FG91" i="27"/>
  <c r="FK91" i="27"/>
  <c r="FO91" i="27"/>
  <c r="FS91" i="27"/>
  <c r="FW91" i="27"/>
  <c r="GA91" i="27"/>
  <c r="GE91" i="27"/>
  <c r="GI91" i="27"/>
  <c r="GM91" i="27"/>
  <c r="GQ91" i="27"/>
  <c r="GU91" i="27"/>
  <c r="GY91" i="27"/>
  <c r="HC91" i="27"/>
  <c r="HG91" i="27"/>
  <c r="HK91" i="27"/>
  <c r="HO91" i="27"/>
  <c r="HS91" i="27"/>
  <c r="HW91" i="27"/>
  <c r="IA91" i="27"/>
  <c r="IE91" i="27"/>
  <c r="EN91" i="27"/>
  <c r="EV91" i="27"/>
  <c r="FD91" i="27"/>
  <c r="FL91" i="27"/>
  <c r="FT91" i="27"/>
  <c r="GB91" i="27"/>
  <c r="GJ91" i="27"/>
  <c r="GR91" i="27"/>
  <c r="GZ91" i="27"/>
  <c r="HH91" i="27"/>
  <c r="HP91" i="27"/>
  <c r="HX91" i="27"/>
  <c r="IF91" i="27"/>
  <c r="EK91" i="27"/>
  <c r="ES91" i="27"/>
  <c r="FA91" i="27"/>
  <c r="FI91" i="27"/>
  <c r="FQ91" i="27"/>
  <c r="FY91" i="27"/>
  <c r="GG91" i="27"/>
  <c r="GO91" i="27"/>
  <c r="GW91" i="27"/>
  <c r="HE91" i="27"/>
  <c r="HM91" i="27"/>
  <c r="HU91" i="27"/>
  <c r="IC91" i="27"/>
  <c r="Y14" i="27"/>
  <c r="AJ14" i="27"/>
  <c r="EJ19" i="27"/>
  <c r="EN19" i="27"/>
  <c r="ER19" i="27"/>
  <c r="EV19" i="27"/>
  <c r="EZ19" i="27"/>
  <c r="FD19" i="27"/>
  <c r="EK19" i="27"/>
  <c r="EO19" i="27"/>
  <c r="ES19" i="27"/>
  <c r="EW19" i="27"/>
  <c r="FA19" i="27"/>
  <c r="EP19" i="27"/>
  <c r="EX19" i="27"/>
  <c r="FE19" i="27"/>
  <c r="FI19" i="27"/>
  <c r="FM19" i="27"/>
  <c r="FQ19" i="27"/>
  <c r="FU19" i="27"/>
  <c r="FY19" i="27"/>
  <c r="GC19" i="27"/>
  <c r="GG19" i="27"/>
  <c r="GK19" i="27"/>
  <c r="GO19" i="27"/>
  <c r="GS19" i="27"/>
  <c r="GW19" i="27"/>
  <c r="HA19" i="27"/>
  <c r="HE19" i="27"/>
  <c r="HI19" i="27"/>
  <c r="HM19" i="27"/>
  <c r="HQ19" i="27"/>
  <c r="HU19" i="27"/>
  <c r="HY19" i="27"/>
  <c r="IC19" i="27"/>
  <c r="EQ19" i="27"/>
  <c r="EY19" i="27"/>
  <c r="FF19" i="27"/>
  <c r="FJ19" i="27"/>
  <c r="FN19" i="27"/>
  <c r="FR19" i="27"/>
  <c r="FV19" i="27"/>
  <c r="FZ19" i="27"/>
  <c r="GD19" i="27"/>
  <c r="GH19" i="27"/>
  <c r="GL19" i="27"/>
  <c r="GP19" i="27"/>
  <c r="GT19" i="27"/>
  <c r="GX19" i="27"/>
  <c r="HB19" i="27"/>
  <c r="HF19" i="27"/>
  <c r="HJ19" i="27"/>
  <c r="HN19" i="27"/>
  <c r="HR19" i="27"/>
  <c r="HV19" i="27"/>
  <c r="HZ19" i="27"/>
  <c r="ID19" i="27"/>
  <c r="ET19" i="27"/>
  <c r="FG19" i="27"/>
  <c r="FO19" i="27"/>
  <c r="FW19" i="27"/>
  <c r="GE19" i="27"/>
  <c r="GM19" i="27"/>
  <c r="GU19" i="27"/>
  <c r="HC19" i="27"/>
  <c r="HK19" i="27"/>
  <c r="HS19" i="27"/>
  <c r="IA19" i="27"/>
  <c r="EU19" i="27"/>
  <c r="FH19" i="27"/>
  <c r="FP19" i="27"/>
  <c r="FX19" i="27"/>
  <c r="GF19" i="27"/>
  <c r="GN19" i="27"/>
  <c r="GV19" i="27"/>
  <c r="HD19" i="27"/>
  <c r="HL19" i="27"/>
  <c r="HT19" i="27"/>
  <c r="IB19" i="27"/>
  <c r="EL19" i="27"/>
  <c r="FK19" i="27"/>
  <c r="GA19" i="27"/>
  <c r="GQ19" i="27"/>
  <c r="HG19" i="27"/>
  <c r="HW19" i="27"/>
  <c r="EM19" i="27"/>
  <c r="FL19" i="27"/>
  <c r="GB19" i="27"/>
  <c r="GR19" i="27"/>
  <c r="HH19" i="27"/>
  <c r="HX19" i="27"/>
  <c r="FB19" i="27"/>
  <c r="GI19" i="27"/>
  <c r="HO19" i="27"/>
  <c r="FC19" i="27"/>
  <c r="GJ19" i="27"/>
  <c r="HP19" i="27"/>
  <c r="FS19" i="27"/>
  <c r="IE19" i="27"/>
  <c r="FT19" i="27"/>
  <c r="IF19" i="27"/>
  <c r="GY19" i="27"/>
  <c r="GZ19" i="27"/>
  <c r="EM45" i="27"/>
  <c r="EQ45" i="27"/>
  <c r="EU45" i="27"/>
  <c r="EY45" i="27"/>
  <c r="FC45" i="27"/>
  <c r="FG45" i="27"/>
  <c r="FK45" i="27"/>
  <c r="FO45" i="27"/>
  <c r="FS45" i="27"/>
  <c r="FW45" i="27"/>
  <c r="GA45" i="27"/>
  <c r="GE45" i="27"/>
  <c r="GI45" i="27"/>
  <c r="GM45" i="27"/>
  <c r="GQ45" i="27"/>
  <c r="GU45" i="27"/>
  <c r="GY45" i="27"/>
  <c r="HC45" i="27"/>
  <c r="HG45" i="27"/>
  <c r="HK45" i="27"/>
  <c r="HO45" i="27"/>
  <c r="HS45" i="27"/>
  <c r="HW45" i="27"/>
  <c r="IA45" i="27"/>
  <c r="IE45" i="27"/>
  <c r="EJ45" i="27"/>
  <c r="EN45" i="27"/>
  <c r="ER45" i="27"/>
  <c r="EV45" i="27"/>
  <c r="EZ45" i="27"/>
  <c r="FD45" i="27"/>
  <c r="FH45" i="27"/>
  <c r="FL45" i="27"/>
  <c r="FP45" i="27"/>
  <c r="FT45" i="27"/>
  <c r="FX45" i="27"/>
  <c r="GB45" i="27"/>
  <c r="GF45" i="27"/>
  <c r="GJ45" i="27"/>
  <c r="GN45" i="27"/>
  <c r="GR45" i="27"/>
  <c r="GV45" i="27"/>
  <c r="GZ45" i="27"/>
  <c r="HD45" i="27"/>
  <c r="HH45" i="27"/>
  <c r="HL45" i="27"/>
  <c r="HP45" i="27"/>
  <c r="HT45" i="27"/>
  <c r="HX45" i="27"/>
  <c r="IB45" i="27"/>
  <c r="IF45" i="27"/>
  <c r="EO45" i="27"/>
  <c r="EW45" i="27"/>
  <c r="FE45" i="27"/>
  <c r="FM45" i="27"/>
  <c r="FU45" i="27"/>
  <c r="GC45" i="27"/>
  <c r="GK45" i="27"/>
  <c r="GS45" i="27"/>
  <c r="HA45" i="27"/>
  <c r="HI45" i="27"/>
  <c r="HQ45" i="27"/>
  <c r="HY45" i="27"/>
  <c r="EP45" i="27"/>
  <c r="EX45" i="27"/>
  <c r="FF45" i="27"/>
  <c r="FN45" i="27"/>
  <c r="FV45" i="27"/>
  <c r="GD45" i="27"/>
  <c r="GL45" i="27"/>
  <c r="GT45" i="27"/>
  <c r="HB45" i="27"/>
  <c r="HJ45" i="27"/>
  <c r="HR45" i="27"/>
  <c r="HZ45" i="27"/>
  <c r="ES45" i="27"/>
  <c r="FI45" i="27"/>
  <c r="FY45" i="27"/>
  <c r="GO45" i="27"/>
  <c r="HE45" i="27"/>
  <c r="HU45" i="27"/>
  <c r="ET45" i="27"/>
  <c r="FJ45" i="27"/>
  <c r="FZ45" i="27"/>
  <c r="GP45" i="27"/>
  <c r="HF45" i="27"/>
  <c r="HV45" i="27"/>
  <c r="FA45" i="27"/>
  <c r="GG45" i="27"/>
  <c r="HM45" i="27"/>
  <c r="EK45" i="27"/>
  <c r="GW45" i="27"/>
  <c r="EL45" i="27"/>
  <c r="GX45" i="27"/>
  <c r="FB45" i="27"/>
  <c r="GH45" i="27"/>
  <c r="HN45" i="27"/>
  <c r="FQ45" i="27"/>
  <c r="IC45" i="27"/>
  <c r="FR45" i="27"/>
  <c r="ID45" i="27"/>
  <c r="EL79" i="27"/>
  <c r="EP79" i="27"/>
  <c r="ET79" i="27"/>
  <c r="EX79" i="27"/>
  <c r="FB79" i="27"/>
  <c r="FF79" i="27"/>
  <c r="FJ79" i="27"/>
  <c r="FN79" i="27"/>
  <c r="FR79" i="27"/>
  <c r="FV79" i="27"/>
  <c r="FZ79" i="27"/>
  <c r="GD79" i="27"/>
  <c r="GH79" i="27"/>
  <c r="GL79" i="27"/>
  <c r="GP79" i="27"/>
  <c r="GT79" i="27"/>
  <c r="GX79" i="27"/>
  <c r="HB79" i="27"/>
  <c r="HF79" i="27"/>
  <c r="HJ79" i="27"/>
  <c r="HN79" i="27"/>
  <c r="HR79" i="27"/>
  <c r="HV79" i="27"/>
  <c r="HZ79" i="27"/>
  <c r="ID79" i="27"/>
  <c r="EM79" i="27"/>
  <c r="EQ79" i="27"/>
  <c r="EU79" i="27"/>
  <c r="EY79" i="27"/>
  <c r="FC79" i="27"/>
  <c r="FG79" i="27"/>
  <c r="FK79" i="27"/>
  <c r="FO79" i="27"/>
  <c r="FS79" i="27"/>
  <c r="FW79" i="27"/>
  <c r="GA79" i="27"/>
  <c r="GE79" i="27"/>
  <c r="GI79" i="27"/>
  <c r="GM79" i="27"/>
  <c r="GQ79" i="27"/>
  <c r="GU79" i="27"/>
  <c r="GY79" i="27"/>
  <c r="HC79" i="27"/>
  <c r="HG79" i="27"/>
  <c r="HK79" i="27"/>
  <c r="HO79" i="27"/>
  <c r="HS79" i="27"/>
  <c r="HW79" i="27"/>
  <c r="IA79" i="27"/>
  <c r="IE79" i="27"/>
  <c r="EJ79" i="27"/>
  <c r="ER79" i="27"/>
  <c r="EZ79" i="27"/>
  <c r="FH79" i="27"/>
  <c r="FP79" i="27"/>
  <c r="FX79" i="27"/>
  <c r="GF79" i="27"/>
  <c r="GN79" i="27"/>
  <c r="GV79" i="27"/>
  <c r="HD79" i="27"/>
  <c r="HL79" i="27"/>
  <c r="HT79" i="27"/>
  <c r="IB79" i="27"/>
  <c r="EV79" i="27"/>
  <c r="FL79" i="27"/>
  <c r="GB79" i="27"/>
  <c r="GR79" i="27"/>
  <c r="HH79" i="27"/>
  <c r="HX79" i="27"/>
  <c r="EO79" i="27"/>
  <c r="FE79" i="27"/>
  <c r="FU79" i="27"/>
  <c r="GK79" i="27"/>
  <c r="HA79" i="27"/>
  <c r="HQ79" i="27"/>
  <c r="EK79" i="27"/>
  <c r="ES79" i="27"/>
  <c r="FA79" i="27"/>
  <c r="FI79" i="27"/>
  <c r="FQ79" i="27"/>
  <c r="FY79" i="27"/>
  <c r="GG79" i="27"/>
  <c r="GO79" i="27"/>
  <c r="GW79" i="27"/>
  <c r="HE79" i="27"/>
  <c r="HM79" i="27"/>
  <c r="HU79" i="27"/>
  <c r="IC79" i="27"/>
  <c r="EN79" i="27"/>
  <c r="FD79" i="27"/>
  <c r="FT79" i="27"/>
  <c r="GJ79" i="27"/>
  <c r="GZ79" i="27"/>
  <c r="HP79" i="27"/>
  <c r="IF79" i="27"/>
  <c r="EW79" i="27"/>
  <c r="FM79" i="27"/>
  <c r="GC79" i="27"/>
  <c r="GS79" i="27"/>
  <c r="HI79" i="27"/>
  <c r="HY79" i="27"/>
  <c r="EK16" i="27"/>
  <c r="EO16" i="27"/>
  <c r="ES16" i="27"/>
  <c r="EW16" i="27"/>
  <c r="FA16" i="27"/>
  <c r="FE16" i="27"/>
  <c r="FI16" i="27"/>
  <c r="FM16" i="27"/>
  <c r="FQ16" i="27"/>
  <c r="FU16" i="27"/>
  <c r="FY16" i="27"/>
  <c r="GC16" i="27"/>
  <c r="GG16" i="27"/>
  <c r="GK16" i="27"/>
  <c r="GO16" i="27"/>
  <c r="GS16" i="27"/>
  <c r="GW16" i="27"/>
  <c r="HA16" i="27"/>
  <c r="HE16" i="27"/>
  <c r="HI16" i="27"/>
  <c r="HM16" i="27"/>
  <c r="HQ16" i="27"/>
  <c r="HU16" i="27"/>
  <c r="HY16" i="27"/>
  <c r="IC16" i="27"/>
  <c r="EL16" i="27"/>
  <c r="EP16" i="27"/>
  <c r="ET16" i="27"/>
  <c r="EX16" i="27"/>
  <c r="FB16" i="27"/>
  <c r="FF16" i="27"/>
  <c r="FJ16" i="27"/>
  <c r="FN16" i="27"/>
  <c r="FR16" i="27"/>
  <c r="FV16" i="27"/>
  <c r="FZ16" i="27"/>
  <c r="GD16" i="27"/>
  <c r="GH16" i="27"/>
  <c r="GL16" i="27"/>
  <c r="GP16" i="27"/>
  <c r="GT16" i="27"/>
  <c r="GX16" i="27"/>
  <c r="HB16" i="27"/>
  <c r="HF16" i="27"/>
  <c r="HJ16" i="27"/>
  <c r="HN16" i="27"/>
  <c r="HR16" i="27"/>
  <c r="HV16" i="27"/>
  <c r="HZ16" i="27"/>
  <c r="ID16" i="27"/>
  <c r="EQ16" i="27"/>
  <c r="EY16" i="27"/>
  <c r="FG16" i="27"/>
  <c r="FO16" i="27"/>
  <c r="FW16" i="27"/>
  <c r="GE16" i="27"/>
  <c r="GM16" i="27"/>
  <c r="GU16" i="27"/>
  <c r="HC16" i="27"/>
  <c r="HK16" i="27"/>
  <c r="HS16" i="27"/>
  <c r="IA16" i="27"/>
  <c r="EJ16" i="27"/>
  <c r="ER16" i="27"/>
  <c r="EZ16" i="27"/>
  <c r="FH16" i="27"/>
  <c r="FP16" i="27"/>
  <c r="FX16" i="27"/>
  <c r="GF16" i="27"/>
  <c r="GN16" i="27"/>
  <c r="GV16" i="27"/>
  <c r="HD16" i="27"/>
  <c r="HL16" i="27"/>
  <c r="HT16" i="27"/>
  <c r="IB16" i="27"/>
  <c r="EU16" i="27"/>
  <c r="FK16" i="27"/>
  <c r="GA16" i="27"/>
  <c r="GQ16" i="27"/>
  <c r="HG16" i="27"/>
  <c r="HW16" i="27"/>
  <c r="EV16" i="27"/>
  <c r="FL16" i="27"/>
  <c r="GB16" i="27"/>
  <c r="GR16" i="27"/>
  <c r="HH16" i="27"/>
  <c r="HX16" i="27"/>
  <c r="EM16" i="27"/>
  <c r="FS16" i="27"/>
  <c r="GY16" i="27"/>
  <c r="IE16" i="27"/>
  <c r="EN16" i="27"/>
  <c r="FT16" i="27"/>
  <c r="GZ16" i="27"/>
  <c r="IF16" i="27"/>
  <c r="GI16" i="27"/>
  <c r="GJ16" i="27"/>
  <c r="FC16" i="27"/>
  <c r="FD16" i="27"/>
  <c r="HO16" i="27"/>
  <c r="HP16" i="27"/>
  <c r="EK32" i="27"/>
  <c r="EO32" i="27"/>
  <c r="ES32" i="27"/>
  <c r="EW32" i="27"/>
  <c r="FA32" i="27"/>
  <c r="FE32" i="27"/>
  <c r="FI32" i="27"/>
  <c r="FM32" i="27"/>
  <c r="FQ32" i="27"/>
  <c r="FU32" i="27"/>
  <c r="FY32" i="27"/>
  <c r="GC32" i="27"/>
  <c r="GG32" i="27"/>
  <c r="GK32" i="27"/>
  <c r="GO32" i="27"/>
  <c r="GS32" i="27"/>
  <c r="GW32" i="27"/>
  <c r="HA32" i="27"/>
  <c r="HE32" i="27"/>
  <c r="HI32" i="27"/>
  <c r="EL32" i="27"/>
  <c r="EP32" i="27"/>
  <c r="ET32" i="27"/>
  <c r="EX32" i="27"/>
  <c r="FB32" i="27"/>
  <c r="FF32" i="27"/>
  <c r="FJ32" i="27"/>
  <c r="FN32" i="27"/>
  <c r="FR32" i="27"/>
  <c r="FV32" i="27"/>
  <c r="FZ32" i="27"/>
  <c r="GD32" i="27"/>
  <c r="GH32" i="27"/>
  <c r="GL32" i="27"/>
  <c r="GP32" i="27"/>
  <c r="GT32" i="27"/>
  <c r="GX32" i="27"/>
  <c r="HB32" i="27"/>
  <c r="HF32" i="27"/>
  <c r="HJ32" i="27"/>
  <c r="HN32" i="27"/>
  <c r="EQ32" i="27"/>
  <c r="EY32" i="27"/>
  <c r="FG32" i="27"/>
  <c r="FO32" i="27"/>
  <c r="FW32" i="27"/>
  <c r="GE32" i="27"/>
  <c r="GM32" i="27"/>
  <c r="GU32" i="27"/>
  <c r="HC32" i="27"/>
  <c r="HK32" i="27"/>
  <c r="HP32" i="27"/>
  <c r="HT32" i="27"/>
  <c r="HX32" i="27"/>
  <c r="IB32" i="27"/>
  <c r="IF32" i="27"/>
  <c r="EJ32" i="27"/>
  <c r="ER32" i="27"/>
  <c r="EZ32" i="27"/>
  <c r="FH32" i="27"/>
  <c r="FP32" i="27"/>
  <c r="FX32" i="27"/>
  <c r="GF32" i="27"/>
  <c r="GN32" i="27"/>
  <c r="GV32" i="27"/>
  <c r="HD32" i="27"/>
  <c r="HL32" i="27"/>
  <c r="HQ32" i="27"/>
  <c r="HU32" i="27"/>
  <c r="HY32" i="27"/>
  <c r="IC32" i="27"/>
  <c r="EM32" i="27"/>
  <c r="FC32" i="27"/>
  <c r="FS32" i="27"/>
  <c r="GI32" i="27"/>
  <c r="GY32" i="27"/>
  <c r="HM32" i="27"/>
  <c r="HV32" i="27"/>
  <c r="ID32" i="27"/>
  <c r="EN32" i="27"/>
  <c r="FD32" i="27"/>
  <c r="FT32" i="27"/>
  <c r="GJ32" i="27"/>
  <c r="GZ32" i="27"/>
  <c r="HO32" i="27"/>
  <c r="HW32" i="27"/>
  <c r="IE32" i="27"/>
  <c r="EU32" i="27"/>
  <c r="GA32" i="27"/>
  <c r="HG32" i="27"/>
  <c r="HZ32" i="27"/>
  <c r="EV32" i="27"/>
  <c r="GB32" i="27"/>
  <c r="HH32" i="27"/>
  <c r="IA32" i="27"/>
  <c r="FK32" i="27"/>
  <c r="HR32" i="27"/>
  <c r="GQ32" i="27"/>
  <c r="FL32" i="27"/>
  <c r="HS32" i="27"/>
  <c r="GR32" i="27"/>
  <c r="EL40" i="27"/>
  <c r="EP40" i="27"/>
  <c r="ET40" i="27"/>
  <c r="EX40" i="27"/>
  <c r="FB40" i="27"/>
  <c r="FF40" i="27"/>
  <c r="FJ40" i="27"/>
  <c r="FN40" i="27"/>
  <c r="FR40" i="27"/>
  <c r="FV40" i="27"/>
  <c r="FZ40" i="27"/>
  <c r="GD40" i="27"/>
  <c r="GH40" i="27"/>
  <c r="GL40" i="27"/>
  <c r="GP40" i="27"/>
  <c r="GT40" i="27"/>
  <c r="GX40" i="27"/>
  <c r="HB40" i="27"/>
  <c r="HF40" i="27"/>
  <c r="HJ40" i="27"/>
  <c r="HN40" i="27"/>
  <c r="HR40" i="27"/>
  <c r="HV40" i="27"/>
  <c r="HZ40" i="27"/>
  <c r="ID40" i="27"/>
  <c r="EM40" i="27"/>
  <c r="EQ40" i="27"/>
  <c r="EU40" i="27"/>
  <c r="EY40" i="27"/>
  <c r="FC40" i="27"/>
  <c r="FG40" i="27"/>
  <c r="FK40" i="27"/>
  <c r="FO40" i="27"/>
  <c r="FS40" i="27"/>
  <c r="FW40" i="27"/>
  <c r="GA40" i="27"/>
  <c r="GE40" i="27"/>
  <c r="GI40" i="27"/>
  <c r="GM40" i="27"/>
  <c r="GQ40" i="27"/>
  <c r="GU40" i="27"/>
  <c r="GY40" i="27"/>
  <c r="HC40" i="27"/>
  <c r="HG40" i="27"/>
  <c r="HK40" i="27"/>
  <c r="HO40" i="27"/>
  <c r="HS40" i="27"/>
  <c r="HW40" i="27"/>
  <c r="IA40" i="27"/>
  <c r="IE40" i="27"/>
  <c r="EJ40" i="27"/>
  <c r="ER40" i="27"/>
  <c r="EZ40" i="27"/>
  <c r="FH40" i="27"/>
  <c r="FP40" i="27"/>
  <c r="FX40" i="27"/>
  <c r="GF40" i="27"/>
  <c r="GN40" i="27"/>
  <c r="GV40" i="27"/>
  <c r="HD40" i="27"/>
  <c r="HL40" i="27"/>
  <c r="HT40" i="27"/>
  <c r="IB40" i="27"/>
  <c r="EK40" i="27"/>
  <c r="ES40" i="27"/>
  <c r="FA40" i="27"/>
  <c r="FI40" i="27"/>
  <c r="FQ40" i="27"/>
  <c r="FY40" i="27"/>
  <c r="GG40" i="27"/>
  <c r="GO40" i="27"/>
  <c r="GW40" i="27"/>
  <c r="HE40" i="27"/>
  <c r="HM40" i="27"/>
  <c r="HU40" i="27"/>
  <c r="IC40" i="27"/>
  <c r="EV40" i="27"/>
  <c r="FL40" i="27"/>
  <c r="GB40" i="27"/>
  <c r="GR40" i="27"/>
  <c r="HH40" i="27"/>
  <c r="HX40" i="27"/>
  <c r="EW40" i="27"/>
  <c r="FM40" i="27"/>
  <c r="GC40" i="27"/>
  <c r="GS40" i="27"/>
  <c r="HI40" i="27"/>
  <c r="HY40" i="27"/>
  <c r="EN40" i="27"/>
  <c r="FT40" i="27"/>
  <c r="GZ40" i="27"/>
  <c r="IF40" i="27"/>
  <c r="GJ40" i="27"/>
  <c r="FE40" i="27"/>
  <c r="HQ40" i="27"/>
  <c r="EO40" i="27"/>
  <c r="FU40" i="27"/>
  <c r="HA40" i="27"/>
  <c r="FD40" i="27"/>
  <c r="HP40" i="27"/>
  <c r="GK40" i="27"/>
  <c r="EJ27" i="27"/>
  <c r="EN27" i="27"/>
  <c r="ER27" i="27"/>
  <c r="EV27" i="27"/>
  <c r="EZ27" i="27"/>
  <c r="FD27" i="27"/>
  <c r="FH27" i="27"/>
  <c r="FL27" i="27"/>
  <c r="FP27" i="27"/>
  <c r="FT27" i="27"/>
  <c r="FX27" i="27"/>
  <c r="GB27" i="27"/>
  <c r="GF27" i="27"/>
  <c r="GJ27" i="27"/>
  <c r="GN27" i="27"/>
  <c r="GR27" i="27"/>
  <c r="GV27" i="27"/>
  <c r="GZ27" i="27"/>
  <c r="HD27" i="27"/>
  <c r="HH27" i="27"/>
  <c r="HL27" i="27"/>
  <c r="HP27" i="27"/>
  <c r="HT27" i="27"/>
  <c r="HX27" i="27"/>
  <c r="IB27" i="27"/>
  <c r="IF27" i="27"/>
  <c r="EK27" i="27"/>
  <c r="EO27" i="27"/>
  <c r="ES27" i="27"/>
  <c r="EW27" i="27"/>
  <c r="FA27" i="27"/>
  <c r="FE27" i="27"/>
  <c r="FI27" i="27"/>
  <c r="FM27" i="27"/>
  <c r="FQ27" i="27"/>
  <c r="FU27" i="27"/>
  <c r="FY27" i="27"/>
  <c r="GC27" i="27"/>
  <c r="GG27" i="27"/>
  <c r="GK27" i="27"/>
  <c r="GO27" i="27"/>
  <c r="GS27" i="27"/>
  <c r="GW27" i="27"/>
  <c r="HA27" i="27"/>
  <c r="HE27" i="27"/>
  <c r="HI27" i="27"/>
  <c r="HM27" i="27"/>
  <c r="HQ27" i="27"/>
  <c r="HU27" i="27"/>
  <c r="HY27" i="27"/>
  <c r="IC27" i="27"/>
  <c r="EL27" i="27"/>
  <c r="ET27" i="27"/>
  <c r="FB27" i="27"/>
  <c r="FJ27" i="27"/>
  <c r="FR27" i="27"/>
  <c r="FZ27" i="27"/>
  <c r="GH27" i="27"/>
  <c r="GP27" i="27"/>
  <c r="GX27" i="27"/>
  <c r="HF27" i="27"/>
  <c r="HN27" i="27"/>
  <c r="HV27" i="27"/>
  <c r="ID27" i="27"/>
  <c r="EM27" i="27"/>
  <c r="EU27" i="27"/>
  <c r="FC27" i="27"/>
  <c r="FK27" i="27"/>
  <c r="FS27" i="27"/>
  <c r="GA27" i="27"/>
  <c r="GI27" i="27"/>
  <c r="GQ27" i="27"/>
  <c r="GY27" i="27"/>
  <c r="HG27" i="27"/>
  <c r="HO27" i="27"/>
  <c r="HW27" i="27"/>
  <c r="IE27" i="27"/>
  <c r="EP27" i="27"/>
  <c r="FF27" i="27"/>
  <c r="FV27" i="27"/>
  <c r="GL27" i="27"/>
  <c r="HB27" i="27"/>
  <c r="HR27" i="27"/>
  <c r="EQ27" i="27"/>
  <c r="FG27" i="27"/>
  <c r="FW27" i="27"/>
  <c r="GM27" i="27"/>
  <c r="HC27" i="27"/>
  <c r="HS27" i="27"/>
  <c r="FN27" i="27"/>
  <c r="GT27" i="27"/>
  <c r="HZ27" i="27"/>
  <c r="FO27" i="27"/>
  <c r="GU27" i="27"/>
  <c r="IA27" i="27"/>
  <c r="EX27" i="27"/>
  <c r="HJ27" i="27"/>
  <c r="EY27" i="27"/>
  <c r="HK27" i="27"/>
  <c r="GE27" i="27"/>
  <c r="GD27" i="27"/>
  <c r="EL46" i="27"/>
  <c r="EP46" i="27"/>
  <c r="ET46" i="27"/>
  <c r="EX46" i="27"/>
  <c r="FB46" i="27"/>
  <c r="FF46" i="27"/>
  <c r="FJ46" i="27"/>
  <c r="FN46" i="27"/>
  <c r="FR46" i="27"/>
  <c r="FV46" i="27"/>
  <c r="FZ46" i="27"/>
  <c r="GD46" i="27"/>
  <c r="GH46" i="27"/>
  <c r="GL46" i="27"/>
  <c r="GP46" i="27"/>
  <c r="GT46" i="27"/>
  <c r="GX46" i="27"/>
  <c r="HB46" i="27"/>
  <c r="HF46" i="27"/>
  <c r="HJ46" i="27"/>
  <c r="HN46" i="27"/>
  <c r="HR46" i="27"/>
  <c r="HV46" i="27"/>
  <c r="HZ46" i="27"/>
  <c r="ID46" i="27"/>
  <c r="EM46" i="27"/>
  <c r="EQ46" i="27"/>
  <c r="EU46" i="27"/>
  <c r="EY46" i="27"/>
  <c r="FC46" i="27"/>
  <c r="FG46" i="27"/>
  <c r="FK46" i="27"/>
  <c r="FO46" i="27"/>
  <c r="FS46" i="27"/>
  <c r="FW46" i="27"/>
  <c r="GA46" i="27"/>
  <c r="GE46" i="27"/>
  <c r="GI46" i="27"/>
  <c r="GM46" i="27"/>
  <c r="GQ46" i="27"/>
  <c r="GU46" i="27"/>
  <c r="GY46" i="27"/>
  <c r="HC46" i="27"/>
  <c r="HG46" i="27"/>
  <c r="HK46" i="27"/>
  <c r="HO46" i="27"/>
  <c r="HS46" i="27"/>
  <c r="HW46" i="27"/>
  <c r="IA46" i="27"/>
  <c r="IE46" i="27"/>
  <c r="EJ46" i="27"/>
  <c r="ER46" i="27"/>
  <c r="EZ46" i="27"/>
  <c r="FH46" i="27"/>
  <c r="FP46" i="27"/>
  <c r="FX46" i="27"/>
  <c r="GF46" i="27"/>
  <c r="GN46" i="27"/>
  <c r="GV46" i="27"/>
  <c r="HD46" i="27"/>
  <c r="HL46" i="27"/>
  <c r="HT46" i="27"/>
  <c r="IB46" i="27"/>
  <c r="EK46" i="27"/>
  <c r="ES46" i="27"/>
  <c r="FA46" i="27"/>
  <c r="FI46" i="27"/>
  <c r="FQ46" i="27"/>
  <c r="FY46" i="27"/>
  <c r="GG46" i="27"/>
  <c r="GO46" i="27"/>
  <c r="GW46" i="27"/>
  <c r="HE46" i="27"/>
  <c r="HM46" i="27"/>
  <c r="HU46" i="27"/>
  <c r="IC46" i="27"/>
  <c r="EV46" i="27"/>
  <c r="FL46" i="27"/>
  <c r="GB46" i="27"/>
  <c r="GR46" i="27"/>
  <c r="HH46" i="27"/>
  <c r="HX46" i="27"/>
  <c r="FD46" i="27"/>
  <c r="GJ46" i="27"/>
  <c r="HP46" i="27"/>
  <c r="FE46" i="27"/>
  <c r="GK46" i="27"/>
  <c r="HQ46" i="27"/>
  <c r="EW46" i="27"/>
  <c r="FM46" i="27"/>
  <c r="GC46" i="27"/>
  <c r="GS46" i="27"/>
  <c r="HI46" i="27"/>
  <c r="HY46" i="27"/>
  <c r="EN46" i="27"/>
  <c r="FT46" i="27"/>
  <c r="GZ46" i="27"/>
  <c r="IF46" i="27"/>
  <c r="EO46" i="27"/>
  <c r="FU46" i="27"/>
  <c r="HA46" i="27"/>
  <c r="EL50" i="27"/>
  <c r="EP50" i="27"/>
  <c r="ET50" i="27"/>
  <c r="EX50" i="27"/>
  <c r="FB50" i="27"/>
  <c r="FF50" i="27"/>
  <c r="FJ50" i="27"/>
  <c r="FN50" i="27"/>
  <c r="FR50" i="27"/>
  <c r="FV50" i="27"/>
  <c r="FZ50" i="27"/>
  <c r="GD50" i="27"/>
  <c r="GH50" i="27"/>
  <c r="GL50" i="27"/>
  <c r="GP50" i="27"/>
  <c r="GT50" i="27"/>
  <c r="GX50" i="27"/>
  <c r="HB50" i="27"/>
  <c r="HF50" i="27"/>
  <c r="HJ50" i="27"/>
  <c r="HN50" i="27"/>
  <c r="HR50" i="27"/>
  <c r="HV50" i="27"/>
  <c r="HZ50" i="27"/>
  <c r="ID50" i="27"/>
  <c r="EM50" i="27"/>
  <c r="EQ50" i="27"/>
  <c r="EU50" i="27"/>
  <c r="EY50" i="27"/>
  <c r="FC50" i="27"/>
  <c r="FG50" i="27"/>
  <c r="FK50" i="27"/>
  <c r="FO50" i="27"/>
  <c r="FS50" i="27"/>
  <c r="FW50" i="27"/>
  <c r="GA50" i="27"/>
  <c r="GE50" i="27"/>
  <c r="GI50" i="27"/>
  <c r="GM50" i="27"/>
  <c r="GQ50" i="27"/>
  <c r="GU50" i="27"/>
  <c r="GY50" i="27"/>
  <c r="HC50" i="27"/>
  <c r="HG50" i="27"/>
  <c r="HK50" i="27"/>
  <c r="HO50" i="27"/>
  <c r="HS50" i="27"/>
  <c r="HW50" i="27"/>
  <c r="IA50" i="27"/>
  <c r="IE50" i="27"/>
  <c r="EN50" i="27"/>
  <c r="EV50" i="27"/>
  <c r="FD50" i="27"/>
  <c r="FL50" i="27"/>
  <c r="FT50" i="27"/>
  <c r="GB50" i="27"/>
  <c r="GJ50" i="27"/>
  <c r="GR50" i="27"/>
  <c r="GZ50" i="27"/>
  <c r="HH50" i="27"/>
  <c r="HP50" i="27"/>
  <c r="HX50" i="27"/>
  <c r="IF50" i="27"/>
  <c r="EO50" i="27"/>
  <c r="EW50" i="27"/>
  <c r="FE50" i="27"/>
  <c r="FM50" i="27"/>
  <c r="FU50" i="27"/>
  <c r="GC50" i="27"/>
  <c r="GK50" i="27"/>
  <c r="GS50" i="27"/>
  <c r="HA50" i="27"/>
  <c r="HI50" i="27"/>
  <c r="HQ50" i="27"/>
  <c r="HY50" i="27"/>
  <c r="ER50" i="27"/>
  <c r="FH50" i="27"/>
  <c r="FX50" i="27"/>
  <c r="GN50" i="27"/>
  <c r="HD50" i="27"/>
  <c r="HT50" i="27"/>
  <c r="EZ50" i="27"/>
  <c r="GF50" i="27"/>
  <c r="HL50" i="27"/>
  <c r="EK50" i="27"/>
  <c r="FQ50" i="27"/>
  <c r="GW50" i="27"/>
  <c r="IC50" i="27"/>
  <c r="ES50" i="27"/>
  <c r="FI50" i="27"/>
  <c r="FY50" i="27"/>
  <c r="GO50" i="27"/>
  <c r="HE50" i="27"/>
  <c r="HU50" i="27"/>
  <c r="EJ50" i="27"/>
  <c r="FP50" i="27"/>
  <c r="GV50" i="27"/>
  <c r="IB50" i="27"/>
  <c r="FA50" i="27"/>
  <c r="GG50" i="27"/>
  <c r="HM50" i="27"/>
  <c r="EJ93" i="27"/>
  <c r="EN93" i="27"/>
  <c r="ER93" i="27"/>
  <c r="EV93" i="27"/>
  <c r="EZ93" i="27"/>
  <c r="FD93" i="27"/>
  <c r="FH93" i="27"/>
  <c r="FL93" i="27"/>
  <c r="FP93" i="27"/>
  <c r="FT93" i="27"/>
  <c r="FX93" i="27"/>
  <c r="GB93" i="27"/>
  <c r="GF93" i="27"/>
  <c r="GJ93" i="27"/>
  <c r="GN93" i="27"/>
  <c r="GR93" i="27"/>
  <c r="GV93" i="27"/>
  <c r="GZ93" i="27"/>
  <c r="HD93" i="27"/>
  <c r="HH93" i="27"/>
  <c r="HL93" i="27"/>
  <c r="HP93" i="27"/>
  <c r="HT93" i="27"/>
  <c r="HX93" i="27"/>
  <c r="IB93" i="27"/>
  <c r="IF93" i="27"/>
  <c r="EL93" i="27"/>
  <c r="ET93" i="27"/>
  <c r="FB93" i="27"/>
  <c r="FJ93" i="27"/>
  <c r="FR93" i="27"/>
  <c r="FZ93" i="27"/>
  <c r="GH93" i="27"/>
  <c r="GP93" i="27"/>
  <c r="GX93" i="27"/>
  <c r="HF93" i="27"/>
  <c r="HN93" i="27"/>
  <c r="HV93" i="27"/>
  <c r="ID93" i="27"/>
  <c r="EQ93" i="27"/>
  <c r="EY93" i="27"/>
  <c r="FG93" i="27"/>
  <c r="FO93" i="27"/>
  <c r="FW93" i="27"/>
  <c r="GE93" i="27"/>
  <c r="GM93" i="27"/>
  <c r="GU93" i="27"/>
  <c r="HC93" i="27"/>
  <c r="HK93" i="27"/>
  <c r="HS93" i="27"/>
  <c r="IA93" i="27"/>
  <c r="EK93" i="27"/>
  <c r="EO93" i="27"/>
  <c r="ES93" i="27"/>
  <c r="EW93" i="27"/>
  <c r="FA93" i="27"/>
  <c r="FE93" i="27"/>
  <c r="FI93" i="27"/>
  <c r="FM93" i="27"/>
  <c r="FQ93" i="27"/>
  <c r="FU93" i="27"/>
  <c r="FY93" i="27"/>
  <c r="GC93" i="27"/>
  <c r="GG93" i="27"/>
  <c r="GK93" i="27"/>
  <c r="GO93" i="27"/>
  <c r="GS93" i="27"/>
  <c r="GW93" i="27"/>
  <c r="HA93" i="27"/>
  <c r="HE93" i="27"/>
  <c r="HI93" i="27"/>
  <c r="HM93" i="27"/>
  <c r="HQ93" i="27"/>
  <c r="HU93" i="27"/>
  <c r="HY93" i="27"/>
  <c r="IC93" i="27"/>
  <c r="EP93" i="27"/>
  <c r="EX93" i="27"/>
  <c r="FF93" i="27"/>
  <c r="FN93" i="27"/>
  <c r="FV93" i="27"/>
  <c r="GD93" i="27"/>
  <c r="GL93" i="27"/>
  <c r="GT93" i="27"/>
  <c r="HB93" i="27"/>
  <c r="HJ93" i="27"/>
  <c r="HR93" i="27"/>
  <c r="HZ93" i="27"/>
  <c r="EM93" i="27"/>
  <c r="EU93" i="27"/>
  <c r="FC93" i="27"/>
  <c r="FK93" i="27"/>
  <c r="FS93" i="27"/>
  <c r="GA93" i="27"/>
  <c r="GI93" i="27"/>
  <c r="GQ93" i="27"/>
  <c r="GY93" i="27"/>
  <c r="HG93" i="27"/>
  <c r="HO93" i="27"/>
  <c r="HW93" i="27"/>
  <c r="IE93" i="27"/>
  <c r="Y54" i="27"/>
  <c r="AF54" i="27"/>
  <c r="EK84" i="27"/>
  <c r="EO84" i="27"/>
  <c r="ES84" i="27"/>
  <c r="EW84" i="27"/>
  <c r="FA84" i="27"/>
  <c r="FE84" i="27"/>
  <c r="FI84" i="27"/>
  <c r="FM84" i="27"/>
  <c r="FQ84" i="27"/>
  <c r="FU84" i="27"/>
  <c r="FY84" i="27"/>
  <c r="GC84" i="27"/>
  <c r="GG84" i="27"/>
  <c r="GK84" i="27"/>
  <c r="GO84" i="27"/>
  <c r="GS84" i="27"/>
  <c r="GW84" i="27"/>
  <c r="HA84" i="27"/>
  <c r="HE84" i="27"/>
  <c r="HI84" i="27"/>
  <c r="HM84" i="27"/>
  <c r="HQ84" i="27"/>
  <c r="HU84" i="27"/>
  <c r="HY84" i="27"/>
  <c r="IC84" i="27"/>
  <c r="EL84" i="27"/>
  <c r="EP84" i="27"/>
  <c r="ET84" i="27"/>
  <c r="EX84" i="27"/>
  <c r="FB84" i="27"/>
  <c r="FF84" i="27"/>
  <c r="FJ84" i="27"/>
  <c r="FN84" i="27"/>
  <c r="FR84" i="27"/>
  <c r="FV84" i="27"/>
  <c r="FZ84" i="27"/>
  <c r="GD84" i="27"/>
  <c r="GH84" i="27"/>
  <c r="GL84" i="27"/>
  <c r="GP84" i="27"/>
  <c r="GT84" i="27"/>
  <c r="GX84" i="27"/>
  <c r="HB84" i="27"/>
  <c r="HF84" i="27"/>
  <c r="HJ84" i="27"/>
  <c r="HN84" i="27"/>
  <c r="HR84" i="27"/>
  <c r="HV84" i="27"/>
  <c r="HZ84" i="27"/>
  <c r="ID84" i="27"/>
  <c r="EM84" i="27"/>
  <c r="EU84" i="27"/>
  <c r="FC84" i="27"/>
  <c r="FK84" i="27"/>
  <c r="FS84" i="27"/>
  <c r="GA84" i="27"/>
  <c r="GI84" i="27"/>
  <c r="GQ84" i="27"/>
  <c r="GY84" i="27"/>
  <c r="HG84" i="27"/>
  <c r="HO84" i="27"/>
  <c r="HW84" i="27"/>
  <c r="IE84" i="27"/>
  <c r="EY84" i="27"/>
  <c r="FO84" i="27"/>
  <c r="GE84" i="27"/>
  <c r="GU84" i="27"/>
  <c r="HK84" i="27"/>
  <c r="IA84" i="27"/>
  <c r="EJ84" i="27"/>
  <c r="EZ84" i="27"/>
  <c r="FP84" i="27"/>
  <c r="GF84" i="27"/>
  <c r="GV84" i="27"/>
  <c r="HL84" i="27"/>
  <c r="IB84" i="27"/>
  <c r="EN84" i="27"/>
  <c r="EV84" i="27"/>
  <c r="FD84" i="27"/>
  <c r="FL84" i="27"/>
  <c r="FT84" i="27"/>
  <c r="GB84" i="27"/>
  <c r="GJ84" i="27"/>
  <c r="GR84" i="27"/>
  <c r="GZ84" i="27"/>
  <c r="HH84" i="27"/>
  <c r="HP84" i="27"/>
  <c r="HX84" i="27"/>
  <c r="IF84" i="27"/>
  <c r="EQ84" i="27"/>
  <c r="FG84" i="27"/>
  <c r="FW84" i="27"/>
  <c r="GM84" i="27"/>
  <c r="HC84" i="27"/>
  <c r="HS84" i="27"/>
  <c r="ER84" i="27"/>
  <c r="FH84" i="27"/>
  <c r="FX84" i="27"/>
  <c r="GN84" i="27"/>
  <c r="HD84" i="27"/>
  <c r="HT84" i="27"/>
  <c r="EM96" i="27"/>
  <c r="EQ96" i="27"/>
  <c r="EU96" i="27"/>
  <c r="EY96" i="27"/>
  <c r="FC96" i="27"/>
  <c r="FG96" i="27"/>
  <c r="FK96" i="27"/>
  <c r="FO96" i="27"/>
  <c r="FS96" i="27"/>
  <c r="FW96" i="27"/>
  <c r="GA96" i="27"/>
  <c r="GE96" i="27"/>
  <c r="GI96" i="27"/>
  <c r="GM96" i="27"/>
  <c r="GQ96" i="27"/>
  <c r="GU96" i="27"/>
  <c r="GY96" i="27"/>
  <c r="HC96" i="27"/>
  <c r="HG96" i="27"/>
  <c r="HK96" i="27"/>
  <c r="HO96" i="27"/>
  <c r="HS96" i="27"/>
  <c r="HW96" i="27"/>
  <c r="IA96" i="27"/>
  <c r="IE96" i="27"/>
  <c r="EK96" i="27"/>
  <c r="ES96" i="27"/>
  <c r="FA96" i="27"/>
  <c r="FI96" i="27"/>
  <c r="FQ96" i="27"/>
  <c r="FY96" i="27"/>
  <c r="GG96" i="27"/>
  <c r="GO96" i="27"/>
  <c r="GW96" i="27"/>
  <c r="HE96" i="27"/>
  <c r="HM96" i="27"/>
  <c r="HU96" i="27"/>
  <c r="IC96" i="27"/>
  <c r="EL96" i="27"/>
  <c r="ET96" i="27"/>
  <c r="FB96" i="27"/>
  <c r="FJ96" i="27"/>
  <c r="FR96" i="27"/>
  <c r="FZ96" i="27"/>
  <c r="GH96" i="27"/>
  <c r="GP96" i="27"/>
  <c r="GX96" i="27"/>
  <c r="HF96" i="27"/>
  <c r="HN96" i="27"/>
  <c r="HV96" i="27"/>
  <c r="ID96" i="27"/>
  <c r="EJ96" i="27"/>
  <c r="EN96" i="27"/>
  <c r="ER96" i="27"/>
  <c r="EV96" i="27"/>
  <c r="EZ96" i="27"/>
  <c r="FD96" i="27"/>
  <c r="FH96" i="27"/>
  <c r="FL96" i="27"/>
  <c r="FP96" i="27"/>
  <c r="FT96" i="27"/>
  <c r="FX96" i="27"/>
  <c r="GB96" i="27"/>
  <c r="GF96" i="27"/>
  <c r="GJ96" i="27"/>
  <c r="GN96" i="27"/>
  <c r="GR96" i="27"/>
  <c r="GV96" i="27"/>
  <c r="GZ96" i="27"/>
  <c r="HD96" i="27"/>
  <c r="HH96" i="27"/>
  <c r="HL96" i="27"/>
  <c r="HP96" i="27"/>
  <c r="HT96" i="27"/>
  <c r="HX96" i="27"/>
  <c r="IB96" i="27"/>
  <c r="IF96" i="27"/>
  <c r="EO96" i="27"/>
  <c r="EW96" i="27"/>
  <c r="FE96" i="27"/>
  <c r="FM96" i="27"/>
  <c r="FU96" i="27"/>
  <c r="GC96" i="27"/>
  <c r="GK96" i="27"/>
  <c r="GS96" i="27"/>
  <c r="HA96" i="27"/>
  <c r="HI96" i="27"/>
  <c r="HQ96" i="27"/>
  <c r="HY96" i="27"/>
  <c r="EP96" i="27"/>
  <c r="EX96" i="27"/>
  <c r="FF96" i="27"/>
  <c r="FN96" i="27"/>
  <c r="FV96" i="27"/>
  <c r="GD96" i="27"/>
  <c r="GL96" i="27"/>
  <c r="GT96" i="27"/>
  <c r="HB96" i="27"/>
  <c r="HJ96" i="27"/>
  <c r="HR96" i="27"/>
  <c r="HZ96" i="27"/>
  <c r="EL36" i="27"/>
  <c r="EP36" i="27"/>
  <c r="ET36" i="27"/>
  <c r="EX36" i="27"/>
  <c r="FB36" i="27"/>
  <c r="FF36" i="27"/>
  <c r="FJ36" i="27"/>
  <c r="FN36" i="27"/>
  <c r="FR36" i="27"/>
  <c r="FV36" i="27"/>
  <c r="FZ36" i="27"/>
  <c r="GD36" i="27"/>
  <c r="GH36" i="27"/>
  <c r="GL36" i="27"/>
  <c r="GP36" i="27"/>
  <c r="GT36" i="27"/>
  <c r="GX36" i="27"/>
  <c r="HB36" i="27"/>
  <c r="HF36" i="27"/>
  <c r="HJ36" i="27"/>
  <c r="HN36" i="27"/>
  <c r="HR36" i="27"/>
  <c r="HV36" i="27"/>
  <c r="HZ36" i="27"/>
  <c r="ID36" i="27"/>
  <c r="EM36" i="27"/>
  <c r="EQ36" i="27"/>
  <c r="EU36" i="27"/>
  <c r="EY36" i="27"/>
  <c r="FC36" i="27"/>
  <c r="FG36" i="27"/>
  <c r="FK36" i="27"/>
  <c r="FO36" i="27"/>
  <c r="FS36" i="27"/>
  <c r="FW36" i="27"/>
  <c r="GA36" i="27"/>
  <c r="GE36" i="27"/>
  <c r="GI36" i="27"/>
  <c r="GM36" i="27"/>
  <c r="GQ36" i="27"/>
  <c r="GU36" i="27"/>
  <c r="GY36" i="27"/>
  <c r="HC36" i="27"/>
  <c r="HG36" i="27"/>
  <c r="HK36" i="27"/>
  <c r="HO36" i="27"/>
  <c r="HS36" i="27"/>
  <c r="HW36" i="27"/>
  <c r="IA36" i="27"/>
  <c r="IE36" i="27"/>
  <c r="EN36" i="27"/>
  <c r="EV36" i="27"/>
  <c r="FD36" i="27"/>
  <c r="FL36" i="27"/>
  <c r="FT36" i="27"/>
  <c r="GB36" i="27"/>
  <c r="GJ36" i="27"/>
  <c r="GR36" i="27"/>
  <c r="GZ36" i="27"/>
  <c r="HH36" i="27"/>
  <c r="HP36" i="27"/>
  <c r="HX36" i="27"/>
  <c r="IF36" i="27"/>
  <c r="EO36" i="27"/>
  <c r="EW36" i="27"/>
  <c r="FE36" i="27"/>
  <c r="FM36" i="27"/>
  <c r="FU36" i="27"/>
  <c r="GC36" i="27"/>
  <c r="GK36" i="27"/>
  <c r="GS36" i="27"/>
  <c r="HA36" i="27"/>
  <c r="HI36" i="27"/>
  <c r="HQ36" i="27"/>
  <c r="HY36" i="27"/>
  <c r="ER36" i="27"/>
  <c r="FH36" i="27"/>
  <c r="FX36" i="27"/>
  <c r="GN36" i="27"/>
  <c r="HD36" i="27"/>
  <c r="HT36" i="27"/>
  <c r="ES36" i="27"/>
  <c r="FI36" i="27"/>
  <c r="FY36" i="27"/>
  <c r="GO36" i="27"/>
  <c r="HE36" i="27"/>
  <c r="HU36" i="27"/>
  <c r="EJ36" i="27"/>
  <c r="FP36" i="27"/>
  <c r="GV36" i="27"/>
  <c r="IB36" i="27"/>
  <c r="GF36" i="27"/>
  <c r="GG36" i="27"/>
  <c r="EK36" i="27"/>
  <c r="FQ36" i="27"/>
  <c r="GW36" i="27"/>
  <c r="IC36" i="27"/>
  <c r="EZ36" i="27"/>
  <c r="HL36" i="27"/>
  <c r="FA36" i="27"/>
  <c r="HM36" i="27"/>
  <c r="EM18" i="27"/>
  <c r="EQ18" i="27"/>
  <c r="EU18" i="27"/>
  <c r="EY18" i="27"/>
  <c r="FC18" i="27"/>
  <c r="FG18" i="27"/>
  <c r="FK18" i="27"/>
  <c r="FO18" i="27"/>
  <c r="FS18" i="27"/>
  <c r="FW18" i="27"/>
  <c r="GA18" i="27"/>
  <c r="GE18" i="27"/>
  <c r="GI18" i="27"/>
  <c r="GM18" i="27"/>
  <c r="GQ18" i="27"/>
  <c r="GU18" i="27"/>
  <c r="GY18" i="27"/>
  <c r="HC18" i="27"/>
  <c r="HG18" i="27"/>
  <c r="HK18" i="27"/>
  <c r="HO18" i="27"/>
  <c r="HS18" i="27"/>
  <c r="HW18" i="27"/>
  <c r="IA18" i="27"/>
  <c r="IE18" i="27"/>
  <c r="EJ18" i="27"/>
  <c r="EN18" i="27"/>
  <c r="ER18" i="27"/>
  <c r="EV18" i="27"/>
  <c r="EZ18" i="27"/>
  <c r="FD18" i="27"/>
  <c r="FH18" i="27"/>
  <c r="FL18" i="27"/>
  <c r="FP18" i="27"/>
  <c r="FT18" i="27"/>
  <c r="FX18" i="27"/>
  <c r="GB18" i="27"/>
  <c r="GF18" i="27"/>
  <c r="GJ18" i="27"/>
  <c r="GN18" i="27"/>
  <c r="GR18" i="27"/>
  <c r="GV18" i="27"/>
  <c r="GZ18" i="27"/>
  <c r="HD18" i="27"/>
  <c r="HH18" i="27"/>
  <c r="HL18" i="27"/>
  <c r="HP18" i="27"/>
  <c r="HT18" i="27"/>
  <c r="HX18" i="27"/>
  <c r="IB18" i="27"/>
  <c r="IF18" i="27"/>
  <c r="EO18" i="27"/>
  <c r="EW18" i="27"/>
  <c r="FE18" i="27"/>
  <c r="FM18" i="27"/>
  <c r="FU18" i="27"/>
  <c r="GC18" i="27"/>
  <c r="GK18" i="27"/>
  <c r="GS18" i="27"/>
  <c r="HA18" i="27"/>
  <c r="HI18" i="27"/>
  <c r="HQ18" i="27"/>
  <c r="HY18" i="27"/>
  <c r="EP18" i="27"/>
  <c r="EX18" i="27"/>
  <c r="FF18" i="27"/>
  <c r="FN18" i="27"/>
  <c r="FV18" i="27"/>
  <c r="GD18" i="27"/>
  <c r="GL18" i="27"/>
  <c r="GT18" i="27"/>
  <c r="HB18" i="27"/>
  <c r="HJ18" i="27"/>
  <c r="HR18" i="27"/>
  <c r="HZ18" i="27"/>
  <c r="ES18" i="27"/>
  <c r="FI18" i="27"/>
  <c r="FY18" i="27"/>
  <c r="GO18" i="27"/>
  <c r="HE18" i="27"/>
  <c r="HU18" i="27"/>
  <c r="ET18" i="27"/>
  <c r="FJ18" i="27"/>
  <c r="FZ18" i="27"/>
  <c r="GP18" i="27"/>
  <c r="HF18" i="27"/>
  <c r="HV18" i="27"/>
  <c r="EK18" i="27"/>
  <c r="FQ18" i="27"/>
  <c r="GW18" i="27"/>
  <c r="IC18" i="27"/>
  <c r="EL18" i="27"/>
  <c r="FR18" i="27"/>
  <c r="GX18" i="27"/>
  <c r="ID18" i="27"/>
  <c r="GG18" i="27"/>
  <c r="GH18" i="27"/>
  <c r="HM18" i="27"/>
  <c r="HN18" i="27"/>
  <c r="FA18" i="27"/>
  <c r="FB18" i="27"/>
  <c r="EK101" i="27"/>
  <c r="EO101" i="27"/>
  <c r="ES101" i="27"/>
  <c r="EW101" i="27"/>
  <c r="FA101" i="27"/>
  <c r="FE101" i="27"/>
  <c r="FI101" i="27"/>
  <c r="FM101" i="27"/>
  <c r="FQ101" i="27"/>
  <c r="FU101" i="27"/>
  <c r="FY101" i="27"/>
  <c r="GC101" i="27"/>
  <c r="GG101" i="27"/>
  <c r="GK101" i="27"/>
  <c r="GO101" i="27"/>
  <c r="GS101" i="27"/>
  <c r="GW101" i="27"/>
  <c r="HA101" i="27"/>
  <c r="HE101" i="27"/>
  <c r="HI101" i="27"/>
  <c r="HM101" i="27"/>
  <c r="HQ101" i="27"/>
  <c r="HU101" i="27"/>
  <c r="HY101" i="27"/>
  <c r="IC101" i="27"/>
  <c r="EQ101" i="27"/>
  <c r="EY101" i="27"/>
  <c r="FG101" i="27"/>
  <c r="FO101" i="27"/>
  <c r="FW101" i="27"/>
  <c r="GE101" i="27"/>
  <c r="GM101" i="27"/>
  <c r="GU101" i="27"/>
  <c r="HC101" i="27"/>
  <c r="HK101" i="27"/>
  <c r="HS101" i="27"/>
  <c r="IA101" i="27"/>
  <c r="EN101" i="27"/>
  <c r="EV101" i="27"/>
  <c r="FD101" i="27"/>
  <c r="FL101" i="27"/>
  <c r="FT101" i="27"/>
  <c r="GB101" i="27"/>
  <c r="GJ101" i="27"/>
  <c r="GR101" i="27"/>
  <c r="GZ101" i="27"/>
  <c r="HH101" i="27"/>
  <c r="HP101" i="27"/>
  <c r="HX101" i="27"/>
  <c r="IF101" i="27"/>
  <c r="EL101" i="27"/>
  <c r="EP101" i="27"/>
  <c r="ET101" i="27"/>
  <c r="EX101" i="27"/>
  <c r="FB101" i="27"/>
  <c r="FF101" i="27"/>
  <c r="FJ101" i="27"/>
  <c r="FN101" i="27"/>
  <c r="FR101" i="27"/>
  <c r="FV101" i="27"/>
  <c r="FZ101" i="27"/>
  <c r="GD101" i="27"/>
  <c r="GH101" i="27"/>
  <c r="GL101" i="27"/>
  <c r="GP101" i="27"/>
  <c r="GT101" i="27"/>
  <c r="GX101" i="27"/>
  <c r="HB101" i="27"/>
  <c r="HF101" i="27"/>
  <c r="HJ101" i="27"/>
  <c r="HN101" i="27"/>
  <c r="HR101" i="27"/>
  <c r="HV101" i="27"/>
  <c r="HZ101" i="27"/>
  <c r="ID101" i="27"/>
  <c r="EM101" i="27"/>
  <c r="EU101" i="27"/>
  <c r="FC101" i="27"/>
  <c r="FK101" i="27"/>
  <c r="FS101" i="27"/>
  <c r="GA101" i="27"/>
  <c r="GI101" i="27"/>
  <c r="GQ101" i="27"/>
  <c r="GY101" i="27"/>
  <c r="HG101" i="27"/>
  <c r="HO101" i="27"/>
  <c r="HW101" i="27"/>
  <c r="IE101" i="27"/>
  <c r="EJ101" i="27"/>
  <c r="ER101" i="27"/>
  <c r="EZ101" i="27"/>
  <c r="FH101" i="27"/>
  <c r="FP101" i="27"/>
  <c r="FX101" i="27"/>
  <c r="GF101" i="27"/>
  <c r="GN101" i="27"/>
  <c r="GV101" i="27"/>
  <c r="HD101" i="27"/>
  <c r="HL101" i="27"/>
  <c r="HT101" i="27"/>
  <c r="IB101" i="27"/>
  <c r="EM21" i="27"/>
  <c r="EQ21" i="27"/>
  <c r="EU21" i="27"/>
  <c r="EY21" i="27"/>
  <c r="FC21" i="27"/>
  <c r="FG21" i="27"/>
  <c r="FK21" i="27"/>
  <c r="FO21" i="27"/>
  <c r="FS21" i="27"/>
  <c r="FW21" i="27"/>
  <c r="GA21" i="27"/>
  <c r="GE21" i="27"/>
  <c r="GI21" i="27"/>
  <c r="GM21" i="27"/>
  <c r="GQ21" i="27"/>
  <c r="GU21" i="27"/>
  <c r="GY21" i="27"/>
  <c r="HC21" i="27"/>
  <c r="HG21" i="27"/>
  <c r="HK21" i="27"/>
  <c r="HO21" i="27"/>
  <c r="HS21" i="27"/>
  <c r="HW21" i="27"/>
  <c r="IA21" i="27"/>
  <c r="IE21" i="27"/>
  <c r="EJ21" i="27"/>
  <c r="EN21" i="27"/>
  <c r="ER21" i="27"/>
  <c r="EV21" i="27"/>
  <c r="EZ21" i="27"/>
  <c r="FD21" i="27"/>
  <c r="FH21" i="27"/>
  <c r="FL21" i="27"/>
  <c r="FP21" i="27"/>
  <c r="FT21" i="27"/>
  <c r="FX21" i="27"/>
  <c r="GB21" i="27"/>
  <c r="GF21" i="27"/>
  <c r="GJ21" i="27"/>
  <c r="GN21" i="27"/>
  <c r="GR21" i="27"/>
  <c r="GV21" i="27"/>
  <c r="GZ21" i="27"/>
  <c r="HD21" i="27"/>
  <c r="HH21" i="27"/>
  <c r="HL21" i="27"/>
  <c r="HP21" i="27"/>
  <c r="HT21" i="27"/>
  <c r="HX21" i="27"/>
  <c r="IB21" i="27"/>
  <c r="IF21" i="27"/>
  <c r="EO21" i="27"/>
  <c r="EW21" i="27"/>
  <c r="FE21" i="27"/>
  <c r="FM21" i="27"/>
  <c r="FU21" i="27"/>
  <c r="GC21" i="27"/>
  <c r="GK21" i="27"/>
  <c r="GS21" i="27"/>
  <c r="HA21" i="27"/>
  <c r="HI21" i="27"/>
  <c r="HQ21" i="27"/>
  <c r="HY21" i="27"/>
  <c r="EP21" i="27"/>
  <c r="EX21" i="27"/>
  <c r="FF21" i="27"/>
  <c r="FN21" i="27"/>
  <c r="FV21" i="27"/>
  <c r="GD21" i="27"/>
  <c r="GL21" i="27"/>
  <c r="GT21" i="27"/>
  <c r="HB21" i="27"/>
  <c r="HJ21" i="27"/>
  <c r="HR21" i="27"/>
  <c r="HZ21" i="27"/>
  <c r="EK21" i="27"/>
  <c r="FA21" i="27"/>
  <c r="FQ21" i="27"/>
  <c r="GG21" i="27"/>
  <c r="GW21" i="27"/>
  <c r="HM21" i="27"/>
  <c r="IC21" i="27"/>
  <c r="EL21" i="27"/>
  <c r="FB21" i="27"/>
  <c r="FR21" i="27"/>
  <c r="GH21" i="27"/>
  <c r="GX21" i="27"/>
  <c r="HN21" i="27"/>
  <c r="ID21" i="27"/>
  <c r="ES21" i="27"/>
  <c r="FY21" i="27"/>
  <c r="HE21" i="27"/>
  <c r="ET21" i="27"/>
  <c r="FZ21" i="27"/>
  <c r="HF21" i="27"/>
  <c r="GO21" i="27"/>
  <c r="GP21" i="27"/>
  <c r="HU21" i="27"/>
  <c r="FI21" i="27"/>
  <c r="FJ21" i="27"/>
  <c r="HV21" i="27"/>
  <c r="EL14" i="27"/>
  <c r="EP14" i="27"/>
  <c r="ET14" i="27"/>
  <c r="EX14" i="27"/>
  <c r="FB14" i="27"/>
  <c r="FF14" i="27"/>
  <c r="FJ14" i="27"/>
  <c r="FN14" i="27"/>
  <c r="FR14" i="27"/>
  <c r="FV14" i="27"/>
  <c r="FZ14" i="27"/>
  <c r="GD14" i="27"/>
  <c r="GH14" i="27"/>
  <c r="GL14" i="27"/>
  <c r="GP14" i="27"/>
  <c r="GT14" i="27"/>
  <c r="GX14" i="27"/>
  <c r="HB14" i="27"/>
  <c r="HF14" i="27"/>
  <c r="HJ14" i="27"/>
  <c r="HN14" i="27"/>
  <c r="HR14" i="27"/>
  <c r="HV14" i="27"/>
  <c r="HZ14" i="27"/>
  <c r="ID14" i="27"/>
  <c r="EM14" i="27"/>
  <c r="ER14" i="27"/>
  <c r="EW14" i="27"/>
  <c r="FC14" i="27"/>
  <c r="FH14" i="27"/>
  <c r="FM14" i="27"/>
  <c r="FS14" i="27"/>
  <c r="FX14" i="27"/>
  <c r="GC14" i="27"/>
  <c r="GI14" i="27"/>
  <c r="GN14" i="27"/>
  <c r="GS14" i="27"/>
  <c r="GY14" i="27"/>
  <c r="HD14" i="27"/>
  <c r="HI14" i="27"/>
  <c r="HO14" i="27"/>
  <c r="HT14" i="27"/>
  <c r="HY14" i="27"/>
  <c r="IE14" i="27"/>
  <c r="EN14" i="27"/>
  <c r="ES14" i="27"/>
  <c r="EY14" i="27"/>
  <c r="FD14" i="27"/>
  <c r="FI14" i="27"/>
  <c r="FO14" i="27"/>
  <c r="FT14" i="27"/>
  <c r="FY14" i="27"/>
  <c r="GE14" i="27"/>
  <c r="GJ14" i="27"/>
  <c r="GO14" i="27"/>
  <c r="GU14" i="27"/>
  <c r="GZ14" i="27"/>
  <c r="HE14" i="27"/>
  <c r="HK14" i="27"/>
  <c r="HP14" i="27"/>
  <c r="HU14" i="27"/>
  <c r="IA14" i="27"/>
  <c r="IF14" i="27"/>
  <c r="EQ14" i="27"/>
  <c r="FA14" i="27"/>
  <c r="FL14" i="27"/>
  <c r="FW14" i="27"/>
  <c r="GG14" i="27"/>
  <c r="GR14" i="27"/>
  <c r="HC14" i="27"/>
  <c r="HM14" i="27"/>
  <c r="HX14" i="27"/>
  <c r="EJ14" i="27"/>
  <c r="EU14" i="27"/>
  <c r="FE14" i="27"/>
  <c r="FP14" i="27"/>
  <c r="GA14" i="27"/>
  <c r="GK14" i="27"/>
  <c r="GV14" i="27"/>
  <c r="HG14" i="27"/>
  <c r="HQ14" i="27"/>
  <c r="IB14" i="27"/>
  <c r="EV14" i="27"/>
  <c r="FQ14" i="27"/>
  <c r="GM14" i="27"/>
  <c r="HH14" i="27"/>
  <c r="IC14" i="27"/>
  <c r="EZ14" i="27"/>
  <c r="FU14" i="27"/>
  <c r="GQ14" i="27"/>
  <c r="HL14" i="27"/>
  <c r="FG14" i="27"/>
  <c r="GW14" i="27"/>
  <c r="FK14" i="27"/>
  <c r="HA14" i="27"/>
  <c r="GB14" i="27"/>
  <c r="GF14" i="27"/>
  <c r="EK14" i="27"/>
  <c r="EO14" i="27"/>
  <c r="HS14" i="27"/>
  <c r="HW14" i="27"/>
  <c r="EL85" i="27"/>
  <c r="EP85" i="27"/>
  <c r="ET85" i="27"/>
  <c r="EX85" i="27"/>
  <c r="FB85" i="27"/>
  <c r="FF85" i="27"/>
  <c r="FJ85" i="27"/>
  <c r="FN85" i="27"/>
  <c r="FR85" i="27"/>
  <c r="FV85" i="27"/>
  <c r="FZ85" i="27"/>
  <c r="GD85" i="27"/>
  <c r="GH85" i="27"/>
  <c r="GL85" i="27"/>
  <c r="GP85" i="27"/>
  <c r="GT85" i="27"/>
  <c r="GX85" i="27"/>
  <c r="HB85" i="27"/>
  <c r="HF85" i="27"/>
  <c r="HJ85" i="27"/>
  <c r="HN85" i="27"/>
  <c r="HR85" i="27"/>
  <c r="HV85" i="27"/>
  <c r="HZ85" i="27"/>
  <c r="ID85" i="27"/>
  <c r="EM85" i="27"/>
  <c r="EQ85" i="27"/>
  <c r="EU85" i="27"/>
  <c r="EY85" i="27"/>
  <c r="FC85" i="27"/>
  <c r="FG85" i="27"/>
  <c r="FK85" i="27"/>
  <c r="FO85" i="27"/>
  <c r="FS85" i="27"/>
  <c r="FW85" i="27"/>
  <c r="GA85" i="27"/>
  <c r="GE85" i="27"/>
  <c r="GI85" i="27"/>
  <c r="GM85" i="27"/>
  <c r="GQ85" i="27"/>
  <c r="GU85" i="27"/>
  <c r="GY85" i="27"/>
  <c r="HC85" i="27"/>
  <c r="HG85" i="27"/>
  <c r="HK85" i="27"/>
  <c r="HO85" i="27"/>
  <c r="HS85" i="27"/>
  <c r="HW85" i="27"/>
  <c r="IA85" i="27"/>
  <c r="IE85" i="27"/>
  <c r="EJ85" i="27"/>
  <c r="ER85" i="27"/>
  <c r="EZ85" i="27"/>
  <c r="FH85" i="27"/>
  <c r="FP85" i="27"/>
  <c r="FX85" i="27"/>
  <c r="GF85" i="27"/>
  <c r="GN85" i="27"/>
  <c r="GV85" i="27"/>
  <c r="HD85" i="27"/>
  <c r="HL85" i="27"/>
  <c r="HT85" i="27"/>
  <c r="IB85" i="27"/>
  <c r="EN85" i="27"/>
  <c r="FD85" i="27"/>
  <c r="FT85" i="27"/>
  <c r="GJ85" i="27"/>
  <c r="GZ85" i="27"/>
  <c r="HP85" i="27"/>
  <c r="IF85" i="27"/>
  <c r="EO85" i="27"/>
  <c r="FE85" i="27"/>
  <c r="FU85" i="27"/>
  <c r="GK85" i="27"/>
  <c r="HA85" i="27"/>
  <c r="HQ85" i="27"/>
  <c r="EK85" i="27"/>
  <c r="ES85" i="27"/>
  <c r="FA85" i="27"/>
  <c r="FI85" i="27"/>
  <c r="FQ85" i="27"/>
  <c r="FY85" i="27"/>
  <c r="GG85" i="27"/>
  <c r="GO85" i="27"/>
  <c r="GW85" i="27"/>
  <c r="HE85" i="27"/>
  <c r="HM85" i="27"/>
  <c r="HU85" i="27"/>
  <c r="IC85" i="27"/>
  <c r="EV85" i="27"/>
  <c r="FL85" i="27"/>
  <c r="GB85" i="27"/>
  <c r="GR85" i="27"/>
  <c r="HH85" i="27"/>
  <c r="HX85" i="27"/>
  <c r="EW85" i="27"/>
  <c r="FM85" i="27"/>
  <c r="GC85" i="27"/>
  <c r="GS85" i="27"/>
  <c r="HI85" i="27"/>
  <c r="HY85" i="27"/>
  <c r="EM58" i="27"/>
  <c r="EQ58" i="27"/>
  <c r="EU58" i="27"/>
  <c r="EY58" i="27"/>
  <c r="FC58" i="27"/>
  <c r="FG58" i="27"/>
  <c r="FK58" i="27"/>
  <c r="FO58" i="27"/>
  <c r="FS58" i="27"/>
  <c r="FW58" i="27"/>
  <c r="GA58" i="27"/>
  <c r="GE58" i="27"/>
  <c r="GI58" i="27"/>
  <c r="GM58" i="27"/>
  <c r="GQ58" i="27"/>
  <c r="GU58" i="27"/>
  <c r="GY58" i="27"/>
  <c r="HC58" i="27"/>
  <c r="HG58" i="27"/>
  <c r="HK58" i="27"/>
  <c r="HO58" i="27"/>
  <c r="HS58" i="27"/>
  <c r="HW58" i="27"/>
  <c r="IA58" i="27"/>
  <c r="IE58" i="27"/>
  <c r="EJ58" i="27"/>
  <c r="EN58" i="27"/>
  <c r="ER58" i="27"/>
  <c r="EV58" i="27"/>
  <c r="EZ58" i="27"/>
  <c r="FD58" i="27"/>
  <c r="FH58" i="27"/>
  <c r="FL58" i="27"/>
  <c r="FP58" i="27"/>
  <c r="FT58" i="27"/>
  <c r="FX58" i="27"/>
  <c r="GB58" i="27"/>
  <c r="GF58" i="27"/>
  <c r="GJ58" i="27"/>
  <c r="GN58" i="27"/>
  <c r="GR58" i="27"/>
  <c r="GV58" i="27"/>
  <c r="GZ58" i="27"/>
  <c r="HD58" i="27"/>
  <c r="HH58" i="27"/>
  <c r="HL58" i="27"/>
  <c r="HP58" i="27"/>
  <c r="HT58" i="27"/>
  <c r="HX58" i="27"/>
  <c r="IB58" i="27"/>
  <c r="IF58" i="27"/>
  <c r="EO58" i="27"/>
  <c r="EW58" i="27"/>
  <c r="FE58" i="27"/>
  <c r="FM58" i="27"/>
  <c r="FU58" i="27"/>
  <c r="GC58" i="27"/>
  <c r="GK58" i="27"/>
  <c r="GS58" i="27"/>
  <c r="HA58" i="27"/>
  <c r="HI58" i="27"/>
  <c r="HQ58" i="27"/>
  <c r="HY58" i="27"/>
  <c r="EP58" i="27"/>
  <c r="EX58" i="27"/>
  <c r="FF58" i="27"/>
  <c r="FN58" i="27"/>
  <c r="FV58" i="27"/>
  <c r="GD58" i="27"/>
  <c r="GL58" i="27"/>
  <c r="GT58" i="27"/>
  <c r="HB58" i="27"/>
  <c r="HJ58" i="27"/>
  <c r="HR58" i="27"/>
  <c r="HZ58" i="27"/>
  <c r="ES58" i="27"/>
  <c r="FI58" i="27"/>
  <c r="FY58" i="27"/>
  <c r="GO58" i="27"/>
  <c r="HE58" i="27"/>
  <c r="HU58" i="27"/>
  <c r="EK58" i="27"/>
  <c r="FQ58" i="27"/>
  <c r="GW58" i="27"/>
  <c r="IC58" i="27"/>
  <c r="FB58" i="27"/>
  <c r="GH58" i="27"/>
  <c r="HN58" i="27"/>
  <c r="ET58" i="27"/>
  <c r="FJ58" i="27"/>
  <c r="FZ58" i="27"/>
  <c r="GP58" i="27"/>
  <c r="HF58" i="27"/>
  <c r="HV58" i="27"/>
  <c r="FA58" i="27"/>
  <c r="GG58" i="27"/>
  <c r="HM58" i="27"/>
  <c r="EL58" i="27"/>
  <c r="FR58" i="27"/>
  <c r="GX58" i="27"/>
  <c r="ID58" i="27"/>
  <c r="EL77" i="27"/>
  <c r="EP77" i="27"/>
  <c r="ET77" i="27"/>
  <c r="EX77" i="27"/>
  <c r="FB77" i="27"/>
  <c r="FF77" i="27"/>
  <c r="FJ77" i="27"/>
  <c r="FN77" i="27"/>
  <c r="FR77" i="27"/>
  <c r="FV77" i="27"/>
  <c r="FZ77" i="27"/>
  <c r="GD77" i="27"/>
  <c r="GH77" i="27"/>
  <c r="GL77" i="27"/>
  <c r="GP77" i="27"/>
  <c r="GT77" i="27"/>
  <c r="GX77" i="27"/>
  <c r="HB77" i="27"/>
  <c r="HF77" i="27"/>
  <c r="HJ77" i="27"/>
  <c r="HN77" i="27"/>
  <c r="HR77" i="27"/>
  <c r="HV77" i="27"/>
  <c r="HZ77" i="27"/>
  <c r="ID77" i="27"/>
  <c r="EM77" i="27"/>
  <c r="EQ77" i="27"/>
  <c r="EU77" i="27"/>
  <c r="EY77" i="27"/>
  <c r="FC77" i="27"/>
  <c r="FG77" i="27"/>
  <c r="FK77" i="27"/>
  <c r="FO77" i="27"/>
  <c r="FS77" i="27"/>
  <c r="FW77" i="27"/>
  <c r="GA77" i="27"/>
  <c r="GE77" i="27"/>
  <c r="GI77" i="27"/>
  <c r="GM77" i="27"/>
  <c r="GQ77" i="27"/>
  <c r="GU77" i="27"/>
  <c r="GY77" i="27"/>
  <c r="HC77" i="27"/>
  <c r="HG77" i="27"/>
  <c r="HK77" i="27"/>
  <c r="HO77" i="27"/>
  <c r="HS77" i="27"/>
  <c r="HW77" i="27"/>
  <c r="IA77" i="27"/>
  <c r="IE77" i="27"/>
  <c r="EN77" i="27"/>
  <c r="EV77" i="27"/>
  <c r="FD77" i="27"/>
  <c r="FL77" i="27"/>
  <c r="FT77" i="27"/>
  <c r="GB77" i="27"/>
  <c r="GJ77" i="27"/>
  <c r="GR77" i="27"/>
  <c r="GZ77" i="27"/>
  <c r="HH77" i="27"/>
  <c r="HP77" i="27"/>
  <c r="HX77" i="27"/>
  <c r="IF77" i="27"/>
  <c r="ER77" i="27"/>
  <c r="FH77" i="27"/>
  <c r="FX77" i="27"/>
  <c r="GN77" i="27"/>
  <c r="HD77" i="27"/>
  <c r="HT77" i="27"/>
  <c r="EK77" i="27"/>
  <c r="FA77" i="27"/>
  <c r="FQ77" i="27"/>
  <c r="GG77" i="27"/>
  <c r="GW77" i="27"/>
  <c r="HM77" i="27"/>
  <c r="IC77" i="27"/>
  <c r="EO77" i="27"/>
  <c r="EW77" i="27"/>
  <c r="FE77" i="27"/>
  <c r="FM77" i="27"/>
  <c r="FU77" i="27"/>
  <c r="GC77" i="27"/>
  <c r="GK77" i="27"/>
  <c r="GS77" i="27"/>
  <c r="HA77" i="27"/>
  <c r="HI77" i="27"/>
  <c r="HQ77" i="27"/>
  <c r="HY77" i="27"/>
  <c r="EJ77" i="27"/>
  <c r="EZ77" i="27"/>
  <c r="FP77" i="27"/>
  <c r="GF77" i="27"/>
  <c r="GV77" i="27"/>
  <c r="HL77" i="27"/>
  <c r="IB77" i="27"/>
  <c r="ES77" i="27"/>
  <c r="FI77" i="27"/>
  <c r="FY77" i="27"/>
  <c r="GO77" i="27"/>
  <c r="HE77" i="27"/>
  <c r="HU77" i="27"/>
  <c r="X37" i="27"/>
  <c r="AA37" i="27"/>
  <c r="EK72" i="27"/>
  <c r="EO72" i="27"/>
  <c r="ES72" i="27"/>
  <c r="EW72" i="27"/>
  <c r="FA72" i="27"/>
  <c r="FE72" i="27"/>
  <c r="FI72" i="27"/>
  <c r="FM72" i="27"/>
  <c r="FQ72" i="27"/>
  <c r="FU72" i="27"/>
  <c r="FY72" i="27"/>
  <c r="EL72" i="27"/>
  <c r="EP72" i="27"/>
  <c r="ET72" i="27"/>
  <c r="EX72" i="27"/>
  <c r="FB72" i="27"/>
  <c r="FF72" i="27"/>
  <c r="FJ72" i="27"/>
  <c r="FN72" i="27"/>
  <c r="FR72" i="27"/>
  <c r="FV72" i="27"/>
  <c r="FZ72" i="27"/>
  <c r="GD72" i="27"/>
  <c r="GH72" i="27"/>
  <c r="GL72" i="27"/>
  <c r="GP72" i="27"/>
  <c r="GT72" i="27"/>
  <c r="GX72" i="27"/>
  <c r="HB72" i="27"/>
  <c r="HF72" i="27"/>
  <c r="HJ72" i="27"/>
  <c r="EQ72" i="27"/>
  <c r="EY72" i="27"/>
  <c r="FG72" i="27"/>
  <c r="FO72" i="27"/>
  <c r="FW72" i="27"/>
  <c r="GC72" i="27"/>
  <c r="GI72" i="27"/>
  <c r="GN72" i="27"/>
  <c r="GS72" i="27"/>
  <c r="GY72" i="27"/>
  <c r="HD72" i="27"/>
  <c r="HI72" i="27"/>
  <c r="HN72" i="27"/>
  <c r="HR72" i="27"/>
  <c r="HV72" i="27"/>
  <c r="HZ72" i="27"/>
  <c r="ID72" i="27"/>
  <c r="EJ72" i="27"/>
  <c r="ER72" i="27"/>
  <c r="EZ72" i="27"/>
  <c r="FH72" i="27"/>
  <c r="FP72" i="27"/>
  <c r="FX72" i="27"/>
  <c r="GE72" i="27"/>
  <c r="GJ72" i="27"/>
  <c r="GO72" i="27"/>
  <c r="GU72" i="27"/>
  <c r="GZ72" i="27"/>
  <c r="HE72" i="27"/>
  <c r="HK72" i="27"/>
  <c r="HO72" i="27"/>
  <c r="HS72" i="27"/>
  <c r="HW72" i="27"/>
  <c r="IA72" i="27"/>
  <c r="IE72" i="27"/>
  <c r="EM72" i="27"/>
  <c r="FC72" i="27"/>
  <c r="FS72" i="27"/>
  <c r="GF72" i="27"/>
  <c r="GQ72" i="27"/>
  <c r="HA72" i="27"/>
  <c r="HL72" i="27"/>
  <c r="HT72" i="27"/>
  <c r="IB72" i="27"/>
  <c r="EU72" i="27"/>
  <c r="GA72" i="27"/>
  <c r="GV72" i="27"/>
  <c r="HP72" i="27"/>
  <c r="IF72" i="27"/>
  <c r="FL72" i="27"/>
  <c r="GM72" i="27"/>
  <c r="HH72" i="27"/>
  <c r="HY72" i="27"/>
  <c r="EN72" i="27"/>
  <c r="FD72" i="27"/>
  <c r="FT72" i="27"/>
  <c r="GG72" i="27"/>
  <c r="GR72" i="27"/>
  <c r="HC72" i="27"/>
  <c r="HM72" i="27"/>
  <c r="HU72" i="27"/>
  <c r="IC72" i="27"/>
  <c r="FK72" i="27"/>
  <c r="GK72" i="27"/>
  <c r="HG72" i="27"/>
  <c r="HX72" i="27"/>
  <c r="EV72" i="27"/>
  <c r="GB72" i="27"/>
  <c r="GW72" i="27"/>
  <c r="HQ72" i="27"/>
  <c r="EK95" i="27"/>
  <c r="EO95" i="27"/>
  <c r="ES95" i="27"/>
  <c r="EW95" i="27"/>
  <c r="FA95" i="27"/>
  <c r="FE95" i="27"/>
  <c r="FI95" i="27"/>
  <c r="FM95" i="27"/>
  <c r="FQ95" i="27"/>
  <c r="FU95" i="27"/>
  <c r="FY95" i="27"/>
  <c r="GC95" i="27"/>
  <c r="GG95" i="27"/>
  <c r="GK95" i="27"/>
  <c r="GO95" i="27"/>
  <c r="GS95" i="27"/>
  <c r="GW95" i="27"/>
  <c r="HA95" i="27"/>
  <c r="HE95" i="27"/>
  <c r="HI95" i="27"/>
  <c r="HM95" i="27"/>
  <c r="HQ95" i="27"/>
  <c r="HU95" i="27"/>
  <c r="HY95" i="27"/>
  <c r="IC95" i="27"/>
  <c r="EM95" i="27"/>
  <c r="EU95" i="27"/>
  <c r="FC95" i="27"/>
  <c r="FK95" i="27"/>
  <c r="FS95" i="27"/>
  <c r="GA95" i="27"/>
  <c r="GI95" i="27"/>
  <c r="GQ95" i="27"/>
  <c r="GY95" i="27"/>
  <c r="HG95" i="27"/>
  <c r="HO95" i="27"/>
  <c r="HW95" i="27"/>
  <c r="IE95" i="27"/>
  <c r="EN95" i="27"/>
  <c r="EV95" i="27"/>
  <c r="FD95" i="27"/>
  <c r="FL95" i="27"/>
  <c r="FT95" i="27"/>
  <c r="GB95" i="27"/>
  <c r="GJ95" i="27"/>
  <c r="GR95" i="27"/>
  <c r="GZ95" i="27"/>
  <c r="HH95" i="27"/>
  <c r="HP95" i="27"/>
  <c r="HX95" i="27"/>
  <c r="IF95" i="27"/>
  <c r="EL95" i="27"/>
  <c r="EP95" i="27"/>
  <c r="ET95" i="27"/>
  <c r="EX95" i="27"/>
  <c r="FB95" i="27"/>
  <c r="FF95" i="27"/>
  <c r="FJ95" i="27"/>
  <c r="FN95" i="27"/>
  <c r="FR95" i="27"/>
  <c r="FV95" i="27"/>
  <c r="FZ95" i="27"/>
  <c r="GD95" i="27"/>
  <c r="GH95" i="27"/>
  <c r="GL95" i="27"/>
  <c r="GP95" i="27"/>
  <c r="GT95" i="27"/>
  <c r="GX95" i="27"/>
  <c r="HB95" i="27"/>
  <c r="HF95" i="27"/>
  <c r="HJ95" i="27"/>
  <c r="HN95" i="27"/>
  <c r="HR95" i="27"/>
  <c r="HV95" i="27"/>
  <c r="HZ95" i="27"/>
  <c r="ID95" i="27"/>
  <c r="EQ95" i="27"/>
  <c r="EY95" i="27"/>
  <c r="FG95" i="27"/>
  <c r="FO95" i="27"/>
  <c r="FW95" i="27"/>
  <c r="GE95" i="27"/>
  <c r="GM95" i="27"/>
  <c r="GU95" i="27"/>
  <c r="HC95" i="27"/>
  <c r="HK95" i="27"/>
  <c r="HS95" i="27"/>
  <c r="IA95" i="27"/>
  <c r="EJ95" i="27"/>
  <c r="ER95" i="27"/>
  <c r="EZ95" i="27"/>
  <c r="FH95" i="27"/>
  <c r="FP95" i="27"/>
  <c r="FX95" i="27"/>
  <c r="GF95" i="27"/>
  <c r="GN95" i="27"/>
  <c r="GV95" i="27"/>
  <c r="HD95" i="27"/>
  <c r="HL95" i="27"/>
  <c r="HT95" i="27"/>
  <c r="IB95" i="27"/>
  <c r="AG14" i="27"/>
  <c r="EM87" i="27"/>
  <c r="EQ87" i="27"/>
  <c r="EU87" i="27"/>
  <c r="EY87" i="27"/>
  <c r="FC87" i="27"/>
  <c r="FG87" i="27"/>
  <c r="FK87" i="27"/>
  <c r="FO87" i="27"/>
  <c r="FS87" i="27"/>
  <c r="FW87" i="27"/>
  <c r="GA87" i="27"/>
  <c r="GE87" i="27"/>
  <c r="GI87" i="27"/>
  <c r="GM87" i="27"/>
  <c r="GQ87" i="27"/>
  <c r="GU87" i="27"/>
  <c r="GY87" i="27"/>
  <c r="HC87" i="27"/>
  <c r="HG87" i="27"/>
  <c r="HK87" i="27"/>
  <c r="HO87" i="27"/>
  <c r="HS87" i="27"/>
  <c r="HW87" i="27"/>
  <c r="IA87" i="27"/>
  <c r="IE87" i="27"/>
  <c r="EJ87" i="27"/>
  <c r="EN87" i="27"/>
  <c r="ER87" i="27"/>
  <c r="EV87" i="27"/>
  <c r="EZ87" i="27"/>
  <c r="FD87" i="27"/>
  <c r="FH87" i="27"/>
  <c r="FL87" i="27"/>
  <c r="FP87" i="27"/>
  <c r="FT87" i="27"/>
  <c r="FX87" i="27"/>
  <c r="GB87" i="27"/>
  <c r="GF87" i="27"/>
  <c r="GJ87" i="27"/>
  <c r="GN87" i="27"/>
  <c r="GR87" i="27"/>
  <c r="GV87" i="27"/>
  <c r="GZ87" i="27"/>
  <c r="HD87" i="27"/>
  <c r="HH87" i="27"/>
  <c r="HL87" i="27"/>
  <c r="HP87" i="27"/>
  <c r="HT87" i="27"/>
  <c r="HX87" i="27"/>
  <c r="IB87" i="27"/>
  <c r="IF87" i="27"/>
  <c r="EK87" i="27"/>
  <c r="ES87" i="27"/>
  <c r="FA87" i="27"/>
  <c r="FI87" i="27"/>
  <c r="FQ87" i="27"/>
  <c r="FY87" i="27"/>
  <c r="GG87" i="27"/>
  <c r="GO87" i="27"/>
  <c r="GW87" i="27"/>
  <c r="HE87" i="27"/>
  <c r="HM87" i="27"/>
  <c r="HU87" i="27"/>
  <c r="IC87" i="27"/>
  <c r="EO87" i="27"/>
  <c r="FE87" i="27"/>
  <c r="FU87" i="27"/>
  <c r="GK87" i="27"/>
  <c r="HA87" i="27"/>
  <c r="HQ87" i="27"/>
  <c r="EX87" i="27"/>
  <c r="FN87" i="27"/>
  <c r="GD87" i="27"/>
  <c r="GT87" i="27"/>
  <c r="HJ87" i="27"/>
  <c r="HZ87" i="27"/>
  <c r="EL87" i="27"/>
  <c r="ET87" i="27"/>
  <c r="FB87" i="27"/>
  <c r="FJ87" i="27"/>
  <c r="FR87" i="27"/>
  <c r="FZ87" i="27"/>
  <c r="GH87" i="27"/>
  <c r="GP87" i="27"/>
  <c r="GX87" i="27"/>
  <c r="HF87" i="27"/>
  <c r="HN87" i="27"/>
  <c r="HV87" i="27"/>
  <c r="ID87" i="27"/>
  <c r="EW87" i="27"/>
  <c r="FM87" i="27"/>
  <c r="GC87" i="27"/>
  <c r="GS87" i="27"/>
  <c r="HI87" i="27"/>
  <c r="HY87" i="27"/>
  <c r="EP87" i="27"/>
  <c r="FF87" i="27"/>
  <c r="FV87" i="27"/>
  <c r="GL87" i="27"/>
  <c r="HB87" i="27"/>
  <c r="HR87" i="27"/>
  <c r="EL63" i="27"/>
  <c r="EP63" i="27"/>
  <c r="ET63" i="27"/>
  <c r="EX63" i="27"/>
  <c r="FB63" i="27"/>
  <c r="FF63" i="27"/>
  <c r="FJ63" i="27"/>
  <c r="FN63" i="27"/>
  <c r="FR63" i="27"/>
  <c r="FV63" i="27"/>
  <c r="FZ63" i="27"/>
  <c r="GD63" i="27"/>
  <c r="GH63" i="27"/>
  <c r="GL63" i="27"/>
  <c r="GP63" i="27"/>
  <c r="GT63" i="27"/>
  <c r="GX63" i="27"/>
  <c r="HB63" i="27"/>
  <c r="HF63" i="27"/>
  <c r="HJ63" i="27"/>
  <c r="HN63" i="27"/>
  <c r="HR63" i="27"/>
  <c r="HV63" i="27"/>
  <c r="HZ63" i="27"/>
  <c r="ID63" i="27"/>
  <c r="EM63" i="27"/>
  <c r="EQ63" i="27"/>
  <c r="EU63" i="27"/>
  <c r="EY63" i="27"/>
  <c r="FC63" i="27"/>
  <c r="FG63" i="27"/>
  <c r="FK63" i="27"/>
  <c r="FO63" i="27"/>
  <c r="FS63" i="27"/>
  <c r="FW63" i="27"/>
  <c r="GA63" i="27"/>
  <c r="GE63" i="27"/>
  <c r="GI63" i="27"/>
  <c r="GM63" i="27"/>
  <c r="GQ63" i="27"/>
  <c r="GU63" i="27"/>
  <c r="GY63" i="27"/>
  <c r="HC63" i="27"/>
  <c r="HG63" i="27"/>
  <c r="HK63" i="27"/>
  <c r="HO63" i="27"/>
  <c r="HS63" i="27"/>
  <c r="HW63" i="27"/>
  <c r="IA63" i="27"/>
  <c r="IE63" i="27"/>
  <c r="EN63" i="27"/>
  <c r="EV63" i="27"/>
  <c r="FD63" i="27"/>
  <c r="FL63" i="27"/>
  <c r="FT63" i="27"/>
  <c r="GB63" i="27"/>
  <c r="GJ63" i="27"/>
  <c r="GR63" i="27"/>
  <c r="GZ63" i="27"/>
  <c r="HH63" i="27"/>
  <c r="HP63" i="27"/>
  <c r="HX63" i="27"/>
  <c r="IF63" i="27"/>
  <c r="EO63" i="27"/>
  <c r="EW63" i="27"/>
  <c r="FE63" i="27"/>
  <c r="FM63" i="27"/>
  <c r="FU63" i="27"/>
  <c r="GC63" i="27"/>
  <c r="GK63" i="27"/>
  <c r="GS63" i="27"/>
  <c r="HA63" i="27"/>
  <c r="HI63" i="27"/>
  <c r="HQ63" i="27"/>
  <c r="HY63" i="27"/>
  <c r="EJ63" i="27"/>
  <c r="EZ63" i="27"/>
  <c r="FP63" i="27"/>
  <c r="GF63" i="27"/>
  <c r="GV63" i="27"/>
  <c r="HL63" i="27"/>
  <c r="IB63" i="27"/>
  <c r="ER63" i="27"/>
  <c r="FX63" i="27"/>
  <c r="HD63" i="27"/>
  <c r="FI63" i="27"/>
  <c r="GO63" i="27"/>
  <c r="HU63" i="27"/>
  <c r="EK63" i="27"/>
  <c r="FA63" i="27"/>
  <c r="FQ63" i="27"/>
  <c r="GG63" i="27"/>
  <c r="GW63" i="27"/>
  <c r="HM63" i="27"/>
  <c r="IC63" i="27"/>
  <c r="FH63" i="27"/>
  <c r="GN63" i="27"/>
  <c r="HT63" i="27"/>
  <c r="ES63" i="27"/>
  <c r="FY63" i="27"/>
  <c r="HE63" i="27"/>
  <c r="EJ61" i="27"/>
  <c r="EN61" i="27"/>
  <c r="ER61" i="27"/>
  <c r="EV61" i="27"/>
  <c r="EZ61" i="27"/>
  <c r="FD61" i="27"/>
  <c r="FH61" i="27"/>
  <c r="FL61" i="27"/>
  <c r="FP61" i="27"/>
  <c r="FT61" i="27"/>
  <c r="FX61" i="27"/>
  <c r="GB61" i="27"/>
  <c r="GF61" i="27"/>
  <c r="GJ61" i="27"/>
  <c r="GN61" i="27"/>
  <c r="GR61" i="27"/>
  <c r="GV61" i="27"/>
  <c r="GZ61" i="27"/>
  <c r="HD61" i="27"/>
  <c r="HH61" i="27"/>
  <c r="HL61" i="27"/>
  <c r="HP61" i="27"/>
  <c r="HT61" i="27"/>
  <c r="HX61" i="27"/>
  <c r="IB61" i="27"/>
  <c r="IF61" i="27"/>
  <c r="EK61" i="27"/>
  <c r="EO61" i="27"/>
  <c r="ES61" i="27"/>
  <c r="EW61" i="27"/>
  <c r="FA61" i="27"/>
  <c r="FE61" i="27"/>
  <c r="FI61" i="27"/>
  <c r="FM61" i="27"/>
  <c r="FQ61" i="27"/>
  <c r="FU61" i="27"/>
  <c r="FY61" i="27"/>
  <c r="GC61" i="27"/>
  <c r="GG61" i="27"/>
  <c r="GK61" i="27"/>
  <c r="GO61" i="27"/>
  <c r="GS61" i="27"/>
  <c r="GW61" i="27"/>
  <c r="HA61" i="27"/>
  <c r="HE61" i="27"/>
  <c r="HI61" i="27"/>
  <c r="HM61" i="27"/>
  <c r="HQ61" i="27"/>
  <c r="HU61" i="27"/>
  <c r="HY61" i="27"/>
  <c r="IC61" i="27"/>
  <c r="EP61" i="27"/>
  <c r="EX61" i="27"/>
  <c r="FF61" i="27"/>
  <c r="FN61" i="27"/>
  <c r="FV61" i="27"/>
  <c r="GD61" i="27"/>
  <c r="GL61" i="27"/>
  <c r="GT61" i="27"/>
  <c r="HB61" i="27"/>
  <c r="HJ61" i="27"/>
  <c r="HR61" i="27"/>
  <c r="HZ61" i="27"/>
  <c r="EQ61" i="27"/>
  <c r="EY61" i="27"/>
  <c r="FG61" i="27"/>
  <c r="FO61" i="27"/>
  <c r="FW61" i="27"/>
  <c r="GE61" i="27"/>
  <c r="GM61" i="27"/>
  <c r="GU61" i="27"/>
  <c r="HC61" i="27"/>
  <c r="HK61" i="27"/>
  <c r="HS61" i="27"/>
  <c r="IA61" i="27"/>
  <c r="ET61" i="27"/>
  <c r="FJ61" i="27"/>
  <c r="FZ61" i="27"/>
  <c r="GP61" i="27"/>
  <c r="HF61" i="27"/>
  <c r="HV61" i="27"/>
  <c r="EL61" i="27"/>
  <c r="FR61" i="27"/>
  <c r="GX61" i="27"/>
  <c r="ID61" i="27"/>
  <c r="FC61" i="27"/>
  <c r="GI61" i="27"/>
  <c r="HO61" i="27"/>
  <c r="EU61" i="27"/>
  <c r="FK61" i="27"/>
  <c r="GA61" i="27"/>
  <c r="GQ61" i="27"/>
  <c r="HG61" i="27"/>
  <c r="HW61" i="27"/>
  <c r="FB61" i="27"/>
  <c r="GH61" i="27"/>
  <c r="HN61" i="27"/>
  <c r="EM61" i="27"/>
  <c r="FS61" i="27"/>
  <c r="GY61" i="27"/>
  <c r="IE61" i="27"/>
  <c r="EJ62" i="27"/>
  <c r="EN62" i="27"/>
  <c r="ER62" i="27"/>
  <c r="EV62" i="27"/>
  <c r="EZ62" i="27"/>
  <c r="FD62" i="27"/>
  <c r="FH62" i="27"/>
  <c r="FL62" i="27"/>
  <c r="FP62" i="27"/>
  <c r="FT62" i="27"/>
  <c r="FX62" i="27"/>
  <c r="GB62" i="27"/>
  <c r="GF62" i="27"/>
  <c r="GJ62" i="27"/>
  <c r="GN62" i="27"/>
  <c r="GR62" i="27"/>
  <c r="GV62" i="27"/>
  <c r="GZ62" i="27"/>
  <c r="HD62" i="27"/>
  <c r="HH62" i="27"/>
  <c r="HL62" i="27"/>
  <c r="HP62" i="27"/>
  <c r="HT62" i="27"/>
  <c r="HX62" i="27"/>
  <c r="IB62" i="27"/>
  <c r="IF62" i="27"/>
  <c r="EK62" i="27"/>
  <c r="EO62" i="27"/>
  <c r="ES62" i="27"/>
  <c r="EW62" i="27"/>
  <c r="FA62" i="27"/>
  <c r="FE62" i="27"/>
  <c r="FI62" i="27"/>
  <c r="FM62" i="27"/>
  <c r="FQ62" i="27"/>
  <c r="FU62" i="27"/>
  <c r="FY62" i="27"/>
  <c r="GC62" i="27"/>
  <c r="GG62" i="27"/>
  <c r="GK62" i="27"/>
  <c r="GO62" i="27"/>
  <c r="GS62" i="27"/>
  <c r="GW62" i="27"/>
  <c r="HA62" i="27"/>
  <c r="HE62" i="27"/>
  <c r="HI62" i="27"/>
  <c r="HM62" i="27"/>
  <c r="HQ62" i="27"/>
  <c r="HU62" i="27"/>
  <c r="HY62" i="27"/>
  <c r="IC62" i="27"/>
  <c r="EP62" i="27"/>
  <c r="EX62" i="27"/>
  <c r="FF62" i="27"/>
  <c r="FN62" i="27"/>
  <c r="FV62" i="27"/>
  <c r="GD62" i="27"/>
  <c r="GL62" i="27"/>
  <c r="GT62" i="27"/>
  <c r="HB62" i="27"/>
  <c r="HJ62" i="27"/>
  <c r="HR62" i="27"/>
  <c r="HZ62" i="27"/>
  <c r="EQ62" i="27"/>
  <c r="EY62" i="27"/>
  <c r="FG62" i="27"/>
  <c r="FO62" i="27"/>
  <c r="FW62" i="27"/>
  <c r="GE62" i="27"/>
  <c r="GM62" i="27"/>
  <c r="GU62" i="27"/>
  <c r="HC62" i="27"/>
  <c r="HK62" i="27"/>
  <c r="HS62" i="27"/>
  <c r="IA62" i="27"/>
  <c r="EL62" i="27"/>
  <c r="FB62" i="27"/>
  <c r="FR62" i="27"/>
  <c r="GH62" i="27"/>
  <c r="GX62" i="27"/>
  <c r="HN62" i="27"/>
  <c r="ID62" i="27"/>
  <c r="FJ62" i="27"/>
  <c r="GP62" i="27"/>
  <c r="HV62" i="27"/>
  <c r="EU62" i="27"/>
  <c r="GA62" i="27"/>
  <c r="HG62" i="27"/>
  <c r="EM62" i="27"/>
  <c r="FC62" i="27"/>
  <c r="FS62" i="27"/>
  <c r="GI62" i="27"/>
  <c r="GY62" i="27"/>
  <c r="HO62" i="27"/>
  <c r="IE62" i="27"/>
  <c r="ET62" i="27"/>
  <c r="FZ62" i="27"/>
  <c r="HF62" i="27"/>
  <c r="FK62" i="27"/>
  <c r="GQ62" i="27"/>
  <c r="HW62" i="27"/>
  <c r="V4" i="27"/>
  <c r="IF4" i="27"/>
  <c r="EJ4" i="27"/>
  <c r="EK4" i="27"/>
  <c r="EL4" i="27"/>
  <c r="EM4" i="27"/>
  <c r="EN4" i="27"/>
  <c r="EO4" i="27"/>
  <c r="EP4" i="27"/>
  <c r="EQ4" i="27"/>
  <c r="EM51" i="27"/>
  <c r="EQ51" i="27"/>
  <c r="EU51" i="27"/>
  <c r="EY51" i="27"/>
  <c r="FC51" i="27"/>
  <c r="FG51" i="27"/>
  <c r="FK51" i="27"/>
  <c r="FO51" i="27"/>
  <c r="FS51" i="27"/>
  <c r="FW51" i="27"/>
  <c r="GA51" i="27"/>
  <c r="GE51" i="27"/>
  <c r="GI51" i="27"/>
  <c r="GM51" i="27"/>
  <c r="GQ51" i="27"/>
  <c r="GU51" i="27"/>
  <c r="GY51" i="27"/>
  <c r="HC51" i="27"/>
  <c r="HG51" i="27"/>
  <c r="HK51" i="27"/>
  <c r="HO51" i="27"/>
  <c r="HS51" i="27"/>
  <c r="HW51" i="27"/>
  <c r="IA51" i="27"/>
  <c r="IE51" i="27"/>
  <c r="EJ51" i="27"/>
  <c r="EN51" i="27"/>
  <c r="ER51" i="27"/>
  <c r="EV51" i="27"/>
  <c r="EZ51" i="27"/>
  <c r="FD51" i="27"/>
  <c r="FH51" i="27"/>
  <c r="FL51" i="27"/>
  <c r="FP51" i="27"/>
  <c r="FT51" i="27"/>
  <c r="FX51" i="27"/>
  <c r="GB51" i="27"/>
  <c r="GF51" i="27"/>
  <c r="GJ51" i="27"/>
  <c r="GN51" i="27"/>
  <c r="GR51" i="27"/>
  <c r="GV51" i="27"/>
  <c r="GZ51" i="27"/>
  <c r="HD51" i="27"/>
  <c r="HH51" i="27"/>
  <c r="HL51" i="27"/>
  <c r="HP51" i="27"/>
  <c r="HT51" i="27"/>
  <c r="HX51" i="27"/>
  <c r="IB51" i="27"/>
  <c r="IF51" i="27"/>
  <c r="EK51" i="27"/>
  <c r="ES51" i="27"/>
  <c r="FA51" i="27"/>
  <c r="FI51" i="27"/>
  <c r="FQ51" i="27"/>
  <c r="FY51" i="27"/>
  <c r="GG51" i="27"/>
  <c r="GO51" i="27"/>
  <c r="GW51" i="27"/>
  <c r="HE51" i="27"/>
  <c r="HM51" i="27"/>
  <c r="HU51" i="27"/>
  <c r="IC51" i="27"/>
  <c r="EL51" i="27"/>
  <c r="ET51" i="27"/>
  <c r="FB51" i="27"/>
  <c r="FJ51" i="27"/>
  <c r="FR51" i="27"/>
  <c r="FZ51" i="27"/>
  <c r="GH51" i="27"/>
  <c r="GP51" i="27"/>
  <c r="GX51" i="27"/>
  <c r="HF51" i="27"/>
  <c r="HN51" i="27"/>
  <c r="HV51" i="27"/>
  <c r="ID51" i="27"/>
  <c r="EW51" i="27"/>
  <c r="FM51" i="27"/>
  <c r="GC51" i="27"/>
  <c r="GS51" i="27"/>
  <c r="HI51" i="27"/>
  <c r="HY51" i="27"/>
  <c r="EO51" i="27"/>
  <c r="FU51" i="27"/>
  <c r="HA51" i="27"/>
  <c r="FF51" i="27"/>
  <c r="GL51" i="27"/>
  <c r="HR51" i="27"/>
  <c r="EX51" i="27"/>
  <c r="FN51" i="27"/>
  <c r="GD51" i="27"/>
  <c r="GT51" i="27"/>
  <c r="HJ51" i="27"/>
  <c r="HZ51" i="27"/>
  <c r="FE51" i="27"/>
  <c r="GK51" i="27"/>
  <c r="HQ51" i="27"/>
  <c r="EP51" i="27"/>
  <c r="FV51" i="27"/>
  <c r="HB51" i="27"/>
  <c r="EM33" i="27"/>
  <c r="EQ33" i="27"/>
  <c r="EU33" i="27"/>
  <c r="EY33" i="27"/>
  <c r="FC33" i="27"/>
  <c r="FG33" i="27"/>
  <c r="FK33" i="27"/>
  <c r="FO33" i="27"/>
  <c r="FS33" i="27"/>
  <c r="FW33" i="27"/>
  <c r="GA33" i="27"/>
  <c r="GE33" i="27"/>
  <c r="GI33" i="27"/>
  <c r="GM33" i="27"/>
  <c r="GQ33" i="27"/>
  <c r="GU33" i="27"/>
  <c r="GY33" i="27"/>
  <c r="HC33" i="27"/>
  <c r="HG33" i="27"/>
  <c r="HK33" i="27"/>
  <c r="HO33" i="27"/>
  <c r="HS33" i="27"/>
  <c r="HW33" i="27"/>
  <c r="IA33" i="27"/>
  <c r="IE33" i="27"/>
  <c r="EJ33" i="27"/>
  <c r="EN33" i="27"/>
  <c r="ER33" i="27"/>
  <c r="EV33" i="27"/>
  <c r="EZ33" i="27"/>
  <c r="FD33" i="27"/>
  <c r="FH33" i="27"/>
  <c r="FL33" i="27"/>
  <c r="FP33" i="27"/>
  <c r="FT33" i="27"/>
  <c r="FX33" i="27"/>
  <c r="GB33" i="27"/>
  <c r="GF33" i="27"/>
  <c r="GJ33" i="27"/>
  <c r="GN33" i="27"/>
  <c r="GR33" i="27"/>
  <c r="GV33" i="27"/>
  <c r="GZ33" i="27"/>
  <c r="HD33" i="27"/>
  <c r="HH33" i="27"/>
  <c r="HL33" i="27"/>
  <c r="HP33" i="27"/>
  <c r="HT33" i="27"/>
  <c r="HX33" i="27"/>
  <c r="IB33" i="27"/>
  <c r="IF33" i="27"/>
  <c r="EK33" i="27"/>
  <c r="ES33" i="27"/>
  <c r="FA33" i="27"/>
  <c r="FI33" i="27"/>
  <c r="FQ33" i="27"/>
  <c r="FY33" i="27"/>
  <c r="GG33" i="27"/>
  <c r="GO33" i="27"/>
  <c r="GW33" i="27"/>
  <c r="HE33" i="27"/>
  <c r="HM33" i="27"/>
  <c r="HU33" i="27"/>
  <c r="IC33" i="27"/>
  <c r="EL33" i="27"/>
  <c r="ET33" i="27"/>
  <c r="FB33" i="27"/>
  <c r="FJ33" i="27"/>
  <c r="FR33" i="27"/>
  <c r="FZ33" i="27"/>
  <c r="GH33" i="27"/>
  <c r="GP33" i="27"/>
  <c r="GX33" i="27"/>
  <c r="HF33" i="27"/>
  <c r="HN33" i="27"/>
  <c r="HV33" i="27"/>
  <c r="ID33" i="27"/>
  <c r="EW33" i="27"/>
  <c r="FM33" i="27"/>
  <c r="GC33" i="27"/>
  <c r="GS33" i="27"/>
  <c r="HI33" i="27"/>
  <c r="HY33" i="27"/>
  <c r="EX33" i="27"/>
  <c r="FN33" i="27"/>
  <c r="GD33" i="27"/>
  <c r="GT33" i="27"/>
  <c r="HJ33" i="27"/>
  <c r="HZ33" i="27"/>
  <c r="EO33" i="27"/>
  <c r="FU33" i="27"/>
  <c r="HA33" i="27"/>
  <c r="GK33" i="27"/>
  <c r="FF33" i="27"/>
  <c r="HR33" i="27"/>
  <c r="EP33" i="27"/>
  <c r="FV33" i="27"/>
  <c r="HB33" i="27"/>
  <c r="FE33" i="27"/>
  <c r="HQ33" i="27"/>
  <c r="GL33" i="27"/>
  <c r="EM37" i="27"/>
  <c r="EQ37" i="27"/>
  <c r="EU37" i="27"/>
  <c r="EY37" i="27"/>
  <c r="FC37" i="27"/>
  <c r="FG37" i="27"/>
  <c r="FK37" i="27"/>
  <c r="FO37" i="27"/>
  <c r="FS37" i="27"/>
  <c r="FW37" i="27"/>
  <c r="GA37" i="27"/>
  <c r="GE37" i="27"/>
  <c r="GI37" i="27"/>
  <c r="GM37" i="27"/>
  <c r="GQ37" i="27"/>
  <c r="GU37" i="27"/>
  <c r="GY37" i="27"/>
  <c r="HC37" i="27"/>
  <c r="HG37" i="27"/>
  <c r="HK37" i="27"/>
  <c r="HO37" i="27"/>
  <c r="HS37" i="27"/>
  <c r="HW37" i="27"/>
  <c r="IA37" i="27"/>
  <c r="IE37" i="27"/>
  <c r="EJ37" i="27"/>
  <c r="EN37" i="27"/>
  <c r="ER37" i="27"/>
  <c r="EV37" i="27"/>
  <c r="EZ37" i="27"/>
  <c r="FD37" i="27"/>
  <c r="FH37" i="27"/>
  <c r="FL37" i="27"/>
  <c r="FP37" i="27"/>
  <c r="FT37" i="27"/>
  <c r="FX37" i="27"/>
  <c r="GB37" i="27"/>
  <c r="GF37" i="27"/>
  <c r="GJ37" i="27"/>
  <c r="GN37" i="27"/>
  <c r="GR37" i="27"/>
  <c r="GV37" i="27"/>
  <c r="GZ37" i="27"/>
  <c r="HD37" i="27"/>
  <c r="HH37" i="27"/>
  <c r="HL37" i="27"/>
  <c r="HP37" i="27"/>
  <c r="HT37" i="27"/>
  <c r="HX37" i="27"/>
  <c r="IB37" i="27"/>
  <c r="IF37" i="27"/>
  <c r="EO37" i="27"/>
  <c r="EW37" i="27"/>
  <c r="FE37" i="27"/>
  <c r="FM37" i="27"/>
  <c r="FU37" i="27"/>
  <c r="GC37" i="27"/>
  <c r="GK37" i="27"/>
  <c r="GS37" i="27"/>
  <c r="HA37" i="27"/>
  <c r="HI37" i="27"/>
  <c r="HQ37" i="27"/>
  <c r="HY37" i="27"/>
  <c r="EP37" i="27"/>
  <c r="EX37" i="27"/>
  <c r="FF37" i="27"/>
  <c r="FN37" i="27"/>
  <c r="FV37" i="27"/>
  <c r="GD37" i="27"/>
  <c r="GL37" i="27"/>
  <c r="GT37" i="27"/>
  <c r="HB37" i="27"/>
  <c r="HJ37" i="27"/>
  <c r="HR37" i="27"/>
  <c r="HZ37" i="27"/>
  <c r="ES37" i="27"/>
  <c r="FI37" i="27"/>
  <c r="FY37" i="27"/>
  <c r="GO37" i="27"/>
  <c r="HE37" i="27"/>
  <c r="HU37" i="27"/>
  <c r="ET37" i="27"/>
  <c r="FJ37" i="27"/>
  <c r="FZ37" i="27"/>
  <c r="GP37" i="27"/>
  <c r="HF37" i="27"/>
  <c r="HV37" i="27"/>
  <c r="EK37" i="27"/>
  <c r="FQ37" i="27"/>
  <c r="GW37" i="27"/>
  <c r="IC37" i="27"/>
  <c r="FA37" i="27"/>
  <c r="HM37" i="27"/>
  <c r="FB37" i="27"/>
  <c r="HN37" i="27"/>
  <c r="EL37" i="27"/>
  <c r="FR37" i="27"/>
  <c r="GX37" i="27"/>
  <c r="ID37" i="27"/>
  <c r="GG37" i="27"/>
  <c r="GH37" i="27"/>
  <c r="ER4" i="27"/>
  <c r="EM26" i="27"/>
  <c r="EQ26" i="27"/>
  <c r="EU26" i="27"/>
  <c r="EY26" i="27"/>
  <c r="FC26" i="27"/>
  <c r="FG26" i="27"/>
  <c r="FK26" i="27"/>
  <c r="FO26" i="27"/>
  <c r="FS26" i="27"/>
  <c r="FW26" i="27"/>
  <c r="GA26" i="27"/>
  <c r="GE26" i="27"/>
  <c r="GI26" i="27"/>
  <c r="GM26" i="27"/>
  <c r="GQ26" i="27"/>
  <c r="GU26" i="27"/>
  <c r="GY26" i="27"/>
  <c r="HC26" i="27"/>
  <c r="HG26" i="27"/>
  <c r="HK26" i="27"/>
  <c r="HO26" i="27"/>
  <c r="HS26" i="27"/>
  <c r="HW26" i="27"/>
  <c r="IA26" i="27"/>
  <c r="IE26" i="27"/>
  <c r="EJ26" i="27"/>
  <c r="EN26" i="27"/>
  <c r="ER26" i="27"/>
  <c r="EV26" i="27"/>
  <c r="EZ26" i="27"/>
  <c r="FD26" i="27"/>
  <c r="FH26" i="27"/>
  <c r="FL26" i="27"/>
  <c r="FP26" i="27"/>
  <c r="FT26" i="27"/>
  <c r="FX26" i="27"/>
  <c r="GB26" i="27"/>
  <c r="GF26" i="27"/>
  <c r="GJ26" i="27"/>
  <c r="GN26" i="27"/>
  <c r="GR26" i="27"/>
  <c r="GV26" i="27"/>
  <c r="GZ26" i="27"/>
  <c r="HD26" i="27"/>
  <c r="HH26" i="27"/>
  <c r="HL26" i="27"/>
  <c r="HP26" i="27"/>
  <c r="HT26" i="27"/>
  <c r="HX26" i="27"/>
  <c r="IB26" i="27"/>
  <c r="IF26" i="27"/>
  <c r="EO26" i="27"/>
  <c r="EW26" i="27"/>
  <c r="FE26" i="27"/>
  <c r="FM26" i="27"/>
  <c r="FU26" i="27"/>
  <c r="GC26" i="27"/>
  <c r="GK26" i="27"/>
  <c r="GS26" i="27"/>
  <c r="HA26" i="27"/>
  <c r="HI26" i="27"/>
  <c r="HQ26" i="27"/>
  <c r="HY26" i="27"/>
  <c r="EP26" i="27"/>
  <c r="EX26" i="27"/>
  <c r="FF26" i="27"/>
  <c r="FN26" i="27"/>
  <c r="FV26" i="27"/>
  <c r="GD26" i="27"/>
  <c r="GL26" i="27"/>
  <c r="GT26" i="27"/>
  <c r="HB26" i="27"/>
  <c r="HJ26" i="27"/>
  <c r="HR26" i="27"/>
  <c r="HZ26" i="27"/>
  <c r="EK26" i="27"/>
  <c r="FA26" i="27"/>
  <c r="FQ26" i="27"/>
  <c r="GG26" i="27"/>
  <c r="GW26" i="27"/>
  <c r="HM26" i="27"/>
  <c r="IC26" i="27"/>
  <c r="EL26" i="27"/>
  <c r="FB26" i="27"/>
  <c r="FR26" i="27"/>
  <c r="GH26" i="27"/>
  <c r="GX26" i="27"/>
  <c r="HN26" i="27"/>
  <c r="ID26" i="27"/>
  <c r="ES26" i="27"/>
  <c r="FY26" i="27"/>
  <c r="HE26" i="27"/>
  <c r="ET26" i="27"/>
  <c r="FZ26" i="27"/>
  <c r="HF26" i="27"/>
  <c r="FI26" i="27"/>
  <c r="HU26" i="27"/>
  <c r="FJ26" i="27"/>
  <c r="HV26" i="27"/>
  <c r="GO26" i="27"/>
  <c r="GP26" i="27"/>
  <c r="EL23" i="27"/>
  <c r="EP23" i="27"/>
  <c r="ET23" i="27"/>
  <c r="EX23" i="27"/>
  <c r="FB23" i="27"/>
  <c r="FF23" i="27"/>
  <c r="FJ23" i="27"/>
  <c r="FN23" i="27"/>
  <c r="FR23" i="27"/>
  <c r="FV23" i="27"/>
  <c r="FZ23" i="27"/>
  <c r="GD23" i="27"/>
  <c r="GH23" i="27"/>
  <c r="GL23" i="27"/>
  <c r="GP23" i="27"/>
  <c r="GT23" i="27"/>
  <c r="GX23" i="27"/>
  <c r="HB23" i="27"/>
  <c r="HF23" i="27"/>
  <c r="HJ23" i="27"/>
  <c r="HN23" i="27"/>
  <c r="HR23" i="27"/>
  <c r="HV23" i="27"/>
  <c r="HZ23" i="27"/>
  <c r="ID23" i="27"/>
  <c r="EM23" i="27"/>
  <c r="EQ23" i="27"/>
  <c r="EU23" i="27"/>
  <c r="EY23" i="27"/>
  <c r="FC23" i="27"/>
  <c r="FG23" i="27"/>
  <c r="FK23" i="27"/>
  <c r="FO23" i="27"/>
  <c r="FS23" i="27"/>
  <c r="FW23" i="27"/>
  <c r="GA23" i="27"/>
  <c r="GE23" i="27"/>
  <c r="GI23" i="27"/>
  <c r="GM23" i="27"/>
  <c r="GQ23" i="27"/>
  <c r="GU23" i="27"/>
  <c r="GY23" i="27"/>
  <c r="HC23" i="27"/>
  <c r="HG23" i="27"/>
  <c r="HK23" i="27"/>
  <c r="HO23" i="27"/>
  <c r="HS23" i="27"/>
  <c r="HW23" i="27"/>
  <c r="IA23" i="27"/>
  <c r="IE23" i="27"/>
  <c r="EN23" i="27"/>
  <c r="EV23" i="27"/>
  <c r="FD23" i="27"/>
  <c r="FL23" i="27"/>
  <c r="FT23" i="27"/>
  <c r="GB23" i="27"/>
  <c r="GJ23" i="27"/>
  <c r="GR23" i="27"/>
  <c r="GZ23" i="27"/>
  <c r="HH23" i="27"/>
  <c r="HP23" i="27"/>
  <c r="HX23" i="27"/>
  <c r="IF23" i="27"/>
  <c r="EO23" i="27"/>
  <c r="EW23" i="27"/>
  <c r="FE23" i="27"/>
  <c r="FM23" i="27"/>
  <c r="FU23" i="27"/>
  <c r="GC23" i="27"/>
  <c r="GK23" i="27"/>
  <c r="GS23" i="27"/>
  <c r="HA23" i="27"/>
  <c r="HI23" i="27"/>
  <c r="HQ23" i="27"/>
  <c r="HY23" i="27"/>
  <c r="EJ23" i="27"/>
  <c r="EZ23" i="27"/>
  <c r="FP23" i="27"/>
  <c r="GF23" i="27"/>
  <c r="GV23" i="27"/>
  <c r="HL23" i="27"/>
  <c r="IB23" i="27"/>
  <c r="EK23" i="27"/>
  <c r="FA23" i="27"/>
  <c r="FQ23" i="27"/>
  <c r="GG23" i="27"/>
  <c r="GW23" i="27"/>
  <c r="HM23" i="27"/>
  <c r="IC23" i="27"/>
  <c r="ER23" i="27"/>
  <c r="FX23" i="27"/>
  <c r="HD23" i="27"/>
  <c r="ES23" i="27"/>
  <c r="FY23" i="27"/>
  <c r="HE23" i="27"/>
  <c r="FH23" i="27"/>
  <c r="HT23" i="27"/>
  <c r="FI23" i="27"/>
  <c r="HU23" i="27"/>
  <c r="GN23" i="27"/>
  <c r="GO23" i="27"/>
  <c r="EM71" i="27"/>
  <c r="EQ71" i="27"/>
  <c r="EU71" i="27"/>
  <c r="EY71" i="27"/>
  <c r="FC71" i="27"/>
  <c r="FG71" i="27"/>
  <c r="FK71" i="27"/>
  <c r="FO71" i="27"/>
  <c r="FS71" i="27"/>
  <c r="FW71" i="27"/>
  <c r="GA71" i="27"/>
  <c r="GE71" i="27"/>
  <c r="GI71" i="27"/>
  <c r="GM71" i="27"/>
  <c r="GQ71" i="27"/>
  <c r="GU71" i="27"/>
  <c r="GY71" i="27"/>
  <c r="HC71" i="27"/>
  <c r="HG71" i="27"/>
  <c r="HK71" i="27"/>
  <c r="HO71" i="27"/>
  <c r="HS71" i="27"/>
  <c r="HW71" i="27"/>
  <c r="IA71" i="27"/>
  <c r="IE71" i="27"/>
  <c r="EJ71" i="27"/>
  <c r="EN71" i="27"/>
  <c r="ER71" i="27"/>
  <c r="EV71" i="27"/>
  <c r="EZ71" i="27"/>
  <c r="FD71" i="27"/>
  <c r="FH71" i="27"/>
  <c r="FL71" i="27"/>
  <c r="FP71" i="27"/>
  <c r="FT71" i="27"/>
  <c r="FX71" i="27"/>
  <c r="GB71" i="27"/>
  <c r="GF71" i="27"/>
  <c r="GJ71" i="27"/>
  <c r="GN71" i="27"/>
  <c r="GR71" i="27"/>
  <c r="GV71" i="27"/>
  <c r="GZ71" i="27"/>
  <c r="HD71" i="27"/>
  <c r="HH71" i="27"/>
  <c r="HL71" i="27"/>
  <c r="HP71" i="27"/>
  <c r="HT71" i="27"/>
  <c r="HX71" i="27"/>
  <c r="IB71" i="27"/>
  <c r="IF71" i="27"/>
  <c r="EK71" i="27"/>
  <c r="ES71" i="27"/>
  <c r="FA71" i="27"/>
  <c r="FI71" i="27"/>
  <c r="FQ71" i="27"/>
  <c r="FY71" i="27"/>
  <c r="GG71" i="27"/>
  <c r="GO71" i="27"/>
  <c r="GW71" i="27"/>
  <c r="HE71" i="27"/>
  <c r="HM71" i="27"/>
  <c r="HU71" i="27"/>
  <c r="IC71" i="27"/>
  <c r="EL71" i="27"/>
  <c r="ET71" i="27"/>
  <c r="FB71" i="27"/>
  <c r="FJ71" i="27"/>
  <c r="FR71" i="27"/>
  <c r="FZ71" i="27"/>
  <c r="GH71" i="27"/>
  <c r="GP71" i="27"/>
  <c r="GX71" i="27"/>
  <c r="HF71" i="27"/>
  <c r="HN71" i="27"/>
  <c r="HV71" i="27"/>
  <c r="ID71" i="27"/>
  <c r="EO71" i="27"/>
  <c r="FE71" i="27"/>
  <c r="FU71" i="27"/>
  <c r="GK71" i="27"/>
  <c r="HA71" i="27"/>
  <c r="HQ71" i="27"/>
  <c r="EW71" i="27"/>
  <c r="GC71" i="27"/>
  <c r="HI71" i="27"/>
  <c r="FN71" i="27"/>
  <c r="GT71" i="27"/>
  <c r="HZ71" i="27"/>
  <c r="EP71" i="27"/>
  <c r="FF71" i="27"/>
  <c r="FV71" i="27"/>
  <c r="GL71" i="27"/>
  <c r="HB71" i="27"/>
  <c r="HR71" i="27"/>
  <c r="FM71" i="27"/>
  <c r="GS71" i="27"/>
  <c r="HY71" i="27"/>
  <c r="EX71" i="27"/>
  <c r="GD71" i="27"/>
  <c r="HJ71" i="27"/>
  <c r="EM69" i="27"/>
  <c r="EQ69" i="27"/>
  <c r="EU69" i="27"/>
  <c r="EY69" i="27"/>
  <c r="FC69" i="27"/>
  <c r="FG69" i="27"/>
  <c r="FK69" i="27"/>
  <c r="FO69" i="27"/>
  <c r="FS69" i="27"/>
  <c r="FW69" i="27"/>
  <c r="GA69" i="27"/>
  <c r="GE69" i="27"/>
  <c r="GI69" i="27"/>
  <c r="GM69" i="27"/>
  <c r="GQ69" i="27"/>
  <c r="GU69" i="27"/>
  <c r="GY69" i="27"/>
  <c r="HC69" i="27"/>
  <c r="HG69" i="27"/>
  <c r="HK69" i="27"/>
  <c r="HO69" i="27"/>
  <c r="HS69" i="27"/>
  <c r="HW69" i="27"/>
  <c r="IA69" i="27"/>
  <c r="IE69" i="27"/>
  <c r="EJ69" i="27"/>
  <c r="EN69" i="27"/>
  <c r="ER69" i="27"/>
  <c r="EV69" i="27"/>
  <c r="EZ69" i="27"/>
  <c r="FD69" i="27"/>
  <c r="FH69" i="27"/>
  <c r="FL69" i="27"/>
  <c r="FP69" i="27"/>
  <c r="FT69" i="27"/>
  <c r="FX69" i="27"/>
  <c r="GB69" i="27"/>
  <c r="GF69" i="27"/>
  <c r="GJ69" i="27"/>
  <c r="GN69" i="27"/>
  <c r="GR69" i="27"/>
  <c r="GV69" i="27"/>
  <c r="GZ69" i="27"/>
  <c r="HD69" i="27"/>
  <c r="HH69" i="27"/>
  <c r="HL69" i="27"/>
  <c r="HP69" i="27"/>
  <c r="HT69" i="27"/>
  <c r="HX69" i="27"/>
  <c r="IB69" i="27"/>
  <c r="IF69" i="27"/>
  <c r="EK69" i="27"/>
  <c r="ES69" i="27"/>
  <c r="FA69" i="27"/>
  <c r="FI69" i="27"/>
  <c r="FQ69" i="27"/>
  <c r="FY69" i="27"/>
  <c r="GG69" i="27"/>
  <c r="GO69" i="27"/>
  <c r="GW69" i="27"/>
  <c r="HE69" i="27"/>
  <c r="HM69" i="27"/>
  <c r="HU69" i="27"/>
  <c r="IC69" i="27"/>
  <c r="EL69" i="27"/>
  <c r="ET69" i="27"/>
  <c r="FB69" i="27"/>
  <c r="FJ69" i="27"/>
  <c r="FR69" i="27"/>
  <c r="FZ69" i="27"/>
  <c r="GH69" i="27"/>
  <c r="GP69" i="27"/>
  <c r="GX69" i="27"/>
  <c r="HF69" i="27"/>
  <c r="HN69" i="27"/>
  <c r="HV69" i="27"/>
  <c r="ID69" i="27"/>
  <c r="EW69" i="27"/>
  <c r="FM69" i="27"/>
  <c r="GC69" i="27"/>
  <c r="GS69" i="27"/>
  <c r="HI69" i="27"/>
  <c r="HY69" i="27"/>
  <c r="FE69" i="27"/>
  <c r="GK69" i="27"/>
  <c r="HQ69" i="27"/>
  <c r="FF69" i="27"/>
  <c r="GL69" i="27"/>
  <c r="HR69" i="27"/>
  <c r="EX69" i="27"/>
  <c r="FN69" i="27"/>
  <c r="GD69" i="27"/>
  <c r="GT69" i="27"/>
  <c r="HJ69" i="27"/>
  <c r="HZ69" i="27"/>
  <c r="EO69" i="27"/>
  <c r="FU69" i="27"/>
  <c r="HA69" i="27"/>
  <c r="EP69" i="27"/>
  <c r="FV69" i="27"/>
  <c r="HB69" i="27"/>
  <c r="EJ53" i="27"/>
  <c r="EN53" i="27"/>
  <c r="ER53" i="27"/>
  <c r="EV53" i="27"/>
  <c r="EZ53" i="27"/>
  <c r="FD53" i="27"/>
  <c r="FH53" i="27"/>
  <c r="FL53" i="27"/>
  <c r="FP53" i="27"/>
  <c r="FT53" i="27"/>
  <c r="FX53" i="27"/>
  <c r="GB53" i="27"/>
  <c r="GF53" i="27"/>
  <c r="GJ53" i="27"/>
  <c r="GN53" i="27"/>
  <c r="GR53" i="27"/>
  <c r="GV53" i="27"/>
  <c r="GZ53" i="27"/>
  <c r="HD53" i="27"/>
  <c r="HH53" i="27"/>
  <c r="HL53" i="27"/>
  <c r="HP53" i="27"/>
  <c r="HT53" i="27"/>
  <c r="HX53" i="27"/>
  <c r="IB53" i="27"/>
  <c r="IF53" i="27"/>
  <c r="EK53" i="27"/>
  <c r="EO53" i="27"/>
  <c r="ES53" i="27"/>
  <c r="EW53" i="27"/>
  <c r="FA53" i="27"/>
  <c r="FE53" i="27"/>
  <c r="FI53" i="27"/>
  <c r="FM53" i="27"/>
  <c r="FQ53" i="27"/>
  <c r="FU53" i="27"/>
  <c r="FY53" i="27"/>
  <c r="GC53" i="27"/>
  <c r="GG53" i="27"/>
  <c r="GK53" i="27"/>
  <c r="GO53" i="27"/>
  <c r="GS53" i="27"/>
  <c r="GW53" i="27"/>
  <c r="HA53" i="27"/>
  <c r="HE53" i="27"/>
  <c r="HI53" i="27"/>
  <c r="HM53" i="27"/>
  <c r="HQ53" i="27"/>
  <c r="HU53" i="27"/>
  <c r="HY53" i="27"/>
  <c r="IC53" i="27"/>
  <c r="EL53" i="27"/>
  <c r="ET53" i="27"/>
  <c r="FB53" i="27"/>
  <c r="FJ53" i="27"/>
  <c r="FR53" i="27"/>
  <c r="FZ53" i="27"/>
  <c r="GH53" i="27"/>
  <c r="GP53" i="27"/>
  <c r="GX53" i="27"/>
  <c r="HF53" i="27"/>
  <c r="HN53" i="27"/>
  <c r="HV53" i="27"/>
  <c r="ID53" i="27"/>
  <c r="EM53" i="27"/>
  <c r="EU53" i="27"/>
  <c r="FC53" i="27"/>
  <c r="FK53" i="27"/>
  <c r="FS53" i="27"/>
  <c r="GA53" i="27"/>
  <c r="GI53" i="27"/>
  <c r="GQ53" i="27"/>
  <c r="GY53" i="27"/>
  <c r="HG53" i="27"/>
  <c r="HO53" i="27"/>
  <c r="HW53" i="27"/>
  <c r="IE53" i="27"/>
  <c r="EP53" i="27"/>
  <c r="FF53" i="27"/>
  <c r="FV53" i="27"/>
  <c r="GL53" i="27"/>
  <c r="HB53" i="27"/>
  <c r="HR53" i="27"/>
  <c r="EX53" i="27"/>
  <c r="GD53" i="27"/>
  <c r="HJ53" i="27"/>
  <c r="EY53" i="27"/>
  <c r="GE53" i="27"/>
  <c r="HK53" i="27"/>
  <c r="EQ53" i="27"/>
  <c r="FG53" i="27"/>
  <c r="FW53" i="27"/>
  <c r="GM53" i="27"/>
  <c r="HC53" i="27"/>
  <c r="HS53" i="27"/>
  <c r="FN53" i="27"/>
  <c r="GT53" i="27"/>
  <c r="HZ53" i="27"/>
  <c r="FO53" i="27"/>
  <c r="GU53" i="27"/>
  <c r="IA53" i="27"/>
  <c r="EL44" i="27"/>
  <c r="EP44" i="27"/>
  <c r="ET44" i="27"/>
  <c r="EX44" i="27"/>
  <c r="FB44" i="27"/>
  <c r="FF44" i="27"/>
  <c r="FJ44" i="27"/>
  <c r="FN44" i="27"/>
  <c r="FR44" i="27"/>
  <c r="FV44" i="27"/>
  <c r="FZ44" i="27"/>
  <c r="GD44" i="27"/>
  <c r="GH44" i="27"/>
  <c r="GL44" i="27"/>
  <c r="GP44" i="27"/>
  <c r="GT44" i="27"/>
  <c r="GX44" i="27"/>
  <c r="HB44" i="27"/>
  <c r="HF44" i="27"/>
  <c r="HJ44" i="27"/>
  <c r="HN44" i="27"/>
  <c r="HR44" i="27"/>
  <c r="HV44" i="27"/>
  <c r="HZ44" i="27"/>
  <c r="ID44" i="27"/>
  <c r="EM44" i="27"/>
  <c r="EQ44" i="27"/>
  <c r="EU44" i="27"/>
  <c r="EY44" i="27"/>
  <c r="FC44" i="27"/>
  <c r="FG44" i="27"/>
  <c r="FK44" i="27"/>
  <c r="FO44" i="27"/>
  <c r="FS44" i="27"/>
  <c r="FW44" i="27"/>
  <c r="GA44" i="27"/>
  <c r="GE44" i="27"/>
  <c r="GI44" i="27"/>
  <c r="GM44" i="27"/>
  <c r="GQ44" i="27"/>
  <c r="GU44" i="27"/>
  <c r="GY44" i="27"/>
  <c r="HC44" i="27"/>
  <c r="HG44" i="27"/>
  <c r="HK44" i="27"/>
  <c r="HO44" i="27"/>
  <c r="HS44" i="27"/>
  <c r="HW44" i="27"/>
  <c r="IA44" i="27"/>
  <c r="IE44" i="27"/>
  <c r="EJ44" i="27"/>
  <c r="ER44" i="27"/>
  <c r="EZ44" i="27"/>
  <c r="FH44" i="27"/>
  <c r="FP44" i="27"/>
  <c r="FX44" i="27"/>
  <c r="GF44" i="27"/>
  <c r="GN44" i="27"/>
  <c r="GV44" i="27"/>
  <c r="HD44" i="27"/>
  <c r="HL44" i="27"/>
  <c r="HT44" i="27"/>
  <c r="IB44" i="27"/>
  <c r="EK44" i="27"/>
  <c r="ES44" i="27"/>
  <c r="FA44" i="27"/>
  <c r="FI44" i="27"/>
  <c r="FQ44" i="27"/>
  <c r="FY44" i="27"/>
  <c r="GG44" i="27"/>
  <c r="GO44" i="27"/>
  <c r="GW44" i="27"/>
  <c r="HE44" i="27"/>
  <c r="HM44" i="27"/>
  <c r="HU44" i="27"/>
  <c r="IC44" i="27"/>
  <c r="EN44" i="27"/>
  <c r="FD44" i="27"/>
  <c r="FT44" i="27"/>
  <c r="GJ44" i="27"/>
  <c r="GZ44" i="27"/>
  <c r="HP44" i="27"/>
  <c r="IF44" i="27"/>
  <c r="EO44" i="27"/>
  <c r="FE44" i="27"/>
  <c r="FU44" i="27"/>
  <c r="GK44" i="27"/>
  <c r="HA44" i="27"/>
  <c r="HQ44" i="27"/>
  <c r="EV44" i="27"/>
  <c r="GB44" i="27"/>
  <c r="HH44" i="27"/>
  <c r="GR44" i="27"/>
  <c r="GS44" i="27"/>
  <c r="EW44" i="27"/>
  <c r="GC44" i="27"/>
  <c r="HI44" i="27"/>
  <c r="FL44" i="27"/>
  <c r="HX44" i="27"/>
  <c r="FM44" i="27"/>
  <c r="HY44" i="27"/>
  <c r="EJ43" i="27"/>
  <c r="EN43" i="27"/>
  <c r="ER43" i="27"/>
  <c r="EV43" i="27"/>
  <c r="EZ43" i="27"/>
  <c r="FD43" i="27"/>
  <c r="FH43" i="27"/>
  <c r="FL43" i="27"/>
  <c r="FP43" i="27"/>
  <c r="FT43" i="27"/>
  <c r="FX43" i="27"/>
  <c r="GB43" i="27"/>
  <c r="GF43" i="27"/>
  <c r="GJ43" i="27"/>
  <c r="GN43" i="27"/>
  <c r="GR43" i="27"/>
  <c r="GV43" i="27"/>
  <c r="GZ43" i="27"/>
  <c r="HD43" i="27"/>
  <c r="HH43" i="27"/>
  <c r="HL43" i="27"/>
  <c r="HP43" i="27"/>
  <c r="HT43" i="27"/>
  <c r="HX43" i="27"/>
  <c r="IB43" i="27"/>
  <c r="IF43" i="27"/>
  <c r="EK43" i="27"/>
  <c r="EO43" i="27"/>
  <c r="ES43" i="27"/>
  <c r="EW43" i="27"/>
  <c r="FA43" i="27"/>
  <c r="FE43" i="27"/>
  <c r="FI43" i="27"/>
  <c r="FM43" i="27"/>
  <c r="FQ43" i="27"/>
  <c r="FU43" i="27"/>
  <c r="FY43" i="27"/>
  <c r="GC43" i="27"/>
  <c r="GG43" i="27"/>
  <c r="GK43" i="27"/>
  <c r="GO43" i="27"/>
  <c r="GS43" i="27"/>
  <c r="GW43" i="27"/>
  <c r="HA43" i="27"/>
  <c r="HE43" i="27"/>
  <c r="HI43" i="27"/>
  <c r="HM43" i="27"/>
  <c r="HQ43" i="27"/>
  <c r="HU43" i="27"/>
  <c r="HY43" i="27"/>
  <c r="IC43" i="27"/>
  <c r="EP43" i="27"/>
  <c r="EX43" i="27"/>
  <c r="FF43" i="27"/>
  <c r="FN43" i="27"/>
  <c r="FV43" i="27"/>
  <c r="GD43" i="27"/>
  <c r="GL43" i="27"/>
  <c r="GT43" i="27"/>
  <c r="HB43" i="27"/>
  <c r="HJ43" i="27"/>
  <c r="HR43" i="27"/>
  <c r="HZ43" i="27"/>
  <c r="EQ43" i="27"/>
  <c r="EY43" i="27"/>
  <c r="FG43" i="27"/>
  <c r="FO43" i="27"/>
  <c r="FW43" i="27"/>
  <c r="GE43" i="27"/>
  <c r="GM43" i="27"/>
  <c r="GU43" i="27"/>
  <c r="HC43" i="27"/>
  <c r="HK43" i="27"/>
  <c r="HS43" i="27"/>
  <c r="IA43" i="27"/>
  <c r="EL43" i="27"/>
  <c r="FB43" i="27"/>
  <c r="FR43" i="27"/>
  <c r="GH43" i="27"/>
  <c r="GX43" i="27"/>
  <c r="HN43" i="27"/>
  <c r="ID43" i="27"/>
  <c r="EM43" i="27"/>
  <c r="FC43" i="27"/>
  <c r="FS43" i="27"/>
  <c r="GI43" i="27"/>
  <c r="GY43" i="27"/>
  <c r="HO43" i="27"/>
  <c r="IE43" i="27"/>
  <c r="ET43" i="27"/>
  <c r="FZ43" i="27"/>
  <c r="HF43" i="27"/>
  <c r="FJ43" i="27"/>
  <c r="HV43" i="27"/>
  <c r="FK43" i="27"/>
  <c r="HW43" i="27"/>
  <c r="EU43" i="27"/>
  <c r="GA43" i="27"/>
  <c r="HG43" i="27"/>
  <c r="GP43" i="27"/>
  <c r="GQ43" i="27"/>
  <c r="V13" i="27"/>
  <c r="EJ13" i="27"/>
  <c r="IF13" i="27"/>
  <c r="EK13" i="27"/>
  <c r="EL13" i="27"/>
  <c r="EM13" i="27"/>
  <c r="EN13" i="27"/>
  <c r="EO13" i="27"/>
  <c r="EP13" i="27"/>
  <c r="EL24" i="27"/>
  <c r="EP24" i="27"/>
  <c r="ET24" i="27"/>
  <c r="EX24" i="27"/>
  <c r="FB24" i="27"/>
  <c r="FF24" i="27"/>
  <c r="FJ24" i="27"/>
  <c r="FN24" i="27"/>
  <c r="FR24" i="27"/>
  <c r="FV24" i="27"/>
  <c r="FZ24" i="27"/>
  <c r="GD24" i="27"/>
  <c r="GH24" i="27"/>
  <c r="GL24" i="27"/>
  <c r="GP24" i="27"/>
  <c r="GT24" i="27"/>
  <c r="GX24" i="27"/>
  <c r="HB24" i="27"/>
  <c r="HF24" i="27"/>
  <c r="HJ24" i="27"/>
  <c r="HN24" i="27"/>
  <c r="HR24" i="27"/>
  <c r="HV24" i="27"/>
  <c r="HZ24" i="27"/>
  <c r="ID24" i="27"/>
  <c r="EM24" i="27"/>
  <c r="EQ24" i="27"/>
  <c r="EU24" i="27"/>
  <c r="EY24" i="27"/>
  <c r="FC24" i="27"/>
  <c r="FG24" i="27"/>
  <c r="FK24" i="27"/>
  <c r="FO24" i="27"/>
  <c r="FS24" i="27"/>
  <c r="FW24" i="27"/>
  <c r="GA24" i="27"/>
  <c r="GE24" i="27"/>
  <c r="GI24" i="27"/>
  <c r="GM24" i="27"/>
  <c r="GQ24" i="27"/>
  <c r="GU24" i="27"/>
  <c r="GY24" i="27"/>
  <c r="HC24" i="27"/>
  <c r="HG24" i="27"/>
  <c r="HK24" i="27"/>
  <c r="HO24" i="27"/>
  <c r="HS24" i="27"/>
  <c r="HW24" i="27"/>
  <c r="IA24" i="27"/>
  <c r="IE24" i="27"/>
  <c r="EN24" i="27"/>
  <c r="EV24" i="27"/>
  <c r="FD24" i="27"/>
  <c r="FL24" i="27"/>
  <c r="FT24" i="27"/>
  <c r="GB24" i="27"/>
  <c r="GJ24" i="27"/>
  <c r="GR24" i="27"/>
  <c r="GZ24" i="27"/>
  <c r="HH24" i="27"/>
  <c r="HP24" i="27"/>
  <c r="HX24" i="27"/>
  <c r="IF24" i="27"/>
  <c r="EO24" i="27"/>
  <c r="EW24" i="27"/>
  <c r="FE24" i="27"/>
  <c r="FM24" i="27"/>
  <c r="FU24" i="27"/>
  <c r="GC24" i="27"/>
  <c r="GK24" i="27"/>
  <c r="GS24" i="27"/>
  <c r="HA24" i="27"/>
  <c r="HI24" i="27"/>
  <c r="HQ24" i="27"/>
  <c r="HY24" i="27"/>
  <c r="EJ24" i="27"/>
  <c r="EZ24" i="27"/>
  <c r="FP24" i="27"/>
  <c r="GF24" i="27"/>
  <c r="GV24" i="27"/>
  <c r="HL24" i="27"/>
  <c r="IB24" i="27"/>
  <c r="EK24" i="27"/>
  <c r="FA24" i="27"/>
  <c r="FQ24" i="27"/>
  <c r="GG24" i="27"/>
  <c r="GW24" i="27"/>
  <c r="HM24" i="27"/>
  <c r="IC24" i="27"/>
  <c r="FH24" i="27"/>
  <c r="GN24" i="27"/>
  <c r="HT24" i="27"/>
  <c r="FI24" i="27"/>
  <c r="GO24" i="27"/>
  <c r="HU24" i="27"/>
  <c r="ER24" i="27"/>
  <c r="HD24" i="27"/>
  <c r="ES24" i="27"/>
  <c r="HE24" i="27"/>
  <c r="FX24" i="27"/>
  <c r="FY24" i="27"/>
  <c r="EM88" i="27"/>
  <c r="EQ88" i="27"/>
  <c r="EU88" i="27"/>
  <c r="EY88" i="27"/>
  <c r="FC88" i="27"/>
  <c r="FG88" i="27"/>
  <c r="FK88" i="27"/>
  <c r="FO88" i="27"/>
  <c r="FS88" i="27"/>
  <c r="FW88" i="27"/>
  <c r="GA88" i="27"/>
  <c r="GE88" i="27"/>
  <c r="GI88" i="27"/>
  <c r="GM88" i="27"/>
  <c r="GQ88" i="27"/>
  <c r="GU88" i="27"/>
  <c r="GY88" i="27"/>
  <c r="HC88" i="27"/>
  <c r="HG88" i="27"/>
  <c r="HK88" i="27"/>
  <c r="HO88" i="27"/>
  <c r="HS88" i="27"/>
  <c r="HW88" i="27"/>
  <c r="IA88" i="27"/>
  <c r="IE88" i="27"/>
  <c r="EJ88" i="27"/>
  <c r="EN88" i="27"/>
  <c r="ER88" i="27"/>
  <c r="EV88" i="27"/>
  <c r="EZ88" i="27"/>
  <c r="FD88" i="27"/>
  <c r="FH88" i="27"/>
  <c r="FL88" i="27"/>
  <c r="FP88" i="27"/>
  <c r="FT88" i="27"/>
  <c r="FX88" i="27"/>
  <c r="GB88" i="27"/>
  <c r="GF88" i="27"/>
  <c r="GJ88" i="27"/>
  <c r="GN88" i="27"/>
  <c r="GR88" i="27"/>
  <c r="GV88" i="27"/>
  <c r="GZ88" i="27"/>
  <c r="HD88" i="27"/>
  <c r="HH88" i="27"/>
  <c r="HL88" i="27"/>
  <c r="HP88" i="27"/>
  <c r="HT88" i="27"/>
  <c r="HX88" i="27"/>
  <c r="IB88" i="27"/>
  <c r="IF88" i="27"/>
  <c r="EK88" i="27"/>
  <c r="ES88" i="27"/>
  <c r="FA88" i="27"/>
  <c r="FI88" i="27"/>
  <c r="FQ88" i="27"/>
  <c r="FY88" i="27"/>
  <c r="GG88" i="27"/>
  <c r="GO88" i="27"/>
  <c r="GW88" i="27"/>
  <c r="HE88" i="27"/>
  <c r="HM88" i="27"/>
  <c r="HU88" i="27"/>
  <c r="IC88" i="27"/>
  <c r="EW88" i="27"/>
  <c r="FM88" i="27"/>
  <c r="GC88" i="27"/>
  <c r="GS88" i="27"/>
  <c r="HI88" i="27"/>
  <c r="HY88" i="27"/>
  <c r="EX88" i="27"/>
  <c r="FN88" i="27"/>
  <c r="GD88" i="27"/>
  <c r="GT88" i="27"/>
  <c r="HJ88" i="27"/>
  <c r="HZ88" i="27"/>
  <c r="EL88" i="27"/>
  <c r="ET88" i="27"/>
  <c r="FB88" i="27"/>
  <c r="FJ88" i="27"/>
  <c r="FR88" i="27"/>
  <c r="FZ88" i="27"/>
  <c r="GH88" i="27"/>
  <c r="GP88" i="27"/>
  <c r="GX88" i="27"/>
  <c r="HF88" i="27"/>
  <c r="HN88" i="27"/>
  <c r="HV88" i="27"/>
  <c r="ID88" i="27"/>
  <c r="EO88" i="27"/>
  <c r="FE88" i="27"/>
  <c r="FU88" i="27"/>
  <c r="GK88" i="27"/>
  <c r="HA88" i="27"/>
  <c r="HQ88" i="27"/>
  <c r="EP88" i="27"/>
  <c r="FF88" i="27"/>
  <c r="FV88" i="27"/>
  <c r="GL88" i="27"/>
  <c r="HB88" i="27"/>
  <c r="HR88" i="27"/>
  <c r="EJ100" i="27"/>
  <c r="EN100" i="27"/>
  <c r="ER100" i="27"/>
  <c r="EV100" i="27"/>
  <c r="EZ100" i="27"/>
  <c r="FD100" i="27"/>
  <c r="FH100" i="27"/>
  <c r="FL100" i="27"/>
  <c r="FP100" i="27"/>
  <c r="FT100" i="27"/>
  <c r="FX100" i="27"/>
  <c r="GB100" i="27"/>
  <c r="GF100" i="27"/>
  <c r="GJ100" i="27"/>
  <c r="GN100" i="27"/>
  <c r="GR100" i="27"/>
  <c r="GV100" i="27"/>
  <c r="GZ100" i="27"/>
  <c r="HD100" i="27"/>
  <c r="HH100" i="27"/>
  <c r="HL100" i="27"/>
  <c r="HP100" i="27"/>
  <c r="HT100" i="27"/>
  <c r="HX100" i="27"/>
  <c r="IB100" i="27"/>
  <c r="IF100" i="27"/>
  <c r="EL100" i="27"/>
  <c r="ET100" i="27"/>
  <c r="FB100" i="27"/>
  <c r="FJ100" i="27"/>
  <c r="FR100" i="27"/>
  <c r="FZ100" i="27"/>
  <c r="GH100" i="27"/>
  <c r="GP100" i="27"/>
  <c r="GX100" i="27"/>
  <c r="HF100" i="27"/>
  <c r="HJ100" i="27"/>
  <c r="HR100" i="27"/>
  <c r="HZ100" i="27"/>
  <c r="EQ100" i="27"/>
  <c r="EY100" i="27"/>
  <c r="FG100" i="27"/>
  <c r="FO100" i="27"/>
  <c r="FW100" i="27"/>
  <c r="GE100" i="27"/>
  <c r="GM100" i="27"/>
  <c r="GU100" i="27"/>
  <c r="HC100" i="27"/>
  <c r="HK100" i="27"/>
  <c r="HS100" i="27"/>
  <c r="IA100" i="27"/>
  <c r="EK100" i="27"/>
  <c r="EO100" i="27"/>
  <c r="ES100" i="27"/>
  <c r="EW100" i="27"/>
  <c r="FA100" i="27"/>
  <c r="FE100" i="27"/>
  <c r="FI100" i="27"/>
  <c r="FM100" i="27"/>
  <c r="FQ100" i="27"/>
  <c r="FU100" i="27"/>
  <c r="FY100" i="27"/>
  <c r="GC100" i="27"/>
  <c r="GG100" i="27"/>
  <c r="GK100" i="27"/>
  <c r="GO100" i="27"/>
  <c r="GS100" i="27"/>
  <c r="GW100" i="27"/>
  <c r="HA100" i="27"/>
  <c r="HE100" i="27"/>
  <c r="HI100" i="27"/>
  <c r="HM100" i="27"/>
  <c r="HQ100" i="27"/>
  <c r="HU100" i="27"/>
  <c r="HY100" i="27"/>
  <c r="IC100" i="27"/>
  <c r="EP100" i="27"/>
  <c r="EX100" i="27"/>
  <c r="FF100" i="27"/>
  <c r="FN100" i="27"/>
  <c r="FV100" i="27"/>
  <c r="GD100" i="27"/>
  <c r="GL100" i="27"/>
  <c r="GT100" i="27"/>
  <c r="HB100" i="27"/>
  <c r="HN100" i="27"/>
  <c r="HV100" i="27"/>
  <c r="ID100" i="27"/>
  <c r="EM100" i="27"/>
  <c r="EU100" i="27"/>
  <c r="FC100" i="27"/>
  <c r="FK100" i="27"/>
  <c r="FS100" i="27"/>
  <c r="GA100" i="27"/>
  <c r="GI100" i="27"/>
  <c r="GQ100" i="27"/>
  <c r="GY100" i="27"/>
  <c r="HG100" i="27"/>
  <c r="HO100" i="27"/>
  <c r="HW100" i="27"/>
  <c r="IE100" i="27"/>
  <c r="EL48" i="27"/>
  <c r="EP48" i="27"/>
  <c r="ET48" i="27"/>
  <c r="EX48" i="27"/>
  <c r="FB48" i="27"/>
  <c r="FF48" i="27"/>
  <c r="FJ48" i="27"/>
  <c r="FN48" i="27"/>
  <c r="FR48" i="27"/>
  <c r="FV48" i="27"/>
  <c r="FZ48" i="27"/>
  <c r="GD48" i="27"/>
  <c r="GH48" i="27"/>
  <c r="GL48" i="27"/>
  <c r="GP48" i="27"/>
  <c r="GT48" i="27"/>
  <c r="GX48" i="27"/>
  <c r="HB48" i="27"/>
  <c r="HF48" i="27"/>
  <c r="HJ48" i="27"/>
  <c r="HN48" i="27"/>
  <c r="HR48" i="27"/>
  <c r="HV48" i="27"/>
  <c r="HZ48" i="27"/>
  <c r="ID48" i="27"/>
  <c r="EM48" i="27"/>
  <c r="EQ48" i="27"/>
  <c r="EU48" i="27"/>
  <c r="EY48" i="27"/>
  <c r="FC48" i="27"/>
  <c r="FG48" i="27"/>
  <c r="FK48" i="27"/>
  <c r="FO48" i="27"/>
  <c r="FS48" i="27"/>
  <c r="FW48" i="27"/>
  <c r="GA48" i="27"/>
  <c r="GE48" i="27"/>
  <c r="GI48" i="27"/>
  <c r="GM48" i="27"/>
  <c r="GQ48" i="27"/>
  <c r="GU48" i="27"/>
  <c r="GY48" i="27"/>
  <c r="HC48" i="27"/>
  <c r="HG48" i="27"/>
  <c r="HK48" i="27"/>
  <c r="HO48" i="27"/>
  <c r="HS48" i="27"/>
  <c r="HW48" i="27"/>
  <c r="IA48" i="27"/>
  <c r="IE48" i="27"/>
  <c r="EN48" i="27"/>
  <c r="EV48" i="27"/>
  <c r="FD48" i="27"/>
  <c r="FL48" i="27"/>
  <c r="FT48" i="27"/>
  <c r="GB48" i="27"/>
  <c r="GJ48" i="27"/>
  <c r="GR48" i="27"/>
  <c r="GZ48" i="27"/>
  <c r="HH48" i="27"/>
  <c r="HP48" i="27"/>
  <c r="HX48" i="27"/>
  <c r="IF48" i="27"/>
  <c r="EO48" i="27"/>
  <c r="EW48" i="27"/>
  <c r="FE48" i="27"/>
  <c r="FM48" i="27"/>
  <c r="FU48" i="27"/>
  <c r="GC48" i="27"/>
  <c r="GK48" i="27"/>
  <c r="GS48" i="27"/>
  <c r="HA48" i="27"/>
  <c r="HI48" i="27"/>
  <c r="HQ48" i="27"/>
  <c r="HY48" i="27"/>
  <c r="ER48" i="27"/>
  <c r="FH48" i="27"/>
  <c r="FX48" i="27"/>
  <c r="GN48" i="27"/>
  <c r="HD48" i="27"/>
  <c r="HT48" i="27"/>
  <c r="EJ48" i="27"/>
  <c r="FP48" i="27"/>
  <c r="GV48" i="27"/>
  <c r="IB48" i="27"/>
  <c r="FA48" i="27"/>
  <c r="GG48" i="27"/>
  <c r="HM48" i="27"/>
  <c r="ES48" i="27"/>
  <c r="FI48" i="27"/>
  <c r="FY48" i="27"/>
  <c r="GO48" i="27"/>
  <c r="HE48" i="27"/>
  <c r="HU48" i="27"/>
  <c r="EZ48" i="27"/>
  <c r="GF48" i="27"/>
  <c r="HL48" i="27"/>
  <c r="EK48" i="27"/>
  <c r="FQ48" i="27"/>
  <c r="GW48" i="27"/>
  <c r="IC48" i="27"/>
  <c r="EK65" i="27"/>
  <c r="EO65" i="27"/>
  <c r="ES65" i="27"/>
  <c r="EW65" i="27"/>
  <c r="FA65" i="27"/>
  <c r="FE65" i="27"/>
  <c r="FI65" i="27"/>
  <c r="FM65" i="27"/>
  <c r="FQ65" i="27"/>
  <c r="FU65" i="27"/>
  <c r="FY65" i="27"/>
  <c r="GC65" i="27"/>
  <c r="GG65" i="27"/>
  <c r="GK65" i="27"/>
  <c r="GO65" i="27"/>
  <c r="GS65" i="27"/>
  <c r="GW65" i="27"/>
  <c r="HA65" i="27"/>
  <c r="HE65" i="27"/>
  <c r="HI65" i="27"/>
  <c r="HM65" i="27"/>
  <c r="HQ65" i="27"/>
  <c r="HU65" i="27"/>
  <c r="HY65" i="27"/>
  <c r="IC65" i="27"/>
  <c r="EL65" i="27"/>
  <c r="EP65" i="27"/>
  <c r="ET65" i="27"/>
  <c r="EX65" i="27"/>
  <c r="FB65" i="27"/>
  <c r="FF65" i="27"/>
  <c r="FJ65" i="27"/>
  <c r="FN65" i="27"/>
  <c r="FR65" i="27"/>
  <c r="FV65" i="27"/>
  <c r="FZ65" i="27"/>
  <c r="GD65" i="27"/>
  <c r="GH65" i="27"/>
  <c r="GL65" i="27"/>
  <c r="GP65" i="27"/>
  <c r="GT65" i="27"/>
  <c r="GX65" i="27"/>
  <c r="HB65" i="27"/>
  <c r="HF65" i="27"/>
  <c r="HJ65" i="27"/>
  <c r="HN65" i="27"/>
  <c r="HR65" i="27"/>
  <c r="HV65" i="27"/>
  <c r="HZ65" i="27"/>
  <c r="ID65" i="27"/>
  <c r="EQ65" i="27"/>
  <c r="EY65" i="27"/>
  <c r="FG65" i="27"/>
  <c r="FO65" i="27"/>
  <c r="FW65" i="27"/>
  <c r="GE65" i="27"/>
  <c r="GM65" i="27"/>
  <c r="GU65" i="27"/>
  <c r="HC65" i="27"/>
  <c r="HK65" i="27"/>
  <c r="HS65" i="27"/>
  <c r="IA65" i="27"/>
  <c r="EJ65" i="27"/>
  <c r="ER65" i="27"/>
  <c r="EZ65" i="27"/>
  <c r="FH65" i="27"/>
  <c r="FP65" i="27"/>
  <c r="FX65" i="27"/>
  <c r="GF65" i="27"/>
  <c r="GN65" i="27"/>
  <c r="GV65" i="27"/>
  <c r="HD65" i="27"/>
  <c r="HL65" i="27"/>
  <c r="HT65" i="27"/>
  <c r="IB65" i="27"/>
  <c r="EM65" i="27"/>
  <c r="FC65" i="27"/>
  <c r="FS65" i="27"/>
  <c r="GI65" i="27"/>
  <c r="GY65" i="27"/>
  <c r="HO65" i="27"/>
  <c r="IE65" i="27"/>
  <c r="FK65" i="27"/>
  <c r="GQ65" i="27"/>
  <c r="HW65" i="27"/>
  <c r="EV65" i="27"/>
  <c r="GB65" i="27"/>
  <c r="HH65" i="27"/>
  <c r="EN65" i="27"/>
  <c r="FD65" i="27"/>
  <c r="FT65" i="27"/>
  <c r="GJ65" i="27"/>
  <c r="GZ65" i="27"/>
  <c r="HP65" i="27"/>
  <c r="IF65" i="27"/>
  <c r="EU65" i="27"/>
  <c r="GA65" i="27"/>
  <c r="HG65" i="27"/>
  <c r="FL65" i="27"/>
  <c r="GR65" i="27"/>
  <c r="HX65" i="27"/>
  <c r="EJ64" i="27"/>
  <c r="EN64" i="27"/>
  <c r="ER64" i="27"/>
  <c r="EV64" i="27"/>
  <c r="EZ64" i="27"/>
  <c r="FD64" i="27"/>
  <c r="FH64" i="27"/>
  <c r="FL64" i="27"/>
  <c r="FP64" i="27"/>
  <c r="FT64" i="27"/>
  <c r="FX64" i="27"/>
  <c r="GB64" i="27"/>
  <c r="GF64" i="27"/>
  <c r="GJ64" i="27"/>
  <c r="GN64" i="27"/>
  <c r="GR64" i="27"/>
  <c r="GV64" i="27"/>
  <c r="GZ64" i="27"/>
  <c r="HD64" i="27"/>
  <c r="HH64" i="27"/>
  <c r="HL64" i="27"/>
  <c r="HP64" i="27"/>
  <c r="HT64" i="27"/>
  <c r="HX64" i="27"/>
  <c r="IB64" i="27"/>
  <c r="IF64" i="27"/>
  <c r="EK64" i="27"/>
  <c r="EO64" i="27"/>
  <c r="ES64" i="27"/>
  <c r="EW64" i="27"/>
  <c r="FA64" i="27"/>
  <c r="FE64" i="27"/>
  <c r="FI64" i="27"/>
  <c r="FM64" i="27"/>
  <c r="FQ64" i="27"/>
  <c r="FU64" i="27"/>
  <c r="FY64" i="27"/>
  <c r="GC64" i="27"/>
  <c r="GG64" i="27"/>
  <c r="GK64" i="27"/>
  <c r="GO64" i="27"/>
  <c r="GS64" i="27"/>
  <c r="GW64" i="27"/>
  <c r="HA64" i="27"/>
  <c r="HE64" i="27"/>
  <c r="HI64" i="27"/>
  <c r="HM64" i="27"/>
  <c r="HQ64" i="27"/>
  <c r="HU64" i="27"/>
  <c r="HY64" i="27"/>
  <c r="IC64" i="27"/>
  <c r="EL64" i="27"/>
  <c r="ET64" i="27"/>
  <c r="FB64" i="27"/>
  <c r="FJ64" i="27"/>
  <c r="FR64" i="27"/>
  <c r="FZ64" i="27"/>
  <c r="GH64" i="27"/>
  <c r="GP64" i="27"/>
  <c r="GX64" i="27"/>
  <c r="HF64" i="27"/>
  <c r="HN64" i="27"/>
  <c r="HV64" i="27"/>
  <c r="ID64" i="27"/>
  <c r="EM64" i="27"/>
  <c r="EU64" i="27"/>
  <c r="FC64" i="27"/>
  <c r="FK64" i="27"/>
  <c r="FS64" i="27"/>
  <c r="GA64" i="27"/>
  <c r="GI64" i="27"/>
  <c r="GQ64" i="27"/>
  <c r="GY64" i="27"/>
  <c r="HG64" i="27"/>
  <c r="HO64" i="27"/>
  <c r="HW64" i="27"/>
  <c r="IE64" i="27"/>
  <c r="EX64" i="27"/>
  <c r="FN64" i="27"/>
  <c r="GD64" i="27"/>
  <c r="GT64" i="27"/>
  <c r="HJ64" i="27"/>
  <c r="HZ64" i="27"/>
  <c r="EP64" i="27"/>
  <c r="FV64" i="27"/>
  <c r="HB64" i="27"/>
  <c r="FG64" i="27"/>
  <c r="GM64" i="27"/>
  <c r="HS64" i="27"/>
  <c r="EY64" i="27"/>
  <c r="FO64" i="27"/>
  <c r="GE64" i="27"/>
  <c r="GU64" i="27"/>
  <c r="HK64" i="27"/>
  <c r="IA64" i="27"/>
  <c r="FF64" i="27"/>
  <c r="GL64" i="27"/>
  <c r="HR64" i="27"/>
  <c r="EQ64" i="27"/>
  <c r="FW64" i="27"/>
  <c r="HC64" i="27"/>
  <c r="EM73" i="27"/>
  <c r="EQ73" i="27"/>
  <c r="EU73" i="27"/>
  <c r="EY73" i="27"/>
  <c r="FC73" i="27"/>
  <c r="FG73" i="27"/>
  <c r="FK73" i="27"/>
  <c r="FO73" i="27"/>
  <c r="FS73" i="27"/>
  <c r="FW73" i="27"/>
  <c r="GA73" i="27"/>
  <c r="GE73" i="27"/>
  <c r="GI73" i="27"/>
  <c r="GM73" i="27"/>
  <c r="GQ73" i="27"/>
  <c r="GU73" i="27"/>
  <c r="GY73" i="27"/>
  <c r="HC73" i="27"/>
  <c r="HG73" i="27"/>
  <c r="HK73" i="27"/>
  <c r="HO73" i="27"/>
  <c r="HS73" i="27"/>
  <c r="HW73" i="27"/>
  <c r="IA73" i="27"/>
  <c r="IE73" i="27"/>
  <c r="EJ73" i="27"/>
  <c r="EN73" i="27"/>
  <c r="ER73" i="27"/>
  <c r="EV73" i="27"/>
  <c r="EZ73" i="27"/>
  <c r="FD73" i="27"/>
  <c r="FH73" i="27"/>
  <c r="FL73" i="27"/>
  <c r="FP73" i="27"/>
  <c r="FT73" i="27"/>
  <c r="FX73" i="27"/>
  <c r="GB73" i="27"/>
  <c r="GF73" i="27"/>
  <c r="GJ73" i="27"/>
  <c r="GN73" i="27"/>
  <c r="GR73" i="27"/>
  <c r="GV73" i="27"/>
  <c r="GZ73" i="27"/>
  <c r="HD73" i="27"/>
  <c r="HH73" i="27"/>
  <c r="HL73" i="27"/>
  <c r="HP73" i="27"/>
  <c r="HT73" i="27"/>
  <c r="HX73" i="27"/>
  <c r="IB73" i="27"/>
  <c r="IF73" i="27"/>
  <c r="EO73" i="27"/>
  <c r="EW73" i="27"/>
  <c r="FE73" i="27"/>
  <c r="FM73" i="27"/>
  <c r="FU73" i="27"/>
  <c r="GC73" i="27"/>
  <c r="GK73" i="27"/>
  <c r="GS73" i="27"/>
  <c r="HA73" i="27"/>
  <c r="HI73" i="27"/>
  <c r="HQ73" i="27"/>
  <c r="HY73" i="27"/>
  <c r="ES73" i="27"/>
  <c r="FI73" i="27"/>
  <c r="FY73" i="27"/>
  <c r="GO73" i="27"/>
  <c r="HE73" i="27"/>
  <c r="HU73" i="27"/>
  <c r="ET73" i="27"/>
  <c r="FJ73" i="27"/>
  <c r="FZ73" i="27"/>
  <c r="GP73" i="27"/>
  <c r="HF73" i="27"/>
  <c r="HV73" i="27"/>
  <c r="EP73" i="27"/>
  <c r="EX73" i="27"/>
  <c r="FF73" i="27"/>
  <c r="FN73" i="27"/>
  <c r="FV73" i="27"/>
  <c r="GD73" i="27"/>
  <c r="GL73" i="27"/>
  <c r="GT73" i="27"/>
  <c r="HB73" i="27"/>
  <c r="HJ73" i="27"/>
  <c r="HR73" i="27"/>
  <c r="HZ73" i="27"/>
  <c r="EK73" i="27"/>
  <c r="FA73" i="27"/>
  <c r="FQ73" i="27"/>
  <c r="GG73" i="27"/>
  <c r="GW73" i="27"/>
  <c r="HM73" i="27"/>
  <c r="IC73" i="27"/>
  <c r="EL73" i="27"/>
  <c r="FB73" i="27"/>
  <c r="FR73" i="27"/>
  <c r="GH73" i="27"/>
  <c r="GX73" i="27"/>
  <c r="HN73" i="27"/>
  <c r="ID73" i="27"/>
  <c r="EK86" i="27"/>
  <c r="EO86" i="27"/>
  <c r="ES86" i="27"/>
  <c r="EW86" i="27"/>
  <c r="FA86" i="27"/>
  <c r="FE86" i="27"/>
  <c r="FI86" i="27"/>
  <c r="FM86" i="27"/>
  <c r="FQ86" i="27"/>
  <c r="FU86" i="27"/>
  <c r="FY86" i="27"/>
  <c r="GC86" i="27"/>
  <c r="GG86" i="27"/>
  <c r="GK86" i="27"/>
  <c r="GO86" i="27"/>
  <c r="GS86" i="27"/>
  <c r="GW86" i="27"/>
  <c r="HA86" i="27"/>
  <c r="HE86" i="27"/>
  <c r="HI86" i="27"/>
  <c r="HM86" i="27"/>
  <c r="HQ86" i="27"/>
  <c r="HU86" i="27"/>
  <c r="HY86" i="27"/>
  <c r="IC86" i="27"/>
  <c r="EL86" i="27"/>
  <c r="EP86" i="27"/>
  <c r="ET86" i="27"/>
  <c r="EX86" i="27"/>
  <c r="FB86" i="27"/>
  <c r="FF86" i="27"/>
  <c r="FJ86" i="27"/>
  <c r="FN86" i="27"/>
  <c r="FR86" i="27"/>
  <c r="FV86" i="27"/>
  <c r="FZ86" i="27"/>
  <c r="GD86" i="27"/>
  <c r="GH86" i="27"/>
  <c r="GL86" i="27"/>
  <c r="GP86" i="27"/>
  <c r="GT86" i="27"/>
  <c r="GX86" i="27"/>
  <c r="HB86" i="27"/>
  <c r="HF86" i="27"/>
  <c r="HJ86" i="27"/>
  <c r="HN86" i="27"/>
  <c r="HR86" i="27"/>
  <c r="HV86" i="27"/>
  <c r="HZ86" i="27"/>
  <c r="ID86" i="27"/>
  <c r="EM86" i="27"/>
  <c r="EU86" i="27"/>
  <c r="FC86" i="27"/>
  <c r="FK86" i="27"/>
  <c r="FS86" i="27"/>
  <c r="GA86" i="27"/>
  <c r="GI86" i="27"/>
  <c r="GQ86" i="27"/>
  <c r="GY86" i="27"/>
  <c r="HG86" i="27"/>
  <c r="HO86" i="27"/>
  <c r="HW86" i="27"/>
  <c r="IE86" i="27"/>
  <c r="EQ86" i="27"/>
  <c r="FG86" i="27"/>
  <c r="FW86" i="27"/>
  <c r="GM86" i="27"/>
  <c r="HC86" i="27"/>
  <c r="HS86" i="27"/>
  <c r="EZ86" i="27"/>
  <c r="FP86" i="27"/>
  <c r="GF86" i="27"/>
  <c r="GV86" i="27"/>
  <c r="HL86" i="27"/>
  <c r="IB86" i="27"/>
  <c r="EN86" i="27"/>
  <c r="EV86" i="27"/>
  <c r="FD86" i="27"/>
  <c r="FL86" i="27"/>
  <c r="FT86" i="27"/>
  <c r="GB86" i="27"/>
  <c r="GJ86" i="27"/>
  <c r="GR86" i="27"/>
  <c r="GZ86" i="27"/>
  <c r="HH86" i="27"/>
  <c r="HP86" i="27"/>
  <c r="HX86" i="27"/>
  <c r="IF86" i="27"/>
  <c r="EY86" i="27"/>
  <c r="FO86" i="27"/>
  <c r="GE86" i="27"/>
  <c r="GU86" i="27"/>
  <c r="HK86" i="27"/>
  <c r="IA86" i="27"/>
  <c r="EJ86" i="27"/>
  <c r="ER86" i="27"/>
  <c r="FH86" i="27"/>
  <c r="FX86" i="27"/>
  <c r="GN86" i="27"/>
  <c r="HD86" i="27"/>
  <c r="HT86" i="27"/>
  <c r="EJ103" i="27"/>
  <c r="EN103" i="27"/>
  <c r="ER103" i="27"/>
  <c r="EV103" i="27"/>
  <c r="EZ103" i="27"/>
  <c r="FD103" i="27"/>
  <c r="FH103" i="27"/>
  <c r="FL103" i="27"/>
  <c r="FP103" i="27"/>
  <c r="FT103" i="27"/>
  <c r="FX103" i="27"/>
  <c r="GB103" i="27"/>
  <c r="GF103" i="27"/>
  <c r="GJ103" i="27"/>
  <c r="GN103" i="27"/>
  <c r="GR103" i="27"/>
  <c r="GV103" i="27"/>
  <c r="GZ103" i="27"/>
  <c r="HD103" i="27"/>
  <c r="HH103" i="27"/>
  <c r="HL103" i="27"/>
  <c r="HP103" i="27"/>
  <c r="HT103" i="27"/>
  <c r="HX103" i="27"/>
  <c r="IB103" i="27"/>
  <c r="IF103" i="27"/>
  <c r="EP103" i="27"/>
  <c r="EX103" i="27"/>
  <c r="FF103" i="27"/>
  <c r="FN103" i="27"/>
  <c r="FV103" i="27"/>
  <c r="GD103" i="27"/>
  <c r="GL103" i="27"/>
  <c r="GT103" i="27"/>
  <c r="HB103" i="27"/>
  <c r="HJ103" i="27"/>
  <c r="HR103" i="27"/>
  <c r="HZ103" i="27"/>
  <c r="EM103" i="27"/>
  <c r="EU103" i="27"/>
  <c r="FC103" i="27"/>
  <c r="FK103" i="27"/>
  <c r="FS103" i="27"/>
  <c r="GA103" i="27"/>
  <c r="GI103" i="27"/>
  <c r="GQ103" i="27"/>
  <c r="GY103" i="27"/>
  <c r="HG103" i="27"/>
  <c r="HO103" i="27"/>
  <c r="HW103" i="27"/>
  <c r="IE103" i="27"/>
  <c r="EK103" i="27"/>
  <c r="EO103" i="27"/>
  <c r="ES103" i="27"/>
  <c r="EW103" i="27"/>
  <c r="FA103" i="27"/>
  <c r="FE103" i="27"/>
  <c r="FI103" i="27"/>
  <c r="FM103" i="27"/>
  <c r="FQ103" i="27"/>
  <c r="FU103" i="27"/>
  <c r="FY103" i="27"/>
  <c r="GC103" i="27"/>
  <c r="GG103" i="27"/>
  <c r="GK103" i="27"/>
  <c r="GO103" i="27"/>
  <c r="GS103" i="27"/>
  <c r="GW103" i="27"/>
  <c r="HA103" i="27"/>
  <c r="HE103" i="27"/>
  <c r="HI103" i="27"/>
  <c r="HM103" i="27"/>
  <c r="HQ103" i="27"/>
  <c r="HU103" i="27"/>
  <c r="HY103" i="27"/>
  <c r="IC103" i="27"/>
  <c r="EL103" i="27"/>
  <c r="ET103" i="27"/>
  <c r="FB103" i="27"/>
  <c r="FJ103" i="27"/>
  <c r="FR103" i="27"/>
  <c r="FZ103" i="27"/>
  <c r="GH103" i="27"/>
  <c r="GP103" i="27"/>
  <c r="GX103" i="27"/>
  <c r="HF103" i="27"/>
  <c r="HN103" i="27"/>
  <c r="HV103" i="27"/>
  <c r="ID103" i="27"/>
  <c r="EQ103" i="27"/>
  <c r="EY103" i="27"/>
  <c r="FG103" i="27"/>
  <c r="FO103" i="27"/>
  <c r="FW103" i="27"/>
  <c r="GE103" i="27"/>
  <c r="GM103" i="27"/>
  <c r="GU103" i="27"/>
  <c r="HC103" i="27"/>
  <c r="HK103" i="27"/>
  <c r="HS103" i="27"/>
  <c r="IA103" i="27"/>
  <c r="EM75" i="27"/>
  <c r="EQ75" i="27"/>
  <c r="EU75" i="27"/>
  <c r="EY75" i="27"/>
  <c r="FC75" i="27"/>
  <c r="FG75" i="27"/>
  <c r="FK75" i="27"/>
  <c r="FO75" i="27"/>
  <c r="FS75" i="27"/>
  <c r="FW75" i="27"/>
  <c r="GA75" i="27"/>
  <c r="GE75" i="27"/>
  <c r="GI75" i="27"/>
  <c r="GM75" i="27"/>
  <c r="GQ75" i="27"/>
  <c r="GU75" i="27"/>
  <c r="GY75" i="27"/>
  <c r="HC75" i="27"/>
  <c r="HG75" i="27"/>
  <c r="HK75" i="27"/>
  <c r="HO75" i="27"/>
  <c r="HS75" i="27"/>
  <c r="HW75" i="27"/>
  <c r="IA75" i="27"/>
  <c r="IE75" i="27"/>
  <c r="EJ75" i="27"/>
  <c r="EN75" i="27"/>
  <c r="ER75" i="27"/>
  <c r="EV75" i="27"/>
  <c r="EZ75" i="27"/>
  <c r="FD75" i="27"/>
  <c r="FH75" i="27"/>
  <c r="FL75" i="27"/>
  <c r="FP75" i="27"/>
  <c r="FT75" i="27"/>
  <c r="FX75" i="27"/>
  <c r="GB75" i="27"/>
  <c r="GF75" i="27"/>
  <c r="GJ75" i="27"/>
  <c r="GN75" i="27"/>
  <c r="GR75" i="27"/>
  <c r="GV75" i="27"/>
  <c r="GZ75" i="27"/>
  <c r="HD75" i="27"/>
  <c r="HH75" i="27"/>
  <c r="HL75" i="27"/>
  <c r="HP75" i="27"/>
  <c r="HT75" i="27"/>
  <c r="HX75" i="27"/>
  <c r="IB75" i="27"/>
  <c r="IF75" i="27"/>
  <c r="EK75" i="27"/>
  <c r="ES75" i="27"/>
  <c r="FA75" i="27"/>
  <c r="FI75" i="27"/>
  <c r="FQ75" i="27"/>
  <c r="FY75" i="27"/>
  <c r="GG75" i="27"/>
  <c r="GO75" i="27"/>
  <c r="GW75" i="27"/>
  <c r="HE75" i="27"/>
  <c r="HM75" i="27"/>
  <c r="HU75" i="27"/>
  <c r="IC75" i="27"/>
  <c r="EW75" i="27"/>
  <c r="FM75" i="27"/>
  <c r="GC75" i="27"/>
  <c r="GS75" i="27"/>
  <c r="HI75" i="27"/>
  <c r="HY75" i="27"/>
  <c r="EX75" i="27"/>
  <c r="FN75" i="27"/>
  <c r="GD75" i="27"/>
  <c r="GT75" i="27"/>
  <c r="HJ75" i="27"/>
  <c r="HZ75" i="27"/>
  <c r="EL75" i="27"/>
  <c r="ET75" i="27"/>
  <c r="FB75" i="27"/>
  <c r="FJ75" i="27"/>
  <c r="FR75" i="27"/>
  <c r="FZ75" i="27"/>
  <c r="GH75" i="27"/>
  <c r="GP75" i="27"/>
  <c r="GX75" i="27"/>
  <c r="HF75" i="27"/>
  <c r="HN75" i="27"/>
  <c r="HV75" i="27"/>
  <c r="ID75" i="27"/>
  <c r="EO75" i="27"/>
  <c r="FE75" i="27"/>
  <c r="FU75" i="27"/>
  <c r="GK75" i="27"/>
  <c r="HA75" i="27"/>
  <c r="HQ75" i="27"/>
  <c r="EP75" i="27"/>
  <c r="FF75" i="27"/>
  <c r="FV75" i="27"/>
  <c r="GL75" i="27"/>
  <c r="HB75" i="27"/>
  <c r="HR75" i="27"/>
  <c r="EK76" i="27"/>
  <c r="EO76" i="27"/>
  <c r="ES76" i="27"/>
  <c r="EW76" i="27"/>
  <c r="FA76" i="27"/>
  <c r="FE76" i="27"/>
  <c r="FI76" i="27"/>
  <c r="FM76" i="27"/>
  <c r="FQ76" i="27"/>
  <c r="FU76" i="27"/>
  <c r="FY76" i="27"/>
  <c r="GC76" i="27"/>
  <c r="GG76" i="27"/>
  <c r="GK76" i="27"/>
  <c r="GO76" i="27"/>
  <c r="GS76" i="27"/>
  <c r="GW76" i="27"/>
  <c r="HA76" i="27"/>
  <c r="HE76" i="27"/>
  <c r="HI76" i="27"/>
  <c r="HM76" i="27"/>
  <c r="HQ76" i="27"/>
  <c r="HU76" i="27"/>
  <c r="HY76" i="27"/>
  <c r="IC76" i="27"/>
  <c r="EL76" i="27"/>
  <c r="EP76" i="27"/>
  <c r="ET76" i="27"/>
  <c r="EX76" i="27"/>
  <c r="FB76" i="27"/>
  <c r="FF76" i="27"/>
  <c r="FJ76" i="27"/>
  <c r="FN76" i="27"/>
  <c r="FR76" i="27"/>
  <c r="FV76" i="27"/>
  <c r="FZ76" i="27"/>
  <c r="GD76" i="27"/>
  <c r="GH76" i="27"/>
  <c r="GL76" i="27"/>
  <c r="GP76" i="27"/>
  <c r="GT76" i="27"/>
  <c r="GX76" i="27"/>
  <c r="HB76" i="27"/>
  <c r="HF76" i="27"/>
  <c r="HJ76" i="27"/>
  <c r="HN76" i="27"/>
  <c r="HR76" i="27"/>
  <c r="HV76" i="27"/>
  <c r="HZ76" i="27"/>
  <c r="ID76" i="27"/>
  <c r="EQ76" i="27"/>
  <c r="EY76" i="27"/>
  <c r="FG76" i="27"/>
  <c r="FO76" i="27"/>
  <c r="FW76" i="27"/>
  <c r="GE76" i="27"/>
  <c r="GM76" i="27"/>
  <c r="GU76" i="27"/>
  <c r="HC76" i="27"/>
  <c r="HK76" i="27"/>
  <c r="HS76" i="27"/>
  <c r="IA76" i="27"/>
  <c r="EM76" i="27"/>
  <c r="EU76" i="27"/>
  <c r="FC76" i="27"/>
  <c r="FS76" i="27"/>
  <c r="GI76" i="27"/>
  <c r="GY76" i="27"/>
  <c r="HO76" i="27"/>
  <c r="IE76" i="27"/>
  <c r="EV76" i="27"/>
  <c r="FL76" i="27"/>
  <c r="GB76" i="27"/>
  <c r="GR76" i="27"/>
  <c r="HH76" i="27"/>
  <c r="HX76" i="27"/>
  <c r="EJ76" i="27"/>
  <c r="ER76" i="27"/>
  <c r="EZ76" i="27"/>
  <c r="FH76" i="27"/>
  <c r="FP76" i="27"/>
  <c r="FX76" i="27"/>
  <c r="GF76" i="27"/>
  <c r="GN76" i="27"/>
  <c r="GV76" i="27"/>
  <c r="HD76" i="27"/>
  <c r="HL76" i="27"/>
  <c r="HT76" i="27"/>
  <c r="IB76" i="27"/>
  <c r="FK76" i="27"/>
  <c r="GA76" i="27"/>
  <c r="GQ76" i="27"/>
  <c r="HG76" i="27"/>
  <c r="HW76" i="27"/>
  <c r="EN76" i="27"/>
  <c r="FD76" i="27"/>
  <c r="FT76" i="27"/>
  <c r="GJ76" i="27"/>
  <c r="GZ76" i="27"/>
  <c r="HP76" i="27"/>
  <c r="IF76" i="27"/>
  <c r="EM94" i="27"/>
  <c r="EQ94" i="27"/>
  <c r="EU94" i="27"/>
  <c r="EY94" i="27"/>
  <c r="FC94" i="27"/>
  <c r="FG94" i="27"/>
  <c r="FK94" i="27"/>
  <c r="FO94" i="27"/>
  <c r="FS94" i="27"/>
  <c r="FW94" i="27"/>
  <c r="GA94" i="27"/>
  <c r="GE94" i="27"/>
  <c r="GI94" i="27"/>
  <c r="GM94" i="27"/>
  <c r="GQ94" i="27"/>
  <c r="GU94" i="27"/>
  <c r="GY94" i="27"/>
  <c r="HC94" i="27"/>
  <c r="HG94" i="27"/>
  <c r="HK94" i="27"/>
  <c r="HO94" i="27"/>
  <c r="HS94" i="27"/>
  <c r="HW94" i="27"/>
  <c r="IA94" i="27"/>
  <c r="IE94" i="27"/>
  <c r="EK94" i="27"/>
  <c r="ES94" i="27"/>
  <c r="FA94" i="27"/>
  <c r="FI94" i="27"/>
  <c r="FQ94" i="27"/>
  <c r="FY94" i="27"/>
  <c r="GG94" i="27"/>
  <c r="GO94" i="27"/>
  <c r="GW94" i="27"/>
  <c r="HE94" i="27"/>
  <c r="HM94" i="27"/>
  <c r="HU94" i="27"/>
  <c r="IC94" i="27"/>
  <c r="EP94" i="27"/>
  <c r="EX94" i="27"/>
  <c r="FF94" i="27"/>
  <c r="FN94" i="27"/>
  <c r="FV94" i="27"/>
  <c r="GD94" i="27"/>
  <c r="GL94" i="27"/>
  <c r="GT94" i="27"/>
  <c r="HB94" i="27"/>
  <c r="HJ94" i="27"/>
  <c r="HR94" i="27"/>
  <c r="HZ94" i="27"/>
  <c r="EJ94" i="27"/>
  <c r="EN94" i="27"/>
  <c r="ER94" i="27"/>
  <c r="EV94" i="27"/>
  <c r="EZ94" i="27"/>
  <c r="FD94" i="27"/>
  <c r="FH94" i="27"/>
  <c r="FL94" i="27"/>
  <c r="FP94" i="27"/>
  <c r="FT94" i="27"/>
  <c r="FX94" i="27"/>
  <c r="GB94" i="27"/>
  <c r="GF94" i="27"/>
  <c r="GJ94" i="27"/>
  <c r="GN94" i="27"/>
  <c r="GR94" i="27"/>
  <c r="GV94" i="27"/>
  <c r="GZ94" i="27"/>
  <c r="HD94" i="27"/>
  <c r="HH94" i="27"/>
  <c r="HL94" i="27"/>
  <c r="HP94" i="27"/>
  <c r="HT94" i="27"/>
  <c r="HX94" i="27"/>
  <c r="IB94" i="27"/>
  <c r="IF94" i="27"/>
  <c r="EO94" i="27"/>
  <c r="EW94" i="27"/>
  <c r="FE94" i="27"/>
  <c r="FM94" i="27"/>
  <c r="FU94" i="27"/>
  <c r="GC94" i="27"/>
  <c r="GK94" i="27"/>
  <c r="GS94" i="27"/>
  <c r="HA94" i="27"/>
  <c r="HI94" i="27"/>
  <c r="HQ94" i="27"/>
  <c r="HY94" i="27"/>
  <c r="EL94" i="27"/>
  <c r="ET94" i="27"/>
  <c r="FB94" i="27"/>
  <c r="FJ94" i="27"/>
  <c r="FR94" i="27"/>
  <c r="FZ94" i="27"/>
  <c r="GH94" i="27"/>
  <c r="GP94" i="27"/>
  <c r="GX94" i="27"/>
  <c r="HF94" i="27"/>
  <c r="HN94" i="27"/>
  <c r="HV94" i="27"/>
  <c r="ID94" i="27"/>
  <c r="Y37" i="27"/>
  <c r="AF37" i="27"/>
  <c r="AE37" i="27"/>
  <c r="EM42" i="27"/>
  <c r="EQ42" i="27"/>
  <c r="EU42" i="27"/>
  <c r="EY42" i="27"/>
  <c r="FC42" i="27"/>
  <c r="FG42" i="27"/>
  <c r="FK42" i="27"/>
  <c r="FO42" i="27"/>
  <c r="FS42" i="27"/>
  <c r="FW42" i="27"/>
  <c r="GA42" i="27"/>
  <c r="GE42" i="27"/>
  <c r="GI42" i="27"/>
  <c r="GM42" i="27"/>
  <c r="GQ42" i="27"/>
  <c r="GU42" i="27"/>
  <c r="GY42" i="27"/>
  <c r="HC42" i="27"/>
  <c r="HG42" i="27"/>
  <c r="HK42" i="27"/>
  <c r="HO42" i="27"/>
  <c r="HS42" i="27"/>
  <c r="HW42" i="27"/>
  <c r="IA42" i="27"/>
  <c r="IE42" i="27"/>
  <c r="EJ42" i="27"/>
  <c r="EN42" i="27"/>
  <c r="ER42" i="27"/>
  <c r="EV42" i="27"/>
  <c r="EZ42" i="27"/>
  <c r="FD42" i="27"/>
  <c r="FH42" i="27"/>
  <c r="FL42" i="27"/>
  <c r="FP42" i="27"/>
  <c r="FT42" i="27"/>
  <c r="FX42" i="27"/>
  <c r="GB42" i="27"/>
  <c r="GF42" i="27"/>
  <c r="GJ42" i="27"/>
  <c r="GN42" i="27"/>
  <c r="GR42" i="27"/>
  <c r="GV42" i="27"/>
  <c r="GZ42" i="27"/>
  <c r="HD42" i="27"/>
  <c r="HH42" i="27"/>
  <c r="HL42" i="27"/>
  <c r="HP42" i="27"/>
  <c r="HT42" i="27"/>
  <c r="HX42" i="27"/>
  <c r="IB42" i="27"/>
  <c r="IF42" i="27"/>
  <c r="EK42" i="27"/>
  <c r="ES42" i="27"/>
  <c r="FA42" i="27"/>
  <c r="FI42" i="27"/>
  <c r="FQ42" i="27"/>
  <c r="FY42" i="27"/>
  <c r="GG42" i="27"/>
  <c r="GO42" i="27"/>
  <c r="GW42" i="27"/>
  <c r="HE42" i="27"/>
  <c r="HM42" i="27"/>
  <c r="HU42" i="27"/>
  <c r="IC42" i="27"/>
  <c r="EL42" i="27"/>
  <c r="ET42" i="27"/>
  <c r="FB42" i="27"/>
  <c r="FJ42" i="27"/>
  <c r="FR42" i="27"/>
  <c r="FZ42" i="27"/>
  <c r="GH42" i="27"/>
  <c r="GP42" i="27"/>
  <c r="GX42" i="27"/>
  <c r="HF42" i="27"/>
  <c r="HN42" i="27"/>
  <c r="HV42" i="27"/>
  <c r="ID42" i="27"/>
  <c r="EW42" i="27"/>
  <c r="FM42" i="27"/>
  <c r="GC42" i="27"/>
  <c r="GS42" i="27"/>
  <c r="HI42" i="27"/>
  <c r="HY42" i="27"/>
  <c r="EX42" i="27"/>
  <c r="FN42" i="27"/>
  <c r="GD42" i="27"/>
  <c r="GT42" i="27"/>
  <c r="HJ42" i="27"/>
  <c r="HZ42" i="27"/>
  <c r="FE42" i="27"/>
  <c r="GK42" i="27"/>
  <c r="HQ42" i="27"/>
  <c r="EO42" i="27"/>
  <c r="HA42" i="27"/>
  <c r="FV42" i="27"/>
  <c r="FF42" i="27"/>
  <c r="GL42" i="27"/>
  <c r="HR42" i="27"/>
  <c r="FU42" i="27"/>
  <c r="EP42" i="27"/>
  <c r="HB42" i="27"/>
  <c r="EK99" i="27"/>
  <c r="EO99" i="27"/>
  <c r="ES99" i="27"/>
  <c r="EW99" i="27"/>
  <c r="FA99" i="27"/>
  <c r="FE99" i="27"/>
  <c r="FI99" i="27"/>
  <c r="FM99" i="27"/>
  <c r="FQ99" i="27"/>
  <c r="FU99" i="27"/>
  <c r="FY99" i="27"/>
  <c r="GC99" i="27"/>
  <c r="GG99" i="27"/>
  <c r="GK99" i="27"/>
  <c r="GO99" i="27"/>
  <c r="GS99" i="27"/>
  <c r="GW99" i="27"/>
  <c r="HA99" i="27"/>
  <c r="HE99" i="27"/>
  <c r="HI99" i="27"/>
  <c r="HM99" i="27"/>
  <c r="HQ99" i="27"/>
  <c r="HU99" i="27"/>
  <c r="HY99" i="27"/>
  <c r="IC99" i="27"/>
  <c r="EM99" i="27"/>
  <c r="EY99" i="27"/>
  <c r="FG99" i="27"/>
  <c r="FO99" i="27"/>
  <c r="FW99" i="27"/>
  <c r="GE99" i="27"/>
  <c r="GM99" i="27"/>
  <c r="GU99" i="27"/>
  <c r="HC99" i="27"/>
  <c r="HK99" i="27"/>
  <c r="HS99" i="27"/>
  <c r="IA99" i="27"/>
  <c r="EN99" i="27"/>
  <c r="EV99" i="27"/>
  <c r="FD99" i="27"/>
  <c r="FL99" i="27"/>
  <c r="FT99" i="27"/>
  <c r="GB99" i="27"/>
  <c r="GJ99" i="27"/>
  <c r="GR99" i="27"/>
  <c r="GZ99" i="27"/>
  <c r="HH99" i="27"/>
  <c r="HP99" i="27"/>
  <c r="HX99" i="27"/>
  <c r="IF99" i="27"/>
  <c r="EL99" i="27"/>
  <c r="EP99" i="27"/>
  <c r="ET99" i="27"/>
  <c r="EX99" i="27"/>
  <c r="FB99" i="27"/>
  <c r="FF99" i="27"/>
  <c r="FJ99" i="27"/>
  <c r="FN99" i="27"/>
  <c r="FR99" i="27"/>
  <c r="FV99" i="27"/>
  <c r="FZ99" i="27"/>
  <c r="GD99" i="27"/>
  <c r="GH99" i="27"/>
  <c r="GL99" i="27"/>
  <c r="GP99" i="27"/>
  <c r="GT99" i="27"/>
  <c r="GX99" i="27"/>
  <c r="HB99" i="27"/>
  <c r="HF99" i="27"/>
  <c r="HJ99" i="27"/>
  <c r="HN99" i="27"/>
  <c r="HR99" i="27"/>
  <c r="HV99" i="27"/>
  <c r="HZ99" i="27"/>
  <c r="ID99" i="27"/>
  <c r="EQ99" i="27"/>
  <c r="EU99" i="27"/>
  <c r="FC99" i="27"/>
  <c r="FK99" i="27"/>
  <c r="FS99" i="27"/>
  <c r="GA99" i="27"/>
  <c r="GI99" i="27"/>
  <c r="GQ99" i="27"/>
  <c r="GY99" i="27"/>
  <c r="HG99" i="27"/>
  <c r="HO99" i="27"/>
  <c r="HW99" i="27"/>
  <c r="IE99" i="27"/>
  <c r="EJ99" i="27"/>
  <c r="ER99" i="27"/>
  <c r="EZ99" i="27"/>
  <c r="FH99" i="27"/>
  <c r="FP99" i="27"/>
  <c r="FX99" i="27"/>
  <c r="GF99" i="27"/>
  <c r="GN99" i="27"/>
  <c r="GV99" i="27"/>
  <c r="HD99" i="27"/>
  <c r="HL99" i="27"/>
  <c r="HT99" i="27"/>
  <c r="IB99" i="27"/>
  <c r="EL102" i="27"/>
  <c r="EP102" i="27"/>
  <c r="ET102" i="27"/>
  <c r="EX102" i="27"/>
  <c r="FB102" i="27"/>
  <c r="FF102" i="27"/>
  <c r="FJ102" i="27"/>
  <c r="FN102" i="27"/>
  <c r="FR102" i="27"/>
  <c r="FV102" i="27"/>
  <c r="FZ102" i="27"/>
  <c r="GD102" i="27"/>
  <c r="GH102" i="27"/>
  <c r="GL102" i="27"/>
  <c r="GP102" i="27"/>
  <c r="GT102" i="27"/>
  <c r="GX102" i="27"/>
  <c r="HB102" i="27"/>
  <c r="HF102" i="27"/>
  <c r="HJ102" i="27"/>
  <c r="HN102" i="27"/>
  <c r="HR102" i="27"/>
  <c r="HV102" i="27"/>
  <c r="HZ102" i="27"/>
  <c r="ID102" i="27"/>
  <c r="EN102" i="27"/>
  <c r="ER102" i="27"/>
  <c r="EZ102" i="27"/>
  <c r="FH102" i="27"/>
  <c r="FP102" i="27"/>
  <c r="FX102" i="27"/>
  <c r="GF102" i="27"/>
  <c r="GN102" i="27"/>
  <c r="GV102" i="27"/>
  <c r="HD102" i="27"/>
  <c r="HL102" i="27"/>
  <c r="HT102" i="27"/>
  <c r="IB102" i="27"/>
  <c r="EK102" i="27"/>
  <c r="ES102" i="27"/>
  <c r="FA102" i="27"/>
  <c r="FI102" i="27"/>
  <c r="FQ102" i="27"/>
  <c r="FY102" i="27"/>
  <c r="GG102" i="27"/>
  <c r="GO102" i="27"/>
  <c r="GW102" i="27"/>
  <c r="HE102" i="27"/>
  <c r="HM102" i="27"/>
  <c r="HU102" i="27"/>
  <c r="IC102" i="27"/>
  <c r="EM102" i="27"/>
  <c r="EQ102" i="27"/>
  <c r="EU102" i="27"/>
  <c r="EY102" i="27"/>
  <c r="FC102" i="27"/>
  <c r="FG102" i="27"/>
  <c r="FK102" i="27"/>
  <c r="FO102" i="27"/>
  <c r="FS102" i="27"/>
  <c r="FW102" i="27"/>
  <c r="GA102" i="27"/>
  <c r="GE102" i="27"/>
  <c r="GI102" i="27"/>
  <c r="GM102" i="27"/>
  <c r="GQ102" i="27"/>
  <c r="GU102" i="27"/>
  <c r="GY102" i="27"/>
  <c r="HC102" i="27"/>
  <c r="HG102" i="27"/>
  <c r="HK102" i="27"/>
  <c r="HO102" i="27"/>
  <c r="HS102" i="27"/>
  <c r="HW102" i="27"/>
  <c r="IA102" i="27"/>
  <c r="IE102" i="27"/>
  <c r="EJ102" i="27"/>
  <c r="EV102" i="27"/>
  <c r="FD102" i="27"/>
  <c r="FL102" i="27"/>
  <c r="FT102" i="27"/>
  <c r="GB102" i="27"/>
  <c r="GJ102" i="27"/>
  <c r="GR102" i="27"/>
  <c r="GZ102" i="27"/>
  <c r="HH102" i="27"/>
  <c r="HP102" i="27"/>
  <c r="HX102" i="27"/>
  <c r="IF102" i="27"/>
  <c r="EO102" i="27"/>
  <c r="EW102" i="27"/>
  <c r="FE102" i="27"/>
  <c r="FM102" i="27"/>
  <c r="FU102" i="27"/>
  <c r="GC102" i="27"/>
  <c r="GK102" i="27"/>
  <c r="GS102" i="27"/>
  <c r="HA102" i="27"/>
  <c r="HI102" i="27"/>
  <c r="HQ102" i="27"/>
  <c r="HY102" i="27"/>
  <c r="AA14" i="27"/>
  <c r="EL39" i="27"/>
  <c r="EP39" i="27"/>
  <c r="ET39" i="27"/>
  <c r="EX39" i="27"/>
  <c r="FB39" i="27"/>
  <c r="FF39" i="27"/>
  <c r="FJ39" i="27"/>
  <c r="FN39" i="27"/>
  <c r="FR39" i="27"/>
  <c r="FV39" i="27"/>
  <c r="FZ39" i="27"/>
  <c r="GD39" i="27"/>
  <c r="GH39" i="27"/>
  <c r="GL39" i="27"/>
  <c r="GP39" i="27"/>
  <c r="GT39" i="27"/>
  <c r="GX39" i="27"/>
  <c r="HB39" i="27"/>
  <c r="HF39" i="27"/>
  <c r="HJ39" i="27"/>
  <c r="HN39" i="27"/>
  <c r="HR39" i="27"/>
  <c r="HV39" i="27"/>
  <c r="HZ39" i="27"/>
  <c r="ID39" i="27"/>
  <c r="EM39" i="27"/>
  <c r="EQ39" i="27"/>
  <c r="EU39" i="27"/>
  <c r="EY39" i="27"/>
  <c r="FC39" i="27"/>
  <c r="FG39" i="27"/>
  <c r="FK39" i="27"/>
  <c r="FO39" i="27"/>
  <c r="FS39" i="27"/>
  <c r="FW39" i="27"/>
  <c r="GA39" i="27"/>
  <c r="GE39" i="27"/>
  <c r="GI39" i="27"/>
  <c r="GM39" i="27"/>
  <c r="GQ39" i="27"/>
  <c r="GU39" i="27"/>
  <c r="GY39" i="27"/>
  <c r="HC39" i="27"/>
  <c r="HG39" i="27"/>
  <c r="HK39" i="27"/>
  <c r="HO39" i="27"/>
  <c r="HS39" i="27"/>
  <c r="HW39" i="27"/>
  <c r="IA39" i="27"/>
  <c r="IE39" i="27"/>
  <c r="EJ39" i="27"/>
  <c r="ER39" i="27"/>
  <c r="EZ39" i="27"/>
  <c r="FH39" i="27"/>
  <c r="FP39" i="27"/>
  <c r="FX39" i="27"/>
  <c r="GF39" i="27"/>
  <c r="GN39" i="27"/>
  <c r="GV39" i="27"/>
  <c r="HD39" i="27"/>
  <c r="HL39" i="27"/>
  <c r="HT39" i="27"/>
  <c r="IB39" i="27"/>
  <c r="EK39" i="27"/>
  <c r="ES39" i="27"/>
  <c r="FA39" i="27"/>
  <c r="FI39" i="27"/>
  <c r="FQ39" i="27"/>
  <c r="FY39" i="27"/>
  <c r="GG39" i="27"/>
  <c r="GO39" i="27"/>
  <c r="GW39" i="27"/>
  <c r="HE39" i="27"/>
  <c r="HM39" i="27"/>
  <c r="HU39" i="27"/>
  <c r="IC39" i="27"/>
  <c r="EV39" i="27"/>
  <c r="FL39" i="27"/>
  <c r="GB39" i="27"/>
  <c r="GR39" i="27"/>
  <c r="HH39" i="27"/>
  <c r="HX39" i="27"/>
  <c r="EW39" i="27"/>
  <c r="FM39" i="27"/>
  <c r="GC39" i="27"/>
  <c r="GS39" i="27"/>
  <c r="HI39" i="27"/>
  <c r="HY39" i="27"/>
  <c r="FD39" i="27"/>
  <c r="GJ39" i="27"/>
  <c r="HP39" i="27"/>
  <c r="EN39" i="27"/>
  <c r="GZ39" i="27"/>
  <c r="EO39" i="27"/>
  <c r="HA39" i="27"/>
  <c r="FE39" i="27"/>
  <c r="GK39" i="27"/>
  <c r="HQ39" i="27"/>
  <c r="FT39" i="27"/>
  <c r="IF39" i="27"/>
  <c r="FU39" i="27"/>
  <c r="EL20" i="27"/>
  <c r="EP20" i="27"/>
  <c r="ET20" i="27"/>
  <c r="EX20" i="27"/>
  <c r="FB20" i="27"/>
  <c r="FF20" i="27"/>
  <c r="FJ20" i="27"/>
  <c r="FN20" i="27"/>
  <c r="FR20" i="27"/>
  <c r="FV20" i="27"/>
  <c r="FZ20" i="27"/>
  <c r="GD20" i="27"/>
  <c r="GH20" i="27"/>
  <c r="GL20" i="27"/>
  <c r="GP20" i="27"/>
  <c r="GT20" i="27"/>
  <c r="GX20" i="27"/>
  <c r="HB20" i="27"/>
  <c r="HF20" i="27"/>
  <c r="HJ20" i="27"/>
  <c r="HN20" i="27"/>
  <c r="HR20" i="27"/>
  <c r="HV20" i="27"/>
  <c r="HZ20" i="27"/>
  <c r="ID20" i="27"/>
  <c r="EM20" i="27"/>
  <c r="EQ20" i="27"/>
  <c r="EU20" i="27"/>
  <c r="EY20" i="27"/>
  <c r="FC20" i="27"/>
  <c r="FG20" i="27"/>
  <c r="FK20" i="27"/>
  <c r="FO20" i="27"/>
  <c r="FS20" i="27"/>
  <c r="FW20" i="27"/>
  <c r="GA20" i="27"/>
  <c r="GE20" i="27"/>
  <c r="GI20" i="27"/>
  <c r="GM20" i="27"/>
  <c r="GQ20" i="27"/>
  <c r="GU20" i="27"/>
  <c r="GY20" i="27"/>
  <c r="HC20" i="27"/>
  <c r="HG20" i="27"/>
  <c r="HK20" i="27"/>
  <c r="HO20" i="27"/>
  <c r="HS20" i="27"/>
  <c r="HW20" i="27"/>
  <c r="IA20" i="27"/>
  <c r="IE20" i="27"/>
  <c r="EN20" i="27"/>
  <c r="EV20" i="27"/>
  <c r="FD20" i="27"/>
  <c r="FL20" i="27"/>
  <c r="FT20" i="27"/>
  <c r="GB20" i="27"/>
  <c r="GJ20" i="27"/>
  <c r="GR20" i="27"/>
  <c r="GZ20" i="27"/>
  <c r="HH20" i="27"/>
  <c r="HP20" i="27"/>
  <c r="HX20" i="27"/>
  <c r="IF20" i="27"/>
  <c r="EO20" i="27"/>
  <c r="EW20" i="27"/>
  <c r="FE20" i="27"/>
  <c r="FM20" i="27"/>
  <c r="FU20" i="27"/>
  <c r="GC20" i="27"/>
  <c r="GK20" i="27"/>
  <c r="GS20" i="27"/>
  <c r="HA20" i="27"/>
  <c r="HI20" i="27"/>
  <c r="HQ20" i="27"/>
  <c r="HY20" i="27"/>
  <c r="EJ20" i="27"/>
  <c r="EZ20" i="27"/>
  <c r="FP20" i="27"/>
  <c r="GF20" i="27"/>
  <c r="GV20" i="27"/>
  <c r="HL20" i="27"/>
  <c r="IB20" i="27"/>
  <c r="EK20" i="27"/>
  <c r="FA20" i="27"/>
  <c r="FQ20" i="27"/>
  <c r="GG20" i="27"/>
  <c r="GW20" i="27"/>
  <c r="HM20" i="27"/>
  <c r="IC20" i="27"/>
  <c r="ER20" i="27"/>
  <c r="FX20" i="27"/>
  <c r="HD20" i="27"/>
  <c r="ES20" i="27"/>
  <c r="FY20" i="27"/>
  <c r="HE20" i="27"/>
  <c r="FH20" i="27"/>
  <c r="HT20" i="27"/>
  <c r="FI20" i="27"/>
  <c r="HU20" i="27"/>
  <c r="GN20" i="27"/>
  <c r="GO20" i="27"/>
  <c r="EJ28" i="27"/>
  <c r="EN28" i="27"/>
  <c r="ER28" i="27"/>
  <c r="EV28" i="27"/>
  <c r="EZ28" i="27"/>
  <c r="FD28" i="27"/>
  <c r="FH28" i="27"/>
  <c r="FL28" i="27"/>
  <c r="FP28" i="27"/>
  <c r="FT28" i="27"/>
  <c r="FX28" i="27"/>
  <c r="GB28" i="27"/>
  <c r="GF28" i="27"/>
  <c r="GJ28" i="27"/>
  <c r="GN28" i="27"/>
  <c r="GR28" i="27"/>
  <c r="GV28" i="27"/>
  <c r="GZ28" i="27"/>
  <c r="HD28" i="27"/>
  <c r="HH28" i="27"/>
  <c r="HL28" i="27"/>
  <c r="HP28" i="27"/>
  <c r="HT28" i="27"/>
  <c r="HX28" i="27"/>
  <c r="IB28" i="27"/>
  <c r="IF28" i="27"/>
  <c r="EK28" i="27"/>
  <c r="EO28" i="27"/>
  <c r="ES28" i="27"/>
  <c r="EW28" i="27"/>
  <c r="FA28" i="27"/>
  <c r="FE28" i="27"/>
  <c r="FI28" i="27"/>
  <c r="FM28" i="27"/>
  <c r="FQ28" i="27"/>
  <c r="FU28" i="27"/>
  <c r="FY28" i="27"/>
  <c r="GC28" i="27"/>
  <c r="GG28" i="27"/>
  <c r="GK28" i="27"/>
  <c r="GO28" i="27"/>
  <c r="GS28" i="27"/>
  <c r="GW28" i="27"/>
  <c r="HA28" i="27"/>
  <c r="HE28" i="27"/>
  <c r="HI28" i="27"/>
  <c r="HM28" i="27"/>
  <c r="HQ28" i="27"/>
  <c r="HU28" i="27"/>
  <c r="HY28" i="27"/>
  <c r="IC28" i="27"/>
  <c r="EP28" i="27"/>
  <c r="EX28" i="27"/>
  <c r="FF28" i="27"/>
  <c r="FN28" i="27"/>
  <c r="FV28" i="27"/>
  <c r="GD28" i="27"/>
  <c r="GL28" i="27"/>
  <c r="GT28" i="27"/>
  <c r="HB28" i="27"/>
  <c r="HJ28" i="27"/>
  <c r="HR28" i="27"/>
  <c r="HZ28" i="27"/>
  <c r="EQ28" i="27"/>
  <c r="EY28" i="27"/>
  <c r="FG28" i="27"/>
  <c r="FO28" i="27"/>
  <c r="FW28" i="27"/>
  <c r="GE28" i="27"/>
  <c r="GM28" i="27"/>
  <c r="GU28" i="27"/>
  <c r="HC28" i="27"/>
  <c r="HK28" i="27"/>
  <c r="HS28" i="27"/>
  <c r="IA28" i="27"/>
  <c r="EL28" i="27"/>
  <c r="FB28" i="27"/>
  <c r="FR28" i="27"/>
  <c r="GH28" i="27"/>
  <c r="GX28" i="27"/>
  <c r="HN28" i="27"/>
  <c r="ID28" i="27"/>
  <c r="EM28" i="27"/>
  <c r="FC28" i="27"/>
  <c r="FS28" i="27"/>
  <c r="GI28" i="27"/>
  <c r="GY28" i="27"/>
  <c r="HO28" i="27"/>
  <c r="IE28" i="27"/>
  <c r="ET28" i="27"/>
  <c r="FZ28" i="27"/>
  <c r="HF28" i="27"/>
  <c r="EU28" i="27"/>
  <c r="GA28" i="27"/>
  <c r="HG28" i="27"/>
  <c r="FJ28" i="27"/>
  <c r="HV28" i="27"/>
  <c r="GQ28" i="27"/>
  <c r="FK28" i="27"/>
  <c r="HW28" i="27"/>
  <c r="GP28" i="27"/>
  <c r="EJ34" i="27"/>
  <c r="EN34" i="27"/>
  <c r="ER34" i="27"/>
  <c r="EV34" i="27"/>
  <c r="EZ34" i="27"/>
  <c r="FD34" i="27"/>
  <c r="FH34" i="27"/>
  <c r="FL34" i="27"/>
  <c r="FP34" i="27"/>
  <c r="FT34" i="27"/>
  <c r="FX34" i="27"/>
  <c r="GB34" i="27"/>
  <c r="GF34" i="27"/>
  <c r="GJ34" i="27"/>
  <c r="GN34" i="27"/>
  <c r="GR34" i="27"/>
  <c r="GV34" i="27"/>
  <c r="GZ34" i="27"/>
  <c r="HD34" i="27"/>
  <c r="HH34" i="27"/>
  <c r="HL34" i="27"/>
  <c r="HP34" i="27"/>
  <c r="HT34" i="27"/>
  <c r="HX34" i="27"/>
  <c r="IB34" i="27"/>
  <c r="IF34" i="27"/>
  <c r="EK34" i="27"/>
  <c r="EO34" i="27"/>
  <c r="ES34" i="27"/>
  <c r="EW34" i="27"/>
  <c r="FA34" i="27"/>
  <c r="FE34" i="27"/>
  <c r="FI34" i="27"/>
  <c r="FM34" i="27"/>
  <c r="FQ34" i="27"/>
  <c r="FU34" i="27"/>
  <c r="FY34" i="27"/>
  <c r="GC34" i="27"/>
  <c r="GG34" i="27"/>
  <c r="GK34" i="27"/>
  <c r="GO34" i="27"/>
  <c r="GS34" i="27"/>
  <c r="GW34" i="27"/>
  <c r="HA34" i="27"/>
  <c r="HE34" i="27"/>
  <c r="HI34" i="27"/>
  <c r="HM34" i="27"/>
  <c r="HQ34" i="27"/>
  <c r="HU34" i="27"/>
  <c r="HY34" i="27"/>
  <c r="IC34" i="27"/>
  <c r="EL34" i="27"/>
  <c r="ET34" i="27"/>
  <c r="FB34" i="27"/>
  <c r="FJ34" i="27"/>
  <c r="FR34" i="27"/>
  <c r="FZ34" i="27"/>
  <c r="GH34" i="27"/>
  <c r="GP34" i="27"/>
  <c r="GX34" i="27"/>
  <c r="HF34" i="27"/>
  <c r="HN34" i="27"/>
  <c r="HV34" i="27"/>
  <c r="ID34" i="27"/>
  <c r="EM34" i="27"/>
  <c r="EU34" i="27"/>
  <c r="FC34" i="27"/>
  <c r="FK34" i="27"/>
  <c r="FS34" i="27"/>
  <c r="GA34" i="27"/>
  <c r="GI34" i="27"/>
  <c r="GQ34" i="27"/>
  <c r="GY34" i="27"/>
  <c r="HG34" i="27"/>
  <c r="HO34" i="27"/>
  <c r="HW34" i="27"/>
  <c r="IE34" i="27"/>
  <c r="EX34" i="27"/>
  <c r="FN34" i="27"/>
  <c r="GD34" i="27"/>
  <c r="GT34" i="27"/>
  <c r="HJ34" i="27"/>
  <c r="HZ34" i="27"/>
  <c r="EY34" i="27"/>
  <c r="FO34" i="27"/>
  <c r="GE34" i="27"/>
  <c r="GU34" i="27"/>
  <c r="HK34" i="27"/>
  <c r="IA34" i="27"/>
  <c r="EP34" i="27"/>
  <c r="FV34" i="27"/>
  <c r="HB34" i="27"/>
  <c r="GL34" i="27"/>
  <c r="GM34" i="27"/>
  <c r="EQ34" i="27"/>
  <c r="FW34" i="27"/>
  <c r="HC34" i="27"/>
  <c r="FF34" i="27"/>
  <c r="HR34" i="27"/>
  <c r="FG34" i="27"/>
  <c r="HS34" i="27"/>
  <c r="EL15" i="27"/>
  <c r="EP15" i="27"/>
  <c r="ET15" i="27"/>
  <c r="EX15" i="27"/>
  <c r="FB15" i="27"/>
  <c r="FF15" i="27"/>
  <c r="FJ15" i="27"/>
  <c r="FN15" i="27"/>
  <c r="FR15" i="27"/>
  <c r="FV15" i="27"/>
  <c r="FZ15" i="27"/>
  <c r="GD15" i="27"/>
  <c r="GH15" i="27"/>
  <c r="GL15" i="27"/>
  <c r="GP15" i="27"/>
  <c r="GT15" i="27"/>
  <c r="GX15" i="27"/>
  <c r="HB15" i="27"/>
  <c r="HF15" i="27"/>
  <c r="HJ15" i="27"/>
  <c r="HN15" i="27"/>
  <c r="HR15" i="27"/>
  <c r="HV15" i="27"/>
  <c r="HZ15" i="27"/>
  <c r="ID15" i="27"/>
  <c r="EK15" i="27"/>
  <c r="EQ15" i="27"/>
  <c r="EV15" i="27"/>
  <c r="FA15" i="27"/>
  <c r="FG15" i="27"/>
  <c r="FL15" i="27"/>
  <c r="FQ15" i="27"/>
  <c r="FW15" i="27"/>
  <c r="GB15" i="27"/>
  <c r="GG15" i="27"/>
  <c r="GM15" i="27"/>
  <c r="GR15" i="27"/>
  <c r="GW15" i="27"/>
  <c r="HC15" i="27"/>
  <c r="HH15" i="27"/>
  <c r="HM15" i="27"/>
  <c r="HS15" i="27"/>
  <c r="HX15" i="27"/>
  <c r="IC15" i="27"/>
  <c r="EM15" i="27"/>
  <c r="ER15" i="27"/>
  <c r="EW15" i="27"/>
  <c r="FC15" i="27"/>
  <c r="FH15" i="27"/>
  <c r="FM15" i="27"/>
  <c r="FS15" i="27"/>
  <c r="FX15" i="27"/>
  <c r="GC15" i="27"/>
  <c r="GI15" i="27"/>
  <c r="GN15" i="27"/>
  <c r="GS15" i="27"/>
  <c r="GY15" i="27"/>
  <c r="HD15" i="27"/>
  <c r="HI15" i="27"/>
  <c r="HO15" i="27"/>
  <c r="HT15" i="27"/>
  <c r="HY15" i="27"/>
  <c r="IE15" i="27"/>
  <c r="EJ15" i="27"/>
  <c r="EU15" i="27"/>
  <c r="FE15" i="27"/>
  <c r="FP15" i="27"/>
  <c r="GA15" i="27"/>
  <c r="GK15" i="27"/>
  <c r="GV15" i="27"/>
  <c r="HG15" i="27"/>
  <c r="HQ15" i="27"/>
  <c r="IB15" i="27"/>
  <c r="EN15" i="27"/>
  <c r="EY15" i="27"/>
  <c r="FI15" i="27"/>
  <c r="FT15" i="27"/>
  <c r="GE15" i="27"/>
  <c r="GO15" i="27"/>
  <c r="GZ15" i="27"/>
  <c r="HK15" i="27"/>
  <c r="HU15" i="27"/>
  <c r="IF15" i="27"/>
  <c r="EZ15" i="27"/>
  <c r="FU15" i="27"/>
  <c r="GQ15" i="27"/>
  <c r="HL15" i="27"/>
  <c r="FD15" i="27"/>
  <c r="FY15" i="27"/>
  <c r="GU15" i="27"/>
  <c r="HP15" i="27"/>
  <c r="FK15" i="27"/>
  <c r="HA15" i="27"/>
  <c r="FO15" i="27"/>
  <c r="HE15" i="27"/>
  <c r="EO15" i="27"/>
  <c r="HW15" i="27"/>
  <c r="ES15" i="27"/>
  <c r="IA15" i="27"/>
  <c r="GF15" i="27"/>
  <c r="GJ15" i="27"/>
  <c r="EM92" i="27"/>
  <c r="EQ92" i="27"/>
  <c r="EU92" i="27"/>
  <c r="EY92" i="27"/>
  <c r="FC92" i="27"/>
  <c r="FG92" i="27"/>
  <c r="FK92" i="27"/>
  <c r="FO92" i="27"/>
  <c r="FS92" i="27"/>
  <c r="FW92" i="27"/>
  <c r="GA92" i="27"/>
  <c r="GE92" i="27"/>
  <c r="GI92" i="27"/>
  <c r="GM92" i="27"/>
  <c r="GQ92" i="27"/>
  <c r="GU92" i="27"/>
  <c r="GY92" i="27"/>
  <c r="HC92" i="27"/>
  <c r="HG92" i="27"/>
  <c r="HK92" i="27"/>
  <c r="HO92" i="27"/>
  <c r="HS92" i="27"/>
  <c r="HW92" i="27"/>
  <c r="IA92" i="27"/>
  <c r="IE92" i="27"/>
  <c r="EK92" i="27"/>
  <c r="ES92" i="27"/>
  <c r="FA92" i="27"/>
  <c r="FI92" i="27"/>
  <c r="FQ92" i="27"/>
  <c r="FY92" i="27"/>
  <c r="GG92" i="27"/>
  <c r="GO92" i="27"/>
  <c r="GW92" i="27"/>
  <c r="HE92" i="27"/>
  <c r="HM92" i="27"/>
  <c r="HU92" i="27"/>
  <c r="IC92" i="27"/>
  <c r="EL92" i="27"/>
  <c r="ET92" i="27"/>
  <c r="FB92" i="27"/>
  <c r="FJ92" i="27"/>
  <c r="FR92" i="27"/>
  <c r="FZ92" i="27"/>
  <c r="GH92" i="27"/>
  <c r="GP92" i="27"/>
  <c r="GX92" i="27"/>
  <c r="HF92" i="27"/>
  <c r="HN92" i="27"/>
  <c r="HV92" i="27"/>
  <c r="ID92" i="27"/>
  <c r="EJ92" i="27"/>
  <c r="EN92" i="27"/>
  <c r="ER92" i="27"/>
  <c r="EV92" i="27"/>
  <c r="EZ92" i="27"/>
  <c r="FD92" i="27"/>
  <c r="FH92" i="27"/>
  <c r="FL92" i="27"/>
  <c r="FP92" i="27"/>
  <c r="FT92" i="27"/>
  <c r="FX92" i="27"/>
  <c r="GB92" i="27"/>
  <c r="GF92" i="27"/>
  <c r="GJ92" i="27"/>
  <c r="GN92" i="27"/>
  <c r="GR92" i="27"/>
  <c r="GV92" i="27"/>
  <c r="GZ92" i="27"/>
  <c r="HD92" i="27"/>
  <c r="HH92" i="27"/>
  <c r="HL92" i="27"/>
  <c r="HP92" i="27"/>
  <c r="HT92" i="27"/>
  <c r="HX92" i="27"/>
  <c r="IB92" i="27"/>
  <c r="IF92" i="27"/>
  <c r="EO92" i="27"/>
  <c r="EW92" i="27"/>
  <c r="FE92" i="27"/>
  <c r="FM92" i="27"/>
  <c r="FU92" i="27"/>
  <c r="GC92" i="27"/>
  <c r="GK92" i="27"/>
  <c r="GS92" i="27"/>
  <c r="HA92" i="27"/>
  <c r="HI92" i="27"/>
  <c r="HQ92" i="27"/>
  <c r="HY92" i="27"/>
  <c r="EP92" i="27"/>
  <c r="EX92" i="27"/>
  <c r="FF92" i="27"/>
  <c r="FN92" i="27"/>
  <c r="FV92" i="27"/>
  <c r="GD92" i="27"/>
  <c r="GL92" i="27"/>
  <c r="GT92" i="27"/>
  <c r="HB92" i="27"/>
  <c r="HJ92" i="27"/>
  <c r="HR92" i="27"/>
  <c r="HZ92" i="27"/>
  <c r="EK74" i="27"/>
  <c r="EO74" i="27"/>
  <c r="ES74" i="27"/>
  <c r="EW74" i="27"/>
  <c r="FA74" i="27"/>
  <c r="FE74" i="27"/>
  <c r="FI74" i="27"/>
  <c r="FM74" i="27"/>
  <c r="FQ74" i="27"/>
  <c r="FU74" i="27"/>
  <c r="FY74" i="27"/>
  <c r="GC74" i="27"/>
  <c r="GG74" i="27"/>
  <c r="GK74" i="27"/>
  <c r="GO74" i="27"/>
  <c r="GS74" i="27"/>
  <c r="GW74" i="27"/>
  <c r="HA74" i="27"/>
  <c r="HE74" i="27"/>
  <c r="HI74" i="27"/>
  <c r="HM74" i="27"/>
  <c r="HQ74" i="27"/>
  <c r="HU74" i="27"/>
  <c r="HY74" i="27"/>
  <c r="IC74" i="27"/>
  <c r="EL74" i="27"/>
  <c r="EP74" i="27"/>
  <c r="ET74" i="27"/>
  <c r="EX74" i="27"/>
  <c r="FB74" i="27"/>
  <c r="FF74" i="27"/>
  <c r="FJ74" i="27"/>
  <c r="FN74" i="27"/>
  <c r="FR74" i="27"/>
  <c r="FV74" i="27"/>
  <c r="FZ74" i="27"/>
  <c r="GD74" i="27"/>
  <c r="GH74" i="27"/>
  <c r="GL74" i="27"/>
  <c r="GP74" i="27"/>
  <c r="GT74" i="27"/>
  <c r="GX74" i="27"/>
  <c r="HB74" i="27"/>
  <c r="HF74" i="27"/>
  <c r="HJ74" i="27"/>
  <c r="HN74" i="27"/>
  <c r="HR74" i="27"/>
  <c r="HV74" i="27"/>
  <c r="HZ74" i="27"/>
  <c r="ID74" i="27"/>
  <c r="EM74" i="27"/>
  <c r="EU74" i="27"/>
  <c r="FC74" i="27"/>
  <c r="FK74" i="27"/>
  <c r="FS74" i="27"/>
  <c r="GA74" i="27"/>
  <c r="GI74" i="27"/>
  <c r="GQ74" i="27"/>
  <c r="GY74" i="27"/>
  <c r="HG74" i="27"/>
  <c r="HO74" i="27"/>
  <c r="HW74" i="27"/>
  <c r="IE74" i="27"/>
  <c r="EY74" i="27"/>
  <c r="FO74" i="27"/>
  <c r="GE74" i="27"/>
  <c r="GU74" i="27"/>
  <c r="HK74" i="27"/>
  <c r="IA74" i="27"/>
  <c r="EJ74" i="27"/>
  <c r="EZ74" i="27"/>
  <c r="FP74" i="27"/>
  <c r="GF74" i="27"/>
  <c r="GV74" i="27"/>
  <c r="HL74" i="27"/>
  <c r="IB74" i="27"/>
  <c r="EN74" i="27"/>
  <c r="EV74" i="27"/>
  <c r="FD74" i="27"/>
  <c r="FL74" i="27"/>
  <c r="FT74" i="27"/>
  <c r="GB74" i="27"/>
  <c r="GJ74" i="27"/>
  <c r="GR74" i="27"/>
  <c r="GZ74" i="27"/>
  <c r="HH74" i="27"/>
  <c r="HP74" i="27"/>
  <c r="HX74" i="27"/>
  <c r="IF74" i="27"/>
  <c r="EQ74" i="27"/>
  <c r="FG74" i="27"/>
  <c r="FW74" i="27"/>
  <c r="GM74" i="27"/>
  <c r="HC74" i="27"/>
  <c r="HS74" i="27"/>
  <c r="ER74" i="27"/>
  <c r="FH74" i="27"/>
  <c r="FX74" i="27"/>
  <c r="GN74" i="27"/>
  <c r="HD74" i="27"/>
  <c r="HT74" i="27"/>
  <c r="EJ56" i="27"/>
  <c r="EN56" i="27"/>
  <c r="ER56" i="27"/>
  <c r="EV56" i="27"/>
  <c r="EZ56" i="27"/>
  <c r="FD56" i="27"/>
  <c r="FH56" i="27"/>
  <c r="FL56" i="27"/>
  <c r="FP56" i="27"/>
  <c r="FT56" i="27"/>
  <c r="FX56" i="27"/>
  <c r="GB56" i="27"/>
  <c r="GF56" i="27"/>
  <c r="GJ56" i="27"/>
  <c r="GN56" i="27"/>
  <c r="GR56" i="27"/>
  <c r="GV56" i="27"/>
  <c r="GZ56" i="27"/>
  <c r="HD56" i="27"/>
  <c r="HH56" i="27"/>
  <c r="HL56" i="27"/>
  <c r="HP56" i="27"/>
  <c r="HT56" i="27"/>
  <c r="HX56" i="27"/>
  <c r="IB56" i="27"/>
  <c r="IF56" i="27"/>
  <c r="EK56" i="27"/>
  <c r="EO56" i="27"/>
  <c r="ES56" i="27"/>
  <c r="EW56" i="27"/>
  <c r="FA56" i="27"/>
  <c r="FE56" i="27"/>
  <c r="FI56" i="27"/>
  <c r="FM56" i="27"/>
  <c r="FQ56" i="27"/>
  <c r="FU56" i="27"/>
  <c r="FY56" i="27"/>
  <c r="GC56" i="27"/>
  <c r="GG56" i="27"/>
  <c r="GK56" i="27"/>
  <c r="GO56" i="27"/>
  <c r="GS56" i="27"/>
  <c r="GW56" i="27"/>
  <c r="HA56" i="27"/>
  <c r="HE56" i="27"/>
  <c r="HI56" i="27"/>
  <c r="HM56" i="27"/>
  <c r="HQ56" i="27"/>
  <c r="HU56" i="27"/>
  <c r="HY56" i="27"/>
  <c r="IC56" i="27"/>
  <c r="EP56" i="27"/>
  <c r="EX56" i="27"/>
  <c r="FF56" i="27"/>
  <c r="FN56" i="27"/>
  <c r="FV56" i="27"/>
  <c r="GD56" i="27"/>
  <c r="GL56" i="27"/>
  <c r="GT56" i="27"/>
  <c r="HB56" i="27"/>
  <c r="HJ56" i="27"/>
  <c r="HR56" i="27"/>
  <c r="HZ56" i="27"/>
  <c r="EQ56" i="27"/>
  <c r="EY56" i="27"/>
  <c r="FG56" i="27"/>
  <c r="FO56" i="27"/>
  <c r="FW56" i="27"/>
  <c r="GE56" i="27"/>
  <c r="GM56" i="27"/>
  <c r="GU56" i="27"/>
  <c r="HC56" i="27"/>
  <c r="HK56" i="27"/>
  <c r="HS56" i="27"/>
  <c r="IA56" i="27"/>
  <c r="ET56" i="27"/>
  <c r="FJ56" i="27"/>
  <c r="FZ56" i="27"/>
  <c r="GP56" i="27"/>
  <c r="HF56" i="27"/>
  <c r="HV56" i="27"/>
  <c r="FB56" i="27"/>
  <c r="GH56" i="27"/>
  <c r="HN56" i="27"/>
  <c r="EM56" i="27"/>
  <c r="FS56" i="27"/>
  <c r="GY56" i="27"/>
  <c r="IE56" i="27"/>
  <c r="EU56" i="27"/>
  <c r="FK56" i="27"/>
  <c r="GA56" i="27"/>
  <c r="GQ56" i="27"/>
  <c r="HG56" i="27"/>
  <c r="HW56" i="27"/>
  <c r="EL56" i="27"/>
  <c r="FR56" i="27"/>
  <c r="GX56" i="27"/>
  <c r="ID56" i="27"/>
  <c r="FC56" i="27"/>
  <c r="GI56" i="27"/>
  <c r="HO56" i="27"/>
  <c r="EJ17" i="27"/>
  <c r="EN17" i="27"/>
  <c r="ER17" i="27"/>
  <c r="EV17" i="27"/>
  <c r="EZ17" i="27"/>
  <c r="FD17" i="27"/>
  <c r="FH17" i="27"/>
  <c r="FL17" i="27"/>
  <c r="FP17" i="27"/>
  <c r="FT17" i="27"/>
  <c r="FX17" i="27"/>
  <c r="GB17" i="27"/>
  <c r="GF17" i="27"/>
  <c r="GJ17" i="27"/>
  <c r="GN17" i="27"/>
  <c r="GR17" i="27"/>
  <c r="GV17" i="27"/>
  <c r="GZ17" i="27"/>
  <c r="HD17" i="27"/>
  <c r="HH17" i="27"/>
  <c r="HL17" i="27"/>
  <c r="HP17" i="27"/>
  <c r="HT17" i="27"/>
  <c r="HX17" i="27"/>
  <c r="IB17" i="27"/>
  <c r="IF17" i="27"/>
  <c r="EK17" i="27"/>
  <c r="EO17" i="27"/>
  <c r="ES17" i="27"/>
  <c r="EW17" i="27"/>
  <c r="FA17" i="27"/>
  <c r="FE17" i="27"/>
  <c r="FI17" i="27"/>
  <c r="FM17" i="27"/>
  <c r="FQ17" i="27"/>
  <c r="FU17" i="27"/>
  <c r="FY17" i="27"/>
  <c r="GC17" i="27"/>
  <c r="GG17" i="27"/>
  <c r="GK17" i="27"/>
  <c r="GO17" i="27"/>
  <c r="GS17" i="27"/>
  <c r="GW17" i="27"/>
  <c r="HA17" i="27"/>
  <c r="HE17" i="27"/>
  <c r="HI17" i="27"/>
  <c r="HM17" i="27"/>
  <c r="HQ17" i="27"/>
  <c r="HU17" i="27"/>
  <c r="HY17" i="27"/>
  <c r="IC17" i="27"/>
  <c r="EP17" i="27"/>
  <c r="EX17" i="27"/>
  <c r="FF17" i="27"/>
  <c r="FN17" i="27"/>
  <c r="FV17" i="27"/>
  <c r="GD17" i="27"/>
  <c r="GL17" i="27"/>
  <c r="GT17" i="27"/>
  <c r="HB17" i="27"/>
  <c r="HJ17" i="27"/>
  <c r="HR17" i="27"/>
  <c r="HZ17" i="27"/>
  <c r="EQ17" i="27"/>
  <c r="EY17" i="27"/>
  <c r="FG17" i="27"/>
  <c r="FO17" i="27"/>
  <c r="FW17" i="27"/>
  <c r="GE17" i="27"/>
  <c r="GM17" i="27"/>
  <c r="GU17" i="27"/>
  <c r="HC17" i="27"/>
  <c r="HK17" i="27"/>
  <c r="HS17" i="27"/>
  <c r="IA17" i="27"/>
  <c r="ET17" i="27"/>
  <c r="FJ17" i="27"/>
  <c r="FZ17" i="27"/>
  <c r="GP17" i="27"/>
  <c r="HF17" i="27"/>
  <c r="HV17" i="27"/>
  <c r="EU17" i="27"/>
  <c r="FK17" i="27"/>
  <c r="GA17" i="27"/>
  <c r="GQ17" i="27"/>
  <c r="HG17" i="27"/>
  <c r="HW17" i="27"/>
  <c r="FB17" i="27"/>
  <c r="GH17" i="27"/>
  <c r="HN17" i="27"/>
  <c r="FC17" i="27"/>
  <c r="GI17" i="27"/>
  <c r="HO17" i="27"/>
  <c r="EL17" i="27"/>
  <c r="GX17" i="27"/>
  <c r="EM17" i="27"/>
  <c r="GY17" i="27"/>
  <c r="ID17" i="27"/>
  <c r="IE17" i="27"/>
  <c r="FR17" i="27"/>
  <c r="FS17" i="27"/>
  <c r="EM98" i="27"/>
  <c r="EQ98" i="27"/>
  <c r="EU98" i="27"/>
  <c r="EY98" i="27"/>
  <c r="FC98" i="27"/>
  <c r="FG98" i="27"/>
  <c r="FK98" i="27"/>
  <c r="FO98" i="27"/>
  <c r="FS98" i="27"/>
  <c r="FW98" i="27"/>
  <c r="GA98" i="27"/>
  <c r="GE98" i="27"/>
  <c r="GI98" i="27"/>
  <c r="GM98" i="27"/>
  <c r="GQ98" i="27"/>
  <c r="GU98" i="27"/>
  <c r="GY98" i="27"/>
  <c r="HC98" i="27"/>
  <c r="HG98" i="27"/>
  <c r="HK98" i="27"/>
  <c r="HO98" i="27"/>
  <c r="HS98" i="27"/>
  <c r="HW98" i="27"/>
  <c r="IA98" i="27"/>
  <c r="IE98" i="27"/>
  <c r="EO98" i="27"/>
  <c r="EW98" i="27"/>
  <c r="FE98" i="27"/>
  <c r="FM98" i="27"/>
  <c r="FQ98" i="27"/>
  <c r="FY98" i="27"/>
  <c r="GG98" i="27"/>
  <c r="GO98" i="27"/>
  <c r="GW98" i="27"/>
  <c r="HE98" i="27"/>
  <c r="HM98" i="27"/>
  <c r="HU98" i="27"/>
  <c r="IC98" i="27"/>
  <c r="EP98" i="27"/>
  <c r="EX98" i="27"/>
  <c r="FF98" i="27"/>
  <c r="FN98" i="27"/>
  <c r="FV98" i="27"/>
  <c r="GD98" i="27"/>
  <c r="GL98" i="27"/>
  <c r="GT98" i="27"/>
  <c r="HB98" i="27"/>
  <c r="HJ98" i="27"/>
  <c r="HR98" i="27"/>
  <c r="HZ98" i="27"/>
  <c r="EJ98" i="27"/>
  <c r="EN98" i="27"/>
  <c r="ER98" i="27"/>
  <c r="EV98" i="27"/>
  <c r="EZ98" i="27"/>
  <c r="FD98" i="27"/>
  <c r="FH98" i="27"/>
  <c r="FL98" i="27"/>
  <c r="FP98" i="27"/>
  <c r="FT98" i="27"/>
  <c r="FX98" i="27"/>
  <c r="GB98" i="27"/>
  <c r="GF98" i="27"/>
  <c r="GJ98" i="27"/>
  <c r="GN98" i="27"/>
  <c r="GR98" i="27"/>
  <c r="GV98" i="27"/>
  <c r="GZ98" i="27"/>
  <c r="HD98" i="27"/>
  <c r="HH98" i="27"/>
  <c r="HL98" i="27"/>
  <c r="HP98" i="27"/>
  <c r="HT98" i="27"/>
  <c r="HX98" i="27"/>
  <c r="IB98" i="27"/>
  <c r="IF98" i="27"/>
  <c r="EK98" i="27"/>
  <c r="ES98" i="27"/>
  <c r="FA98" i="27"/>
  <c r="FI98" i="27"/>
  <c r="FU98" i="27"/>
  <c r="GC98" i="27"/>
  <c r="GK98" i="27"/>
  <c r="GS98" i="27"/>
  <c r="HA98" i="27"/>
  <c r="HI98" i="27"/>
  <c r="HQ98" i="27"/>
  <c r="HY98" i="27"/>
  <c r="EL98" i="27"/>
  <c r="ET98" i="27"/>
  <c r="FB98" i="27"/>
  <c r="FJ98" i="27"/>
  <c r="FR98" i="27"/>
  <c r="FZ98" i="27"/>
  <c r="GH98" i="27"/>
  <c r="GP98" i="27"/>
  <c r="GX98" i="27"/>
  <c r="HF98" i="27"/>
  <c r="HN98" i="27"/>
  <c r="HV98" i="27"/>
  <c r="ID98" i="27"/>
  <c r="EK29" i="27"/>
  <c r="EO29" i="27"/>
  <c r="ES29" i="27"/>
  <c r="EW29" i="27"/>
  <c r="FA29" i="27"/>
  <c r="FE29" i="27"/>
  <c r="FI29" i="27"/>
  <c r="FM29" i="27"/>
  <c r="FQ29" i="27"/>
  <c r="FU29" i="27"/>
  <c r="FY29" i="27"/>
  <c r="GC29" i="27"/>
  <c r="GG29" i="27"/>
  <c r="GK29" i="27"/>
  <c r="GO29" i="27"/>
  <c r="GS29" i="27"/>
  <c r="GW29" i="27"/>
  <c r="HA29" i="27"/>
  <c r="HE29" i="27"/>
  <c r="HI29" i="27"/>
  <c r="HM29" i="27"/>
  <c r="HQ29" i="27"/>
  <c r="HU29" i="27"/>
  <c r="HY29" i="27"/>
  <c r="IC29" i="27"/>
  <c r="EL29" i="27"/>
  <c r="EP29" i="27"/>
  <c r="ET29" i="27"/>
  <c r="EX29" i="27"/>
  <c r="FB29" i="27"/>
  <c r="FF29" i="27"/>
  <c r="FJ29" i="27"/>
  <c r="FN29" i="27"/>
  <c r="FR29" i="27"/>
  <c r="FV29" i="27"/>
  <c r="FZ29" i="27"/>
  <c r="GD29" i="27"/>
  <c r="GH29" i="27"/>
  <c r="GL29" i="27"/>
  <c r="GP29" i="27"/>
  <c r="GT29" i="27"/>
  <c r="GX29" i="27"/>
  <c r="HB29" i="27"/>
  <c r="HF29" i="27"/>
  <c r="HJ29" i="27"/>
  <c r="HN29" i="27"/>
  <c r="HR29" i="27"/>
  <c r="HV29" i="27"/>
  <c r="HZ29" i="27"/>
  <c r="ID29" i="27"/>
  <c r="EM29" i="27"/>
  <c r="EU29" i="27"/>
  <c r="FC29" i="27"/>
  <c r="FK29" i="27"/>
  <c r="FS29" i="27"/>
  <c r="GA29" i="27"/>
  <c r="GI29" i="27"/>
  <c r="GQ29" i="27"/>
  <c r="GY29" i="27"/>
  <c r="HG29" i="27"/>
  <c r="HO29" i="27"/>
  <c r="HW29" i="27"/>
  <c r="IE29" i="27"/>
  <c r="EN29" i="27"/>
  <c r="EV29" i="27"/>
  <c r="FD29" i="27"/>
  <c r="FL29" i="27"/>
  <c r="FT29" i="27"/>
  <c r="GB29" i="27"/>
  <c r="GJ29" i="27"/>
  <c r="GR29" i="27"/>
  <c r="GZ29" i="27"/>
  <c r="HH29" i="27"/>
  <c r="HP29" i="27"/>
  <c r="HX29" i="27"/>
  <c r="IF29" i="27"/>
  <c r="EQ29" i="27"/>
  <c r="FG29" i="27"/>
  <c r="FW29" i="27"/>
  <c r="GM29" i="27"/>
  <c r="HC29" i="27"/>
  <c r="HS29" i="27"/>
  <c r="ER29" i="27"/>
  <c r="FH29" i="27"/>
  <c r="FX29" i="27"/>
  <c r="GN29" i="27"/>
  <c r="HD29" i="27"/>
  <c r="HT29" i="27"/>
  <c r="EY29" i="27"/>
  <c r="GE29" i="27"/>
  <c r="HK29" i="27"/>
  <c r="EZ29" i="27"/>
  <c r="GF29" i="27"/>
  <c r="HL29" i="27"/>
  <c r="FO29" i="27"/>
  <c r="IA29" i="27"/>
  <c r="GV29" i="27"/>
  <c r="FP29" i="27"/>
  <c r="IB29" i="27"/>
  <c r="GU29" i="27"/>
  <c r="EJ29" i="27"/>
  <c r="EK59" i="27"/>
  <c r="EO59" i="27"/>
  <c r="ES59" i="27"/>
  <c r="EW59" i="27"/>
  <c r="FA59" i="27"/>
  <c r="FE59" i="27"/>
  <c r="FI59" i="27"/>
  <c r="FM59" i="27"/>
  <c r="FQ59" i="27"/>
  <c r="FU59" i="27"/>
  <c r="FY59" i="27"/>
  <c r="GC59" i="27"/>
  <c r="GG59" i="27"/>
  <c r="GK59" i="27"/>
  <c r="GO59" i="27"/>
  <c r="GS59" i="27"/>
  <c r="GW59" i="27"/>
  <c r="HA59" i="27"/>
  <c r="HE59" i="27"/>
  <c r="HI59" i="27"/>
  <c r="HM59" i="27"/>
  <c r="HQ59" i="27"/>
  <c r="HU59" i="27"/>
  <c r="HY59" i="27"/>
  <c r="IC59" i="27"/>
  <c r="EL59" i="27"/>
  <c r="EP59" i="27"/>
  <c r="ET59" i="27"/>
  <c r="EX59" i="27"/>
  <c r="FB59" i="27"/>
  <c r="FF59" i="27"/>
  <c r="FJ59" i="27"/>
  <c r="FN59" i="27"/>
  <c r="FR59" i="27"/>
  <c r="FV59" i="27"/>
  <c r="FZ59" i="27"/>
  <c r="GD59" i="27"/>
  <c r="GH59" i="27"/>
  <c r="GL59" i="27"/>
  <c r="GP59" i="27"/>
  <c r="GT59" i="27"/>
  <c r="GX59" i="27"/>
  <c r="HB59" i="27"/>
  <c r="HF59" i="27"/>
  <c r="HJ59" i="27"/>
  <c r="HN59" i="27"/>
  <c r="HR59" i="27"/>
  <c r="HV59" i="27"/>
  <c r="HZ59" i="27"/>
  <c r="ID59" i="27"/>
  <c r="EM59" i="27"/>
  <c r="EU59" i="27"/>
  <c r="FC59" i="27"/>
  <c r="FK59" i="27"/>
  <c r="FS59" i="27"/>
  <c r="GA59" i="27"/>
  <c r="GI59" i="27"/>
  <c r="GQ59" i="27"/>
  <c r="GY59" i="27"/>
  <c r="HG59" i="27"/>
  <c r="HO59" i="27"/>
  <c r="HW59" i="27"/>
  <c r="IE59" i="27"/>
  <c r="EN59" i="27"/>
  <c r="EV59" i="27"/>
  <c r="FD59" i="27"/>
  <c r="FL59" i="27"/>
  <c r="FT59" i="27"/>
  <c r="GB59" i="27"/>
  <c r="GJ59" i="27"/>
  <c r="GR59" i="27"/>
  <c r="GZ59" i="27"/>
  <c r="HH59" i="27"/>
  <c r="HP59" i="27"/>
  <c r="HX59" i="27"/>
  <c r="IF59" i="27"/>
  <c r="EQ59" i="27"/>
  <c r="FG59" i="27"/>
  <c r="FW59" i="27"/>
  <c r="GM59" i="27"/>
  <c r="HC59" i="27"/>
  <c r="HS59" i="27"/>
  <c r="EY59" i="27"/>
  <c r="GE59" i="27"/>
  <c r="HK59" i="27"/>
  <c r="EJ59" i="27"/>
  <c r="FP59" i="27"/>
  <c r="GV59" i="27"/>
  <c r="IB59" i="27"/>
  <c r="ER59" i="27"/>
  <c r="FH59" i="27"/>
  <c r="FX59" i="27"/>
  <c r="GN59" i="27"/>
  <c r="HD59" i="27"/>
  <c r="HT59" i="27"/>
  <c r="FO59" i="27"/>
  <c r="GU59" i="27"/>
  <c r="IA59" i="27"/>
  <c r="EZ59" i="27"/>
  <c r="GF59" i="27"/>
  <c r="HL59" i="27"/>
  <c r="V5" i="27"/>
  <c r="EK38" i="27"/>
  <c r="EO38" i="27"/>
  <c r="ES38" i="27"/>
  <c r="EW38" i="27"/>
  <c r="FA38" i="27"/>
  <c r="FE38" i="27"/>
  <c r="FI38" i="27"/>
  <c r="FM38" i="27"/>
  <c r="FQ38" i="27"/>
  <c r="FU38" i="27"/>
  <c r="FY38" i="27"/>
  <c r="GC38" i="27"/>
  <c r="GG38" i="27"/>
  <c r="GK38" i="27"/>
  <c r="GO38" i="27"/>
  <c r="GS38" i="27"/>
  <c r="GW38" i="27"/>
  <c r="HA38" i="27"/>
  <c r="HE38" i="27"/>
  <c r="HI38" i="27"/>
  <c r="HM38" i="27"/>
  <c r="HQ38" i="27"/>
  <c r="HU38" i="27"/>
  <c r="HY38" i="27"/>
  <c r="IC38" i="27"/>
  <c r="EL38" i="27"/>
  <c r="EP38" i="27"/>
  <c r="ET38" i="27"/>
  <c r="EX38" i="27"/>
  <c r="FB38" i="27"/>
  <c r="FF38" i="27"/>
  <c r="FJ38" i="27"/>
  <c r="FN38" i="27"/>
  <c r="FR38" i="27"/>
  <c r="FV38" i="27"/>
  <c r="FZ38" i="27"/>
  <c r="GD38" i="27"/>
  <c r="GH38" i="27"/>
  <c r="GL38" i="27"/>
  <c r="GP38" i="27"/>
  <c r="GT38" i="27"/>
  <c r="GX38" i="27"/>
  <c r="HB38" i="27"/>
  <c r="HF38" i="27"/>
  <c r="HJ38" i="27"/>
  <c r="HN38" i="27"/>
  <c r="HR38" i="27"/>
  <c r="HV38" i="27"/>
  <c r="HZ38" i="27"/>
  <c r="ID38" i="27"/>
  <c r="EM38" i="27"/>
  <c r="EU38" i="27"/>
  <c r="FC38" i="27"/>
  <c r="FK38" i="27"/>
  <c r="FS38" i="27"/>
  <c r="GA38" i="27"/>
  <c r="GI38" i="27"/>
  <c r="GQ38" i="27"/>
  <c r="GY38" i="27"/>
  <c r="HG38" i="27"/>
  <c r="HO38" i="27"/>
  <c r="HW38" i="27"/>
  <c r="IE38" i="27"/>
  <c r="EN38" i="27"/>
  <c r="EV38" i="27"/>
  <c r="FD38" i="27"/>
  <c r="FL38" i="27"/>
  <c r="FT38" i="27"/>
  <c r="GB38" i="27"/>
  <c r="GJ38" i="27"/>
  <c r="GR38" i="27"/>
  <c r="GZ38" i="27"/>
  <c r="HH38" i="27"/>
  <c r="HP38" i="27"/>
  <c r="HX38" i="27"/>
  <c r="IF38" i="27"/>
  <c r="EQ38" i="27"/>
  <c r="FG38" i="27"/>
  <c r="FW38" i="27"/>
  <c r="GM38" i="27"/>
  <c r="HC38" i="27"/>
  <c r="HS38" i="27"/>
  <c r="ER38" i="27"/>
  <c r="FH38" i="27"/>
  <c r="FX38" i="27"/>
  <c r="GN38" i="27"/>
  <c r="HD38" i="27"/>
  <c r="HT38" i="27"/>
  <c r="FO38" i="27"/>
  <c r="GU38" i="27"/>
  <c r="IA38" i="27"/>
  <c r="EY38" i="27"/>
  <c r="HK38" i="27"/>
  <c r="EZ38" i="27"/>
  <c r="HL38" i="27"/>
  <c r="EJ38" i="27"/>
  <c r="FP38" i="27"/>
  <c r="GV38" i="27"/>
  <c r="IB38" i="27"/>
  <c r="GE38" i="27"/>
  <c r="GF38" i="27"/>
  <c r="EQ13" i="27"/>
  <c r="ER13" i="27"/>
  <c r="AV13" i="27"/>
  <c r="AX8" i="27"/>
  <c r="AV6" i="27"/>
  <c r="AX11" i="27"/>
  <c r="AX9" i="27"/>
  <c r="AX10" i="27"/>
  <c r="AY5" i="27"/>
  <c r="AY12" i="27"/>
  <c r="AX7" i="27"/>
  <c r="AW4" i="27"/>
  <c r="ES4" i="27"/>
  <c r="AC37" i="27"/>
  <c r="AJ37" i="27"/>
  <c r="AD37" i="27"/>
  <c r="AJ97" i="27"/>
  <c r="AB38" i="27"/>
  <c r="AJ59" i="27"/>
  <c r="AB60" i="27"/>
  <c r="AE29" i="27"/>
  <c r="AI29" i="27"/>
  <c r="AB14" i="27"/>
  <c r="X18" i="27"/>
  <c r="R5" i="27"/>
  <c r="T5" i="27"/>
  <c r="AR10" i="26"/>
  <c r="AR12" i="26"/>
  <c r="AQ7" i="26"/>
  <c r="AT9" i="26"/>
  <c r="AR6" i="26"/>
  <c r="AR8" i="26"/>
  <c r="AR4" i="26"/>
  <c r="AQ11" i="26"/>
  <c r="AT13" i="26"/>
  <c r="AS5" i="26"/>
  <c r="B72" i="28"/>
  <c r="C72" i="28" s="1"/>
  <c r="AH51" i="27"/>
  <c r="Q5" i="27"/>
  <c r="AI38" i="27"/>
  <c r="AD38" i="27"/>
  <c r="AE44" i="27"/>
  <c r="AE78" i="27"/>
  <c r="AH18" i="27"/>
  <c r="AD44" i="27"/>
  <c r="AF18" i="27"/>
  <c r="AC18" i="27"/>
  <c r="AJ18" i="27"/>
  <c r="AI78" i="27"/>
  <c r="AA43" i="27"/>
  <c r="AA18" i="27"/>
  <c r="AJ44" i="27"/>
  <c r="AI18" i="27"/>
  <c r="AF60" i="27"/>
  <c r="Z78" i="27"/>
  <c r="AG38" i="27"/>
  <c r="AF38" i="27"/>
  <c r="Y97" i="27"/>
  <c r="Z43" i="27"/>
  <c r="Z38" i="27"/>
  <c r="Y29" i="27"/>
  <c r="AH89" i="27"/>
  <c r="AI59" i="27"/>
  <c r="AJ43" i="27"/>
  <c r="X38" i="27"/>
  <c r="X78" i="27"/>
  <c r="AB51" i="27"/>
  <c r="AA38" i="27"/>
  <c r="AC29" i="27"/>
  <c r="AF44" i="27"/>
  <c r="Y33" i="27"/>
  <c r="Q9" i="27"/>
  <c r="AC44" i="27"/>
  <c r="Y44" i="27"/>
  <c r="X29" i="27"/>
  <c r="AA47" i="27"/>
  <c r="AC14" i="27"/>
  <c r="Z14" i="27"/>
  <c r="AE14" i="27"/>
  <c r="AH44" i="27"/>
  <c r="AG44" i="27"/>
  <c r="AB44" i="27"/>
  <c r="AB29" i="27"/>
  <c r="AF29" i="27"/>
  <c r="AA29" i="27"/>
  <c r="X14" i="27"/>
  <c r="AI44" i="27"/>
  <c r="AG29" i="27"/>
  <c r="AH29" i="27"/>
  <c r="AH97" i="27"/>
  <c r="X44" i="27"/>
  <c r="AD14" i="27"/>
  <c r="AH14" i="27"/>
  <c r="Z44" i="27"/>
  <c r="AA44" i="27"/>
  <c r="AJ29" i="27"/>
  <c r="Z29" i="27"/>
  <c r="AH43" i="27"/>
  <c r="AI97" i="27"/>
  <c r="AI33" i="27"/>
  <c r="AG59" i="27"/>
  <c r="X43" i="27"/>
  <c r="AC43" i="27"/>
  <c r="AE43" i="27"/>
  <c r="AB78" i="27"/>
  <c r="AC38" i="27"/>
  <c r="AE38" i="27"/>
  <c r="AJ38" i="27"/>
  <c r="X97" i="27"/>
  <c r="AD97" i="27"/>
  <c r="AI43" i="27"/>
  <c r="X59" i="27"/>
  <c r="AF43" i="27"/>
  <c r="AE60" i="27"/>
  <c r="AC51" i="27"/>
  <c r="Y38" i="27"/>
  <c r="AH38" i="27"/>
  <c r="AB97" i="27"/>
  <c r="T9" i="27"/>
  <c r="AE97" i="27"/>
  <c r="AC59" i="27"/>
  <c r="Z59" i="27"/>
  <c r="AA59" i="27"/>
  <c r="AB33" i="27"/>
  <c r="AF59" i="27"/>
  <c r="AH33" i="27"/>
  <c r="Y59" i="27"/>
  <c r="AE59" i="27"/>
  <c r="AH59" i="27"/>
  <c r="AD59" i="27"/>
  <c r="AB59" i="27"/>
  <c r="AB17" i="27"/>
  <c r="AG33" i="27"/>
  <c r="AJ33" i="27"/>
  <c r="AA33" i="27"/>
  <c r="AC33" i="27"/>
  <c r="Z33" i="27"/>
  <c r="AE33" i="27"/>
  <c r="AF33" i="27"/>
  <c r="X33" i="27"/>
  <c r="AD33" i="27"/>
  <c r="AA60" i="27"/>
  <c r="AJ60" i="27"/>
  <c r="AF51" i="27"/>
  <c r="AA51" i="27"/>
  <c r="AF78" i="27"/>
  <c r="AD78" i="27"/>
  <c r="X60" i="27"/>
  <c r="AI60" i="27"/>
  <c r="AD60" i="27"/>
  <c r="AG51" i="27"/>
  <c r="AG78" i="27"/>
  <c r="AH60" i="27"/>
  <c r="AG60" i="27"/>
  <c r="AJ51" i="27"/>
  <c r="Z51" i="27"/>
  <c r="AE51" i="27"/>
  <c r="Y78" i="27"/>
  <c r="AC78" i="27"/>
  <c r="AH78" i="27"/>
  <c r="AF97" i="27"/>
  <c r="AC97" i="27"/>
  <c r="AA97" i="27"/>
  <c r="AI101" i="27"/>
  <c r="AC60" i="27"/>
  <c r="Z60" i="27"/>
  <c r="X51" i="27"/>
  <c r="Y51" i="27"/>
  <c r="AD51" i="27"/>
  <c r="AA78" i="27"/>
  <c r="AJ78" i="27"/>
  <c r="Z47" i="27"/>
  <c r="AG97" i="27"/>
  <c r="Z97" i="27"/>
  <c r="AH17" i="27"/>
  <c r="AA89" i="27"/>
  <c r="Z17" i="27"/>
  <c r="R12" i="27"/>
  <c r="AE47" i="27"/>
  <c r="X101" i="27"/>
  <c r="X17" i="27"/>
  <c r="AG43" i="27"/>
  <c r="AB43" i="27"/>
  <c r="AD43" i="27"/>
  <c r="Y18" i="27"/>
  <c r="Z18" i="27"/>
  <c r="AE18" i="27"/>
  <c r="X89" i="27"/>
  <c r="AB101" i="27"/>
  <c r="U9" i="27"/>
  <c r="AA17" i="27"/>
  <c r="AF17" i="27"/>
  <c r="AE17" i="27"/>
  <c r="AG18" i="27"/>
  <c r="AD18" i="27"/>
  <c r="AB18" i="27"/>
  <c r="X47" i="27"/>
  <c r="AC89" i="27"/>
  <c r="AH101" i="27"/>
  <c r="AC17" i="27"/>
  <c r="Y17" i="27"/>
  <c r="AD17" i="27"/>
  <c r="AI17" i="27"/>
  <c r="AB47" i="27"/>
  <c r="AF47" i="27"/>
  <c r="AD47" i="27"/>
  <c r="AI47" i="27"/>
  <c r="R10" i="27"/>
  <c r="Y89" i="27"/>
  <c r="Z89" i="27"/>
  <c r="AE89" i="27"/>
  <c r="AF101" i="27"/>
  <c r="AJ101" i="27"/>
  <c r="AA101" i="27"/>
  <c r="AJ47" i="27"/>
  <c r="Y47" i="27"/>
  <c r="AH47" i="27"/>
  <c r="AF89" i="27"/>
  <c r="AB89" i="27"/>
  <c r="AD89" i="27"/>
  <c r="AI89" i="27"/>
  <c r="Y101" i="27"/>
  <c r="Z101" i="27"/>
  <c r="AE101" i="27"/>
  <c r="AG17" i="27"/>
  <c r="AJ17" i="27"/>
  <c r="AC47" i="27"/>
  <c r="AG47" i="27"/>
  <c r="AG89" i="27"/>
  <c r="AJ89" i="27"/>
  <c r="AC101" i="27"/>
  <c r="AG101" i="27"/>
  <c r="AD101" i="27"/>
  <c r="Q7" i="27"/>
  <c r="U7" i="27"/>
  <c r="T7" i="27"/>
  <c r="R7" i="27"/>
  <c r="Q6" i="27"/>
  <c r="T12" i="27"/>
  <c r="R11" i="27"/>
  <c r="Q11" i="27"/>
  <c r="U11" i="27"/>
  <c r="T11" i="27"/>
  <c r="AG23" i="27"/>
  <c r="AC23" i="27"/>
  <c r="Y23" i="27"/>
  <c r="AJ23" i="27"/>
  <c r="AB23" i="27"/>
  <c r="AF23" i="27"/>
  <c r="AE23" i="27"/>
  <c r="AH23" i="27"/>
  <c r="Z23" i="27"/>
  <c r="AD23" i="27"/>
  <c r="AI23" i="27"/>
  <c r="AA23" i="27"/>
  <c r="X23" i="27"/>
  <c r="U6" i="27"/>
  <c r="AG81" i="27"/>
  <c r="AC81" i="27"/>
  <c r="Y81" i="27"/>
  <c r="AF81" i="27"/>
  <c r="AA81" i="27"/>
  <c r="AJ81" i="27"/>
  <c r="AE81" i="27"/>
  <c r="Z81" i="27"/>
  <c r="AI81" i="27"/>
  <c r="X81" i="27"/>
  <c r="AH81" i="27"/>
  <c r="AD81" i="27"/>
  <c r="AB81" i="27"/>
  <c r="AJ91" i="27"/>
  <c r="AG91" i="27"/>
  <c r="AC91" i="27"/>
  <c r="Y91" i="27"/>
  <c r="AF91" i="27"/>
  <c r="AB91" i="27"/>
  <c r="AD91" i="27"/>
  <c r="AI91" i="27"/>
  <c r="AA91" i="27"/>
  <c r="AH91" i="27"/>
  <c r="Z91" i="27"/>
  <c r="AE91" i="27"/>
  <c r="X91" i="27"/>
  <c r="AG39" i="27"/>
  <c r="AC39" i="27"/>
  <c r="Y39" i="27"/>
  <c r="AJ39" i="27"/>
  <c r="AF39" i="27"/>
  <c r="AB39" i="27"/>
  <c r="AE39" i="27"/>
  <c r="AI39" i="27"/>
  <c r="AD39" i="27"/>
  <c r="AA39" i="27"/>
  <c r="AH39" i="27"/>
  <c r="Z39" i="27"/>
  <c r="X39" i="27"/>
  <c r="AH20" i="27"/>
  <c r="AD20" i="27"/>
  <c r="Z20" i="27"/>
  <c r="Y20" i="27"/>
  <c r="AG20" i="27"/>
  <c r="AC20" i="27"/>
  <c r="AE20" i="27"/>
  <c r="AJ20" i="27"/>
  <c r="AB20" i="27"/>
  <c r="AI20" i="27"/>
  <c r="AA20" i="27"/>
  <c r="AF20" i="27"/>
  <c r="X20" i="27"/>
  <c r="AH28" i="27"/>
  <c r="AD28" i="27"/>
  <c r="Z28" i="27"/>
  <c r="AG28" i="27"/>
  <c r="AC28" i="27"/>
  <c r="Y28" i="27"/>
  <c r="AE28" i="27"/>
  <c r="AF28" i="27"/>
  <c r="X28" i="27"/>
  <c r="AJ28" i="27"/>
  <c r="AB28" i="27"/>
  <c r="AI28" i="27"/>
  <c r="AA28" i="27"/>
  <c r="AG15" i="27"/>
  <c r="AC15" i="27"/>
  <c r="Y15" i="27"/>
  <c r="AJ15" i="27"/>
  <c r="AB15" i="27"/>
  <c r="AF15" i="27"/>
  <c r="AE15" i="27"/>
  <c r="AD15" i="27"/>
  <c r="AA15" i="27"/>
  <c r="AH15" i="27"/>
  <c r="Z15" i="27"/>
  <c r="AI15" i="27"/>
  <c r="X15" i="27"/>
  <c r="AH16" i="27"/>
  <c r="AD16" i="27"/>
  <c r="Z16" i="27"/>
  <c r="Y16" i="27"/>
  <c r="AG16" i="27"/>
  <c r="AC16" i="27"/>
  <c r="AI16" i="27"/>
  <c r="AA16" i="27"/>
  <c r="AF16" i="27"/>
  <c r="X16" i="27"/>
  <c r="AE16" i="27"/>
  <c r="AJ16" i="27"/>
  <c r="AB16" i="27"/>
  <c r="AH32" i="27"/>
  <c r="AD32" i="27"/>
  <c r="Z32" i="27"/>
  <c r="AG32" i="27"/>
  <c r="AC32" i="27"/>
  <c r="Y32" i="27"/>
  <c r="AI32" i="27"/>
  <c r="AA32" i="27"/>
  <c r="AE32" i="27"/>
  <c r="AB32" i="27"/>
  <c r="AF32" i="27"/>
  <c r="X32" i="27"/>
  <c r="AJ32" i="27"/>
  <c r="AH40" i="27"/>
  <c r="AD40" i="27"/>
  <c r="Z40" i="27"/>
  <c r="AG40" i="27"/>
  <c r="AC40" i="27"/>
  <c r="Y40" i="27"/>
  <c r="AI40" i="27"/>
  <c r="AA40" i="27"/>
  <c r="AF40" i="27"/>
  <c r="X40" i="27"/>
  <c r="AE40" i="27"/>
  <c r="AJ40" i="27"/>
  <c r="AB40" i="27"/>
  <c r="AI93" i="27"/>
  <c r="AE93" i="27"/>
  <c r="AA93" i="27"/>
  <c r="AH93" i="27"/>
  <c r="AD93" i="27"/>
  <c r="Z93" i="27"/>
  <c r="AG93" i="27"/>
  <c r="Y93" i="27"/>
  <c r="AF93" i="27"/>
  <c r="AC93" i="27"/>
  <c r="AB93" i="27"/>
  <c r="AJ93" i="27"/>
  <c r="X93" i="27"/>
  <c r="AI63" i="27"/>
  <c r="AE63" i="27"/>
  <c r="AA63" i="27"/>
  <c r="AH63" i="27"/>
  <c r="AC63" i="27"/>
  <c r="AG63" i="27"/>
  <c r="AB63" i="27"/>
  <c r="AF63" i="27"/>
  <c r="Z63" i="27"/>
  <c r="Y63" i="27"/>
  <c r="AJ63" i="27"/>
  <c r="AD63" i="27"/>
  <c r="X63" i="27"/>
  <c r="AH74" i="27"/>
  <c r="AD74" i="27"/>
  <c r="Z74" i="27"/>
  <c r="AI74" i="27"/>
  <c r="AC74" i="27"/>
  <c r="AG74" i="27"/>
  <c r="AB74" i="27"/>
  <c r="AF74" i="27"/>
  <c r="AE74" i="27"/>
  <c r="AA74" i="27"/>
  <c r="AJ74" i="27"/>
  <c r="Y74" i="27"/>
  <c r="X74" i="27"/>
  <c r="AJ84" i="27"/>
  <c r="AF84" i="27"/>
  <c r="AB84" i="27"/>
  <c r="AI84" i="27"/>
  <c r="AE84" i="27"/>
  <c r="AA84" i="27"/>
  <c r="AC84" i="27"/>
  <c r="AH84" i="27"/>
  <c r="Z84" i="27"/>
  <c r="AG84" i="27"/>
  <c r="AD84" i="27"/>
  <c r="Y84" i="27"/>
  <c r="X84" i="27"/>
  <c r="AJ56" i="27"/>
  <c r="AF56" i="27"/>
  <c r="AB56" i="27"/>
  <c r="AE56" i="27"/>
  <c r="Z56" i="27"/>
  <c r="AI56" i="27"/>
  <c r="AD56" i="27"/>
  <c r="Y56" i="27"/>
  <c r="AH56" i="27"/>
  <c r="AC56" i="27"/>
  <c r="AA56" i="27"/>
  <c r="AG56" i="27"/>
  <c r="X56" i="27"/>
  <c r="AG49" i="27"/>
  <c r="AC49" i="27"/>
  <c r="Y49" i="27"/>
  <c r="AJ49" i="27"/>
  <c r="AF49" i="27"/>
  <c r="AB49" i="27"/>
  <c r="AI49" i="27"/>
  <c r="AE49" i="27"/>
  <c r="AA49" i="27"/>
  <c r="AD49" i="27"/>
  <c r="Z49" i="27"/>
  <c r="AH49" i="27"/>
  <c r="X49" i="27"/>
  <c r="AH62" i="27"/>
  <c r="AD62" i="27"/>
  <c r="Z62" i="27"/>
  <c r="AJ62" i="27"/>
  <c r="AE62" i="27"/>
  <c r="Y62" i="27"/>
  <c r="AI62" i="27"/>
  <c r="AC62" i="27"/>
  <c r="AG62" i="27"/>
  <c r="AB62" i="27"/>
  <c r="AF62" i="27"/>
  <c r="AA62" i="27"/>
  <c r="X62" i="27"/>
  <c r="R6" i="27"/>
  <c r="AJ94" i="27"/>
  <c r="AF94" i="27"/>
  <c r="AB94" i="27"/>
  <c r="AI94" i="27"/>
  <c r="AE94" i="27"/>
  <c r="AA94" i="27"/>
  <c r="AC94" i="27"/>
  <c r="AH94" i="27"/>
  <c r="Z94" i="27"/>
  <c r="AD94" i="27"/>
  <c r="Y94" i="27"/>
  <c r="AG94" i="27"/>
  <c r="X94" i="27"/>
  <c r="AH85" i="27"/>
  <c r="AD85" i="27"/>
  <c r="Z85" i="27"/>
  <c r="AJ85" i="27"/>
  <c r="AE85" i="27"/>
  <c r="Y85" i="27"/>
  <c r="AI85" i="27"/>
  <c r="AC85" i="27"/>
  <c r="AA85" i="27"/>
  <c r="AG85" i="27"/>
  <c r="AF85" i="27"/>
  <c r="AB85" i="27"/>
  <c r="X85" i="27"/>
  <c r="AG35" i="27"/>
  <c r="AC35" i="27"/>
  <c r="Y35" i="27"/>
  <c r="AJ35" i="27"/>
  <c r="AF35" i="27"/>
  <c r="AB35" i="27"/>
  <c r="AI35" i="27"/>
  <c r="AA35" i="27"/>
  <c r="AE35" i="27"/>
  <c r="AD35" i="27"/>
  <c r="AH35" i="27"/>
  <c r="Z35" i="27"/>
  <c r="X35" i="27"/>
  <c r="AH42" i="27"/>
  <c r="AD42" i="27"/>
  <c r="Z42" i="27"/>
  <c r="AG42" i="27"/>
  <c r="AC42" i="27"/>
  <c r="Y42" i="27"/>
  <c r="AJ42" i="27"/>
  <c r="AB42" i="27"/>
  <c r="AI42" i="27"/>
  <c r="AA42" i="27"/>
  <c r="AF42" i="27"/>
  <c r="AE42" i="27"/>
  <c r="X42" i="27"/>
  <c r="AG53" i="27"/>
  <c r="AC53" i="27"/>
  <c r="AI53" i="27"/>
  <c r="AD53" i="27"/>
  <c r="Y53" i="27"/>
  <c r="AH53" i="27"/>
  <c r="AB53" i="27"/>
  <c r="AF53" i="27"/>
  <c r="AA53" i="27"/>
  <c r="AJ53" i="27"/>
  <c r="AE53" i="27"/>
  <c r="Z53" i="27"/>
  <c r="X53" i="27"/>
  <c r="AJ72" i="27"/>
  <c r="AF72" i="27"/>
  <c r="AB72" i="27"/>
  <c r="AE72" i="27"/>
  <c r="Z72" i="27"/>
  <c r="AI72" i="27"/>
  <c r="AD72" i="27"/>
  <c r="Y72" i="27"/>
  <c r="AA72" i="27"/>
  <c r="AH72" i="27"/>
  <c r="AG72" i="27"/>
  <c r="AC72" i="27"/>
  <c r="X72" i="27"/>
  <c r="AJ102" i="27"/>
  <c r="AF102" i="27"/>
  <c r="AB102" i="27"/>
  <c r="AI102" i="27"/>
  <c r="AE102" i="27"/>
  <c r="AA102" i="27"/>
  <c r="AD102" i="27"/>
  <c r="AC102" i="27"/>
  <c r="AH102" i="27"/>
  <c r="Z102" i="27"/>
  <c r="AG102" i="27"/>
  <c r="Y102" i="27"/>
  <c r="X102" i="27"/>
  <c r="AG95" i="27"/>
  <c r="AC95" i="27"/>
  <c r="Y95" i="27"/>
  <c r="AJ95" i="27"/>
  <c r="AF95" i="27"/>
  <c r="AB95" i="27"/>
  <c r="AH95" i="27"/>
  <c r="Z95" i="27"/>
  <c r="AE95" i="27"/>
  <c r="AD95" i="27"/>
  <c r="AA95" i="27"/>
  <c r="AI95" i="27"/>
  <c r="X95" i="27"/>
  <c r="U12" i="27"/>
  <c r="AH50" i="27"/>
  <c r="AD50" i="27"/>
  <c r="Z50" i="27"/>
  <c r="AG50" i="27"/>
  <c r="AC50" i="27"/>
  <c r="Y50" i="27"/>
  <c r="AJ50" i="27"/>
  <c r="AF50" i="27"/>
  <c r="AB50" i="27"/>
  <c r="AE50" i="27"/>
  <c r="AA50" i="27"/>
  <c r="AI50" i="27"/>
  <c r="X50" i="27"/>
  <c r="AG61" i="27"/>
  <c r="AC61" i="27"/>
  <c r="Y61" i="27"/>
  <c r="AF61" i="27"/>
  <c r="AA61" i="27"/>
  <c r="AJ61" i="27"/>
  <c r="AE61" i="27"/>
  <c r="Z61" i="27"/>
  <c r="AI61" i="27"/>
  <c r="AD61" i="27"/>
  <c r="X61" i="27"/>
  <c r="AB61" i="27"/>
  <c r="AH61" i="27"/>
  <c r="AH82" i="27"/>
  <c r="AD82" i="27"/>
  <c r="Z82" i="27"/>
  <c r="AG82" i="27"/>
  <c r="AC82" i="27"/>
  <c r="Y82" i="27"/>
  <c r="AF82" i="27"/>
  <c r="AE82" i="27"/>
  <c r="AI82" i="27"/>
  <c r="AB82" i="27"/>
  <c r="AJ82" i="27"/>
  <c r="AA82" i="27"/>
  <c r="X82" i="27"/>
  <c r="AJ64" i="27"/>
  <c r="AF64" i="27"/>
  <c r="AB64" i="27"/>
  <c r="AH64" i="27"/>
  <c r="AC64" i="27"/>
  <c r="AG64" i="27"/>
  <c r="AA64" i="27"/>
  <c r="AE64" i="27"/>
  <c r="Z64" i="27"/>
  <c r="AD64" i="27"/>
  <c r="Y64" i="27"/>
  <c r="AI64" i="27"/>
  <c r="X64" i="27"/>
  <c r="AH77" i="27"/>
  <c r="AD77" i="27"/>
  <c r="Z77" i="27"/>
  <c r="AG77" i="27"/>
  <c r="AC77" i="27"/>
  <c r="Y77" i="27"/>
  <c r="AE77" i="27"/>
  <c r="AJ77" i="27"/>
  <c r="AB77" i="27"/>
  <c r="AI77" i="27"/>
  <c r="AF77" i="27"/>
  <c r="AA77" i="27"/>
  <c r="X77" i="27"/>
  <c r="AG31" i="27"/>
  <c r="AC31" i="27"/>
  <c r="Y31" i="27"/>
  <c r="AJ31" i="27"/>
  <c r="AF31" i="27"/>
  <c r="AB31" i="27"/>
  <c r="AE31" i="27"/>
  <c r="AA31" i="27"/>
  <c r="AH31" i="27"/>
  <c r="Z31" i="27"/>
  <c r="AD31" i="27"/>
  <c r="AI31" i="27"/>
  <c r="X31" i="27"/>
  <c r="T6" i="27"/>
  <c r="AJ48" i="27"/>
  <c r="AF48" i="27"/>
  <c r="AB48" i="27"/>
  <c r="AI48" i="27"/>
  <c r="AE48" i="27"/>
  <c r="AA48" i="27"/>
  <c r="AH48" i="27"/>
  <c r="AD48" i="27"/>
  <c r="AC48" i="27"/>
  <c r="Z48" i="27"/>
  <c r="Y48" i="27"/>
  <c r="AG48" i="27"/>
  <c r="X48" i="27"/>
  <c r="AG65" i="27"/>
  <c r="AC65" i="27"/>
  <c r="Y65" i="27"/>
  <c r="AH65" i="27"/>
  <c r="AB65" i="27"/>
  <c r="AF65" i="27"/>
  <c r="AA65" i="27"/>
  <c r="AJ65" i="27"/>
  <c r="AE65" i="27"/>
  <c r="Z65" i="27"/>
  <c r="AI65" i="27"/>
  <c r="AD65" i="27"/>
  <c r="X65" i="27"/>
  <c r="AG68" i="27"/>
  <c r="AC68" i="27"/>
  <c r="Y68" i="27"/>
  <c r="AJ68" i="27"/>
  <c r="AF68" i="27"/>
  <c r="AB68" i="27"/>
  <c r="AD68" i="27"/>
  <c r="AI68" i="27"/>
  <c r="AA68" i="27"/>
  <c r="AH68" i="27"/>
  <c r="Z68" i="27"/>
  <c r="AE68" i="27"/>
  <c r="X68" i="27"/>
  <c r="AH88" i="27"/>
  <c r="AD88" i="27"/>
  <c r="Z88" i="27"/>
  <c r="AG88" i="27"/>
  <c r="AC88" i="27"/>
  <c r="Y88" i="27"/>
  <c r="AJ88" i="27"/>
  <c r="AB88" i="27"/>
  <c r="AI88" i="27"/>
  <c r="AA88" i="27"/>
  <c r="AF88" i="27"/>
  <c r="X88" i="27"/>
  <c r="AE88" i="27"/>
  <c r="AG99" i="27"/>
  <c r="AC99" i="27"/>
  <c r="Y99" i="27"/>
  <c r="AJ99" i="27"/>
  <c r="AF99" i="27"/>
  <c r="AB99" i="27"/>
  <c r="AE99" i="27"/>
  <c r="AD99" i="27"/>
  <c r="AI99" i="27"/>
  <c r="AA99" i="27"/>
  <c r="AH99" i="27"/>
  <c r="Z99" i="27"/>
  <c r="X99" i="27"/>
  <c r="AG19" i="27"/>
  <c r="AC19" i="27"/>
  <c r="Y19" i="27"/>
  <c r="AJ19" i="27"/>
  <c r="AB19" i="27"/>
  <c r="AF19" i="27"/>
  <c r="AI19" i="27"/>
  <c r="AA19" i="27"/>
  <c r="AE19" i="27"/>
  <c r="AH19" i="27"/>
  <c r="Z19" i="27"/>
  <c r="AD19" i="27"/>
  <c r="X19" i="27"/>
  <c r="AG45" i="27"/>
  <c r="AC45" i="27"/>
  <c r="Y45" i="27"/>
  <c r="AJ45" i="27"/>
  <c r="AF45" i="27"/>
  <c r="AB45" i="27"/>
  <c r="AD45" i="27"/>
  <c r="AI45" i="27"/>
  <c r="AA45" i="27"/>
  <c r="Z45" i="27"/>
  <c r="AH45" i="27"/>
  <c r="AE45" i="27"/>
  <c r="X45" i="27"/>
  <c r="AI79" i="27"/>
  <c r="AE79" i="27"/>
  <c r="AA79" i="27"/>
  <c r="AG79" i="27"/>
  <c r="AB79" i="27"/>
  <c r="AF79" i="27"/>
  <c r="Z79" i="27"/>
  <c r="AJ79" i="27"/>
  <c r="Y79" i="27"/>
  <c r="AH79" i="27"/>
  <c r="AD79" i="27"/>
  <c r="AC79" i="27"/>
  <c r="X79" i="27"/>
  <c r="AG87" i="27"/>
  <c r="AC87" i="27"/>
  <c r="Y87" i="27"/>
  <c r="AJ87" i="27"/>
  <c r="AF87" i="27"/>
  <c r="AB87" i="27"/>
  <c r="AH87" i="27"/>
  <c r="Z87" i="27"/>
  <c r="AE87" i="27"/>
  <c r="AI87" i="27"/>
  <c r="AD87" i="27"/>
  <c r="AA87" i="27"/>
  <c r="X87" i="27"/>
  <c r="AG27" i="27"/>
  <c r="AC27" i="27"/>
  <c r="Y27" i="27"/>
  <c r="AJ27" i="27"/>
  <c r="AF27" i="27"/>
  <c r="AB27" i="27"/>
  <c r="AI27" i="27"/>
  <c r="AA27" i="27"/>
  <c r="AE27" i="27"/>
  <c r="AH27" i="27"/>
  <c r="Z27" i="27"/>
  <c r="AD27" i="27"/>
  <c r="X27" i="27"/>
  <c r="AH46" i="27"/>
  <c r="AD46" i="27"/>
  <c r="Z46" i="27"/>
  <c r="AG46" i="27"/>
  <c r="AC46" i="27"/>
  <c r="Y46" i="27"/>
  <c r="AF46" i="27"/>
  <c r="AE46" i="27"/>
  <c r="AA46" i="27"/>
  <c r="AJ46" i="27"/>
  <c r="AI46" i="27"/>
  <c r="AB46" i="27"/>
  <c r="X46" i="27"/>
  <c r="AH36" i="27"/>
  <c r="AD36" i="27"/>
  <c r="Z36" i="27"/>
  <c r="AG36" i="27"/>
  <c r="AC36" i="27"/>
  <c r="Y36" i="27"/>
  <c r="AE36" i="27"/>
  <c r="X36" i="27"/>
  <c r="AJ36" i="27"/>
  <c r="AB36" i="27"/>
  <c r="AI36" i="27"/>
  <c r="AA36" i="27"/>
  <c r="AF36" i="27"/>
  <c r="AH24" i="27"/>
  <c r="AD24" i="27"/>
  <c r="Z24" i="27"/>
  <c r="AC24" i="27"/>
  <c r="AG24" i="27"/>
  <c r="Y24" i="27"/>
  <c r="AI24" i="27"/>
  <c r="AA24" i="27"/>
  <c r="AF24" i="27"/>
  <c r="X24" i="27"/>
  <c r="AE24" i="27"/>
  <c r="AJ24" i="27"/>
  <c r="AB24" i="27"/>
  <c r="AJ71" i="27"/>
  <c r="AF71" i="27"/>
  <c r="AB71" i="27"/>
  <c r="AI71" i="27"/>
  <c r="AE71" i="27"/>
  <c r="AA71" i="27"/>
  <c r="AC71" i="27"/>
  <c r="AH71" i="27"/>
  <c r="Z71" i="27"/>
  <c r="AG71" i="27"/>
  <c r="Y71" i="27"/>
  <c r="AD71" i="27"/>
  <c r="X71" i="27"/>
  <c r="AJ26" i="27"/>
  <c r="AF26" i="27"/>
  <c r="AB26" i="27"/>
  <c r="AI26" i="27"/>
  <c r="AE26" i="27"/>
  <c r="AA26" i="27"/>
  <c r="AD26" i="27"/>
  <c r="AG26" i="27"/>
  <c r="Y26" i="27"/>
  <c r="AC26" i="27"/>
  <c r="AH26" i="27"/>
  <c r="Z26" i="27"/>
  <c r="X26" i="27"/>
  <c r="AG73" i="27"/>
  <c r="AC73" i="27"/>
  <c r="Y73" i="27"/>
  <c r="AJ73" i="27"/>
  <c r="AE73" i="27"/>
  <c r="Z73" i="27"/>
  <c r="AI73" i="27"/>
  <c r="AD73" i="27"/>
  <c r="AB73" i="27"/>
  <c r="AA73" i="27"/>
  <c r="AH73" i="27"/>
  <c r="AF73" i="27"/>
  <c r="X73" i="27"/>
  <c r="AJ86" i="27"/>
  <c r="AF86" i="27"/>
  <c r="AB86" i="27"/>
  <c r="AI86" i="27"/>
  <c r="AE86" i="27"/>
  <c r="AA86" i="27"/>
  <c r="AC86" i="27"/>
  <c r="AH86" i="27"/>
  <c r="Z86" i="27"/>
  <c r="AG86" i="27"/>
  <c r="AD86" i="27"/>
  <c r="Y86" i="27"/>
  <c r="X86" i="27"/>
  <c r="AG103" i="27"/>
  <c r="AC103" i="27"/>
  <c r="Y103" i="27"/>
  <c r="AJ103" i="27"/>
  <c r="AF103" i="27"/>
  <c r="AB103" i="27"/>
  <c r="AI103" i="27"/>
  <c r="AA103" i="27"/>
  <c r="AH103" i="27"/>
  <c r="Z103" i="27"/>
  <c r="AE103" i="27"/>
  <c r="AD103" i="27"/>
  <c r="X103" i="27"/>
  <c r="AH100" i="27"/>
  <c r="AD100" i="27"/>
  <c r="Z100" i="27"/>
  <c r="AG100" i="27"/>
  <c r="AC100" i="27"/>
  <c r="Y100" i="27"/>
  <c r="AI100" i="27"/>
  <c r="AA100" i="27"/>
  <c r="AF100" i="27"/>
  <c r="AE100" i="27"/>
  <c r="AJ100" i="27"/>
  <c r="AB100" i="27"/>
  <c r="X100" i="27"/>
  <c r="AJ75" i="27"/>
  <c r="AF75" i="27"/>
  <c r="AB75" i="27"/>
  <c r="AI75" i="27"/>
  <c r="AE75" i="27"/>
  <c r="AA75" i="27"/>
  <c r="AD75" i="27"/>
  <c r="AC75" i="27"/>
  <c r="Y75" i="27"/>
  <c r="AH75" i="27"/>
  <c r="AG75" i="27"/>
  <c r="Z75" i="27"/>
  <c r="X75" i="27"/>
  <c r="AH69" i="27"/>
  <c r="AD69" i="27"/>
  <c r="Z69" i="27"/>
  <c r="AG69" i="27"/>
  <c r="AC69" i="27"/>
  <c r="Y69" i="27"/>
  <c r="AF69" i="27"/>
  <c r="AE69" i="27"/>
  <c r="AJ69" i="27"/>
  <c r="AB69" i="27"/>
  <c r="AI69" i="27"/>
  <c r="AA69" i="27"/>
  <c r="X69" i="27"/>
  <c r="AG76" i="27"/>
  <c r="AC76" i="27"/>
  <c r="Y76" i="27"/>
  <c r="AJ76" i="27"/>
  <c r="AF76" i="27"/>
  <c r="AB76" i="27"/>
  <c r="AI76" i="27"/>
  <c r="AA76" i="27"/>
  <c r="AH76" i="27"/>
  <c r="Z76" i="27"/>
  <c r="AE76" i="27"/>
  <c r="AD76" i="27"/>
  <c r="X76" i="27"/>
  <c r="Q12" i="27"/>
  <c r="AJ34" i="27"/>
  <c r="AF34" i="27"/>
  <c r="AB34" i="27"/>
  <c r="AI34" i="27"/>
  <c r="AE34" i="27"/>
  <c r="AA34" i="27"/>
  <c r="AD34" i="27"/>
  <c r="AC34" i="27"/>
  <c r="Z34" i="27"/>
  <c r="AH34" i="27"/>
  <c r="AG34" i="27"/>
  <c r="Y34" i="27"/>
  <c r="X34" i="27"/>
  <c r="AH58" i="27"/>
  <c r="AD58" i="27"/>
  <c r="Z58" i="27"/>
  <c r="AI58" i="27"/>
  <c r="AC58" i="27"/>
  <c r="AG58" i="27"/>
  <c r="AB58" i="27"/>
  <c r="AF58" i="27"/>
  <c r="AA58" i="27"/>
  <c r="Y58" i="27"/>
  <c r="AJ58" i="27"/>
  <c r="AE58" i="27"/>
  <c r="X58" i="27"/>
  <c r="AG92" i="27"/>
  <c r="AC92" i="27"/>
  <c r="Y92" i="27"/>
  <c r="AF92" i="27"/>
  <c r="AA92" i="27"/>
  <c r="AJ92" i="27"/>
  <c r="AE92" i="27"/>
  <c r="Z92" i="27"/>
  <c r="AB92" i="27"/>
  <c r="AI92" i="27"/>
  <c r="X92" i="27"/>
  <c r="AH92" i="27"/>
  <c r="AD92" i="27"/>
  <c r="AG57" i="27"/>
  <c r="AC57" i="27"/>
  <c r="Y57" i="27"/>
  <c r="AJ57" i="27"/>
  <c r="AE57" i="27"/>
  <c r="Z57" i="27"/>
  <c r="AI57" i="27"/>
  <c r="AD57" i="27"/>
  <c r="AH57" i="27"/>
  <c r="AB57" i="27"/>
  <c r="AF57" i="27"/>
  <c r="AA57" i="27"/>
  <c r="X57" i="27"/>
  <c r="AH96" i="27"/>
  <c r="AD96" i="27"/>
  <c r="Z96" i="27"/>
  <c r="AG96" i="27"/>
  <c r="AC96" i="27"/>
  <c r="Y96" i="27"/>
  <c r="AJ96" i="27"/>
  <c r="AB96" i="27"/>
  <c r="AI96" i="27"/>
  <c r="AA96" i="27"/>
  <c r="X96" i="27"/>
  <c r="AF96" i="27"/>
  <c r="AE96" i="27"/>
  <c r="E14" i="26"/>
  <c r="E15" i="26"/>
  <c r="E16" i="26"/>
  <c r="E17" i="26"/>
  <c r="E18" i="26"/>
  <c r="E19" i="26"/>
  <c r="E20" i="26"/>
  <c r="E21" i="26"/>
  <c r="E22" i="26"/>
  <c r="E23" i="26"/>
  <c r="E24" i="26"/>
  <c r="E25" i="26"/>
  <c r="E26" i="26"/>
  <c r="E27" i="26"/>
  <c r="E28" i="26"/>
  <c r="E29" i="26"/>
  <c r="E30" i="26"/>
  <c r="E31" i="26"/>
  <c r="E32" i="26"/>
  <c r="E33" i="26"/>
  <c r="E34" i="26"/>
  <c r="E35" i="26"/>
  <c r="E36" i="26"/>
  <c r="E37" i="26"/>
  <c r="E38" i="26"/>
  <c r="E39" i="26"/>
  <c r="E40" i="26"/>
  <c r="E41" i="26"/>
  <c r="E42" i="26"/>
  <c r="E43" i="26"/>
  <c r="E44" i="26"/>
  <c r="E45" i="26"/>
  <c r="E46" i="26"/>
  <c r="E47" i="26"/>
  <c r="E48" i="26"/>
  <c r="E49" i="26"/>
  <c r="E50" i="26"/>
  <c r="E51" i="26"/>
  <c r="E52" i="26"/>
  <c r="E53" i="26"/>
  <c r="E54" i="26"/>
  <c r="E55" i="26"/>
  <c r="E56" i="26"/>
  <c r="E57" i="26"/>
  <c r="E58" i="26"/>
  <c r="E59" i="26"/>
  <c r="E60" i="26"/>
  <c r="E61" i="26"/>
  <c r="E62" i="26"/>
  <c r="E63" i="26"/>
  <c r="E64" i="26"/>
  <c r="E65" i="26"/>
  <c r="E66" i="26"/>
  <c r="E67" i="26"/>
  <c r="E68" i="26"/>
  <c r="E69" i="26"/>
  <c r="E70" i="26"/>
  <c r="E71" i="26"/>
  <c r="E72" i="26"/>
  <c r="E73" i="26"/>
  <c r="E74" i="26"/>
  <c r="E75" i="26"/>
  <c r="E76" i="26"/>
  <c r="E77" i="26"/>
  <c r="E78" i="26"/>
  <c r="E79" i="26"/>
  <c r="E80" i="26"/>
  <c r="E81" i="26"/>
  <c r="E82" i="26"/>
  <c r="E83" i="26"/>
  <c r="E84" i="26"/>
  <c r="E85" i="26"/>
  <c r="E86" i="26"/>
  <c r="E87" i="26"/>
  <c r="E88" i="26"/>
  <c r="E89" i="26"/>
  <c r="E90" i="26"/>
  <c r="E91" i="26"/>
  <c r="E92" i="26"/>
  <c r="E93" i="26"/>
  <c r="E94" i="26"/>
  <c r="E95" i="26"/>
  <c r="E96" i="26"/>
  <c r="E97" i="26"/>
  <c r="E98" i="26"/>
  <c r="E99" i="26"/>
  <c r="E100" i="26"/>
  <c r="E101" i="26"/>
  <c r="E102" i="26"/>
  <c r="E103" i="26"/>
  <c r="C65" i="30" l="1"/>
  <c r="B66" i="30"/>
  <c r="EM5" i="27"/>
  <c r="EU5" i="27"/>
  <c r="EJ5" i="27"/>
  <c r="ER6" i="27"/>
  <c r="ER5" i="27"/>
  <c r="EU12" i="27"/>
  <c r="EK5" i="27"/>
  <c r="EN5" i="27"/>
  <c r="AT4" i="20"/>
  <c r="IL6" i="20"/>
  <c r="IL7" i="20"/>
  <c r="V9" i="27"/>
  <c r="EJ9" i="27"/>
  <c r="IF9" i="27"/>
  <c r="EK9" i="27"/>
  <c r="EL9" i="27"/>
  <c r="EM9" i="27"/>
  <c r="EN9" i="27"/>
  <c r="EO9" i="27"/>
  <c r="EP9" i="27"/>
  <c r="EQ9" i="27"/>
  <c r="ER9" i="27"/>
  <c r="ES9" i="27"/>
  <c r="EQ5" i="27"/>
  <c r="V11" i="27"/>
  <c r="EJ11" i="27"/>
  <c r="EK11" i="27"/>
  <c r="IF11" i="27"/>
  <c r="EL11" i="27"/>
  <c r="EM11" i="27"/>
  <c r="EN11" i="27"/>
  <c r="EO11" i="27"/>
  <c r="EP11" i="27"/>
  <c r="EQ11" i="27"/>
  <c r="ER11" i="27"/>
  <c r="ES11" i="27"/>
  <c r="IF5" i="27"/>
  <c r="EP5" i="27"/>
  <c r="V6" i="27"/>
  <c r="EJ6" i="27"/>
  <c r="IF6" i="27"/>
  <c r="EK6" i="27"/>
  <c r="EL6" i="27"/>
  <c r="EM6" i="27"/>
  <c r="EN6" i="27"/>
  <c r="EO6" i="27"/>
  <c r="EP6" i="27"/>
  <c r="EQ6" i="27"/>
  <c r="ET11" i="27"/>
  <c r="V12" i="27"/>
  <c r="EJ12" i="27"/>
  <c r="EK12" i="27"/>
  <c r="IF12" i="27"/>
  <c r="EL12" i="27"/>
  <c r="EM12" i="27"/>
  <c r="EN12" i="27"/>
  <c r="EO12" i="27"/>
  <c r="EP12" i="27"/>
  <c r="EQ12" i="27"/>
  <c r="ER12" i="27"/>
  <c r="ES12" i="27"/>
  <c r="ET12" i="27"/>
  <c r="V7" i="27"/>
  <c r="EJ7" i="27"/>
  <c r="IF7" i="27"/>
  <c r="EK7" i="27"/>
  <c r="EL7" i="27"/>
  <c r="EM7" i="27"/>
  <c r="EN7" i="27"/>
  <c r="EO7" i="27"/>
  <c r="EP7" i="27"/>
  <c r="EQ7" i="27"/>
  <c r="ER7" i="27"/>
  <c r="ES7" i="27"/>
  <c r="ET5" i="27"/>
  <c r="ET7" i="27"/>
  <c r="ET9" i="27"/>
  <c r="ES5" i="27"/>
  <c r="EO5" i="27"/>
  <c r="EL5" i="27"/>
  <c r="AZ12" i="27"/>
  <c r="EV12" i="27"/>
  <c r="AY10" i="27"/>
  <c r="AY11" i="27"/>
  <c r="EU11" i="27"/>
  <c r="AY8" i="27"/>
  <c r="EV5" i="27"/>
  <c r="AZ5" i="27"/>
  <c r="ES6" i="27"/>
  <c r="AW6" i="27"/>
  <c r="ES13" i="27"/>
  <c r="AW13" i="27"/>
  <c r="AY7" i="27"/>
  <c r="EU7" i="27"/>
  <c r="AY9" i="27"/>
  <c r="EU9" i="27"/>
  <c r="AX4" i="27"/>
  <c r="ET4" i="27"/>
  <c r="AT5" i="26"/>
  <c r="AR11" i="26"/>
  <c r="AS8" i="26"/>
  <c r="AU9" i="26"/>
  <c r="AS12" i="26"/>
  <c r="AU13" i="26"/>
  <c r="AS4" i="26"/>
  <c r="AS6" i="26"/>
  <c r="AR7" i="26"/>
  <c r="AS10" i="26"/>
  <c r="B73" i="28"/>
  <c r="C73" i="28" s="1"/>
  <c r="T1" i="20"/>
  <c r="U1" i="26"/>
  <c r="U1" i="17"/>
  <c r="B67" i="30" l="1"/>
  <c r="C66" i="30"/>
  <c r="AU4" i="20"/>
  <c r="IM6" i="20"/>
  <c r="IM7" i="20"/>
  <c r="ET6" i="27"/>
  <c r="AX6" i="27"/>
  <c r="AZ10" i="27"/>
  <c r="EV7" i="27"/>
  <c r="AZ7" i="27"/>
  <c r="AZ8" i="27"/>
  <c r="ET13" i="27"/>
  <c r="AX13" i="27"/>
  <c r="BA5" i="27"/>
  <c r="EW5" i="27"/>
  <c r="AZ9" i="27"/>
  <c r="EV9" i="27"/>
  <c r="EV11" i="27"/>
  <c r="AZ11" i="27"/>
  <c r="BA12" i="27"/>
  <c r="EW12" i="27"/>
  <c r="AY4" i="27"/>
  <c r="EU4" i="27"/>
  <c r="AT10" i="26"/>
  <c r="AT6" i="26"/>
  <c r="AV13" i="26"/>
  <c r="AV9" i="26"/>
  <c r="AS11" i="26"/>
  <c r="AS7" i="26"/>
  <c r="AT4" i="26"/>
  <c r="AT12" i="26"/>
  <c r="AT8" i="26"/>
  <c r="AU5" i="26"/>
  <c r="B74" i="28"/>
  <c r="C74" i="28" s="1"/>
  <c r="S104" i="26"/>
  <c r="C104" i="26"/>
  <c r="J103" i="26"/>
  <c r="F103" i="26"/>
  <c r="N103" i="26" s="1"/>
  <c r="G103" i="26"/>
  <c r="G102" i="26"/>
  <c r="J101" i="26"/>
  <c r="F101" i="26"/>
  <c r="N101" i="26" s="1"/>
  <c r="G101" i="26"/>
  <c r="J100" i="26"/>
  <c r="G100" i="26"/>
  <c r="J98" i="26"/>
  <c r="G98" i="26"/>
  <c r="J96" i="26"/>
  <c r="G96" i="26"/>
  <c r="G94" i="26"/>
  <c r="J92" i="26"/>
  <c r="G86" i="26"/>
  <c r="G85" i="26"/>
  <c r="J84" i="26"/>
  <c r="F84" i="26"/>
  <c r="R84" i="26" s="1"/>
  <c r="G84" i="26"/>
  <c r="J82" i="26"/>
  <c r="F82" i="26"/>
  <c r="N82" i="26" s="1"/>
  <c r="G82" i="26"/>
  <c r="J80" i="26"/>
  <c r="G80" i="26"/>
  <c r="J77" i="26"/>
  <c r="F77" i="26"/>
  <c r="R77" i="26" s="1"/>
  <c r="G77" i="26"/>
  <c r="G76" i="26"/>
  <c r="J75" i="26"/>
  <c r="F75" i="26"/>
  <c r="R75" i="26" s="1"/>
  <c r="G75" i="26"/>
  <c r="J73" i="26"/>
  <c r="F73" i="26"/>
  <c r="N73" i="26" s="1"/>
  <c r="G73" i="26"/>
  <c r="J71" i="26"/>
  <c r="F71" i="26"/>
  <c r="N71" i="26" s="1"/>
  <c r="G71" i="26"/>
  <c r="G70" i="26"/>
  <c r="G69" i="26"/>
  <c r="G68" i="26"/>
  <c r="G67" i="26"/>
  <c r="G66" i="26"/>
  <c r="G65" i="26"/>
  <c r="G64" i="26"/>
  <c r="G63" i="26"/>
  <c r="G62" i="26"/>
  <c r="G61" i="26"/>
  <c r="G60" i="26"/>
  <c r="G59" i="26"/>
  <c r="G58" i="26"/>
  <c r="G57" i="26"/>
  <c r="G56" i="26"/>
  <c r="G55" i="26"/>
  <c r="G54" i="26"/>
  <c r="G53" i="26"/>
  <c r="G52" i="26"/>
  <c r="G51" i="26"/>
  <c r="G50" i="26"/>
  <c r="G49" i="26"/>
  <c r="G48" i="26"/>
  <c r="G47" i="26"/>
  <c r="F46" i="26"/>
  <c r="G45" i="26"/>
  <c r="J44" i="26"/>
  <c r="F44" i="26"/>
  <c r="P44" i="26" s="1"/>
  <c r="G43" i="26"/>
  <c r="J42" i="26"/>
  <c r="F42" i="26"/>
  <c r="P42" i="26" s="1"/>
  <c r="G41" i="26"/>
  <c r="J40" i="26"/>
  <c r="F40" i="26"/>
  <c r="P40" i="26" s="1"/>
  <c r="G39" i="26"/>
  <c r="J38" i="26"/>
  <c r="F38" i="26"/>
  <c r="P38" i="26" s="1"/>
  <c r="G37" i="26"/>
  <c r="J36" i="26"/>
  <c r="F36" i="26"/>
  <c r="P36" i="26" s="1"/>
  <c r="G35" i="26"/>
  <c r="J33" i="26"/>
  <c r="G33" i="26"/>
  <c r="J31" i="26"/>
  <c r="G31" i="26"/>
  <c r="J29" i="26"/>
  <c r="G29" i="26"/>
  <c r="J27" i="26"/>
  <c r="G27" i="26"/>
  <c r="J25" i="26"/>
  <c r="F25" i="26"/>
  <c r="R25" i="26" s="1"/>
  <c r="G24" i="26"/>
  <c r="J23" i="26"/>
  <c r="F23" i="26"/>
  <c r="P23" i="26" s="1"/>
  <c r="G22" i="26"/>
  <c r="J21" i="26"/>
  <c r="F21" i="26"/>
  <c r="P21" i="26" s="1"/>
  <c r="G20" i="26"/>
  <c r="J19" i="26"/>
  <c r="F19" i="26"/>
  <c r="P19" i="26" s="1"/>
  <c r="G18" i="26"/>
  <c r="J17" i="26"/>
  <c r="F17" i="26"/>
  <c r="P17" i="26" s="1"/>
  <c r="G16" i="26"/>
  <c r="J15" i="26"/>
  <c r="F15" i="26"/>
  <c r="P15" i="26" s="1"/>
  <c r="G13" i="26"/>
  <c r="E12" i="26"/>
  <c r="G11" i="26"/>
  <c r="E10" i="26"/>
  <c r="G9" i="26"/>
  <c r="F8" i="26"/>
  <c r="G8" i="26"/>
  <c r="G7" i="26"/>
  <c r="F6" i="26"/>
  <c r="J6" i="26"/>
  <c r="G6" i="26"/>
  <c r="G5" i="26"/>
  <c r="F4" i="26"/>
  <c r="D5" i="17"/>
  <c r="AH5" i="17" s="1"/>
  <c r="D6" i="17"/>
  <c r="AH6" i="17" s="1"/>
  <c r="D7" i="17"/>
  <c r="AH7" i="17" s="1"/>
  <c r="D8" i="17"/>
  <c r="AH8" i="17" s="1"/>
  <c r="D9" i="17"/>
  <c r="AH9" i="17" s="1"/>
  <c r="D10" i="17"/>
  <c r="AH10" i="17" s="1"/>
  <c r="D11" i="17"/>
  <c r="AH11" i="17" s="1"/>
  <c r="D12" i="17"/>
  <c r="AH12" i="17" s="1"/>
  <c r="D13" i="17"/>
  <c r="AH13" i="17" s="1"/>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4" i="17"/>
  <c r="AH4" i="17" s="1"/>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4" i="17"/>
  <c r="B34" i="25"/>
  <c r="B33" i="25"/>
  <c r="B29" i="25"/>
  <c r="B28" i="25"/>
  <c r="C67" i="30" l="1"/>
  <c r="B68" i="30"/>
  <c r="IN6" i="20"/>
  <c r="IN7" i="20"/>
  <c r="AV4" i="20"/>
  <c r="BA10" i="27"/>
  <c r="BB5" i="27"/>
  <c r="EX5" i="27"/>
  <c r="BA8" i="27"/>
  <c r="EU13" i="27"/>
  <c r="AY13" i="27"/>
  <c r="BA7" i="27"/>
  <c r="EW7" i="27"/>
  <c r="EU6" i="27"/>
  <c r="AY6" i="27"/>
  <c r="EW11" i="27"/>
  <c r="BA11" i="27"/>
  <c r="BB12" i="27"/>
  <c r="EX12" i="27"/>
  <c r="BA9" i="27"/>
  <c r="EW9" i="27"/>
  <c r="AZ4" i="27"/>
  <c r="EV4" i="27"/>
  <c r="AH102" i="17"/>
  <c r="AH94" i="17"/>
  <c r="AH90" i="17"/>
  <c r="AH82" i="17"/>
  <c r="AR82" i="17" s="1"/>
  <c r="AH78" i="17"/>
  <c r="AH70" i="17"/>
  <c r="AH66" i="17"/>
  <c r="AH58" i="17"/>
  <c r="AX58" i="17" s="1"/>
  <c r="AH50" i="17"/>
  <c r="AH42" i="17"/>
  <c r="AH38" i="17"/>
  <c r="AH34" i="17"/>
  <c r="CA34" i="17" s="1"/>
  <c r="AH26" i="17"/>
  <c r="AH22" i="17"/>
  <c r="AH18" i="17"/>
  <c r="AH14" i="17"/>
  <c r="AS14" i="17" s="1"/>
  <c r="AH101" i="17"/>
  <c r="AH97" i="17"/>
  <c r="AH93" i="17"/>
  <c r="AH85" i="17"/>
  <c r="DQ85" i="17" s="1"/>
  <c r="AH81" i="17"/>
  <c r="AH77" i="17"/>
  <c r="AH73" i="17"/>
  <c r="AH69" i="17"/>
  <c r="AH65" i="17"/>
  <c r="AH61" i="17"/>
  <c r="AH57" i="17"/>
  <c r="AH53" i="17"/>
  <c r="AO53" i="17" s="1"/>
  <c r="AH49" i="17"/>
  <c r="AH45" i="17"/>
  <c r="AH41" i="17"/>
  <c r="AH37" i="17"/>
  <c r="AH33" i="17"/>
  <c r="AH29" i="17"/>
  <c r="AH25" i="17"/>
  <c r="AH21" i="17"/>
  <c r="AV21" i="17" s="1"/>
  <c r="AH17" i="17"/>
  <c r="AH100" i="17"/>
  <c r="AH96" i="17"/>
  <c r="AH92" i="17"/>
  <c r="AH88" i="17"/>
  <c r="AH84" i="17"/>
  <c r="AH80" i="17"/>
  <c r="AH76" i="17"/>
  <c r="AU76" i="17" s="1"/>
  <c r="AH72" i="17"/>
  <c r="AH68" i="17"/>
  <c r="AH64" i="17"/>
  <c r="AH60" i="17"/>
  <c r="AT60" i="17" s="1"/>
  <c r="AH56" i="17"/>
  <c r="AH52" i="17"/>
  <c r="AH48" i="17"/>
  <c r="AH44" i="17"/>
  <c r="CR44" i="17" s="1"/>
  <c r="AH40" i="17"/>
  <c r="AH36" i="17"/>
  <c r="AH32" i="17"/>
  <c r="AH28" i="17"/>
  <c r="BT28" i="17" s="1"/>
  <c r="AH24" i="17"/>
  <c r="AH20" i="17"/>
  <c r="AH16" i="17"/>
  <c r="AH98" i="17"/>
  <c r="DN98" i="17" s="1"/>
  <c r="AH86" i="17"/>
  <c r="AH74" i="17"/>
  <c r="AH62" i="17"/>
  <c r="AH54" i="17"/>
  <c r="CT54" i="17" s="1"/>
  <c r="AH46" i="17"/>
  <c r="AH30" i="17"/>
  <c r="AH89" i="17"/>
  <c r="AH103" i="17"/>
  <c r="AH99" i="17"/>
  <c r="AH95" i="17"/>
  <c r="AH91" i="17"/>
  <c r="AH87" i="17"/>
  <c r="BM87" i="17" s="1"/>
  <c r="AH83" i="17"/>
  <c r="AH79" i="17"/>
  <c r="AH75" i="17"/>
  <c r="AH71" i="17"/>
  <c r="EB71" i="17" s="1"/>
  <c r="AH67" i="17"/>
  <c r="AH63" i="17"/>
  <c r="AH59" i="17"/>
  <c r="AH55" i="17"/>
  <c r="DB55" i="17" s="1"/>
  <c r="AH51" i="17"/>
  <c r="AH47" i="17"/>
  <c r="AH43" i="17"/>
  <c r="AH39" i="17"/>
  <c r="CA39" i="17" s="1"/>
  <c r="AH35" i="17"/>
  <c r="AH31" i="17"/>
  <c r="AH27" i="17"/>
  <c r="AH23" i="17"/>
  <c r="AZ23" i="17" s="1"/>
  <c r="AH19" i="17"/>
  <c r="AH15" i="17"/>
  <c r="AV5" i="26"/>
  <c r="AU12" i="26"/>
  <c r="AT7" i="26"/>
  <c r="AW9" i="26"/>
  <c r="AU6" i="26"/>
  <c r="AU8" i="26"/>
  <c r="AU4" i="26"/>
  <c r="AT11" i="26"/>
  <c r="AW13" i="26"/>
  <c r="AU10" i="26"/>
  <c r="AI61" i="17"/>
  <c r="AK61" i="17"/>
  <c r="AS61" i="17"/>
  <c r="BA61" i="17"/>
  <c r="BI61" i="17"/>
  <c r="BQ61" i="17"/>
  <c r="BY61" i="17"/>
  <c r="CG61" i="17"/>
  <c r="CO61" i="17"/>
  <c r="CW61" i="17"/>
  <c r="DE61" i="17"/>
  <c r="DM61" i="17"/>
  <c r="DR61" i="17"/>
  <c r="DX61" i="17"/>
  <c r="EC61" i="17"/>
  <c r="AL61" i="17"/>
  <c r="AT61" i="17"/>
  <c r="BB61" i="17"/>
  <c r="BJ61" i="17"/>
  <c r="BR61" i="17"/>
  <c r="BZ61" i="17"/>
  <c r="CH61" i="17"/>
  <c r="CP61" i="17"/>
  <c r="CX61" i="17"/>
  <c r="DF61" i="17"/>
  <c r="DN61" i="17"/>
  <c r="DT61" i="17"/>
  <c r="DY61" i="17"/>
  <c r="ED61" i="17"/>
  <c r="AO61" i="17"/>
  <c r="BE61" i="17"/>
  <c r="BU61" i="17"/>
  <c r="CK61" i="17"/>
  <c r="DA61" i="17"/>
  <c r="DP61" i="17"/>
  <c r="DZ61" i="17"/>
  <c r="AP61" i="17"/>
  <c r="BF61" i="17"/>
  <c r="BV61" i="17"/>
  <c r="CL61" i="17"/>
  <c r="DB61" i="17"/>
  <c r="DQ61" i="17"/>
  <c r="EB61" i="17"/>
  <c r="BM61" i="17"/>
  <c r="CS61" i="17"/>
  <c r="DU61" i="17"/>
  <c r="AX61" i="17"/>
  <c r="DJ61" i="17"/>
  <c r="BN61" i="17"/>
  <c r="CT61" i="17"/>
  <c r="DV61" i="17"/>
  <c r="AW61" i="17"/>
  <c r="CC61" i="17"/>
  <c r="DI61" i="17"/>
  <c r="CD61" i="17"/>
  <c r="CZ61" i="17"/>
  <c r="CJ61" i="17"/>
  <c r="BT61" i="17"/>
  <c r="BD61" i="17"/>
  <c r="AN61" i="17"/>
  <c r="EA61" i="17"/>
  <c r="DK61" i="17"/>
  <c r="CU61" i="17"/>
  <c r="CE61" i="17"/>
  <c r="BO61" i="17"/>
  <c r="AY61" i="17"/>
  <c r="DG61" i="17"/>
  <c r="CA61" i="17"/>
  <c r="BK61" i="17"/>
  <c r="DH61" i="17"/>
  <c r="CB61" i="17"/>
  <c r="BL61" i="17"/>
  <c r="DC61" i="17"/>
  <c r="CM61" i="17"/>
  <c r="BG61" i="17"/>
  <c r="AQ61" i="17"/>
  <c r="DD61" i="17"/>
  <c r="BX61" i="17"/>
  <c r="BH61" i="17"/>
  <c r="EE61" i="17"/>
  <c r="CY61" i="17"/>
  <c r="CI61" i="17"/>
  <c r="BC61" i="17"/>
  <c r="AM61" i="17"/>
  <c r="DL61" i="17"/>
  <c r="CV61" i="17"/>
  <c r="CF61" i="17"/>
  <c r="BP61" i="17"/>
  <c r="AZ61" i="17"/>
  <c r="AJ61" i="17"/>
  <c r="DW61" i="17"/>
  <c r="CQ61" i="17"/>
  <c r="AU61" i="17"/>
  <c r="CR61" i="17"/>
  <c r="AV61" i="17"/>
  <c r="DS61" i="17"/>
  <c r="BW61" i="17"/>
  <c r="CN61" i="17"/>
  <c r="AR61" i="17"/>
  <c r="DO61" i="17"/>
  <c r="BS61" i="17"/>
  <c r="BZ25" i="17"/>
  <c r="DR25" i="17"/>
  <c r="CY25" i="17"/>
  <c r="BD25" i="17"/>
  <c r="DY25" i="17"/>
  <c r="CG25" i="17"/>
  <c r="AJ101" i="17"/>
  <c r="AM101" i="17"/>
  <c r="AS101" i="17"/>
  <c r="AX101" i="17"/>
  <c r="BC101" i="17"/>
  <c r="BI101" i="17"/>
  <c r="BN101" i="17"/>
  <c r="BS101" i="17"/>
  <c r="BY101" i="17"/>
  <c r="CD101" i="17"/>
  <c r="CI101" i="17"/>
  <c r="CO101" i="17"/>
  <c r="CT101" i="17"/>
  <c r="CY101" i="17"/>
  <c r="DE101" i="17"/>
  <c r="DJ101" i="17"/>
  <c r="DO101" i="17"/>
  <c r="DU101" i="17"/>
  <c r="DZ101" i="17"/>
  <c r="EE101" i="17"/>
  <c r="AP101" i="17"/>
  <c r="AU101" i="17"/>
  <c r="BF101" i="17"/>
  <c r="BQ101" i="17"/>
  <c r="CA101" i="17"/>
  <c r="CL101" i="17"/>
  <c r="CW101" i="17"/>
  <c r="DM101" i="17"/>
  <c r="DW101" i="17"/>
  <c r="AQ101" i="17"/>
  <c r="BB101" i="17"/>
  <c r="BM101" i="17"/>
  <c r="BW101" i="17"/>
  <c r="CH101" i="17"/>
  <c r="CS101" i="17"/>
  <c r="CX101" i="17"/>
  <c r="DS101" i="17"/>
  <c r="ED101" i="17"/>
  <c r="AI101" i="17"/>
  <c r="AO101" i="17"/>
  <c r="AT101" i="17"/>
  <c r="AY101" i="17"/>
  <c r="BE101" i="17"/>
  <c r="BJ101" i="17"/>
  <c r="BO101" i="17"/>
  <c r="BU101" i="17"/>
  <c r="BZ101" i="17"/>
  <c r="CE101" i="17"/>
  <c r="CK101" i="17"/>
  <c r="CP101" i="17"/>
  <c r="CU101" i="17"/>
  <c r="DA101" i="17"/>
  <c r="DF101" i="17"/>
  <c r="DK101" i="17"/>
  <c r="DQ101" i="17"/>
  <c r="DV101" i="17"/>
  <c r="EA101" i="17"/>
  <c r="AK101" i="17"/>
  <c r="BA101" i="17"/>
  <c r="BK101" i="17"/>
  <c r="BV101" i="17"/>
  <c r="CG101" i="17"/>
  <c r="CQ101" i="17"/>
  <c r="DB101" i="17"/>
  <c r="DG101" i="17"/>
  <c r="DR101" i="17"/>
  <c r="EC101" i="17"/>
  <c r="AL101" i="17"/>
  <c r="AW101" i="17"/>
  <c r="BG101" i="17"/>
  <c r="BR101" i="17"/>
  <c r="CC101" i="17"/>
  <c r="CM101" i="17"/>
  <c r="DC101" i="17"/>
  <c r="DN101" i="17"/>
  <c r="DY101" i="17"/>
  <c r="DI101" i="17"/>
  <c r="EB101" i="17"/>
  <c r="DL101" i="17"/>
  <c r="CV101" i="17"/>
  <c r="CF101" i="17"/>
  <c r="BP101" i="17"/>
  <c r="AZ101" i="17"/>
  <c r="DT101" i="17"/>
  <c r="CN101" i="17"/>
  <c r="BX101" i="17"/>
  <c r="AR101" i="17"/>
  <c r="DP101" i="17"/>
  <c r="CJ101" i="17"/>
  <c r="BD101" i="17"/>
  <c r="AN101" i="17"/>
  <c r="DX101" i="17"/>
  <c r="DH101" i="17"/>
  <c r="CR101" i="17"/>
  <c r="CB101" i="17"/>
  <c r="BL101" i="17"/>
  <c r="AV101" i="17"/>
  <c r="DD101" i="17"/>
  <c r="BH101" i="17"/>
  <c r="CZ101" i="17"/>
  <c r="BT101" i="17"/>
  <c r="AJ77" i="17"/>
  <c r="AX77" i="17"/>
  <c r="BN77" i="17"/>
  <c r="CD77" i="17"/>
  <c r="CT77" i="17"/>
  <c r="DJ77" i="17"/>
  <c r="DZ77" i="17"/>
  <c r="AL77" i="17"/>
  <c r="BB77" i="17"/>
  <c r="BR77" i="17"/>
  <c r="CH77" i="17"/>
  <c r="CX77" i="17"/>
  <c r="DN77" i="17"/>
  <c r="ED77" i="17"/>
  <c r="BF77" i="17"/>
  <c r="CL77" i="17"/>
  <c r="DR77" i="17"/>
  <c r="BJ77" i="17"/>
  <c r="CP77" i="17"/>
  <c r="DV77" i="17"/>
  <c r="BV77" i="17"/>
  <c r="DF77" i="17"/>
  <c r="BZ77" i="17"/>
  <c r="AP77" i="17"/>
  <c r="DB77" i="17"/>
  <c r="AT77" i="17"/>
  <c r="EB77" i="17"/>
  <c r="CV77" i="17"/>
  <c r="BP77" i="17"/>
  <c r="AU77" i="17"/>
  <c r="BK77" i="17"/>
  <c r="CA77" i="17"/>
  <c r="CQ77" i="17"/>
  <c r="DG77" i="17"/>
  <c r="DW77" i="17"/>
  <c r="AO77" i="17"/>
  <c r="BE77" i="17"/>
  <c r="BU77" i="17"/>
  <c r="CK77" i="17"/>
  <c r="DA77" i="17"/>
  <c r="DQ77" i="17"/>
  <c r="CZ77" i="17"/>
  <c r="BT77" i="17"/>
  <c r="AN77" i="17"/>
  <c r="DL77" i="17"/>
  <c r="AZ77" i="17"/>
  <c r="AM77" i="17"/>
  <c r="BS77" i="17"/>
  <c r="CI77" i="17"/>
  <c r="DO77" i="17"/>
  <c r="EE77" i="17"/>
  <c r="BM77" i="17"/>
  <c r="CC77" i="17"/>
  <c r="DI77" i="17"/>
  <c r="DY77" i="17"/>
  <c r="DP77" i="17"/>
  <c r="CJ77" i="17"/>
  <c r="BX77" i="17"/>
  <c r="AQ77" i="17"/>
  <c r="BW77" i="17"/>
  <c r="CM77" i="17"/>
  <c r="DS77" i="17"/>
  <c r="AK77" i="17"/>
  <c r="BQ77" i="17"/>
  <c r="CG77" i="17"/>
  <c r="DM77" i="17"/>
  <c r="EC77" i="17"/>
  <c r="DH77" i="17"/>
  <c r="CB77" i="17"/>
  <c r="DT77" i="17"/>
  <c r="CN77" i="17"/>
  <c r="BH77" i="17"/>
  <c r="AI77" i="17"/>
  <c r="AY77" i="17"/>
  <c r="BO77" i="17"/>
  <c r="CE77" i="17"/>
  <c r="CU77" i="17"/>
  <c r="DK77" i="17"/>
  <c r="EA77" i="17"/>
  <c r="AS77" i="17"/>
  <c r="BI77" i="17"/>
  <c r="BY77" i="17"/>
  <c r="CO77" i="17"/>
  <c r="DE77" i="17"/>
  <c r="DU77" i="17"/>
  <c r="DX77" i="17"/>
  <c r="CR77" i="17"/>
  <c r="BL77" i="17"/>
  <c r="CF77" i="17"/>
  <c r="BC77" i="17"/>
  <c r="CY77" i="17"/>
  <c r="AW77" i="17"/>
  <c r="CS77" i="17"/>
  <c r="BD77" i="17"/>
  <c r="DD77" i="17"/>
  <c r="AR77" i="17"/>
  <c r="BG77" i="17"/>
  <c r="DC77" i="17"/>
  <c r="BA77" i="17"/>
  <c r="CW77" i="17"/>
  <c r="AV77" i="17"/>
  <c r="AI65" i="17"/>
  <c r="AL65" i="17"/>
  <c r="AT65" i="17"/>
  <c r="BB65" i="17"/>
  <c r="BJ65" i="17"/>
  <c r="BR65" i="17"/>
  <c r="BZ65" i="17"/>
  <c r="CG65" i="17"/>
  <c r="CL65" i="17"/>
  <c r="CR65" i="17"/>
  <c r="CW65" i="17"/>
  <c r="DB65" i="17"/>
  <c r="DH65" i="17"/>
  <c r="DM65" i="17"/>
  <c r="DR65" i="17"/>
  <c r="DX65" i="17"/>
  <c r="EC65" i="17"/>
  <c r="AO65" i="17"/>
  <c r="AW65" i="17"/>
  <c r="BE65" i="17"/>
  <c r="BM65" i="17"/>
  <c r="BU65" i="17"/>
  <c r="CC65" i="17"/>
  <c r="CH65" i="17"/>
  <c r="CN65" i="17"/>
  <c r="CS65" i="17"/>
  <c r="CX65" i="17"/>
  <c r="DD65" i="17"/>
  <c r="DI65" i="17"/>
  <c r="DN65" i="17"/>
  <c r="DT65" i="17"/>
  <c r="DY65" i="17"/>
  <c r="ED65" i="17"/>
  <c r="AX65" i="17"/>
  <c r="BN65" i="17"/>
  <c r="CD65" i="17"/>
  <c r="CO65" i="17"/>
  <c r="CZ65" i="17"/>
  <c r="DJ65" i="17"/>
  <c r="DU65" i="17"/>
  <c r="AK65" i="17"/>
  <c r="BA65" i="17"/>
  <c r="BQ65" i="17"/>
  <c r="CF65" i="17"/>
  <c r="CP65" i="17"/>
  <c r="DA65" i="17"/>
  <c r="DL65" i="17"/>
  <c r="DV65" i="17"/>
  <c r="AP65" i="17"/>
  <c r="BV65" i="17"/>
  <c r="CT65" i="17"/>
  <c r="DP65" i="17"/>
  <c r="CK65" i="17"/>
  <c r="EB65" i="17"/>
  <c r="AS65" i="17"/>
  <c r="BY65" i="17"/>
  <c r="CV65" i="17"/>
  <c r="DQ65" i="17"/>
  <c r="BF65" i="17"/>
  <c r="CJ65" i="17"/>
  <c r="DE65" i="17"/>
  <c r="DZ65" i="17"/>
  <c r="BI65" i="17"/>
  <c r="DF65" i="17"/>
  <c r="BP65" i="17"/>
  <c r="AZ65" i="17"/>
  <c r="AJ65" i="17"/>
  <c r="DW65" i="17"/>
  <c r="DG65" i="17"/>
  <c r="CQ65" i="17"/>
  <c r="CA65" i="17"/>
  <c r="BK65" i="17"/>
  <c r="AU65" i="17"/>
  <c r="BX65" i="17"/>
  <c r="AR65" i="17"/>
  <c r="EE65" i="17"/>
  <c r="CY65" i="17"/>
  <c r="CI65" i="17"/>
  <c r="BS65" i="17"/>
  <c r="AM65" i="17"/>
  <c r="BT65" i="17"/>
  <c r="AN65" i="17"/>
  <c r="DK65" i="17"/>
  <c r="CE65" i="17"/>
  <c r="BO65" i="17"/>
  <c r="CB65" i="17"/>
  <c r="BL65" i="17"/>
  <c r="AV65" i="17"/>
  <c r="DS65" i="17"/>
  <c r="DC65" i="17"/>
  <c r="CM65" i="17"/>
  <c r="BW65" i="17"/>
  <c r="BG65" i="17"/>
  <c r="AQ65" i="17"/>
  <c r="BH65" i="17"/>
  <c r="DO65" i="17"/>
  <c r="BC65" i="17"/>
  <c r="BD65" i="17"/>
  <c r="EA65" i="17"/>
  <c r="CU65" i="17"/>
  <c r="AY65" i="17"/>
  <c r="AI49" i="17"/>
  <c r="AL49" i="17"/>
  <c r="AR49" i="17"/>
  <c r="AW49" i="17"/>
  <c r="BB49" i="17"/>
  <c r="BH49" i="17"/>
  <c r="BM49" i="17"/>
  <c r="BR49" i="17"/>
  <c r="BX49" i="17"/>
  <c r="CC49" i="17"/>
  <c r="CH49" i="17"/>
  <c r="CN49" i="17"/>
  <c r="CS49" i="17"/>
  <c r="CX49" i="17"/>
  <c r="DD49" i="17"/>
  <c r="DI49" i="17"/>
  <c r="DN49" i="17"/>
  <c r="DT49" i="17"/>
  <c r="DY49" i="17"/>
  <c r="ED49" i="17"/>
  <c r="AN49" i="17"/>
  <c r="AS49" i="17"/>
  <c r="AX49" i="17"/>
  <c r="BD49" i="17"/>
  <c r="BI49" i="17"/>
  <c r="BN49" i="17"/>
  <c r="BT49" i="17"/>
  <c r="BY49" i="17"/>
  <c r="CD49" i="17"/>
  <c r="CJ49" i="17"/>
  <c r="CO49" i="17"/>
  <c r="CT49" i="17"/>
  <c r="CZ49" i="17"/>
  <c r="DE49" i="17"/>
  <c r="DJ49" i="17"/>
  <c r="DP49" i="17"/>
  <c r="DU49" i="17"/>
  <c r="DZ49" i="17"/>
  <c r="AO49" i="17"/>
  <c r="AZ49" i="17"/>
  <c r="BJ49" i="17"/>
  <c r="BU49" i="17"/>
  <c r="CF49" i="17"/>
  <c r="CP49" i="17"/>
  <c r="DA49" i="17"/>
  <c r="DL49" i="17"/>
  <c r="DV49" i="17"/>
  <c r="AP49" i="17"/>
  <c r="BA49" i="17"/>
  <c r="BL49" i="17"/>
  <c r="BV49" i="17"/>
  <c r="CG49" i="17"/>
  <c r="CR49" i="17"/>
  <c r="DB49" i="17"/>
  <c r="DM49" i="17"/>
  <c r="DX49" i="17"/>
  <c r="AJ49" i="17"/>
  <c r="BE49" i="17"/>
  <c r="BZ49" i="17"/>
  <c r="CV49" i="17"/>
  <c r="DQ49" i="17"/>
  <c r="AK49" i="17"/>
  <c r="BF49" i="17"/>
  <c r="CB49" i="17"/>
  <c r="CW49" i="17"/>
  <c r="DR49" i="17"/>
  <c r="AT49" i="17"/>
  <c r="CK49" i="17"/>
  <c r="EB49" i="17"/>
  <c r="BQ49" i="17"/>
  <c r="AV49" i="17"/>
  <c r="CL49" i="17"/>
  <c r="EC49" i="17"/>
  <c r="BP49" i="17"/>
  <c r="DF49" i="17"/>
  <c r="DH49" i="17"/>
  <c r="DS49" i="17"/>
  <c r="DC49" i="17"/>
  <c r="CM49" i="17"/>
  <c r="BW49" i="17"/>
  <c r="BG49" i="17"/>
  <c r="AQ49" i="17"/>
  <c r="EE49" i="17"/>
  <c r="DO49" i="17"/>
  <c r="CI49" i="17"/>
  <c r="BS49" i="17"/>
  <c r="BC49" i="17"/>
  <c r="EA49" i="17"/>
  <c r="CU49" i="17"/>
  <c r="BO49" i="17"/>
  <c r="DW49" i="17"/>
  <c r="CQ49" i="17"/>
  <c r="CA49" i="17"/>
  <c r="AU49" i="17"/>
  <c r="CY49" i="17"/>
  <c r="AM49" i="17"/>
  <c r="DK49" i="17"/>
  <c r="CE49" i="17"/>
  <c r="AY49" i="17"/>
  <c r="DG49" i="17"/>
  <c r="BK49" i="17"/>
  <c r="DR37" i="17"/>
  <c r="AK17" i="17"/>
  <c r="AN17" i="17"/>
  <c r="AV17" i="17"/>
  <c r="BD17" i="17"/>
  <c r="BL17" i="17"/>
  <c r="BT17" i="17"/>
  <c r="CB17" i="17"/>
  <c r="CH17" i="17"/>
  <c r="CM17" i="17"/>
  <c r="CR17" i="17"/>
  <c r="CX17" i="17"/>
  <c r="DC17" i="17"/>
  <c r="DH17" i="17"/>
  <c r="DN17" i="17"/>
  <c r="DS17" i="17"/>
  <c r="DX17" i="17"/>
  <c r="ED17" i="17"/>
  <c r="AP17" i="17"/>
  <c r="AX17" i="17"/>
  <c r="BF17" i="17"/>
  <c r="BN17" i="17"/>
  <c r="BV17" i="17"/>
  <c r="CD17" i="17"/>
  <c r="CI17" i="17"/>
  <c r="CN17" i="17"/>
  <c r="CT17" i="17"/>
  <c r="CY17" i="17"/>
  <c r="DD17" i="17"/>
  <c r="DJ17" i="17"/>
  <c r="DO17" i="17"/>
  <c r="DT17" i="17"/>
  <c r="DZ17" i="17"/>
  <c r="EE17" i="17"/>
  <c r="AJ17" i="17"/>
  <c r="AZ17" i="17"/>
  <c r="BP17" i="17"/>
  <c r="CE17" i="17"/>
  <c r="CP17" i="17"/>
  <c r="CZ17" i="17"/>
  <c r="DK17" i="17"/>
  <c r="DV17" i="17"/>
  <c r="AL17" i="17"/>
  <c r="BB17" i="17"/>
  <c r="BR17" i="17"/>
  <c r="CF17" i="17"/>
  <c r="CQ17" i="17"/>
  <c r="DB17" i="17"/>
  <c r="DL17" i="17"/>
  <c r="DW17" i="17"/>
  <c r="BH17" i="17"/>
  <c r="CJ17" i="17"/>
  <c r="DF17" i="17"/>
  <c r="EA17" i="17"/>
  <c r="BJ17" i="17"/>
  <c r="CL17" i="17"/>
  <c r="DG17" i="17"/>
  <c r="EB17" i="17"/>
  <c r="BX17" i="17"/>
  <c r="DP17" i="17"/>
  <c r="BZ17" i="17"/>
  <c r="DR17" i="17"/>
  <c r="CU17" i="17"/>
  <c r="CV17" i="17"/>
  <c r="AR17" i="17"/>
  <c r="AT17" i="17"/>
  <c r="CA17" i="17"/>
  <c r="BK17" i="17"/>
  <c r="AU17" i="17"/>
  <c r="EC17" i="17"/>
  <c r="DM17" i="17"/>
  <c r="CW17" i="17"/>
  <c r="CG17" i="17"/>
  <c r="BQ17" i="17"/>
  <c r="BA17" i="17"/>
  <c r="BW17" i="17"/>
  <c r="BG17" i="17"/>
  <c r="DI17" i="17"/>
  <c r="CS17" i="17"/>
  <c r="CC17" i="17"/>
  <c r="AW17" i="17"/>
  <c r="BS17" i="17"/>
  <c r="AM17" i="17"/>
  <c r="DU17" i="17"/>
  <c r="CO17" i="17"/>
  <c r="BY17" i="17"/>
  <c r="BI17" i="17"/>
  <c r="AY17" i="17"/>
  <c r="DA17" i="17"/>
  <c r="BE17" i="17"/>
  <c r="AQ17" i="17"/>
  <c r="DY17" i="17"/>
  <c r="BM17" i="17"/>
  <c r="BC17" i="17"/>
  <c r="DE17" i="17"/>
  <c r="AS17" i="17"/>
  <c r="AI17" i="17"/>
  <c r="CK17" i="17"/>
  <c r="BO17" i="17"/>
  <c r="DQ17" i="17"/>
  <c r="BU17" i="17"/>
  <c r="AO17" i="17"/>
  <c r="AL52" i="17"/>
  <c r="AP52" i="17"/>
  <c r="AT52" i="17"/>
  <c r="AX52" i="17"/>
  <c r="BB52" i="17"/>
  <c r="BF52" i="17"/>
  <c r="BJ52" i="17"/>
  <c r="BN52" i="17"/>
  <c r="BR52" i="17"/>
  <c r="BV52" i="17"/>
  <c r="BZ52" i="17"/>
  <c r="CD52" i="17"/>
  <c r="CH52" i="17"/>
  <c r="CL52" i="17"/>
  <c r="CP52" i="17"/>
  <c r="CT52" i="17"/>
  <c r="CX52" i="17"/>
  <c r="DB52" i="17"/>
  <c r="DF52" i="17"/>
  <c r="DJ52" i="17"/>
  <c r="DN52" i="17"/>
  <c r="DR52" i="17"/>
  <c r="DV52" i="17"/>
  <c r="DZ52" i="17"/>
  <c r="ED52" i="17"/>
  <c r="AI52" i="17"/>
  <c r="AM52" i="17"/>
  <c r="AQ52" i="17"/>
  <c r="AU52" i="17"/>
  <c r="AY52" i="17"/>
  <c r="BC52" i="17"/>
  <c r="BG52" i="17"/>
  <c r="BK52" i="17"/>
  <c r="BO52" i="17"/>
  <c r="BS52" i="17"/>
  <c r="BW52" i="17"/>
  <c r="CA52" i="17"/>
  <c r="CE52" i="17"/>
  <c r="CI52" i="17"/>
  <c r="CM52" i="17"/>
  <c r="CQ52" i="17"/>
  <c r="CU52" i="17"/>
  <c r="CY52" i="17"/>
  <c r="DC52" i="17"/>
  <c r="DG52" i="17"/>
  <c r="DK52" i="17"/>
  <c r="DO52" i="17"/>
  <c r="DS52" i="17"/>
  <c r="DW52" i="17"/>
  <c r="EA52" i="17"/>
  <c r="EE52" i="17"/>
  <c r="AJ52" i="17"/>
  <c r="AR52" i="17"/>
  <c r="AZ52" i="17"/>
  <c r="BH52" i="17"/>
  <c r="BP52" i="17"/>
  <c r="BX52" i="17"/>
  <c r="CF52" i="17"/>
  <c r="CN52" i="17"/>
  <c r="CV52" i="17"/>
  <c r="DD52" i="17"/>
  <c r="DL52" i="17"/>
  <c r="DT52" i="17"/>
  <c r="EB52" i="17"/>
  <c r="AK52" i="17"/>
  <c r="AS52" i="17"/>
  <c r="BA52" i="17"/>
  <c r="BI52" i="17"/>
  <c r="BQ52" i="17"/>
  <c r="BY52" i="17"/>
  <c r="CG52" i="17"/>
  <c r="CO52" i="17"/>
  <c r="CW52" i="17"/>
  <c r="DE52" i="17"/>
  <c r="DM52" i="17"/>
  <c r="DU52" i="17"/>
  <c r="EC52" i="17"/>
  <c r="AV52" i="17"/>
  <c r="BL52" i="17"/>
  <c r="CB52" i="17"/>
  <c r="CR52" i="17"/>
  <c r="DH52" i="17"/>
  <c r="DX52" i="17"/>
  <c r="AW52" i="17"/>
  <c r="BM52" i="17"/>
  <c r="CC52" i="17"/>
  <c r="CS52" i="17"/>
  <c r="DI52" i="17"/>
  <c r="DY52" i="17"/>
  <c r="AN52" i="17"/>
  <c r="BT52" i="17"/>
  <c r="CZ52" i="17"/>
  <c r="CK52" i="17"/>
  <c r="AO52" i="17"/>
  <c r="BU52" i="17"/>
  <c r="DA52" i="17"/>
  <c r="BD52" i="17"/>
  <c r="CJ52" i="17"/>
  <c r="DP52" i="17"/>
  <c r="BE52" i="17"/>
  <c r="DQ52" i="17"/>
  <c r="EE8" i="17"/>
  <c r="AI8" i="17"/>
  <c r="AJ97" i="17"/>
  <c r="AI97" i="17"/>
  <c r="AO97" i="17"/>
  <c r="AT97" i="17"/>
  <c r="AY97" i="17"/>
  <c r="BE97" i="17"/>
  <c r="BJ97" i="17"/>
  <c r="BO97" i="17"/>
  <c r="BU97" i="17"/>
  <c r="BZ97" i="17"/>
  <c r="CE97" i="17"/>
  <c r="CK97" i="17"/>
  <c r="CP97" i="17"/>
  <c r="CU97" i="17"/>
  <c r="DA97" i="17"/>
  <c r="DF97" i="17"/>
  <c r="DK97" i="17"/>
  <c r="DQ97" i="17"/>
  <c r="DV97" i="17"/>
  <c r="EA97" i="17"/>
  <c r="AM97" i="17"/>
  <c r="AX97" i="17"/>
  <c r="BI97" i="17"/>
  <c r="BS97" i="17"/>
  <c r="CD97" i="17"/>
  <c r="CO97" i="17"/>
  <c r="CY97" i="17"/>
  <c r="DJ97" i="17"/>
  <c r="DZ97" i="17"/>
  <c r="AK97" i="17"/>
  <c r="AP97" i="17"/>
  <c r="AU97" i="17"/>
  <c r="BA97" i="17"/>
  <c r="BF97" i="17"/>
  <c r="BK97" i="17"/>
  <c r="BQ97" i="17"/>
  <c r="BV97" i="17"/>
  <c r="CA97" i="17"/>
  <c r="CG97" i="17"/>
  <c r="CL97" i="17"/>
  <c r="CQ97" i="17"/>
  <c r="CW97" i="17"/>
  <c r="DB97" i="17"/>
  <c r="DG97" i="17"/>
  <c r="DM97" i="17"/>
  <c r="DR97" i="17"/>
  <c r="DW97" i="17"/>
  <c r="EC97" i="17"/>
  <c r="AL97" i="17"/>
  <c r="AQ97" i="17"/>
  <c r="AW97" i="17"/>
  <c r="BB97" i="17"/>
  <c r="BG97" i="17"/>
  <c r="BM97" i="17"/>
  <c r="BR97" i="17"/>
  <c r="BW97" i="17"/>
  <c r="CC97" i="17"/>
  <c r="CH97" i="17"/>
  <c r="CM97" i="17"/>
  <c r="CS97" i="17"/>
  <c r="CX97" i="17"/>
  <c r="DC97" i="17"/>
  <c r="DI97" i="17"/>
  <c r="DN97" i="17"/>
  <c r="DS97" i="17"/>
  <c r="DY97" i="17"/>
  <c r="ED97" i="17"/>
  <c r="AS97" i="17"/>
  <c r="BC97" i="17"/>
  <c r="BN97" i="17"/>
  <c r="BY97" i="17"/>
  <c r="CI97" i="17"/>
  <c r="CT97" i="17"/>
  <c r="DE97" i="17"/>
  <c r="DO97" i="17"/>
  <c r="EE97" i="17"/>
  <c r="DU97" i="17"/>
  <c r="DX97" i="17"/>
  <c r="DH97" i="17"/>
  <c r="CR97" i="17"/>
  <c r="CB97" i="17"/>
  <c r="BL97" i="17"/>
  <c r="AV97" i="17"/>
  <c r="CZ97" i="17"/>
  <c r="BT97" i="17"/>
  <c r="AN97" i="17"/>
  <c r="DL97" i="17"/>
  <c r="CV97" i="17"/>
  <c r="BP97" i="17"/>
  <c r="AZ97" i="17"/>
  <c r="DT97" i="17"/>
  <c r="DD97" i="17"/>
  <c r="CN97" i="17"/>
  <c r="BX97" i="17"/>
  <c r="BH97" i="17"/>
  <c r="AR97" i="17"/>
  <c r="DP97" i="17"/>
  <c r="CJ97" i="17"/>
  <c r="BD97" i="17"/>
  <c r="EB97" i="17"/>
  <c r="CF97" i="17"/>
  <c r="AU89" i="17"/>
  <c r="CA89" i="17"/>
  <c r="CG89" i="17"/>
  <c r="DB89" i="17"/>
  <c r="EC89" i="17"/>
  <c r="AQ89" i="17"/>
  <c r="BM89" i="17"/>
  <c r="CM89" i="17"/>
  <c r="CS89" i="17"/>
  <c r="DN89" i="17"/>
  <c r="AM89" i="17"/>
  <c r="AX89" i="17"/>
  <c r="CD89" i="17"/>
  <c r="DU89" i="17"/>
  <c r="EE89" i="17"/>
  <c r="CK89" i="17"/>
  <c r="AY89" i="17"/>
  <c r="BJ89" i="17"/>
  <c r="CP89" i="17"/>
  <c r="AS89" i="17"/>
  <c r="BC89" i="17"/>
  <c r="CI89" i="17"/>
  <c r="DZ89" i="17"/>
  <c r="AI89" i="17"/>
  <c r="CU89" i="17"/>
  <c r="CJ89" i="17"/>
  <c r="BT89" i="17"/>
  <c r="DX89" i="17"/>
  <c r="DT89" i="17"/>
  <c r="CN89" i="17"/>
  <c r="EB89" i="17"/>
  <c r="BP89" i="17"/>
  <c r="AZ89" i="17"/>
  <c r="DD89" i="17"/>
  <c r="AM81" i="17"/>
  <c r="BS81" i="17"/>
  <c r="CN81" i="17"/>
  <c r="DJ81" i="17"/>
  <c r="EE81" i="17"/>
  <c r="BX81" i="17"/>
  <c r="CT81" i="17"/>
  <c r="DO81" i="17"/>
  <c r="CD81" i="17"/>
  <c r="DT81" i="17"/>
  <c r="DD81" i="17"/>
  <c r="CI81" i="17"/>
  <c r="DZ81" i="17"/>
  <c r="CY81" i="17"/>
  <c r="BN81" i="17"/>
  <c r="BC81" i="17"/>
  <c r="AS81" i="17"/>
  <c r="BI81" i="17"/>
  <c r="BY81" i="17"/>
  <c r="CO81" i="17"/>
  <c r="DE81" i="17"/>
  <c r="DU81" i="17"/>
  <c r="DN81" i="17"/>
  <c r="CR81" i="17"/>
  <c r="BW81" i="17"/>
  <c r="BB81" i="17"/>
  <c r="DL81" i="17"/>
  <c r="CQ81" i="17"/>
  <c r="BV81" i="17"/>
  <c r="AZ81" i="17"/>
  <c r="DK81" i="17"/>
  <c r="CP81" i="17"/>
  <c r="BT81" i="17"/>
  <c r="AY81" i="17"/>
  <c r="AK81" i="17"/>
  <c r="BQ81" i="17"/>
  <c r="CW81" i="17"/>
  <c r="EC81" i="17"/>
  <c r="DX81" i="17"/>
  <c r="CH81" i="17"/>
  <c r="BL81" i="17"/>
  <c r="DB81" i="17"/>
  <c r="CF81" i="17"/>
  <c r="BK81" i="17"/>
  <c r="CZ81" i="17"/>
  <c r="CE81" i="17"/>
  <c r="AN81" i="17"/>
  <c r="BE81" i="17"/>
  <c r="CK81" i="17"/>
  <c r="DQ81" i="17"/>
  <c r="CX81" i="17"/>
  <c r="CB81" i="17"/>
  <c r="AL81" i="17"/>
  <c r="CV81" i="17"/>
  <c r="BF81" i="17"/>
  <c r="DP81" i="17"/>
  <c r="BZ81" i="17"/>
  <c r="BD81" i="17"/>
  <c r="AX81" i="17"/>
  <c r="AW81" i="17"/>
  <c r="BM81" i="17"/>
  <c r="CC81" i="17"/>
  <c r="CS81" i="17"/>
  <c r="DI81" i="17"/>
  <c r="DY81" i="17"/>
  <c r="ED81" i="17"/>
  <c r="DH81" i="17"/>
  <c r="CM81" i="17"/>
  <c r="BR81" i="17"/>
  <c r="AV81" i="17"/>
  <c r="EB81" i="17"/>
  <c r="DG81" i="17"/>
  <c r="CL81" i="17"/>
  <c r="BP81" i="17"/>
  <c r="AU81" i="17"/>
  <c r="EA81" i="17"/>
  <c r="DF81" i="17"/>
  <c r="CJ81" i="17"/>
  <c r="BO81" i="17"/>
  <c r="AT81" i="17"/>
  <c r="AR81" i="17"/>
  <c r="BA81" i="17"/>
  <c r="CG81" i="17"/>
  <c r="DM81" i="17"/>
  <c r="DC81" i="17"/>
  <c r="AQ81" i="17"/>
  <c r="DW81" i="17"/>
  <c r="AP81" i="17"/>
  <c r="DV81" i="17"/>
  <c r="BJ81" i="17"/>
  <c r="BH81" i="17"/>
  <c r="AO81" i="17"/>
  <c r="BU81" i="17"/>
  <c r="DA81" i="17"/>
  <c r="DS81" i="17"/>
  <c r="BG81" i="17"/>
  <c r="DR81" i="17"/>
  <c r="CA81" i="17"/>
  <c r="AJ81" i="17"/>
  <c r="CU81" i="17"/>
  <c r="AI81" i="17"/>
  <c r="AI57" i="17"/>
  <c r="AJ57" i="17"/>
  <c r="AO57" i="17"/>
  <c r="BE57" i="17"/>
  <c r="BJ57" i="17"/>
  <c r="BU57" i="17"/>
  <c r="CF57" i="17"/>
  <c r="CP57" i="17"/>
  <c r="CV57" i="17"/>
  <c r="DL57" i="17"/>
  <c r="DQ57" i="17"/>
  <c r="DV57" i="17"/>
  <c r="AP57" i="17"/>
  <c r="AV57" i="17"/>
  <c r="BF57" i="17"/>
  <c r="BQ57" i="17"/>
  <c r="CB57" i="17"/>
  <c r="CG57" i="17"/>
  <c r="CW57" i="17"/>
  <c r="DB57" i="17"/>
  <c r="DH57" i="17"/>
  <c r="DX57" i="17"/>
  <c r="EC57" i="17"/>
  <c r="BB57" i="17"/>
  <c r="BX57" i="17"/>
  <c r="CS57" i="17"/>
  <c r="DD57" i="17"/>
  <c r="AS57" i="17"/>
  <c r="BD57" i="17"/>
  <c r="BN57" i="17"/>
  <c r="CT57" i="17"/>
  <c r="DE57" i="17"/>
  <c r="DZ57" i="17"/>
  <c r="BH57" i="17"/>
  <c r="CX57" i="17"/>
  <c r="DT57" i="17"/>
  <c r="AN57" i="17"/>
  <c r="BI57" i="17"/>
  <c r="CD57" i="17"/>
  <c r="AW57" i="17"/>
  <c r="BR57" i="17"/>
  <c r="DI57" i="17"/>
  <c r="AX57" i="17"/>
  <c r="DS57" i="17"/>
  <c r="DC57" i="17"/>
  <c r="BG57" i="17"/>
  <c r="AQ57" i="17"/>
  <c r="DO57" i="17"/>
  <c r="BC57" i="17"/>
  <c r="AM57" i="17"/>
  <c r="CE57" i="17"/>
  <c r="DW57" i="17"/>
  <c r="CA57" i="17"/>
  <c r="AU57" i="17"/>
  <c r="EA57" i="17"/>
  <c r="CU57" i="17"/>
  <c r="BO57" i="17"/>
  <c r="AI45" i="17"/>
  <c r="AJ45" i="17"/>
  <c r="AO45" i="17"/>
  <c r="AT45" i="17"/>
  <c r="AZ45" i="17"/>
  <c r="BE45" i="17"/>
  <c r="BJ45" i="17"/>
  <c r="BP45" i="17"/>
  <c r="AK45" i="17"/>
  <c r="AP45" i="17"/>
  <c r="AV45" i="17"/>
  <c r="BA45" i="17"/>
  <c r="BF45" i="17"/>
  <c r="BL45" i="17"/>
  <c r="BQ45" i="17"/>
  <c r="AR45" i="17"/>
  <c r="BB45" i="17"/>
  <c r="BM45" i="17"/>
  <c r="BU45" i="17"/>
  <c r="BZ45" i="17"/>
  <c r="CF45" i="17"/>
  <c r="CK45" i="17"/>
  <c r="CP45" i="17"/>
  <c r="CV45" i="17"/>
  <c r="DA45" i="17"/>
  <c r="DF45" i="17"/>
  <c r="DL45" i="17"/>
  <c r="DQ45" i="17"/>
  <c r="DV45" i="17"/>
  <c r="EB45" i="17"/>
  <c r="AS45" i="17"/>
  <c r="BD45" i="17"/>
  <c r="BN45" i="17"/>
  <c r="BV45" i="17"/>
  <c r="CB45" i="17"/>
  <c r="CG45" i="17"/>
  <c r="CL45" i="17"/>
  <c r="CR45" i="17"/>
  <c r="CW45" i="17"/>
  <c r="DB45" i="17"/>
  <c r="DH45" i="17"/>
  <c r="DM45" i="17"/>
  <c r="DR45" i="17"/>
  <c r="DX45" i="17"/>
  <c r="EC45" i="17"/>
  <c r="AW45" i="17"/>
  <c r="BR45" i="17"/>
  <c r="CC45" i="17"/>
  <c r="CN45" i="17"/>
  <c r="CX45" i="17"/>
  <c r="DI45" i="17"/>
  <c r="DT45" i="17"/>
  <c r="ED45" i="17"/>
  <c r="AX45" i="17"/>
  <c r="BT45" i="17"/>
  <c r="CD45" i="17"/>
  <c r="CO45" i="17"/>
  <c r="CZ45" i="17"/>
  <c r="DJ45" i="17"/>
  <c r="DU45" i="17"/>
  <c r="AL45" i="17"/>
  <c r="BX45" i="17"/>
  <c r="CS45" i="17"/>
  <c r="DN45" i="17"/>
  <c r="AN45" i="17"/>
  <c r="BY45" i="17"/>
  <c r="CT45" i="17"/>
  <c r="DP45" i="17"/>
  <c r="BH45" i="17"/>
  <c r="DD45" i="17"/>
  <c r="DZ45" i="17"/>
  <c r="BI45" i="17"/>
  <c r="DE45" i="17"/>
  <c r="CH45" i="17"/>
  <c r="DY45" i="17"/>
  <c r="CJ45" i="17"/>
  <c r="EA45" i="17"/>
  <c r="DK45" i="17"/>
  <c r="CU45" i="17"/>
  <c r="CE45" i="17"/>
  <c r="BO45" i="17"/>
  <c r="AY45" i="17"/>
  <c r="DG45" i="17"/>
  <c r="CQ45" i="17"/>
  <c r="CA45" i="17"/>
  <c r="AU45" i="17"/>
  <c r="DC45" i="17"/>
  <c r="CM45" i="17"/>
  <c r="BW45" i="17"/>
  <c r="AQ45" i="17"/>
  <c r="DO45" i="17"/>
  <c r="CI45" i="17"/>
  <c r="BC45" i="17"/>
  <c r="DW45" i="17"/>
  <c r="BK45" i="17"/>
  <c r="DS45" i="17"/>
  <c r="BG45" i="17"/>
  <c r="EE45" i="17"/>
  <c r="CY45" i="17"/>
  <c r="BS45" i="17"/>
  <c r="AM45" i="17"/>
  <c r="AK29" i="17"/>
  <c r="AO29" i="17"/>
  <c r="AS29" i="17"/>
  <c r="AW29" i="17"/>
  <c r="BA29" i="17"/>
  <c r="BE29" i="17"/>
  <c r="BI29" i="17"/>
  <c r="BM29" i="17"/>
  <c r="BQ29" i="17"/>
  <c r="BU29" i="17"/>
  <c r="BY29" i="17"/>
  <c r="CC29" i="17"/>
  <c r="CG29" i="17"/>
  <c r="CK29" i="17"/>
  <c r="CO29" i="17"/>
  <c r="CS29" i="17"/>
  <c r="CW29" i="17"/>
  <c r="DA29" i="17"/>
  <c r="DE29" i="17"/>
  <c r="DI29" i="17"/>
  <c r="DM29" i="17"/>
  <c r="DQ29" i="17"/>
  <c r="DU29" i="17"/>
  <c r="DY29" i="17"/>
  <c r="EC29" i="17"/>
  <c r="AL29" i="17"/>
  <c r="AP29" i="17"/>
  <c r="AT29" i="17"/>
  <c r="AX29" i="17"/>
  <c r="BB29" i="17"/>
  <c r="BF29" i="17"/>
  <c r="BJ29" i="17"/>
  <c r="BN29" i="17"/>
  <c r="BR29" i="17"/>
  <c r="BV29" i="17"/>
  <c r="BZ29" i="17"/>
  <c r="CD29" i="17"/>
  <c r="CH29" i="17"/>
  <c r="CL29" i="17"/>
  <c r="CP29" i="17"/>
  <c r="CT29" i="17"/>
  <c r="CX29" i="17"/>
  <c r="DB29" i="17"/>
  <c r="DF29" i="17"/>
  <c r="DJ29" i="17"/>
  <c r="DN29" i="17"/>
  <c r="DR29" i="17"/>
  <c r="DV29" i="17"/>
  <c r="DZ29" i="17"/>
  <c r="ED29" i="17"/>
  <c r="AI29" i="17"/>
  <c r="AQ29" i="17"/>
  <c r="AY29" i="17"/>
  <c r="BG29" i="17"/>
  <c r="BO29" i="17"/>
  <c r="BW29" i="17"/>
  <c r="CE29" i="17"/>
  <c r="CM29" i="17"/>
  <c r="CU29" i="17"/>
  <c r="DC29" i="17"/>
  <c r="DK29" i="17"/>
  <c r="DS29" i="17"/>
  <c r="EA29" i="17"/>
  <c r="AJ29" i="17"/>
  <c r="AR29" i="17"/>
  <c r="AZ29" i="17"/>
  <c r="BH29" i="17"/>
  <c r="BP29" i="17"/>
  <c r="BX29" i="17"/>
  <c r="CF29" i="17"/>
  <c r="CN29" i="17"/>
  <c r="CV29" i="17"/>
  <c r="DD29" i="17"/>
  <c r="DL29" i="17"/>
  <c r="DT29" i="17"/>
  <c r="EB29" i="17"/>
  <c r="AU29" i="17"/>
  <c r="BK29" i="17"/>
  <c r="CA29" i="17"/>
  <c r="CQ29" i="17"/>
  <c r="DG29" i="17"/>
  <c r="DW29" i="17"/>
  <c r="AV29" i="17"/>
  <c r="BL29" i="17"/>
  <c r="CB29" i="17"/>
  <c r="CR29" i="17"/>
  <c r="DH29" i="17"/>
  <c r="DX29" i="17"/>
  <c r="BC29" i="17"/>
  <c r="CI29" i="17"/>
  <c r="DO29" i="17"/>
  <c r="BD29" i="17"/>
  <c r="CJ29" i="17"/>
  <c r="DP29" i="17"/>
  <c r="AM29" i="17"/>
  <c r="CY29" i="17"/>
  <c r="AN29" i="17"/>
  <c r="CZ29" i="17"/>
  <c r="BS29" i="17"/>
  <c r="BT29" i="17"/>
  <c r="EE29" i="17"/>
  <c r="AI13" i="17"/>
  <c r="AJ13" i="17" s="1"/>
  <c r="EE13" i="17"/>
  <c r="AI5" i="17"/>
  <c r="AJ5" i="17"/>
  <c r="AK5" i="17" s="1"/>
  <c r="AL5" i="17" s="1"/>
  <c r="AM5" i="17" s="1"/>
  <c r="AN5" i="17" s="1"/>
  <c r="AO5" i="17" s="1"/>
  <c r="AP5" i="17" s="1"/>
  <c r="AQ5" i="17" s="1"/>
  <c r="AR5" i="17" s="1"/>
  <c r="AS5" i="17" s="1"/>
  <c r="AT5" i="17" s="1"/>
  <c r="AU5" i="17" s="1"/>
  <c r="EE5" i="17"/>
  <c r="AK100" i="17"/>
  <c r="AR100" i="17"/>
  <c r="BH100" i="17"/>
  <c r="BV100" i="17"/>
  <c r="CD100" i="17"/>
  <c r="CL100" i="17"/>
  <c r="CT100" i="17"/>
  <c r="DB100" i="17"/>
  <c r="DJ100" i="17"/>
  <c r="DR100" i="17"/>
  <c r="DZ100" i="17"/>
  <c r="AZ100" i="17"/>
  <c r="BZ100" i="17"/>
  <c r="CP100" i="17"/>
  <c r="DF100" i="17"/>
  <c r="DV100" i="17"/>
  <c r="BD100" i="17"/>
  <c r="CB100" i="17"/>
  <c r="CR100" i="17"/>
  <c r="DH100" i="17"/>
  <c r="DX100" i="17"/>
  <c r="AV100" i="17"/>
  <c r="BL100" i="17"/>
  <c r="BX100" i="17"/>
  <c r="CF100" i="17"/>
  <c r="CN100" i="17"/>
  <c r="CV100" i="17"/>
  <c r="DD100" i="17"/>
  <c r="DL100" i="17"/>
  <c r="DT100" i="17"/>
  <c r="EB100" i="17"/>
  <c r="AJ100" i="17"/>
  <c r="BP100" i="17"/>
  <c r="CH100" i="17"/>
  <c r="CX100" i="17"/>
  <c r="DN100" i="17"/>
  <c r="ED100" i="17"/>
  <c r="AN100" i="17"/>
  <c r="CJ100" i="17"/>
  <c r="CZ100" i="17"/>
  <c r="DP100" i="17"/>
  <c r="BT100" i="17"/>
  <c r="EE100" i="17"/>
  <c r="DO100" i="17"/>
  <c r="CY100" i="17"/>
  <c r="CI100" i="17"/>
  <c r="BS100" i="17"/>
  <c r="BC100" i="17"/>
  <c r="AM100" i="17"/>
  <c r="BJ100" i="17"/>
  <c r="AT100" i="17"/>
  <c r="DU100" i="17"/>
  <c r="DE100" i="17"/>
  <c r="CO100" i="17"/>
  <c r="BY100" i="17"/>
  <c r="BI100" i="17"/>
  <c r="AS100" i="17"/>
  <c r="DW100" i="17"/>
  <c r="CQ100" i="17"/>
  <c r="CA100" i="17"/>
  <c r="AU100" i="17"/>
  <c r="BR100" i="17"/>
  <c r="AL100" i="17"/>
  <c r="EC100" i="17"/>
  <c r="CW100" i="17"/>
  <c r="CG100" i="17"/>
  <c r="BA100" i="17"/>
  <c r="DC100" i="17"/>
  <c r="CM100" i="17"/>
  <c r="BG100" i="17"/>
  <c r="AQ100" i="17"/>
  <c r="BN100" i="17"/>
  <c r="AX100" i="17"/>
  <c r="DY100" i="17"/>
  <c r="CS100" i="17"/>
  <c r="BM100" i="17"/>
  <c r="AW100" i="17"/>
  <c r="EA100" i="17"/>
  <c r="DK100" i="17"/>
  <c r="CU100" i="17"/>
  <c r="CE100" i="17"/>
  <c r="BO100" i="17"/>
  <c r="AY100" i="17"/>
  <c r="AI100" i="17"/>
  <c r="BF100" i="17"/>
  <c r="AP100" i="17"/>
  <c r="DQ100" i="17"/>
  <c r="DA100" i="17"/>
  <c r="CK100" i="17"/>
  <c r="BU100" i="17"/>
  <c r="BE100" i="17"/>
  <c r="AO100" i="17"/>
  <c r="DG100" i="17"/>
  <c r="BK100" i="17"/>
  <c r="BB100" i="17"/>
  <c r="DM100" i="17"/>
  <c r="BQ100" i="17"/>
  <c r="DS100" i="17"/>
  <c r="BW100" i="17"/>
  <c r="DI100" i="17"/>
  <c r="CC100" i="17"/>
  <c r="AK88" i="17"/>
  <c r="AL88" i="17"/>
  <c r="AT88" i="17"/>
  <c r="BB88" i="17"/>
  <c r="BJ88" i="17"/>
  <c r="BR88" i="17"/>
  <c r="BZ88" i="17"/>
  <c r="CH88" i="17"/>
  <c r="CP88" i="17"/>
  <c r="CX88" i="17"/>
  <c r="DF88" i="17"/>
  <c r="DN88" i="17"/>
  <c r="DV88" i="17"/>
  <c r="ED88" i="17"/>
  <c r="AN88" i="17"/>
  <c r="AV88" i="17"/>
  <c r="BD88" i="17"/>
  <c r="BL88" i="17"/>
  <c r="BT88" i="17"/>
  <c r="CB88" i="17"/>
  <c r="CJ88" i="17"/>
  <c r="CR88" i="17"/>
  <c r="CZ88" i="17"/>
  <c r="DH88" i="17"/>
  <c r="DP88" i="17"/>
  <c r="DX88" i="17"/>
  <c r="AP88" i="17"/>
  <c r="BF88" i="17"/>
  <c r="BV88" i="17"/>
  <c r="CL88" i="17"/>
  <c r="DB88" i="17"/>
  <c r="DR88" i="17"/>
  <c r="CF88" i="17"/>
  <c r="DL88" i="17"/>
  <c r="AR88" i="17"/>
  <c r="BH88" i="17"/>
  <c r="BX88" i="17"/>
  <c r="CN88" i="17"/>
  <c r="DD88" i="17"/>
  <c r="DT88" i="17"/>
  <c r="AX88" i="17"/>
  <c r="BN88" i="17"/>
  <c r="CD88" i="17"/>
  <c r="CT88" i="17"/>
  <c r="DJ88" i="17"/>
  <c r="DZ88" i="17"/>
  <c r="AJ88" i="17"/>
  <c r="BP88" i="17"/>
  <c r="CV88" i="17"/>
  <c r="EB88" i="17"/>
  <c r="AZ88" i="17"/>
  <c r="DS88" i="17"/>
  <c r="DC88" i="17"/>
  <c r="CM88" i="17"/>
  <c r="BW88" i="17"/>
  <c r="BG88" i="17"/>
  <c r="AQ88" i="17"/>
  <c r="DQ88" i="17"/>
  <c r="DA88" i="17"/>
  <c r="CK88" i="17"/>
  <c r="BU88" i="17"/>
  <c r="BE88" i="17"/>
  <c r="AO88" i="17"/>
  <c r="EA88" i="17"/>
  <c r="CU88" i="17"/>
  <c r="BO88" i="17"/>
  <c r="AI88" i="17"/>
  <c r="DY88" i="17"/>
  <c r="DI88" i="17"/>
  <c r="CC88" i="17"/>
  <c r="BM88" i="17"/>
  <c r="AW88" i="17"/>
  <c r="DW88" i="17"/>
  <c r="CQ88" i="17"/>
  <c r="CA88" i="17"/>
  <c r="BK88" i="17"/>
  <c r="DU88" i="17"/>
  <c r="DE88" i="17"/>
  <c r="CO88" i="17"/>
  <c r="BI88" i="17"/>
  <c r="AS88" i="17"/>
  <c r="EE88" i="17"/>
  <c r="DO88" i="17"/>
  <c r="CY88" i="17"/>
  <c r="CI88" i="17"/>
  <c r="BS88" i="17"/>
  <c r="BC88" i="17"/>
  <c r="AM88" i="17"/>
  <c r="EC88" i="17"/>
  <c r="DM88" i="17"/>
  <c r="CW88" i="17"/>
  <c r="CG88" i="17"/>
  <c r="BQ88" i="17"/>
  <c r="BA88" i="17"/>
  <c r="DK88" i="17"/>
  <c r="CE88" i="17"/>
  <c r="AY88" i="17"/>
  <c r="CS88" i="17"/>
  <c r="DG88" i="17"/>
  <c r="AU88" i="17"/>
  <c r="BY88" i="17"/>
  <c r="AI80" i="17"/>
  <c r="AX80" i="17"/>
  <c r="BS80" i="17"/>
  <c r="CO80" i="17"/>
  <c r="CY80" i="17"/>
  <c r="EE80" i="17"/>
  <c r="AP80" i="17"/>
  <c r="BA80" i="17"/>
  <c r="CG80" i="17"/>
  <c r="CQ80" i="17"/>
  <c r="DM80" i="17"/>
  <c r="BC80" i="17"/>
  <c r="CT80" i="17"/>
  <c r="DO80" i="17"/>
  <c r="EC80" i="17"/>
  <c r="AK80" i="17"/>
  <c r="BF80" i="17"/>
  <c r="DR80" i="17"/>
  <c r="AS80" i="17"/>
  <c r="CI80" i="17"/>
  <c r="DZ80" i="17"/>
  <c r="DG80" i="17"/>
  <c r="EA80" i="17"/>
  <c r="BO80" i="17"/>
  <c r="AT80" i="17"/>
  <c r="AJ80" i="17"/>
  <c r="CF80" i="17"/>
  <c r="CV80" i="17"/>
  <c r="EB80" i="17"/>
  <c r="DI80" i="17"/>
  <c r="BR80" i="17"/>
  <c r="AW80" i="17"/>
  <c r="BE80" i="17"/>
  <c r="AR80" i="17"/>
  <c r="BX80" i="17"/>
  <c r="DT80" i="17"/>
  <c r="DS80" i="17"/>
  <c r="CX80" i="17"/>
  <c r="AL80" i="17"/>
  <c r="DK80" i="17"/>
  <c r="BU80" i="17"/>
  <c r="BL80" i="17"/>
  <c r="CR80" i="17"/>
  <c r="DH80" i="17"/>
  <c r="BW80" i="17"/>
  <c r="BB80" i="17"/>
  <c r="DV80" i="17"/>
  <c r="CE80" i="17"/>
  <c r="BJ80" i="17"/>
  <c r="AO80" i="17"/>
  <c r="BD80" i="17"/>
  <c r="BT80" i="17"/>
  <c r="CJ80" i="17"/>
  <c r="DP80" i="17"/>
  <c r="DY80" i="17"/>
  <c r="DC80" i="17"/>
  <c r="BM80" i="17"/>
  <c r="AQ80" i="17"/>
  <c r="BZ80" i="17"/>
  <c r="CN80" i="17"/>
  <c r="CC80" i="17"/>
  <c r="CP80" i="17"/>
  <c r="CB80" i="17"/>
  <c r="DX80" i="17"/>
  <c r="CS80" i="17"/>
  <c r="AJ72" i="17"/>
  <c r="AL72" i="17"/>
  <c r="AQ72" i="17"/>
  <c r="AW72" i="17"/>
  <c r="BB72" i="17"/>
  <c r="BG72" i="17"/>
  <c r="BM72" i="17"/>
  <c r="BR72" i="17"/>
  <c r="BW72" i="17"/>
  <c r="CC72" i="17"/>
  <c r="CH72" i="17"/>
  <c r="CM72" i="17"/>
  <c r="CS72" i="17"/>
  <c r="CX72" i="17"/>
  <c r="DC72" i="17"/>
  <c r="DI72" i="17"/>
  <c r="DN72" i="17"/>
  <c r="DS72" i="17"/>
  <c r="DY72" i="17"/>
  <c r="ED72" i="17"/>
  <c r="AM72" i="17"/>
  <c r="AS72" i="17"/>
  <c r="AX72" i="17"/>
  <c r="BC72" i="17"/>
  <c r="BI72" i="17"/>
  <c r="BN72" i="17"/>
  <c r="BS72" i="17"/>
  <c r="BY72" i="17"/>
  <c r="CD72" i="17"/>
  <c r="CI72" i="17"/>
  <c r="CO72" i="17"/>
  <c r="CT72" i="17"/>
  <c r="CY72" i="17"/>
  <c r="DE72" i="17"/>
  <c r="DJ72" i="17"/>
  <c r="DO72" i="17"/>
  <c r="DU72" i="17"/>
  <c r="DZ72" i="17"/>
  <c r="EE72" i="17"/>
  <c r="AO72" i="17"/>
  <c r="AY72" i="17"/>
  <c r="BJ72" i="17"/>
  <c r="BU72" i="17"/>
  <c r="CE72" i="17"/>
  <c r="CP72" i="17"/>
  <c r="DA72" i="17"/>
  <c r="DK72" i="17"/>
  <c r="DV72" i="17"/>
  <c r="AP72" i="17"/>
  <c r="BA72" i="17"/>
  <c r="BK72" i="17"/>
  <c r="BV72" i="17"/>
  <c r="CG72" i="17"/>
  <c r="CQ72" i="17"/>
  <c r="DB72" i="17"/>
  <c r="DM72" i="17"/>
  <c r="DW72" i="17"/>
  <c r="AT72" i="17"/>
  <c r="BO72" i="17"/>
  <c r="CK72" i="17"/>
  <c r="DF72" i="17"/>
  <c r="EA72" i="17"/>
  <c r="BF72" i="17"/>
  <c r="DR72" i="17"/>
  <c r="AU72" i="17"/>
  <c r="BQ72" i="17"/>
  <c r="CL72" i="17"/>
  <c r="DG72" i="17"/>
  <c r="EC72" i="17"/>
  <c r="AI72" i="17"/>
  <c r="BE72" i="17"/>
  <c r="BZ72" i="17"/>
  <c r="CU72" i="17"/>
  <c r="DQ72" i="17"/>
  <c r="AK72" i="17"/>
  <c r="CW72" i="17"/>
  <c r="CA72" i="17"/>
  <c r="DX72" i="17"/>
  <c r="DH72" i="17"/>
  <c r="CR72" i="17"/>
  <c r="CB72" i="17"/>
  <c r="BL72" i="17"/>
  <c r="AV72" i="17"/>
  <c r="DP72" i="17"/>
  <c r="CJ72" i="17"/>
  <c r="BD72" i="17"/>
  <c r="DL72" i="17"/>
  <c r="CV72" i="17"/>
  <c r="BP72" i="17"/>
  <c r="AZ72" i="17"/>
  <c r="DT72" i="17"/>
  <c r="DD72" i="17"/>
  <c r="CN72" i="17"/>
  <c r="BX72" i="17"/>
  <c r="BH72" i="17"/>
  <c r="AR72" i="17"/>
  <c r="CZ72" i="17"/>
  <c r="BT72" i="17"/>
  <c r="AN72" i="17"/>
  <c r="EB72" i="17"/>
  <c r="CF72" i="17"/>
  <c r="AI64" i="17"/>
  <c r="AM64" i="17"/>
  <c r="AQ64" i="17"/>
  <c r="AY64" i="17"/>
  <c r="BC64" i="17"/>
  <c r="BG64" i="17"/>
  <c r="BO64" i="17"/>
  <c r="BS64" i="17"/>
  <c r="BW64" i="17"/>
  <c r="CE64" i="17"/>
  <c r="CI64" i="17"/>
  <c r="CM64" i="17"/>
  <c r="CU64" i="17"/>
  <c r="CY64" i="17"/>
  <c r="DC64" i="17"/>
  <c r="DK64" i="17"/>
  <c r="DO64" i="17"/>
  <c r="DS64" i="17"/>
  <c r="EA64" i="17"/>
  <c r="EE64" i="17"/>
  <c r="AJ64" i="17"/>
  <c r="AR64" i="17"/>
  <c r="AV64" i="17"/>
  <c r="AZ64" i="17"/>
  <c r="BH64" i="17"/>
  <c r="BL64" i="17"/>
  <c r="BP64" i="17"/>
  <c r="BX64" i="17"/>
  <c r="CB64" i="17"/>
  <c r="CF64" i="17"/>
  <c r="CN64" i="17"/>
  <c r="CR64" i="17"/>
  <c r="CV64" i="17"/>
  <c r="DD64" i="17"/>
  <c r="DH64" i="17"/>
  <c r="DL64" i="17"/>
  <c r="DT64" i="17"/>
  <c r="DX64" i="17"/>
  <c r="EB64" i="17"/>
  <c r="AS64" i="17"/>
  <c r="BA64" i="17"/>
  <c r="BI64" i="17"/>
  <c r="BY64" i="17"/>
  <c r="CG64" i="17"/>
  <c r="CO64" i="17"/>
  <c r="DE64" i="17"/>
  <c r="DM64" i="17"/>
  <c r="DU64" i="17"/>
  <c r="AL64" i="17"/>
  <c r="AT64" i="17"/>
  <c r="BB64" i="17"/>
  <c r="BR64" i="17"/>
  <c r="BZ64" i="17"/>
  <c r="CH64" i="17"/>
  <c r="CX64" i="17"/>
  <c r="DF64" i="17"/>
  <c r="DN64" i="17"/>
  <c r="ED64" i="17"/>
  <c r="AW64" i="17"/>
  <c r="BM64" i="17"/>
  <c r="CS64" i="17"/>
  <c r="DI64" i="17"/>
  <c r="DY64" i="17"/>
  <c r="AP64" i="17"/>
  <c r="BV64" i="17"/>
  <c r="DB64" i="17"/>
  <c r="AX64" i="17"/>
  <c r="BN64" i="17"/>
  <c r="CD64" i="17"/>
  <c r="CT64" i="17"/>
  <c r="DJ64" i="17"/>
  <c r="DZ64" i="17"/>
  <c r="AO64" i="17"/>
  <c r="BE64" i="17"/>
  <c r="BU64" i="17"/>
  <c r="CK64" i="17"/>
  <c r="DA64" i="17"/>
  <c r="DQ64" i="17"/>
  <c r="BF64" i="17"/>
  <c r="CL64" i="17"/>
  <c r="DR64" i="17"/>
  <c r="AL56" i="17"/>
  <c r="AP56" i="17"/>
  <c r="AT56" i="17"/>
  <c r="AX56" i="17"/>
  <c r="BB56" i="17"/>
  <c r="BF56" i="17"/>
  <c r="BJ56" i="17"/>
  <c r="BN56" i="17"/>
  <c r="BR56" i="17"/>
  <c r="BV56" i="17"/>
  <c r="BZ56" i="17"/>
  <c r="CD56" i="17"/>
  <c r="CH56" i="17"/>
  <c r="CL56" i="17"/>
  <c r="CP56" i="17"/>
  <c r="CT56" i="17"/>
  <c r="CX56" i="17"/>
  <c r="DB56" i="17"/>
  <c r="DF56" i="17"/>
  <c r="DJ56" i="17"/>
  <c r="DN56" i="17"/>
  <c r="DR56" i="17"/>
  <c r="DV56" i="17"/>
  <c r="DZ56" i="17"/>
  <c r="ED56" i="17"/>
  <c r="AI56" i="17"/>
  <c r="AM56" i="17"/>
  <c r="AQ56" i="17"/>
  <c r="AU56" i="17"/>
  <c r="AY56" i="17"/>
  <c r="BC56" i="17"/>
  <c r="BG56" i="17"/>
  <c r="BK56" i="17"/>
  <c r="BO56" i="17"/>
  <c r="BS56" i="17"/>
  <c r="BW56" i="17"/>
  <c r="CA56" i="17"/>
  <c r="CE56" i="17"/>
  <c r="CI56" i="17"/>
  <c r="CM56" i="17"/>
  <c r="CQ56" i="17"/>
  <c r="CU56" i="17"/>
  <c r="CY56" i="17"/>
  <c r="DC56" i="17"/>
  <c r="DG56" i="17"/>
  <c r="DK56" i="17"/>
  <c r="DO56" i="17"/>
  <c r="DS56" i="17"/>
  <c r="DW56" i="17"/>
  <c r="EA56" i="17"/>
  <c r="EE56" i="17"/>
  <c r="AJ56" i="17"/>
  <c r="AR56" i="17"/>
  <c r="AZ56" i="17"/>
  <c r="BH56" i="17"/>
  <c r="BP56" i="17"/>
  <c r="BX56" i="17"/>
  <c r="CF56" i="17"/>
  <c r="CN56" i="17"/>
  <c r="CV56" i="17"/>
  <c r="DD56" i="17"/>
  <c r="DL56" i="17"/>
  <c r="DT56" i="17"/>
  <c r="EB56" i="17"/>
  <c r="AK56" i="17"/>
  <c r="AS56" i="17"/>
  <c r="BA56" i="17"/>
  <c r="BI56" i="17"/>
  <c r="BQ56" i="17"/>
  <c r="BY56" i="17"/>
  <c r="CG56" i="17"/>
  <c r="CO56" i="17"/>
  <c r="CW56" i="17"/>
  <c r="DE56" i="17"/>
  <c r="DM56" i="17"/>
  <c r="DU56" i="17"/>
  <c r="EC56" i="17"/>
  <c r="AV56" i="17"/>
  <c r="BL56" i="17"/>
  <c r="CB56" i="17"/>
  <c r="CR56" i="17"/>
  <c r="DH56" i="17"/>
  <c r="DX56" i="17"/>
  <c r="AO56" i="17"/>
  <c r="BU56" i="17"/>
  <c r="DA56" i="17"/>
  <c r="AW56" i="17"/>
  <c r="BM56" i="17"/>
  <c r="CC56" i="17"/>
  <c r="CS56" i="17"/>
  <c r="DI56" i="17"/>
  <c r="DY56" i="17"/>
  <c r="AN56" i="17"/>
  <c r="BD56" i="17"/>
  <c r="BT56" i="17"/>
  <c r="CJ56" i="17"/>
  <c r="CZ56" i="17"/>
  <c r="DP56" i="17"/>
  <c r="BE56" i="17"/>
  <c r="CK56" i="17"/>
  <c r="DQ56" i="17"/>
  <c r="BB44" i="17"/>
  <c r="AJ36" i="17"/>
  <c r="AI36" i="17"/>
  <c r="AO36" i="17"/>
  <c r="AT36" i="17"/>
  <c r="AY36" i="17"/>
  <c r="BE36" i="17"/>
  <c r="BJ36" i="17"/>
  <c r="BO36" i="17"/>
  <c r="BU36" i="17"/>
  <c r="BZ36" i="17"/>
  <c r="CE36" i="17"/>
  <c r="CK36" i="17"/>
  <c r="CO36" i="17"/>
  <c r="CS36" i="17"/>
  <c r="CW36" i="17"/>
  <c r="DA36" i="17"/>
  <c r="DE36" i="17"/>
  <c r="DI36" i="17"/>
  <c r="DM36" i="17"/>
  <c r="DQ36" i="17"/>
  <c r="DU36" i="17"/>
  <c r="DY36" i="17"/>
  <c r="EC36" i="17"/>
  <c r="AK36" i="17"/>
  <c r="AP36" i="17"/>
  <c r="AU36" i="17"/>
  <c r="BA36" i="17"/>
  <c r="BF36" i="17"/>
  <c r="BK36" i="17"/>
  <c r="BQ36" i="17"/>
  <c r="BV36" i="17"/>
  <c r="CA36" i="17"/>
  <c r="CG36" i="17"/>
  <c r="CL36" i="17"/>
  <c r="CP36" i="17"/>
  <c r="CT36" i="17"/>
  <c r="CX36" i="17"/>
  <c r="DB36" i="17"/>
  <c r="DF36" i="17"/>
  <c r="DJ36" i="17"/>
  <c r="DN36" i="17"/>
  <c r="DR36" i="17"/>
  <c r="DV36" i="17"/>
  <c r="DZ36" i="17"/>
  <c r="ED36" i="17"/>
  <c r="AL36" i="17"/>
  <c r="AW36" i="17"/>
  <c r="BG36" i="17"/>
  <c r="BR36" i="17"/>
  <c r="CC36" i="17"/>
  <c r="CM36" i="17"/>
  <c r="CU36" i="17"/>
  <c r="DC36" i="17"/>
  <c r="DK36" i="17"/>
  <c r="DS36" i="17"/>
  <c r="EA36" i="17"/>
  <c r="AM36" i="17"/>
  <c r="AX36" i="17"/>
  <c r="BI36" i="17"/>
  <c r="BS36" i="17"/>
  <c r="CD36" i="17"/>
  <c r="CN36" i="17"/>
  <c r="CV36" i="17"/>
  <c r="DD36" i="17"/>
  <c r="DL36" i="17"/>
  <c r="DT36" i="17"/>
  <c r="EB36" i="17"/>
  <c r="AQ36" i="17"/>
  <c r="BM36" i="17"/>
  <c r="CH36" i="17"/>
  <c r="CY36" i="17"/>
  <c r="DO36" i="17"/>
  <c r="EE36" i="17"/>
  <c r="AS36" i="17"/>
  <c r="BN36" i="17"/>
  <c r="CI36" i="17"/>
  <c r="CZ36" i="17"/>
  <c r="DP36" i="17"/>
  <c r="BW36" i="17"/>
  <c r="DG36" i="17"/>
  <c r="BY36" i="17"/>
  <c r="DH36" i="17"/>
  <c r="CQ36" i="17"/>
  <c r="DX36" i="17"/>
  <c r="CR36" i="17"/>
  <c r="BB36" i="17"/>
  <c r="DW36" i="17"/>
  <c r="BC36" i="17"/>
  <c r="CF36" i="17"/>
  <c r="BP36" i="17"/>
  <c r="AZ36" i="17"/>
  <c r="BL36" i="17"/>
  <c r="AV36" i="17"/>
  <c r="BH36" i="17"/>
  <c r="AR36" i="17"/>
  <c r="CJ36" i="17"/>
  <c r="BD36" i="17"/>
  <c r="CB36" i="17"/>
  <c r="BX36" i="17"/>
  <c r="BT36" i="17"/>
  <c r="AN36" i="17"/>
  <c r="AJ24" i="17"/>
  <c r="AI24" i="17"/>
  <c r="AQ24" i="17"/>
  <c r="AY24" i="17"/>
  <c r="BG24" i="17"/>
  <c r="BO24" i="17"/>
  <c r="BW24" i="17"/>
  <c r="CE24" i="17"/>
  <c r="CM24" i="17"/>
  <c r="CU24" i="17"/>
  <c r="DC24" i="17"/>
  <c r="DK24" i="17"/>
  <c r="DS24" i="17"/>
  <c r="EA24" i="17"/>
  <c r="AL24" i="17"/>
  <c r="AT24" i="17"/>
  <c r="BB24" i="17"/>
  <c r="BJ24" i="17"/>
  <c r="BR24" i="17"/>
  <c r="BZ24" i="17"/>
  <c r="CH24" i="17"/>
  <c r="CP24" i="17"/>
  <c r="CX24" i="17"/>
  <c r="DF24" i="17"/>
  <c r="DN24" i="17"/>
  <c r="DV24" i="17"/>
  <c r="ED24" i="17"/>
  <c r="AU24" i="17"/>
  <c r="BK24" i="17"/>
  <c r="CA24" i="17"/>
  <c r="CQ24" i="17"/>
  <c r="DG24" i="17"/>
  <c r="DW24" i="17"/>
  <c r="AX24" i="17"/>
  <c r="BN24" i="17"/>
  <c r="CD24" i="17"/>
  <c r="CT24" i="17"/>
  <c r="DJ24" i="17"/>
  <c r="DZ24" i="17"/>
  <c r="BC24" i="17"/>
  <c r="CI24" i="17"/>
  <c r="DO24" i="17"/>
  <c r="BF24" i="17"/>
  <c r="CL24" i="17"/>
  <c r="DR24" i="17"/>
  <c r="AM24" i="17"/>
  <c r="CY24" i="17"/>
  <c r="AP24" i="17"/>
  <c r="DB24" i="17"/>
  <c r="EE24" i="17"/>
  <c r="BS24" i="17"/>
  <c r="BV24" i="17"/>
  <c r="DY24" i="17"/>
  <c r="DI24" i="17"/>
  <c r="CS24" i="17"/>
  <c r="CC24" i="17"/>
  <c r="BM24" i="17"/>
  <c r="AW24" i="17"/>
  <c r="EB24" i="17"/>
  <c r="DL24" i="17"/>
  <c r="CV24" i="17"/>
  <c r="CF24" i="17"/>
  <c r="BP24" i="17"/>
  <c r="AZ24" i="17"/>
  <c r="DE24" i="17"/>
  <c r="CO24" i="17"/>
  <c r="BY24" i="17"/>
  <c r="AS24" i="17"/>
  <c r="DX24" i="17"/>
  <c r="DH24" i="17"/>
  <c r="CB24" i="17"/>
  <c r="BL24" i="17"/>
  <c r="AV24" i="17"/>
  <c r="DQ24" i="17"/>
  <c r="CK24" i="17"/>
  <c r="BU24" i="17"/>
  <c r="AO24" i="17"/>
  <c r="DT24" i="17"/>
  <c r="DD24" i="17"/>
  <c r="BX24" i="17"/>
  <c r="BH24" i="17"/>
  <c r="EC24" i="17"/>
  <c r="CW24" i="17"/>
  <c r="BQ24" i="17"/>
  <c r="AK24" i="17"/>
  <c r="CZ24" i="17"/>
  <c r="BD24" i="17"/>
  <c r="DU24" i="17"/>
  <c r="BI24" i="17"/>
  <c r="CR24" i="17"/>
  <c r="DA24" i="17"/>
  <c r="BE24" i="17"/>
  <c r="CN24" i="17"/>
  <c r="AR24" i="17"/>
  <c r="CJ24" i="17"/>
  <c r="DM24" i="17"/>
  <c r="CG24" i="17"/>
  <c r="BA24" i="17"/>
  <c r="DP24" i="17"/>
  <c r="BT24" i="17"/>
  <c r="AN24" i="17"/>
  <c r="AJ12" i="17"/>
  <c r="AK12" i="17" s="1"/>
  <c r="AL12" i="17" s="1"/>
  <c r="AM12" i="17" s="1"/>
  <c r="AN12" i="17" s="1"/>
  <c r="AO12" i="17" s="1"/>
  <c r="AP12" i="17" s="1"/>
  <c r="AQ12" i="17" s="1"/>
  <c r="AR12" i="17" s="1"/>
  <c r="AS12" i="17" s="1"/>
  <c r="AT12" i="17" s="1"/>
  <c r="AU12" i="17" s="1"/>
  <c r="AV12" i="17" s="1"/>
  <c r="AW12" i="17" s="1"/>
  <c r="EE12" i="17"/>
  <c r="AI12" i="17"/>
  <c r="DB103" i="17"/>
  <c r="AJ99" i="17"/>
  <c r="AN99" i="17"/>
  <c r="AR99" i="17"/>
  <c r="AV99" i="17"/>
  <c r="AZ99" i="17"/>
  <c r="BD99" i="17"/>
  <c r="BH99" i="17"/>
  <c r="BL99" i="17"/>
  <c r="BP99" i="17"/>
  <c r="BT99" i="17"/>
  <c r="BX99" i="17"/>
  <c r="CB99" i="17"/>
  <c r="CF99" i="17"/>
  <c r="CJ99" i="17"/>
  <c r="CN99" i="17"/>
  <c r="CR99" i="17"/>
  <c r="CV99" i="17"/>
  <c r="CZ99" i="17"/>
  <c r="DD99" i="17"/>
  <c r="DH99" i="17"/>
  <c r="DL99" i="17"/>
  <c r="DP99" i="17"/>
  <c r="DT99" i="17"/>
  <c r="DX99" i="17"/>
  <c r="EB99" i="17"/>
  <c r="AX99" i="17"/>
  <c r="BF99" i="17"/>
  <c r="BN99" i="17"/>
  <c r="BV99" i="17"/>
  <c r="CD99" i="17"/>
  <c r="CL99" i="17"/>
  <c r="CT99" i="17"/>
  <c r="DB99" i="17"/>
  <c r="DJ99" i="17"/>
  <c r="DR99" i="17"/>
  <c r="DZ99" i="17"/>
  <c r="AM99" i="17"/>
  <c r="AU99" i="17"/>
  <c r="BC99" i="17"/>
  <c r="BK99" i="17"/>
  <c r="BS99" i="17"/>
  <c r="CA99" i="17"/>
  <c r="CI99" i="17"/>
  <c r="CQ99" i="17"/>
  <c r="CY99" i="17"/>
  <c r="DK99" i="17"/>
  <c r="DS99" i="17"/>
  <c r="EA99" i="17"/>
  <c r="AK99" i="17"/>
  <c r="AO99" i="17"/>
  <c r="AS99" i="17"/>
  <c r="AW99" i="17"/>
  <c r="BA99" i="17"/>
  <c r="BE99" i="17"/>
  <c r="BI99" i="17"/>
  <c r="BM99" i="17"/>
  <c r="BQ99" i="17"/>
  <c r="BU99" i="17"/>
  <c r="BY99" i="17"/>
  <c r="CC99" i="17"/>
  <c r="CG99" i="17"/>
  <c r="CK99" i="17"/>
  <c r="CO99" i="17"/>
  <c r="CS99" i="17"/>
  <c r="CW99" i="17"/>
  <c r="DA99" i="17"/>
  <c r="DE99" i="17"/>
  <c r="DI99" i="17"/>
  <c r="DM99" i="17"/>
  <c r="DQ99" i="17"/>
  <c r="DU99" i="17"/>
  <c r="DY99" i="17"/>
  <c r="EC99" i="17"/>
  <c r="AL99" i="17"/>
  <c r="AP99" i="17"/>
  <c r="AT99" i="17"/>
  <c r="BB99" i="17"/>
  <c r="BJ99" i="17"/>
  <c r="BR99" i="17"/>
  <c r="BZ99" i="17"/>
  <c r="CH99" i="17"/>
  <c r="CP99" i="17"/>
  <c r="CX99" i="17"/>
  <c r="DF99" i="17"/>
  <c r="DN99" i="17"/>
  <c r="DV99" i="17"/>
  <c r="ED99" i="17"/>
  <c r="AI99" i="17"/>
  <c r="AY99" i="17"/>
  <c r="BG99" i="17"/>
  <c r="BO99" i="17"/>
  <c r="CE99" i="17"/>
  <c r="CM99" i="17"/>
  <c r="CU99" i="17"/>
  <c r="DC99" i="17"/>
  <c r="DG99" i="17"/>
  <c r="DO99" i="17"/>
  <c r="DW99" i="17"/>
  <c r="AQ99" i="17"/>
  <c r="BW99" i="17"/>
  <c r="EE99" i="17"/>
  <c r="AK95" i="17"/>
  <c r="AO95" i="17"/>
  <c r="AS95" i="17"/>
  <c r="AW95" i="17"/>
  <c r="BA95" i="17"/>
  <c r="BE95" i="17"/>
  <c r="BI95" i="17"/>
  <c r="BM95" i="17"/>
  <c r="BQ95" i="17"/>
  <c r="BU95" i="17"/>
  <c r="BY95" i="17"/>
  <c r="CC95" i="17"/>
  <c r="CG95" i="17"/>
  <c r="CK95" i="17"/>
  <c r="CO95" i="17"/>
  <c r="CS95" i="17"/>
  <c r="CW95" i="17"/>
  <c r="DA95" i="17"/>
  <c r="DE95" i="17"/>
  <c r="DI95" i="17"/>
  <c r="DM95" i="17"/>
  <c r="DQ95" i="17"/>
  <c r="DU95" i="17"/>
  <c r="DY95" i="17"/>
  <c r="EC95" i="17"/>
  <c r="AL95" i="17"/>
  <c r="AP95" i="17"/>
  <c r="AT95" i="17"/>
  <c r="AX95" i="17"/>
  <c r="BB95" i="17"/>
  <c r="BF95" i="17"/>
  <c r="BJ95" i="17"/>
  <c r="BN95" i="17"/>
  <c r="BR95" i="17"/>
  <c r="BV95" i="17"/>
  <c r="BZ95" i="17"/>
  <c r="CD95" i="17"/>
  <c r="CH95" i="17"/>
  <c r="CL95" i="17"/>
  <c r="CP95" i="17"/>
  <c r="CT95" i="17"/>
  <c r="CX95" i="17"/>
  <c r="DB95" i="17"/>
  <c r="DF95" i="17"/>
  <c r="DJ95" i="17"/>
  <c r="DN95" i="17"/>
  <c r="DR95" i="17"/>
  <c r="DV95" i="17"/>
  <c r="DZ95" i="17"/>
  <c r="ED95" i="17"/>
  <c r="AM95" i="17"/>
  <c r="AU95" i="17"/>
  <c r="BC95" i="17"/>
  <c r="BK95" i="17"/>
  <c r="BS95" i="17"/>
  <c r="CA95" i="17"/>
  <c r="CI95" i="17"/>
  <c r="CQ95" i="17"/>
  <c r="CY95" i="17"/>
  <c r="DG95" i="17"/>
  <c r="DO95" i="17"/>
  <c r="DW95" i="17"/>
  <c r="EE95" i="17"/>
  <c r="AR95" i="17"/>
  <c r="AZ95" i="17"/>
  <c r="BP95" i="17"/>
  <c r="CF95" i="17"/>
  <c r="CV95" i="17"/>
  <c r="DL95" i="17"/>
  <c r="EB95" i="17"/>
  <c r="AN95" i="17"/>
  <c r="AV95" i="17"/>
  <c r="BD95" i="17"/>
  <c r="BL95" i="17"/>
  <c r="BT95" i="17"/>
  <c r="CB95" i="17"/>
  <c r="CJ95" i="17"/>
  <c r="CR95" i="17"/>
  <c r="CZ95" i="17"/>
  <c r="DH95" i="17"/>
  <c r="DP95" i="17"/>
  <c r="DX95" i="17"/>
  <c r="AI95" i="17"/>
  <c r="AQ95" i="17"/>
  <c r="AY95" i="17"/>
  <c r="BG95" i="17"/>
  <c r="BO95" i="17"/>
  <c r="BW95" i="17"/>
  <c r="CE95" i="17"/>
  <c r="CM95" i="17"/>
  <c r="CU95" i="17"/>
  <c r="DC95" i="17"/>
  <c r="DK95" i="17"/>
  <c r="DS95" i="17"/>
  <c r="EA95" i="17"/>
  <c r="AJ95" i="17"/>
  <c r="BH95" i="17"/>
  <c r="BX95" i="17"/>
  <c r="CN95" i="17"/>
  <c r="DD95" i="17"/>
  <c r="DT95" i="17"/>
  <c r="AI91" i="17"/>
  <c r="AM91" i="17"/>
  <c r="AQ91" i="17"/>
  <c r="AU91" i="17"/>
  <c r="AY91" i="17"/>
  <c r="BC91" i="17"/>
  <c r="BG91" i="17"/>
  <c r="BK91" i="17"/>
  <c r="BO91" i="17"/>
  <c r="BS91" i="17"/>
  <c r="BW91" i="17"/>
  <c r="CA91" i="17"/>
  <c r="CE91" i="17"/>
  <c r="CI91" i="17"/>
  <c r="CM91" i="17"/>
  <c r="CQ91" i="17"/>
  <c r="CU91" i="17"/>
  <c r="CY91" i="17"/>
  <c r="DC91" i="17"/>
  <c r="DG91" i="17"/>
  <c r="DK91" i="17"/>
  <c r="DO91" i="17"/>
  <c r="DS91" i="17"/>
  <c r="DW91" i="17"/>
  <c r="EA91" i="17"/>
  <c r="EE91" i="17"/>
  <c r="AJ91" i="17"/>
  <c r="AN91" i="17"/>
  <c r="AR91" i="17"/>
  <c r="AV91" i="17"/>
  <c r="AZ91" i="17"/>
  <c r="BD91" i="17"/>
  <c r="BH91" i="17"/>
  <c r="BL91" i="17"/>
  <c r="BP91" i="17"/>
  <c r="BT91" i="17"/>
  <c r="BX91" i="17"/>
  <c r="CB91" i="17"/>
  <c r="CF91" i="17"/>
  <c r="CJ91" i="17"/>
  <c r="CN91" i="17"/>
  <c r="CR91" i="17"/>
  <c r="CV91" i="17"/>
  <c r="CZ91" i="17"/>
  <c r="DD91" i="17"/>
  <c r="DH91" i="17"/>
  <c r="DL91" i="17"/>
  <c r="DP91" i="17"/>
  <c r="DT91" i="17"/>
  <c r="DX91" i="17"/>
  <c r="EB91" i="17"/>
  <c r="AO91" i="17"/>
  <c r="AW91" i="17"/>
  <c r="BE91" i="17"/>
  <c r="BM91" i="17"/>
  <c r="BU91" i="17"/>
  <c r="CC91" i="17"/>
  <c r="CK91" i="17"/>
  <c r="CS91" i="17"/>
  <c r="DA91" i="17"/>
  <c r="DI91" i="17"/>
  <c r="DQ91" i="17"/>
  <c r="DY91" i="17"/>
  <c r="AT91" i="17"/>
  <c r="BJ91" i="17"/>
  <c r="BR91" i="17"/>
  <c r="CH91" i="17"/>
  <c r="CX91" i="17"/>
  <c r="DN91" i="17"/>
  <c r="ED91" i="17"/>
  <c r="AP91" i="17"/>
  <c r="AX91" i="17"/>
  <c r="BF91" i="17"/>
  <c r="BN91" i="17"/>
  <c r="BV91" i="17"/>
  <c r="CD91" i="17"/>
  <c r="CL91" i="17"/>
  <c r="CT91" i="17"/>
  <c r="DB91" i="17"/>
  <c r="DJ91" i="17"/>
  <c r="DR91" i="17"/>
  <c r="DZ91" i="17"/>
  <c r="AK91" i="17"/>
  <c r="AS91" i="17"/>
  <c r="BA91" i="17"/>
  <c r="BI91" i="17"/>
  <c r="BQ91" i="17"/>
  <c r="BY91" i="17"/>
  <c r="CG91" i="17"/>
  <c r="CO91" i="17"/>
  <c r="CW91" i="17"/>
  <c r="DE91" i="17"/>
  <c r="DM91" i="17"/>
  <c r="DU91" i="17"/>
  <c r="EC91" i="17"/>
  <c r="AL91" i="17"/>
  <c r="BB91" i="17"/>
  <c r="BZ91" i="17"/>
  <c r="CP91" i="17"/>
  <c r="DF91" i="17"/>
  <c r="DV91" i="17"/>
  <c r="BY87" i="17"/>
  <c r="AK83" i="17"/>
  <c r="AN83" i="17"/>
  <c r="AT83" i="17"/>
  <c r="BB83" i="17"/>
  <c r="BI83" i="17"/>
  <c r="BP83" i="17"/>
  <c r="BX83" i="17"/>
  <c r="CD83" i="17"/>
  <c r="CK83" i="17"/>
  <c r="CS83" i="17"/>
  <c r="CZ83" i="17"/>
  <c r="DF83" i="17"/>
  <c r="DN83" i="17"/>
  <c r="DU83" i="17"/>
  <c r="EB83" i="17"/>
  <c r="AO83" i="17"/>
  <c r="AW83" i="17"/>
  <c r="BD83" i="17"/>
  <c r="BJ83" i="17"/>
  <c r="BR83" i="17"/>
  <c r="BY83" i="17"/>
  <c r="CF83" i="17"/>
  <c r="CN83" i="17"/>
  <c r="CT83" i="17"/>
  <c r="DA83" i="17"/>
  <c r="DI83" i="17"/>
  <c r="DP83" i="17"/>
  <c r="DV83" i="17"/>
  <c r="ED83" i="17"/>
  <c r="AR83" i="17"/>
  <c r="BE83" i="17"/>
  <c r="BT83" i="17"/>
  <c r="CH83" i="17"/>
  <c r="CV83" i="17"/>
  <c r="DJ83" i="17"/>
  <c r="DY83" i="17"/>
  <c r="AZ83" i="17"/>
  <c r="CC83" i="17"/>
  <c r="DE83" i="17"/>
  <c r="AS83" i="17"/>
  <c r="BH83" i="17"/>
  <c r="BU83" i="17"/>
  <c r="CJ83" i="17"/>
  <c r="CX83" i="17"/>
  <c r="DL83" i="17"/>
  <c r="DZ83" i="17"/>
  <c r="AJ83" i="17"/>
  <c r="AX83" i="17"/>
  <c r="BM83" i="17"/>
  <c r="BZ83" i="17"/>
  <c r="CO83" i="17"/>
  <c r="DD83" i="17"/>
  <c r="DQ83" i="17"/>
  <c r="AL83" i="17"/>
  <c r="BN83" i="17"/>
  <c r="CP83" i="17"/>
  <c r="DT83" i="17"/>
  <c r="DX83" i="17"/>
  <c r="DB83" i="17"/>
  <c r="CG83" i="17"/>
  <c r="BL83" i="17"/>
  <c r="AP83" i="17"/>
  <c r="AM83" i="17"/>
  <c r="BC83" i="17"/>
  <c r="BS83" i="17"/>
  <c r="CI83" i="17"/>
  <c r="CY83" i="17"/>
  <c r="DO83" i="17"/>
  <c r="EE83" i="17"/>
  <c r="DM83" i="17"/>
  <c r="CR83" i="17"/>
  <c r="BA83" i="17"/>
  <c r="BK83" i="17"/>
  <c r="CA83" i="17"/>
  <c r="DG83" i="17"/>
  <c r="DW83" i="17"/>
  <c r="EC83" i="17"/>
  <c r="CL83" i="17"/>
  <c r="BQ83" i="17"/>
  <c r="AV83" i="17"/>
  <c r="AI83" i="17"/>
  <c r="BO83" i="17"/>
  <c r="CE83" i="17"/>
  <c r="CU83" i="17"/>
  <c r="EA83" i="17"/>
  <c r="DR83" i="17"/>
  <c r="CW83" i="17"/>
  <c r="CB83" i="17"/>
  <c r="BF83" i="17"/>
  <c r="AQ83" i="17"/>
  <c r="BG83" i="17"/>
  <c r="BW83" i="17"/>
  <c r="CM83" i="17"/>
  <c r="DC83" i="17"/>
  <c r="DS83" i="17"/>
  <c r="BV83" i="17"/>
  <c r="AU83" i="17"/>
  <c r="CQ83" i="17"/>
  <c r="DH83" i="17"/>
  <c r="AY83" i="17"/>
  <c r="DK83" i="17"/>
  <c r="AK79" i="17"/>
  <c r="AO79" i="17"/>
  <c r="AW79" i="17"/>
  <c r="BD79" i="17"/>
  <c r="BJ79" i="17"/>
  <c r="BR79" i="17"/>
  <c r="BY79" i="17"/>
  <c r="CF79" i="17"/>
  <c r="CN79" i="17"/>
  <c r="CT79" i="17"/>
  <c r="DA79" i="17"/>
  <c r="DI79" i="17"/>
  <c r="DP79" i="17"/>
  <c r="DV79" i="17"/>
  <c r="ED79" i="17"/>
  <c r="AJ79" i="17"/>
  <c r="AR79" i="17"/>
  <c r="AX79" i="17"/>
  <c r="BE79" i="17"/>
  <c r="BM79" i="17"/>
  <c r="BT79" i="17"/>
  <c r="BZ79" i="17"/>
  <c r="CH79" i="17"/>
  <c r="CO79" i="17"/>
  <c r="CV79" i="17"/>
  <c r="DD79" i="17"/>
  <c r="DJ79" i="17"/>
  <c r="DQ79" i="17"/>
  <c r="DY79" i="17"/>
  <c r="AS79" i="17"/>
  <c r="BH79" i="17"/>
  <c r="BU79" i="17"/>
  <c r="CJ79" i="17"/>
  <c r="CX79" i="17"/>
  <c r="DL79" i="17"/>
  <c r="DZ79" i="17"/>
  <c r="AN79" i="17"/>
  <c r="BP79" i="17"/>
  <c r="CS79" i="17"/>
  <c r="DU79" i="17"/>
  <c r="AT79" i="17"/>
  <c r="BI79" i="17"/>
  <c r="BX79" i="17"/>
  <c r="CK79" i="17"/>
  <c r="CZ79" i="17"/>
  <c r="DN79" i="17"/>
  <c r="EB79" i="17"/>
  <c r="AL79" i="17"/>
  <c r="AZ79" i="17"/>
  <c r="BN79" i="17"/>
  <c r="CC79" i="17"/>
  <c r="CP79" i="17"/>
  <c r="DE79" i="17"/>
  <c r="DT79" i="17"/>
  <c r="BB79" i="17"/>
  <c r="CD79" i="17"/>
  <c r="DF79" i="17"/>
  <c r="DR79" i="17"/>
  <c r="CW79" i="17"/>
  <c r="CB79" i="17"/>
  <c r="BF79" i="17"/>
  <c r="AM79" i="17"/>
  <c r="BC79" i="17"/>
  <c r="BS79" i="17"/>
  <c r="CI79" i="17"/>
  <c r="CY79" i="17"/>
  <c r="DO79" i="17"/>
  <c r="EE79" i="17"/>
  <c r="DH79" i="17"/>
  <c r="CL79" i="17"/>
  <c r="AV79" i="17"/>
  <c r="AU79" i="17"/>
  <c r="CA79" i="17"/>
  <c r="DG79" i="17"/>
  <c r="DX79" i="17"/>
  <c r="CG79" i="17"/>
  <c r="AP79" i="17"/>
  <c r="AY79" i="17"/>
  <c r="BO79" i="17"/>
  <c r="CU79" i="17"/>
  <c r="DK79" i="17"/>
  <c r="DM79" i="17"/>
  <c r="CR79" i="17"/>
  <c r="BV79" i="17"/>
  <c r="BA79" i="17"/>
  <c r="AQ79" i="17"/>
  <c r="BG79" i="17"/>
  <c r="BW79" i="17"/>
  <c r="CM79" i="17"/>
  <c r="DC79" i="17"/>
  <c r="DS79" i="17"/>
  <c r="EC79" i="17"/>
  <c r="BQ79" i="17"/>
  <c r="BK79" i="17"/>
  <c r="CQ79" i="17"/>
  <c r="DW79" i="17"/>
  <c r="DB79" i="17"/>
  <c r="BL79" i="17"/>
  <c r="AI79" i="17"/>
  <c r="CE79" i="17"/>
  <c r="EA79" i="17"/>
  <c r="AK75" i="17"/>
  <c r="AL75" i="17"/>
  <c r="AT75" i="17"/>
  <c r="BB75" i="17"/>
  <c r="BJ75" i="17"/>
  <c r="BR75" i="17"/>
  <c r="BZ75" i="17"/>
  <c r="CH75" i="17"/>
  <c r="CP75" i="17"/>
  <c r="CX75" i="17"/>
  <c r="DF75" i="17"/>
  <c r="DN75" i="17"/>
  <c r="DV75" i="17"/>
  <c r="ED75" i="17"/>
  <c r="AN75" i="17"/>
  <c r="AV75" i="17"/>
  <c r="BD75" i="17"/>
  <c r="BL75" i="17"/>
  <c r="BT75" i="17"/>
  <c r="CB75" i="17"/>
  <c r="CJ75" i="17"/>
  <c r="CR75" i="17"/>
  <c r="CZ75" i="17"/>
  <c r="DH75" i="17"/>
  <c r="DP75" i="17"/>
  <c r="DX75" i="17"/>
  <c r="AX75" i="17"/>
  <c r="BN75" i="17"/>
  <c r="CD75" i="17"/>
  <c r="CT75" i="17"/>
  <c r="DJ75" i="17"/>
  <c r="DZ75" i="17"/>
  <c r="AJ75" i="17"/>
  <c r="AZ75" i="17"/>
  <c r="BP75" i="17"/>
  <c r="CF75" i="17"/>
  <c r="CV75" i="17"/>
  <c r="DL75" i="17"/>
  <c r="EB75" i="17"/>
  <c r="AP75" i="17"/>
  <c r="BV75" i="17"/>
  <c r="DB75" i="17"/>
  <c r="BH75" i="17"/>
  <c r="DT75" i="17"/>
  <c r="AR75" i="17"/>
  <c r="BX75" i="17"/>
  <c r="DD75" i="17"/>
  <c r="BF75" i="17"/>
  <c r="CL75" i="17"/>
  <c r="DR75" i="17"/>
  <c r="CN75" i="17"/>
  <c r="DS75" i="17"/>
  <c r="DC75" i="17"/>
  <c r="CM75" i="17"/>
  <c r="BW75" i="17"/>
  <c r="BG75" i="17"/>
  <c r="AQ75" i="17"/>
  <c r="DQ75" i="17"/>
  <c r="DA75" i="17"/>
  <c r="CK75" i="17"/>
  <c r="BU75" i="17"/>
  <c r="BE75" i="17"/>
  <c r="AO75" i="17"/>
  <c r="EA75" i="17"/>
  <c r="CU75" i="17"/>
  <c r="BO75" i="17"/>
  <c r="AI75" i="17"/>
  <c r="DY75" i="17"/>
  <c r="CS75" i="17"/>
  <c r="CC75" i="17"/>
  <c r="AW75" i="17"/>
  <c r="DG75" i="17"/>
  <c r="CQ75" i="17"/>
  <c r="BK75" i="17"/>
  <c r="AU75" i="17"/>
  <c r="DU75" i="17"/>
  <c r="CO75" i="17"/>
  <c r="BI75" i="17"/>
  <c r="EE75" i="17"/>
  <c r="DO75" i="17"/>
  <c r="CY75" i="17"/>
  <c r="CI75" i="17"/>
  <c r="BS75" i="17"/>
  <c r="BC75" i="17"/>
  <c r="AM75" i="17"/>
  <c r="EC75" i="17"/>
  <c r="DM75" i="17"/>
  <c r="CW75" i="17"/>
  <c r="CG75" i="17"/>
  <c r="BQ75" i="17"/>
  <c r="BA75" i="17"/>
  <c r="DK75" i="17"/>
  <c r="CE75" i="17"/>
  <c r="AY75" i="17"/>
  <c r="DI75" i="17"/>
  <c r="BM75" i="17"/>
  <c r="DW75" i="17"/>
  <c r="CA75" i="17"/>
  <c r="DE75" i="17"/>
  <c r="BY75" i="17"/>
  <c r="AS75" i="17"/>
  <c r="CR71" i="17"/>
  <c r="BB71" i="17"/>
  <c r="AQ71" i="17"/>
  <c r="AJ67" i="17"/>
  <c r="AM67" i="17"/>
  <c r="AT67" i="17"/>
  <c r="BB67" i="17"/>
  <c r="BH67" i="17"/>
  <c r="BO67" i="17"/>
  <c r="BW67" i="17"/>
  <c r="CD67" i="17"/>
  <c r="CJ67" i="17"/>
  <c r="CR67" i="17"/>
  <c r="CY67" i="17"/>
  <c r="DF67" i="17"/>
  <c r="DN67" i="17"/>
  <c r="DT67" i="17"/>
  <c r="EA67" i="17"/>
  <c r="AN67" i="17"/>
  <c r="AV67" i="17"/>
  <c r="BC67" i="17"/>
  <c r="BJ67" i="17"/>
  <c r="BR67" i="17"/>
  <c r="BX67" i="17"/>
  <c r="CE67" i="17"/>
  <c r="CM67" i="17"/>
  <c r="CT67" i="17"/>
  <c r="CZ67" i="17"/>
  <c r="DH67" i="17"/>
  <c r="DO67" i="17"/>
  <c r="DV67" i="17"/>
  <c r="ED67" i="17"/>
  <c r="AQ67" i="17"/>
  <c r="BD67" i="17"/>
  <c r="BS67" i="17"/>
  <c r="CH67" i="17"/>
  <c r="CU67" i="17"/>
  <c r="DJ67" i="17"/>
  <c r="DX67" i="17"/>
  <c r="AR67" i="17"/>
  <c r="BG67" i="17"/>
  <c r="BT67" i="17"/>
  <c r="CI67" i="17"/>
  <c r="CX67" i="17"/>
  <c r="DK67" i="17"/>
  <c r="DZ67" i="17"/>
  <c r="AI67" i="17"/>
  <c r="BL67" i="17"/>
  <c r="CN67" i="17"/>
  <c r="DP67" i="17"/>
  <c r="CB67" i="17"/>
  <c r="AL67" i="17"/>
  <c r="BN67" i="17"/>
  <c r="CP67" i="17"/>
  <c r="DS67" i="17"/>
  <c r="AX67" i="17"/>
  <c r="BZ67" i="17"/>
  <c r="DC67" i="17"/>
  <c r="EE67" i="17"/>
  <c r="AY67" i="17"/>
  <c r="DD67" i="17"/>
  <c r="DW67" i="17"/>
  <c r="DB67" i="17"/>
  <c r="CF67" i="17"/>
  <c r="BK67" i="17"/>
  <c r="AP67" i="17"/>
  <c r="AK67" i="17"/>
  <c r="BA67" i="17"/>
  <c r="BQ67" i="17"/>
  <c r="CG67" i="17"/>
  <c r="CW67" i="17"/>
  <c r="DM67" i="17"/>
  <c r="EC67" i="17"/>
  <c r="DL67" i="17"/>
  <c r="BV67" i="17"/>
  <c r="AZ67" i="17"/>
  <c r="BI67" i="17"/>
  <c r="BY67" i="17"/>
  <c r="DE67" i="17"/>
  <c r="DU67" i="17"/>
  <c r="DG67" i="17"/>
  <c r="BP67" i="17"/>
  <c r="AU67" i="17"/>
  <c r="BM67" i="17"/>
  <c r="CC67" i="17"/>
  <c r="DI67" i="17"/>
  <c r="DY67" i="17"/>
  <c r="DR67" i="17"/>
  <c r="CV67" i="17"/>
  <c r="CA67" i="17"/>
  <c r="BF67" i="17"/>
  <c r="AO67" i="17"/>
  <c r="BE67" i="17"/>
  <c r="BU67" i="17"/>
  <c r="CK67" i="17"/>
  <c r="DA67" i="17"/>
  <c r="DQ67" i="17"/>
  <c r="CQ67" i="17"/>
  <c r="AS67" i="17"/>
  <c r="CO67" i="17"/>
  <c r="EB67" i="17"/>
  <c r="CL67" i="17"/>
  <c r="AW67" i="17"/>
  <c r="CS67" i="17"/>
  <c r="AK63" i="17"/>
  <c r="AL63" i="17"/>
  <c r="AQ63" i="17"/>
  <c r="AV63" i="17"/>
  <c r="BB63" i="17"/>
  <c r="BG63" i="17"/>
  <c r="BL63" i="17"/>
  <c r="BR63" i="17"/>
  <c r="BW63" i="17"/>
  <c r="CB63" i="17"/>
  <c r="CH63" i="17"/>
  <c r="CM63" i="17"/>
  <c r="CR63" i="17"/>
  <c r="CX63" i="17"/>
  <c r="DC63" i="17"/>
  <c r="DH63" i="17"/>
  <c r="DN63" i="17"/>
  <c r="DS63" i="17"/>
  <c r="DX63" i="17"/>
  <c r="ED63" i="17"/>
  <c r="AM63" i="17"/>
  <c r="AR63" i="17"/>
  <c r="AX63" i="17"/>
  <c r="BC63" i="17"/>
  <c r="BH63" i="17"/>
  <c r="BN63" i="17"/>
  <c r="BS63" i="17"/>
  <c r="BX63" i="17"/>
  <c r="CD63" i="17"/>
  <c r="CI63" i="17"/>
  <c r="CN63" i="17"/>
  <c r="CT63" i="17"/>
  <c r="CY63" i="17"/>
  <c r="DD63" i="17"/>
  <c r="DJ63" i="17"/>
  <c r="DO63" i="17"/>
  <c r="DT63" i="17"/>
  <c r="DZ63" i="17"/>
  <c r="EE63" i="17"/>
  <c r="AN63" i="17"/>
  <c r="AY63" i="17"/>
  <c r="BJ63" i="17"/>
  <c r="BT63" i="17"/>
  <c r="CE63" i="17"/>
  <c r="CP63" i="17"/>
  <c r="CZ63" i="17"/>
  <c r="DK63" i="17"/>
  <c r="DV63" i="17"/>
  <c r="AP63" i="17"/>
  <c r="AZ63" i="17"/>
  <c r="BK63" i="17"/>
  <c r="BV63" i="17"/>
  <c r="CF63" i="17"/>
  <c r="CQ63" i="17"/>
  <c r="DB63" i="17"/>
  <c r="DL63" i="17"/>
  <c r="DW63" i="17"/>
  <c r="AI63" i="17"/>
  <c r="BD63" i="17"/>
  <c r="BZ63" i="17"/>
  <c r="CU63" i="17"/>
  <c r="DP63" i="17"/>
  <c r="BP63" i="17"/>
  <c r="DG63" i="17"/>
  <c r="AJ63" i="17"/>
  <c r="BF63" i="17"/>
  <c r="CA63" i="17"/>
  <c r="CV63" i="17"/>
  <c r="DR63" i="17"/>
  <c r="AT63" i="17"/>
  <c r="BO63" i="17"/>
  <c r="CJ63" i="17"/>
  <c r="DF63" i="17"/>
  <c r="EA63" i="17"/>
  <c r="AU63" i="17"/>
  <c r="CL63" i="17"/>
  <c r="EB63" i="17"/>
  <c r="DY63" i="17"/>
  <c r="DI63" i="17"/>
  <c r="CS63" i="17"/>
  <c r="CC63" i="17"/>
  <c r="BM63" i="17"/>
  <c r="AW63" i="17"/>
  <c r="BY63" i="17"/>
  <c r="DA63" i="17"/>
  <c r="CK63" i="17"/>
  <c r="BE63" i="17"/>
  <c r="AO63" i="17"/>
  <c r="EC63" i="17"/>
  <c r="CW63" i="17"/>
  <c r="BQ63" i="17"/>
  <c r="BA63" i="17"/>
  <c r="DU63" i="17"/>
  <c r="DE63" i="17"/>
  <c r="CO63" i="17"/>
  <c r="BI63" i="17"/>
  <c r="AS63" i="17"/>
  <c r="DQ63" i="17"/>
  <c r="BU63" i="17"/>
  <c r="DM63" i="17"/>
  <c r="CG63" i="17"/>
  <c r="AJ59" i="17"/>
  <c r="AI59" i="17"/>
  <c r="AQ59" i="17"/>
  <c r="AY59" i="17"/>
  <c r="BG59" i="17"/>
  <c r="BO59" i="17"/>
  <c r="BW59" i="17"/>
  <c r="CE59" i="17"/>
  <c r="CM59" i="17"/>
  <c r="CU59" i="17"/>
  <c r="DC59" i="17"/>
  <c r="DK59" i="17"/>
  <c r="DS59" i="17"/>
  <c r="EA59" i="17"/>
  <c r="AL59" i="17"/>
  <c r="AT59" i="17"/>
  <c r="BB59" i="17"/>
  <c r="BJ59" i="17"/>
  <c r="BR59" i="17"/>
  <c r="BZ59" i="17"/>
  <c r="CH59" i="17"/>
  <c r="CP59" i="17"/>
  <c r="CX59" i="17"/>
  <c r="DF59" i="17"/>
  <c r="DN59" i="17"/>
  <c r="DV59" i="17"/>
  <c r="ED59" i="17"/>
  <c r="AU59" i="17"/>
  <c r="BK59" i="17"/>
  <c r="CA59" i="17"/>
  <c r="CQ59" i="17"/>
  <c r="DG59" i="17"/>
  <c r="DW59" i="17"/>
  <c r="AX59" i="17"/>
  <c r="BN59" i="17"/>
  <c r="CD59" i="17"/>
  <c r="CT59" i="17"/>
  <c r="DJ59" i="17"/>
  <c r="DZ59" i="17"/>
  <c r="AM59" i="17"/>
  <c r="BS59" i="17"/>
  <c r="CY59" i="17"/>
  <c r="EE59" i="17"/>
  <c r="BF59" i="17"/>
  <c r="DR59" i="17"/>
  <c r="AP59" i="17"/>
  <c r="BV59" i="17"/>
  <c r="DB59" i="17"/>
  <c r="BC59" i="17"/>
  <c r="CI59" i="17"/>
  <c r="DO59" i="17"/>
  <c r="CL59" i="17"/>
  <c r="EC59" i="17"/>
  <c r="DM59" i="17"/>
  <c r="CW59" i="17"/>
  <c r="CG59" i="17"/>
  <c r="BQ59" i="17"/>
  <c r="BA59" i="17"/>
  <c r="AK59" i="17"/>
  <c r="DP59" i="17"/>
  <c r="CZ59" i="17"/>
  <c r="CJ59" i="17"/>
  <c r="BT59" i="17"/>
  <c r="BD59" i="17"/>
  <c r="AN59" i="17"/>
  <c r="DY59" i="17"/>
  <c r="DI59" i="17"/>
  <c r="CC59" i="17"/>
  <c r="BM59" i="17"/>
  <c r="AW59" i="17"/>
  <c r="DL59" i="17"/>
  <c r="CV59" i="17"/>
  <c r="CF59" i="17"/>
  <c r="AZ59" i="17"/>
  <c r="DE59" i="17"/>
  <c r="CO59" i="17"/>
  <c r="BI59" i="17"/>
  <c r="DH59" i="17"/>
  <c r="CR59" i="17"/>
  <c r="BL59" i="17"/>
  <c r="DA59" i="17"/>
  <c r="BU59" i="17"/>
  <c r="BE59" i="17"/>
  <c r="DD59" i="17"/>
  <c r="CN59" i="17"/>
  <c r="BH59" i="17"/>
  <c r="CS59" i="17"/>
  <c r="EB59" i="17"/>
  <c r="BP59" i="17"/>
  <c r="DU59" i="17"/>
  <c r="BY59" i="17"/>
  <c r="AS59" i="17"/>
  <c r="DX59" i="17"/>
  <c r="CB59" i="17"/>
  <c r="AV59" i="17"/>
  <c r="DQ59" i="17"/>
  <c r="CK59" i="17"/>
  <c r="AO59" i="17"/>
  <c r="DT59" i="17"/>
  <c r="BX59" i="17"/>
  <c r="AR59" i="17"/>
  <c r="BW55" i="17"/>
  <c r="BN55" i="17"/>
  <c r="DX55" i="17"/>
  <c r="BM55" i="17"/>
  <c r="AJ51" i="17"/>
  <c r="AI51" i="17"/>
  <c r="AQ51" i="17"/>
  <c r="AY51" i="17"/>
  <c r="BG51" i="17"/>
  <c r="BO51" i="17"/>
  <c r="BW51" i="17"/>
  <c r="CE51" i="17"/>
  <c r="CM51" i="17"/>
  <c r="CU51" i="17"/>
  <c r="DC51" i="17"/>
  <c r="DK51" i="17"/>
  <c r="DS51" i="17"/>
  <c r="EA51" i="17"/>
  <c r="AL51" i="17"/>
  <c r="AT51" i="17"/>
  <c r="BB51" i="17"/>
  <c r="BJ51" i="17"/>
  <c r="BR51" i="17"/>
  <c r="BZ51" i="17"/>
  <c r="CH51" i="17"/>
  <c r="CP51" i="17"/>
  <c r="CX51" i="17"/>
  <c r="DF51" i="17"/>
  <c r="DN51" i="17"/>
  <c r="DV51" i="17"/>
  <c r="ED51" i="17"/>
  <c r="AM51" i="17"/>
  <c r="BC51" i="17"/>
  <c r="BS51" i="17"/>
  <c r="CI51" i="17"/>
  <c r="CY51" i="17"/>
  <c r="DO51" i="17"/>
  <c r="EE51" i="17"/>
  <c r="AP51" i="17"/>
  <c r="BF51" i="17"/>
  <c r="BV51" i="17"/>
  <c r="CL51" i="17"/>
  <c r="DB51" i="17"/>
  <c r="DR51" i="17"/>
  <c r="AU51" i="17"/>
  <c r="CA51" i="17"/>
  <c r="DG51" i="17"/>
  <c r="AX51" i="17"/>
  <c r="CD51" i="17"/>
  <c r="DJ51" i="17"/>
  <c r="CQ51" i="17"/>
  <c r="BN51" i="17"/>
  <c r="CT51" i="17"/>
  <c r="BK51" i="17"/>
  <c r="DW51" i="17"/>
  <c r="DZ51" i="17"/>
  <c r="EC51" i="17"/>
  <c r="DM51" i="17"/>
  <c r="CW51" i="17"/>
  <c r="CG51" i="17"/>
  <c r="BQ51" i="17"/>
  <c r="BA51" i="17"/>
  <c r="AK51" i="17"/>
  <c r="DP51" i="17"/>
  <c r="CZ51" i="17"/>
  <c r="CJ51" i="17"/>
  <c r="BT51" i="17"/>
  <c r="BD51" i="17"/>
  <c r="AN51" i="17"/>
  <c r="DI51" i="17"/>
  <c r="CS51" i="17"/>
  <c r="CC51" i="17"/>
  <c r="AW51" i="17"/>
  <c r="EB51" i="17"/>
  <c r="CV51" i="17"/>
  <c r="CF51" i="17"/>
  <c r="AZ51" i="17"/>
  <c r="DU51" i="17"/>
  <c r="CO51" i="17"/>
  <c r="BI51" i="17"/>
  <c r="DX51" i="17"/>
  <c r="DH51" i="17"/>
  <c r="CB51" i="17"/>
  <c r="BL51" i="17"/>
  <c r="AV51" i="17"/>
  <c r="DQ51" i="17"/>
  <c r="CK51" i="17"/>
  <c r="BE51" i="17"/>
  <c r="DT51" i="17"/>
  <c r="CN51" i="17"/>
  <c r="BX51" i="17"/>
  <c r="AR51" i="17"/>
  <c r="DY51" i="17"/>
  <c r="BM51" i="17"/>
  <c r="DL51" i="17"/>
  <c r="BP51" i="17"/>
  <c r="DE51" i="17"/>
  <c r="BY51" i="17"/>
  <c r="AS51" i="17"/>
  <c r="CR51" i="17"/>
  <c r="DA51" i="17"/>
  <c r="BU51" i="17"/>
  <c r="AO51" i="17"/>
  <c r="DD51" i="17"/>
  <c r="BH51" i="17"/>
  <c r="AJ47" i="17"/>
  <c r="AM47" i="17"/>
  <c r="AU47" i="17"/>
  <c r="BC47" i="17"/>
  <c r="BK47" i="17"/>
  <c r="BS47" i="17"/>
  <c r="CA47" i="17"/>
  <c r="CI47" i="17"/>
  <c r="CQ47" i="17"/>
  <c r="CY47" i="17"/>
  <c r="DG47" i="17"/>
  <c r="DO47" i="17"/>
  <c r="DW47" i="17"/>
  <c r="EE47" i="17"/>
  <c r="AP47" i="17"/>
  <c r="AX47" i="17"/>
  <c r="BF47" i="17"/>
  <c r="BN47" i="17"/>
  <c r="BV47" i="17"/>
  <c r="CD47" i="17"/>
  <c r="CL47" i="17"/>
  <c r="CT47" i="17"/>
  <c r="DB47" i="17"/>
  <c r="DJ47" i="17"/>
  <c r="DR47" i="17"/>
  <c r="DZ47" i="17"/>
  <c r="AI47" i="17"/>
  <c r="AY47" i="17"/>
  <c r="BO47" i="17"/>
  <c r="CE47" i="17"/>
  <c r="CU47" i="17"/>
  <c r="DK47" i="17"/>
  <c r="EA47" i="17"/>
  <c r="AL47" i="17"/>
  <c r="BB47" i="17"/>
  <c r="BR47" i="17"/>
  <c r="CH47" i="17"/>
  <c r="CX47" i="17"/>
  <c r="DN47" i="17"/>
  <c r="ED47" i="17"/>
  <c r="AQ47" i="17"/>
  <c r="BW47" i="17"/>
  <c r="DC47" i="17"/>
  <c r="AT47" i="17"/>
  <c r="BZ47" i="17"/>
  <c r="DF47" i="17"/>
  <c r="BG47" i="17"/>
  <c r="DS47" i="17"/>
  <c r="BJ47" i="17"/>
  <c r="DV47" i="17"/>
  <c r="CM47" i="17"/>
  <c r="CP47" i="17"/>
  <c r="DU47" i="17"/>
  <c r="DE47" i="17"/>
  <c r="CO47" i="17"/>
  <c r="BY47" i="17"/>
  <c r="BI47" i="17"/>
  <c r="AS47" i="17"/>
  <c r="DP47" i="17"/>
  <c r="CZ47" i="17"/>
  <c r="CJ47" i="17"/>
  <c r="BT47" i="17"/>
  <c r="BD47" i="17"/>
  <c r="AN47" i="17"/>
  <c r="DQ47" i="17"/>
  <c r="CK47" i="17"/>
  <c r="BU47" i="17"/>
  <c r="BE47" i="17"/>
  <c r="AO47" i="17"/>
  <c r="EC47" i="17"/>
  <c r="CW47" i="17"/>
  <c r="CG47" i="17"/>
  <c r="BA47" i="17"/>
  <c r="AK47" i="17"/>
  <c r="DH47" i="17"/>
  <c r="CR47" i="17"/>
  <c r="BL47" i="17"/>
  <c r="DY47" i="17"/>
  <c r="CS47" i="17"/>
  <c r="BM47" i="17"/>
  <c r="AW47" i="17"/>
  <c r="DT47" i="17"/>
  <c r="CN47" i="17"/>
  <c r="BX47" i="17"/>
  <c r="BH47" i="17"/>
  <c r="DA47" i="17"/>
  <c r="EB47" i="17"/>
  <c r="DL47" i="17"/>
  <c r="CV47" i="17"/>
  <c r="CF47" i="17"/>
  <c r="BP47" i="17"/>
  <c r="AZ47" i="17"/>
  <c r="DM47" i="17"/>
  <c r="BQ47" i="17"/>
  <c r="DX47" i="17"/>
  <c r="CB47" i="17"/>
  <c r="AV47" i="17"/>
  <c r="DI47" i="17"/>
  <c r="CC47" i="17"/>
  <c r="DD47" i="17"/>
  <c r="AR47" i="17"/>
  <c r="AJ43" i="17"/>
  <c r="AI43" i="17"/>
  <c r="AQ43" i="17"/>
  <c r="AY43" i="17"/>
  <c r="BG43" i="17"/>
  <c r="BO43" i="17"/>
  <c r="BW43" i="17"/>
  <c r="CE43" i="17"/>
  <c r="CM43" i="17"/>
  <c r="CU43" i="17"/>
  <c r="DC43" i="17"/>
  <c r="DK43" i="17"/>
  <c r="DS43" i="17"/>
  <c r="EA43" i="17"/>
  <c r="AL43" i="17"/>
  <c r="AT43" i="17"/>
  <c r="BB43" i="17"/>
  <c r="BJ43" i="17"/>
  <c r="BR43" i="17"/>
  <c r="BZ43" i="17"/>
  <c r="CH43" i="17"/>
  <c r="CP43" i="17"/>
  <c r="CX43" i="17"/>
  <c r="DF43" i="17"/>
  <c r="DN43" i="17"/>
  <c r="DV43" i="17"/>
  <c r="ED43" i="17"/>
  <c r="AM43" i="17"/>
  <c r="BC43" i="17"/>
  <c r="BS43" i="17"/>
  <c r="CI43" i="17"/>
  <c r="CY43" i="17"/>
  <c r="DO43" i="17"/>
  <c r="EE43" i="17"/>
  <c r="AP43" i="17"/>
  <c r="BF43" i="17"/>
  <c r="BV43" i="17"/>
  <c r="CL43" i="17"/>
  <c r="DB43" i="17"/>
  <c r="DR43" i="17"/>
  <c r="BK43" i="17"/>
  <c r="CQ43" i="17"/>
  <c r="DW43" i="17"/>
  <c r="BN43" i="17"/>
  <c r="CT43" i="17"/>
  <c r="DZ43" i="17"/>
  <c r="AU43" i="17"/>
  <c r="DG43" i="17"/>
  <c r="AX43" i="17"/>
  <c r="DJ43" i="17"/>
  <c r="CA43" i="17"/>
  <c r="CD43" i="17"/>
  <c r="EC43" i="17"/>
  <c r="DM43" i="17"/>
  <c r="CW43" i="17"/>
  <c r="CG43" i="17"/>
  <c r="BQ43" i="17"/>
  <c r="BA43" i="17"/>
  <c r="AK43" i="17"/>
  <c r="DP43" i="17"/>
  <c r="CZ43" i="17"/>
  <c r="CJ43" i="17"/>
  <c r="BT43" i="17"/>
  <c r="BD43" i="17"/>
  <c r="AN43" i="17"/>
  <c r="DY43" i="17"/>
  <c r="DI43" i="17"/>
  <c r="CS43" i="17"/>
  <c r="BM43" i="17"/>
  <c r="AW43" i="17"/>
  <c r="DU43" i="17"/>
  <c r="CO43" i="17"/>
  <c r="BY43" i="17"/>
  <c r="AS43" i="17"/>
  <c r="DX43" i="17"/>
  <c r="CR43" i="17"/>
  <c r="CB43" i="17"/>
  <c r="AV43" i="17"/>
  <c r="DQ43" i="17"/>
  <c r="DA43" i="17"/>
  <c r="BU43" i="17"/>
  <c r="BE43" i="17"/>
  <c r="DT43" i="17"/>
  <c r="DD43" i="17"/>
  <c r="BX43" i="17"/>
  <c r="BH43" i="17"/>
  <c r="CC43" i="17"/>
  <c r="EB43" i="17"/>
  <c r="DL43" i="17"/>
  <c r="CV43" i="17"/>
  <c r="CF43" i="17"/>
  <c r="BP43" i="17"/>
  <c r="AZ43" i="17"/>
  <c r="DE43" i="17"/>
  <c r="BI43" i="17"/>
  <c r="DH43" i="17"/>
  <c r="BL43" i="17"/>
  <c r="CK43" i="17"/>
  <c r="AO43" i="17"/>
  <c r="CN43" i="17"/>
  <c r="AR43" i="17"/>
  <c r="BN39" i="17"/>
  <c r="DP39" i="17"/>
  <c r="ED39" i="17"/>
  <c r="AY39" i="17"/>
  <c r="BJ39" i="17"/>
  <c r="AJ35" i="17"/>
  <c r="AT35" i="17"/>
  <c r="BD35" i="17"/>
  <c r="BN35" i="17"/>
  <c r="BZ35" i="17"/>
  <c r="CJ35" i="17"/>
  <c r="CT35" i="17"/>
  <c r="DF35" i="17"/>
  <c r="DP35" i="17"/>
  <c r="DZ35" i="17"/>
  <c r="AL35" i="17"/>
  <c r="AV35" i="17"/>
  <c r="BF35" i="17"/>
  <c r="BR35" i="17"/>
  <c r="CB35" i="17"/>
  <c r="CL35" i="17"/>
  <c r="CX35" i="17"/>
  <c r="DH35" i="17"/>
  <c r="DR35" i="17"/>
  <c r="ED35" i="17"/>
  <c r="AX35" i="17"/>
  <c r="BT35" i="17"/>
  <c r="CP35" i="17"/>
  <c r="DJ35" i="17"/>
  <c r="BB35" i="17"/>
  <c r="BV35" i="17"/>
  <c r="CR35" i="17"/>
  <c r="DN35" i="17"/>
  <c r="AN35" i="17"/>
  <c r="CD35" i="17"/>
  <c r="DV35" i="17"/>
  <c r="AP35" i="17"/>
  <c r="CH35" i="17"/>
  <c r="DX35" i="17"/>
  <c r="BJ35" i="17"/>
  <c r="BL35" i="17"/>
  <c r="CZ35" i="17"/>
  <c r="DB35" i="17"/>
  <c r="DD35" i="17"/>
  <c r="BX35" i="17"/>
  <c r="AR35" i="17"/>
  <c r="AW35" i="17"/>
  <c r="BM35" i="17"/>
  <c r="CC35" i="17"/>
  <c r="CS35" i="17"/>
  <c r="DI35" i="17"/>
  <c r="DY35" i="17"/>
  <c r="AQ35" i="17"/>
  <c r="BG35" i="17"/>
  <c r="BW35" i="17"/>
  <c r="CM35" i="17"/>
  <c r="DC35" i="17"/>
  <c r="DS35" i="17"/>
  <c r="EB35" i="17"/>
  <c r="CV35" i="17"/>
  <c r="CN35" i="17"/>
  <c r="AO35" i="17"/>
  <c r="BU35" i="17"/>
  <c r="CK35" i="17"/>
  <c r="DQ35" i="17"/>
  <c r="AI35" i="17"/>
  <c r="BO35" i="17"/>
  <c r="CU35" i="17"/>
  <c r="DK35" i="17"/>
  <c r="CF35" i="17"/>
  <c r="AS35" i="17"/>
  <c r="BI35" i="17"/>
  <c r="BY35" i="17"/>
  <c r="DE35" i="17"/>
  <c r="DU35" i="17"/>
  <c r="BC35" i="17"/>
  <c r="BS35" i="17"/>
  <c r="CY35" i="17"/>
  <c r="DO35" i="17"/>
  <c r="EE35" i="17"/>
  <c r="BP35" i="17"/>
  <c r="AK35" i="17"/>
  <c r="BA35" i="17"/>
  <c r="BQ35" i="17"/>
  <c r="CG35" i="17"/>
  <c r="CW35" i="17"/>
  <c r="DM35" i="17"/>
  <c r="EC35" i="17"/>
  <c r="AU35" i="17"/>
  <c r="BK35" i="17"/>
  <c r="CA35" i="17"/>
  <c r="CQ35" i="17"/>
  <c r="DG35" i="17"/>
  <c r="DW35" i="17"/>
  <c r="DT35" i="17"/>
  <c r="BH35" i="17"/>
  <c r="BE35" i="17"/>
  <c r="DA35" i="17"/>
  <c r="AY35" i="17"/>
  <c r="CE35" i="17"/>
  <c r="EA35" i="17"/>
  <c r="DL35" i="17"/>
  <c r="AZ35" i="17"/>
  <c r="CO35" i="17"/>
  <c r="AM35" i="17"/>
  <c r="CI35" i="17"/>
  <c r="AX31" i="17"/>
  <c r="BR31" i="17"/>
  <c r="CL31" i="17"/>
  <c r="DJ31" i="17"/>
  <c r="ED31" i="17"/>
  <c r="BB31" i="17"/>
  <c r="BV31" i="17"/>
  <c r="CT31" i="17"/>
  <c r="DN31" i="17"/>
  <c r="BF31" i="17"/>
  <c r="CX31" i="17"/>
  <c r="BN31" i="17"/>
  <c r="DB31" i="17"/>
  <c r="AL31" i="17"/>
  <c r="DR31" i="17"/>
  <c r="AP31" i="17"/>
  <c r="DZ31" i="17"/>
  <c r="CD31" i="17"/>
  <c r="CH31" i="17"/>
  <c r="AM31" i="17"/>
  <c r="BC31" i="17"/>
  <c r="BS31" i="17"/>
  <c r="CI31" i="17"/>
  <c r="CY31" i="17"/>
  <c r="DO31" i="17"/>
  <c r="EE31" i="17"/>
  <c r="AV31" i="17"/>
  <c r="BL31" i="17"/>
  <c r="CB31" i="17"/>
  <c r="CR31" i="17"/>
  <c r="DH31" i="17"/>
  <c r="DX31" i="17"/>
  <c r="BA31" i="17"/>
  <c r="CG31" i="17"/>
  <c r="DM31" i="17"/>
  <c r="AW31" i="17"/>
  <c r="CC31" i="17"/>
  <c r="DI31" i="17"/>
  <c r="DV31" i="17"/>
  <c r="BJ31" i="17"/>
  <c r="AQ31" i="17"/>
  <c r="BG31" i="17"/>
  <c r="CM31" i="17"/>
  <c r="DC31" i="17"/>
  <c r="DS31" i="17"/>
  <c r="AJ31" i="17"/>
  <c r="BP31" i="17"/>
  <c r="CF31" i="17"/>
  <c r="CV31" i="17"/>
  <c r="EB31" i="17"/>
  <c r="CO31" i="17"/>
  <c r="DU31" i="17"/>
  <c r="CK31" i="17"/>
  <c r="DQ31" i="17"/>
  <c r="AU31" i="17"/>
  <c r="CA31" i="17"/>
  <c r="DG31" i="17"/>
  <c r="DW31" i="17"/>
  <c r="BD31" i="17"/>
  <c r="BT31" i="17"/>
  <c r="CZ31" i="17"/>
  <c r="DP31" i="17"/>
  <c r="BQ31" i="17"/>
  <c r="EC31" i="17"/>
  <c r="CS31" i="17"/>
  <c r="DY31" i="17"/>
  <c r="AI31" i="17"/>
  <c r="BO31" i="17"/>
  <c r="CU31" i="17"/>
  <c r="AR31" i="17"/>
  <c r="BX31" i="17"/>
  <c r="DD31" i="17"/>
  <c r="AS31" i="17"/>
  <c r="DE31" i="17"/>
  <c r="BU31" i="17"/>
  <c r="BW31" i="17"/>
  <c r="AZ31" i="17"/>
  <c r="DL31" i="17"/>
  <c r="BI31" i="17"/>
  <c r="BE31" i="17"/>
  <c r="DF31" i="17"/>
  <c r="AT31" i="17"/>
  <c r="BK31" i="17"/>
  <c r="CQ31" i="17"/>
  <c r="AN31" i="17"/>
  <c r="CJ31" i="17"/>
  <c r="AK31" i="17"/>
  <c r="CW31" i="17"/>
  <c r="BM31" i="17"/>
  <c r="CP31" i="17"/>
  <c r="AY31" i="17"/>
  <c r="CE31" i="17"/>
  <c r="DK31" i="17"/>
  <c r="EA31" i="17"/>
  <c r="BH31" i="17"/>
  <c r="CN31" i="17"/>
  <c r="DT31" i="17"/>
  <c r="BY31" i="17"/>
  <c r="AO31" i="17"/>
  <c r="DA31" i="17"/>
  <c r="BZ31" i="17"/>
  <c r="AX27" i="17"/>
  <c r="DZ27" i="17"/>
  <c r="BN27" i="17"/>
  <c r="CD27" i="17"/>
  <c r="CT27" i="17"/>
  <c r="AQ27" i="17"/>
  <c r="BG27" i="17"/>
  <c r="BW27" i="17"/>
  <c r="CM27" i="17"/>
  <c r="DC27" i="17"/>
  <c r="DS27" i="17"/>
  <c r="AJ27" i="17"/>
  <c r="AZ27" i="17"/>
  <c r="BP27" i="17"/>
  <c r="CF27" i="17"/>
  <c r="CV27" i="17"/>
  <c r="DL27" i="17"/>
  <c r="EB27" i="17"/>
  <c r="AW27" i="17"/>
  <c r="BM27" i="17"/>
  <c r="CC27" i="17"/>
  <c r="CS27" i="17"/>
  <c r="DI27" i="17"/>
  <c r="DY27" i="17"/>
  <c r="BR27" i="17"/>
  <c r="ED27" i="17"/>
  <c r="CL27" i="17"/>
  <c r="BJ27" i="17"/>
  <c r="DV27" i="17"/>
  <c r="CQ27" i="17"/>
  <c r="DW27" i="17"/>
  <c r="BD27" i="17"/>
  <c r="CJ27" i="17"/>
  <c r="CZ27" i="17"/>
  <c r="AK27" i="17"/>
  <c r="BA27" i="17"/>
  <c r="BQ27" i="17"/>
  <c r="CW27" i="17"/>
  <c r="DM27" i="17"/>
  <c r="CH27" i="17"/>
  <c r="AP27" i="17"/>
  <c r="BZ27" i="17"/>
  <c r="AI27" i="17"/>
  <c r="BO27" i="17"/>
  <c r="CU27" i="17"/>
  <c r="DK27" i="17"/>
  <c r="EA27" i="17"/>
  <c r="BH27" i="17"/>
  <c r="BX27" i="17"/>
  <c r="DD27" i="17"/>
  <c r="DT27" i="17"/>
  <c r="BE27" i="17"/>
  <c r="BU27" i="17"/>
  <c r="DA27" i="17"/>
  <c r="DQ27" i="17"/>
  <c r="CX27" i="17"/>
  <c r="BF27" i="17"/>
  <c r="CP27" i="17"/>
  <c r="DJ27" i="17"/>
  <c r="AM27" i="17"/>
  <c r="BC27" i="17"/>
  <c r="BS27" i="17"/>
  <c r="CY27" i="17"/>
  <c r="DO27" i="17"/>
  <c r="EE27" i="17"/>
  <c r="BL27" i="17"/>
  <c r="CR27" i="17"/>
  <c r="DX27" i="17"/>
  <c r="BI27" i="17"/>
  <c r="DE27" i="17"/>
  <c r="BB27" i="17"/>
  <c r="AT27" i="17"/>
  <c r="AU27" i="17"/>
  <c r="BK27" i="17"/>
  <c r="CA27" i="17"/>
  <c r="DG27" i="17"/>
  <c r="AN27" i="17"/>
  <c r="BT27" i="17"/>
  <c r="DP27" i="17"/>
  <c r="CG27" i="17"/>
  <c r="EC27" i="17"/>
  <c r="DB27" i="17"/>
  <c r="AY27" i="17"/>
  <c r="CE27" i="17"/>
  <c r="AR27" i="17"/>
  <c r="CN27" i="17"/>
  <c r="AO27" i="17"/>
  <c r="CK27" i="17"/>
  <c r="AL27" i="17"/>
  <c r="DR27" i="17"/>
  <c r="CI27" i="17"/>
  <c r="AV27" i="17"/>
  <c r="DH27" i="17"/>
  <c r="BY27" i="17"/>
  <c r="BV27" i="17"/>
  <c r="CB27" i="17"/>
  <c r="AS27" i="17"/>
  <c r="CO27" i="17"/>
  <c r="DU27" i="17"/>
  <c r="DN27" i="17"/>
  <c r="DF27" i="17"/>
  <c r="DL23" i="17"/>
  <c r="CE23" i="17"/>
  <c r="CI23" i="17"/>
  <c r="DG23" i="17"/>
  <c r="AP23" i="17"/>
  <c r="CY23" i="17"/>
  <c r="CT19" i="17"/>
  <c r="DJ19" i="17"/>
  <c r="AX19" i="17"/>
  <c r="AM19" i="17"/>
  <c r="BC19" i="17"/>
  <c r="BS19" i="17"/>
  <c r="CI19" i="17"/>
  <c r="CY19" i="17"/>
  <c r="DO19" i="17"/>
  <c r="EE19" i="17"/>
  <c r="AV19" i="17"/>
  <c r="BL19" i="17"/>
  <c r="CB19" i="17"/>
  <c r="CR19" i="17"/>
  <c r="DH19" i="17"/>
  <c r="DX19" i="17"/>
  <c r="AS19" i="17"/>
  <c r="BI19" i="17"/>
  <c r="BY19" i="17"/>
  <c r="CO19" i="17"/>
  <c r="DE19" i="17"/>
  <c r="DU19" i="17"/>
  <c r="BB19" i="17"/>
  <c r="DN19" i="17"/>
  <c r="BV19" i="17"/>
  <c r="AT19" i="17"/>
  <c r="DF19" i="17"/>
  <c r="CD19" i="17"/>
  <c r="DZ19" i="17"/>
  <c r="AU19" i="17"/>
  <c r="CA19" i="17"/>
  <c r="CQ19" i="17"/>
  <c r="DW19" i="17"/>
  <c r="BD19" i="17"/>
  <c r="BT19" i="17"/>
  <c r="CJ19" i="17"/>
  <c r="DP19" i="17"/>
  <c r="AK19" i="17"/>
  <c r="BQ19" i="17"/>
  <c r="CG19" i="17"/>
  <c r="CW19" i="17"/>
  <c r="EC19" i="17"/>
  <c r="CH19" i="17"/>
  <c r="DB19" i="17"/>
  <c r="BN19" i="17"/>
  <c r="AY19" i="17"/>
  <c r="CE19" i="17"/>
  <c r="DK19" i="17"/>
  <c r="AR19" i="17"/>
  <c r="BX19" i="17"/>
  <c r="DD19" i="17"/>
  <c r="AO19" i="17"/>
  <c r="BU19" i="17"/>
  <c r="DA19" i="17"/>
  <c r="DQ19" i="17"/>
  <c r="CX19" i="17"/>
  <c r="DR19" i="17"/>
  <c r="CP19" i="17"/>
  <c r="AQ19" i="17"/>
  <c r="BG19" i="17"/>
  <c r="BW19" i="17"/>
  <c r="CM19" i="17"/>
  <c r="DC19" i="17"/>
  <c r="DS19" i="17"/>
  <c r="AJ19" i="17"/>
  <c r="AZ19" i="17"/>
  <c r="BP19" i="17"/>
  <c r="CF19" i="17"/>
  <c r="CV19" i="17"/>
  <c r="DL19" i="17"/>
  <c r="EB19" i="17"/>
  <c r="AW19" i="17"/>
  <c r="BM19" i="17"/>
  <c r="CC19" i="17"/>
  <c r="CS19" i="17"/>
  <c r="DI19" i="17"/>
  <c r="DY19" i="17"/>
  <c r="BR19" i="17"/>
  <c r="ED19" i="17"/>
  <c r="CL19" i="17"/>
  <c r="BJ19" i="17"/>
  <c r="DV19" i="17"/>
  <c r="BK19" i="17"/>
  <c r="DG19" i="17"/>
  <c r="AN19" i="17"/>
  <c r="CZ19" i="17"/>
  <c r="BA19" i="17"/>
  <c r="DM19" i="17"/>
  <c r="AP19" i="17"/>
  <c r="BZ19" i="17"/>
  <c r="AI19" i="17"/>
  <c r="BO19" i="17"/>
  <c r="CU19" i="17"/>
  <c r="EA19" i="17"/>
  <c r="BH19" i="17"/>
  <c r="CN19" i="17"/>
  <c r="DT19" i="17"/>
  <c r="BE19" i="17"/>
  <c r="CK19" i="17"/>
  <c r="AL19" i="17"/>
  <c r="BF19" i="17"/>
  <c r="AL15" i="17"/>
  <c r="AX15" i="17"/>
  <c r="CD15" i="17"/>
  <c r="DJ15" i="17"/>
  <c r="BN15" i="17"/>
  <c r="DB15" i="17"/>
  <c r="BV15" i="17"/>
  <c r="DR15" i="17"/>
  <c r="CL15" i="17"/>
  <c r="CT15" i="17"/>
  <c r="DZ15" i="17"/>
  <c r="AP15" i="17"/>
  <c r="BF15" i="17"/>
  <c r="ED15" i="17"/>
  <c r="BR15" i="17"/>
  <c r="AQ15" i="17"/>
  <c r="BG15" i="17"/>
  <c r="BW15" i="17"/>
  <c r="CM15" i="17"/>
  <c r="DC15" i="17"/>
  <c r="DS15" i="17"/>
  <c r="AJ15" i="17"/>
  <c r="AZ15" i="17"/>
  <c r="BP15" i="17"/>
  <c r="CF15" i="17"/>
  <c r="CV15" i="17"/>
  <c r="DL15" i="17"/>
  <c r="EB15" i="17"/>
  <c r="AW15" i="17"/>
  <c r="BM15" i="17"/>
  <c r="CC15" i="17"/>
  <c r="CS15" i="17"/>
  <c r="DI15" i="17"/>
  <c r="DY15" i="17"/>
  <c r="CP15" i="17"/>
  <c r="BB15" i="17"/>
  <c r="AU15" i="17"/>
  <c r="BK15" i="17"/>
  <c r="CQ15" i="17"/>
  <c r="DG15" i="17"/>
  <c r="DW15" i="17"/>
  <c r="BD15" i="17"/>
  <c r="BT15" i="17"/>
  <c r="CJ15" i="17"/>
  <c r="DP15" i="17"/>
  <c r="BA15" i="17"/>
  <c r="BQ15" i="17"/>
  <c r="CW15" i="17"/>
  <c r="DM15" i="17"/>
  <c r="BZ15" i="17"/>
  <c r="AI15" i="17"/>
  <c r="AY15" i="17"/>
  <c r="CE15" i="17"/>
  <c r="CU15" i="17"/>
  <c r="EA15" i="17"/>
  <c r="BH15" i="17"/>
  <c r="BX15" i="17"/>
  <c r="DD15" i="17"/>
  <c r="DT15" i="17"/>
  <c r="BE15" i="17"/>
  <c r="BU15" i="17"/>
  <c r="DA15" i="17"/>
  <c r="DV15" i="17"/>
  <c r="BJ15" i="17"/>
  <c r="AM15" i="17"/>
  <c r="BS15" i="17"/>
  <c r="CY15" i="17"/>
  <c r="EE15" i="17"/>
  <c r="CB15" i="17"/>
  <c r="DH15" i="17"/>
  <c r="BI15" i="17"/>
  <c r="CO15" i="17"/>
  <c r="DU15" i="17"/>
  <c r="AT15" i="17"/>
  <c r="DN15" i="17"/>
  <c r="CA15" i="17"/>
  <c r="AN15" i="17"/>
  <c r="CZ15" i="17"/>
  <c r="AK15" i="17"/>
  <c r="CG15" i="17"/>
  <c r="EC15" i="17"/>
  <c r="CX15" i="17"/>
  <c r="BO15" i="17"/>
  <c r="DK15" i="17"/>
  <c r="AR15" i="17"/>
  <c r="CN15" i="17"/>
  <c r="AO15" i="17"/>
  <c r="CK15" i="17"/>
  <c r="DQ15" i="17"/>
  <c r="CH15" i="17"/>
  <c r="AV15" i="17"/>
  <c r="DX15" i="17"/>
  <c r="BC15" i="17"/>
  <c r="CI15" i="17"/>
  <c r="DO15" i="17"/>
  <c r="BL15" i="17"/>
  <c r="CR15" i="17"/>
  <c r="AS15" i="17"/>
  <c r="BY15" i="17"/>
  <c r="DE15" i="17"/>
  <c r="DF15" i="17"/>
  <c r="AI11" i="17"/>
  <c r="AJ11" i="17" s="1"/>
  <c r="AK11" i="17" s="1"/>
  <c r="AL11" i="17" s="1"/>
  <c r="AM11" i="17" s="1"/>
  <c r="AN11" i="17" s="1"/>
  <c r="AO11" i="17" s="1"/>
  <c r="AP11" i="17" s="1"/>
  <c r="AQ11" i="17" s="1"/>
  <c r="AR11" i="17" s="1"/>
  <c r="AS11" i="17" s="1"/>
  <c r="AT11" i="17" s="1"/>
  <c r="AU11" i="17" s="1"/>
  <c r="AV11" i="17" s="1"/>
  <c r="EE11" i="17"/>
  <c r="EE7" i="17"/>
  <c r="AI7" i="17"/>
  <c r="AJ7" i="17" s="1"/>
  <c r="AJ93" i="17"/>
  <c r="AK93" i="17"/>
  <c r="AP93" i="17"/>
  <c r="AU93" i="17"/>
  <c r="BA93" i="17"/>
  <c r="BF93" i="17"/>
  <c r="BK93" i="17"/>
  <c r="BQ93" i="17"/>
  <c r="BV93" i="17"/>
  <c r="CA93" i="17"/>
  <c r="CG93" i="17"/>
  <c r="CL93" i="17"/>
  <c r="CQ93" i="17"/>
  <c r="CW93" i="17"/>
  <c r="DB93" i="17"/>
  <c r="DG93" i="17"/>
  <c r="DM93" i="17"/>
  <c r="DR93" i="17"/>
  <c r="DW93" i="17"/>
  <c r="EC93" i="17"/>
  <c r="AL93" i="17"/>
  <c r="AQ93" i="17"/>
  <c r="AW93" i="17"/>
  <c r="BB93" i="17"/>
  <c r="BG93" i="17"/>
  <c r="BM93" i="17"/>
  <c r="BR93" i="17"/>
  <c r="BW93" i="17"/>
  <c r="CC93" i="17"/>
  <c r="CH93" i="17"/>
  <c r="CM93" i="17"/>
  <c r="CS93" i="17"/>
  <c r="CX93" i="17"/>
  <c r="DC93" i="17"/>
  <c r="DI93" i="17"/>
  <c r="DN93" i="17"/>
  <c r="DS93" i="17"/>
  <c r="DY93" i="17"/>
  <c r="ED93" i="17"/>
  <c r="AM93" i="17"/>
  <c r="AX93" i="17"/>
  <c r="BI93" i="17"/>
  <c r="BS93" i="17"/>
  <c r="CD93" i="17"/>
  <c r="CO93" i="17"/>
  <c r="CY93" i="17"/>
  <c r="DJ93" i="17"/>
  <c r="DU93" i="17"/>
  <c r="EE93" i="17"/>
  <c r="AT93" i="17"/>
  <c r="BO93" i="17"/>
  <c r="CK93" i="17"/>
  <c r="DF93" i="17"/>
  <c r="EA93" i="17"/>
  <c r="AO93" i="17"/>
  <c r="AY93" i="17"/>
  <c r="BJ93" i="17"/>
  <c r="BU93" i="17"/>
  <c r="CE93" i="17"/>
  <c r="CP93" i="17"/>
  <c r="DA93" i="17"/>
  <c r="DK93" i="17"/>
  <c r="DV93" i="17"/>
  <c r="AS93" i="17"/>
  <c r="BC93" i="17"/>
  <c r="BN93" i="17"/>
  <c r="BY93" i="17"/>
  <c r="CI93" i="17"/>
  <c r="CT93" i="17"/>
  <c r="DE93" i="17"/>
  <c r="DO93" i="17"/>
  <c r="DZ93" i="17"/>
  <c r="AI93" i="17"/>
  <c r="BE93" i="17"/>
  <c r="BZ93" i="17"/>
  <c r="CU93" i="17"/>
  <c r="DQ93" i="17"/>
  <c r="DT93" i="17"/>
  <c r="DD93" i="17"/>
  <c r="CN93" i="17"/>
  <c r="BX93" i="17"/>
  <c r="BH93" i="17"/>
  <c r="AR93" i="17"/>
  <c r="DL93" i="17"/>
  <c r="CF93" i="17"/>
  <c r="AZ93" i="17"/>
  <c r="DH93" i="17"/>
  <c r="CR93" i="17"/>
  <c r="BL93" i="17"/>
  <c r="AV93" i="17"/>
  <c r="DP93" i="17"/>
  <c r="CZ93" i="17"/>
  <c r="CJ93" i="17"/>
  <c r="BT93" i="17"/>
  <c r="BD93" i="17"/>
  <c r="AN93" i="17"/>
  <c r="EB93" i="17"/>
  <c r="CV93" i="17"/>
  <c r="BP93" i="17"/>
  <c r="DX93" i="17"/>
  <c r="CB93" i="17"/>
  <c r="DU85" i="17"/>
  <c r="AL85" i="17"/>
  <c r="BF85" i="17"/>
  <c r="BT85" i="17"/>
  <c r="BP85" i="17"/>
  <c r="CZ85" i="17"/>
  <c r="BK85" i="17"/>
  <c r="DH85" i="17"/>
  <c r="DG85" i="17"/>
  <c r="DR85" i="17"/>
  <c r="DS85" i="17"/>
  <c r="BL85" i="17"/>
  <c r="AI85" i="17"/>
  <c r="AL73" i="17"/>
  <c r="AP73" i="17"/>
  <c r="BJ73" i="17"/>
  <c r="CD73" i="17"/>
  <c r="DB73" i="17"/>
  <c r="DV73" i="17"/>
  <c r="AT73" i="17"/>
  <c r="BN73" i="17"/>
  <c r="CL73" i="17"/>
  <c r="DF73" i="17"/>
  <c r="DZ73" i="17"/>
  <c r="AX73" i="17"/>
  <c r="CP73" i="17"/>
  <c r="BF73" i="17"/>
  <c r="CT73" i="17"/>
  <c r="BV73" i="17"/>
  <c r="DR73" i="17"/>
  <c r="BZ73" i="17"/>
  <c r="DJ73" i="17"/>
  <c r="ED73" i="17"/>
  <c r="BR73" i="17"/>
  <c r="AI73" i="17"/>
  <c r="AY73" i="17"/>
  <c r="BO73" i="17"/>
  <c r="CE73" i="17"/>
  <c r="CU73" i="17"/>
  <c r="DK73" i="17"/>
  <c r="EA73" i="17"/>
  <c r="AR73" i="17"/>
  <c r="BH73" i="17"/>
  <c r="BX73" i="17"/>
  <c r="CN73" i="17"/>
  <c r="DD73" i="17"/>
  <c r="DT73" i="17"/>
  <c r="AO73" i="17"/>
  <c r="BE73" i="17"/>
  <c r="BU73" i="17"/>
  <c r="CK73" i="17"/>
  <c r="DA73" i="17"/>
  <c r="DQ73" i="17"/>
  <c r="CX73" i="17"/>
  <c r="BG73" i="17"/>
  <c r="BW73" i="17"/>
  <c r="DC73" i="17"/>
  <c r="DS73" i="17"/>
  <c r="AZ73" i="17"/>
  <c r="BP73" i="17"/>
  <c r="CV73" i="17"/>
  <c r="DL73" i="17"/>
  <c r="AW73" i="17"/>
  <c r="BM73" i="17"/>
  <c r="CS73" i="17"/>
  <c r="DY73" i="17"/>
  <c r="CH73" i="17"/>
  <c r="AU73" i="17"/>
  <c r="CA73" i="17"/>
  <c r="CQ73" i="17"/>
  <c r="DW73" i="17"/>
  <c r="AN73" i="17"/>
  <c r="BD73" i="17"/>
  <c r="CJ73" i="17"/>
  <c r="CZ73" i="17"/>
  <c r="AK73" i="17"/>
  <c r="BA73" i="17"/>
  <c r="CG73" i="17"/>
  <c r="CW73" i="17"/>
  <c r="EC73" i="17"/>
  <c r="DN73" i="17"/>
  <c r="BB73" i="17"/>
  <c r="AM73" i="17"/>
  <c r="BC73" i="17"/>
  <c r="BS73" i="17"/>
  <c r="CI73" i="17"/>
  <c r="CY73" i="17"/>
  <c r="DO73" i="17"/>
  <c r="EE73" i="17"/>
  <c r="AV73" i="17"/>
  <c r="BL73" i="17"/>
  <c r="CB73" i="17"/>
  <c r="CR73" i="17"/>
  <c r="DH73" i="17"/>
  <c r="DX73" i="17"/>
  <c r="AS73" i="17"/>
  <c r="BI73" i="17"/>
  <c r="BY73" i="17"/>
  <c r="CO73" i="17"/>
  <c r="DE73" i="17"/>
  <c r="DU73" i="17"/>
  <c r="AQ73" i="17"/>
  <c r="CM73" i="17"/>
  <c r="AJ73" i="17"/>
  <c r="CF73" i="17"/>
  <c r="EB73" i="17"/>
  <c r="CC73" i="17"/>
  <c r="DI73" i="17"/>
  <c r="BK73" i="17"/>
  <c r="DG73" i="17"/>
  <c r="BT73" i="17"/>
  <c r="DP73" i="17"/>
  <c r="BQ73" i="17"/>
  <c r="DM73" i="17"/>
  <c r="BE53" i="17"/>
  <c r="CV53" i="17"/>
  <c r="AP53" i="17"/>
  <c r="CG53" i="17"/>
  <c r="DX53" i="17"/>
  <c r="DD53" i="17"/>
  <c r="CT53" i="17"/>
  <c r="DT53" i="17"/>
  <c r="AX53" i="17"/>
  <c r="DK53" i="17"/>
  <c r="AU53" i="17"/>
  <c r="AM53" i="17"/>
  <c r="AI41" i="17"/>
  <c r="AL41" i="17"/>
  <c r="AR41" i="17"/>
  <c r="AW41" i="17"/>
  <c r="BB41" i="17"/>
  <c r="BH41" i="17"/>
  <c r="BM41" i="17"/>
  <c r="BR41" i="17"/>
  <c r="BX41" i="17"/>
  <c r="CC41" i="17"/>
  <c r="CH41" i="17"/>
  <c r="CN41" i="17"/>
  <c r="CS41" i="17"/>
  <c r="CX41" i="17"/>
  <c r="DD41" i="17"/>
  <c r="DI41" i="17"/>
  <c r="DN41" i="17"/>
  <c r="DT41" i="17"/>
  <c r="DY41" i="17"/>
  <c r="ED41" i="17"/>
  <c r="AN41" i="17"/>
  <c r="AS41" i="17"/>
  <c r="AX41" i="17"/>
  <c r="BD41" i="17"/>
  <c r="BI41" i="17"/>
  <c r="BN41" i="17"/>
  <c r="BT41" i="17"/>
  <c r="BY41" i="17"/>
  <c r="CD41" i="17"/>
  <c r="CJ41" i="17"/>
  <c r="CO41" i="17"/>
  <c r="CT41" i="17"/>
  <c r="CZ41" i="17"/>
  <c r="DE41" i="17"/>
  <c r="DJ41" i="17"/>
  <c r="DP41" i="17"/>
  <c r="DU41" i="17"/>
  <c r="DZ41" i="17"/>
  <c r="AO41" i="17"/>
  <c r="AZ41" i="17"/>
  <c r="BJ41" i="17"/>
  <c r="BU41" i="17"/>
  <c r="CF41" i="17"/>
  <c r="CP41" i="17"/>
  <c r="DA41" i="17"/>
  <c r="DL41" i="17"/>
  <c r="DV41" i="17"/>
  <c r="AP41" i="17"/>
  <c r="BA41" i="17"/>
  <c r="BL41" i="17"/>
  <c r="BV41" i="17"/>
  <c r="CG41" i="17"/>
  <c r="CR41" i="17"/>
  <c r="DB41" i="17"/>
  <c r="DM41" i="17"/>
  <c r="DX41" i="17"/>
  <c r="AT41" i="17"/>
  <c r="BP41" i="17"/>
  <c r="CK41" i="17"/>
  <c r="DF41" i="17"/>
  <c r="EB41" i="17"/>
  <c r="AV41" i="17"/>
  <c r="BQ41" i="17"/>
  <c r="CL41" i="17"/>
  <c r="DH41" i="17"/>
  <c r="EC41" i="17"/>
  <c r="BE41" i="17"/>
  <c r="CV41" i="17"/>
  <c r="BF41" i="17"/>
  <c r="CW41" i="17"/>
  <c r="BZ41" i="17"/>
  <c r="AK41" i="17"/>
  <c r="CB41" i="17"/>
  <c r="AJ41" i="17"/>
  <c r="DQ41" i="17"/>
  <c r="DR41" i="17"/>
  <c r="DS41" i="17"/>
  <c r="DC41" i="17"/>
  <c r="CM41" i="17"/>
  <c r="BW41" i="17"/>
  <c r="BG41" i="17"/>
  <c r="AQ41" i="17"/>
  <c r="EE41" i="17"/>
  <c r="DO41" i="17"/>
  <c r="CI41" i="17"/>
  <c r="BS41" i="17"/>
  <c r="BC41" i="17"/>
  <c r="AM41" i="17"/>
  <c r="EA41" i="17"/>
  <c r="CU41" i="17"/>
  <c r="CE41" i="17"/>
  <c r="AY41" i="17"/>
  <c r="DW41" i="17"/>
  <c r="CQ41" i="17"/>
  <c r="CA41" i="17"/>
  <c r="AU41" i="17"/>
  <c r="CY41" i="17"/>
  <c r="DK41" i="17"/>
  <c r="BO41" i="17"/>
  <c r="DG41" i="17"/>
  <c r="BK41" i="17"/>
  <c r="AI33" i="17"/>
  <c r="AM33" i="17"/>
  <c r="AQ33" i="17"/>
  <c r="AU33" i="17"/>
  <c r="AY33" i="17"/>
  <c r="BC33" i="17"/>
  <c r="BG33" i="17"/>
  <c r="BK33" i="17"/>
  <c r="BO33" i="17"/>
  <c r="BS33" i="17"/>
  <c r="BW33" i="17"/>
  <c r="CA33" i="17"/>
  <c r="CE33" i="17"/>
  <c r="CI33" i="17"/>
  <c r="CM33" i="17"/>
  <c r="CQ33" i="17"/>
  <c r="CU33" i="17"/>
  <c r="CY33" i="17"/>
  <c r="DC33" i="17"/>
  <c r="DG33" i="17"/>
  <c r="DK33" i="17"/>
  <c r="DO33" i="17"/>
  <c r="DS33" i="17"/>
  <c r="DW33" i="17"/>
  <c r="EA33" i="17"/>
  <c r="EE33" i="17"/>
  <c r="AJ33" i="17"/>
  <c r="AN33" i="17"/>
  <c r="AR33" i="17"/>
  <c r="AV33" i="17"/>
  <c r="AZ33" i="17"/>
  <c r="BD33" i="17"/>
  <c r="BH33" i="17"/>
  <c r="BL33" i="17"/>
  <c r="BP33" i="17"/>
  <c r="BT33" i="17"/>
  <c r="BX33" i="17"/>
  <c r="CB33" i="17"/>
  <c r="CF33" i="17"/>
  <c r="CJ33" i="17"/>
  <c r="CN33" i="17"/>
  <c r="CR33" i="17"/>
  <c r="CV33" i="17"/>
  <c r="CZ33" i="17"/>
  <c r="DD33" i="17"/>
  <c r="DH33" i="17"/>
  <c r="DL33" i="17"/>
  <c r="DP33" i="17"/>
  <c r="DT33" i="17"/>
  <c r="DX33" i="17"/>
  <c r="EB33" i="17"/>
  <c r="AO33" i="17"/>
  <c r="AW33" i="17"/>
  <c r="BE33" i="17"/>
  <c r="BM33" i="17"/>
  <c r="BU33" i="17"/>
  <c r="CC33" i="17"/>
  <c r="CK33" i="17"/>
  <c r="CS33" i="17"/>
  <c r="DA33" i="17"/>
  <c r="DI33" i="17"/>
  <c r="DQ33" i="17"/>
  <c r="DY33" i="17"/>
  <c r="AP33" i="17"/>
  <c r="AX33" i="17"/>
  <c r="BF33" i="17"/>
  <c r="BN33" i="17"/>
  <c r="BV33" i="17"/>
  <c r="CD33" i="17"/>
  <c r="CL33" i="17"/>
  <c r="CT33" i="17"/>
  <c r="DB33" i="17"/>
  <c r="DJ33" i="17"/>
  <c r="DR33" i="17"/>
  <c r="DZ33" i="17"/>
  <c r="AS33" i="17"/>
  <c r="BI33" i="17"/>
  <c r="BY33" i="17"/>
  <c r="CO33" i="17"/>
  <c r="DE33" i="17"/>
  <c r="DU33" i="17"/>
  <c r="AT33" i="17"/>
  <c r="BJ33" i="17"/>
  <c r="BZ33" i="17"/>
  <c r="CP33" i="17"/>
  <c r="DF33" i="17"/>
  <c r="DV33" i="17"/>
  <c r="BA33" i="17"/>
  <c r="CG33" i="17"/>
  <c r="DM33" i="17"/>
  <c r="BB33" i="17"/>
  <c r="CH33" i="17"/>
  <c r="DN33" i="17"/>
  <c r="AK33" i="17"/>
  <c r="CW33" i="17"/>
  <c r="ED33" i="17"/>
  <c r="AL33" i="17"/>
  <c r="CX33" i="17"/>
  <c r="BQ33" i="17"/>
  <c r="EC33" i="17"/>
  <c r="BR33" i="17"/>
  <c r="BH21" i="17"/>
  <c r="CN21" i="17"/>
  <c r="DT21" i="17"/>
  <c r="BE21" i="17"/>
  <c r="CK21" i="17"/>
  <c r="DQ21" i="17"/>
  <c r="BV21" i="17"/>
  <c r="AI21" i="17"/>
  <c r="CU21" i="17"/>
  <c r="CP21" i="17"/>
  <c r="DW21" i="17"/>
  <c r="CX21" i="17"/>
  <c r="AI9" i="17"/>
  <c r="EE9" i="17"/>
  <c r="AI4" i="17"/>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EE4" i="17"/>
  <c r="AK96" i="17"/>
  <c r="AN96" i="17"/>
  <c r="BD96" i="17"/>
  <c r="BT96" i="17"/>
  <c r="CF96" i="17"/>
  <c r="CN96" i="17"/>
  <c r="CV96" i="17"/>
  <c r="DD96" i="17"/>
  <c r="DL96" i="17"/>
  <c r="DT96" i="17"/>
  <c r="EB96" i="17"/>
  <c r="AZ96" i="17"/>
  <c r="CL96" i="17"/>
  <c r="DB96" i="17"/>
  <c r="DR96" i="17"/>
  <c r="AR96" i="17"/>
  <c r="BH96" i="17"/>
  <c r="BX96" i="17"/>
  <c r="CH96" i="17"/>
  <c r="CP96" i="17"/>
  <c r="CX96" i="17"/>
  <c r="DF96" i="17"/>
  <c r="DN96" i="17"/>
  <c r="DV96" i="17"/>
  <c r="ED96" i="17"/>
  <c r="AV96" i="17"/>
  <c r="BL96" i="17"/>
  <c r="CB96" i="17"/>
  <c r="CJ96" i="17"/>
  <c r="CR96" i="17"/>
  <c r="CZ96" i="17"/>
  <c r="DH96" i="17"/>
  <c r="DP96" i="17"/>
  <c r="DX96" i="17"/>
  <c r="AJ96" i="17"/>
  <c r="BP96" i="17"/>
  <c r="CT96" i="17"/>
  <c r="DJ96" i="17"/>
  <c r="DZ96" i="17"/>
  <c r="CD96" i="17"/>
  <c r="EA96" i="17"/>
  <c r="DK96" i="17"/>
  <c r="CU96" i="17"/>
  <c r="CE96" i="17"/>
  <c r="BO96" i="17"/>
  <c r="AY96" i="17"/>
  <c r="AI96" i="17"/>
  <c r="BN96" i="17"/>
  <c r="AX96" i="17"/>
  <c r="DY96" i="17"/>
  <c r="DI96" i="17"/>
  <c r="CS96" i="17"/>
  <c r="CC96" i="17"/>
  <c r="BM96" i="17"/>
  <c r="AW96" i="17"/>
  <c r="DC96" i="17"/>
  <c r="BW96" i="17"/>
  <c r="AQ96" i="17"/>
  <c r="BV96" i="17"/>
  <c r="AP96" i="17"/>
  <c r="DQ96" i="17"/>
  <c r="DA96" i="17"/>
  <c r="BU96" i="17"/>
  <c r="BE96" i="17"/>
  <c r="DO96" i="17"/>
  <c r="CY96" i="17"/>
  <c r="BS96" i="17"/>
  <c r="BC96" i="17"/>
  <c r="AM96" i="17"/>
  <c r="BB96" i="17"/>
  <c r="AL96" i="17"/>
  <c r="EC96" i="17"/>
  <c r="DM96" i="17"/>
  <c r="CG96" i="17"/>
  <c r="BQ96" i="17"/>
  <c r="BA96" i="17"/>
  <c r="DW96" i="17"/>
  <c r="DG96" i="17"/>
  <c r="CQ96" i="17"/>
  <c r="CA96" i="17"/>
  <c r="BK96" i="17"/>
  <c r="AU96" i="17"/>
  <c r="BZ96" i="17"/>
  <c r="BJ96" i="17"/>
  <c r="AT96" i="17"/>
  <c r="DU96" i="17"/>
  <c r="DE96" i="17"/>
  <c r="CO96" i="17"/>
  <c r="BY96" i="17"/>
  <c r="BI96" i="17"/>
  <c r="AS96" i="17"/>
  <c r="DS96" i="17"/>
  <c r="CM96" i="17"/>
  <c r="BG96" i="17"/>
  <c r="BF96" i="17"/>
  <c r="CK96" i="17"/>
  <c r="AO96" i="17"/>
  <c r="EE96" i="17"/>
  <c r="CI96" i="17"/>
  <c r="BR96" i="17"/>
  <c r="CW96" i="17"/>
  <c r="AI84" i="17"/>
  <c r="AK84" i="17"/>
  <c r="AU84" i="17"/>
  <c r="BF84" i="17"/>
  <c r="BQ84" i="17"/>
  <c r="CA84" i="17"/>
  <c r="CL84" i="17"/>
  <c r="CW84" i="17"/>
  <c r="DG84" i="17"/>
  <c r="DR84" i="17"/>
  <c r="EC84" i="17"/>
  <c r="AM84" i="17"/>
  <c r="AX84" i="17"/>
  <c r="BI84" i="17"/>
  <c r="BS84" i="17"/>
  <c r="CD84" i="17"/>
  <c r="CO84" i="17"/>
  <c r="CY84" i="17"/>
  <c r="DJ84" i="17"/>
  <c r="DU84" i="17"/>
  <c r="EE84" i="17"/>
  <c r="BA84" i="17"/>
  <c r="BV84" i="17"/>
  <c r="CQ84" i="17"/>
  <c r="DM84" i="17"/>
  <c r="BN84" i="17"/>
  <c r="DE84" i="17"/>
  <c r="BC84" i="17"/>
  <c r="BY84" i="17"/>
  <c r="CT84" i="17"/>
  <c r="DO84" i="17"/>
  <c r="AP84" i="17"/>
  <c r="BK84" i="17"/>
  <c r="CG84" i="17"/>
  <c r="DB84" i="17"/>
  <c r="DW84" i="17"/>
  <c r="AS84" i="17"/>
  <c r="CI84" i="17"/>
  <c r="DZ84" i="17"/>
  <c r="DK84" i="17"/>
  <c r="CP84" i="17"/>
  <c r="BU84" i="17"/>
  <c r="AY84" i="17"/>
  <c r="AJ84" i="17"/>
  <c r="AZ84" i="17"/>
  <c r="BP84" i="17"/>
  <c r="CF84" i="17"/>
  <c r="CV84" i="17"/>
  <c r="DL84" i="17"/>
  <c r="EB84" i="17"/>
  <c r="ED84" i="17"/>
  <c r="DI84" i="17"/>
  <c r="CM84" i="17"/>
  <c r="BR84" i="17"/>
  <c r="AW84" i="17"/>
  <c r="DV84" i="17"/>
  <c r="CE84" i="17"/>
  <c r="BJ84" i="17"/>
  <c r="BH84" i="17"/>
  <c r="BX84" i="17"/>
  <c r="DD84" i="17"/>
  <c r="DT84" i="17"/>
  <c r="DS84" i="17"/>
  <c r="CX84" i="17"/>
  <c r="CC84" i="17"/>
  <c r="AL84" i="17"/>
  <c r="DQ84" i="17"/>
  <c r="CU84" i="17"/>
  <c r="BE84" i="17"/>
  <c r="AV84" i="17"/>
  <c r="BL84" i="17"/>
  <c r="CR84" i="17"/>
  <c r="DX84" i="17"/>
  <c r="DN84" i="17"/>
  <c r="CS84" i="17"/>
  <c r="BB84" i="17"/>
  <c r="EA84" i="17"/>
  <c r="DF84" i="17"/>
  <c r="CK84" i="17"/>
  <c r="BO84" i="17"/>
  <c r="AT84" i="17"/>
  <c r="AN84" i="17"/>
  <c r="BD84" i="17"/>
  <c r="BT84" i="17"/>
  <c r="CJ84" i="17"/>
  <c r="CZ84" i="17"/>
  <c r="DP84" i="17"/>
  <c r="DY84" i="17"/>
  <c r="DC84" i="17"/>
  <c r="CH84" i="17"/>
  <c r="BM84" i="17"/>
  <c r="AQ84" i="17"/>
  <c r="DA84" i="17"/>
  <c r="AO84" i="17"/>
  <c r="AR84" i="17"/>
  <c r="CN84" i="17"/>
  <c r="BG84" i="17"/>
  <c r="BZ84" i="17"/>
  <c r="CB84" i="17"/>
  <c r="DH84" i="17"/>
  <c r="BW84" i="17"/>
  <c r="BA76" i="17"/>
  <c r="CQ76" i="17"/>
  <c r="AL76" i="17"/>
  <c r="CC76" i="17"/>
  <c r="DS76" i="17"/>
  <c r="CT76" i="17"/>
  <c r="BZ76" i="17"/>
  <c r="BS76" i="17"/>
  <c r="DA76" i="17"/>
  <c r="BI76" i="17"/>
  <c r="CE76" i="17"/>
  <c r="BT76" i="17"/>
  <c r="DT76" i="17"/>
  <c r="EB76" i="17"/>
  <c r="AZ76" i="17"/>
  <c r="AL68" i="17"/>
  <c r="AP68" i="17"/>
  <c r="AT68" i="17"/>
  <c r="AX68" i="17"/>
  <c r="BB68" i="17"/>
  <c r="BF68" i="17"/>
  <c r="BJ68" i="17"/>
  <c r="BN68" i="17"/>
  <c r="BR68" i="17"/>
  <c r="BV68" i="17"/>
  <c r="BZ68" i="17"/>
  <c r="CD68" i="17"/>
  <c r="CH68" i="17"/>
  <c r="CL68" i="17"/>
  <c r="CP68" i="17"/>
  <c r="CT68" i="17"/>
  <c r="CX68" i="17"/>
  <c r="DB68" i="17"/>
  <c r="DF68" i="17"/>
  <c r="DJ68" i="17"/>
  <c r="DN68" i="17"/>
  <c r="DR68" i="17"/>
  <c r="DV68" i="17"/>
  <c r="DZ68" i="17"/>
  <c r="ED68" i="17"/>
  <c r="AI68" i="17"/>
  <c r="AM68" i="17"/>
  <c r="AQ68" i="17"/>
  <c r="AU68" i="17"/>
  <c r="AY68" i="17"/>
  <c r="BC68" i="17"/>
  <c r="BG68" i="17"/>
  <c r="BK68" i="17"/>
  <c r="BO68" i="17"/>
  <c r="BS68" i="17"/>
  <c r="BW68" i="17"/>
  <c r="CA68" i="17"/>
  <c r="CE68" i="17"/>
  <c r="CI68" i="17"/>
  <c r="CM68" i="17"/>
  <c r="CQ68" i="17"/>
  <c r="CU68" i="17"/>
  <c r="CY68" i="17"/>
  <c r="DC68" i="17"/>
  <c r="DG68" i="17"/>
  <c r="DK68" i="17"/>
  <c r="DO68" i="17"/>
  <c r="DS68" i="17"/>
  <c r="DW68" i="17"/>
  <c r="EA68" i="17"/>
  <c r="EE68" i="17"/>
  <c r="AN68" i="17"/>
  <c r="AV68" i="17"/>
  <c r="BD68" i="17"/>
  <c r="BL68" i="17"/>
  <c r="BT68" i="17"/>
  <c r="CB68" i="17"/>
  <c r="CJ68" i="17"/>
  <c r="CR68" i="17"/>
  <c r="CZ68" i="17"/>
  <c r="DH68" i="17"/>
  <c r="DP68" i="17"/>
  <c r="DX68" i="17"/>
  <c r="AO68" i="17"/>
  <c r="AW68" i="17"/>
  <c r="BE68" i="17"/>
  <c r="BM68" i="17"/>
  <c r="BU68" i="17"/>
  <c r="CC68" i="17"/>
  <c r="CK68" i="17"/>
  <c r="CS68" i="17"/>
  <c r="DA68" i="17"/>
  <c r="DI68" i="17"/>
  <c r="DQ68" i="17"/>
  <c r="DY68" i="17"/>
  <c r="AJ68" i="17"/>
  <c r="AZ68" i="17"/>
  <c r="BP68" i="17"/>
  <c r="CF68" i="17"/>
  <c r="CV68" i="17"/>
  <c r="DL68" i="17"/>
  <c r="EB68" i="17"/>
  <c r="AS68" i="17"/>
  <c r="BY68" i="17"/>
  <c r="DE68" i="17"/>
  <c r="AK68" i="17"/>
  <c r="BA68" i="17"/>
  <c r="BQ68" i="17"/>
  <c r="CG68" i="17"/>
  <c r="CW68" i="17"/>
  <c r="DM68" i="17"/>
  <c r="EC68" i="17"/>
  <c r="AR68" i="17"/>
  <c r="BH68" i="17"/>
  <c r="BX68" i="17"/>
  <c r="CN68" i="17"/>
  <c r="DD68" i="17"/>
  <c r="DT68" i="17"/>
  <c r="BI68" i="17"/>
  <c r="CO68" i="17"/>
  <c r="DU68" i="17"/>
  <c r="BB60" i="17"/>
  <c r="BV60" i="17"/>
  <c r="CP60" i="17"/>
  <c r="DN60" i="17"/>
  <c r="AI60" i="17"/>
  <c r="BC60" i="17"/>
  <c r="CA60" i="17"/>
  <c r="CU60" i="17"/>
  <c r="DO60" i="17"/>
  <c r="AV60" i="17"/>
  <c r="CJ60" i="17"/>
  <c r="DX60" i="17"/>
  <c r="CC60" i="17"/>
  <c r="DQ60" i="17"/>
  <c r="CN60" i="17"/>
  <c r="AS60" i="17"/>
  <c r="DU60" i="17"/>
  <c r="CV60" i="17"/>
  <c r="EC60" i="17"/>
  <c r="AJ48" i="17"/>
  <c r="AN48" i="17"/>
  <c r="AR48" i="17"/>
  <c r="AV48" i="17"/>
  <c r="AZ48" i="17"/>
  <c r="BD48" i="17"/>
  <c r="BH48" i="17"/>
  <c r="BL48" i="17"/>
  <c r="BP48" i="17"/>
  <c r="BT48" i="17"/>
  <c r="BX48" i="17"/>
  <c r="CB48" i="17"/>
  <c r="CF48" i="17"/>
  <c r="CJ48" i="17"/>
  <c r="CN48" i="17"/>
  <c r="CR48" i="17"/>
  <c r="CV48" i="17"/>
  <c r="CZ48" i="17"/>
  <c r="DD48" i="17"/>
  <c r="DH48" i="17"/>
  <c r="DL48" i="17"/>
  <c r="DP48" i="17"/>
  <c r="DT48" i="17"/>
  <c r="DX48" i="17"/>
  <c r="EB48" i="17"/>
  <c r="AK48" i="17"/>
  <c r="AO48" i="17"/>
  <c r="AS48" i="17"/>
  <c r="AW48" i="17"/>
  <c r="BA48" i="17"/>
  <c r="BE48" i="17"/>
  <c r="BI48" i="17"/>
  <c r="BM48" i="17"/>
  <c r="BQ48" i="17"/>
  <c r="BU48" i="17"/>
  <c r="BY48" i="17"/>
  <c r="CC48" i="17"/>
  <c r="CG48" i="17"/>
  <c r="CK48" i="17"/>
  <c r="CO48" i="17"/>
  <c r="CS48" i="17"/>
  <c r="CW48" i="17"/>
  <c r="DA48" i="17"/>
  <c r="DE48" i="17"/>
  <c r="DI48" i="17"/>
  <c r="DM48" i="17"/>
  <c r="DQ48" i="17"/>
  <c r="DU48" i="17"/>
  <c r="DY48" i="17"/>
  <c r="EC48" i="17"/>
  <c r="AP48" i="17"/>
  <c r="AX48" i="17"/>
  <c r="BF48" i="17"/>
  <c r="BN48" i="17"/>
  <c r="BV48" i="17"/>
  <c r="CD48" i="17"/>
  <c r="CL48" i="17"/>
  <c r="CT48" i="17"/>
  <c r="DB48" i="17"/>
  <c r="DJ48" i="17"/>
  <c r="DR48" i="17"/>
  <c r="DZ48" i="17"/>
  <c r="AI48" i="17"/>
  <c r="AQ48" i="17"/>
  <c r="AY48" i="17"/>
  <c r="BG48" i="17"/>
  <c r="BO48" i="17"/>
  <c r="BW48" i="17"/>
  <c r="CE48" i="17"/>
  <c r="CM48" i="17"/>
  <c r="CU48" i="17"/>
  <c r="DC48" i="17"/>
  <c r="DK48" i="17"/>
  <c r="DS48" i="17"/>
  <c r="EA48" i="17"/>
  <c r="AT48" i="17"/>
  <c r="BJ48" i="17"/>
  <c r="BZ48" i="17"/>
  <c r="CP48" i="17"/>
  <c r="DF48" i="17"/>
  <c r="DV48" i="17"/>
  <c r="AU48" i="17"/>
  <c r="BK48" i="17"/>
  <c r="CA48" i="17"/>
  <c r="CQ48" i="17"/>
  <c r="DG48" i="17"/>
  <c r="DW48" i="17"/>
  <c r="BB48" i="17"/>
  <c r="CH48" i="17"/>
  <c r="DN48" i="17"/>
  <c r="BS48" i="17"/>
  <c r="EE48" i="17"/>
  <c r="BC48" i="17"/>
  <c r="CI48" i="17"/>
  <c r="DO48" i="17"/>
  <c r="AL48" i="17"/>
  <c r="BR48" i="17"/>
  <c r="CX48" i="17"/>
  <c r="ED48" i="17"/>
  <c r="AM48" i="17"/>
  <c r="CY48" i="17"/>
  <c r="AJ40" i="17"/>
  <c r="AN40" i="17"/>
  <c r="AR40" i="17"/>
  <c r="AV40" i="17"/>
  <c r="AZ40" i="17"/>
  <c r="BD40" i="17"/>
  <c r="BH40" i="17"/>
  <c r="BL40" i="17"/>
  <c r="BP40" i="17"/>
  <c r="BT40" i="17"/>
  <c r="BX40" i="17"/>
  <c r="CB40" i="17"/>
  <c r="CF40" i="17"/>
  <c r="CJ40" i="17"/>
  <c r="CN40" i="17"/>
  <c r="CR40" i="17"/>
  <c r="CV40" i="17"/>
  <c r="CZ40" i="17"/>
  <c r="DD40" i="17"/>
  <c r="DH40" i="17"/>
  <c r="DL40" i="17"/>
  <c r="DP40" i="17"/>
  <c r="DT40" i="17"/>
  <c r="DX40" i="17"/>
  <c r="EB40" i="17"/>
  <c r="AK40" i="17"/>
  <c r="AO40" i="17"/>
  <c r="AS40" i="17"/>
  <c r="AW40" i="17"/>
  <c r="BA40" i="17"/>
  <c r="BE40" i="17"/>
  <c r="BI40" i="17"/>
  <c r="BM40" i="17"/>
  <c r="BQ40" i="17"/>
  <c r="BU40" i="17"/>
  <c r="BY40" i="17"/>
  <c r="CC40" i="17"/>
  <c r="CG40" i="17"/>
  <c r="CK40" i="17"/>
  <c r="CO40" i="17"/>
  <c r="CS40" i="17"/>
  <c r="CW40" i="17"/>
  <c r="DA40" i="17"/>
  <c r="DE40" i="17"/>
  <c r="DI40" i="17"/>
  <c r="DM40" i="17"/>
  <c r="DQ40" i="17"/>
  <c r="DU40" i="17"/>
  <c r="DY40" i="17"/>
  <c r="EC40" i="17"/>
  <c r="AP40" i="17"/>
  <c r="AX40" i="17"/>
  <c r="BF40" i="17"/>
  <c r="BN40" i="17"/>
  <c r="BV40" i="17"/>
  <c r="CD40" i="17"/>
  <c r="CL40" i="17"/>
  <c r="CT40" i="17"/>
  <c r="DB40" i="17"/>
  <c r="DJ40" i="17"/>
  <c r="DR40" i="17"/>
  <c r="DZ40" i="17"/>
  <c r="AI40" i="17"/>
  <c r="AQ40" i="17"/>
  <c r="AY40" i="17"/>
  <c r="BG40" i="17"/>
  <c r="BO40" i="17"/>
  <c r="BW40" i="17"/>
  <c r="CE40" i="17"/>
  <c r="CM40" i="17"/>
  <c r="CU40" i="17"/>
  <c r="DC40" i="17"/>
  <c r="DK40" i="17"/>
  <c r="DS40" i="17"/>
  <c r="EA40" i="17"/>
  <c r="AL40" i="17"/>
  <c r="BB40" i="17"/>
  <c r="BR40" i="17"/>
  <c r="CH40" i="17"/>
  <c r="CX40" i="17"/>
  <c r="DN40" i="17"/>
  <c r="ED40" i="17"/>
  <c r="AM40" i="17"/>
  <c r="BC40" i="17"/>
  <c r="BS40" i="17"/>
  <c r="CI40" i="17"/>
  <c r="CY40" i="17"/>
  <c r="DO40" i="17"/>
  <c r="EE40" i="17"/>
  <c r="BJ40" i="17"/>
  <c r="CP40" i="17"/>
  <c r="DV40" i="17"/>
  <c r="BK40" i="17"/>
  <c r="CQ40" i="17"/>
  <c r="DW40" i="17"/>
  <c r="BZ40" i="17"/>
  <c r="AU40" i="17"/>
  <c r="DG40" i="17"/>
  <c r="CA40" i="17"/>
  <c r="AT40" i="17"/>
  <c r="DF40" i="17"/>
  <c r="AL32" i="17"/>
  <c r="AT32" i="17"/>
  <c r="BN32" i="17"/>
  <c r="CL32" i="17"/>
  <c r="DF32" i="17"/>
  <c r="DZ32" i="17"/>
  <c r="AX32" i="17"/>
  <c r="BV32" i="17"/>
  <c r="CP32" i="17"/>
  <c r="DJ32" i="17"/>
  <c r="BF32" i="17"/>
  <c r="CT32" i="17"/>
  <c r="BJ32" i="17"/>
  <c r="DB32" i="17"/>
  <c r="BZ32" i="17"/>
  <c r="CD32" i="17"/>
  <c r="AP32" i="17"/>
  <c r="DR32" i="17"/>
  <c r="DV32" i="17"/>
  <c r="CH32" i="17"/>
  <c r="AJ32" i="17"/>
  <c r="AZ32" i="17"/>
  <c r="BP32" i="17"/>
  <c r="CF32" i="17"/>
  <c r="CV32" i="17"/>
  <c r="DL32" i="17"/>
  <c r="EB32" i="17"/>
  <c r="AW32" i="17"/>
  <c r="BM32" i="17"/>
  <c r="CC32" i="17"/>
  <c r="CS32" i="17"/>
  <c r="DI32" i="17"/>
  <c r="DY32" i="17"/>
  <c r="AY32" i="17"/>
  <c r="CE32" i="17"/>
  <c r="DK32" i="17"/>
  <c r="AU32" i="17"/>
  <c r="CA32" i="17"/>
  <c r="DG32" i="17"/>
  <c r="BR32" i="17"/>
  <c r="DS32" i="17"/>
  <c r="DN32" i="17"/>
  <c r="AR32" i="17"/>
  <c r="BH32" i="17"/>
  <c r="CN32" i="17"/>
  <c r="DD32" i="17"/>
  <c r="AO32" i="17"/>
  <c r="BU32" i="17"/>
  <c r="CK32" i="17"/>
  <c r="DQ32" i="17"/>
  <c r="AI32" i="17"/>
  <c r="CU32" i="17"/>
  <c r="EA32" i="17"/>
  <c r="CQ32" i="17"/>
  <c r="DW32" i="17"/>
  <c r="BL32" i="17"/>
  <c r="CR32" i="17"/>
  <c r="DX32" i="17"/>
  <c r="AS32" i="17"/>
  <c r="BY32" i="17"/>
  <c r="CO32" i="17"/>
  <c r="DU32" i="17"/>
  <c r="BW32" i="17"/>
  <c r="AM32" i="17"/>
  <c r="CY32" i="17"/>
  <c r="EE32" i="17"/>
  <c r="ED32" i="17"/>
  <c r="AN32" i="17"/>
  <c r="BD32" i="17"/>
  <c r="BT32" i="17"/>
  <c r="CJ32" i="17"/>
  <c r="CZ32" i="17"/>
  <c r="DP32" i="17"/>
  <c r="AK32" i="17"/>
  <c r="BA32" i="17"/>
  <c r="BQ32" i="17"/>
  <c r="CG32" i="17"/>
  <c r="CW32" i="17"/>
  <c r="DM32" i="17"/>
  <c r="EC32" i="17"/>
  <c r="BG32" i="17"/>
  <c r="CM32" i="17"/>
  <c r="BC32" i="17"/>
  <c r="CI32" i="17"/>
  <c r="DO32" i="17"/>
  <c r="BB32" i="17"/>
  <c r="BX32" i="17"/>
  <c r="DT32" i="17"/>
  <c r="BE32" i="17"/>
  <c r="DA32" i="17"/>
  <c r="BO32" i="17"/>
  <c r="BK32" i="17"/>
  <c r="CX32" i="17"/>
  <c r="AV32" i="17"/>
  <c r="CB32" i="17"/>
  <c r="DH32" i="17"/>
  <c r="BI32" i="17"/>
  <c r="DE32" i="17"/>
  <c r="DC32" i="17"/>
  <c r="BS32" i="17"/>
  <c r="AQ32" i="17"/>
  <c r="AJ20" i="17"/>
  <c r="AM20" i="17"/>
  <c r="AU20" i="17"/>
  <c r="BC20" i="17"/>
  <c r="BK20" i="17"/>
  <c r="BS20" i="17"/>
  <c r="CA20" i="17"/>
  <c r="CI20" i="17"/>
  <c r="CQ20" i="17"/>
  <c r="CY20" i="17"/>
  <c r="DG20" i="17"/>
  <c r="DO20" i="17"/>
  <c r="DW20" i="17"/>
  <c r="EE20" i="17"/>
  <c r="AP20" i="17"/>
  <c r="AX20" i="17"/>
  <c r="BF20" i="17"/>
  <c r="BN20" i="17"/>
  <c r="BV20" i="17"/>
  <c r="CD20" i="17"/>
  <c r="CL20" i="17"/>
  <c r="CT20" i="17"/>
  <c r="DB20" i="17"/>
  <c r="DJ20" i="17"/>
  <c r="DR20" i="17"/>
  <c r="DZ20" i="17"/>
  <c r="AI20" i="17"/>
  <c r="AY20" i="17"/>
  <c r="BO20" i="17"/>
  <c r="CE20" i="17"/>
  <c r="CU20" i="17"/>
  <c r="DK20" i="17"/>
  <c r="EA20" i="17"/>
  <c r="AL20" i="17"/>
  <c r="BB20" i="17"/>
  <c r="BR20" i="17"/>
  <c r="CH20" i="17"/>
  <c r="CX20" i="17"/>
  <c r="DN20" i="17"/>
  <c r="ED20" i="17"/>
  <c r="AQ20" i="17"/>
  <c r="BW20" i="17"/>
  <c r="DC20" i="17"/>
  <c r="AT20" i="17"/>
  <c r="BZ20" i="17"/>
  <c r="DF20" i="17"/>
  <c r="BG20" i="17"/>
  <c r="DS20" i="17"/>
  <c r="BJ20" i="17"/>
  <c r="DV20" i="17"/>
  <c r="CM20" i="17"/>
  <c r="CP20" i="17"/>
  <c r="DQ20" i="17"/>
  <c r="DA20" i="17"/>
  <c r="CK20" i="17"/>
  <c r="BU20" i="17"/>
  <c r="BE20" i="17"/>
  <c r="AO20" i="17"/>
  <c r="EB20" i="17"/>
  <c r="DL20" i="17"/>
  <c r="CV20" i="17"/>
  <c r="CF20" i="17"/>
  <c r="BP20" i="17"/>
  <c r="AZ20" i="17"/>
  <c r="EC20" i="17"/>
  <c r="DM20" i="17"/>
  <c r="CG20" i="17"/>
  <c r="BQ20" i="17"/>
  <c r="BA20" i="17"/>
  <c r="AK20" i="17"/>
  <c r="DH20" i="17"/>
  <c r="CR20" i="17"/>
  <c r="BL20" i="17"/>
  <c r="AV20" i="17"/>
  <c r="DY20" i="17"/>
  <c r="DI20" i="17"/>
  <c r="CC20" i="17"/>
  <c r="BM20" i="17"/>
  <c r="DT20" i="17"/>
  <c r="DD20" i="17"/>
  <c r="CN20" i="17"/>
  <c r="BH20" i="17"/>
  <c r="DE20" i="17"/>
  <c r="BI20" i="17"/>
  <c r="DP20" i="17"/>
  <c r="CJ20" i="17"/>
  <c r="AN20" i="17"/>
  <c r="CW20" i="17"/>
  <c r="DX20" i="17"/>
  <c r="CB20" i="17"/>
  <c r="CS20" i="17"/>
  <c r="AW20" i="17"/>
  <c r="BX20" i="17"/>
  <c r="AR20" i="17"/>
  <c r="CO20" i="17"/>
  <c r="BT20" i="17"/>
  <c r="DU20" i="17"/>
  <c r="BY20" i="17"/>
  <c r="AS20" i="17"/>
  <c r="CZ20" i="17"/>
  <c r="BD20" i="17"/>
  <c r="AJ16" i="17"/>
  <c r="AM16" i="17"/>
  <c r="AS16" i="17"/>
  <c r="AX16" i="17"/>
  <c r="AK16" i="17"/>
  <c r="AQ16" i="17"/>
  <c r="AY16" i="17"/>
  <c r="BE16" i="17"/>
  <c r="BJ16" i="17"/>
  <c r="BO16" i="17"/>
  <c r="BU16" i="17"/>
  <c r="BZ16" i="17"/>
  <c r="CE16" i="17"/>
  <c r="CK16" i="17"/>
  <c r="CP16" i="17"/>
  <c r="CU16" i="17"/>
  <c r="DA16" i="17"/>
  <c r="DF16" i="17"/>
  <c r="DK16" i="17"/>
  <c r="DQ16" i="17"/>
  <c r="DV16" i="17"/>
  <c r="EA16" i="17"/>
  <c r="AL16" i="17"/>
  <c r="AT16" i="17"/>
  <c r="BA16" i="17"/>
  <c r="BF16" i="17"/>
  <c r="BK16" i="17"/>
  <c r="BQ16" i="17"/>
  <c r="BV16" i="17"/>
  <c r="CA16" i="17"/>
  <c r="CG16" i="17"/>
  <c r="CL16" i="17"/>
  <c r="CQ16" i="17"/>
  <c r="CW16" i="17"/>
  <c r="DB16" i="17"/>
  <c r="DG16" i="17"/>
  <c r="DM16" i="17"/>
  <c r="DR16" i="17"/>
  <c r="DW16" i="17"/>
  <c r="EC16" i="17"/>
  <c r="AU16" i="17"/>
  <c r="BG16" i="17"/>
  <c r="BR16" i="17"/>
  <c r="CC16" i="17"/>
  <c r="CM16" i="17"/>
  <c r="CX16" i="17"/>
  <c r="DI16" i="17"/>
  <c r="DS16" i="17"/>
  <c r="ED16" i="17"/>
  <c r="AI16" i="17"/>
  <c r="AW16" i="17"/>
  <c r="BI16" i="17"/>
  <c r="BS16" i="17"/>
  <c r="CD16" i="17"/>
  <c r="CO16" i="17"/>
  <c r="CY16" i="17"/>
  <c r="DJ16" i="17"/>
  <c r="DU16" i="17"/>
  <c r="EE16" i="17"/>
  <c r="AO16" i="17"/>
  <c r="BM16" i="17"/>
  <c r="CH16" i="17"/>
  <c r="DC16" i="17"/>
  <c r="DY16" i="17"/>
  <c r="AP16" i="17"/>
  <c r="BN16" i="17"/>
  <c r="CI16" i="17"/>
  <c r="DE16" i="17"/>
  <c r="DZ16" i="17"/>
  <c r="BW16" i="17"/>
  <c r="DN16" i="17"/>
  <c r="BY16" i="17"/>
  <c r="DO16" i="17"/>
  <c r="CS16" i="17"/>
  <c r="CT16" i="17"/>
  <c r="BB16" i="17"/>
  <c r="BC16" i="17"/>
  <c r="EB16" i="17"/>
  <c r="DL16" i="17"/>
  <c r="CV16" i="17"/>
  <c r="CF16" i="17"/>
  <c r="BP16" i="17"/>
  <c r="AZ16" i="17"/>
  <c r="DH16" i="17"/>
  <c r="CR16" i="17"/>
  <c r="BL16" i="17"/>
  <c r="AV16" i="17"/>
  <c r="DT16" i="17"/>
  <c r="CN16" i="17"/>
  <c r="BX16" i="17"/>
  <c r="BH16" i="17"/>
  <c r="DP16" i="17"/>
  <c r="CJ16" i="17"/>
  <c r="AN16" i="17"/>
  <c r="DX16" i="17"/>
  <c r="CB16" i="17"/>
  <c r="DD16" i="17"/>
  <c r="AR16" i="17"/>
  <c r="BT16" i="17"/>
  <c r="CZ16" i="17"/>
  <c r="BD16" i="17"/>
  <c r="AI102" i="17"/>
  <c r="BZ102" i="17"/>
  <c r="CP102" i="17"/>
  <c r="DF102" i="17"/>
  <c r="DV102" i="17"/>
  <c r="CH102" i="17"/>
  <c r="CX102" i="17"/>
  <c r="ED102" i="17"/>
  <c r="DB102" i="17"/>
  <c r="DR102" i="17"/>
  <c r="CD102" i="17"/>
  <c r="CT102" i="17"/>
  <c r="DJ102" i="17"/>
  <c r="DZ102" i="17"/>
  <c r="DN102" i="17"/>
  <c r="BV102" i="17"/>
  <c r="CL102" i="17"/>
  <c r="AT102" i="17"/>
  <c r="DY102" i="17"/>
  <c r="DI102" i="17"/>
  <c r="CS102" i="17"/>
  <c r="CC102" i="17"/>
  <c r="BM102" i="17"/>
  <c r="AW102" i="17"/>
  <c r="BN102" i="17"/>
  <c r="AP102" i="17"/>
  <c r="DX102" i="17"/>
  <c r="CR102" i="17"/>
  <c r="BL102" i="17"/>
  <c r="AN102" i="17"/>
  <c r="DT102" i="17"/>
  <c r="CN102" i="17"/>
  <c r="BD102" i="17"/>
  <c r="DS102" i="17"/>
  <c r="DC102" i="17"/>
  <c r="CM102" i="17"/>
  <c r="BW102" i="17"/>
  <c r="BG102" i="17"/>
  <c r="AQ102" i="17"/>
  <c r="DQ102" i="17"/>
  <c r="CK102" i="17"/>
  <c r="BU102" i="17"/>
  <c r="AO102" i="17"/>
  <c r="BB102" i="17"/>
  <c r="DH102" i="17"/>
  <c r="AZ102" i="17"/>
  <c r="DD102" i="17"/>
  <c r="EA102" i="17"/>
  <c r="DK102" i="17"/>
  <c r="CE102" i="17"/>
  <c r="BO102" i="17"/>
  <c r="EC102" i="17"/>
  <c r="CW102" i="17"/>
  <c r="CG102" i="17"/>
  <c r="BA102" i="17"/>
  <c r="BR102" i="17"/>
  <c r="CZ102" i="17"/>
  <c r="BT102" i="17"/>
  <c r="EB102" i="17"/>
  <c r="BP102" i="17"/>
  <c r="DG102" i="17"/>
  <c r="CQ102" i="17"/>
  <c r="BK102" i="17"/>
  <c r="DU102" i="17"/>
  <c r="DE102" i="17"/>
  <c r="CO102" i="17"/>
  <c r="BY102" i="17"/>
  <c r="BI102" i="17"/>
  <c r="AS102" i="17"/>
  <c r="BF102" i="17"/>
  <c r="AL102" i="17"/>
  <c r="DP102" i="17"/>
  <c r="CJ102" i="17"/>
  <c r="BH102" i="17"/>
  <c r="AJ102" i="17"/>
  <c r="DL102" i="17"/>
  <c r="CF102" i="17"/>
  <c r="AR102" i="17"/>
  <c r="EE102" i="17"/>
  <c r="DO102" i="17"/>
  <c r="CY102" i="17"/>
  <c r="CI102" i="17"/>
  <c r="BS102" i="17"/>
  <c r="BC102" i="17"/>
  <c r="AM102" i="17"/>
  <c r="DA102" i="17"/>
  <c r="BE102" i="17"/>
  <c r="CB102" i="17"/>
  <c r="BX102" i="17"/>
  <c r="CU102" i="17"/>
  <c r="AY102" i="17"/>
  <c r="BJ102" i="17"/>
  <c r="DM102" i="17"/>
  <c r="BQ102" i="17"/>
  <c r="AK102" i="17"/>
  <c r="AX102" i="17"/>
  <c r="AV102" i="17"/>
  <c r="CV102" i="17"/>
  <c r="DW102" i="17"/>
  <c r="CA102" i="17"/>
  <c r="AU102" i="17"/>
  <c r="CX98" i="17"/>
  <c r="DV98" i="17"/>
  <c r="DF98" i="17"/>
  <c r="AL98" i="17"/>
  <c r="CO98" i="17"/>
  <c r="DT98" i="17"/>
  <c r="CD98" i="17"/>
  <c r="DW98" i="17"/>
  <c r="BK98" i="17"/>
  <c r="DM98" i="17"/>
  <c r="DD98" i="17"/>
  <c r="CR98" i="17"/>
  <c r="BC98" i="17"/>
  <c r="BM98" i="17"/>
  <c r="AN98" i="17"/>
  <c r="DK98" i="17"/>
  <c r="CL98" i="17"/>
  <c r="CK98" i="17"/>
  <c r="DL98" i="17"/>
  <c r="CZ98" i="17"/>
  <c r="CM98" i="17"/>
  <c r="BZ98" i="17"/>
  <c r="BL98" i="17"/>
  <c r="BR98" i="17"/>
  <c r="DP98" i="17"/>
  <c r="AI94" i="17"/>
  <c r="CL94" i="17"/>
  <c r="DB94" i="17"/>
  <c r="DR94" i="17"/>
  <c r="BZ94" i="17"/>
  <c r="CP94" i="17"/>
  <c r="DF94" i="17"/>
  <c r="DV94" i="17"/>
  <c r="CD94" i="17"/>
  <c r="DJ94" i="17"/>
  <c r="CX94" i="17"/>
  <c r="CH94" i="17"/>
  <c r="DN94" i="17"/>
  <c r="CT94" i="17"/>
  <c r="DZ94" i="17"/>
  <c r="ED94" i="17"/>
  <c r="AX94" i="17"/>
  <c r="DQ94" i="17"/>
  <c r="DA94" i="17"/>
  <c r="CK94" i="17"/>
  <c r="BU94" i="17"/>
  <c r="BE94" i="17"/>
  <c r="AO94" i="17"/>
  <c r="AP94" i="17"/>
  <c r="CZ94" i="17"/>
  <c r="BT94" i="17"/>
  <c r="AN94" i="17"/>
  <c r="EB94" i="17"/>
  <c r="CV94" i="17"/>
  <c r="BP94" i="17"/>
  <c r="AJ94" i="17"/>
  <c r="EA94" i="17"/>
  <c r="DK94" i="17"/>
  <c r="CU94" i="17"/>
  <c r="CE94" i="17"/>
  <c r="BO94" i="17"/>
  <c r="AY94" i="17"/>
  <c r="DI94" i="17"/>
  <c r="CC94" i="17"/>
  <c r="AW94" i="17"/>
  <c r="CJ94" i="17"/>
  <c r="BD94" i="17"/>
  <c r="DL94" i="17"/>
  <c r="AZ94" i="17"/>
  <c r="DS94" i="17"/>
  <c r="DC94" i="17"/>
  <c r="BW94" i="17"/>
  <c r="BG94" i="17"/>
  <c r="DE94" i="17"/>
  <c r="CO94" i="17"/>
  <c r="BI94" i="17"/>
  <c r="AS94" i="17"/>
  <c r="BB94" i="17"/>
  <c r="CB94" i="17"/>
  <c r="AV94" i="17"/>
  <c r="BX94" i="17"/>
  <c r="AR94" i="17"/>
  <c r="DO94" i="17"/>
  <c r="CY94" i="17"/>
  <c r="BS94" i="17"/>
  <c r="AM94" i="17"/>
  <c r="BR94" i="17"/>
  <c r="AL94" i="17"/>
  <c r="EC94" i="17"/>
  <c r="DM94" i="17"/>
  <c r="CW94" i="17"/>
  <c r="CG94" i="17"/>
  <c r="BQ94" i="17"/>
  <c r="BA94" i="17"/>
  <c r="AK94" i="17"/>
  <c r="DX94" i="17"/>
  <c r="CR94" i="17"/>
  <c r="BL94" i="17"/>
  <c r="DT94" i="17"/>
  <c r="CN94" i="17"/>
  <c r="BH94" i="17"/>
  <c r="DW94" i="17"/>
  <c r="DG94" i="17"/>
  <c r="CQ94" i="17"/>
  <c r="CA94" i="17"/>
  <c r="BK94" i="17"/>
  <c r="AU94" i="17"/>
  <c r="BF94" i="17"/>
  <c r="BV94" i="17"/>
  <c r="DY94" i="17"/>
  <c r="CS94" i="17"/>
  <c r="BM94" i="17"/>
  <c r="BN94" i="17"/>
  <c r="DP94" i="17"/>
  <c r="CF94" i="17"/>
  <c r="CM94" i="17"/>
  <c r="AQ94" i="17"/>
  <c r="AT94" i="17"/>
  <c r="BJ94" i="17"/>
  <c r="DU94" i="17"/>
  <c r="BY94" i="17"/>
  <c r="DH94" i="17"/>
  <c r="DD94" i="17"/>
  <c r="EE94" i="17"/>
  <c r="CI94" i="17"/>
  <c r="BC94" i="17"/>
  <c r="AI90" i="17"/>
  <c r="CT90" i="17"/>
  <c r="DJ90" i="17"/>
  <c r="DZ90" i="17"/>
  <c r="CH90" i="17"/>
  <c r="CX90" i="17"/>
  <c r="DN90" i="17"/>
  <c r="ED90" i="17"/>
  <c r="CL90" i="17"/>
  <c r="DR90" i="17"/>
  <c r="DF90" i="17"/>
  <c r="CP90" i="17"/>
  <c r="DV90" i="17"/>
  <c r="DB90" i="17"/>
  <c r="BZ90" i="17"/>
  <c r="BF90" i="17"/>
  <c r="EC90" i="17"/>
  <c r="DM90" i="17"/>
  <c r="CW90" i="17"/>
  <c r="CG90" i="17"/>
  <c r="BQ90" i="17"/>
  <c r="BA90" i="17"/>
  <c r="AK90" i="17"/>
  <c r="AT90" i="17"/>
  <c r="DP90" i="17"/>
  <c r="CZ90" i="17"/>
  <c r="CJ90" i="17"/>
  <c r="BT90" i="17"/>
  <c r="BD90" i="17"/>
  <c r="AN90" i="17"/>
  <c r="EE90" i="17"/>
  <c r="DO90" i="17"/>
  <c r="CY90" i="17"/>
  <c r="CI90" i="17"/>
  <c r="BS90" i="17"/>
  <c r="BC90" i="17"/>
  <c r="AM90" i="17"/>
  <c r="DE90" i="17"/>
  <c r="BY90" i="17"/>
  <c r="AS90" i="17"/>
  <c r="BN90" i="17"/>
  <c r="DH90" i="17"/>
  <c r="CR90" i="17"/>
  <c r="CB90" i="17"/>
  <c r="AV90" i="17"/>
  <c r="DG90" i="17"/>
  <c r="CA90" i="17"/>
  <c r="BK90" i="17"/>
  <c r="DQ90" i="17"/>
  <c r="CK90" i="17"/>
  <c r="BU90" i="17"/>
  <c r="AO90" i="17"/>
  <c r="BB90" i="17"/>
  <c r="DD90" i="17"/>
  <c r="CN90" i="17"/>
  <c r="BX90" i="17"/>
  <c r="AR90" i="17"/>
  <c r="DS90" i="17"/>
  <c r="DC90" i="17"/>
  <c r="BW90" i="17"/>
  <c r="BG90" i="17"/>
  <c r="BJ90" i="17"/>
  <c r="AP90" i="17"/>
  <c r="DY90" i="17"/>
  <c r="DI90" i="17"/>
  <c r="CS90" i="17"/>
  <c r="CC90" i="17"/>
  <c r="BM90" i="17"/>
  <c r="AW90" i="17"/>
  <c r="CD90" i="17"/>
  <c r="AL90" i="17"/>
  <c r="EB90" i="17"/>
  <c r="DL90" i="17"/>
  <c r="CV90" i="17"/>
  <c r="CF90" i="17"/>
  <c r="BP90" i="17"/>
  <c r="AZ90" i="17"/>
  <c r="AJ90" i="17"/>
  <c r="EA90" i="17"/>
  <c r="DK90" i="17"/>
  <c r="CU90" i="17"/>
  <c r="CE90" i="17"/>
  <c r="BO90" i="17"/>
  <c r="AY90" i="17"/>
  <c r="AX90" i="17"/>
  <c r="BV90" i="17"/>
  <c r="DU90" i="17"/>
  <c r="CO90" i="17"/>
  <c r="BI90" i="17"/>
  <c r="DX90" i="17"/>
  <c r="BL90" i="17"/>
  <c r="DW90" i="17"/>
  <c r="CQ90" i="17"/>
  <c r="AU90" i="17"/>
  <c r="BR90" i="17"/>
  <c r="DA90" i="17"/>
  <c r="BE90" i="17"/>
  <c r="DT90" i="17"/>
  <c r="BH90" i="17"/>
  <c r="CM90" i="17"/>
  <c r="AQ90" i="17"/>
  <c r="AI86" i="17"/>
  <c r="BN86" i="17"/>
  <c r="CD86" i="17"/>
  <c r="CT86" i="17"/>
  <c r="DJ86" i="17"/>
  <c r="DZ86" i="17"/>
  <c r="BR86" i="17"/>
  <c r="CH86" i="17"/>
  <c r="CX86" i="17"/>
  <c r="DN86" i="17"/>
  <c r="ED86" i="17"/>
  <c r="CL86" i="17"/>
  <c r="DR86" i="17"/>
  <c r="BZ86" i="17"/>
  <c r="BJ86" i="17"/>
  <c r="CP86" i="17"/>
  <c r="DV86" i="17"/>
  <c r="BV86" i="17"/>
  <c r="DB86" i="17"/>
  <c r="DF86" i="17"/>
  <c r="DY86" i="17"/>
  <c r="DI86" i="17"/>
  <c r="CS86" i="17"/>
  <c r="CC86" i="17"/>
  <c r="BM86" i="17"/>
  <c r="AW86" i="17"/>
  <c r="AX86" i="17"/>
  <c r="DT86" i="17"/>
  <c r="DD86" i="17"/>
  <c r="CN86" i="17"/>
  <c r="BX86" i="17"/>
  <c r="BH86" i="17"/>
  <c r="AR86" i="17"/>
  <c r="DS86" i="17"/>
  <c r="DC86" i="17"/>
  <c r="CM86" i="17"/>
  <c r="BW86" i="17"/>
  <c r="BG86" i="17"/>
  <c r="AQ86" i="17"/>
  <c r="DQ86" i="17"/>
  <c r="CK86" i="17"/>
  <c r="BU86" i="17"/>
  <c r="AO86" i="17"/>
  <c r="BF86" i="17"/>
  <c r="DL86" i="17"/>
  <c r="CV86" i="17"/>
  <c r="BP86" i="17"/>
  <c r="AZ86" i="17"/>
  <c r="AJ86" i="17"/>
  <c r="DK86" i="17"/>
  <c r="CU86" i="17"/>
  <c r="BO86" i="17"/>
  <c r="AY86" i="17"/>
  <c r="EC86" i="17"/>
  <c r="DM86" i="17"/>
  <c r="CG86" i="17"/>
  <c r="BA86" i="17"/>
  <c r="AK86" i="17"/>
  <c r="DX86" i="17"/>
  <c r="CR86" i="17"/>
  <c r="CB86" i="17"/>
  <c r="AV86" i="17"/>
  <c r="DG86" i="17"/>
  <c r="CQ86" i="17"/>
  <c r="CA86" i="17"/>
  <c r="AU86" i="17"/>
  <c r="DU86" i="17"/>
  <c r="DE86" i="17"/>
  <c r="CO86" i="17"/>
  <c r="BY86" i="17"/>
  <c r="BI86" i="17"/>
  <c r="AS86" i="17"/>
  <c r="AP86" i="17"/>
  <c r="DP86" i="17"/>
  <c r="CZ86" i="17"/>
  <c r="CJ86" i="17"/>
  <c r="BT86" i="17"/>
  <c r="BD86" i="17"/>
  <c r="AN86" i="17"/>
  <c r="EE86" i="17"/>
  <c r="DO86" i="17"/>
  <c r="CY86" i="17"/>
  <c r="CI86" i="17"/>
  <c r="BS86" i="17"/>
  <c r="BC86" i="17"/>
  <c r="AM86" i="17"/>
  <c r="AT86" i="17"/>
  <c r="DA86" i="17"/>
  <c r="BE86" i="17"/>
  <c r="AL86" i="17"/>
  <c r="EB86" i="17"/>
  <c r="CF86" i="17"/>
  <c r="EA86" i="17"/>
  <c r="CE86" i="17"/>
  <c r="CW86" i="17"/>
  <c r="BQ86" i="17"/>
  <c r="BB86" i="17"/>
  <c r="DH86" i="17"/>
  <c r="BL86" i="17"/>
  <c r="DW86" i="17"/>
  <c r="BK86" i="17"/>
  <c r="AN82" i="17"/>
  <c r="BD82" i="17"/>
  <c r="BT82" i="17"/>
  <c r="CJ82" i="17"/>
  <c r="CZ82" i="17"/>
  <c r="DP82" i="17"/>
  <c r="AK82" i="17"/>
  <c r="BA82" i="17"/>
  <c r="BQ82" i="17"/>
  <c r="CG82" i="17"/>
  <c r="CW82" i="17"/>
  <c r="DM82" i="17"/>
  <c r="EC82" i="17"/>
  <c r="BN82" i="17"/>
  <c r="CT82" i="17"/>
  <c r="DZ82" i="17"/>
  <c r="CQ82" i="17"/>
  <c r="AQ82" i="17"/>
  <c r="BW82" i="17"/>
  <c r="DC82" i="17"/>
  <c r="AL82" i="17"/>
  <c r="BR82" i="17"/>
  <c r="CX82" i="17"/>
  <c r="ED82" i="17"/>
  <c r="CY82" i="17"/>
  <c r="AI78" i="17"/>
  <c r="AM78" i="17"/>
  <c r="AQ78" i="17"/>
  <c r="AU78" i="17"/>
  <c r="AY78" i="17"/>
  <c r="BC78" i="17"/>
  <c r="BG78" i="17"/>
  <c r="BK78" i="17"/>
  <c r="BO78" i="17"/>
  <c r="BS78" i="17"/>
  <c r="BW78" i="17"/>
  <c r="CA78" i="17"/>
  <c r="CE78" i="17"/>
  <c r="CI78" i="17"/>
  <c r="CM78" i="17"/>
  <c r="CQ78" i="17"/>
  <c r="CU78" i="17"/>
  <c r="CY78" i="17"/>
  <c r="DC78" i="17"/>
  <c r="DG78" i="17"/>
  <c r="DK78" i="17"/>
  <c r="DO78" i="17"/>
  <c r="AJ78" i="17"/>
  <c r="AN78" i="17"/>
  <c r="AR78" i="17"/>
  <c r="AV78" i="17"/>
  <c r="AZ78" i="17"/>
  <c r="BD78" i="17"/>
  <c r="BH78" i="17"/>
  <c r="BL78" i="17"/>
  <c r="BP78" i="17"/>
  <c r="BT78" i="17"/>
  <c r="BX78" i="17"/>
  <c r="CB78" i="17"/>
  <c r="CF78" i="17"/>
  <c r="CJ78" i="17"/>
  <c r="CN78" i="17"/>
  <c r="CR78" i="17"/>
  <c r="CV78" i="17"/>
  <c r="CZ78" i="17"/>
  <c r="DD78" i="17"/>
  <c r="DH78" i="17"/>
  <c r="DL78" i="17"/>
  <c r="DP78" i="17"/>
  <c r="AO78" i="17"/>
  <c r="AW78" i="17"/>
  <c r="BE78" i="17"/>
  <c r="BM78" i="17"/>
  <c r="BU78" i="17"/>
  <c r="CC78" i="17"/>
  <c r="CK78" i="17"/>
  <c r="CS78" i="17"/>
  <c r="DA78" i="17"/>
  <c r="DI78" i="17"/>
  <c r="DQ78" i="17"/>
  <c r="DU78" i="17"/>
  <c r="DY78" i="17"/>
  <c r="EC78" i="17"/>
  <c r="AP78" i="17"/>
  <c r="AX78" i="17"/>
  <c r="BF78" i="17"/>
  <c r="BN78" i="17"/>
  <c r="BV78" i="17"/>
  <c r="CD78" i="17"/>
  <c r="CL78" i="17"/>
  <c r="CT78" i="17"/>
  <c r="DB78" i="17"/>
  <c r="DJ78" i="17"/>
  <c r="DR78" i="17"/>
  <c r="DV78" i="17"/>
  <c r="DZ78" i="17"/>
  <c r="ED78" i="17"/>
  <c r="AS78" i="17"/>
  <c r="BI78" i="17"/>
  <c r="BY78" i="17"/>
  <c r="CO78" i="17"/>
  <c r="DE78" i="17"/>
  <c r="DS78" i="17"/>
  <c r="EA78" i="17"/>
  <c r="BB78" i="17"/>
  <c r="CH78" i="17"/>
  <c r="DN78" i="17"/>
  <c r="AT78" i="17"/>
  <c r="BJ78" i="17"/>
  <c r="BZ78" i="17"/>
  <c r="CP78" i="17"/>
  <c r="DF78" i="17"/>
  <c r="DT78" i="17"/>
  <c r="EB78" i="17"/>
  <c r="AK78" i="17"/>
  <c r="BA78" i="17"/>
  <c r="BQ78" i="17"/>
  <c r="CG78" i="17"/>
  <c r="CW78" i="17"/>
  <c r="DM78" i="17"/>
  <c r="DW78" i="17"/>
  <c r="EE78" i="17"/>
  <c r="AL78" i="17"/>
  <c r="BR78" i="17"/>
  <c r="CX78" i="17"/>
  <c r="DX78" i="17"/>
  <c r="AI74" i="17"/>
  <c r="AM74" i="17"/>
  <c r="AQ74" i="17"/>
  <c r="AU74" i="17"/>
  <c r="AY74" i="17"/>
  <c r="BC74" i="17"/>
  <c r="BG74" i="17"/>
  <c r="BK74" i="17"/>
  <c r="BO74" i="17"/>
  <c r="BS74" i="17"/>
  <c r="BW74" i="17"/>
  <c r="CA74" i="17"/>
  <c r="CE74" i="17"/>
  <c r="CI74" i="17"/>
  <c r="CM74" i="17"/>
  <c r="CQ74" i="17"/>
  <c r="CU74" i="17"/>
  <c r="CY74" i="17"/>
  <c r="DC74" i="17"/>
  <c r="DG74" i="17"/>
  <c r="DK74" i="17"/>
  <c r="DO74" i="17"/>
  <c r="DS74" i="17"/>
  <c r="DW74" i="17"/>
  <c r="EA74" i="17"/>
  <c r="EE74" i="17"/>
  <c r="AJ74" i="17"/>
  <c r="AN74" i="17"/>
  <c r="AR74" i="17"/>
  <c r="AV74" i="17"/>
  <c r="AZ74" i="17"/>
  <c r="BD74" i="17"/>
  <c r="BH74" i="17"/>
  <c r="BL74" i="17"/>
  <c r="BP74" i="17"/>
  <c r="BT74" i="17"/>
  <c r="BX74" i="17"/>
  <c r="CB74" i="17"/>
  <c r="CF74" i="17"/>
  <c r="CJ74" i="17"/>
  <c r="CN74" i="17"/>
  <c r="CR74" i="17"/>
  <c r="CV74" i="17"/>
  <c r="CZ74" i="17"/>
  <c r="DD74" i="17"/>
  <c r="DH74" i="17"/>
  <c r="DL74" i="17"/>
  <c r="DP74" i="17"/>
  <c r="DT74" i="17"/>
  <c r="DX74" i="17"/>
  <c r="EB74" i="17"/>
  <c r="AK74" i="17"/>
  <c r="AS74" i="17"/>
  <c r="BA74" i="17"/>
  <c r="BI74" i="17"/>
  <c r="BQ74" i="17"/>
  <c r="BY74" i="17"/>
  <c r="CG74" i="17"/>
  <c r="CO74" i="17"/>
  <c r="CW74" i="17"/>
  <c r="DE74" i="17"/>
  <c r="DM74" i="17"/>
  <c r="DU74" i="17"/>
  <c r="EC74" i="17"/>
  <c r="AL74" i="17"/>
  <c r="AT74" i="17"/>
  <c r="BB74" i="17"/>
  <c r="BJ74" i="17"/>
  <c r="BR74" i="17"/>
  <c r="BZ74" i="17"/>
  <c r="CH74" i="17"/>
  <c r="CP74" i="17"/>
  <c r="CX74" i="17"/>
  <c r="DF74" i="17"/>
  <c r="DN74" i="17"/>
  <c r="DV74" i="17"/>
  <c r="ED74" i="17"/>
  <c r="AW74" i="17"/>
  <c r="BM74" i="17"/>
  <c r="CC74" i="17"/>
  <c r="CS74" i="17"/>
  <c r="DI74" i="17"/>
  <c r="DY74" i="17"/>
  <c r="BF74" i="17"/>
  <c r="BV74" i="17"/>
  <c r="DB74" i="17"/>
  <c r="AX74" i="17"/>
  <c r="BN74" i="17"/>
  <c r="CD74" i="17"/>
  <c r="CT74" i="17"/>
  <c r="DJ74" i="17"/>
  <c r="DZ74" i="17"/>
  <c r="AO74" i="17"/>
  <c r="BE74" i="17"/>
  <c r="BU74" i="17"/>
  <c r="CK74" i="17"/>
  <c r="DA74" i="17"/>
  <c r="DQ74" i="17"/>
  <c r="AP74" i="17"/>
  <c r="CL74" i="17"/>
  <c r="DR74" i="17"/>
  <c r="AJ70" i="17"/>
  <c r="AN70" i="17"/>
  <c r="AR70" i="17"/>
  <c r="AV70" i="17"/>
  <c r="AZ70" i="17"/>
  <c r="BD70" i="17"/>
  <c r="BH70" i="17"/>
  <c r="BL70" i="17"/>
  <c r="BP70" i="17"/>
  <c r="BT70" i="17"/>
  <c r="BX70" i="17"/>
  <c r="CB70" i="17"/>
  <c r="CF70" i="17"/>
  <c r="CJ70" i="17"/>
  <c r="CN70" i="17"/>
  <c r="CR70" i="17"/>
  <c r="CV70" i="17"/>
  <c r="CZ70" i="17"/>
  <c r="DD70" i="17"/>
  <c r="DH70" i="17"/>
  <c r="DL70" i="17"/>
  <c r="DP70" i="17"/>
  <c r="DT70" i="17"/>
  <c r="DX70" i="17"/>
  <c r="EB70" i="17"/>
  <c r="AK70" i="17"/>
  <c r="AO70" i="17"/>
  <c r="AS70" i="17"/>
  <c r="AW70" i="17"/>
  <c r="BA70" i="17"/>
  <c r="BE70" i="17"/>
  <c r="BI70" i="17"/>
  <c r="BM70" i="17"/>
  <c r="BQ70" i="17"/>
  <c r="BU70" i="17"/>
  <c r="BY70" i="17"/>
  <c r="CC70" i="17"/>
  <c r="CG70" i="17"/>
  <c r="CK70" i="17"/>
  <c r="CO70" i="17"/>
  <c r="CS70" i="17"/>
  <c r="CW70" i="17"/>
  <c r="DA70" i="17"/>
  <c r="DE70" i="17"/>
  <c r="DI70" i="17"/>
  <c r="DM70" i="17"/>
  <c r="DQ70" i="17"/>
  <c r="DU70" i="17"/>
  <c r="DY70" i="17"/>
  <c r="EC70" i="17"/>
  <c r="AP70" i="17"/>
  <c r="AX70" i="17"/>
  <c r="BF70" i="17"/>
  <c r="BN70" i="17"/>
  <c r="BV70" i="17"/>
  <c r="CD70" i="17"/>
  <c r="CL70" i="17"/>
  <c r="CT70" i="17"/>
  <c r="DB70" i="17"/>
  <c r="DJ70" i="17"/>
  <c r="DR70" i="17"/>
  <c r="DZ70" i="17"/>
  <c r="AI70" i="17"/>
  <c r="AQ70" i="17"/>
  <c r="AY70" i="17"/>
  <c r="BG70" i="17"/>
  <c r="BO70" i="17"/>
  <c r="BW70" i="17"/>
  <c r="CE70" i="17"/>
  <c r="CM70" i="17"/>
  <c r="CU70" i="17"/>
  <c r="DC70" i="17"/>
  <c r="DK70" i="17"/>
  <c r="DS70" i="17"/>
  <c r="EA70" i="17"/>
  <c r="AT70" i="17"/>
  <c r="BJ70" i="17"/>
  <c r="BZ70" i="17"/>
  <c r="CP70" i="17"/>
  <c r="DF70" i="17"/>
  <c r="DV70" i="17"/>
  <c r="BC70" i="17"/>
  <c r="CI70" i="17"/>
  <c r="DO70" i="17"/>
  <c r="EE70" i="17"/>
  <c r="AU70" i="17"/>
  <c r="BK70" i="17"/>
  <c r="CA70" i="17"/>
  <c r="CQ70" i="17"/>
  <c r="DG70" i="17"/>
  <c r="DW70" i="17"/>
  <c r="AL70" i="17"/>
  <c r="BB70" i="17"/>
  <c r="BR70" i="17"/>
  <c r="CH70" i="17"/>
  <c r="CX70" i="17"/>
  <c r="DN70" i="17"/>
  <c r="ED70" i="17"/>
  <c r="AM70" i="17"/>
  <c r="BS70" i="17"/>
  <c r="CY70" i="17"/>
  <c r="AL66" i="17"/>
  <c r="BB66" i="17"/>
  <c r="BR66" i="17"/>
  <c r="CH66" i="17"/>
  <c r="CX66" i="17"/>
  <c r="DF66" i="17"/>
  <c r="DK66" i="17"/>
  <c r="DQ66" i="17"/>
  <c r="DV66" i="17"/>
  <c r="EA66" i="17"/>
  <c r="AP66" i="17"/>
  <c r="BF66" i="17"/>
  <c r="BV66" i="17"/>
  <c r="CL66" i="17"/>
  <c r="DB66" i="17"/>
  <c r="DG66" i="17"/>
  <c r="DM66" i="17"/>
  <c r="DR66" i="17"/>
  <c r="DW66" i="17"/>
  <c r="EC66" i="17"/>
  <c r="AT66" i="17"/>
  <c r="BZ66" i="17"/>
  <c r="DC66" i="17"/>
  <c r="DN66" i="17"/>
  <c r="DY66" i="17"/>
  <c r="AX66" i="17"/>
  <c r="CD66" i="17"/>
  <c r="DE66" i="17"/>
  <c r="DO66" i="17"/>
  <c r="DZ66" i="17"/>
  <c r="CP66" i="17"/>
  <c r="DS66" i="17"/>
  <c r="DJ66" i="17"/>
  <c r="EE66" i="17"/>
  <c r="CT66" i="17"/>
  <c r="DU66" i="17"/>
  <c r="BJ66" i="17"/>
  <c r="DI66" i="17"/>
  <c r="ED66" i="17"/>
  <c r="BN66" i="17"/>
  <c r="AU66" i="17"/>
  <c r="BK66" i="17"/>
  <c r="CA66" i="17"/>
  <c r="CQ66" i="17"/>
  <c r="AN66" i="17"/>
  <c r="BD66" i="17"/>
  <c r="BT66" i="17"/>
  <c r="CJ66" i="17"/>
  <c r="CZ66" i="17"/>
  <c r="DP66" i="17"/>
  <c r="AK66" i="17"/>
  <c r="BA66" i="17"/>
  <c r="BQ66" i="17"/>
  <c r="CG66" i="17"/>
  <c r="CW66" i="17"/>
  <c r="BC66" i="17"/>
  <c r="BS66" i="17"/>
  <c r="CY66" i="17"/>
  <c r="AV66" i="17"/>
  <c r="BL66" i="17"/>
  <c r="CR66" i="17"/>
  <c r="DH66" i="17"/>
  <c r="AS66" i="17"/>
  <c r="BY66" i="17"/>
  <c r="CO66" i="17"/>
  <c r="AQ66" i="17"/>
  <c r="BW66" i="17"/>
  <c r="CM66" i="17"/>
  <c r="AZ66" i="17"/>
  <c r="BP66" i="17"/>
  <c r="CV66" i="17"/>
  <c r="DL66" i="17"/>
  <c r="EB66" i="17"/>
  <c r="BM66" i="17"/>
  <c r="CC66" i="17"/>
  <c r="AI66" i="17"/>
  <c r="AY66" i="17"/>
  <c r="BO66" i="17"/>
  <c r="CE66" i="17"/>
  <c r="CU66" i="17"/>
  <c r="AR66" i="17"/>
  <c r="BH66" i="17"/>
  <c r="BX66" i="17"/>
  <c r="CN66" i="17"/>
  <c r="DD66" i="17"/>
  <c r="DT66" i="17"/>
  <c r="AO66" i="17"/>
  <c r="BE66" i="17"/>
  <c r="BU66" i="17"/>
  <c r="CK66" i="17"/>
  <c r="DA66" i="17"/>
  <c r="AM66" i="17"/>
  <c r="CI66" i="17"/>
  <c r="CB66" i="17"/>
  <c r="DX66" i="17"/>
  <c r="BI66" i="17"/>
  <c r="BG66" i="17"/>
  <c r="AJ66" i="17"/>
  <c r="CF66" i="17"/>
  <c r="AW66" i="17"/>
  <c r="CS66" i="17"/>
  <c r="AL62" i="17"/>
  <c r="AP62" i="17"/>
  <c r="BV62" i="17"/>
  <c r="DB62" i="17"/>
  <c r="AX62" i="17"/>
  <c r="CD62" i="17"/>
  <c r="DJ62" i="17"/>
  <c r="CL62" i="17"/>
  <c r="CT62" i="17"/>
  <c r="BF62" i="17"/>
  <c r="DZ62" i="17"/>
  <c r="BN62" i="17"/>
  <c r="DR62" i="17"/>
  <c r="CX62" i="17"/>
  <c r="AU62" i="17"/>
  <c r="BK62" i="17"/>
  <c r="CA62" i="17"/>
  <c r="CQ62" i="17"/>
  <c r="DG62" i="17"/>
  <c r="DW62" i="17"/>
  <c r="AN62" i="17"/>
  <c r="BD62" i="17"/>
  <c r="BT62" i="17"/>
  <c r="CJ62" i="17"/>
  <c r="CZ62" i="17"/>
  <c r="DP62" i="17"/>
  <c r="AK62" i="17"/>
  <c r="BA62" i="17"/>
  <c r="BQ62" i="17"/>
  <c r="CG62" i="17"/>
  <c r="CW62" i="17"/>
  <c r="DM62" i="17"/>
  <c r="EC62" i="17"/>
  <c r="BZ62" i="17"/>
  <c r="BR62" i="17"/>
  <c r="AM62" i="17"/>
  <c r="BS62" i="17"/>
  <c r="CI62" i="17"/>
  <c r="DO62" i="17"/>
  <c r="EE62" i="17"/>
  <c r="BL62" i="17"/>
  <c r="CB62" i="17"/>
  <c r="DH62" i="17"/>
  <c r="DX62" i="17"/>
  <c r="BI62" i="17"/>
  <c r="BY62" i="17"/>
  <c r="CO62" i="17"/>
  <c r="DU62" i="17"/>
  <c r="AT62" i="17"/>
  <c r="DN62" i="17"/>
  <c r="BG62" i="17"/>
  <c r="BW62" i="17"/>
  <c r="DC62" i="17"/>
  <c r="DS62" i="17"/>
  <c r="AZ62" i="17"/>
  <c r="BP62" i="17"/>
  <c r="CV62" i="17"/>
  <c r="DL62" i="17"/>
  <c r="AW62" i="17"/>
  <c r="BM62" i="17"/>
  <c r="CS62" i="17"/>
  <c r="DI62" i="17"/>
  <c r="CH62" i="17"/>
  <c r="AI62" i="17"/>
  <c r="AY62" i="17"/>
  <c r="BO62" i="17"/>
  <c r="CE62" i="17"/>
  <c r="CU62" i="17"/>
  <c r="DK62" i="17"/>
  <c r="EA62" i="17"/>
  <c r="AR62" i="17"/>
  <c r="BH62" i="17"/>
  <c r="BX62" i="17"/>
  <c r="CN62" i="17"/>
  <c r="DD62" i="17"/>
  <c r="DT62" i="17"/>
  <c r="AO62" i="17"/>
  <c r="BE62" i="17"/>
  <c r="BU62" i="17"/>
  <c r="CK62" i="17"/>
  <c r="DA62" i="17"/>
  <c r="DQ62" i="17"/>
  <c r="DV62" i="17"/>
  <c r="BJ62" i="17"/>
  <c r="ED62" i="17"/>
  <c r="BC62" i="17"/>
  <c r="CY62" i="17"/>
  <c r="AV62" i="17"/>
  <c r="CR62" i="17"/>
  <c r="AS62" i="17"/>
  <c r="DE62" i="17"/>
  <c r="DF62" i="17"/>
  <c r="BB62" i="17"/>
  <c r="AQ62" i="17"/>
  <c r="CM62" i="17"/>
  <c r="AJ62" i="17"/>
  <c r="CF62" i="17"/>
  <c r="EB62" i="17"/>
  <c r="CC62" i="17"/>
  <c r="DY62" i="17"/>
  <c r="CP62" i="17"/>
  <c r="CT58" i="17"/>
  <c r="BB58" i="17"/>
  <c r="DN58" i="17"/>
  <c r="DR58" i="17"/>
  <c r="AP58" i="17"/>
  <c r="DF58" i="17"/>
  <c r="BO58" i="17"/>
  <c r="EA58" i="17"/>
  <c r="CN58" i="17"/>
  <c r="BE58" i="17"/>
  <c r="DQ58" i="17"/>
  <c r="DS58" i="17"/>
  <c r="CV58" i="17"/>
  <c r="CS58" i="17"/>
  <c r="CQ58" i="17"/>
  <c r="BT58" i="17"/>
  <c r="BQ58" i="17"/>
  <c r="AM58" i="17"/>
  <c r="CY58" i="17"/>
  <c r="BL58" i="17"/>
  <c r="DX58" i="17"/>
  <c r="CO58" i="17"/>
  <c r="DC58" i="17"/>
  <c r="DI58" i="17"/>
  <c r="BA58" i="17"/>
  <c r="CD54" i="17"/>
  <c r="AL54" i="17"/>
  <c r="CX54" i="17"/>
  <c r="BV54" i="17"/>
  <c r="DF54" i="17"/>
  <c r="BJ54" i="17"/>
  <c r="AY54" i="17"/>
  <c r="DK54" i="17"/>
  <c r="BX54" i="17"/>
  <c r="AO54" i="17"/>
  <c r="DA54" i="17"/>
  <c r="DS54" i="17"/>
  <c r="DL54" i="17"/>
  <c r="DI54" i="17"/>
  <c r="DW54" i="17"/>
  <c r="BQ54" i="17"/>
  <c r="BC54" i="17"/>
  <c r="DO54" i="17"/>
  <c r="CB54" i="17"/>
  <c r="AS54" i="17"/>
  <c r="DE54" i="17"/>
  <c r="DC54" i="17"/>
  <c r="CS54" i="17"/>
  <c r="AN54" i="17"/>
  <c r="BA54" i="17"/>
  <c r="AT50" i="17"/>
  <c r="BN50" i="17"/>
  <c r="CH50" i="17"/>
  <c r="DF50" i="17"/>
  <c r="DZ50" i="17"/>
  <c r="AX50" i="17"/>
  <c r="BR50" i="17"/>
  <c r="CP50" i="17"/>
  <c r="DJ50" i="17"/>
  <c r="ED50" i="17"/>
  <c r="BB50" i="17"/>
  <c r="CT50" i="17"/>
  <c r="BJ50" i="17"/>
  <c r="CX50" i="17"/>
  <c r="DN50" i="17"/>
  <c r="AL50" i="17"/>
  <c r="DV50" i="17"/>
  <c r="CD50" i="17"/>
  <c r="BZ50" i="17"/>
  <c r="AI50" i="17"/>
  <c r="AY50" i="17"/>
  <c r="BO50" i="17"/>
  <c r="CE50" i="17"/>
  <c r="CU50" i="17"/>
  <c r="DK50" i="17"/>
  <c r="EA50" i="17"/>
  <c r="AR50" i="17"/>
  <c r="BH50" i="17"/>
  <c r="BX50" i="17"/>
  <c r="CN50" i="17"/>
  <c r="DD50" i="17"/>
  <c r="DT50" i="17"/>
  <c r="AO50" i="17"/>
  <c r="BE50" i="17"/>
  <c r="BU50" i="17"/>
  <c r="CK50" i="17"/>
  <c r="DA50" i="17"/>
  <c r="DQ50" i="17"/>
  <c r="DB50" i="17"/>
  <c r="AP50" i="17"/>
  <c r="BG50" i="17"/>
  <c r="BW50" i="17"/>
  <c r="DC50" i="17"/>
  <c r="DS50" i="17"/>
  <c r="AZ50" i="17"/>
  <c r="BP50" i="17"/>
  <c r="CV50" i="17"/>
  <c r="DL50" i="17"/>
  <c r="AW50" i="17"/>
  <c r="CC50" i="17"/>
  <c r="DI50" i="17"/>
  <c r="DY50" i="17"/>
  <c r="BV50" i="17"/>
  <c r="BK50" i="17"/>
  <c r="CQ50" i="17"/>
  <c r="AN50" i="17"/>
  <c r="BT50" i="17"/>
  <c r="CZ50" i="17"/>
  <c r="AK50" i="17"/>
  <c r="BQ50" i="17"/>
  <c r="CW50" i="17"/>
  <c r="EC50" i="17"/>
  <c r="DR50" i="17"/>
  <c r="BF50" i="17"/>
  <c r="AM50" i="17"/>
  <c r="BC50" i="17"/>
  <c r="BS50" i="17"/>
  <c r="CI50" i="17"/>
  <c r="CY50" i="17"/>
  <c r="DO50" i="17"/>
  <c r="EE50" i="17"/>
  <c r="AV50" i="17"/>
  <c r="BL50" i="17"/>
  <c r="CB50" i="17"/>
  <c r="CR50" i="17"/>
  <c r="DH50" i="17"/>
  <c r="DX50" i="17"/>
  <c r="AS50" i="17"/>
  <c r="BI50" i="17"/>
  <c r="BY50" i="17"/>
  <c r="CO50" i="17"/>
  <c r="DE50" i="17"/>
  <c r="DU50" i="17"/>
  <c r="CL50" i="17"/>
  <c r="AQ50" i="17"/>
  <c r="CM50" i="17"/>
  <c r="AJ50" i="17"/>
  <c r="CF50" i="17"/>
  <c r="EB50" i="17"/>
  <c r="BM50" i="17"/>
  <c r="CS50" i="17"/>
  <c r="AU50" i="17"/>
  <c r="CA50" i="17"/>
  <c r="DG50" i="17"/>
  <c r="DW50" i="17"/>
  <c r="BD50" i="17"/>
  <c r="CJ50" i="17"/>
  <c r="DP50" i="17"/>
  <c r="BA50" i="17"/>
  <c r="CG50" i="17"/>
  <c r="DM50" i="17"/>
  <c r="BB46" i="17"/>
  <c r="BZ46" i="17"/>
  <c r="CT46" i="17"/>
  <c r="DN46" i="17"/>
  <c r="AL46" i="17"/>
  <c r="BJ46" i="17"/>
  <c r="CD46" i="17"/>
  <c r="CX46" i="17"/>
  <c r="DV46" i="17"/>
  <c r="AT46" i="17"/>
  <c r="CH46" i="17"/>
  <c r="DZ46" i="17"/>
  <c r="AX46" i="17"/>
  <c r="CP46" i="17"/>
  <c r="ED46" i="17"/>
  <c r="DF46" i="17"/>
  <c r="DJ46" i="17"/>
  <c r="BN46" i="17"/>
  <c r="BR46" i="17"/>
  <c r="AI46" i="17"/>
  <c r="AY46" i="17"/>
  <c r="BO46" i="17"/>
  <c r="CE46" i="17"/>
  <c r="CU46" i="17"/>
  <c r="DK46" i="17"/>
  <c r="EA46" i="17"/>
  <c r="AR46" i="17"/>
  <c r="BH46" i="17"/>
  <c r="BX46" i="17"/>
  <c r="CN46" i="17"/>
  <c r="DD46" i="17"/>
  <c r="DT46" i="17"/>
  <c r="AO46" i="17"/>
  <c r="BE46" i="17"/>
  <c r="BU46" i="17"/>
  <c r="CK46" i="17"/>
  <c r="DA46" i="17"/>
  <c r="DQ46" i="17"/>
  <c r="BV46" i="17"/>
  <c r="BG46" i="17"/>
  <c r="BW46" i="17"/>
  <c r="CM46" i="17"/>
  <c r="DC46" i="17"/>
  <c r="AJ46" i="17"/>
  <c r="BP46" i="17"/>
  <c r="CV46" i="17"/>
  <c r="EB46" i="17"/>
  <c r="AW46" i="17"/>
  <c r="BM46" i="17"/>
  <c r="CS46" i="17"/>
  <c r="DI46" i="17"/>
  <c r="AP46" i="17"/>
  <c r="AU46" i="17"/>
  <c r="CA46" i="17"/>
  <c r="CQ46" i="17"/>
  <c r="DW46" i="17"/>
  <c r="AN46" i="17"/>
  <c r="BT46" i="17"/>
  <c r="CJ46" i="17"/>
  <c r="DP46" i="17"/>
  <c r="AK46" i="17"/>
  <c r="BQ46" i="17"/>
  <c r="CG46" i="17"/>
  <c r="DM46" i="17"/>
  <c r="EC46" i="17"/>
  <c r="AM46" i="17"/>
  <c r="BC46" i="17"/>
  <c r="BS46" i="17"/>
  <c r="CI46" i="17"/>
  <c r="CY46" i="17"/>
  <c r="DO46" i="17"/>
  <c r="EE46" i="17"/>
  <c r="AV46" i="17"/>
  <c r="BL46" i="17"/>
  <c r="CB46" i="17"/>
  <c r="CR46" i="17"/>
  <c r="DH46" i="17"/>
  <c r="DX46" i="17"/>
  <c r="AS46" i="17"/>
  <c r="BI46" i="17"/>
  <c r="BY46" i="17"/>
  <c r="CO46" i="17"/>
  <c r="DE46" i="17"/>
  <c r="DU46" i="17"/>
  <c r="DR46" i="17"/>
  <c r="BF46" i="17"/>
  <c r="AQ46" i="17"/>
  <c r="DS46" i="17"/>
  <c r="AZ46" i="17"/>
  <c r="CF46" i="17"/>
  <c r="DL46" i="17"/>
  <c r="CC46" i="17"/>
  <c r="DY46" i="17"/>
  <c r="DB46" i="17"/>
  <c r="BK46" i="17"/>
  <c r="DG46" i="17"/>
  <c r="BD46" i="17"/>
  <c r="CZ46" i="17"/>
  <c r="BA46" i="17"/>
  <c r="CW46" i="17"/>
  <c r="CL46" i="17"/>
  <c r="AT42" i="17"/>
  <c r="BN42" i="17"/>
  <c r="CH42" i="17"/>
  <c r="DF42" i="17"/>
  <c r="DZ42" i="17"/>
  <c r="AX42" i="17"/>
  <c r="BR42" i="17"/>
  <c r="CP42" i="17"/>
  <c r="DJ42" i="17"/>
  <c r="ED42" i="17"/>
  <c r="BB42" i="17"/>
  <c r="CT42" i="17"/>
  <c r="BJ42" i="17"/>
  <c r="CX42" i="17"/>
  <c r="BZ42" i="17"/>
  <c r="CD42" i="17"/>
  <c r="AL42" i="17"/>
  <c r="DN42" i="17"/>
  <c r="DV42" i="17"/>
  <c r="AI42" i="17"/>
  <c r="AY42" i="17"/>
  <c r="BO42" i="17"/>
  <c r="CE42" i="17"/>
  <c r="CU42" i="17"/>
  <c r="DK42" i="17"/>
  <c r="EA42" i="17"/>
  <c r="AR42" i="17"/>
  <c r="BH42" i="17"/>
  <c r="BX42" i="17"/>
  <c r="CN42" i="17"/>
  <c r="DD42" i="17"/>
  <c r="DT42" i="17"/>
  <c r="AO42" i="17"/>
  <c r="BE42" i="17"/>
  <c r="BU42" i="17"/>
  <c r="CK42" i="17"/>
  <c r="DA42" i="17"/>
  <c r="DQ42" i="17"/>
  <c r="DB42" i="17"/>
  <c r="AP42" i="17"/>
  <c r="AQ42" i="17"/>
  <c r="BW42" i="17"/>
  <c r="CM42" i="17"/>
  <c r="DS42" i="17"/>
  <c r="AJ42" i="17"/>
  <c r="BP42" i="17"/>
  <c r="CF42" i="17"/>
  <c r="DL42" i="17"/>
  <c r="EB42" i="17"/>
  <c r="AW42" i="17"/>
  <c r="CC42" i="17"/>
  <c r="CS42" i="17"/>
  <c r="DY42" i="17"/>
  <c r="BV42" i="17"/>
  <c r="AU42" i="17"/>
  <c r="CA42" i="17"/>
  <c r="DG42" i="17"/>
  <c r="DW42" i="17"/>
  <c r="BD42" i="17"/>
  <c r="BT42" i="17"/>
  <c r="CZ42" i="17"/>
  <c r="AK42" i="17"/>
  <c r="BA42" i="17"/>
  <c r="CG42" i="17"/>
  <c r="CW42" i="17"/>
  <c r="EC42" i="17"/>
  <c r="DR42" i="17"/>
  <c r="BF42" i="17"/>
  <c r="AM42" i="17"/>
  <c r="BC42" i="17"/>
  <c r="BS42" i="17"/>
  <c r="CI42" i="17"/>
  <c r="CY42" i="17"/>
  <c r="DO42" i="17"/>
  <c r="EE42" i="17"/>
  <c r="AV42" i="17"/>
  <c r="BL42" i="17"/>
  <c r="CB42" i="17"/>
  <c r="CR42" i="17"/>
  <c r="DH42" i="17"/>
  <c r="DX42" i="17"/>
  <c r="AS42" i="17"/>
  <c r="BI42" i="17"/>
  <c r="BY42" i="17"/>
  <c r="CO42" i="17"/>
  <c r="DE42" i="17"/>
  <c r="DU42" i="17"/>
  <c r="CL42" i="17"/>
  <c r="BG42" i="17"/>
  <c r="DC42" i="17"/>
  <c r="AZ42" i="17"/>
  <c r="CV42" i="17"/>
  <c r="BM42" i="17"/>
  <c r="DI42" i="17"/>
  <c r="BK42" i="17"/>
  <c r="CQ42" i="17"/>
  <c r="AN42" i="17"/>
  <c r="CJ42" i="17"/>
  <c r="DP42" i="17"/>
  <c r="BQ42" i="17"/>
  <c r="DM42" i="17"/>
  <c r="AJ38" i="17"/>
  <c r="AM38" i="17"/>
  <c r="AS38" i="17"/>
  <c r="AX38" i="17"/>
  <c r="BC38" i="17"/>
  <c r="BI38" i="17"/>
  <c r="BN38" i="17"/>
  <c r="BS38" i="17"/>
  <c r="BY38" i="17"/>
  <c r="CD38" i="17"/>
  <c r="CI38" i="17"/>
  <c r="CM38" i="17"/>
  <c r="CQ38" i="17"/>
  <c r="CU38" i="17"/>
  <c r="CY38" i="17"/>
  <c r="DC38" i="17"/>
  <c r="DG38" i="17"/>
  <c r="DK38" i="17"/>
  <c r="DO38" i="17"/>
  <c r="DS38" i="17"/>
  <c r="DW38" i="17"/>
  <c r="EA38" i="17"/>
  <c r="EE38" i="17"/>
  <c r="AI38" i="17"/>
  <c r="AO38" i="17"/>
  <c r="AT38" i="17"/>
  <c r="AY38" i="17"/>
  <c r="BE38" i="17"/>
  <c r="BJ38" i="17"/>
  <c r="BO38" i="17"/>
  <c r="BU38" i="17"/>
  <c r="BZ38" i="17"/>
  <c r="CE38" i="17"/>
  <c r="CJ38" i="17"/>
  <c r="CN38" i="17"/>
  <c r="CR38" i="17"/>
  <c r="CV38" i="17"/>
  <c r="CZ38" i="17"/>
  <c r="DD38" i="17"/>
  <c r="DH38" i="17"/>
  <c r="DL38" i="17"/>
  <c r="DP38" i="17"/>
  <c r="DT38" i="17"/>
  <c r="DX38" i="17"/>
  <c r="EB38" i="17"/>
  <c r="AP38" i="17"/>
  <c r="BA38" i="17"/>
  <c r="BK38" i="17"/>
  <c r="BV38" i="17"/>
  <c r="CG38" i="17"/>
  <c r="CO38" i="17"/>
  <c r="CW38" i="17"/>
  <c r="DE38" i="17"/>
  <c r="DM38" i="17"/>
  <c r="DU38" i="17"/>
  <c r="EC38" i="17"/>
  <c r="AQ38" i="17"/>
  <c r="BB38" i="17"/>
  <c r="BM38" i="17"/>
  <c r="BW38" i="17"/>
  <c r="CH38" i="17"/>
  <c r="CP38" i="17"/>
  <c r="CX38" i="17"/>
  <c r="DF38" i="17"/>
  <c r="DN38" i="17"/>
  <c r="DV38" i="17"/>
  <c r="ED38" i="17"/>
  <c r="AK38" i="17"/>
  <c r="BF38" i="17"/>
  <c r="CA38" i="17"/>
  <c r="CS38" i="17"/>
  <c r="DI38" i="17"/>
  <c r="DY38" i="17"/>
  <c r="AL38" i="17"/>
  <c r="BG38" i="17"/>
  <c r="CC38" i="17"/>
  <c r="CT38" i="17"/>
  <c r="DJ38" i="17"/>
  <c r="DZ38" i="17"/>
  <c r="AU38" i="17"/>
  <c r="CK38" i="17"/>
  <c r="DQ38" i="17"/>
  <c r="AW38" i="17"/>
  <c r="CL38" i="17"/>
  <c r="DR38" i="17"/>
  <c r="BQ38" i="17"/>
  <c r="BR38" i="17"/>
  <c r="DA38" i="17"/>
  <c r="DB38" i="17"/>
  <c r="BX38" i="17"/>
  <c r="BH38" i="17"/>
  <c r="AR38" i="17"/>
  <c r="BT38" i="17"/>
  <c r="BD38" i="17"/>
  <c r="CF38" i="17"/>
  <c r="BP38" i="17"/>
  <c r="AV38" i="17"/>
  <c r="AN38" i="17"/>
  <c r="AZ38" i="17"/>
  <c r="CB38" i="17"/>
  <c r="BL38" i="17"/>
  <c r="BK34" i="17"/>
  <c r="DW34" i="17"/>
  <c r="CS34" i="17"/>
  <c r="CI34" i="17"/>
  <c r="DQ34" i="17"/>
  <c r="BS34" i="17"/>
  <c r="AO34" i="17"/>
  <c r="DD34" i="17"/>
  <c r="BZ34" i="17"/>
  <c r="DE34" i="17"/>
  <c r="CU34" i="17"/>
  <c r="CW34" i="17"/>
  <c r="BP34" i="17"/>
  <c r="BR34" i="17"/>
  <c r="CO34" i="17"/>
  <c r="BD34" i="17"/>
  <c r="BV34" i="17"/>
  <c r="BA34" i="17"/>
  <c r="AT34" i="17"/>
  <c r="DH34" i="17"/>
  <c r="CT34" i="17"/>
  <c r="CM34" i="17"/>
  <c r="EB34" i="17"/>
  <c r="AX34" i="17"/>
  <c r="AL34" i="17"/>
  <c r="AI30" i="17"/>
  <c r="AN30" i="17"/>
  <c r="AS30" i="17"/>
  <c r="AX30" i="17"/>
  <c r="BD30" i="17"/>
  <c r="BI30" i="17"/>
  <c r="BN30" i="17"/>
  <c r="BT30" i="17"/>
  <c r="BY30" i="17"/>
  <c r="CD30" i="17"/>
  <c r="CJ30" i="17"/>
  <c r="CO30" i="17"/>
  <c r="CT30" i="17"/>
  <c r="CZ30" i="17"/>
  <c r="DE30" i="17"/>
  <c r="DJ30" i="17"/>
  <c r="DP30" i="17"/>
  <c r="DU30" i="17"/>
  <c r="DZ30" i="17"/>
  <c r="AJ30" i="17"/>
  <c r="AO30" i="17"/>
  <c r="AT30" i="17"/>
  <c r="AZ30" i="17"/>
  <c r="BE30" i="17"/>
  <c r="BJ30" i="17"/>
  <c r="BP30" i="17"/>
  <c r="BU30" i="17"/>
  <c r="BZ30" i="17"/>
  <c r="CF30" i="17"/>
  <c r="CK30" i="17"/>
  <c r="CP30" i="17"/>
  <c r="CV30" i="17"/>
  <c r="DA30" i="17"/>
  <c r="DF30" i="17"/>
  <c r="DL30" i="17"/>
  <c r="DQ30" i="17"/>
  <c r="DV30" i="17"/>
  <c r="EB30" i="17"/>
  <c r="AP30" i="17"/>
  <c r="BA30" i="17"/>
  <c r="BL30" i="17"/>
  <c r="BV30" i="17"/>
  <c r="CG30" i="17"/>
  <c r="CR30" i="17"/>
  <c r="DB30" i="17"/>
  <c r="DM30" i="17"/>
  <c r="DX30" i="17"/>
  <c r="AR30" i="17"/>
  <c r="BB30" i="17"/>
  <c r="BM30" i="17"/>
  <c r="BX30" i="17"/>
  <c r="CH30" i="17"/>
  <c r="CS30" i="17"/>
  <c r="DD30" i="17"/>
  <c r="DN30" i="17"/>
  <c r="DY30" i="17"/>
  <c r="AK30" i="17"/>
  <c r="BF30" i="17"/>
  <c r="CB30" i="17"/>
  <c r="CW30" i="17"/>
  <c r="DR30" i="17"/>
  <c r="AL30" i="17"/>
  <c r="BH30" i="17"/>
  <c r="CC30" i="17"/>
  <c r="CX30" i="17"/>
  <c r="DT30" i="17"/>
  <c r="AV30" i="17"/>
  <c r="CL30" i="17"/>
  <c r="EC30" i="17"/>
  <c r="AW30" i="17"/>
  <c r="CN30" i="17"/>
  <c r="ED30" i="17"/>
  <c r="DH30" i="17"/>
  <c r="DI30" i="17"/>
  <c r="BQ30" i="17"/>
  <c r="BR30" i="17"/>
  <c r="EE30" i="17"/>
  <c r="DO30" i="17"/>
  <c r="CY30" i="17"/>
  <c r="CI30" i="17"/>
  <c r="BS30" i="17"/>
  <c r="BC30" i="17"/>
  <c r="AM30" i="17"/>
  <c r="EA30" i="17"/>
  <c r="DK30" i="17"/>
  <c r="CU30" i="17"/>
  <c r="BO30" i="17"/>
  <c r="AY30" i="17"/>
  <c r="DW30" i="17"/>
  <c r="CQ30" i="17"/>
  <c r="CA30" i="17"/>
  <c r="AU30" i="17"/>
  <c r="DC30" i="17"/>
  <c r="BW30" i="17"/>
  <c r="AQ30" i="17"/>
  <c r="CE30" i="17"/>
  <c r="DG30" i="17"/>
  <c r="BK30" i="17"/>
  <c r="DS30" i="17"/>
  <c r="CM30" i="17"/>
  <c r="BG30" i="17"/>
  <c r="AI26" i="17"/>
  <c r="AJ26" i="17"/>
  <c r="AO26" i="17"/>
  <c r="AT26" i="17"/>
  <c r="AZ26" i="17"/>
  <c r="BE26" i="17"/>
  <c r="BJ26" i="17"/>
  <c r="BP26" i="17"/>
  <c r="BU26" i="17"/>
  <c r="BZ26" i="17"/>
  <c r="CF26" i="17"/>
  <c r="CK26" i="17"/>
  <c r="CP26" i="17"/>
  <c r="CV26" i="17"/>
  <c r="DA26" i="17"/>
  <c r="DF26" i="17"/>
  <c r="DL26" i="17"/>
  <c r="DQ26" i="17"/>
  <c r="DV26" i="17"/>
  <c r="EB26" i="17"/>
  <c r="AK26" i="17"/>
  <c r="AP26" i="17"/>
  <c r="AV26" i="17"/>
  <c r="BA26" i="17"/>
  <c r="BF26" i="17"/>
  <c r="BL26" i="17"/>
  <c r="BQ26" i="17"/>
  <c r="BV26" i="17"/>
  <c r="CB26" i="17"/>
  <c r="CG26" i="17"/>
  <c r="CL26" i="17"/>
  <c r="CR26" i="17"/>
  <c r="CW26" i="17"/>
  <c r="DB26" i="17"/>
  <c r="DH26" i="17"/>
  <c r="DM26" i="17"/>
  <c r="DR26" i="17"/>
  <c r="DX26" i="17"/>
  <c r="EC26" i="17"/>
  <c r="AL26" i="17"/>
  <c r="AW26" i="17"/>
  <c r="BH26" i="17"/>
  <c r="BR26" i="17"/>
  <c r="CC26" i="17"/>
  <c r="CN26" i="17"/>
  <c r="CX26" i="17"/>
  <c r="DI26" i="17"/>
  <c r="DT26" i="17"/>
  <c r="ED26" i="17"/>
  <c r="AN26" i="17"/>
  <c r="AX26" i="17"/>
  <c r="BI26" i="17"/>
  <c r="BT26" i="17"/>
  <c r="CD26" i="17"/>
  <c r="CO26" i="17"/>
  <c r="CZ26" i="17"/>
  <c r="DJ26" i="17"/>
  <c r="DU26" i="17"/>
  <c r="AR26" i="17"/>
  <c r="BM26" i="17"/>
  <c r="CH26" i="17"/>
  <c r="DD26" i="17"/>
  <c r="DY26" i="17"/>
  <c r="AS26" i="17"/>
  <c r="BN26" i="17"/>
  <c r="CJ26" i="17"/>
  <c r="DE26" i="17"/>
  <c r="DZ26" i="17"/>
  <c r="BX26" i="17"/>
  <c r="DN26" i="17"/>
  <c r="BY26" i="17"/>
  <c r="DP26" i="17"/>
  <c r="BB26" i="17"/>
  <c r="BD26" i="17"/>
  <c r="CS26" i="17"/>
  <c r="CT26" i="17"/>
  <c r="DW26" i="17"/>
  <c r="DG26" i="17"/>
  <c r="CQ26" i="17"/>
  <c r="CA26" i="17"/>
  <c r="BK26" i="17"/>
  <c r="AU26" i="17"/>
  <c r="DS26" i="17"/>
  <c r="DC26" i="17"/>
  <c r="BW26" i="17"/>
  <c r="BG26" i="17"/>
  <c r="AQ26" i="17"/>
  <c r="EE26" i="17"/>
  <c r="CY26" i="17"/>
  <c r="BS26" i="17"/>
  <c r="BC26" i="17"/>
  <c r="DK26" i="17"/>
  <c r="CE26" i="17"/>
  <c r="CM26" i="17"/>
  <c r="DO26" i="17"/>
  <c r="CI26" i="17"/>
  <c r="AM26" i="17"/>
  <c r="AY26" i="17"/>
  <c r="EA26" i="17"/>
  <c r="CU26" i="17"/>
  <c r="BO26" i="17"/>
  <c r="AI22" i="17"/>
  <c r="AN22" i="17"/>
  <c r="AS22" i="17"/>
  <c r="AX22" i="17"/>
  <c r="BD22" i="17"/>
  <c r="BI22" i="17"/>
  <c r="BN22" i="17"/>
  <c r="BT22" i="17"/>
  <c r="BY22" i="17"/>
  <c r="CD22" i="17"/>
  <c r="CJ22" i="17"/>
  <c r="CO22" i="17"/>
  <c r="CT22" i="17"/>
  <c r="CZ22" i="17"/>
  <c r="DE22" i="17"/>
  <c r="DJ22" i="17"/>
  <c r="DP22" i="17"/>
  <c r="DT22" i="17"/>
  <c r="DX22" i="17"/>
  <c r="EB22" i="17"/>
  <c r="AJ22" i="17"/>
  <c r="AO22" i="17"/>
  <c r="AT22" i="17"/>
  <c r="AZ22" i="17"/>
  <c r="BE22" i="17"/>
  <c r="BJ22" i="17"/>
  <c r="BP22" i="17"/>
  <c r="BU22" i="17"/>
  <c r="BZ22" i="17"/>
  <c r="CF22" i="17"/>
  <c r="CK22" i="17"/>
  <c r="CP22" i="17"/>
  <c r="CV22" i="17"/>
  <c r="DA22" i="17"/>
  <c r="DF22" i="17"/>
  <c r="DL22" i="17"/>
  <c r="DQ22" i="17"/>
  <c r="DU22" i="17"/>
  <c r="DY22" i="17"/>
  <c r="EC22" i="17"/>
  <c r="AK22" i="17"/>
  <c r="AV22" i="17"/>
  <c r="BF22" i="17"/>
  <c r="BQ22" i="17"/>
  <c r="CB22" i="17"/>
  <c r="CL22" i="17"/>
  <c r="CW22" i="17"/>
  <c r="DH22" i="17"/>
  <c r="DR22" i="17"/>
  <c r="DZ22" i="17"/>
  <c r="AL22" i="17"/>
  <c r="AW22" i="17"/>
  <c r="BH22" i="17"/>
  <c r="BR22" i="17"/>
  <c r="CC22" i="17"/>
  <c r="CN22" i="17"/>
  <c r="CX22" i="17"/>
  <c r="DI22" i="17"/>
  <c r="DS22" i="17"/>
  <c r="EA22" i="17"/>
  <c r="AP22" i="17"/>
  <c r="BL22" i="17"/>
  <c r="CG22" i="17"/>
  <c r="DB22" i="17"/>
  <c r="DV22" i="17"/>
  <c r="AR22" i="17"/>
  <c r="BM22" i="17"/>
  <c r="CH22" i="17"/>
  <c r="DD22" i="17"/>
  <c r="DW22" i="17"/>
  <c r="BV22" i="17"/>
  <c r="DM22" i="17"/>
  <c r="BX22" i="17"/>
  <c r="DN22" i="17"/>
  <c r="BA22" i="17"/>
  <c r="ED22" i="17"/>
  <c r="BB22" i="17"/>
  <c r="EE22" i="17"/>
  <c r="CR22" i="17"/>
  <c r="CS22" i="17"/>
  <c r="DO22" i="17"/>
  <c r="CY22" i="17"/>
  <c r="CI22" i="17"/>
  <c r="BS22" i="17"/>
  <c r="BC22" i="17"/>
  <c r="AM22" i="17"/>
  <c r="DK22" i="17"/>
  <c r="CU22" i="17"/>
  <c r="CE22" i="17"/>
  <c r="AY22" i="17"/>
  <c r="DG22" i="17"/>
  <c r="CA22" i="17"/>
  <c r="BK22" i="17"/>
  <c r="BW22" i="17"/>
  <c r="AQ22" i="17"/>
  <c r="BO22" i="17"/>
  <c r="CQ22" i="17"/>
  <c r="AU22" i="17"/>
  <c r="DC22" i="17"/>
  <c r="CM22" i="17"/>
  <c r="BG22" i="17"/>
  <c r="AI18" i="17"/>
  <c r="AM18" i="17"/>
  <c r="AQ18" i="17"/>
  <c r="AU18" i="17"/>
  <c r="AY18" i="17"/>
  <c r="BC18" i="17"/>
  <c r="BG18" i="17"/>
  <c r="BK18" i="17"/>
  <c r="BO18" i="17"/>
  <c r="BS18" i="17"/>
  <c r="BW18" i="17"/>
  <c r="CA18" i="17"/>
  <c r="CE18" i="17"/>
  <c r="CI18" i="17"/>
  <c r="CM18" i="17"/>
  <c r="CQ18" i="17"/>
  <c r="CU18" i="17"/>
  <c r="CY18" i="17"/>
  <c r="DC18" i="17"/>
  <c r="DG18" i="17"/>
  <c r="DK18" i="17"/>
  <c r="DO18" i="17"/>
  <c r="DS18" i="17"/>
  <c r="DW18" i="17"/>
  <c r="EA18" i="17"/>
  <c r="EE18" i="17"/>
  <c r="AJ18" i="17"/>
  <c r="AN18" i="17"/>
  <c r="AR18" i="17"/>
  <c r="AV18" i="17"/>
  <c r="AZ18" i="17"/>
  <c r="BD18" i="17"/>
  <c r="BH18" i="17"/>
  <c r="BL18" i="17"/>
  <c r="BP18" i="17"/>
  <c r="BT18" i="17"/>
  <c r="BX18" i="17"/>
  <c r="CB18" i="17"/>
  <c r="CF18" i="17"/>
  <c r="CJ18" i="17"/>
  <c r="CN18" i="17"/>
  <c r="CR18" i="17"/>
  <c r="CV18" i="17"/>
  <c r="CZ18" i="17"/>
  <c r="DD18" i="17"/>
  <c r="DH18" i="17"/>
  <c r="DL18" i="17"/>
  <c r="DP18" i="17"/>
  <c r="DT18" i="17"/>
  <c r="DX18" i="17"/>
  <c r="EB18" i="17"/>
  <c r="AK18" i="17"/>
  <c r="AS18" i="17"/>
  <c r="BA18" i="17"/>
  <c r="BI18" i="17"/>
  <c r="BQ18" i="17"/>
  <c r="BY18" i="17"/>
  <c r="CG18" i="17"/>
  <c r="CO18" i="17"/>
  <c r="CW18" i="17"/>
  <c r="DE18" i="17"/>
  <c r="DM18" i="17"/>
  <c r="DU18" i="17"/>
  <c r="EC18" i="17"/>
  <c r="AL18" i="17"/>
  <c r="AT18" i="17"/>
  <c r="BB18" i="17"/>
  <c r="BJ18" i="17"/>
  <c r="BR18" i="17"/>
  <c r="BZ18" i="17"/>
  <c r="CH18" i="17"/>
  <c r="CP18" i="17"/>
  <c r="CX18" i="17"/>
  <c r="DF18" i="17"/>
  <c r="DN18" i="17"/>
  <c r="DV18" i="17"/>
  <c r="ED18" i="17"/>
  <c r="AO18" i="17"/>
  <c r="BE18" i="17"/>
  <c r="BU18" i="17"/>
  <c r="CK18" i="17"/>
  <c r="DA18" i="17"/>
  <c r="DQ18" i="17"/>
  <c r="AP18" i="17"/>
  <c r="BF18" i="17"/>
  <c r="BV18" i="17"/>
  <c r="CL18" i="17"/>
  <c r="DB18" i="17"/>
  <c r="DR18" i="17"/>
  <c r="AW18" i="17"/>
  <c r="CC18" i="17"/>
  <c r="DI18" i="17"/>
  <c r="AX18" i="17"/>
  <c r="CD18" i="17"/>
  <c r="DJ18" i="17"/>
  <c r="CS18" i="17"/>
  <c r="CT18" i="17"/>
  <c r="BM18" i="17"/>
  <c r="BN18" i="17"/>
  <c r="DY18" i="17"/>
  <c r="DZ18" i="17"/>
  <c r="AJ14" i="17"/>
  <c r="AM14" i="17"/>
  <c r="BC14" i="17"/>
  <c r="BI14" i="17"/>
  <c r="BY14" i="17"/>
  <c r="CD14" i="17"/>
  <c r="CT14" i="17"/>
  <c r="CY14" i="17"/>
  <c r="DO14" i="17"/>
  <c r="DS14" i="17"/>
  <c r="EE14" i="17"/>
  <c r="AO14" i="17"/>
  <c r="BJ14" i="17"/>
  <c r="BQ14" i="17"/>
  <c r="CL14" i="17"/>
  <c r="CS14" i="17"/>
  <c r="DN14" i="17"/>
  <c r="DT14" i="17"/>
  <c r="AI14" i="17"/>
  <c r="AP14" i="17"/>
  <c r="BK14" i="17"/>
  <c r="BR14" i="17"/>
  <c r="CM14" i="17"/>
  <c r="CU14" i="17"/>
  <c r="DP14" i="17"/>
  <c r="DU14" i="17"/>
  <c r="BF14" i="17"/>
  <c r="BU14" i="17"/>
  <c r="DK14" i="17"/>
  <c r="DV14" i="17"/>
  <c r="BV14" i="17"/>
  <c r="CK14" i="17"/>
  <c r="DX14" i="17"/>
  <c r="AK14" i="17"/>
  <c r="DQ14" i="17"/>
  <c r="AL14" i="17"/>
  <c r="DR14" i="17"/>
  <c r="CA14" i="17"/>
  <c r="EC14" i="17"/>
  <c r="AY14" i="17"/>
  <c r="DF14" i="17"/>
  <c r="DH14" i="17"/>
  <c r="BL14" i="17"/>
  <c r="AV14" i="17"/>
  <c r="BH14" i="17"/>
  <c r="AR14" i="17"/>
  <c r="DL14" i="17"/>
  <c r="CF14" i="17"/>
  <c r="BT14" i="17"/>
  <c r="BD14" i="17"/>
  <c r="BP14" i="17"/>
  <c r="AI10" i="17"/>
  <c r="AJ10" i="17" s="1"/>
  <c r="AK10" i="17" s="1"/>
  <c r="AL10" i="17" s="1"/>
  <c r="AM10" i="17" s="1"/>
  <c r="AN10" i="17" s="1"/>
  <c r="AO10" i="17" s="1"/>
  <c r="AP10" i="17" s="1"/>
  <c r="AQ10" i="17" s="1"/>
  <c r="AR10" i="17" s="1"/>
  <c r="AS10" i="17" s="1"/>
  <c r="AT10" i="17" s="1"/>
  <c r="AU10" i="17" s="1"/>
  <c r="EE10" i="17"/>
  <c r="AI6" i="17"/>
  <c r="AJ6" i="17" s="1"/>
  <c r="AK6" i="17" s="1"/>
  <c r="AL6" i="17" s="1"/>
  <c r="AM6" i="17" s="1"/>
  <c r="AN6" i="17" s="1"/>
  <c r="AO6" i="17" s="1"/>
  <c r="AP6" i="17" s="1"/>
  <c r="AQ6" i="17" s="1"/>
  <c r="AR6" i="17" s="1"/>
  <c r="AS6" i="17" s="1"/>
  <c r="AT6" i="17" s="1"/>
  <c r="AU6" i="17" s="1"/>
  <c r="EE6" i="17"/>
  <c r="B75" i="28"/>
  <c r="C75" i="28" s="1"/>
  <c r="AF31" i="28"/>
  <c r="AE31" i="28"/>
  <c r="AC31" i="28"/>
  <c r="Z31" i="28"/>
  <c r="AD31" i="28"/>
  <c r="AB31" i="28"/>
  <c r="AA31" i="28"/>
  <c r="Y31" i="28"/>
  <c r="AG31" i="28"/>
  <c r="X31" i="28"/>
  <c r="W25" i="28"/>
  <c r="AH31" i="28"/>
  <c r="AI31" i="28"/>
  <c r="AE4" i="27"/>
  <c r="AA4" i="27"/>
  <c r="AA5" i="27"/>
  <c r="AH5" i="27"/>
  <c r="AB5" i="27"/>
  <c r="AA9" i="27"/>
  <c r="AJ9" i="27"/>
  <c r="AF9" i="27"/>
  <c r="Z13" i="27"/>
  <c r="X13" i="27"/>
  <c r="AG13" i="27"/>
  <c r="AF4" i="27"/>
  <c r="X4" i="27"/>
  <c r="AG5" i="27"/>
  <c r="AE9" i="27"/>
  <c r="AB13" i="27"/>
  <c r="AC4" i="27"/>
  <c r="Z4" i="27"/>
  <c r="AJ5" i="27"/>
  <c r="AC5" i="27"/>
  <c r="AF5" i="27"/>
  <c r="Z9" i="27"/>
  <c r="AB9" i="27"/>
  <c r="X9" i="27"/>
  <c r="AI13" i="27"/>
  <c r="AH13" i="27"/>
  <c r="AC13" i="27"/>
  <c r="Y13" i="27"/>
  <c r="AI4" i="27"/>
  <c r="AE5" i="27"/>
  <c r="Y9" i="27"/>
  <c r="AF13" i="27"/>
  <c r="AH4" i="27"/>
  <c r="Y4" i="27"/>
  <c r="AD4" i="27"/>
  <c r="AJ4" i="27"/>
  <c r="AG4" i="27"/>
  <c r="AB4" i="27"/>
  <c r="AI5" i="27"/>
  <c r="AD5" i="27"/>
  <c r="X5" i="27"/>
  <c r="Z5" i="27"/>
  <c r="AI9" i="27"/>
  <c r="AH9" i="27"/>
  <c r="AG9" i="27"/>
  <c r="AC9" i="27"/>
  <c r="AE13" i="27"/>
  <c r="AD13" i="27"/>
  <c r="AJ13" i="27"/>
  <c r="Y5" i="27"/>
  <c r="AD9" i="27"/>
  <c r="AA13" i="27"/>
  <c r="AJ7" i="27"/>
  <c r="AB7" i="27"/>
  <c r="AC7" i="27"/>
  <c r="AE6" i="27"/>
  <c r="Y6" i="27"/>
  <c r="Y11" i="27"/>
  <c r="AI11" i="27"/>
  <c r="AD11" i="27"/>
  <c r="AD12" i="27"/>
  <c r="AC12" i="27"/>
  <c r="AI12" i="27"/>
  <c r="X6" i="27"/>
  <c r="AJ6" i="27"/>
  <c r="AD7" i="27"/>
  <c r="AC11" i="27"/>
  <c r="AH12" i="27"/>
  <c r="X12" i="27"/>
  <c r="AA7" i="27"/>
  <c r="AI7" i="27"/>
  <c r="Y7" i="27"/>
  <c r="X7" i="27"/>
  <c r="Z6" i="27"/>
  <c r="AH6" i="27"/>
  <c r="AF6" i="27"/>
  <c r="AJ11" i="27"/>
  <c r="AA11" i="27"/>
  <c r="Z11" i="27"/>
  <c r="Z12" i="27"/>
  <c r="AE12" i="27"/>
  <c r="AA12" i="27"/>
  <c r="AG6" i="27"/>
  <c r="AF7" i="27"/>
  <c r="AI6" i="27"/>
  <c r="AB11" i="27"/>
  <c r="AG12" i="27"/>
  <c r="AG7" i="27"/>
  <c r="Z7" i="27"/>
  <c r="AE7" i="27"/>
  <c r="AC6" i="27"/>
  <c r="AB6" i="27"/>
  <c r="AG11" i="27"/>
  <c r="AF11" i="27"/>
  <c r="AH11" i="27"/>
  <c r="X11" i="27"/>
  <c r="Y12" i="27"/>
  <c r="AB12" i="27"/>
  <c r="AF12" i="27"/>
  <c r="AD6" i="27"/>
  <c r="AH7" i="27"/>
  <c r="AA6" i="27"/>
  <c r="AE11" i="27"/>
  <c r="AJ12" i="27"/>
  <c r="E100" i="17"/>
  <c r="E88" i="17"/>
  <c r="E76" i="17"/>
  <c r="E64" i="17"/>
  <c r="E56" i="17"/>
  <c r="E44" i="17"/>
  <c r="E32" i="17"/>
  <c r="E24" i="17"/>
  <c r="E103" i="17"/>
  <c r="E99" i="17"/>
  <c r="E95" i="17"/>
  <c r="E91" i="17"/>
  <c r="E87" i="17"/>
  <c r="E83" i="17"/>
  <c r="E79" i="17"/>
  <c r="E75" i="17"/>
  <c r="E71" i="17"/>
  <c r="E67" i="17"/>
  <c r="E63" i="17"/>
  <c r="E59" i="17"/>
  <c r="E55" i="17"/>
  <c r="E51" i="17"/>
  <c r="E47" i="17"/>
  <c r="E43" i="17"/>
  <c r="E39" i="17"/>
  <c r="E35" i="17"/>
  <c r="E31" i="17"/>
  <c r="E27" i="17"/>
  <c r="E23" i="17"/>
  <c r="E19" i="17"/>
  <c r="E15" i="17"/>
  <c r="E96" i="17"/>
  <c r="E84" i="17"/>
  <c r="E72" i="17"/>
  <c r="E60" i="17"/>
  <c r="E48" i="17"/>
  <c r="E36" i="17"/>
  <c r="E16" i="17"/>
  <c r="E102" i="17"/>
  <c r="E98" i="17"/>
  <c r="E94" i="17"/>
  <c r="E90" i="17"/>
  <c r="E86" i="17"/>
  <c r="E82" i="17"/>
  <c r="E78" i="17"/>
  <c r="E74" i="17"/>
  <c r="E70" i="17"/>
  <c r="E66" i="17"/>
  <c r="E62" i="17"/>
  <c r="E58" i="17"/>
  <c r="E54" i="17"/>
  <c r="E50" i="17"/>
  <c r="E46" i="17"/>
  <c r="E42" i="17"/>
  <c r="E38" i="17"/>
  <c r="E34" i="17"/>
  <c r="E30" i="17"/>
  <c r="E26" i="17"/>
  <c r="E22" i="17"/>
  <c r="E18" i="17"/>
  <c r="E14" i="17"/>
  <c r="E92" i="17"/>
  <c r="E80" i="17"/>
  <c r="E68" i="17"/>
  <c r="E52" i="17"/>
  <c r="E40" i="17"/>
  <c r="E28" i="17"/>
  <c r="E20" i="17"/>
  <c r="E101" i="17"/>
  <c r="E97" i="17"/>
  <c r="E93" i="17"/>
  <c r="E89" i="17"/>
  <c r="E85" i="17"/>
  <c r="E81" i="17"/>
  <c r="E77" i="17"/>
  <c r="E73" i="17"/>
  <c r="E69" i="17"/>
  <c r="E65" i="17"/>
  <c r="E61" i="17"/>
  <c r="E57" i="17"/>
  <c r="E53" i="17"/>
  <c r="E49" i="17"/>
  <c r="E45" i="17"/>
  <c r="E41" i="17"/>
  <c r="E37" i="17"/>
  <c r="E33" i="17"/>
  <c r="E29" i="17"/>
  <c r="E25" i="17"/>
  <c r="E21" i="17"/>
  <c r="E17" i="17"/>
  <c r="N77" i="26"/>
  <c r="N84" i="26"/>
  <c r="I73" i="26"/>
  <c r="N75" i="26"/>
  <c r="I84" i="26"/>
  <c r="J14" i="26"/>
  <c r="F14" i="26"/>
  <c r="H4" i="26"/>
  <c r="I4" i="26" s="1"/>
  <c r="H6" i="26"/>
  <c r="I6" i="26" s="1"/>
  <c r="H8" i="26"/>
  <c r="I8" i="26" s="1"/>
  <c r="J9" i="26"/>
  <c r="J11" i="26"/>
  <c r="J13" i="26"/>
  <c r="J16" i="26"/>
  <c r="F16" i="26"/>
  <c r="J18" i="26"/>
  <c r="F18" i="26"/>
  <c r="J20" i="26"/>
  <c r="F20" i="26"/>
  <c r="J22" i="26"/>
  <c r="F22" i="26"/>
  <c r="J24" i="26"/>
  <c r="F24" i="26"/>
  <c r="J30" i="26"/>
  <c r="F30" i="26"/>
  <c r="L6" i="26"/>
  <c r="J10" i="26"/>
  <c r="F10" i="26"/>
  <c r="J12" i="26"/>
  <c r="F12" i="26"/>
  <c r="D104" i="26"/>
  <c r="E5" i="26"/>
  <c r="J5" i="26"/>
  <c r="E7" i="26"/>
  <c r="J7" i="26"/>
  <c r="E9" i="26"/>
  <c r="E11" i="26"/>
  <c r="E13" i="26"/>
  <c r="N15" i="26"/>
  <c r="R15" i="26"/>
  <c r="M15" i="26"/>
  <c r="H15" i="26"/>
  <c r="I15" i="26" s="1"/>
  <c r="Q15" i="26"/>
  <c r="L15" i="26"/>
  <c r="N17" i="26"/>
  <c r="R17" i="26"/>
  <c r="M17" i="26"/>
  <c r="H17" i="26"/>
  <c r="I17" i="26" s="1"/>
  <c r="Q17" i="26"/>
  <c r="L17" i="26"/>
  <c r="N19" i="26"/>
  <c r="I19" i="26"/>
  <c r="R19" i="26"/>
  <c r="M19" i="26"/>
  <c r="H19" i="26"/>
  <c r="Q19" i="26"/>
  <c r="L19" i="26"/>
  <c r="N21" i="26"/>
  <c r="R21" i="26"/>
  <c r="M21" i="26"/>
  <c r="H21" i="26"/>
  <c r="I21" i="26" s="1"/>
  <c r="Q21" i="26"/>
  <c r="L21" i="26"/>
  <c r="N23" i="26"/>
  <c r="R23" i="26"/>
  <c r="M23" i="26"/>
  <c r="H23" i="26"/>
  <c r="I23" i="26" s="1"/>
  <c r="Q23" i="26"/>
  <c r="L23" i="26"/>
  <c r="Q25" i="26"/>
  <c r="N25" i="26"/>
  <c r="P25" i="26"/>
  <c r="M25" i="26"/>
  <c r="H25" i="26"/>
  <c r="I25" i="26" s="1"/>
  <c r="L25" i="26"/>
  <c r="J28" i="26"/>
  <c r="F28" i="26"/>
  <c r="L4" i="26"/>
  <c r="L8" i="26"/>
  <c r="J32" i="26"/>
  <c r="F32" i="26"/>
  <c r="E4" i="26"/>
  <c r="J4" i="26"/>
  <c r="F5" i="26"/>
  <c r="E6" i="26"/>
  <c r="F7" i="26"/>
  <c r="E8" i="26"/>
  <c r="J8" i="26"/>
  <c r="F9" i="26"/>
  <c r="G10" i="26"/>
  <c r="F11" i="26"/>
  <c r="G12" i="26"/>
  <c r="F13" i="26"/>
  <c r="G14" i="26"/>
  <c r="J26" i="26"/>
  <c r="F26" i="26"/>
  <c r="J34" i="26"/>
  <c r="F34" i="26"/>
  <c r="G15" i="26"/>
  <c r="G17" i="26"/>
  <c r="G19" i="26"/>
  <c r="G21" i="26"/>
  <c r="G23" i="26"/>
  <c r="G25" i="26"/>
  <c r="J35" i="26"/>
  <c r="F35" i="26"/>
  <c r="J37" i="26"/>
  <c r="F37" i="26"/>
  <c r="J39" i="26"/>
  <c r="F39" i="26"/>
  <c r="J41" i="26"/>
  <c r="F41" i="26"/>
  <c r="J43" i="26"/>
  <c r="F43" i="26"/>
  <c r="J45" i="26"/>
  <c r="F45" i="26"/>
  <c r="J72" i="26"/>
  <c r="F72" i="26"/>
  <c r="G72" i="26"/>
  <c r="N36" i="26"/>
  <c r="R36" i="26"/>
  <c r="M36" i="26"/>
  <c r="H36" i="26"/>
  <c r="I36" i="26" s="1"/>
  <c r="Q36" i="26"/>
  <c r="L36" i="26"/>
  <c r="N38" i="26"/>
  <c r="R38" i="26"/>
  <c r="M38" i="26"/>
  <c r="H38" i="26"/>
  <c r="I38" i="26" s="1"/>
  <c r="Q38" i="26"/>
  <c r="L38" i="26"/>
  <c r="N40" i="26"/>
  <c r="I40" i="26"/>
  <c r="R40" i="26"/>
  <c r="M40" i="26"/>
  <c r="H40" i="26"/>
  <c r="Q40" i="26"/>
  <c r="L40" i="26"/>
  <c r="N42" i="26"/>
  <c r="R42" i="26"/>
  <c r="M42" i="26"/>
  <c r="H42" i="26"/>
  <c r="I42" i="26" s="1"/>
  <c r="Q42" i="26"/>
  <c r="L42" i="26"/>
  <c r="N44" i="26"/>
  <c r="R44" i="26"/>
  <c r="M44" i="26"/>
  <c r="H44" i="26"/>
  <c r="I44" i="26" s="1"/>
  <c r="Q44" i="26"/>
  <c r="L44" i="26"/>
  <c r="P46" i="26"/>
  <c r="R46" i="26"/>
  <c r="M46" i="26"/>
  <c r="H46" i="26"/>
  <c r="Q46" i="26"/>
  <c r="I46" i="26"/>
  <c r="N46" i="26"/>
  <c r="B104" i="26"/>
  <c r="G4" i="26"/>
  <c r="F27" i="26"/>
  <c r="F29" i="26"/>
  <c r="F31" i="26"/>
  <c r="F33" i="26"/>
  <c r="L46" i="26"/>
  <c r="J74" i="26"/>
  <c r="F74" i="26"/>
  <c r="G74" i="26"/>
  <c r="G26" i="26"/>
  <c r="G28" i="26"/>
  <c r="G30" i="26"/>
  <c r="G32" i="26"/>
  <c r="G34" i="26"/>
  <c r="G36" i="26"/>
  <c r="G38" i="26"/>
  <c r="G40" i="26"/>
  <c r="G42" i="26"/>
  <c r="G44" i="26"/>
  <c r="G46" i="26"/>
  <c r="J47" i="26"/>
  <c r="F47" i="26"/>
  <c r="J49" i="26"/>
  <c r="F49" i="26"/>
  <c r="J51" i="26"/>
  <c r="F51" i="26"/>
  <c r="J53" i="26"/>
  <c r="F53" i="26"/>
  <c r="J54" i="26"/>
  <c r="F54" i="26"/>
  <c r="J56" i="26"/>
  <c r="F56" i="26"/>
  <c r="J58" i="26"/>
  <c r="F58" i="26"/>
  <c r="J60" i="26"/>
  <c r="F60" i="26"/>
  <c r="J62" i="26"/>
  <c r="F62" i="26"/>
  <c r="J64" i="26"/>
  <c r="F64" i="26"/>
  <c r="J66" i="26"/>
  <c r="F66" i="26"/>
  <c r="J68" i="26"/>
  <c r="F68" i="26"/>
  <c r="F70" i="26"/>
  <c r="J70" i="26"/>
  <c r="J78" i="26"/>
  <c r="F78" i="26"/>
  <c r="G78" i="26"/>
  <c r="J46" i="26"/>
  <c r="J48" i="26"/>
  <c r="F48" i="26"/>
  <c r="J50" i="26"/>
  <c r="F50" i="26"/>
  <c r="J52" i="26"/>
  <c r="F52" i="26"/>
  <c r="F87" i="26"/>
  <c r="J87" i="26"/>
  <c r="F55" i="26"/>
  <c r="J55" i="26"/>
  <c r="F57" i="26"/>
  <c r="J57" i="26"/>
  <c r="F59" i="26"/>
  <c r="J59" i="26"/>
  <c r="F61" i="26"/>
  <c r="J61" i="26"/>
  <c r="F63" i="26"/>
  <c r="J63" i="26"/>
  <c r="F65" i="26"/>
  <c r="J65" i="26"/>
  <c r="F67" i="26"/>
  <c r="J67" i="26"/>
  <c r="F69" i="26"/>
  <c r="J69" i="26"/>
  <c r="R71" i="26"/>
  <c r="M71" i="26"/>
  <c r="V71" i="26" s="1"/>
  <c r="H71" i="26"/>
  <c r="I71" i="26" s="1"/>
  <c r="Q71" i="26"/>
  <c r="L71" i="26"/>
  <c r="P71" i="26"/>
  <c r="R73" i="26"/>
  <c r="M73" i="26"/>
  <c r="V73" i="26" s="1"/>
  <c r="H73" i="26"/>
  <c r="Q73" i="26"/>
  <c r="L73" i="26"/>
  <c r="P73" i="26"/>
  <c r="J76" i="26"/>
  <c r="F76" i="26"/>
  <c r="F89" i="26"/>
  <c r="J89" i="26"/>
  <c r="P75" i="26"/>
  <c r="P77" i="26"/>
  <c r="J83" i="26"/>
  <c r="F83" i="26"/>
  <c r="L75" i="26"/>
  <c r="Q75" i="26"/>
  <c r="L77" i="26"/>
  <c r="Q77" i="26"/>
  <c r="G79" i="26"/>
  <c r="F80" i="26"/>
  <c r="G81" i="26"/>
  <c r="R82" i="26"/>
  <c r="M82" i="26"/>
  <c r="V82" i="26" s="1"/>
  <c r="H82" i="26"/>
  <c r="Q82" i="26"/>
  <c r="L82" i="26"/>
  <c r="P82" i="26"/>
  <c r="G88" i="26"/>
  <c r="F88" i="26"/>
  <c r="G90" i="26"/>
  <c r="F90" i="26"/>
  <c r="H75" i="26"/>
  <c r="I75" i="26" s="1"/>
  <c r="M75" i="26"/>
  <c r="H77" i="26"/>
  <c r="I77" i="26" s="1"/>
  <c r="M77" i="26"/>
  <c r="V77" i="26" s="1"/>
  <c r="J79" i="26"/>
  <c r="F79" i="26"/>
  <c r="J81" i="26"/>
  <c r="F81" i="26"/>
  <c r="I82" i="26"/>
  <c r="G83" i="26"/>
  <c r="J85" i="26"/>
  <c r="F85" i="26"/>
  <c r="J88" i="26"/>
  <c r="J90" i="26"/>
  <c r="F91" i="26"/>
  <c r="J91" i="26"/>
  <c r="P84" i="26"/>
  <c r="F86" i="26"/>
  <c r="J86" i="26"/>
  <c r="G92" i="26"/>
  <c r="F92" i="26"/>
  <c r="L84" i="26"/>
  <c r="Q84" i="26"/>
  <c r="J94" i="26"/>
  <c r="H84" i="26"/>
  <c r="M84" i="26"/>
  <c r="G87" i="26"/>
  <c r="G89" i="26"/>
  <c r="G91" i="26"/>
  <c r="F93" i="26"/>
  <c r="J93" i="26"/>
  <c r="F95" i="26"/>
  <c r="J95" i="26"/>
  <c r="F97" i="26"/>
  <c r="J97" i="26"/>
  <c r="F99" i="26"/>
  <c r="J99" i="26"/>
  <c r="F94" i="26"/>
  <c r="F96" i="26"/>
  <c r="F98" i="26"/>
  <c r="F100" i="26"/>
  <c r="J102" i="26"/>
  <c r="F102" i="26"/>
  <c r="R101" i="26"/>
  <c r="M101" i="26"/>
  <c r="V101" i="26" s="1"/>
  <c r="H101" i="26"/>
  <c r="I101" i="26" s="1"/>
  <c r="Q101" i="26"/>
  <c r="L101" i="26"/>
  <c r="P101" i="26"/>
  <c r="R103" i="26"/>
  <c r="M103" i="26"/>
  <c r="V103" i="26" s="1"/>
  <c r="H103" i="26"/>
  <c r="I103" i="26" s="1"/>
  <c r="Q103" i="26"/>
  <c r="L103" i="26"/>
  <c r="P103" i="26"/>
  <c r="G93" i="26"/>
  <c r="G95" i="26"/>
  <c r="G97" i="26"/>
  <c r="G99" i="26"/>
  <c r="C68" i="30" l="1"/>
  <c r="B69" i="30"/>
  <c r="AW4" i="20"/>
  <c r="IO6" i="20"/>
  <c r="IO7" i="20"/>
  <c r="V75" i="26"/>
  <c r="V36" i="26"/>
  <c r="EV6" i="27"/>
  <c r="AZ6" i="27"/>
  <c r="BC12" i="27"/>
  <c r="EY12" i="27"/>
  <c r="EY5" i="27"/>
  <c r="BC5" i="27"/>
  <c r="BB11" i="27"/>
  <c r="EX11" i="27"/>
  <c r="BB8" i="27"/>
  <c r="BB10" i="27"/>
  <c r="EV13" i="27"/>
  <c r="AZ13" i="27"/>
  <c r="BB9" i="27"/>
  <c r="EX9" i="27"/>
  <c r="BB7" i="27"/>
  <c r="EX7" i="27"/>
  <c r="BA4" i="27"/>
  <c r="EW4" i="27"/>
  <c r="CV14" i="17"/>
  <c r="CZ14" i="17"/>
  <c r="AN14" i="17"/>
  <c r="BX14" i="17"/>
  <c r="CB14" i="17"/>
  <c r="DC14" i="17"/>
  <c r="CC14" i="17"/>
  <c r="CQ14" i="17"/>
  <c r="CP14" i="17"/>
  <c r="DM14" i="17"/>
  <c r="BG14" i="17"/>
  <c r="CW14" i="17"/>
  <c r="AQ14" i="17"/>
  <c r="DI14" i="17"/>
  <c r="CG14" i="17"/>
  <c r="BE14" i="17"/>
  <c r="ED14" i="17"/>
  <c r="DG14" i="17"/>
  <c r="CE14" i="17"/>
  <c r="BB14" i="17"/>
  <c r="EA14" i="17"/>
  <c r="DJ14" i="17"/>
  <c r="CO14" i="17"/>
  <c r="BS14" i="17"/>
  <c r="AX14" i="17"/>
  <c r="DC34" i="17"/>
  <c r="CZ34" i="17"/>
  <c r="BI34" i="17"/>
  <c r="CV34" i="17"/>
  <c r="DS34" i="17"/>
  <c r="CD34" i="17"/>
  <c r="CR34" i="17"/>
  <c r="AU34" i="17"/>
  <c r="DM34" i="17"/>
  <c r="BF34" i="17"/>
  <c r="AM34" i="17"/>
  <c r="DU34" i="17"/>
  <c r="BB34" i="17"/>
  <c r="AZ34" i="17"/>
  <c r="EC34" i="17"/>
  <c r="EA34" i="17"/>
  <c r="DV34" i="17"/>
  <c r="BJ34" i="17"/>
  <c r="CN34" i="17"/>
  <c r="AQ34" i="17"/>
  <c r="DA34" i="17"/>
  <c r="CK34" i="17"/>
  <c r="BC34" i="17"/>
  <c r="CC34" i="17"/>
  <c r="DG34" i="17"/>
  <c r="AS34" i="17"/>
  <c r="DP54" i="17"/>
  <c r="DG54" i="17"/>
  <c r="AW54" i="17"/>
  <c r="BW54" i="17"/>
  <c r="CO54" i="17"/>
  <c r="DX54" i="17"/>
  <c r="BL54" i="17"/>
  <c r="CY54" i="17"/>
  <c r="AM54" i="17"/>
  <c r="AK54" i="17"/>
  <c r="CQ54" i="17"/>
  <c r="CC54" i="17"/>
  <c r="CF54" i="17"/>
  <c r="CM54" i="17"/>
  <c r="CK54" i="17"/>
  <c r="DT54" i="17"/>
  <c r="BH54" i="17"/>
  <c r="CU54" i="17"/>
  <c r="AI54" i="17"/>
  <c r="CP54" i="17"/>
  <c r="BZ54" i="17"/>
  <c r="AP54" i="17"/>
  <c r="CH54" i="17"/>
  <c r="DZ54" i="17"/>
  <c r="BN54" i="17"/>
  <c r="CZ58" i="17"/>
  <c r="BM58" i="17"/>
  <c r="BG58" i="17"/>
  <c r="BY58" i="17"/>
  <c r="DH58" i="17"/>
  <c r="AV58" i="17"/>
  <c r="CI58" i="17"/>
  <c r="EC58" i="17"/>
  <c r="AK58" i="17"/>
  <c r="BD58" i="17"/>
  <c r="BK58" i="17"/>
  <c r="CC58" i="17"/>
  <c r="CF58" i="17"/>
  <c r="CM58" i="17"/>
  <c r="DA58" i="17"/>
  <c r="AO58" i="17"/>
  <c r="BX58" i="17"/>
  <c r="DK58" i="17"/>
  <c r="AY58" i="17"/>
  <c r="AT58" i="17"/>
  <c r="DV58" i="17"/>
  <c r="CL58" i="17"/>
  <c r="CX58" i="17"/>
  <c r="AL58" i="17"/>
  <c r="CD58" i="17"/>
  <c r="BC82" i="17"/>
  <c r="CI82" i="17"/>
  <c r="DV82" i="17"/>
  <c r="CP82" i="17"/>
  <c r="BJ82" i="17"/>
  <c r="EA82" i="17"/>
  <c r="CU82" i="17"/>
  <c r="BO82" i="17"/>
  <c r="AI82" i="17"/>
  <c r="CA82" i="17"/>
  <c r="DR82" i="17"/>
  <c r="CL82" i="17"/>
  <c r="BF82" i="17"/>
  <c r="DY82" i="17"/>
  <c r="DI82" i="17"/>
  <c r="CS82" i="17"/>
  <c r="CC82" i="17"/>
  <c r="BM82" i="17"/>
  <c r="AW82" i="17"/>
  <c r="EB82" i="17"/>
  <c r="DL82" i="17"/>
  <c r="CV82" i="17"/>
  <c r="CF82" i="17"/>
  <c r="BP82" i="17"/>
  <c r="AZ82" i="17"/>
  <c r="AJ82" i="17"/>
  <c r="AY98" i="17"/>
  <c r="EB98" i="17"/>
  <c r="AM98" i="17"/>
  <c r="BX98" i="17"/>
  <c r="AQ98" i="17"/>
  <c r="DC98" i="17"/>
  <c r="BN98" i="17"/>
  <c r="AO98" i="17"/>
  <c r="DA98" i="17"/>
  <c r="BV98" i="17"/>
  <c r="BD98" i="17"/>
  <c r="BP98" i="17"/>
  <c r="CS98" i="17"/>
  <c r="BS98" i="17"/>
  <c r="DX98" i="17"/>
  <c r="AK98" i="17"/>
  <c r="EC98" i="17"/>
  <c r="CA98" i="17"/>
  <c r="AV98" i="17"/>
  <c r="AJ98" i="17"/>
  <c r="AS98" i="17"/>
  <c r="DE98" i="17"/>
  <c r="CH98" i="17"/>
  <c r="DR98" i="17"/>
  <c r="CP98" i="17"/>
  <c r="AI98" i="17"/>
  <c r="BQ60" i="17"/>
  <c r="CF60" i="17"/>
  <c r="DE60" i="17"/>
  <c r="CG60" i="17"/>
  <c r="BX60" i="17"/>
  <c r="DI60" i="17"/>
  <c r="BM60" i="17"/>
  <c r="DP60" i="17"/>
  <c r="CB60" i="17"/>
  <c r="EE60" i="17"/>
  <c r="DK60" i="17"/>
  <c r="CQ60" i="17"/>
  <c r="BS60" i="17"/>
  <c r="AY60" i="17"/>
  <c r="ED60" i="17"/>
  <c r="DF60" i="17"/>
  <c r="CL60" i="17"/>
  <c r="BR60" i="17"/>
  <c r="CN76" i="17"/>
  <c r="BP76" i="17"/>
  <c r="AR76" i="17"/>
  <c r="CR76" i="17"/>
  <c r="CJ76" i="17"/>
  <c r="AO76" i="17"/>
  <c r="DK76" i="17"/>
  <c r="BJ76" i="17"/>
  <c r="AX76" i="17"/>
  <c r="BO76" i="17"/>
  <c r="CI76" i="17"/>
  <c r="DN76" i="17"/>
  <c r="BW76" i="17"/>
  <c r="EC76" i="17"/>
  <c r="CL76" i="17"/>
  <c r="ED21" i="17"/>
  <c r="CI21" i="17"/>
  <c r="CA21" i="17"/>
  <c r="AT21" i="17"/>
  <c r="BW21" i="17"/>
  <c r="DJ21" i="17"/>
  <c r="AX21" i="17"/>
  <c r="DE21" i="17"/>
  <c r="BY21" i="17"/>
  <c r="AS21" i="17"/>
  <c r="DH21" i="17"/>
  <c r="CB21" i="17"/>
  <c r="AQ53" i="17"/>
  <c r="CY53" i="17"/>
  <c r="DG53" i="17"/>
  <c r="ED53" i="17"/>
  <c r="DU53" i="17"/>
  <c r="BH53" i="17"/>
  <c r="BN53" i="17"/>
  <c r="BX53" i="17"/>
  <c r="DH53" i="17"/>
  <c r="BQ53" i="17"/>
  <c r="DV53" i="17"/>
  <c r="CF53" i="17"/>
  <c r="DJ85" i="17"/>
  <c r="DP85" i="17"/>
  <c r="AR85" i="17"/>
  <c r="CK85" i="17"/>
  <c r="DW85" i="17"/>
  <c r="DX85" i="17"/>
  <c r="CF85" i="17"/>
  <c r="DA85" i="17"/>
  <c r="DC85" i="17"/>
  <c r="CP85" i="17"/>
  <c r="CA85" i="17"/>
  <c r="BG85" i="17"/>
  <c r="DR23" i="17"/>
  <c r="CW23" i="17"/>
  <c r="AU23" i="17"/>
  <c r="BF23" i="17"/>
  <c r="DV23" i="17"/>
  <c r="BI39" i="17"/>
  <c r="BU39" i="17"/>
  <c r="CY39" i="17"/>
  <c r="CW55" i="17"/>
  <c r="CF55" i="17"/>
  <c r="CA71" i="17"/>
  <c r="AQ23" i="17"/>
  <c r="DC23" i="17"/>
  <c r="BP23" i="17"/>
  <c r="EB23" i="17"/>
  <c r="CS23" i="17"/>
  <c r="ED23" i="17"/>
  <c r="DZ23" i="17"/>
  <c r="DK23" i="17"/>
  <c r="DD23" i="17"/>
  <c r="DA23" i="17"/>
  <c r="CP23" i="17"/>
  <c r="DO23" i="17"/>
  <c r="DH23" i="17"/>
  <c r="BB23" i="17"/>
  <c r="BK23" i="17"/>
  <c r="DW23" i="17"/>
  <c r="CJ23" i="17"/>
  <c r="BA23" i="17"/>
  <c r="DM23" i="17"/>
  <c r="DB23" i="17"/>
  <c r="AY23" i="17"/>
  <c r="AO23" i="17"/>
  <c r="DJ23" i="17"/>
  <c r="EE23" i="17"/>
  <c r="CO23" i="17"/>
  <c r="BN23" i="17"/>
  <c r="BG23" i="17"/>
  <c r="DS23" i="17"/>
  <c r="CF23" i="17"/>
  <c r="AW23" i="17"/>
  <c r="DI23" i="17"/>
  <c r="CL23" i="17"/>
  <c r="AI23" i="17"/>
  <c r="EA23" i="17"/>
  <c r="DT23" i="17"/>
  <c r="DQ23" i="17"/>
  <c r="CT23" i="17"/>
  <c r="AV23" i="17"/>
  <c r="AS23" i="17"/>
  <c r="BV23" i="17"/>
  <c r="CA23" i="17"/>
  <c r="AN23" i="17"/>
  <c r="CZ23" i="17"/>
  <c r="BQ23" i="17"/>
  <c r="EC23" i="17"/>
  <c r="BZ23" i="17"/>
  <c r="CU23" i="17"/>
  <c r="CK23" i="17"/>
  <c r="AM23" i="17"/>
  <c r="CB23" i="17"/>
  <c r="DU23" i="17"/>
  <c r="BW23" i="17"/>
  <c r="AJ23" i="17"/>
  <c r="CV23" i="17"/>
  <c r="BM23" i="17"/>
  <c r="DY23" i="17"/>
  <c r="BJ23" i="17"/>
  <c r="BO23" i="17"/>
  <c r="BH23" i="17"/>
  <c r="BE23" i="17"/>
  <c r="CX23" i="17"/>
  <c r="BC23" i="17"/>
  <c r="BL23" i="17"/>
  <c r="BY23" i="17"/>
  <c r="DF23" i="17"/>
  <c r="CQ23" i="17"/>
  <c r="BD23" i="17"/>
  <c r="DP23" i="17"/>
  <c r="CG23" i="17"/>
  <c r="CH23" i="17"/>
  <c r="AX23" i="17"/>
  <c r="AR23" i="17"/>
  <c r="AL23" i="17"/>
  <c r="BS23" i="17"/>
  <c r="DX23" i="17"/>
  <c r="DN23" i="17"/>
  <c r="CT39" i="17"/>
  <c r="DO39" i="17"/>
  <c r="CL39" i="17"/>
  <c r="CG39" i="17"/>
  <c r="AU39" i="17"/>
  <c r="DG39" i="17"/>
  <c r="AT39" i="17"/>
  <c r="BL39" i="17"/>
  <c r="AS39" i="17"/>
  <c r="AM39" i="17"/>
  <c r="BX39" i="17"/>
  <c r="DH39" i="17"/>
  <c r="CS39" i="17"/>
  <c r="DC39" i="17"/>
  <c r="DW39" i="17"/>
  <c r="BE39" i="17"/>
  <c r="DQ39" i="17"/>
  <c r="CE39" i="17"/>
  <c r="CV39" i="17"/>
  <c r="DL39" i="17"/>
  <c r="DX39" i="17"/>
  <c r="BC39" i="17"/>
  <c r="DR39" i="17"/>
  <c r="DI39" i="17"/>
  <c r="AL39" i="17"/>
  <c r="DB39" i="17"/>
  <c r="AK39" i="17"/>
  <c r="DM39" i="17"/>
  <c r="CQ39" i="17"/>
  <c r="BZ39" i="17"/>
  <c r="DS39" i="17"/>
  <c r="DE39" i="17"/>
  <c r="EA39" i="17"/>
  <c r="AW39" i="17"/>
  <c r="CM39" i="17"/>
  <c r="BD39" i="17"/>
  <c r="CK39" i="17"/>
  <c r="BO39" i="17"/>
  <c r="DV39" i="17"/>
  <c r="BT39" i="17"/>
  <c r="DU39" i="17"/>
  <c r="CB39" i="17"/>
  <c r="BW39" i="17"/>
  <c r="CD39" i="17"/>
  <c r="BF39" i="17"/>
  <c r="AP39" i="17"/>
  <c r="BA39" i="17"/>
  <c r="EC39" i="17"/>
  <c r="BH39" i="17"/>
  <c r="DF39" i="17"/>
  <c r="AX39" i="17"/>
  <c r="BS39" i="17"/>
  <c r="CP39" i="17"/>
  <c r="CC39" i="17"/>
  <c r="CF39" i="17"/>
  <c r="DN39" i="17"/>
  <c r="DA39" i="17"/>
  <c r="CU39" i="17"/>
  <c r="BB39" i="17"/>
  <c r="CZ39" i="17"/>
  <c r="AR39" i="17"/>
  <c r="DJ39" i="17"/>
  <c r="AZ39" i="17"/>
  <c r="DZ39" i="17"/>
  <c r="DT39" i="17"/>
  <c r="BQ39" i="17"/>
  <c r="BK39" i="17"/>
  <c r="CN39" i="17"/>
  <c r="EB39" i="17"/>
  <c r="BY39" i="17"/>
  <c r="CI39" i="17"/>
  <c r="AV39" i="17"/>
  <c r="DY39" i="17"/>
  <c r="DK39" i="17"/>
  <c r="AO39" i="17"/>
  <c r="AI39" i="17"/>
  <c r="AJ39" i="17"/>
  <c r="CH39" i="17"/>
  <c r="EE39" i="17"/>
  <c r="DD39" i="17"/>
  <c r="BM39" i="17"/>
  <c r="CX39" i="17"/>
  <c r="AY55" i="17"/>
  <c r="CE55" i="17"/>
  <c r="DK55" i="17"/>
  <c r="AT55" i="17"/>
  <c r="BZ55" i="17"/>
  <c r="DF55" i="17"/>
  <c r="AM55" i="17"/>
  <c r="CY55" i="17"/>
  <c r="BF55" i="17"/>
  <c r="DR55" i="17"/>
  <c r="AX55" i="17"/>
  <c r="CQ55" i="17"/>
  <c r="DZ55" i="17"/>
  <c r="BY55" i="17"/>
  <c r="CZ55" i="17"/>
  <c r="AN55" i="17"/>
  <c r="BE55" i="17"/>
  <c r="AJ55" i="17"/>
  <c r="BO55" i="17"/>
  <c r="DC55" i="17"/>
  <c r="BB55" i="17"/>
  <c r="CP55" i="17"/>
  <c r="ED55" i="17"/>
  <c r="DO55" i="17"/>
  <c r="CL55" i="17"/>
  <c r="DG55" i="17"/>
  <c r="DW55" i="17"/>
  <c r="DE55" i="17"/>
  <c r="DP55" i="17"/>
  <c r="DQ55" i="17"/>
  <c r="EB55" i="17"/>
  <c r="DM55" i="17"/>
  <c r="CR55" i="17"/>
  <c r="CS55" i="17"/>
  <c r="DD55" i="17"/>
  <c r="DL55" i="17"/>
  <c r="BQ55" i="17"/>
  <c r="DI55" i="17"/>
  <c r="AQ55" i="17"/>
  <c r="CM55" i="17"/>
  <c r="EA55" i="17"/>
  <c r="BR55" i="17"/>
  <c r="DN55" i="17"/>
  <c r="BS55" i="17"/>
  <c r="AP55" i="17"/>
  <c r="AU55" i="17"/>
  <c r="DJ55" i="17"/>
  <c r="CT55" i="17"/>
  <c r="CU55" i="17"/>
  <c r="CH55" i="17"/>
  <c r="CI55" i="17"/>
  <c r="CA55" i="17"/>
  <c r="DU55" i="17"/>
  <c r="CJ55" i="17"/>
  <c r="BU55" i="17"/>
  <c r="AZ55" i="17"/>
  <c r="CB55" i="17"/>
  <c r="AW55" i="17"/>
  <c r="CK55" i="17"/>
  <c r="AK55" i="17"/>
  <c r="CN55" i="17"/>
  <c r="AI55" i="17"/>
  <c r="DS55" i="17"/>
  <c r="CX55" i="17"/>
  <c r="EE55" i="17"/>
  <c r="CD55" i="17"/>
  <c r="CO55" i="17"/>
  <c r="BT55" i="17"/>
  <c r="AO55" i="17"/>
  <c r="CG55" i="17"/>
  <c r="BL55" i="17"/>
  <c r="DT55" i="17"/>
  <c r="BP55" i="17"/>
  <c r="DH55" i="17"/>
  <c r="AR55" i="17"/>
  <c r="BG55" i="17"/>
  <c r="AL55" i="17"/>
  <c r="DV55" i="17"/>
  <c r="BV55" i="17"/>
  <c r="BK55" i="17"/>
  <c r="BI55" i="17"/>
  <c r="BD55" i="17"/>
  <c r="CV55" i="17"/>
  <c r="BA55" i="17"/>
  <c r="DY55" i="17"/>
  <c r="BX55" i="17"/>
  <c r="EC55" i="17"/>
  <c r="AV55" i="17"/>
  <c r="BD71" i="17"/>
  <c r="CJ71" i="17"/>
  <c r="DP71" i="17"/>
  <c r="BF71" i="17"/>
  <c r="CL71" i="17"/>
  <c r="DR71" i="17"/>
  <c r="BX71" i="17"/>
  <c r="AT71" i="17"/>
  <c r="DF71" i="17"/>
  <c r="CV71" i="17"/>
  <c r="AL71" i="17"/>
  <c r="AZ71" i="17"/>
  <c r="EA71" i="17"/>
  <c r="BO71" i="17"/>
  <c r="DA71" i="17"/>
  <c r="AO71" i="17"/>
  <c r="DY71" i="17"/>
  <c r="EE71" i="17"/>
  <c r="DU71" i="17"/>
  <c r="DW71" i="17"/>
  <c r="BK71" i="17"/>
  <c r="CW71" i="17"/>
  <c r="DC71" i="17"/>
  <c r="BM71" i="17"/>
  <c r="DE71" i="17"/>
  <c r="BL71" i="17"/>
  <c r="CZ71" i="17"/>
  <c r="AX71" i="17"/>
  <c r="CT71" i="17"/>
  <c r="AR71" i="17"/>
  <c r="DT71" i="17"/>
  <c r="DV71" i="17"/>
  <c r="CH71" i="17"/>
  <c r="ED71" i="17"/>
  <c r="DK71" i="17"/>
  <c r="AI71" i="17"/>
  <c r="BE71" i="17"/>
  <c r="CS71" i="17"/>
  <c r="CI71" i="17"/>
  <c r="BI71" i="17"/>
  <c r="AU71" i="17"/>
  <c r="BQ71" i="17"/>
  <c r="DI71" i="17"/>
  <c r="AS71" i="17"/>
  <c r="AN71" i="17"/>
  <c r="CB71" i="17"/>
  <c r="DX71" i="17"/>
  <c r="BV71" i="17"/>
  <c r="DJ71" i="17"/>
  <c r="CN71" i="17"/>
  <c r="BZ71" i="17"/>
  <c r="BP71" i="17"/>
  <c r="BR71" i="17"/>
  <c r="DL71" i="17"/>
  <c r="CE71" i="17"/>
  <c r="CK71" i="17"/>
  <c r="CM71" i="17"/>
  <c r="AW71" i="17"/>
  <c r="CO71" i="17"/>
  <c r="CQ71" i="17"/>
  <c r="DM71" i="17"/>
  <c r="BW71" i="17"/>
  <c r="BS71" i="17"/>
  <c r="AK71" i="17"/>
  <c r="DH71" i="17"/>
  <c r="DB71" i="17"/>
  <c r="BJ71" i="17"/>
  <c r="DN71" i="17"/>
  <c r="CU71" i="17"/>
  <c r="DS71" i="17"/>
  <c r="BC71" i="17"/>
  <c r="EC71" i="17"/>
  <c r="DO71" i="17"/>
  <c r="AV71" i="17"/>
  <c r="AP71" i="17"/>
  <c r="DZ71" i="17"/>
  <c r="CP71" i="17"/>
  <c r="CX71" i="17"/>
  <c r="AY71" i="17"/>
  <c r="BG71" i="17"/>
  <c r="BY71" i="17"/>
  <c r="CG71" i="17"/>
  <c r="AM71" i="17"/>
  <c r="BT71" i="17"/>
  <c r="BN71" i="17"/>
  <c r="BH71" i="17"/>
  <c r="AJ71" i="17"/>
  <c r="CF71" i="17"/>
  <c r="DQ71" i="17"/>
  <c r="CC71" i="17"/>
  <c r="DG71" i="17"/>
  <c r="BA71" i="17"/>
  <c r="AU87" i="17"/>
  <c r="BK87" i="17"/>
  <c r="CA87" i="17"/>
  <c r="CQ87" i="17"/>
  <c r="DG87" i="17"/>
  <c r="DW87" i="17"/>
  <c r="AN87" i="17"/>
  <c r="BD87" i="17"/>
  <c r="BT87" i="17"/>
  <c r="CJ87" i="17"/>
  <c r="CZ87" i="17"/>
  <c r="DP87" i="17"/>
  <c r="AO87" i="17"/>
  <c r="BU87" i="17"/>
  <c r="DA87" i="17"/>
  <c r="AT87" i="17"/>
  <c r="DN87" i="17"/>
  <c r="BF87" i="17"/>
  <c r="CL87" i="17"/>
  <c r="DR87" i="17"/>
  <c r="BA87" i="17"/>
  <c r="CG87" i="17"/>
  <c r="DM87" i="17"/>
  <c r="BB87" i="17"/>
  <c r="DV87" i="17"/>
  <c r="AI87" i="17"/>
  <c r="AY87" i="17"/>
  <c r="BO87" i="17"/>
  <c r="CE87" i="17"/>
  <c r="CU87" i="17"/>
  <c r="DK87" i="17"/>
  <c r="EA87" i="17"/>
  <c r="AR87" i="17"/>
  <c r="BH87" i="17"/>
  <c r="BX87" i="17"/>
  <c r="CN87" i="17"/>
  <c r="DD87" i="17"/>
  <c r="DT87" i="17"/>
  <c r="AW87" i="17"/>
  <c r="CC87" i="17"/>
  <c r="DI87" i="17"/>
  <c r="BJ87" i="17"/>
  <c r="ED87" i="17"/>
  <c r="BN87" i="17"/>
  <c r="CT87" i="17"/>
  <c r="DZ87" i="17"/>
  <c r="BI87" i="17"/>
  <c r="CO87" i="17"/>
  <c r="DU87" i="17"/>
  <c r="BR87" i="17"/>
  <c r="CX87" i="17"/>
  <c r="AM87" i="17"/>
  <c r="BS87" i="17"/>
  <c r="CY87" i="17"/>
  <c r="EE87" i="17"/>
  <c r="BL87" i="17"/>
  <c r="CR87" i="17"/>
  <c r="DX87" i="17"/>
  <c r="CK87" i="17"/>
  <c r="BZ87" i="17"/>
  <c r="BV87" i="17"/>
  <c r="AK87" i="17"/>
  <c r="CW87" i="17"/>
  <c r="CH87" i="17"/>
  <c r="AQ87" i="17"/>
  <c r="BW87" i="17"/>
  <c r="DC87" i="17"/>
  <c r="AJ87" i="17"/>
  <c r="BP87" i="17"/>
  <c r="CV87" i="17"/>
  <c r="EB87" i="17"/>
  <c r="CS87" i="17"/>
  <c r="CP87" i="17"/>
  <c r="CD87" i="17"/>
  <c r="AS87" i="17"/>
  <c r="DE87" i="17"/>
  <c r="DF87" i="17"/>
  <c r="BC87" i="17"/>
  <c r="CI87" i="17"/>
  <c r="DO87" i="17"/>
  <c r="AV87" i="17"/>
  <c r="CB87" i="17"/>
  <c r="DH87" i="17"/>
  <c r="BE87" i="17"/>
  <c r="DQ87" i="17"/>
  <c r="AP87" i="17"/>
  <c r="DB87" i="17"/>
  <c r="BQ87" i="17"/>
  <c r="EC87" i="17"/>
  <c r="AZ87" i="17"/>
  <c r="DY87" i="17"/>
  <c r="AL87" i="17"/>
  <c r="BG87" i="17"/>
  <c r="CF87" i="17"/>
  <c r="AX87" i="17"/>
  <c r="CM87" i="17"/>
  <c r="DL87" i="17"/>
  <c r="DJ87" i="17"/>
  <c r="AX103" i="17"/>
  <c r="BN103" i="17"/>
  <c r="CD103" i="17"/>
  <c r="CT103" i="17"/>
  <c r="DJ103" i="17"/>
  <c r="DZ103" i="17"/>
  <c r="BD103" i="17"/>
  <c r="CJ103" i="17"/>
  <c r="DP103" i="17"/>
  <c r="BI103" i="17"/>
  <c r="DI103" i="17"/>
  <c r="AM103" i="17"/>
  <c r="BC103" i="17"/>
  <c r="BS103" i="17"/>
  <c r="CI103" i="17"/>
  <c r="CY103" i="17"/>
  <c r="DO103" i="17"/>
  <c r="EE103" i="17"/>
  <c r="BH103" i="17"/>
  <c r="CN103" i="17"/>
  <c r="DT103" i="17"/>
  <c r="BE103" i="17"/>
  <c r="CS103" i="17"/>
  <c r="AW103" i="17"/>
  <c r="DA103" i="17"/>
  <c r="AL103" i="17"/>
  <c r="BB103" i="17"/>
  <c r="BR103" i="17"/>
  <c r="CH103" i="17"/>
  <c r="CX103" i="17"/>
  <c r="DN103" i="17"/>
  <c r="ED103" i="17"/>
  <c r="BL103" i="17"/>
  <c r="CR103" i="17"/>
  <c r="DX103" i="17"/>
  <c r="BU103" i="17"/>
  <c r="DQ103" i="17"/>
  <c r="AQ103" i="17"/>
  <c r="BG103" i="17"/>
  <c r="BW103" i="17"/>
  <c r="CM103" i="17"/>
  <c r="DC103" i="17"/>
  <c r="DS103" i="17"/>
  <c r="AJ103" i="17"/>
  <c r="BP103" i="17"/>
  <c r="CV103" i="17"/>
  <c r="EB103" i="17"/>
  <c r="BQ103" i="17"/>
  <c r="DE103" i="17"/>
  <c r="BM103" i="17"/>
  <c r="DU103" i="17"/>
  <c r="AT103" i="17"/>
  <c r="BZ103" i="17"/>
  <c r="DF103" i="17"/>
  <c r="AV103" i="17"/>
  <c r="DH103" i="17"/>
  <c r="CW103" i="17"/>
  <c r="AY103" i="17"/>
  <c r="CE103" i="17"/>
  <c r="DK103" i="17"/>
  <c r="AZ103" i="17"/>
  <c r="DL103" i="17"/>
  <c r="CK103" i="17"/>
  <c r="CO103" i="17"/>
  <c r="BF103" i="17"/>
  <c r="CL103" i="17"/>
  <c r="DR103" i="17"/>
  <c r="BT103" i="17"/>
  <c r="AO103" i="17"/>
  <c r="DY103" i="17"/>
  <c r="BK103" i="17"/>
  <c r="CQ103" i="17"/>
  <c r="DW103" i="17"/>
  <c r="BX103" i="17"/>
  <c r="AK103" i="17"/>
  <c r="DM103" i="17"/>
  <c r="BJ103" i="17"/>
  <c r="CP103" i="17"/>
  <c r="DV103" i="17"/>
  <c r="CB103" i="17"/>
  <c r="BA103" i="17"/>
  <c r="AI103" i="17"/>
  <c r="BO103" i="17"/>
  <c r="CU103" i="17"/>
  <c r="EA103" i="17"/>
  <c r="CF103" i="17"/>
  <c r="AS103" i="17"/>
  <c r="EC103" i="17"/>
  <c r="AN103" i="17"/>
  <c r="CA103" i="17"/>
  <c r="BY103" i="17"/>
  <c r="AP103" i="17"/>
  <c r="CZ103" i="17"/>
  <c r="DG103" i="17"/>
  <c r="CC103" i="17"/>
  <c r="BV103" i="17"/>
  <c r="CG103" i="17"/>
  <c r="AR103" i="17"/>
  <c r="AJ28" i="17"/>
  <c r="BJ28" i="17"/>
  <c r="CP28" i="17"/>
  <c r="AU28" i="17"/>
  <c r="CA28" i="17"/>
  <c r="DG28" i="17"/>
  <c r="CT28" i="17"/>
  <c r="AI28" i="17"/>
  <c r="CU28" i="17"/>
  <c r="BF28" i="17"/>
  <c r="BG28" i="17"/>
  <c r="AP28" i="17"/>
  <c r="DV28" i="17"/>
  <c r="DQ28" i="17"/>
  <c r="BE28" i="17"/>
  <c r="CV28" i="17"/>
  <c r="EC28" i="17"/>
  <c r="AK28" i="17"/>
  <c r="CB28" i="17"/>
  <c r="CC28" i="17"/>
  <c r="BX28" i="17"/>
  <c r="AS28" i="17"/>
  <c r="DM28" i="17"/>
  <c r="BM28" i="17"/>
  <c r="CZ28" i="17"/>
  <c r="BD28" i="17"/>
  <c r="AL28" i="17"/>
  <c r="BR28" i="17"/>
  <c r="CX28" i="17"/>
  <c r="BC28" i="17"/>
  <c r="CI28" i="17"/>
  <c r="AX28" i="17"/>
  <c r="DJ28" i="17"/>
  <c r="AY28" i="17"/>
  <c r="DK28" i="17"/>
  <c r="CL28" i="17"/>
  <c r="CM28" i="17"/>
  <c r="DB28" i="17"/>
  <c r="DW28" i="17"/>
  <c r="DA28" i="17"/>
  <c r="AO28" i="17"/>
  <c r="CF28" i="17"/>
  <c r="CW28" i="17"/>
  <c r="DX28" i="17"/>
  <c r="AV28" i="17"/>
  <c r="AW28" i="17"/>
  <c r="BH28" i="17"/>
  <c r="DP28" i="17"/>
  <c r="BA28" i="17"/>
  <c r="CN28" i="17"/>
  <c r="DU28" i="17"/>
  <c r="CH28" i="17"/>
  <c r="BS28" i="17"/>
  <c r="CD28" i="17"/>
  <c r="CE28" i="17"/>
  <c r="ED28" i="17"/>
  <c r="DC28" i="17"/>
  <c r="BU28" i="17"/>
  <c r="AZ28" i="17"/>
  <c r="CR28" i="17"/>
  <c r="DD28" i="17"/>
  <c r="AN28" i="17"/>
  <c r="CO28" i="17"/>
  <c r="AT28" i="17"/>
  <c r="DF28" i="17"/>
  <c r="CQ28" i="17"/>
  <c r="DR28" i="17"/>
  <c r="DS28" i="17"/>
  <c r="DO28" i="17"/>
  <c r="BV28" i="17"/>
  <c r="EB28" i="17"/>
  <c r="CG28" i="17"/>
  <c r="DY28" i="17"/>
  <c r="DE28" i="17"/>
  <c r="BL28" i="17"/>
  <c r="BI28" i="17"/>
  <c r="BB28" i="17"/>
  <c r="AM28" i="17"/>
  <c r="CY28" i="17"/>
  <c r="DZ28" i="17"/>
  <c r="EA28" i="17"/>
  <c r="EE28" i="17"/>
  <c r="BW28" i="17"/>
  <c r="DL28" i="17"/>
  <c r="BQ28" i="17"/>
  <c r="CS28" i="17"/>
  <c r="BY28" i="17"/>
  <c r="DI28" i="17"/>
  <c r="CJ28" i="17"/>
  <c r="BO28" i="17"/>
  <c r="BP28" i="17"/>
  <c r="AR28" i="17"/>
  <c r="BZ28" i="17"/>
  <c r="DN28" i="17"/>
  <c r="DH28" i="17"/>
  <c r="BK28" i="17"/>
  <c r="AQ28" i="17"/>
  <c r="DT28" i="17"/>
  <c r="AT44" i="17"/>
  <c r="BJ44" i="17"/>
  <c r="BZ44" i="17"/>
  <c r="CP44" i="17"/>
  <c r="DF44" i="17"/>
  <c r="DV44" i="17"/>
  <c r="AM44" i="17"/>
  <c r="BC44" i="17"/>
  <c r="BS44" i="17"/>
  <c r="CI44" i="17"/>
  <c r="CY44" i="17"/>
  <c r="DO44" i="17"/>
  <c r="EE44" i="17"/>
  <c r="BH44" i="17"/>
  <c r="CN44" i="17"/>
  <c r="DT44" i="17"/>
  <c r="BA44" i="17"/>
  <c r="CG44" i="17"/>
  <c r="DM44" i="17"/>
  <c r="BD44" i="17"/>
  <c r="DP44" i="17"/>
  <c r="CK44" i="17"/>
  <c r="CB44" i="17"/>
  <c r="DI44" i="17"/>
  <c r="BM44" i="17"/>
  <c r="AX44" i="17"/>
  <c r="BN44" i="17"/>
  <c r="CD44" i="17"/>
  <c r="CT44" i="17"/>
  <c r="DJ44" i="17"/>
  <c r="DZ44" i="17"/>
  <c r="AQ44" i="17"/>
  <c r="BG44" i="17"/>
  <c r="BW44" i="17"/>
  <c r="CM44" i="17"/>
  <c r="DC44" i="17"/>
  <c r="DS44" i="17"/>
  <c r="AJ44" i="17"/>
  <c r="BP44" i="17"/>
  <c r="CV44" i="17"/>
  <c r="EB44" i="17"/>
  <c r="BI44" i="17"/>
  <c r="CO44" i="17"/>
  <c r="DU44" i="17"/>
  <c r="BT44" i="17"/>
  <c r="AO44" i="17"/>
  <c r="DA44" i="17"/>
  <c r="DH44" i="17"/>
  <c r="BL44" i="17"/>
  <c r="DY44" i="17"/>
  <c r="BF44" i="17"/>
  <c r="CL44" i="17"/>
  <c r="DR44" i="17"/>
  <c r="AY44" i="17"/>
  <c r="CE44" i="17"/>
  <c r="DK44" i="17"/>
  <c r="AZ44" i="17"/>
  <c r="DL44" i="17"/>
  <c r="BY44" i="17"/>
  <c r="AN44" i="17"/>
  <c r="BU44" i="17"/>
  <c r="CC44" i="17"/>
  <c r="AL44" i="17"/>
  <c r="BR44" i="17"/>
  <c r="CX44" i="17"/>
  <c r="ED44" i="17"/>
  <c r="BK44" i="17"/>
  <c r="CQ44" i="17"/>
  <c r="DW44" i="17"/>
  <c r="BX44" i="17"/>
  <c r="AK44" i="17"/>
  <c r="CW44" i="17"/>
  <c r="CJ44" i="17"/>
  <c r="DQ44" i="17"/>
  <c r="DX44" i="17"/>
  <c r="AP44" i="17"/>
  <c r="BV44" i="17"/>
  <c r="DB44" i="17"/>
  <c r="AI44" i="17"/>
  <c r="BO44" i="17"/>
  <c r="CU44" i="17"/>
  <c r="EA44" i="17"/>
  <c r="CF44" i="17"/>
  <c r="AS44" i="17"/>
  <c r="DE44" i="17"/>
  <c r="CZ44" i="17"/>
  <c r="AV44" i="17"/>
  <c r="CS44" i="17"/>
  <c r="CH44" i="17"/>
  <c r="DG44" i="17"/>
  <c r="EC44" i="17"/>
  <c r="DN44" i="17"/>
  <c r="AR44" i="17"/>
  <c r="BE44" i="17"/>
  <c r="AU44" i="17"/>
  <c r="DD44" i="17"/>
  <c r="AW44" i="17"/>
  <c r="AX60" i="17"/>
  <c r="BN60" i="17"/>
  <c r="CD60" i="17"/>
  <c r="CT60" i="17"/>
  <c r="DJ60" i="17"/>
  <c r="DZ60" i="17"/>
  <c r="AQ60" i="17"/>
  <c r="BG60" i="17"/>
  <c r="BW60" i="17"/>
  <c r="CM60" i="17"/>
  <c r="DC60" i="17"/>
  <c r="DS60" i="17"/>
  <c r="AN60" i="17"/>
  <c r="BT60" i="17"/>
  <c r="CZ60" i="17"/>
  <c r="AO60" i="17"/>
  <c r="BU60" i="17"/>
  <c r="DA60" i="17"/>
  <c r="AR60" i="17"/>
  <c r="DD60" i="17"/>
  <c r="DM60" i="17"/>
  <c r="CO60" i="17"/>
  <c r="AZ60" i="17"/>
  <c r="DL60" i="17"/>
  <c r="CW60" i="17"/>
  <c r="AK76" i="17"/>
  <c r="BF76" i="17"/>
  <c r="CA76" i="17"/>
  <c r="CW76" i="17"/>
  <c r="DR76" i="17"/>
  <c r="AQ76" i="17"/>
  <c r="BM76" i="17"/>
  <c r="CH76" i="17"/>
  <c r="DC76" i="17"/>
  <c r="DY76" i="17"/>
  <c r="BN76" i="17"/>
  <c r="DE76" i="17"/>
  <c r="AT76" i="17"/>
  <c r="CK76" i="17"/>
  <c r="EA76" i="17"/>
  <c r="DJ76" i="17"/>
  <c r="AY76" i="17"/>
  <c r="AM76" i="17"/>
  <c r="DU76" i="17"/>
  <c r="DP76" i="17"/>
  <c r="BD76" i="17"/>
  <c r="BL76" i="17"/>
  <c r="BH76" i="17"/>
  <c r="CV76" i="17"/>
  <c r="DH76" i="17"/>
  <c r="AP76" i="17"/>
  <c r="BK76" i="17"/>
  <c r="CG76" i="17"/>
  <c r="DB76" i="17"/>
  <c r="DW76" i="17"/>
  <c r="AW76" i="17"/>
  <c r="BR76" i="17"/>
  <c r="CM76" i="17"/>
  <c r="DI76" i="17"/>
  <c r="ED76" i="17"/>
  <c r="BY76" i="17"/>
  <c r="DO76" i="17"/>
  <c r="BE76" i="17"/>
  <c r="CU76" i="17"/>
  <c r="AL92" i="17"/>
  <c r="BR92" i="17"/>
  <c r="CX92" i="17"/>
  <c r="ED92" i="17"/>
  <c r="BL92" i="17"/>
  <c r="CR92" i="17"/>
  <c r="DX92" i="17"/>
  <c r="CL92" i="17"/>
  <c r="CV92" i="17"/>
  <c r="BX92" i="17"/>
  <c r="AX92" i="17"/>
  <c r="DJ92" i="17"/>
  <c r="CF92" i="17"/>
  <c r="CQ92" i="17"/>
  <c r="EC92" i="17"/>
  <c r="BQ92" i="17"/>
  <c r="BS92" i="17"/>
  <c r="BY92" i="17"/>
  <c r="CE92" i="17"/>
  <c r="BE92" i="17"/>
  <c r="BW92" i="17"/>
  <c r="DI92" i="17"/>
  <c r="AW92" i="17"/>
  <c r="CO92" i="17"/>
  <c r="AI92" i="17"/>
  <c r="AK92" i="17"/>
  <c r="BZ92" i="17"/>
  <c r="DN92" i="17"/>
  <c r="BD92" i="17"/>
  <c r="CZ92" i="17"/>
  <c r="BF92" i="17"/>
  <c r="AJ92" i="17"/>
  <c r="CN92" i="17"/>
  <c r="CD92" i="17"/>
  <c r="BP92" i="17"/>
  <c r="CA92" i="17"/>
  <c r="CW92" i="17"/>
  <c r="CY92" i="17"/>
  <c r="AS92" i="17"/>
  <c r="DA92" i="17"/>
  <c r="CM92" i="17"/>
  <c r="CS92" i="17"/>
  <c r="CI92" i="17"/>
  <c r="BO92" i="17"/>
  <c r="AT92" i="17"/>
  <c r="CH92" i="17"/>
  <c r="DV92" i="17"/>
  <c r="BT92" i="17"/>
  <c r="DH92" i="17"/>
  <c r="BV92" i="17"/>
  <c r="DL92" i="17"/>
  <c r="DD92" i="17"/>
  <c r="CT92" i="17"/>
  <c r="EB92" i="17"/>
  <c r="BK92" i="17"/>
  <c r="CG92" i="17"/>
  <c r="AM92" i="17"/>
  <c r="EA92" i="17"/>
  <c r="BU92" i="17"/>
  <c r="BG92" i="17"/>
  <c r="CC92" i="17"/>
  <c r="BC92" i="17"/>
  <c r="DQ92" i="17"/>
  <c r="DF92" i="17"/>
  <c r="CJ92" i="17"/>
  <c r="DR92" i="17"/>
  <c r="BN92" i="17"/>
  <c r="DG92" i="17"/>
  <c r="EE92" i="17"/>
  <c r="AY92" i="17"/>
  <c r="DY92" i="17"/>
  <c r="DK92" i="17"/>
  <c r="BB92" i="17"/>
  <c r="AN92" i="17"/>
  <c r="DP92" i="17"/>
  <c r="AR92" i="17"/>
  <c r="DZ92" i="17"/>
  <c r="AU92" i="17"/>
  <c r="DU92" i="17"/>
  <c r="DS92" i="17"/>
  <c r="BM92" i="17"/>
  <c r="CK92" i="17"/>
  <c r="AV92" i="17"/>
  <c r="BH92" i="17"/>
  <c r="DM92" i="17"/>
  <c r="DC92" i="17"/>
  <c r="AO92" i="17"/>
  <c r="CB92" i="17"/>
  <c r="DT92" i="17"/>
  <c r="BA92" i="17"/>
  <c r="AQ92" i="17"/>
  <c r="BJ92" i="17"/>
  <c r="AP92" i="17"/>
  <c r="AZ92" i="17"/>
  <c r="DE92" i="17"/>
  <c r="DO92" i="17"/>
  <c r="CU92" i="17"/>
  <c r="CP92" i="17"/>
  <c r="BI92" i="17"/>
  <c r="DB92" i="17"/>
  <c r="DW92" i="17"/>
  <c r="AJ21" i="17"/>
  <c r="AZ21" i="17"/>
  <c r="BP21" i="17"/>
  <c r="CF21" i="17"/>
  <c r="CV21" i="17"/>
  <c r="DL21" i="17"/>
  <c r="EB21" i="17"/>
  <c r="AW21" i="17"/>
  <c r="BM21" i="17"/>
  <c r="CC21" i="17"/>
  <c r="CS21" i="17"/>
  <c r="DI21" i="17"/>
  <c r="DY21" i="17"/>
  <c r="BF21" i="17"/>
  <c r="CL21" i="17"/>
  <c r="DR21" i="17"/>
  <c r="AY21" i="17"/>
  <c r="CE21" i="17"/>
  <c r="DK21" i="17"/>
  <c r="BJ21" i="17"/>
  <c r="DV21" i="17"/>
  <c r="CQ21" i="17"/>
  <c r="CH21" i="17"/>
  <c r="DO21" i="17"/>
  <c r="CY21" i="17"/>
  <c r="EE21" i="17"/>
  <c r="AN21" i="17"/>
  <c r="BD21" i="17"/>
  <c r="BT21" i="17"/>
  <c r="CJ21" i="17"/>
  <c r="CZ21" i="17"/>
  <c r="DP21" i="17"/>
  <c r="AK21" i="17"/>
  <c r="BA21" i="17"/>
  <c r="BQ21" i="17"/>
  <c r="CG21" i="17"/>
  <c r="CW21" i="17"/>
  <c r="DM21" i="17"/>
  <c r="EC21" i="17"/>
  <c r="BN21" i="17"/>
  <c r="CT21" i="17"/>
  <c r="DZ21" i="17"/>
  <c r="BG21" i="17"/>
  <c r="CM21" i="17"/>
  <c r="DS21" i="17"/>
  <c r="BZ21" i="17"/>
  <c r="AU21" i="17"/>
  <c r="DG21" i="17"/>
  <c r="DN21" i="17"/>
  <c r="AL21" i="17"/>
  <c r="BR21" i="17"/>
  <c r="BN37" i="17"/>
  <c r="CT37" i="17"/>
  <c r="DZ37" i="17"/>
  <c r="BH37" i="17"/>
  <c r="CN37" i="17"/>
  <c r="DT37" i="17"/>
  <c r="BZ37" i="17"/>
  <c r="AV37" i="17"/>
  <c r="DH37" i="17"/>
  <c r="DN37" i="17"/>
  <c r="AL37" i="17"/>
  <c r="ED37" i="17"/>
  <c r="BG37" i="17"/>
  <c r="DS37" i="17"/>
  <c r="CG37" i="17"/>
  <c r="BK37" i="17"/>
  <c r="AO37" i="17"/>
  <c r="AY37" i="17"/>
  <c r="AS37" i="17"/>
  <c r="DU37" i="17"/>
  <c r="DO37" i="17"/>
  <c r="DY37" i="17"/>
  <c r="DQ37" i="17"/>
  <c r="BY37" i="17"/>
  <c r="CC37" i="17"/>
  <c r="AX37" i="17"/>
  <c r="CL37" i="17"/>
  <c r="AJ37" i="17"/>
  <c r="BX37" i="17"/>
  <c r="DL37" i="17"/>
  <c r="CP37" i="17"/>
  <c r="CB37" i="17"/>
  <c r="CH37" i="17"/>
  <c r="CX37" i="17"/>
  <c r="BR37" i="17"/>
  <c r="DC37" i="17"/>
  <c r="CW37" i="17"/>
  <c r="CQ37" i="17"/>
  <c r="DA37" i="17"/>
  <c r="BI37" i="17"/>
  <c r="BS37" i="17"/>
  <c r="CS37" i="17"/>
  <c r="AI37" i="17"/>
  <c r="CY37" i="17"/>
  <c r="BF37" i="17"/>
  <c r="DB37" i="17"/>
  <c r="AR37" i="17"/>
  <c r="CF37" i="17"/>
  <c r="EB37" i="17"/>
  <c r="DF37" i="17"/>
  <c r="CR37" i="17"/>
  <c r="BD37" i="17"/>
  <c r="AN37" i="17"/>
  <c r="AQ37" i="17"/>
  <c r="AK37" i="17"/>
  <c r="DM37" i="17"/>
  <c r="DW37" i="17"/>
  <c r="BO37" i="17"/>
  <c r="CO37" i="17"/>
  <c r="CI37" i="17"/>
  <c r="AU37" i="17"/>
  <c r="CE37" i="17"/>
  <c r="AW37" i="17"/>
  <c r="CD37" i="17"/>
  <c r="BP37" i="17"/>
  <c r="BJ37" i="17"/>
  <c r="BB37" i="17"/>
  <c r="BT37" i="17"/>
  <c r="BQ37" i="17"/>
  <c r="CK37" i="17"/>
  <c r="AM37" i="17"/>
  <c r="BU37" i="17"/>
  <c r="DJ37" i="17"/>
  <c r="CV37" i="17"/>
  <c r="DV37" i="17"/>
  <c r="CJ37" i="17"/>
  <c r="BW37" i="17"/>
  <c r="EC37" i="17"/>
  <c r="CU37" i="17"/>
  <c r="EE37" i="17"/>
  <c r="EA37" i="17"/>
  <c r="AZ37" i="17"/>
  <c r="DX37" i="17"/>
  <c r="BA37" i="17"/>
  <c r="DE37" i="17"/>
  <c r="DI37" i="17"/>
  <c r="AP37" i="17"/>
  <c r="DD37" i="17"/>
  <c r="DP37" i="17"/>
  <c r="CA37" i="17"/>
  <c r="BM37" i="17"/>
  <c r="BV37" i="17"/>
  <c r="AT37" i="17"/>
  <c r="CZ37" i="17"/>
  <c r="BE37" i="17"/>
  <c r="DG37" i="17"/>
  <c r="BL37" i="17"/>
  <c r="CM37" i="17"/>
  <c r="DK37" i="17"/>
  <c r="BC37" i="17"/>
  <c r="AT53" i="17"/>
  <c r="BP53" i="17"/>
  <c r="CK53" i="17"/>
  <c r="DF53" i="17"/>
  <c r="EB53" i="17"/>
  <c r="BA53" i="17"/>
  <c r="BV53" i="17"/>
  <c r="CR53" i="17"/>
  <c r="DM53" i="17"/>
  <c r="AR53" i="17"/>
  <c r="CH53" i="17"/>
  <c r="DY53" i="17"/>
  <c r="BY53" i="17"/>
  <c r="DP53" i="17"/>
  <c r="CC53" i="17"/>
  <c r="BI53" i="17"/>
  <c r="BR53" i="17"/>
  <c r="DJ53" i="17"/>
  <c r="CO53" i="17"/>
  <c r="CE53" i="17"/>
  <c r="CQ53" i="17"/>
  <c r="CM53" i="17"/>
  <c r="CI53" i="17"/>
  <c r="CA53" i="17"/>
  <c r="DO53" i="17"/>
  <c r="AI53" i="17"/>
  <c r="AZ53" i="17"/>
  <c r="BU53" i="17"/>
  <c r="CP53" i="17"/>
  <c r="DL53" i="17"/>
  <c r="AK53" i="17"/>
  <c r="BF53" i="17"/>
  <c r="CB53" i="17"/>
  <c r="CW53" i="17"/>
  <c r="DR53" i="17"/>
  <c r="BB53" i="17"/>
  <c r="CS53" i="17"/>
  <c r="AS53" i="17"/>
  <c r="CJ53" i="17"/>
  <c r="DZ53" i="17"/>
  <c r="CX53" i="17"/>
  <c r="CD53" i="17"/>
  <c r="DI53" i="17"/>
  <c r="AW53" i="17"/>
  <c r="EA53" i="17"/>
  <c r="BO53" i="17"/>
  <c r="BK53" i="17"/>
  <c r="BG53" i="17"/>
  <c r="BC53" i="17"/>
  <c r="DC53" i="17"/>
  <c r="BS53" i="17"/>
  <c r="AJ69" i="17"/>
  <c r="BQ69" i="17"/>
  <c r="DH69" i="17"/>
  <c r="AX69" i="17"/>
  <c r="CO69" i="17"/>
  <c r="AP69" i="17"/>
  <c r="DX69" i="17"/>
  <c r="DE69" i="17"/>
  <c r="BD69" i="17"/>
  <c r="BY69" i="17"/>
  <c r="BU69" i="17"/>
  <c r="BS69" i="17"/>
  <c r="EE69" i="17"/>
  <c r="BB69" i="17"/>
  <c r="AO69" i="17"/>
  <c r="DW69" i="17"/>
  <c r="CV69" i="17"/>
  <c r="CE69" i="17"/>
  <c r="CX69" i="17"/>
  <c r="DF69" i="17"/>
  <c r="AQ69" i="17"/>
  <c r="DC69" i="17"/>
  <c r="CN69" i="17"/>
  <c r="AU69" i="17"/>
  <c r="BM69" i="17"/>
  <c r="CC69" i="17"/>
  <c r="BF69" i="17"/>
  <c r="DR69" i="17"/>
  <c r="BT69" i="17"/>
  <c r="DU69" i="17"/>
  <c r="AS69" i="17"/>
  <c r="BA69" i="17"/>
  <c r="DM69" i="17"/>
  <c r="AZ69" i="17"/>
  <c r="CY69" i="17"/>
  <c r="BX69" i="17"/>
  <c r="BK69" i="17"/>
  <c r="AR69" i="17"/>
  <c r="BO69" i="17"/>
  <c r="BH69" i="17"/>
  <c r="BP69" i="17"/>
  <c r="CM69" i="17"/>
  <c r="BR69" i="17"/>
  <c r="DY69" i="17"/>
  <c r="CU69" i="17"/>
  <c r="AK69" i="17"/>
  <c r="CW69" i="17"/>
  <c r="CD69" i="17"/>
  <c r="CG69" i="17"/>
  <c r="DZ69" i="17"/>
  <c r="DP69" i="17"/>
  <c r="BC69" i="17"/>
  <c r="CS69" i="17"/>
  <c r="CA69" i="17"/>
  <c r="BE69" i="17"/>
  <c r="DT69" i="17"/>
  <c r="AT69" i="17"/>
  <c r="ED69" i="17"/>
  <c r="CQ69" i="17"/>
  <c r="AV69" i="17"/>
  <c r="EC69" i="17"/>
  <c r="CZ69" i="17"/>
  <c r="DB69" i="17"/>
  <c r="CR69" i="17"/>
  <c r="DL69" i="17"/>
  <c r="CI69" i="17"/>
  <c r="DV69" i="17"/>
  <c r="DG69" i="17"/>
  <c r="AI69" i="17"/>
  <c r="AL69" i="17"/>
  <c r="BG69" i="17"/>
  <c r="DI69" i="17"/>
  <c r="CH69" i="17"/>
  <c r="CB69" i="17"/>
  <c r="AN69" i="17"/>
  <c r="DJ69" i="17"/>
  <c r="BN69" i="17"/>
  <c r="CT69" i="17"/>
  <c r="CP69" i="17"/>
  <c r="DO69" i="17"/>
  <c r="DA69" i="17"/>
  <c r="DD69" i="17"/>
  <c r="DK69" i="17"/>
  <c r="EB69" i="17"/>
  <c r="BW69" i="17"/>
  <c r="AW69" i="17"/>
  <c r="BZ69" i="17"/>
  <c r="CJ69" i="17"/>
  <c r="BJ69" i="17"/>
  <c r="DS69" i="17"/>
  <c r="CL69" i="17"/>
  <c r="BV69" i="17"/>
  <c r="DQ69" i="17"/>
  <c r="CF69" i="17"/>
  <c r="BI69" i="17"/>
  <c r="AM69" i="17"/>
  <c r="EA69" i="17"/>
  <c r="AY69" i="17"/>
  <c r="CK69" i="17"/>
  <c r="BL69" i="17"/>
  <c r="DM85" i="17"/>
  <c r="DY85" i="17"/>
  <c r="CV85" i="17"/>
  <c r="DE85" i="17"/>
  <c r="DK85" i="17"/>
  <c r="AK85" i="17"/>
  <c r="DV85" i="17"/>
  <c r="AY85" i="17"/>
  <c r="CS85" i="17"/>
  <c r="AU85" i="17"/>
  <c r="CE85" i="17"/>
  <c r="CH85" i="17"/>
  <c r="AM85" i="17"/>
  <c r="BM85" i="17"/>
  <c r="BD85" i="17"/>
  <c r="CR85" i="17"/>
  <c r="BX85" i="17"/>
  <c r="CQ85" i="17"/>
  <c r="BE85" i="17"/>
  <c r="DB85" i="17"/>
  <c r="DT85" i="17"/>
  <c r="CL85" i="17"/>
  <c r="CX85" i="17"/>
  <c r="BN85" i="17"/>
  <c r="AW85" i="17"/>
  <c r="EC85" i="17"/>
  <c r="CI85" i="17"/>
  <c r="CB85" i="17"/>
  <c r="CD85" i="17"/>
  <c r="CU85" i="17"/>
  <c r="BA85" i="17"/>
  <c r="DF85" i="17"/>
  <c r="DD85" i="17"/>
  <c r="BS85" i="17"/>
  <c r="BI85" i="17"/>
  <c r="BJ85" i="17"/>
  <c r="AQ85" i="17"/>
  <c r="DO85" i="17"/>
  <c r="DZ85" i="17"/>
  <c r="BH85" i="17"/>
  <c r="BW85" i="17"/>
  <c r="AX85" i="17"/>
  <c r="BV85" i="17"/>
  <c r="BU85" i="17"/>
  <c r="CJ85" i="17"/>
  <c r="BR85" i="17"/>
  <c r="AS85" i="17"/>
  <c r="AN85" i="17"/>
  <c r="EE85" i="17"/>
  <c r="CC85" i="17"/>
  <c r="AZ14" i="17"/>
  <c r="CN14" i="17"/>
  <c r="CJ14" i="17"/>
  <c r="DD14" i="17"/>
  <c r="CR14" i="17"/>
  <c r="BA14" i="17"/>
  <c r="EB14" i="17"/>
  <c r="BO14" i="17"/>
  <c r="BM14" i="17"/>
  <c r="CX14" i="17"/>
  <c r="AT14" i="17"/>
  <c r="CH14" i="17"/>
  <c r="DZ14" i="17"/>
  <c r="DB14" i="17"/>
  <c r="BZ14" i="17"/>
  <c r="AW14" i="17"/>
  <c r="DY14" i="17"/>
  <c r="DA14" i="17"/>
  <c r="BW14" i="17"/>
  <c r="AU14" i="17"/>
  <c r="DW14" i="17"/>
  <c r="DE14" i="17"/>
  <c r="CI14" i="17"/>
  <c r="BN14" i="17"/>
  <c r="CG34" i="17"/>
  <c r="BT34" i="17"/>
  <c r="ED34" i="17"/>
  <c r="AY34" i="17"/>
  <c r="DZ34" i="17"/>
  <c r="AW34" i="17"/>
  <c r="CB34" i="17"/>
  <c r="AN34" i="17"/>
  <c r="DR34" i="17"/>
  <c r="DP34" i="17"/>
  <c r="CE34" i="17"/>
  <c r="DN34" i="17"/>
  <c r="DL34" i="17"/>
  <c r="AI34" i="17"/>
  <c r="BN34" i="17"/>
  <c r="AP34" i="17"/>
  <c r="DF34" i="17"/>
  <c r="AR34" i="17"/>
  <c r="BX34" i="17"/>
  <c r="EE34" i="17"/>
  <c r="AK34" i="17"/>
  <c r="BE34" i="17"/>
  <c r="DY34" i="17"/>
  <c r="BM34" i="17"/>
  <c r="CQ34" i="17"/>
  <c r="DM54" i="17"/>
  <c r="CZ54" i="17"/>
  <c r="CA54" i="17"/>
  <c r="CV54" i="17"/>
  <c r="AQ54" i="17"/>
  <c r="BY54" i="17"/>
  <c r="DH54" i="17"/>
  <c r="AV54" i="17"/>
  <c r="CI54" i="17"/>
  <c r="EC54" i="17"/>
  <c r="CJ54" i="17"/>
  <c r="BK54" i="17"/>
  <c r="BM54" i="17"/>
  <c r="BP54" i="17"/>
  <c r="BG54" i="17"/>
  <c r="BU54" i="17"/>
  <c r="DD54" i="17"/>
  <c r="AR54" i="17"/>
  <c r="CE54" i="17"/>
  <c r="CL54" i="17"/>
  <c r="DR54" i="17"/>
  <c r="AT54" i="17"/>
  <c r="ED54" i="17"/>
  <c r="BR54" i="17"/>
  <c r="DJ54" i="17"/>
  <c r="AX54" i="17"/>
  <c r="AN58" i="17"/>
  <c r="DL58" i="17"/>
  <c r="DU58" i="17"/>
  <c r="BI58" i="17"/>
  <c r="CR58" i="17"/>
  <c r="EE58" i="17"/>
  <c r="BS58" i="17"/>
  <c r="DM58" i="17"/>
  <c r="DP58" i="17"/>
  <c r="DW58" i="17"/>
  <c r="AU58" i="17"/>
  <c r="AW58" i="17"/>
  <c r="BP58" i="17"/>
  <c r="BW58" i="17"/>
  <c r="CK58" i="17"/>
  <c r="DT58" i="17"/>
  <c r="BH58" i="17"/>
  <c r="CU58" i="17"/>
  <c r="AI58" i="17"/>
  <c r="BZ58" i="17"/>
  <c r="CP58" i="17"/>
  <c r="BF58" i="17"/>
  <c r="CH58" i="17"/>
  <c r="DZ58" i="17"/>
  <c r="BN58" i="17"/>
  <c r="EE82" i="17"/>
  <c r="BS82" i="17"/>
  <c r="DN82" i="17"/>
  <c r="CH82" i="17"/>
  <c r="BB82" i="17"/>
  <c r="DS82" i="17"/>
  <c r="CM82" i="17"/>
  <c r="BG82" i="17"/>
  <c r="DW82" i="17"/>
  <c r="BK82" i="17"/>
  <c r="DJ82" i="17"/>
  <c r="CD82" i="17"/>
  <c r="AX82" i="17"/>
  <c r="DU82" i="17"/>
  <c r="DE82" i="17"/>
  <c r="CO82" i="17"/>
  <c r="BY82" i="17"/>
  <c r="BI82" i="17"/>
  <c r="AS82" i="17"/>
  <c r="DX82" i="17"/>
  <c r="DH82" i="17"/>
  <c r="CR82" i="17"/>
  <c r="CB82" i="17"/>
  <c r="BL82" i="17"/>
  <c r="AV82" i="17"/>
  <c r="CU98" i="17"/>
  <c r="CC98" i="17"/>
  <c r="CI98" i="17"/>
  <c r="BA98" i="17"/>
  <c r="BG98" i="17"/>
  <c r="DS98" i="17"/>
  <c r="AZ98" i="17"/>
  <c r="BE98" i="17"/>
  <c r="DQ98" i="17"/>
  <c r="BO98" i="17"/>
  <c r="CJ98" i="17"/>
  <c r="CV98" i="17"/>
  <c r="DI98" i="17"/>
  <c r="CY98" i="17"/>
  <c r="BB98" i="17"/>
  <c r="BQ98" i="17"/>
  <c r="BJ98" i="17"/>
  <c r="CQ98" i="17"/>
  <c r="CB98" i="17"/>
  <c r="BH98" i="17"/>
  <c r="BI98" i="17"/>
  <c r="DU98" i="17"/>
  <c r="DJ98" i="17"/>
  <c r="DB98" i="17"/>
  <c r="ED98" i="17"/>
  <c r="AK60" i="17"/>
  <c r="BP60" i="17"/>
  <c r="BY60" i="17"/>
  <c r="BA60" i="17"/>
  <c r="BH60" i="17"/>
  <c r="CS60" i="17"/>
  <c r="BE60" i="17"/>
  <c r="DH60" i="17"/>
  <c r="BL60" i="17"/>
  <c r="EA60" i="17"/>
  <c r="DG60" i="17"/>
  <c r="CI60" i="17"/>
  <c r="BO60" i="17"/>
  <c r="AU60" i="17"/>
  <c r="DV60" i="17"/>
  <c r="DB60" i="17"/>
  <c r="CH60" i="17"/>
  <c r="BJ60" i="17"/>
  <c r="AP60" i="17"/>
  <c r="AV76" i="17"/>
  <c r="CF76" i="17"/>
  <c r="BX76" i="17"/>
  <c r="DX76" i="17"/>
  <c r="CZ76" i="17"/>
  <c r="CY76" i="17"/>
  <c r="CP76" i="17"/>
  <c r="EE76" i="17"/>
  <c r="DQ76" i="17"/>
  <c r="AI76" i="17"/>
  <c r="BC76" i="17"/>
  <c r="CX76" i="17"/>
  <c r="BG76" i="17"/>
  <c r="DM76" i="17"/>
  <c r="BV76" i="17"/>
  <c r="AJ76" i="17"/>
  <c r="BS21" i="17"/>
  <c r="BC21" i="17"/>
  <c r="BK21" i="17"/>
  <c r="EA21" i="17"/>
  <c r="BO21" i="17"/>
  <c r="DB21" i="17"/>
  <c r="AP21" i="17"/>
  <c r="DA21" i="17"/>
  <c r="BU21" i="17"/>
  <c r="AO21" i="17"/>
  <c r="DD21" i="17"/>
  <c r="BX21" i="17"/>
  <c r="AR21" i="17"/>
  <c r="BW53" i="17"/>
  <c r="EE53" i="17"/>
  <c r="AY53" i="17"/>
  <c r="CN53" i="17"/>
  <c r="CZ53" i="17"/>
  <c r="AL53" i="17"/>
  <c r="BD53" i="17"/>
  <c r="BM53" i="17"/>
  <c r="DB53" i="17"/>
  <c r="BL53" i="17"/>
  <c r="DQ53" i="17"/>
  <c r="BZ53" i="17"/>
  <c r="AJ53" i="17"/>
  <c r="AP85" i="17"/>
  <c r="ED85" i="17"/>
  <c r="AT85" i="17"/>
  <c r="AO85" i="17"/>
  <c r="CW85" i="17"/>
  <c r="BZ85" i="17"/>
  <c r="CN85" i="17"/>
  <c r="DN85" i="17"/>
  <c r="AV85" i="17"/>
  <c r="CG85" i="17"/>
  <c r="EA85" i="17"/>
  <c r="DL85" i="17"/>
  <c r="AJ85" i="17"/>
  <c r="AT23" i="17"/>
  <c r="CN23" i="17"/>
  <c r="AK23" i="17"/>
  <c r="DE23" i="17"/>
  <c r="BU23" i="17"/>
  <c r="BR23" i="17"/>
  <c r="CM23" i="17"/>
  <c r="CJ39" i="17"/>
  <c r="AN39" i="17"/>
  <c r="BR39" i="17"/>
  <c r="CO39" i="17"/>
  <c r="CW39" i="17"/>
  <c r="BH55" i="17"/>
  <c r="DA55" i="17"/>
  <c r="BC55" i="17"/>
  <c r="CY71" i="17"/>
  <c r="DD71" i="17"/>
  <c r="DS87" i="17"/>
  <c r="DD103" i="17"/>
  <c r="CK28" i="17"/>
  <c r="BQ44" i="17"/>
  <c r="CL34" i="17"/>
  <c r="AJ34" i="17"/>
  <c r="CH34" i="17"/>
  <c r="BG34" i="17"/>
  <c r="DJ34" i="17"/>
  <c r="DX34" i="17"/>
  <c r="BL34" i="17"/>
  <c r="BW34" i="17"/>
  <c r="DB34" i="17"/>
  <c r="CJ34" i="17"/>
  <c r="DK34" i="17"/>
  <c r="CX34" i="17"/>
  <c r="CF34" i="17"/>
  <c r="BQ34" i="17"/>
  <c r="BO34" i="17"/>
  <c r="BY34" i="17"/>
  <c r="CP34" i="17"/>
  <c r="DT34" i="17"/>
  <c r="BH34" i="17"/>
  <c r="BU34" i="17"/>
  <c r="CY34" i="17"/>
  <c r="DO34" i="17"/>
  <c r="DI34" i="17"/>
  <c r="AV34" i="17"/>
  <c r="CG54" i="17"/>
  <c r="BT54" i="17"/>
  <c r="AU54" i="17"/>
  <c r="AZ54" i="17"/>
  <c r="DU54" i="17"/>
  <c r="BI54" i="17"/>
  <c r="CR54" i="17"/>
  <c r="EE54" i="17"/>
  <c r="BS54" i="17"/>
  <c r="CW54" i="17"/>
  <c r="BD54" i="17"/>
  <c r="DY54" i="17"/>
  <c r="EB54" i="17"/>
  <c r="AJ54" i="17"/>
  <c r="DQ54" i="17"/>
  <c r="BE54" i="17"/>
  <c r="CN54" i="17"/>
  <c r="EA54" i="17"/>
  <c r="BO54" i="17"/>
  <c r="DV54" i="17"/>
  <c r="BF54" i="17"/>
  <c r="DB54" i="17"/>
  <c r="DN54" i="17"/>
  <c r="BB54" i="17"/>
  <c r="CW58" i="17"/>
  <c r="CA58" i="17"/>
  <c r="AZ58" i="17"/>
  <c r="DE58" i="17"/>
  <c r="AS58" i="17"/>
  <c r="CB58" i="17"/>
  <c r="DO58" i="17"/>
  <c r="BC58" i="17"/>
  <c r="CG58" i="17"/>
  <c r="CJ58" i="17"/>
  <c r="DG58" i="17"/>
  <c r="DY58" i="17"/>
  <c r="EB58" i="17"/>
  <c r="AJ58" i="17"/>
  <c r="AQ58" i="17"/>
  <c r="BU58" i="17"/>
  <c r="DD58" i="17"/>
  <c r="AR58" i="17"/>
  <c r="CE58" i="17"/>
  <c r="BV58" i="17"/>
  <c r="DB58" i="17"/>
  <c r="BJ58" i="17"/>
  <c r="ED58" i="17"/>
  <c r="BR58" i="17"/>
  <c r="DJ58" i="17"/>
  <c r="DO82" i="17"/>
  <c r="AM82" i="17"/>
  <c r="DF82" i="17"/>
  <c r="BZ82" i="17"/>
  <c r="AT82" i="17"/>
  <c r="DK82" i="17"/>
  <c r="CE82" i="17"/>
  <c r="AY82" i="17"/>
  <c r="DG82" i="17"/>
  <c r="AU82" i="17"/>
  <c r="DB82" i="17"/>
  <c r="BV82" i="17"/>
  <c r="AP82" i="17"/>
  <c r="DQ82" i="17"/>
  <c r="DA82" i="17"/>
  <c r="CK82" i="17"/>
  <c r="BU82" i="17"/>
  <c r="BE82" i="17"/>
  <c r="AO82" i="17"/>
  <c r="DT82" i="17"/>
  <c r="DD82" i="17"/>
  <c r="CN82" i="17"/>
  <c r="BX82" i="17"/>
  <c r="BH82" i="17"/>
  <c r="EA98" i="17"/>
  <c r="DY98" i="17"/>
  <c r="EE98" i="17"/>
  <c r="CW98" i="17"/>
  <c r="BW98" i="17"/>
  <c r="BT98" i="17"/>
  <c r="CF98" i="17"/>
  <c r="BU98" i="17"/>
  <c r="AT98" i="17"/>
  <c r="CE98" i="17"/>
  <c r="AP98" i="17"/>
  <c r="AW98" i="17"/>
  <c r="AX98" i="17"/>
  <c r="DO98" i="17"/>
  <c r="AR98" i="17"/>
  <c r="CG98" i="17"/>
  <c r="AU98" i="17"/>
  <c r="DG98" i="17"/>
  <c r="DH98" i="17"/>
  <c r="CN98" i="17"/>
  <c r="BY98" i="17"/>
  <c r="BF98" i="17"/>
  <c r="DZ98" i="17"/>
  <c r="CT98" i="17"/>
  <c r="EB60" i="17"/>
  <c r="AJ60" i="17"/>
  <c r="BI60" i="17"/>
  <c r="DT60" i="17"/>
  <c r="DY60" i="17"/>
  <c r="CK60" i="17"/>
  <c r="AW60" i="17"/>
  <c r="CR60" i="17"/>
  <c r="BD60" i="17"/>
  <c r="DW60" i="17"/>
  <c r="CY60" i="17"/>
  <c r="CE60" i="17"/>
  <c r="BK60" i="17"/>
  <c r="AM60" i="17"/>
  <c r="DR60" i="17"/>
  <c r="CX60" i="17"/>
  <c r="BZ60" i="17"/>
  <c r="BF60" i="17"/>
  <c r="AL60" i="17"/>
  <c r="CB76" i="17"/>
  <c r="DL76" i="17"/>
  <c r="DD76" i="17"/>
  <c r="AN76" i="17"/>
  <c r="DV76" i="17"/>
  <c r="CD76" i="17"/>
  <c r="BU76" i="17"/>
  <c r="CO76" i="17"/>
  <c r="DF76" i="17"/>
  <c r="DZ76" i="17"/>
  <c r="AS76" i="17"/>
  <c r="CS76" i="17"/>
  <c r="BB76" i="17"/>
  <c r="DG76" i="17"/>
  <c r="BQ76" i="17"/>
  <c r="AM21" i="17"/>
  <c r="BB21" i="17"/>
  <c r="DF21" i="17"/>
  <c r="DC21" i="17"/>
  <c r="AQ21" i="17"/>
  <c r="CD21" i="17"/>
  <c r="DU21" i="17"/>
  <c r="CO21" i="17"/>
  <c r="BI21" i="17"/>
  <c r="DX21" i="17"/>
  <c r="CR21" i="17"/>
  <c r="BL21" i="17"/>
  <c r="DW53" i="17"/>
  <c r="DS53" i="17"/>
  <c r="CU53" i="17"/>
  <c r="BT53" i="17"/>
  <c r="AN53" i="17"/>
  <c r="DE53" i="17"/>
  <c r="DN53" i="17"/>
  <c r="EC53" i="17"/>
  <c r="CL53" i="17"/>
  <c r="AV53" i="17"/>
  <c r="DA53" i="17"/>
  <c r="BJ53" i="17"/>
  <c r="CY85" i="17"/>
  <c r="CO85" i="17"/>
  <c r="BO85" i="17"/>
  <c r="AZ85" i="17"/>
  <c r="BB85" i="17"/>
  <c r="CT85" i="17"/>
  <c r="DI85" i="17"/>
  <c r="BY85" i="17"/>
  <c r="CM85" i="17"/>
  <c r="BQ85" i="17"/>
  <c r="BC85" i="17"/>
  <c r="EB85" i="17"/>
  <c r="BI23" i="17"/>
  <c r="CD23" i="17"/>
  <c r="BT23" i="17"/>
  <c r="CR23" i="17"/>
  <c r="BX23" i="17"/>
  <c r="CC23" i="17"/>
  <c r="AQ39" i="17"/>
  <c r="BP39" i="17"/>
  <c r="BG39" i="17"/>
  <c r="CR39" i="17"/>
  <c r="BV39" i="17"/>
  <c r="CC55" i="17"/>
  <c r="AS55" i="17"/>
  <c r="BJ55" i="17"/>
  <c r="BU71" i="17"/>
  <c r="CD71" i="17"/>
  <c r="AU103" i="17"/>
  <c r="BN28" i="17"/>
  <c r="CA44" i="17"/>
  <c r="DN69" i="17"/>
  <c r="AJ89" i="17"/>
  <c r="BA89" i="17"/>
  <c r="BV89" i="17"/>
  <c r="CQ89" i="17"/>
  <c r="DM89" i="17"/>
  <c r="AL89" i="17"/>
  <c r="BG89" i="17"/>
  <c r="CC89" i="17"/>
  <c r="CX89" i="17"/>
  <c r="AK89" i="17"/>
  <c r="BK89" i="17"/>
  <c r="CL89" i="17"/>
  <c r="DR89" i="17"/>
  <c r="AW89" i="17"/>
  <c r="BW89" i="17"/>
  <c r="DC89" i="17"/>
  <c r="DY89" i="17"/>
  <c r="BI89" i="17"/>
  <c r="CY89" i="17"/>
  <c r="AT89" i="17"/>
  <c r="EA89" i="17"/>
  <c r="BU89" i="17"/>
  <c r="DK89" i="17"/>
  <c r="BN89" i="17"/>
  <c r="DE89" i="17"/>
  <c r="BE89" i="17"/>
  <c r="DP89" i="17"/>
  <c r="BD89" i="17"/>
  <c r="CB89" i="17"/>
  <c r="BX89" i="17"/>
  <c r="CV89" i="17"/>
  <c r="DH89" i="17"/>
  <c r="AP89" i="17"/>
  <c r="BQ89" i="17"/>
  <c r="CW89" i="17"/>
  <c r="DW89" i="17"/>
  <c r="BB89" i="17"/>
  <c r="CH89" i="17"/>
  <c r="DI89" i="17"/>
  <c r="ED89" i="17"/>
  <c r="BS89" i="17"/>
  <c r="DJ89" i="17"/>
  <c r="BO89" i="17"/>
  <c r="AO89" i="17"/>
  <c r="CE89" i="17"/>
  <c r="DV89" i="17"/>
  <c r="BY89" i="17"/>
  <c r="DO89" i="17"/>
  <c r="BZ89" i="17"/>
  <c r="CZ89" i="17"/>
  <c r="AN89" i="17"/>
  <c r="AV89" i="17"/>
  <c r="AR89" i="17"/>
  <c r="CF89" i="17"/>
  <c r="BL89" i="17"/>
  <c r="BF89" i="17"/>
  <c r="DG89" i="17"/>
  <c r="BR89" i="17"/>
  <c r="DS89" i="17"/>
  <c r="CO89" i="17"/>
  <c r="DF89" i="17"/>
  <c r="DA89" i="17"/>
  <c r="CT89" i="17"/>
  <c r="DQ89" i="17"/>
  <c r="CR89" i="17"/>
  <c r="DL89" i="17"/>
  <c r="BH89" i="17"/>
  <c r="AU64" i="17"/>
  <c r="BK64" i="17"/>
  <c r="CA64" i="17"/>
  <c r="CQ64" i="17"/>
  <c r="DG64" i="17"/>
  <c r="DW64" i="17"/>
  <c r="AN64" i="17"/>
  <c r="BD64" i="17"/>
  <c r="BT64" i="17"/>
  <c r="CJ64" i="17"/>
  <c r="CZ64" i="17"/>
  <c r="DP64" i="17"/>
  <c r="AK64" i="17"/>
  <c r="BQ64" i="17"/>
  <c r="CW64" i="17"/>
  <c r="EC64" i="17"/>
  <c r="BJ64" i="17"/>
  <c r="CP64" i="17"/>
  <c r="DV64" i="17"/>
  <c r="CC64" i="17"/>
  <c r="AM80" i="17"/>
  <c r="CD80" i="17"/>
  <c r="DU80" i="17"/>
  <c r="BK80" i="17"/>
  <c r="DB80" i="17"/>
  <c r="BY80" i="17"/>
  <c r="CL80" i="17"/>
  <c r="CA80" i="17"/>
  <c r="BN80" i="17"/>
  <c r="AU80" i="17"/>
  <c r="CK80" i="17"/>
  <c r="AZ80" i="17"/>
  <c r="DL80" i="17"/>
  <c r="CM80" i="17"/>
  <c r="CU80" i="17"/>
  <c r="DD80" i="17"/>
  <c r="BG80" i="17"/>
  <c r="AV80" i="17"/>
  <c r="DN80" i="17"/>
  <c r="DA80" i="17"/>
  <c r="AN80" i="17"/>
  <c r="CZ80" i="17"/>
  <c r="CH80" i="17"/>
  <c r="BH80" i="17"/>
  <c r="AY80" i="17"/>
  <c r="BI80" i="17"/>
  <c r="DJ80" i="17"/>
  <c r="BV80" i="17"/>
  <c r="DW80" i="17"/>
  <c r="BQ80" i="17"/>
  <c r="CW80" i="17"/>
  <c r="DE80" i="17"/>
  <c r="DF80" i="17"/>
  <c r="BP80" i="17"/>
  <c r="ED80" i="17"/>
  <c r="DQ80" i="17"/>
  <c r="AX25" i="17"/>
  <c r="BN25" i="17"/>
  <c r="CD25" i="17"/>
  <c r="CT25" i="17"/>
  <c r="DJ25" i="17"/>
  <c r="DZ25" i="17"/>
  <c r="AQ25" i="17"/>
  <c r="BG25" i="17"/>
  <c r="BW25" i="17"/>
  <c r="CM25" i="17"/>
  <c r="DC25" i="17"/>
  <c r="DS25" i="17"/>
  <c r="AN25" i="17"/>
  <c r="BT25" i="17"/>
  <c r="CZ25" i="17"/>
  <c r="AO25" i="17"/>
  <c r="BU25" i="17"/>
  <c r="DA25" i="17"/>
  <c r="AJ25" i="17"/>
  <c r="CV25" i="17"/>
  <c r="BA25" i="17"/>
  <c r="DM25" i="17"/>
  <c r="DD25" i="17"/>
  <c r="BH25" i="17"/>
  <c r="CN25" i="17"/>
  <c r="AL25" i="17"/>
  <c r="BB25" i="17"/>
  <c r="BR25" i="17"/>
  <c r="CH25" i="17"/>
  <c r="CX25" i="17"/>
  <c r="DN25" i="17"/>
  <c r="ED25" i="17"/>
  <c r="AU25" i="17"/>
  <c r="BK25" i="17"/>
  <c r="CA25" i="17"/>
  <c r="CQ25" i="17"/>
  <c r="DG25" i="17"/>
  <c r="DW25" i="17"/>
  <c r="AV25" i="17"/>
  <c r="CB25" i="17"/>
  <c r="DH25" i="17"/>
  <c r="AW25" i="17"/>
  <c r="CC25" i="17"/>
  <c r="DI25" i="17"/>
  <c r="AZ25" i="17"/>
  <c r="DL25" i="17"/>
  <c r="BQ25" i="17"/>
  <c r="EC25" i="17"/>
  <c r="AS25" i="17"/>
  <c r="DT25" i="17"/>
  <c r="CO25" i="17"/>
  <c r="BJ25" i="17"/>
  <c r="CP25" i="17"/>
  <c r="DV25" i="17"/>
  <c r="BC25" i="17"/>
  <c r="CI25" i="17"/>
  <c r="DO25" i="17"/>
  <c r="BL25" i="17"/>
  <c r="DX25" i="17"/>
  <c r="CS25" i="17"/>
  <c r="CF25" i="17"/>
  <c r="CW25" i="17"/>
  <c r="DE25" i="17"/>
  <c r="AP25" i="17"/>
  <c r="BV25" i="17"/>
  <c r="DB25" i="17"/>
  <c r="AI25" i="17"/>
  <c r="BO25" i="17"/>
  <c r="CU25" i="17"/>
  <c r="EA25" i="17"/>
  <c r="CJ25" i="17"/>
  <c r="BE25" i="17"/>
  <c r="DQ25" i="17"/>
  <c r="EB25" i="17"/>
  <c r="AR25" i="17"/>
  <c r="BI25" i="17"/>
  <c r="CL25" i="17"/>
  <c r="AY25" i="17"/>
  <c r="DK25" i="17"/>
  <c r="DP25" i="17"/>
  <c r="BP25" i="17"/>
  <c r="BY25" i="17"/>
  <c r="AT25" i="17"/>
  <c r="DF25" i="17"/>
  <c r="BS25" i="17"/>
  <c r="EE25" i="17"/>
  <c r="BM25" i="17"/>
  <c r="AK25" i="17"/>
  <c r="DU25" i="17"/>
  <c r="AT57" i="17"/>
  <c r="BP57" i="17"/>
  <c r="CK57" i="17"/>
  <c r="DF57" i="17"/>
  <c r="EB57" i="17"/>
  <c r="BA57" i="17"/>
  <c r="BV57" i="17"/>
  <c r="CR57" i="17"/>
  <c r="DM57" i="17"/>
  <c r="AR57" i="17"/>
  <c r="CH57" i="17"/>
  <c r="DY57" i="17"/>
  <c r="BY57" i="17"/>
  <c r="DP57" i="17"/>
  <c r="CC57" i="17"/>
  <c r="DJ57" i="17"/>
  <c r="CZ57" i="17"/>
  <c r="CN57" i="17"/>
  <c r="CO57" i="17"/>
  <c r="BW57" i="17"/>
  <c r="CY57" i="17"/>
  <c r="DK57" i="17"/>
  <c r="CQ57" i="17"/>
  <c r="BS57" i="17"/>
  <c r="DG57" i="17"/>
  <c r="AZ57" i="17"/>
  <c r="BZ57" i="17"/>
  <c r="DA57" i="17"/>
  <c r="AK57" i="17"/>
  <c r="BL57" i="17"/>
  <c r="CL57" i="17"/>
  <c r="DR57" i="17"/>
  <c r="BM57" i="17"/>
  <c r="DN57" i="17"/>
  <c r="CJ57" i="17"/>
  <c r="AL57" i="17"/>
  <c r="BT57" i="17"/>
  <c r="DU57" i="17"/>
  <c r="ED57" i="17"/>
  <c r="CM57" i="17"/>
  <c r="CI57" i="17"/>
  <c r="AY57" i="17"/>
  <c r="EE57" i="17"/>
  <c r="BK57" i="17"/>
  <c r="CK25" i="17"/>
  <c r="CE25" i="17"/>
  <c r="BF25" i="17"/>
  <c r="BX25" i="17"/>
  <c r="CR25" i="17"/>
  <c r="AM25" i="17"/>
  <c r="IB103" i="26"/>
  <c r="HX103" i="26"/>
  <c r="HT103" i="26"/>
  <c r="HP103" i="26"/>
  <c r="HL103" i="26"/>
  <c r="HH103" i="26"/>
  <c r="HD103" i="26"/>
  <c r="GZ103" i="26"/>
  <c r="GV103" i="26"/>
  <c r="GR103" i="26"/>
  <c r="GN103" i="26"/>
  <c r="GJ103" i="26"/>
  <c r="GF103" i="26"/>
  <c r="GB103" i="26"/>
  <c r="FX103" i="26"/>
  <c r="FT103" i="26"/>
  <c r="FP103" i="26"/>
  <c r="FL103" i="26"/>
  <c r="FH103" i="26"/>
  <c r="FD103" i="26"/>
  <c r="EZ103" i="26"/>
  <c r="EV103" i="26"/>
  <c r="ER103" i="26"/>
  <c r="EN103" i="26"/>
  <c r="EJ103" i="26"/>
  <c r="EF103" i="26"/>
  <c r="IA103" i="26"/>
  <c r="HW103" i="26"/>
  <c r="HS103" i="26"/>
  <c r="HO103" i="26"/>
  <c r="HK103" i="26"/>
  <c r="HG103" i="26"/>
  <c r="HC103" i="26"/>
  <c r="GY103" i="26"/>
  <c r="GU103" i="26"/>
  <c r="GQ103" i="26"/>
  <c r="GM103" i="26"/>
  <c r="GI103" i="26"/>
  <c r="GE103" i="26"/>
  <c r="GA103" i="26"/>
  <c r="FW103" i="26"/>
  <c r="FS103" i="26"/>
  <c r="FO103" i="26"/>
  <c r="FK103" i="26"/>
  <c r="FG103" i="26"/>
  <c r="FC103" i="26"/>
  <c r="EY103" i="26"/>
  <c r="EU103" i="26"/>
  <c r="EQ103" i="26"/>
  <c r="EM103" i="26"/>
  <c r="EI103" i="26"/>
  <c r="HZ103" i="26"/>
  <c r="HR103" i="26"/>
  <c r="HJ103" i="26"/>
  <c r="HB103" i="26"/>
  <c r="GT103" i="26"/>
  <c r="GL103" i="26"/>
  <c r="GD103" i="26"/>
  <c r="FV103" i="26"/>
  <c r="FN103" i="26"/>
  <c r="FF103" i="26"/>
  <c r="EX103" i="26"/>
  <c r="EP103" i="26"/>
  <c r="EH103" i="26"/>
  <c r="HY103" i="26"/>
  <c r="HN103" i="26"/>
  <c r="HE103" i="26"/>
  <c r="GS103" i="26"/>
  <c r="GH103" i="26"/>
  <c r="FY103" i="26"/>
  <c r="FM103" i="26"/>
  <c r="FB103" i="26"/>
  <c r="ES103" i="26"/>
  <c r="EG103" i="26"/>
  <c r="HV103" i="26"/>
  <c r="HI103" i="26"/>
  <c r="GW103" i="26"/>
  <c r="GG103" i="26"/>
  <c r="FR103" i="26"/>
  <c r="FE103" i="26"/>
  <c r="EO103" i="26"/>
  <c r="HU103" i="26"/>
  <c r="HA103" i="26"/>
  <c r="GK103" i="26"/>
  <c r="FQ103" i="26"/>
  <c r="EW103" i="26"/>
  <c r="HQ103" i="26"/>
  <c r="GP103" i="26"/>
  <c r="FU103" i="26"/>
  <c r="ET103" i="26"/>
  <c r="HM103" i="26"/>
  <c r="GO103" i="26"/>
  <c r="FJ103" i="26"/>
  <c r="EL103" i="26"/>
  <c r="HF103" i="26"/>
  <c r="FI103" i="26"/>
  <c r="GX103" i="26"/>
  <c r="FA103" i="26"/>
  <c r="GC103" i="26"/>
  <c r="FZ103" i="26"/>
  <c r="EK103" i="26"/>
  <c r="IB38" i="26"/>
  <c r="HX38" i="26"/>
  <c r="HT38" i="26"/>
  <c r="HP38" i="26"/>
  <c r="HL38" i="26"/>
  <c r="HH38" i="26"/>
  <c r="HD38" i="26"/>
  <c r="GZ38" i="26"/>
  <c r="GV38" i="26"/>
  <c r="GR38" i="26"/>
  <c r="GN38" i="26"/>
  <c r="GJ38" i="26"/>
  <c r="GF38" i="26"/>
  <c r="GB38" i="26"/>
  <c r="FX38" i="26"/>
  <c r="FT38" i="26"/>
  <c r="FP38" i="26"/>
  <c r="FL38" i="26"/>
  <c r="FH38" i="26"/>
  <c r="FD38" i="26"/>
  <c r="EZ38" i="26"/>
  <c r="EV38" i="26"/>
  <c r="ER38" i="26"/>
  <c r="EN38" i="26"/>
  <c r="EJ38" i="26"/>
  <c r="EF38" i="26"/>
  <c r="HZ38" i="26"/>
  <c r="HU38" i="26"/>
  <c r="HO38" i="26"/>
  <c r="HJ38" i="26"/>
  <c r="HE38" i="26"/>
  <c r="GY38" i="26"/>
  <c r="GT38" i="26"/>
  <c r="GO38" i="26"/>
  <c r="GI38" i="26"/>
  <c r="GD38" i="26"/>
  <c r="FY38" i="26"/>
  <c r="FS38" i="26"/>
  <c r="FN38" i="26"/>
  <c r="FI38" i="26"/>
  <c r="FC38" i="26"/>
  <c r="EX38" i="26"/>
  <c r="ES38" i="26"/>
  <c r="EM38" i="26"/>
  <c r="EH38" i="26"/>
  <c r="HY38" i="26"/>
  <c r="HS38" i="26"/>
  <c r="HN38" i="26"/>
  <c r="HI38" i="26"/>
  <c r="HC38" i="26"/>
  <c r="GX38" i="26"/>
  <c r="GS38" i="26"/>
  <c r="GM38" i="26"/>
  <c r="GH38" i="26"/>
  <c r="GC38" i="26"/>
  <c r="FW38" i="26"/>
  <c r="FR38" i="26"/>
  <c r="FM38" i="26"/>
  <c r="FG38" i="26"/>
  <c r="FB38" i="26"/>
  <c r="EW38" i="26"/>
  <c r="EQ38" i="26"/>
  <c r="EL38" i="26"/>
  <c r="EG38" i="26"/>
  <c r="HW38" i="26"/>
  <c r="HM38" i="26"/>
  <c r="HB38" i="26"/>
  <c r="GQ38" i="26"/>
  <c r="GG38" i="26"/>
  <c r="FV38" i="26"/>
  <c r="FK38" i="26"/>
  <c r="FA38" i="26"/>
  <c r="EP38" i="26"/>
  <c r="HV38" i="26"/>
  <c r="HK38" i="26"/>
  <c r="HA38" i="26"/>
  <c r="GP38" i="26"/>
  <c r="GE38" i="26"/>
  <c r="FU38" i="26"/>
  <c r="FJ38" i="26"/>
  <c r="EY38" i="26"/>
  <c r="EO38" i="26"/>
  <c r="HR38" i="26"/>
  <c r="HG38" i="26"/>
  <c r="GW38" i="26"/>
  <c r="GL38" i="26"/>
  <c r="GA38" i="26"/>
  <c r="FQ38" i="26"/>
  <c r="FF38" i="26"/>
  <c r="EU38" i="26"/>
  <c r="EK38" i="26"/>
  <c r="GU38" i="26"/>
  <c r="FE38" i="26"/>
  <c r="HQ38" i="26"/>
  <c r="FZ38" i="26"/>
  <c r="EI38" i="26"/>
  <c r="HF38" i="26"/>
  <c r="FO38" i="26"/>
  <c r="IA38" i="26"/>
  <c r="GK38" i="26"/>
  <c r="ET38" i="26"/>
  <c r="HY25" i="26"/>
  <c r="HU25" i="26"/>
  <c r="HQ25" i="26"/>
  <c r="HM25" i="26"/>
  <c r="HI25" i="26"/>
  <c r="HE25" i="26"/>
  <c r="HA25" i="26"/>
  <c r="GW25" i="26"/>
  <c r="GS25" i="26"/>
  <c r="GO25" i="26"/>
  <c r="GK25" i="26"/>
  <c r="GG25" i="26"/>
  <c r="GC25" i="26"/>
  <c r="FY25" i="26"/>
  <c r="FU25" i="26"/>
  <c r="FQ25" i="26"/>
  <c r="FM25" i="26"/>
  <c r="FI25" i="26"/>
  <c r="FE25" i="26"/>
  <c r="FA25" i="26"/>
  <c r="EW25" i="26"/>
  <c r="ES25" i="26"/>
  <c r="EO25" i="26"/>
  <c r="EK25" i="26"/>
  <c r="EG25" i="26"/>
  <c r="IA25" i="26"/>
  <c r="HV25" i="26"/>
  <c r="HP25" i="26"/>
  <c r="HK25" i="26"/>
  <c r="HF25" i="26"/>
  <c r="GZ25" i="26"/>
  <c r="GU25" i="26"/>
  <c r="GP25" i="26"/>
  <c r="GJ25" i="26"/>
  <c r="GE25" i="26"/>
  <c r="FZ25" i="26"/>
  <c r="FT25" i="26"/>
  <c r="FO25" i="26"/>
  <c r="FJ25" i="26"/>
  <c r="FD25" i="26"/>
  <c r="EY25" i="26"/>
  <c r="ET25" i="26"/>
  <c r="EN25" i="26"/>
  <c r="EI25" i="26"/>
  <c r="HZ25" i="26"/>
  <c r="HT25" i="26"/>
  <c r="HO25" i="26"/>
  <c r="HJ25" i="26"/>
  <c r="HD25" i="26"/>
  <c r="GY25" i="26"/>
  <c r="GT25" i="26"/>
  <c r="GN25" i="26"/>
  <c r="GI25" i="26"/>
  <c r="GD25" i="26"/>
  <c r="FX25" i="26"/>
  <c r="FS25" i="26"/>
  <c r="FN25" i="26"/>
  <c r="FH25" i="26"/>
  <c r="FC25" i="26"/>
  <c r="EX25" i="26"/>
  <c r="ER25" i="26"/>
  <c r="EM25" i="26"/>
  <c r="EH25" i="26"/>
  <c r="HX25" i="26"/>
  <c r="HS25" i="26"/>
  <c r="HN25" i="26"/>
  <c r="HH25" i="26"/>
  <c r="HC25" i="26"/>
  <c r="GX25" i="26"/>
  <c r="GR25" i="26"/>
  <c r="GM25" i="26"/>
  <c r="GH25" i="26"/>
  <c r="GB25" i="26"/>
  <c r="FW25" i="26"/>
  <c r="FR25" i="26"/>
  <c r="FL25" i="26"/>
  <c r="FG25" i="26"/>
  <c r="FB25" i="26"/>
  <c r="EV25" i="26"/>
  <c r="EQ25" i="26"/>
  <c r="EL25" i="26"/>
  <c r="EF25" i="26"/>
  <c r="HR25" i="26"/>
  <c r="GV25" i="26"/>
  <c r="GA25" i="26"/>
  <c r="FF25" i="26"/>
  <c r="EJ25" i="26"/>
  <c r="IB25" i="26"/>
  <c r="GL25" i="26"/>
  <c r="EU25" i="26"/>
  <c r="HB25" i="26"/>
  <c r="FK25" i="26"/>
  <c r="HL25" i="26"/>
  <c r="GQ25" i="26"/>
  <c r="FV25" i="26"/>
  <c r="EZ25" i="26"/>
  <c r="HG25" i="26"/>
  <c r="FP25" i="26"/>
  <c r="HW25" i="26"/>
  <c r="GF25" i="26"/>
  <c r="EP25" i="26"/>
  <c r="IB21" i="26"/>
  <c r="HX21" i="26"/>
  <c r="HT21" i="26"/>
  <c r="HP21" i="26"/>
  <c r="HL21" i="26"/>
  <c r="HH21" i="26"/>
  <c r="HD21" i="26"/>
  <c r="GZ21" i="26"/>
  <c r="GV21" i="26"/>
  <c r="GR21" i="26"/>
  <c r="GN21" i="26"/>
  <c r="GJ21" i="26"/>
  <c r="GF21" i="26"/>
  <c r="GB21" i="26"/>
  <c r="FX21" i="26"/>
  <c r="FT21" i="26"/>
  <c r="FP21" i="26"/>
  <c r="FL21" i="26"/>
  <c r="FH21" i="26"/>
  <c r="FD21" i="26"/>
  <c r="EZ21" i="26"/>
  <c r="EV21" i="26"/>
  <c r="ER21" i="26"/>
  <c r="EN21" i="26"/>
  <c r="EJ21" i="26"/>
  <c r="EF21" i="26"/>
  <c r="HW21" i="26"/>
  <c r="HR21" i="26"/>
  <c r="HM21" i="26"/>
  <c r="HG21" i="26"/>
  <c r="HB21" i="26"/>
  <c r="GW21" i="26"/>
  <c r="GQ21" i="26"/>
  <c r="GL21" i="26"/>
  <c r="GG21" i="26"/>
  <c r="GA21" i="26"/>
  <c r="FV21" i="26"/>
  <c r="FQ21" i="26"/>
  <c r="FK21" i="26"/>
  <c r="FF21" i="26"/>
  <c r="FA21" i="26"/>
  <c r="EU21" i="26"/>
  <c r="EP21" i="26"/>
  <c r="EK21" i="26"/>
  <c r="IA21" i="26"/>
  <c r="HV21" i="26"/>
  <c r="HQ21" i="26"/>
  <c r="HK21" i="26"/>
  <c r="HF21" i="26"/>
  <c r="HA21" i="26"/>
  <c r="GU21" i="26"/>
  <c r="GP21" i="26"/>
  <c r="GK21" i="26"/>
  <c r="GE21" i="26"/>
  <c r="FZ21" i="26"/>
  <c r="FU21" i="26"/>
  <c r="FO21" i="26"/>
  <c r="FJ21" i="26"/>
  <c r="FE21" i="26"/>
  <c r="EY21" i="26"/>
  <c r="ET21" i="26"/>
  <c r="EO21" i="26"/>
  <c r="EI21" i="26"/>
  <c r="HS21" i="26"/>
  <c r="HI21" i="26"/>
  <c r="GX21" i="26"/>
  <c r="GM21" i="26"/>
  <c r="GC21" i="26"/>
  <c r="FR21" i="26"/>
  <c r="FG21" i="26"/>
  <c r="EW21" i="26"/>
  <c r="EL21" i="26"/>
  <c r="GS21" i="26"/>
  <c r="FW21" i="26"/>
  <c r="FB21" i="26"/>
  <c r="HU21" i="26"/>
  <c r="HJ21" i="26"/>
  <c r="GD21" i="26"/>
  <c r="FI21" i="26"/>
  <c r="EM21" i="26"/>
  <c r="HZ21" i="26"/>
  <c r="HO21" i="26"/>
  <c r="HE21" i="26"/>
  <c r="GT21" i="26"/>
  <c r="GI21" i="26"/>
  <c r="FY21" i="26"/>
  <c r="FN21" i="26"/>
  <c r="FC21" i="26"/>
  <c r="ES21" i="26"/>
  <c r="EH21" i="26"/>
  <c r="HY21" i="26"/>
  <c r="HN21" i="26"/>
  <c r="HC21" i="26"/>
  <c r="GH21" i="26"/>
  <c r="FM21" i="26"/>
  <c r="EQ21" i="26"/>
  <c r="EG21" i="26"/>
  <c r="GO21" i="26"/>
  <c r="FS21" i="26"/>
  <c r="EX21" i="26"/>
  <c r="GY21" i="26"/>
  <c r="IA42" i="26"/>
  <c r="HW42" i="26"/>
  <c r="HS42" i="26"/>
  <c r="HO42" i="26"/>
  <c r="HK42" i="26"/>
  <c r="HG42" i="26"/>
  <c r="HC42" i="26"/>
  <c r="GY42" i="26"/>
  <c r="GU42" i="26"/>
  <c r="GQ42" i="26"/>
  <c r="GM42" i="26"/>
  <c r="GI42" i="26"/>
  <c r="GE42" i="26"/>
  <c r="GA42" i="26"/>
  <c r="FW42" i="26"/>
  <c r="FS42" i="26"/>
  <c r="FO42" i="26"/>
  <c r="FK42" i="26"/>
  <c r="FG42" i="26"/>
  <c r="FC42" i="26"/>
  <c r="EY42" i="26"/>
  <c r="EU42" i="26"/>
  <c r="EQ42" i="26"/>
  <c r="EM42" i="26"/>
  <c r="EI42" i="26"/>
  <c r="HY42" i="26"/>
  <c r="HT42" i="26"/>
  <c r="HN42" i="26"/>
  <c r="HI42" i="26"/>
  <c r="HD42" i="26"/>
  <c r="GX42" i="26"/>
  <c r="GS42" i="26"/>
  <c r="GN42" i="26"/>
  <c r="GH42" i="26"/>
  <c r="GC42" i="26"/>
  <c r="FX42" i="26"/>
  <c r="FR42" i="26"/>
  <c r="FM42" i="26"/>
  <c r="FH42" i="26"/>
  <c r="FB42" i="26"/>
  <c r="EW42" i="26"/>
  <c r="ER42" i="26"/>
  <c r="EL42" i="26"/>
  <c r="EG42" i="26"/>
  <c r="HX42" i="26"/>
  <c r="HR42" i="26"/>
  <c r="HM42" i="26"/>
  <c r="HH42" i="26"/>
  <c r="HB42" i="26"/>
  <c r="GW42" i="26"/>
  <c r="GR42" i="26"/>
  <c r="GL42" i="26"/>
  <c r="GG42" i="26"/>
  <c r="GB42" i="26"/>
  <c r="FV42" i="26"/>
  <c r="FQ42" i="26"/>
  <c r="FL42" i="26"/>
  <c r="FF42" i="26"/>
  <c r="FA42" i="26"/>
  <c r="EV42" i="26"/>
  <c r="EP42" i="26"/>
  <c r="EK42" i="26"/>
  <c r="EF42" i="26"/>
  <c r="IB42" i="26"/>
  <c r="HQ42" i="26"/>
  <c r="HF42" i="26"/>
  <c r="GV42" i="26"/>
  <c r="GK42" i="26"/>
  <c r="FZ42" i="26"/>
  <c r="FP42" i="26"/>
  <c r="FE42" i="26"/>
  <c r="ET42" i="26"/>
  <c r="EJ42" i="26"/>
  <c r="HZ42" i="26"/>
  <c r="HP42" i="26"/>
  <c r="HE42" i="26"/>
  <c r="GT42" i="26"/>
  <c r="GJ42" i="26"/>
  <c r="FY42" i="26"/>
  <c r="FN42" i="26"/>
  <c r="FD42" i="26"/>
  <c r="ES42" i="26"/>
  <c r="EH42" i="26"/>
  <c r="HV42" i="26"/>
  <c r="HL42" i="26"/>
  <c r="HA42" i="26"/>
  <c r="GP42" i="26"/>
  <c r="GF42" i="26"/>
  <c r="FU42" i="26"/>
  <c r="FJ42" i="26"/>
  <c r="EZ42" i="26"/>
  <c r="EO42" i="26"/>
  <c r="GZ42" i="26"/>
  <c r="FI42" i="26"/>
  <c r="GD42" i="26"/>
  <c r="EN42" i="26"/>
  <c r="FT42" i="26"/>
  <c r="GO42" i="26"/>
  <c r="EX42" i="26"/>
  <c r="HU42" i="26"/>
  <c r="HJ42" i="26"/>
  <c r="IB73" i="26"/>
  <c r="HX73" i="26"/>
  <c r="HT73" i="26"/>
  <c r="HP73" i="26"/>
  <c r="HL73" i="26"/>
  <c r="HH73" i="26"/>
  <c r="HD73" i="26"/>
  <c r="GZ73" i="26"/>
  <c r="GV73" i="26"/>
  <c r="GR73" i="26"/>
  <c r="GN73" i="26"/>
  <c r="GJ73" i="26"/>
  <c r="GF73" i="26"/>
  <c r="GB73" i="26"/>
  <c r="FX73" i="26"/>
  <c r="FT73" i="26"/>
  <c r="FP73" i="26"/>
  <c r="FL73" i="26"/>
  <c r="FH73" i="26"/>
  <c r="FD73" i="26"/>
  <c r="EZ73" i="26"/>
  <c r="EV73" i="26"/>
  <c r="ER73" i="26"/>
  <c r="EN73" i="26"/>
  <c r="EJ73" i="26"/>
  <c r="EF73" i="26"/>
  <c r="IA73" i="26"/>
  <c r="HV73" i="26"/>
  <c r="HQ73" i="26"/>
  <c r="HK73" i="26"/>
  <c r="HF73" i="26"/>
  <c r="HA73" i="26"/>
  <c r="GU73" i="26"/>
  <c r="GP73" i="26"/>
  <c r="GK73" i="26"/>
  <c r="GE73" i="26"/>
  <c r="FZ73" i="26"/>
  <c r="FU73" i="26"/>
  <c r="FO73" i="26"/>
  <c r="FJ73" i="26"/>
  <c r="FE73" i="26"/>
  <c r="EY73" i="26"/>
  <c r="ET73" i="26"/>
  <c r="EO73" i="26"/>
  <c r="EI73" i="26"/>
  <c r="HZ73" i="26"/>
  <c r="HU73" i="26"/>
  <c r="HO73" i="26"/>
  <c r="HJ73" i="26"/>
  <c r="HE73" i="26"/>
  <c r="GY73" i="26"/>
  <c r="GT73" i="26"/>
  <c r="GO73" i="26"/>
  <c r="GI73" i="26"/>
  <c r="GD73" i="26"/>
  <c r="FY73" i="26"/>
  <c r="FS73" i="26"/>
  <c r="FN73" i="26"/>
  <c r="FI73" i="26"/>
  <c r="FC73" i="26"/>
  <c r="EX73" i="26"/>
  <c r="ES73" i="26"/>
  <c r="EM73" i="26"/>
  <c r="EH73" i="26"/>
  <c r="HS73" i="26"/>
  <c r="HI73" i="26"/>
  <c r="GX73" i="26"/>
  <c r="GM73" i="26"/>
  <c r="GC73" i="26"/>
  <c r="FR73" i="26"/>
  <c r="FG73" i="26"/>
  <c r="EW73" i="26"/>
  <c r="EL73" i="26"/>
  <c r="HR73" i="26"/>
  <c r="HG73" i="26"/>
  <c r="GW73" i="26"/>
  <c r="HN73" i="26"/>
  <c r="GS73" i="26"/>
  <c r="GG73" i="26"/>
  <c r="FQ73" i="26"/>
  <c r="FB73" i="26"/>
  <c r="EP73" i="26"/>
  <c r="HM73" i="26"/>
  <c r="GQ73" i="26"/>
  <c r="GA73" i="26"/>
  <c r="FM73" i="26"/>
  <c r="FA73" i="26"/>
  <c r="EK73" i="26"/>
  <c r="HC73" i="26"/>
  <c r="FW73" i="26"/>
  <c r="EU73" i="26"/>
  <c r="HB73" i="26"/>
  <c r="FV73" i="26"/>
  <c r="EQ73" i="26"/>
  <c r="GL73" i="26"/>
  <c r="EG73" i="26"/>
  <c r="GH73" i="26"/>
  <c r="HY73" i="26"/>
  <c r="FK73" i="26"/>
  <c r="HW73" i="26"/>
  <c r="FF73" i="26"/>
  <c r="HZ44" i="26"/>
  <c r="HV44" i="26"/>
  <c r="HR44" i="26"/>
  <c r="HN44" i="26"/>
  <c r="HJ44" i="26"/>
  <c r="HF44" i="26"/>
  <c r="HB44" i="26"/>
  <c r="GX44" i="26"/>
  <c r="GT44" i="26"/>
  <c r="GP44" i="26"/>
  <c r="GL44" i="26"/>
  <c r="GH44" i="26"/>
  <c r="GD44" i="26"/>
  <c r="FZ44" i="26"/>
  <c r="FV44" i="26"/>
  <c r="FR44" i="26"/>
  <c r="FN44" i="26"/>
  <c r="FJ44" i="26"/>
  <c r="FF44" i="26"/>
  <c r="FB44" i="26"/>
  <c r="EX44" i="26"/>
  <c r="ET44" i="26"/>
  <c r="EP44" i="26"/>
  <c r="EL44" i="26"/>
  <c r="EH44" i="26"/>
  <c r="HY44" i="26"/>
  <c r="HT44" i="26"/>
  <c r="HO44" i="26"/>
  <c r="HI44" i="26"/>
  <c r="HD44" i="26"/>
  <c r="GY44" i="26"/>
  <c r="GS44" i="26"/>
  <c r="GN44" i="26"/>
  <c r="GI44" i="26"/>
  <c r="GC44" i="26"/>
  <c r="FX44" i="26"/>
  <c r="FS44" i="26"/>
  <c r="FM44" i="26"/>
  <c r="FH44" i="26"/>
  <c r="FC44" i="26"/>
  <c r="EW44" i="26"/>
  <c r="ER44" i="26"/>
  <c r="EM44" i="26"/>
  <c r="EG44" i="26"/>
  <c r="HX44" i="26"/>
  <c r="HS44" i="26"/>
  <c r="HM44" i="26"/>
  <c r="HH44" i="26"/>
  <c r="HC44" i="26"/>
  <c r="GW44" i="26"/>
  <c r="GR44" i="26"/>
  <c r="GM44" i="26"/>
  <c r="GG44" i="26"/>
  <c r="GB44" i="26"/>
  <c r="FW44" i="26"/>
  <c r="FQ44" i="26"/>
  <c r="FL44" i="26"/>
  <c r="FG44" i="26"/>
  <c r="FA44" i="26"/>
  <c r="EV44" i="26"/>
  <c r="EQ44" i="26"/>
  <c r="EK44" i="26"/>
  <c r="EF44" i="26"/>
  <c r="HU44" i="26"/>
  <c r="HK44" i="26"/>
  <c r="GZ44" i="26"/>
  <c r="GO44" i="26"/>
  <c r="GE44" i="26"/>
  <c r="FT44" i="26"/>
  <c r="FI44" i="26"/>
  <c r="EY44" i="26"/>
  <c r="EN44" i="26"/>
  <c r="IB44" i="26"/>
  <c r="HQ44" i="26"/>
  <c r="HG44" i="26"/>
  <c r="GV44" i="26"/>
  <c r="GK44" i="26"/>
  <c r="GA44" i="26"/>
  <c r="FP44" i="26"/>
  <c r="FE44" i="26"/>
  <c r="EU44" i="26"/>
  <c r="EJ44" i="26"/>
  <c r="IA44" i="26"/>
  <c r="HP44" i="26"/>
  <c r="HE44" i="26"/>
  <c r="GU44" i="26"/>
  <c r="GJ44" i="26"/>
  <c r="FY44" i="26"/>
  <c r="FO44" i="26"/>
  <c r="FD44" i="26"/>
  <c r="ES44" i="26"/>
  <c r="EI44" i="26"/>
  <c r="HW44" i="26"/>
  <c r="GF44" i="26"/>
  <c r="EO44" i="26"/>
  <c r="HA44" i="26"/>
  <c r="FK44" i="26"/>
  <c r="GQ44" i="26"/>
  <c r="HL44" i="26"/>
  <c r="FU44" i="26"/>
  <c r="EZ44" i="26"/>
  <c r="HZ40" i="26"/>
  <c r="HV40" i="26"/>
  <c r="HR40" i="26"/>
  <c r="HN40" i="26"/>
  <c r="HJ40" i="26"/>
  <c r="HF40" i="26"/>
  <c r="HB40" i="26"/>
  <c r="GX40" i="26"/>
  <c r="GT40" i="26"/>
  <c r="GP40" i="26"/>
  <c r="GL40" i="26"/>
  <c r="GH40" i="26"/>
  <c r="GD40" i="26"/>
  <c r="FZ40" i="26"/>
  <c r="FV40" i="26"/>
  <c r="FR40" i="26"/>
  <c r="FN40" i="26"/>
  <c r="FJ40" i="26"/>
  <c r="FF40" i="26"/>
  <c r="FB40" i="26"/>
  <c r="EX40" i="26"/>
  <c r="ET40" i="26"/>
  <c r="EP40" i="26"/>
  <c r="EL40" i="26"/>
  <c r="EH40" i="26"/>
  <c r="IA40" i="26"/>
  <c r="HU40" i="26"/>
  <c r="HP40" i="26"/>
  <c r="HK40" i="26"/>
  <c r="HE40" i="26"/>
  <c r="GZ40" i="26"/>
  <c r="GU40" i="26"/>
  <c r="GO40" i="26"/>
  <c r="GJ40" i="26"/>
  <c r="GE40" i="26"/>
  <c r="FY40" i="26"/>
  <c r="FT40" i="26"/>
  <c r="FO40" i="26"/>
  <c r="FI40" i="26"/>
  <c r="FD40" i="26"/>
  <c r="EY40" i="26"/>
  <c r="ES40" i="26"/>
  <c r="EN40" i="26"/>
  <c r="EI40" i="26"/>
  <c r="HY40" i="26"/>
  <c r="HT40" i="26"/>
  <c r="HO40" i="26"/>
  <c r="HI40" i="26"/>
  <c r="HD40" i="26"/>
  <c r="GY40" i="26"/>
  <c r="GS40" i="26"/>
  <c r="GN40" i="26"/>
  <c r="GI40" i="26"/>
  <c r="GC40" i="26"/>
  <c r="FX40" i="26"/>
  <c r="FS40" i="26"/>
  <c r="FM40" i="26"/>
  <c r="FH40" i="26"/>
  <c r="FC40" i="26"/>
  <c r="EW40" i="26"/>
  <c r="ER40" i="26"/>
  <c r="EM40" i="26"/>
  <c r="EG40" i="26"/>
  <c r="HS40" i="26"/>
  <c r="HH40" i="26"/>
  <c r="GW40" i="26"/>
  <c r="GM40" i="26"/>
  <c r="GB40" i="26"/>
  <c r="FQ40" i="26"/>
  <c r="FG40" i="26"/>
  <c r="EV40" i="26"/>
  <c r="EK40" i="26"/>
  <c r="IB40" i="26"/>
  <c r="HQ40" i="26"/>
  <c r="HG40" i="26"/>
  <c r="GV40" i="26"/>
  <c r="GK40" i="26"/>
  <c r="GA40" i="26"/>
  <c r="FP40" i="26"/>
  <c r="FE40" i="26"/>
  <c r="EU40" i="26"/>
  <c r="EJ40" i="26"/>
  <c r="HX40" i="26"/>
  <c r="HM40" i="26"/>
  <c r="HC40" i="26"/>
  <c r="GR40" i="26"/>
  <c r="GG40" i="26"/>
  <c r="FW40" i="26"/>
  <c r="FL40" i="26"/>
  <c r="FA40" i="26"/>
  <c r="EQ40" i="26"/>
  <c r="EF40" i="26"/>
  <c r="GQ40" i="26"/>
  <c r="EZ40" i="26"/>
  <c r="FU40" i="26"/>
  <c r="HW40" i="26"/>
  <c r="GF40" i="26"/>
  <c r="EO40" i="26"/>
  <c r="HL40" i="26"/>
  <c r="HA40" i="26"/>
  <c r="FK40" i="26"/>
  <c r="HY17" i="26"/>
  <c r="HU17" i="26"/>
  <c r="HQ17" i="26"/>
  <c r="HM17" i="26"/>
  <c r="HI17" i="26"/>
  <c r="HE17" i="26"/>
  <c r="HA17" i="26"/>
  <c r="GW17" i="26"/>
  <c r="GS17" i="26"/>
  <c r="GO17" i="26"/>
  <c r="GK17" i="26"/>
  <c r="GG17" i="26"/>
  <c r="GC17" i="26"/>
  <c r="FY17" i="26"/>
  <c r="FU17" i="26"/>
  <c r="FQ17" i="26"/>
  <c r="FM17" i="26"/>
  <c r="FI17" i="26"/>
  <c r="FE17" i="26"/>
  <c r="FA17" i="26"/>
  <c r="EW17" i="26"/>
  <c r="ES17" i="26"/>
  <c r="EO17" i="26"/>
  <c r="EK17" i="26"/>
  <c r="EG17" i="26"/>
  <c r="IA17" i="26"/>
  <c r="HV17" i="26"/>
  <c r="HP17" i="26"/>
  <c r="HK17" i="26"/>
  <c r="HF17" i="26"/>
  <c r="GZ17" i="26"/>
  <c r="GU17" i="26"/>
  <c r="GP17" i="26"/>
  <c r="GJ17" i="26"/>
  <c r="GE17" i="26"/>
  <c r="FZ17" i="26"/>
  <c r="FT17" i="26"/>
  <c r="FO17" i="26"/>
  <c r="FJ17" i="26"/>
  <c r="FD17" i="26"/>
  <c r="EY17" i="26"/>
  <c r="ET17" i="26"/>
  <c r="EN17" i="26"/>
  <c r="EI17" i="26"/>
  <c r="HZ17" i="26"/>
  <c r="HT17" i="26"/>
  <c r="HO17" i="26"/>
  <c r="HJ17" i="26"/>
  <c r="HD17" i="26"/>
  <c r="GY17" i="26"/>
  <c r="GT17" i="26"/>
  <c r="GN17" i="26"/>
  <c r="GI17" i="26"/>
  <c r="GD17" i="26"/>
  <c r="FX17" i="26"/>
  <c r="FS17" i="26"/>
  <c r="FN17" i="26"/>
  <c r="FH17" i="26"/>
  <c r="FC17" i="26"/>
  <c r="EX17" i="26"/>
  <c r="ER17" i="26"/>
  <c r="EM17" i="26"/>
  <c r="EH17" i="26"/>
  <c r="HX17" i="26"/>
  <c r="HN17" i="26"/>
  <c r="HC17" i="26"/>
  <c r="GR17" i="26"/>
  <c r="GH17" i="26"/>
  <c r="FW17" i="26"/>
  <c r="FL17" i="26"/>
  <c r="FB17" i="26"/>
  <c r="EQ17" i="26"/>
  <c r="EF17" i="26"/>
  <c r="HS17" i="26"/>
  <c r="GX17" i="26"/>
  <c r="GB17" i="26"/>
  <c r="FG17" i="26"/>
  <c r="EL17" i="26"/>
  <c r="GV17" i="26"/>
  <c r="GA17" i="26"/>
  <c r="EU17" i="26"/>
  <c r="HW17" i="26"/>
  <c r="HL17" i="26"/>
  <c r="HB17" i="26"/>
  <c r="GQ17" i="26"/>
  <c r="GF17" i="26"/>
  <c r="FV17" i="26"/>
  <c r="FK17" i="26"/>
  <c r="EZ17" i="26"/>
  <c r="EP17" i="26"/>
  <c r="HH17" i="26"/>
  <c r="GM17" i="26"/>
  <c r="FR17" i="26"/>
  <c r="EV17" i="26"/>
  <c r="HG17" i="26"/>
  <c r="GL17" i="26"/>
  <c r="FF17" i="26"/>
  <c r="IB17" i="26"/>
  <c r="HR17" i="26"/>
  <c r="FP17" i="26"/>
  <c r="EJ17" i="26"/>
  <c r="IB82" i="26"/>
  <c r="HX82" i="26"/>
  <c r="HT82" i="26"/>
  <c r="HP82" i="26"/>
  <c r="HL82" i="26"/>
  <c r="HH82" i="26"/>
  <c r="HD82" i="26"/>
  <c r="GZ82" i="26"/>
  <c r="GV82" i="26"/>
  <c r="GR82" i="26"/>
  <c r="GN82" i="26"/>
  <c r="GJ82" i="26"/>
  <c r="GF82" i="26"/>
  <c r="GB82" i="26"/>
  <c r="FX82" i="26"/>
  <c r="FT82" i="26"/>
  <c r="FP82" i="26"/>
  <c r="FL82" i="26"/>
  <c r="FH82" i="26"/>
  <c r="FD82" i="26"/>
  <c r="EZ82" i="26"/>
  <c r="EV82" i="26"/>
  <c r="ER82" i="26"/>
  <c r="EN82" i="26"/>
  <c r="EJ82" i="26"/>
  <c r="EF82" i="26"/>
  <c r="IA82" i="26"/>
  <c r="HV82" i="26"/>
  <c r="HQ82" i="26"/>
  <c r="HK82" i="26"/>
  <c r="HF82" i="26"/>
  <c r="HA82" i="26"/>
  <c r="GU82" i="26"/>
  <c r="GP82" i="26"/>
  <c r="GK82" i="26"/>
  <c r="GE82" i="26"/>
  <c r="FZ82" i="26"/>
  <c r="FU82" i="26"/>
  <c r="FO82" i="26"/>
  <c r="FJ82" i="26"/>
  <c r="FE82" i="26"/>
  <c r="EY82" i="26"/>
  <c r="ET82" i="26"/>
  <c r="EO82" i="26"/>
  <c r="EI82" i="26"/>
  <c r="HY82" i="26"/>
  <c r="HR82" i="26"/>
  <c r="HJ82" i="26"/>
  <c r="HC82" i="26"/>
  <c r="GW82" i="26"/>
  <c r="GO82" i="26"/>
  <c r="GH82" i="26"/>
  <c r="GA82" i="26"/>
  <c r="FS82" i="26"/>
  <c r="FM82" i="26"/>
  <c r="FF82" i="26"/>
  <c r="EX82" i="26"/>
  <c r="EQ82" i="26"/>
  <c r="EK82" i="26"/>
  <c r="HW82" i="26"/>
  <c r="HO82" i="26"/>
  <c r="HI82" i="26"/>
  <c r="HB82" i="26"/>
  <c r="GT82" i="26"/>
  <c r="GM82" i="26"/>
  <c r="GG82" i="26"/>
  <c r="FY82" i="26"/>
  <c r="FR82" i="26"/>
  <c r="FK82" i="26"/>
  <c r="FC82" i="26"/>
  <c r="EW82" i="26"/>
  <c r="EP82" i="26"/>
  <c r="EH82" i="26"/>
  <c r="HZ82" i="26"/>
  <c r="HM82" i="26"/>
  <c r="GX82" i="26"/>
  <c r="GI82" i="26"/>
  <c r="FV82" i="26"/>
  <c r="FG82" i="26"/>
  <c r="ES82" i="26"/>
  <c r="HU82" i="26"/>
  <c r="HG82" i="26"/>
  <c r="GS82" i="26"/>
  <c r="GD82" i="26"/>
  <c r="FQ82" i="26"/>
  <c r="FB82" i="26"/>
  <c r="EM82" i="26"/>
  <c r="HN82" i="26"/>
  <c r="GL82" i="26"/>
  <c r="FI82" i="26"/>
  <c r="EG82" i="26"/>
  <c r="HE82" i="26"/>
  <c r="GC82" i="26"/>
  <c r="FA82" i="26"/>
  <c r="GQ82" i="26"/>
  <c r="EL82" i="26"/>
  <c r="FW82" i="26"/>
  <c r="FN82" i="26"/>
  <c r="EU82" i="26"/>
  <c r="HS82" i="26"/>
  <c r="GY82" i="26"/>
  <c r="IA46" i="26"/>
  <c r="HW46" i="26"/>
  <c r="HS46" i="26"/>
  <c r="HO46" i="26"/>
  <c r="HK46" i="26"/>
  <c r="HG46" i="26"/>
  <c r="HC46" i="26"/>
  <c r="GY46" i="26"/>
  <c r="GU46" i="26"/>
  <c r="GQ46" i="26"/>
  <c r="GM46" i="26"/>
  <c r="GI46" i="26"/>
  <c r="GE46" i="26"/>
  <c r="GA46" i="26"/>
  <c r="FW46" i="26"/>
  <c r="FS46" i="26"/>
  <c r="FO46" i="26"/>
  <c r="FK46" i="26"/>
  <c r="FG46" i="26"/>
  <c r="FC46" i="26"/>
  <c r="EY46" i="26"/>
  <c r="EU46" i="26"/>
  <c r="EQ46" i="26"/>
  <c r="EM46" i="26"/>
  <c r="EI46" i="26"/>
  <c r="HX46" i="26"/>
  <c r="HR46" i="26"/>
  <c r="HM46" i="26"/>
  <c r="HH46" i="26"/>
  <c r="HB46" i="26"/>
  <c r="GW46" i="26"/>
  <c r="GR46" i="26"/>
  <c r="GL46" i="26"/>
  <c r="GG46" i="26"/>
  <c r="GB46" i="26"/>
  <c r="FV46" i="26"/>
  <c r="FQ46" i="26"/>
  <c r="FL46" i="26"/>
  <c r="FF46" i="26"/>
  <c r="FA46" i="26"/>
  <c r="EV46" i="26"/>
  <c r="EP46" i="26"/>
  <c r="EK46" i="26"/>
  <c r="EF46" i="26"/>
  <c r="IB46" i="26"/>
  <c r="HV46" i="26"/>
  <c r="HQ46" i="26"/>
  <c r="HL46" i="26"/>
  <c r="HF46" i="26"/>
  <c r="HA46" i="26"/>
  <c r="GV46" i="26"/>
  <c r="GP46" i="26"/>
  <c r="GK46" i="26"/>
  <c r="GF46" i="26"/>
  <c r="FZ46" i="26"/>
  <c r="FU46" i="26"/>
  <c r="FP46" i="26"/>
  <c r="FJ46" i="26"/>
  <c r="FE46" i="26"/>
  <c r="EZ46" i="26"/>
  <c r="ET46" i="26"/>
  <c r="EO46" i="26"/>
  <c r="EJ46" i="26"/>
  <c r="HY46" i="26"/>
  <c r="HN46" i="26"/>
  <c r="HD46" i="26"/>
  <c r="GS46" i="26"/>
  <c r="GH46" i="26"/>
  <c r="FX46" i="26"/>
  <c r="FM46" i="26"/>
  <c r="FB46" i="26"/>
  <c r="ER46" i="26"/>
  <c r="EG46" i="26"/>
  <c r="HU46" i="26"/>
  <c r="HJ46" i="26"/>
  <c r="GZ46" i="26"/>
  <c r="GO46" i="26"/>
  <c r="GD46" i="26"/>
  <c r="FT46" i="26"/>
  <c r="FI46" i="26"/>
  <c r="EX46" i="26"/>
  <c r="EN46" i="26"/>
  <c r="HT46" i="26"/>
  <c r="HI46" i="26"/>
  <c r="GX46" i="26"/>
  <c r="GN46" i="26"/>
  <c r="GC46" i="26"/>
  <c r="FR46" i="26"/>
  <c r="FH46" i="26"/>
  <c r="EW46" i="26"/>
  <c r="EL46" i="26"/>
  <c r="HE46" i="26"/>
  <c r="FN46" i="26"/>
  <c r="HZ46" i="26"/>
  <c r="GJ46" i="26"/>
  <c r="ES46" i="26"/>
  <c r="HP46" i="26"/>
  <c r="EH46" i="26"/>
  <c r="GT46" i="26"/>
  <c r="FD46" i="26"/>
  <c r="FY46" i="26"/>
  <c r="HZ15" i="26"/>
  <c r="HV15" i="26"/>
  <c r="HR15" i="26"/>
  <c r="HN15" i="26"/>
  <c r="HJ15" i="26"/>
  <c r="HF15" i="26"/>
  <c r="HB15" i="26"/>
  <c r="GX15" i="26"/>
  <c r="GT15" i="26"/>
  <c r="GP15" i="26"/>
  <c r="GL15" i="26"/>
  <c r="GH15" i="26"/>
  <c r="GD15" i="26"/>
  <c r="FZ15" i="26"/>
  <c r="FV15" i="26"/>
  <c r="FR15" i="26"/>
  <c r="FN15" i="26"/>
  <c r="FJ15" i="26"/>
  <c r="FF15" i="26"/>
  <c r="FB15" i="26"/>
  <c r="EX15" i="26"/>
  <c r="ET15" i="26"/>
  <c r="EP15" i="26"/>
  <c r="EL15" i="26"/>
  <c r="EH15" i="26"/>
  <c r="IA15" i="26"/>
  <c r="HU15" i="26"/>
  <c r="HP15" i="26"/>
  <c r="HK15" i="26"/>
  <c r="HE15" i="26"/>
  <c r="GZ15" i="26"/>
  <c r="GU15" i="26"/>
  <c r="GO15" i="26"/>
  <c r="GJ15" i="26"/>
  <c r="GE15" i="26"/>
  <c r="FY15" i="26"/>
  <c r="FT15" i="26"/>
  <c r="FO15" i="26"/>
  <c r="FI15" i="26"/>
  <c r="FD15" i="26"/>
  <c r="EY15" i="26"/>
  <c r="ES15" i="26"/>
  <c r="EN15" i="26"/>
  <c r="EI15" i="26"/>
  <c r="HY15" i="26"/>
  <c r="HS15" i="26"/>
  <c r="HL15" i="26"/>
  <c r="HD15" i="26"/>
  <c r="GW15" i="26"/>
  <c r="GQ15" i="26"/>
  <c r="GI15" i="26"/>
  <c r="GB15" i="26"/>
  <c r="FU15" i="26"/>
  <c r="FM15" i="26"/>
  <c r="FG15" i="26"/>
  <c r="EZ15" i="26"/>
  <c r="ER15" i="26"/>
  <c r="EK15" i="26"/>
  <c r="HW15" i="26"/>
  <c r="HO15" i="26"/>
  <c r="HH15" i="26"/>
  <c r="HA15" i="26"/>
  <c r="GS15" i="26"/>
  <c r="GF15" i="26"/>
  <c r="FQ15" i="26"/>
  <c r="FC15" i="26"/>
  <c r="EO15" i="26"/>
  <c r="IB15" i="26"/>
  <c r="HM15" i="26"/>
  <c r="GR15" i="26"/>
  <c r="GC15" i="26"/>
  <c r="FP15" i="26"/>
  <c r="FA15" i="26"/>
  <c r="EF15" i="26"/>
  <c r="HX15" i="26"/>
  <c r="HQ15" i="26"/>
  <c r="HI15" i="26"/>
  <c r="HC15" i="26"/>
  <c r="GV15" i="26"/>
  <c r="GN15" i="26"/>
  <c r="GG15" i="26"/>
  <c r="GA15" i="26"/>
  <c r="FS15" i="26"/>
  <c r="FL15" i="26"/>
  <c r="FE15" i="26"/>
  <c r="EW15" i="26"/>
  <c r="EQ15" i="26"/>
  <c r="EJ15" i="26"/>
  <c r="GM15" i="26"/>
  <c r="FX15" i="26"/>
  <c r="FK15" i="26"/>
  <c r="EV15" i="26"/>
  <c r="EG15" i="26"/>
  <c r="HT15" i="26"/>
  <c r="HG15" i="26"/>
  <c r="GK15" i="26"/>
  <c r="FW15" i="26"/>
  <c r="FH15" i="26"/>
  <c r="EM15" i="26"/>
  <c r="GY15" i="26"/>
  <c r="EU15" i="26"/>
  <c r="HY75" i="26"/>
  <c r="HU75" i="26"/>
  <c r="HQ75" i="26"/>
  <c r="HM75" i="26"/>
  <c r="HI75" i="26"/>
  <c r="HE75" i="26"/>
  <c r="HA75" i="26"/>
  <c r="GW75" i="26"/>
  <c r="GS75" i="26"/>
  <c r="GO75" i="26"/>
  <c r="GK75" i="26"/>
  <c r="GG75" i="26"/>
  <c r="GC75" i="26"/>
  <c r="FY75" i="26"/>
  <c r="FU75" i="26"/>
  <c r="FQ75" i="26"/>
  <c r="FM75" i="26"/>
  <c r="FI75" i="26"/>
  <c r="FE75" i="26"/>
  <c r="FA75" i="26"/>
  <c r="EW75" i="26"/>
  <c r="ES75" i="26"/>
  <c r="EO75" i="26"/>
  <c r="EK75" i="26"/>
  <c r="EG75" i="26"/>
  <c r="HZ75" i="26"/>
  <c r="HT75" i="26"/>
  <c r="HO75" i="26"/>
  <c r="HJ75" i="26"/>
  <c r="HD75" i="26"/>
  <c r="GY75" i="26"/>
  <c r="GT75" i="26"/>
  <c r="GN75" i="26"/>
  <c r="GI75" i="26"/>
  <c r="GD75" i="26"/>
  <c r="FX75" i="26"/>
  <c r="FS75" i="26"/>
  <c r="FN75" i="26"/>
  <c r="FH75" i="26"/>
  <c r="FC75" i="26"/>
  <c r="EX75" i="26"/>
  <c r="ER75" i="26"/>
  <c r="EM75" i="26"/>
  <c r="EH75" i="26"/>
  <c r="HX75" i="26"/>
  <c r="HS75" i="26"/>
  <c r="HN75" i="26"/>
  <c r="HH75" i="26"/>
  <c r="HC75" i="26"/>
  <c r="GX75" i="26"/>
  <c r="GR75" i="26"/>
  <c r="GM75" i="26"/>
  <c r="GH75" i="26"/>
  <c r="GB75" i="26"/>
  <c r="FW75" i="26"/>
  <c r="FR75" i="26"/>
  <c r="FL75" i="26"/>
  <c r="FG75" i="26"/>
  <c r="FB75" i="26"/>
  <c r="EV75" i="26"/>
  <c r="EQ75" i="26"/>
  <c r="EL75" i="26"/>
  <c r="EF75" i="26"/>
  <c r="IA75" i="26"/>
  <c r="HP75" i="26"/>
  <c r="HF75" i="26"/>
  <c r="GU75" i="26"/>
  <c r="GJ75" i="26"/>
  <c r="FZ75" i="26"/>
  <c r="FO75" i="26"/>
  <c r="FD75" i="26"/>
  <c r="ET75" i="26"/>
  <c r="EI75" i="26"/>
  <c r="HW75" i="26"/>
  <c r="HL75" i="26"/>
  <c r="HB75" i="26"/>
  <c r="GQ75" i="26"/>
  <c r="GF75" i="26"/>
  <c r="FV75" i="26"/>
  <c r="FK75" i="26"/>
  <c r="EZ75" i="26"/>
  <c r="EP75" i="26"/>
  <c r="HV75" i="26"/>
  <c r="GZ75" i="26"/>
  <c r="GE75" i="26"/>
  <c r="FJ75" i="26"/>
  <c r="EN75" i="26"/>
  <c r="HR75" i="26"/>
  <c r="GV75" i="26"/>
  <c r="GA75" i="26"/>
  <c r="FF75" i="26"/>
  <c r="EJ75" i="26"/>
  <c r="HG75" i="26"/>
  <c r="FP75" i="26"/>
  <c r="GP75" i="26"/>
  <c r="EY75" i="26"/>
  <c r="GL75" i="26"/>
  <c r="FT75" i="26"/>
  <c r="IB75" i="26"/>
  <c r="EU75" i="26"/>
  <c r="HK75" i="26"/>
  <c r="HZ101" i="26"/>
  <c r="HV101" i="26"/>
  <c r="HR101" i="26"/>
  <c r="HN101" i="26"/>
  <c r="HJ101" i="26"/>
  <c r="HF101" i="26"/>
  <c r="HB101" i="26"/>
  <c r="GX101" i="26"/>
  <c r="GT101" i="26"/>
  <c r="GP101" i="26"/>
  <c r="GL101" i="26"/>
  <c r="GH101" i="26"/>
  <c r="GD101" i="26"/>
  <c r="FZ101" i="26"/>
  <c r="FV101" i="26"/>
  <c r="FR101" i="26"/>
  <c r="FN101" i="26"/>
  <c r="FJ101" i="26"/>
  <c r="FF101" i="26"/>
  <c r="FB101" i="26"/>
  <c r="EX101" i="26"/>
  <c r="IB101" i="26"/>
  <c r="HW101" i="26"/>
  <c r="HQ101" i="26"/>
  <c r="HL101" i="26"/>
  <c r="HG101" i="26"/>
  <c r="HA101" i="26"/>
  <c r="GV101" i="26"/>
  <c r="GQ101" i="26"/>
  <c r="GK101" i="26"/>
  <c r="GF101" i="26"/>
  <c r="GA101" i="26"/>
  <c r="FU101" i="26"/>
  <c r="FP101" i="26"/>
  <c r="FK101" i="26"/>
  <c r="FE101" i="26"/>
  <c r="EZ101" i="26"/>
  <c r="EU101" i="26"/>
  <c r="EQ101" i="26"/>
  <c r="EM101" i="26"/>
  <c r="EI101" i="26"/>
  <c r="IA101" i="26"/>
  <c r="HT101" i="26"/>
  <c r="HM101" i="26"/>
  <c r="HE101" i="26"/>
  <c r="GY101" i="26"/>
  <c r="GR101" i="26"/>
  <c r="GJ101" i="26"/>
  <c r="GC101" i="26"/>
  <c r="FW101" i="26"/>
  <c r="FO101" i="26"/>
  <c r="FH101" i="26"/>
  <c r="FA101" i="26"/>
  <c r="ET101" i="26"/>
  <c r="EO101" i="26"/>
  <c r="EJ101" i="26"/>
  <c r="HU101" i="26"/>
  <c r="HK101" i="26"/>
  <c r="HC101" i="26"/>
  <c r="GS101" i="26"/>
  <c r="GI101" i="26"/>
  <c r="FY101" i="26"/>
  <c r="FQ101" i="26"/>
  <c r="FG101" i="26"/>
  <c r="EW101" i="26"/>
  <c r="EP101" i="26"/>
  <c r="EH101" i="26"/>
  <c r="HX101" i="26"/>
  <c r="HI101" i="26"/>
  <c r="GW101" i="26"/>
  <c r="GM101" i="26"/>
  <c r="FX101" i="26"/>
  <c r="FL101" i="26"/>
  <c r="EY101" i="26"/>
  <c r="EN101" i="26"/>
  <c r="EF101" i="26"/>
  <c r="HS101" i="26"/>
  <c r="HD101" i="26"/>
  <c r="GN101" i="26"/>
  <c r="FT101" i="26"/>
  <c r="FD101" i="26"/>
  <c r="ER101" i="26"/>
  <c r="HP101" i="26"/>
  <c r="GZ101" i="26"/>
  <c r="GG101" i="26"/>
  <c r="FS101" i="26"/>
  <c r="FC101" i="26"/>
  <c r="EL101" i="26"/>
  <c r="GU101" i="26"/>
  <c r="FM101" i="26"/>
  <c r="EK101" i="26"/>
  <c r="HY101" i="26"/>
  <c r="GO101" i="26"/>
  <c r="FI101" i="26"/>
  <c r="EG101" i="26"/>
  <c r="GB101" i="26"/>
  <c r="HO101" i="26"/>
  <c r="EV101" i="26"/>
  <c r="HH101" i="26"/>
  <c r="GE101" i="26"/>
  <c r="ES101" i="26"/>
  <c r="IA84" i="26"/>
  <c r="HW84" i="26"/>
  <c r="HS84" i="26"/>
  <c r="HO84" i="26"/>
  <c r="HK84" i="26"/>
  <c r="HG84" i="26"/>
  <c r="HC84" i="26"/>
  <c r="GY84" i="26"/>
  <c r="GU84" i="26"/>
  <c r="GQ84" i="26"/>
  <c r="GM84" i="26"/>
  <c r="GI84" i="26"/>
  <c r="GE84" i="26"/>
  <c r="GA84" i="26"/>
  <c r="FW84" i="26"/>
  <c r="FS84" i="26"/>
  <c r="FO84" i="26"/>
  <c r="FK84" i="26"/>
  <c r="FG84" i="26"/>
  <c r="FC84" i="26"/>
  <c r="EY84" i="26"/>
  <c r="EU84" i="26"/>
  <c r="EQ84" i="26"/>
  <c r="EM84" i="26"/>
  <c r="EI84" i="26"/>
  <c r="HZ84" i="26"/>
  <c r="HU84" i="26"/>
  <c r="HP84" i="26"/>
  <c r="HJ84" i="26"/>
  <c r="HE84" i="26"/>
  <c r="GZ84" i="26"/>
  <c r="GT84" i="26"/>
  <c r="GO84" i="26"/>
  <c r="GJ84" i="26"/>
  <c r="GD84" i="26"/>
  <c r="FY84" i="26"/>
  <c r="FT84" i="26"/>
  <c r="FN84" i="26"/>
  <c r="FI84" i="26"/>
  <c r="FD84" i="26"/>
  <c r="EX84" i="26"/>
  <c r="ES84" i="26"/>
  <c r="EN84" i="26"/>
  <c r="EH84" i="26"/>
  <c r="HV84" i="26"/>
  <c r="HN84" i="26"/>
  <c r="HH84" i="26"/>
  <c r="HA84" i="26"/>
  <c r="GS84" i="26"/>
  <c r="GL84" i="26"/>
  <c r="GF84" i="26"/>
  <c r="FX84" i="26"/>
  <c r="FQ84" i="26"/>
  <c r="FJ84" i="26"/>
  <c r="FB84" i="26"/>
  <c r="EV84" i="26"/>
  <c r="EO84" i="26"/>
  <c r="EG84" i="26"/>
  <c r="IB84" i="26"/>
  <c r="HT84" i="26"/>
  <c r="HM84" i="26"/>
  <c r="HF84" i="26"/>
  <c r="GX84" i="26"/>
  <c r="GR84" i="26"/>
  <c r="GK84" i="26"/>
  <c r="GC84" i="26"/>
  <c r="FV84" i="26"/>
  <c r="FP84" i="26"/>
  <c r="FH84" i="26"/>
  <c r="FA84" i="26"/>
  <c r="ET84" i="26"/>
  <c r="EL84" i="26"/>
  <c r="EF84" i="26"/>
  <c r="HX84" i="26"/>
  <c r="HI84" i="26"/>
  <c r="GV84" i="26"/>
  <c r="GG84" i="26"/>
  <c r="FR84" i="26"/>
  <c r="FE84" i="26"/>
  <c r="EP84" i="26"/>
  <c r="HR84" i="26"/>
  <c r="HD84" i="26"/>
  <c r="GP84" i="26"/>
  <c r="GB84" i="26"/>
  <c r="FM84" i="26"/>
  <c r="EZ84" i="26"/>
  <c r="EK84" i="26"/>
  <c r="HL84" i="26"/>
  <c r="GH84" i="26"/>
  <c r="FF84" i="26"/>
  <c r="HB84" i="26"/>
  <c r="FZ84" i="26"/>
  <c r="EW84" i="26"/>
  <c r="HY84" i="26"/>
  <c r="FU84" i="26"/>
  <c r="HQ84" i="26"/>
  <c r="FL84" i="26"/>
  <c r="GW84" i="26"/>
  <c r="GN84" i="26"/>
  <c r="ER84" i="26"/>
  <c r="EJ84" i="26"/>
  <c r="HY77" i="26"/>
  <c r="HU77" i="26"/>
  <c r="HX77" i="26"/>
  <c r="HS77" i="26"/>
  <c r="HO77" i="26"/>
  <c r="HK77" i="26"/>
  <c r="HG77" i="26"/>
  <c r="HC77" i="26"/>
  <c r="GY77" i="26"/>
  <c r="GU77" i="26"/>
  <c r="GQ77" i="26"/>
  <c r="GM77" i="26"/>
  <c r="GI77" i="26"/>
  <c r="GE77" i="26"/>
  <c r="GA77" i="26"/>
  <c r="FW77" i="26"/>
  <c r="FS77" i="26"/>
  <c r="FO77" i="26"/>
  <c r="FK77" i="26"/>
  <c r="FG77" i="26"/>
  <c r="FC77" i="26"/>
  <c r="EY77" i="26"/>
  <c r="EU77" i="26"/>
  <c r="EQ77" i="26"/>
  <c r="EM77" i="26"/>
  <c r="EI77" i="26"/>
  <c r="HW77" i="26"/>
  <c r="HQ77" i="26"/>
  <c r="HL77" i="26"/>
  <c r="HF77" i="26"/>
  <c r="HA77" i="26"/>
  <c r="GV77" i="26"/>
  <c r="GP77" i="26"/>
  <c r="GK77" i="26"/>
  <c r="GF77" i="26"/>
  <c r="FZ77" i="26"/>
  <c r="FU77" i="26"/>
  <c r="FP77" i="26"/>
  <c r="FJ77" i="26"/>
  <c r="FE77" i="26"/>
  <c r="EZ77" i="26"/>
  <c r="ET77" i="26"/>
  <c r="EO77" i="26"/>
  <c r="EJ77" i="26"/>
  <c r="IB77" i="26"/>
  <c r="HV77" i="26"/>
  <c r="HP77" i="26"/>
  <c r="HJ77" i="26"/>
  <c r="HE77" i="26"/>
  <c r="GZ77" i="26"/>
  <c r="GT77" i="26"/>
  <c r="GO77" i="26"/>
  <c r="GJ77" i="26"/>
  <c r="GD77" i="26"/>
  <c r="FY77" i="26"/>
  <c r="FT77" i="26"/>
  <c r="FN77" i="26"/>
  <c r="FI77" i="26"/>
  <c r="FD77" i="26"/>
  <c r="EX77" i="26"/>
  <c r="ES77" i="26"/>
  <c r="EN77" i="26"/>
  <c r="EH77" i="26"/>
  <c r="HZ77" i="26"/>
  <c r="HM77" i="26"/>
  <c r="HB77" i="26"/>
  <c r="GR77" i="26"/>
  <c r="GG77" i="26"/>
  <c r="FV77" i="26"/>
  <c r="FL77" i="26"/>
  <c r="FA77" i="26"/>
  <c r="EP77" i="26"/>
  <c r="EF77" i="26"/>
  <c r="HT77" i="26"/>
  <c r="HI77" i="26"/>
  <c r="GX77" i="26"/>
  <c r="GN77" i="26"/>
  <c r="GC77" i="26"/>
  <c r="FR77" i="26"/>
  <c r="FH77" i="26"/>
  <c r="EW77" i="26"/>
  <c r="EL77" i="26"/>
  <c r="HN77" i="26"/>
  <c r="GS77" i="26"/>
  <c r="FX77" i="26"/>
  <c r="FB77" i="26"/>
  <c r="EG77" i="26"/>
  <c r="HH77" i="26"/>
  <c r="GL77" i="26"/>
  <c r="FQ77" i="26"/>
  <c r="EV77" i="26"/>
  <c r="IA77" i="26"/>
  <c r="GH77" i="26"/>
  <c r="ER77" i="26"/>
  <c r="HR77" i="26"/>
  <c r="GB77" i="26"/>
  <c r="EK77" i="26"/>
  <c r="FM77" i="26"/>
  <c r="FF77" i="26"/>
  <c r="HD77" i="26"/>
  <c r="GW77" i="26"/>
  <c r="HZ71" i="26"/>
  <c r="HV71" i="26"/>
  <c r="HR71" i="26"/>
  <c r="HN71" i="26"/>
  <c r="HJ71" i="26"/>
  <c r="HF71" i="26"/>
  <c r="HB71" i="26"/>
  <c r="GX71" i="26"/>
  <c r="GT71" i="26"/>
  <c r="GP71" i="26"/>
  <c r="GL71" i="26"/>
  <c r="GH71" i="26"/>
  <c r="GD71" i="26"/>
  <c r="FZ71" i="26"/>
  <c r="FV71" i="26"/>
  <c r="FR71" i="26"/>
  <c r="FN71" i="26"/>
  <c r="FJ71" i="26"/>
  <c r="FF71" i="26"/>
  <c r="FB71" i="26"/>
  <c r="EX71" i="26"/>
  <c r="ET71" i="26"/>
  <c r="EP71" i="26"/>
  <c r="EL71" i="26"/>
  <c r="EH71" i="26"/>
  <c r="HX71" i="26"/>
  <c r="HS71" i="26"/>
  <c r="HM71" i="26"/>
  <c r="HH71" i="26"/>
  <c r="HC71" i="26"/>
  <c r="GW71" i="26"/>
  <c r="GR71" i="26"/>
  <c r="GM71" i="26"/>
  <c r="GG71" i="26"/>
  <c r="GB71" i="26"/>
  <c r="FW71" i="26"/>
  <c r="FQ71" i="26"/>
  <c r="FL71" i="26"/>
  <c r="FG71" i="26"/>
  <c r="FA71" i="26"/>
  <c r="EV71" i="26"/>
  <c r="EQ71" i="26"/>
  <c r="EK71" i="26"/>
  <c r="EF71" i="26"/>
  <c r="IB71" i="26"/>
  <c r="HW71" i="26"/>
  <c r="HQ71" i="26"/>
  <c r="HL71" i="26"/>
  <c r="HG71" i="26"/>
  <c r="HA71" i="26"/>
  <c r="GV71" i="26"/>
  <c r="GQ71" i="26"/>
  <c r="GK71" i="26"/>
  <c r="GF71" i="26"/>
  <c r="GA71" i="26"/>
  <c r="FU71" i="26"/>
  <c r="FP71" i="26"/>
  <c r="FK71" i="26"/>
  <c r="FE71" i="26"/>
  <c r="EZ71" i="26"/>
  <c r="EU71" i="26"/>
  <c r="EO71" i="26"/>
  <c r="EJ71" i="26"/>
  <c r="HU71" i="26"/>
  <c r="HK71" i="26"/>
  <c r="GZ71" i="26"/>
  <c r="GO71" i="26"/>
  <c r="GE71" i="26"/>
  <c r="FT71" i="26"/>
  <c r="FI71" i="26"/>
  <c r="EY71" i="26"/>
  <c r="EN71" i="26"/>
  <c r="HT71" i="26"/>
  <c r="HI71" i="26"/>
  <c r="GY71" i="26"/>
  <c r="GN71" i="26"/>
  <c r="GC71" i="26"/>
  <c r="FS71" i="26"/>
  <c r="FH71" i="26"/>
  <c r="EW71" i="26"/>
  <c r="EM71" i="26"/>
  <c r="HY71" i="26"/>
  <c r="HD71" i="26"/>
  <c r="GI71" i="26"/>
  <c r="FM71" i="26"/>
  <c r="ER71" i="26"/>
  <c r="HP71" i="26"/>
  <c r="GU71" i="26"/>
  <c r="FY71" i="26"/>
  <c r="FD71" i="26"/>
  <c r="EI71" i="26"/>
  <c r="HO71" i="26"/>
  <c r="FX71" i="26"/>
  <c r="EG71" i="26"/>
  <c r="HE71" i="26"/>
  <c r="FO71" i="26"/>
  <c r="GS71" i="26"/>
  <c r="FC71" i="26"/>
  <c r="GJ71" i="26"/>
  <c r="ES71" i="26"/>
  <c r="IA71" i="26"/>
  <c r="HY36" i="26"/>
  <c r="HU36" i="26"/>
  <c r="HQ36" i="26"/>
  <c r="HM36" i="26"/>
  <c r="HI36" i="26"/>
  <c r="HE36" i="26"/>
  <c r="HA36" i="26"/>
  <c r="GW36" i="26"/>
  <c r="GS36" i="26"/>
  <c r="GO36" i="26"/>
  <c r="GK36" i="26"/>
  <c r="GG36" i="26"/>
  <c r="GC36" i="26"/>
  <c r="FY36" i="26"/>
  <c r="FU36" i="26"/>
  <c r="FQ36" i="26"/>
  <c r="FM36" i="26"/>
  <c r="FI36" i="26"/>
  <c r="FE36" i="26"/>
  <c r="FA36" i="26"/>
  <c r="EW36" i="26"/>
  <c r="ES36" i="26"/>
  <c r="EO36" i="26"/>
  <c r="EK36" i="26"/>
  <c r="EG36" i="26"/>
  <c r="IA36" i="26"/>
  <c r="HV36" i="26"/>
  <c r="HP36" i="26"/>
  <c r="HK36" i="26"/>
  <c r="HF36" i="26"/>
  <c r="GZ36" i="26"/>
  <c r="GU36" i="26"/>
  <c r="GP36" i="26"/>
  <c r="GJ36" i="26"/>
  <c r="GE36" i="26"/>
  <c r="FZ36" i="26"/>
  <c r="FT36" i="26"/>
  <c r="FO36" i="26"/>
  <c r="FJ36" i="26"/>
  <c r="FD36" i="26"/>
  <c r="EY36" i="26"/>
  <c r="ET36" i="26"/>
  <c r="EN36" i="26"/>
  <c r="EI36" i="26"/>
  <c r="HZ36" i="26"/>
  <c r="HT36" i="26"/>
  <c r="HO36" i="26"/>
  <c r="HJ36" i="26"/>
  <c r="HD36" i="26"/>
  <c r="GY36" i="26"/>
  <c r="GT36" i="26"/>
  <c r="GN36" i="26"/>
  <c r="GI36" i="26"/>
  <c r="GD36" i="26"/>
  <c r="FX36" i="26"/>
  <c r="FS36" i="26"/>
  <c r="FN36" i="26"/>
  <c r="FH36" i="26"/>
  <c r="FC36" i="26"/>
  <c r="EX36" i="26"/>
  <c r="ER36" i="26"/>
  <c r="EM36" i="26"/>
  <c r="EH36" i="26"/>
  <c r="HX36" i="26"/>
  <c r="HN36" i="26"/>
  <c r="HC36" i="26"/>
  <c r="GR36" i="26"/>
  <c r="GH36" i="26"/>
  <c r="FW36" i="26"/>
  <c r="FL36" i="26"/>
  <c r="FB36" i="26"/>
  <c r="EQ36" i="26"/>
  <c r="EF36" i="26"/>
  <c r="HW36" i="26"/>
  <c r="HL36" i="26"/>
  <c r="HB36" i="26"/>
  <c r="GQ36" i="26"/>
  <c r="GF36" i="26"/>
  <c r="FV36" i="26"/>
  <c r="FK36" i="26"/>
  <c r="EZ36" i="26"/>
  <c r="EP36" i="26"/>
  <c r="HS36" i="26"/>
  <c r="HH36" i="26"/>
  <c r="GX36" i="26"/>
  <c r="GM36" i="26"/>
  <c r="GB36" i="26"/>
  <c r="FR36" i="26"/>
  <c r="FG36" i="26"/>
  <c r="EV36" i="26"/>
  <c r="EL36" i="26"/>
  <c r="GV36" i="26"/>
  <c r="FF36" i="26"/>
  <c r="HR36" i="26"/>
  <c r="EJ36" i="26"/>
  <c r="FP36" i="26"/>
  <c r="IB36" i="26"/>
  <c r="GL36" i="26"/>
  <c r="EU36" i="26"/>
  <c r="GA36" i="26"/>
  <c r="HG36" i="26"/>
  <c r="HY23" i="26"/>
  <c r="HU23" i="26"/>
  <c r="HQ23" i="26"/>
  <c r="HM23" i="26"/>
  <c r="HI23" i="26"/>
  <c r="HE23" i="26"/>
  <c r="HA23" i="26"/>
  <c r="GW23" i="26"/>
  <c r="GS23" i="26"/>
  <c r="GO23" i="26"/>
  <c r="GK23" i="26"/>
  <c r="GG23" i="26"/>
  <c r="GC23" i="26"/>
  <c r="FY23" i="26"/>
  <c r="FU23" i="26"/>
  <c r="FQ23" i="26"/>
  <c r="FM23" i="26"/>
  <c r="FI23" i="26"/>
  <c r="FE23" i="26"/>
  <c r="FA23" i="26"/>
  <c r="EW23" i="26"/>
  <c r="ES23" i="26"/>
  <c r="EO23" i="26"/>
  <c r="EK23" i="26"/>
  <c r="EG23" i="26"/>
  <c r="HZ23" i="26"/>
  <c r="HT23" i="26"/>
  <c r="HO23" i="26"/>
  <c r="HJ23" i="26"/>
  <c r="HD23" i="26"/>
  <c r="GY23" i="26"/>
  <c r="GT23" i="26"/>
  <c r="GN23" i="26"/>
  <c r="GI23" i="26"/>
  <c r="GD23" i="26"/>
  <c r="FX23" i="26"/>
  <c r="FS23" i="26"/>
  <c r="FN23" i="26"/>
  <c r="FH23" i="26"/>
  <c r="FC23" i="26"/>
  <c r="EX23" i="26"/>
  <c r="ER23" i="26"/>
  <c r="EM23" i="26"/>
  <c r="EH23" i="26"/>
  <c r="HX23" i="26"/>
  <c r="HS23" i="26"/>
  <c r="HN23" i="26"/>
  <c r="HH23" i="26"/>
  <c r="HC23" i="26"/>
  <c r="GX23" i="26"/>
  <c r="GR23" i="26"/>
  <c r="GM23" i="26"/>
  <c r="GH23" i="26"/>
  <c r="GB23" i="26"/>
  <c r="FW23" i="26"/>
  <c r="FR23" i="26"/>
  <c r="FL23" i="26"/>
  <c r="FG23" i="26"/>
  <c r="FB23" i="26"/>
  <c r="EV23" i="26"/>
  <c r="EQ23" i="26"/>
  <c r="EL23" i="26"/>
  <c r="EF23" i="26"/>
  <c r="IB23" i="26"/>
  <c r="HW23" i="26"/>
  <c r="HR23" i="26"/>
  <c r="HL23" i="26"/>
  <c r="HG23" i="26"/>
  <c r="HB23" i="26"/>
  <c r="GV23" i="26"/>
  <c r="GQ23" i="26"/>
  <c r="GL23" i="26"/>
  <c r="GF23" i="26"/>
  <c r="GA23" i="26"/>
  <c r="FV23" i="26"/>
  <c r="FP23" i="26"/>
  <c r="FK23" i="26"/>
  <c r="FF23" i="26"/>
  <c r="EZ23" i="26"/>
  <c r="EU23" i="26"/>
  <c r="EP23" i="26"/>
  <c r="EJ23" i="26"/>
  <c r="HV23" i="26"/>
  <c r="GZ23" i="26"/>
  <c r="GE23" i="26"/>
  <c r="FJ23" i="26"/>
  <c r="EN23" i="26"/>
  <c r="GP23" i="26"/>
  <c r="EY23" i="26"/>
  <c r="IA23" i="26"/>
  <c r="GJ23" i="26"/>
  <c r="ET23" i="26"/>
  <c r="HP23" i="26"/>
  <c r="GU23" i="26"/>
  <c r="FZ23" i="26"/>
  <c r="FD23" i="26"/>
  <c r="EI23" i="26"/>
  <c r="HK23" i="26"/>
  <c r="FT23" i="26"/>
  <c r="HF23" i="26"/>
  <c r="FO23" i="26"/>
  <c r="HY19" i="26"/>
  <c r="HU19" i="26"/>
  <c r="HQ19" i="26"/>
  <c r="HM19" i="26"/>
  <c r="HI19" i="26"/>
  <c r="HE19" i="26"/>
  <c r="HA19" i="26"/>
  <c r="GW19" i="26"/>
  <c r="GS19" i="26"/>
  <c r="GO19" i="26"/>
  <c r="GK19" i="26"/>
  <c r="GG19" i="26"/>
  <c r="GC19" i="26"/>
  <c r="FY19" i="26"/>
  <c r="FU19" i="26"/>
  <c r="FQ19" i="26"/>
  <c r="FM19" i="26"/>
  <c r="FI19" i="26"/>
  <c r="FE19" i="26"/>
  <c r="FA19" i="26"/>
  <c r="EW19" i="26"/>
  <c r="ES19" i="26"/>
  <c r="EO19" i="26"/>
  <c r="EK19" i="26"/>
  <c r="EG19" i="26"/>
  <c r="HX19" i="26"/>
  <c r="HS19" i="26"/>
  <c r="HN19" i="26"/>
  <c r="HH19" i="26"/>
  <c r="HC19" i="26"/>
  <c r="GX19" i="26"/>
  <c r="GR19" i="26"/>
  <c r="GM19" i="26"/>
  <c r="GH19" i="26"/>
  <c r="GB19" i="26"/>
  <c r="FW19" i="26"/>
  <c r="FR19" i="26"/>
  <c r="FL19" i="26"/>
  <c r="FG19" i="26"/>
  <c r="FB19" i="26"/>
  <c r="EV19" i="26"/>
  <c r="EQ19" i="26"/>
  <c r="EL19" i="26"/>
  <c r="EF19" i="26"/>
  <c r="IB19" i="26"/>
  <c r="HW19" i="26"/>
  <c r="HR19" i="26"/>
  <c r="HL19" i="26"/>
  <c r="HG19" i="26"/>
  <c r="HB19" i="26"/>
  <c r="GV19" i="26"/>
  <c r="GQ19" i="26"/>
  <c r="GL19" i="26"/>
  <c r="GF19" i="26"/>
  <c r="GA19" i="26"/>
  <c r="FV19" i="26"/>
  <c r="FP19" i="26"/>
  <c r="FK19" i="26"/>
  <c r="FF19" i="26"/>
  <c r="EZ19" i="26"/>
  <c r="EU19" i="26"/>
  <c r="EP19" i="26"/>
  <c r="EJ19" i="26"/>
  <c r="HV19" i="26"/>
  <c r="HK19" i="26"/>
  <c r="GZ19" i="26"/>
  <c r="GP19" i="26"/>
  <c r="GE19" i="26"/>
  <c r="FT19" i="26"/>
  <c r="FJ19" i="26"/>
  <c r="EY19" i="26"/>
  <c r="EN19" i="26"/>
  <c r="IA19" i="26"/>
  <c r="HF19" i="26"/>
  <c r="GJ19" i="26"/>
  <c r="FO19" i="26"/>
  <c r="ET19" i="26"/>
  <c r="HZ19" i="26"/>
  <c r="HD19" i="26"/>
  <c r="GI19" i="26"/>
  <c r="FC19" i="26"/>
  <c r="EH19" i="26"/>
  <c r="HT19" i="26"/>
  <c r="HJ19" i="26"/>
  <c r="GY19" i="26"/>
  <c r="GN19" i="26"/>
  <c r="GD19" i="26"/>
  <c r="FS19" i="26"/>
  <c r="FH19" i="26"/>
  <c r="EX19" i="26"/>
  <c r="EM19" i="26"/>
  <c r="HP19" i="26"/>
  <c r="GU19" i="26"/>
  <c r="FZ19" i="26"/>
  <c r="FD19" i="26"/>
  <c r="EI19" i="26"/>
  <c r="HO19" i="26"/>
  <c r="GT19" i="26"/>
  <c r="FN19" i="26"/>
  <c r="ER19" i="26"/>
  <c r="FX19" i="26"/>
  <c r="AV10" i="26"/>
  <c r="AU11" i="26"/>
  <c r="AV8" i="26"/>
  <c r="AX9" i="26"/>
  <c r="AV12" i="26"/>
  <c r="AX13" i="26"/>
  <c r="AV4" i="26"/>
  <c r="AU7" i="26"/>
  <c r="AW5" i="26"/>
  <c r="AV6" i="26"/>
  <c r="AK7" i="17"/>
  <c r="AL7" i="17" s="1"/>
  <c r="AM7" i="17" s="1"/>
  <c r="AN7" i="17" s="1"/>
  <c r="AO7" i="17" s="1"/>
  <c r="AP7" i="17" s="1"/>
  <c r="AQ7" i="17" s="1"/>
  <c r="AR7" i="17" s="1"/>
  <c r="AS7" i="17" s="1"/>
  <c r="AT7" i="17" s="1"/>
  <c r="AU7" i="17" s="1"/>
  <c r="AV7" i="17" s="1"/>
  <c r="AW7" i="17" s="1"/>
  <c r="AJ9" i="17"/>
  <c r="AJ8" i="17"/>
  <c r="AK8" i="17" s="1"/>
  <c r="AL8" i="17" s="1"/>
  <c r="AM8" i="17" s="1"/>
  <c r="AN8" i="17" s="1"/>
  <c r="AO8" i="17" s="1"/>
  <c r="AP8" i="17" s="1"/>
  <c r="AQ8" i="17" s="1"/>
  <c r="AR8" i="17" s="1"/>
  <c r="AS8" i="17" s="1"/>
  <c r="AT8" i="17" s="1"/>
  <c r="AU8" i="17" s="1"/>
  <c r="AV8" i="17" s="1"/>
  <c r="AW8" i="17" s="1"/>
  <c r="AK13" i="17"/>
  <c r="AL13" i="17" s="1"/>
  <c r="AM13" i="17" s="1"/>
  <c r="AN13" i="17" s="1"/>
  <c r="AO13" i="17" s="1"/>
  <c r="AP13" i="17" s="1"/>
  <c r="AQ13" i="17" s="1"/>
  <c r="AR13" i="17" s="1"/>
  <c r="AS13" i="17" s="1"/>
  <c r="AT13" i="17" s="1"/>
  <c r="AU13" i="17" s="1"/>
  <c r="AV13" i="17" s="1"/>
  <c r="AV6" i="17"/>
  <c r="AV10" i="17"/>
  <c r="AV5" i="17"/>
  <c r="AW11" i="17"/>
  <c r="AX12" i="17"/>
  <c r="BN4" i="17"/>
  <c r="B76" i="28"/>
  <c r="C76" i="28" s="1"/>
  <c r="V19" i="26"/>
  <c r="V42" i="26"/>
  <c r="N4" i="26"/>
  <c r="V15" i="26"/>
  <c r="T23" i="26"/>
  <c r="V23" i="26"/>
  <c r="V46" i="26"/>
  <c r="T25" i="26"/>
  <c r="V25" i="26"/>
  <c r="V38" i="26"/>
  <c r="V21" i="26"/>
  <c r="V84" i="26"/>
  <c r="V44" i="26"/>
  <c r="V40" i="26"/>
  <c r="V17" i="26"/>
  <c r="T15" i="26"/>
  <c r="M8" i="26"/>
  <c r="P8" i="26"/>
  <c r="Q8" i="26"/>
  <c r="P4" i="26"/>
  <c r="M4" i="26"/>
  <c r="T44" i="26"/>
  <c r="T36" i="26"/>
  <c r="T40" i="26"/>
  <c r="T46" i="26"/>
  <c r="M6" i="26"/>
  <c r="Q6" i="26"/>
  <c r="N6" i="26"/>
  <c r="P6" i="26"/>
  <c r="R51" i="26"/>
  <c r="M51" i="26"/>
  <c r="H51" i="26"/>
  <c r="P51" i="26"/>
  <c r="N51" i="26"/>
  <c r="L51" i="26"/>
  <c r="I51" i="26"/>
  <c r="Q51" i="26"/>
  <c r="P102" i="26"/>
  <c r="N102" i="26"/>
  <c r="I102" i="26"/>
  <c r="Q102" i="26"/>
  <c r="M102" i="26"/>
  <c r="L102" i="26"/>
  <c r="R102" i="26"/>
  <c r="H102" i="26"/>
  <c r="N96" i="26"/>
  <c r="P96" i="26"/>
  <c r="H96" i="26"/>
  <c r="I96" i="26" s="1"/>
  <c r="M96" i="26"/>
  <c r="R96" i="26"/>
  <c r="L96" i="26"/>
  <c r="Q96" i="26"/>
  <c r="Q99" i="26"/>
  <c r="L99" i="26"/>
  <c r="N99" i="26"/>
  <c r="H99" i="26"/>
  <c r="M99" i="26"/>
  <c r="R99" i="26"/>
  <c r="P99" i="26"/>
  <c r="I99" i="26"/>
  <c r="Q97" i="26"/>
  <c r="L97" i="26"/>
  <c r="N97" i="26"/>
  <c r="H97" i="26"/>
  <c r="M97" i="26"/>
  <c r="R97" i="26"/>
  <c r="P97" i="26"/>
  <c r="I97" i="26"/>
  <c r="Q95" i="26"/>
  <c r="L95" i="26"/>
  <c r="N95" i="26"/>
  <c r="H95" i="26"/>
  <c r="M95" i="26"/>
  <c r="R95" i="26"/>
  <c r="P95" i="26"/>
  <c r="I95" i="26"/>
  <c r="Q93" i="26"/>
  <c r="L93" i="26"/>
  <c r="N93" i="26"/>
  <c r="H93" i="26"/>
  <c r="M93" i="26"/>
  <c r="R93" i="26"/>
  <c r="P93" i="26"/>
  <c r="I93" i="26"/>
  <c r="P79" i="26"/>
  <c r="N79" i="26"/>
  <c r="H79" i="26"/>
  <c r="M79" i="26"/>
  <c r="R79" i="26"/>
  <c r="L79" i="26"/>
  <c r="Q79" i="26"/>
  <c r="I79" i="26"/>
  <c r="AF75" i="26"/>
  <c r="AB75" i="26"/>
  <c r="X75" i="26"/>
  <c r="AE75" i="26"/>
  <c r="AA75" i="26"/>
  <c r="W75" i="26"/>
  <c r="AD75" i="26"/>
  <c r="Z75" i="26"/>
  <c r="U75" i="26"/>
  <c r="T75" i="26"/>
  <c r="AC75" i="26"/>
  <c r="Y75" i="26"/>
  <c r="P83" i="26"/>
  <c r="N83" i="26"/>
  <c r="I83" i="26"/>
  <c r="R83" i="26"/>
  <c r="M83" i="26"/>
  <c r="H83" i="26"/>
  <c r="Q83" i="26"/>
  <c r="L83" i="26"/>
  <c r="Q89" i="26"/>
  <c r="L89" i="26"/>
  <c r="N89" i="26"/>
  <c r="H89" i="26"/>
  <c r="M89" i="26"/>
  <c r="R89" i="26"/>
  <c r="P89" i="26"/>
  <c r="I89" i="26"/>
  <c r="AF73" i="26"/>
  <c r="AB73" i="26"/>
  <c r="X73" i="26"/>
  <c r="AE73" i="26"/>
  <c r="AA73" i="26"/>
  <c r="W73" i="26"/>
  <c r="AD73" i="26"/>
  <c r="Z73" i="26"/>
  <c r="U73" i="26"/>
  <c r="AC73" i="26"/>
  <c r="Y73" i="26"/>
  <c r="T73" i="26"/>
  <c r="R67" i="26"/>
  <c r="M67" i="26"/>
  <c r="H67" i="26"/>
  <c r="Q67" i="26"/>
  <c r="L67" i="26"/>
  <c r="P67" i="26"/>
  <c r="N67" i="26"/>
  <c r="I67" i="26"/>
  <c r="R63" i="26"/>
  <c r="M63" i="26"/>
  <c r="H63" i="26"/>
  <c r="Q63" i="26"/>
  <c r="L63" i="26"/>
  <c r="P63" i="26"/>
  <c r="N63" i="26"/>
  <c r="I63" i="26"/>
  <c r="R59" i="26"/>
  <c r="M59" i="26"/>
  <c r="H59" i="26"/>
  <c r="Q59" i="26"/>
  <c r="L59" i="26"/>
  <c r="P59" i="26"/>
  <c r="N59" i="26"/>
  <c r="I59" i="26"/>
  <c r="R55" i="26"/>
  <c r="M55" i="26"/>
  <c r="H55" i="26"/>
  <c r="Q55" i="26"/>
  <c r="L55" i="26"/>
  <c r="P55" i="26"/>
  <c r="N55" i="26"/>
  <c r="I55" i="26"/>
  <c r="P52" i="26"/>
  <c r="R52" i="26"/>
  <c r="M52" i="26"/>
  <c r="H52" i="26"/>
  <c r="I52" i="26"/>
  <c r="Q52" i="26"/>
  <c r="N52" i="26"/>
  <c r="L52" i="26"/>
  <c r="P50" i="26"/>
  <c r="R50" i="26"/>
  <c r="M50" i="26"/>
  <c r="H50" i="26"/>
  <c r="I50" i="26"/>
  <c r="Q50" i="26"/>
  <c r="N50" i="26"/>
  <c r="L50" i="26"/>
  <c r="P48" i="26"/>
  <c r="R48" i="26"/>
  <c r="M48" i="26"/>
  <c r="H48" i="26"/>
  <c r="I48" i="26"/>
  <c r="Q48" i="26"/>
  <c r="N48" i="26"/>
  <c r="L48" i="26"/>
  <c r="R53" i="26"/>
  <c r="M53" i="26"/>
  <c r="H53" i="26"/>
  <c r="Q53" i="26"/>
  <c r="L53" i="26"/>
  <c r="P53" i="26"/>
  <c r="N53" i="26"/>
  <c r="I53" i="26"/>
  <c r="Q31" i="26"/>
  <c r="L31" i="26"/>
  <c r="N31" i="26"/>
  <c r="I31" i="26"/>
  <c r="P31" i="26"/>
  <c r="M31" i="26"/>
  <c r="H31" i="26"/>
  <c r="R31" i="26"/>
  <c r="Q27" i="26"/>
  <c r="L27" i="26"/>
  <c r="N27" i="26"/>
  <c r="P27" i="26"/>
  <c r="M27" i="26"/>
  <c r="R27" i="26"/>
  <c r="H27" i="26"/>
  <c r="I27" i="26" s="1"/>
  <c r="AD46" i="26"/>
  <c r="Z46" i="26"/>
  <c r="U46" i="26"/>
  <c r="AF46" i="26"/>
  <c r="AB46" i="26"/>
  <c r="X46" i="26"/>
  <c r="AC46" i="26"/>
  <c r="AA46" i="26"/>
  <c r="Y46" i="26"/>
  <c r="AE46" i="26"/>
  <c r="W46" i="26"/>
  <c r="AC40" i="26"/>
  <c r="Y40" i="26"/>
  <c r="AF40" i="26"/>
  <c r="AB40" i="26"/>
  <c r="X40" i="26"/>
  <c r="AE40" i="26"/>
  <c r="AA40" i="26"/>
  <c r="W40" i="26"/>
  <c r="AD40" i="26"/>
  <c r="Z40" i="26"/>
  <c r="U40" i="26"/>
  <c r="P72" i="26"/>
  <c r="N72" i="26"/>
  <c r="I72" i="26"/>
  <c r="R72" i="26"/>
  <c r="H72" i="26"/>
  <c r="Q72" i="26"/>
  <c r="M72" i="26"/>
  <c r="L72" i="26"/>
  <c r="Q39" i="26"/>
  <c r="L39" i="26"/>
  <c r="P39" i="26"/>
  <c r="N39" i="26"/>
  <c r="M39" i="26"/>
  <c r="H39" i="26"/>
  <c r="I39" i="26" s="1"/>
  <c r="R39" i="26"/>
  <c r="L7" i="26"/>
  <c r="H7" i="26"/>
  <c r="I7" i="26" s="1"/>
  <c r="N32" i="26"/>
  <c r="Q32" i="26"/>
  <c r="L32" i="26"/>
  <c r="R32" i="26"/>
  <c r="H32" i="26"/>
  <c r="I32" i="26" s="1"/>
  <c r="P32" i="26"/>
  <c r="M32" i="26"/>
  <c r="Q4" i="26"/>
  <c r="AC19" i="26"/>
  <c r="Y19" i="26"/>
  <c r="AF19" i="26"/>
  <c r="AB19" i="26"/>
  <c r="X19" i="26"/>
  <c r="AE19" i="26"/>
  <c r="AA19" i="26"/>
  <c r="W19" i="26"/>
  <c r="AD19" i="26"/>
  <c r="Z19" i="26"/>
  <c r="U19" i="26"/>
  <c r="L12" i="26"/>
  <c r="H12" i="26"/>
  <c r="I12" i="26" s="1"/>
  <c r="N8" i="26"/>
  <c r="AF103" i="26"/>
  <c r="AB103" i="26"/>
  <c r="X103" i="26"/>
  <c r="AE103" i="26"/>
  <c r="AA103" i="26"/>
  <c r="W103" i="26"/>
  <c r="AC103" i="26"/>
  <c r="T103" i="26"/>
  <c r="Z103" i="26"/>
  <c r="Y103" i="26"/>
  <c r="AD103" i="26"/>
  <c r="U103" i="26"/>
  <c r="AF84" i="26"/>
  <c r="AB84" i="26"/>
  <c r="X84" i="26"/>
  <c r="AE84" i="26"/>
  <c r="AA84" i="26"/>
  <c r="W84" i="26"/>
  <c r="AD84" i="26"/>
  <c r="Z84" i="26"/>
  <c r="U84" i="26"/>
  <c r="AC84" i="26"/>
  <c r="Y84" i="26"/>
  <c r="T84" i="26"/>
  <c r="AF71" i="26"/>
  <c r="AB71" i="26"/>
  <c r="X71" i="26"/>
  <c r="AE71" i="26"/>
  <c r="AA71" i="26"/>
  <c r="W71" i="26"/>
  <c r="AD71" i="26"/>
  <c r="U71" i="26"/>
  <c r="AC71" i="26"/>
  <c r="T71" i="26"/>
  <c r="Z71" i="26"/>
  <c r="Y71" i="26"/>
  <c r="H13" i="26"/>
  <c r="I13" i="26" s="1"/>
  <c r="L13" i="26"/>
  <c r="Q24" i="26"/>
  <c r="L24" i="26"/>
  <c r="P24" i="26"/>
  <c r="N24" i="26"/>
  <c r="M24" i="26"/>
  <c r="R24" i="26"/>
  <c r="H24" i="26"/>
  <c r="I24" i="26" s="1"/>
  <c r="Q20" i="26"/>
  <c r="L20" i="26"/>
  <c r="P20" i="26"/>
  <c r="N20" i="26"/>
  <c r="M20" i="26"/>
  <c r="H20" i="26"/>
  <c r="I20" i="26" s="1"/>
  <c r="R20" i="26"/>
  <c r="Q16" i="26"/>
  <c r="L16" i="26"/>
  <c r="P16" i="26"/>
  <c r="N16" i="26"/>
  <c r="M16" i="26"/>
  <c r="H16" i="26"/>
  <c r="I16" i="26" s="1"/>
  <c r="R16" i="26"/>
  <c r="AF101" i="26"/>
  <c r="AB101" i="26"/>
  <c r="X101" i="26"/>
  <c r="AE101" i="26"/>
  <c r="AA101" i="26"/>
  <c r="W101" i="26"/>
  <c r="AC101" i="26"/>
  <c r="T101" i="26"/>
  <c r="Z101" i="26"/>
  <c r="Y101" i="26"/>
  <c r="U101" i="26"/>
  <c r="AD101" i="26"/>
  <c r="N94" i="26"/>
  <c r="P94" i="26"/>
  <c r="H94" i="26"/>
  <c r="I94" i="26" s="1"/>
  <c r="M94" i="26"/>
  <c r="R94" i="26"/>
  <c r="L94" i="26"/>
  <c r="Q94" i="26"/>
  <c r="N92" i="26"/>
  <c r="M92" i="26"/>
  <c r="R92" i="26"/>
  <c r="L92" i="26"/>
  <c r="H92" i="26"/>
  <c r="I92" i="26" s="1"/>
  <c r="Q92" i="26"/>
  <c r="P92" i="26"/>
  <c r="R86" i="26"/>
  <c r="M86" i="26"/>
  <c r="H86" i="26"/>
  <c r="Q86" i="26"/>
  <c r="L86" i="26"/>
  <c r="P86" i="26"/>
  <c r="N86" i="26"/>
  <c r="I86" i="26"/>
  <c r="Q91" i="26"/>
  <c r="L91" i="26"/>
  <c r="M91" i="26"/>
  <c r="R91" i="26"/>
  <c r="N91" i="26"/>
  <c r="H91" i="26"/>
  <c r="I91" i="26" s="1"/>
  <c r="P91" i="26"/>
  <c r="N88" i="26"/>
  <c r="P88" i="26"/>
  <c r="H88" i="26"/>
  <c r="I88" i="26" s="1"/>
  <c r="M88" i="26"/>
  <c r="R88" i="26"/>
  <c r="L88" i="26"/>
  <c r="Q88" i="26"/>
  <c r="AF82" i="26"/>
  <c r="AB82" i="26"/>
  <c r="X82" i="26"/>
  <c r="AE82" i="26"/>
  <c r="AA82" i="26"/>
  <c r="W82" i="26"/>
  <c r="AC82" i="26"/>
  <c r="T82" i="26"/>
  <c r="Z82" i="26"/>
  <c r="Y82" i="26"/>
  <c r="AD82" i="26"/>
  <c r="U82" i="26"/>
  <c r="R80" i="26"/>
  <c r="M80" i="26"/>
  <c r="H80" i="26"/>
  <c r="N80" i="26"/>
  <c r="L80" i="26"/>
  <c r="Q80" i="26"/>
  <c r="P80" i="26"/>
  <c r="I80" i="26"/>
  <c r="R47" i="26"/>
  <c r="M47" i="26"/>
  <c r="H47" i="26"/>
  <c r="P47" i="26"/>
  <c r="N47" i="26"/>
  <c r="L47" i="26"/>
  <c r="I47" i="26"/>
  <c r="Q47" i="26"/>
  <c r="AC42" i="26"/>
  <c r="Y42" i="26"/>
  <c r="AF42" i="26"/>
  <c r="AB42" i="26"/>
  <c r="X42" i="26"/>
  <c r="AE42" i="26"/>
  <c r="AA42" i="26"/>
  <c r="W42" i="26"/>
  <c r="AD42" i="26"/>
  <c r="Z42" i="26"/>
  <c r="U42" i="26"/>
  <c r="Q41" i="26"/>
  <c r="L41" i="26"/>
  <c r="P41" i="26"/>
  <c r="N41" i="26"/>
  <c r="I41" i="26"/>
  <c r="M41" i="26"/>
  <c r="H41" i="26"/>
  <c r="R41" i="26"/>
  <c r="H9" i="26"/>
  <c r="I9" i="26" s="1"/>
  <c r="L9" i="26"/>
  <c r="T42" i="26"/>
  <c r="N28" i="26"/>
  <c r="Q28" i="26"/>
  <c r="L28" i="26"/>
  <c r="R28" i="26"/>
  <c r="H28" i="26"/>
  <c r="I28" i="26" s="1"/>
  <c r="P28" i="26"/>
  <c r="M28" i="26"/>
  <c r="AC21" i="26"/>
  <c r="Y21" i="26"/>
  <c r="AF21" i="26"/>
  <c r="AB21" i="26"/>
  <c r="X21" i="26"/>
  <c r="AE21" i="26"/>
  <c r="AA21" i="26"/>
  <c r="W21" i="26"/>
  <c r="AD21" i="26"/>
  <c r="Z21" i="26"/>
  <c r="U21" i="26"/>
  <c r="T19" i="26"/>
  <c r="N98" i="26"/>
  <c r="I98" i="26"/>
  <c r="P98" i="26"/>
  <c r="H98" i="26"/>
  <c r="M98" i="26"/>
  <c r="R98" i="26"/>
  <c r="L98" i="26"/>
  <c r="Q98" i="26"/>
  <c r="P76" i="26"/>
  <c r="N76" i="26"/>
  <c r="R76" i="26"/>
  <c r="M76" i="26"/>
  <c r="H76" i="26"/>
  <c r="I76" i="26" s="1"/>
  <c r="Q76" i="26"/>
  <c r="L76" i="26"/>
  <c r="Q87" i="26"/>
  <c r="L87" i="26"/>
  <c r="N87" i="26"/>
  <c r="H87" i="26"/>
  <c r="M87" i="26"/>
  <c r="R87" i="26"/>
  <c r="P87" i="26"/>
  <c r="I87" i="26"/>
  <c r="AC38" i="26"/>
  <c r="Y38" i="26"/>
  <c r="AF38" i="26"/>
  <c r="AB38" i="26"/>
  <c r="X38" i="26"/>
  <c r="AE38" i="26"/>
  <c r="AA38" i="26"/>
  <c r="W38" i="26"/>
  <c r="AD38" i="26"/>
  <c r="Z38" i="26"/>
  <c r="U38" i="26"/>
  <c r="Q45" i="26"/>
  <c r="L45" i="26"/>
  <c r="P45" i="26"/>
  <c r="N45" i="26"/>
  <c r="M45" i="26"/>
  <c r="H45" i="26"/>
  <c r="I45" i="26" s="1"/>
  <c r="R45" i="26"/>
  <c r="Q37" i="26"/>
  <c r="L37" i="26"/>
  <c r="P37" i="26"/>
  <c r="N37" i="26"/>
  <c r="M37" i="26"/>
  <c r="H37" i="26"/>
  <c r="I37" i="26" s="1"/>
  <c r="R37" i="26"/>
  <c r="N34" i="26"/>
  <c r="R34" i="26"/>
  <c r="M34" i="26"/>
  <c r="Q34" i="26"/>
  <c r="L34" i="26"/>
  <c r="H34" i="26"/>
  <c r="I34" i="26" s="1"/>
  <c r="P34" i="26"/>
  <c r="L5" i="26"/>
  <c r="H5" i="26"/>
  <c r="I5" i="26" s="1"/>
  <c r="AC17" i="26"/>
  <c r="Y17" i="26"/>
  <c r="AF17" i="26"/>
  <c r="AB17" i="26"/>
  <c r="X17" i="26"/>
  <c r="AE17" i="26"/>
  <c r="AA17" i="26"/>
  <c r="W17" i="26"/>
  <c r="AD17" i="26"/>
  <c r="Z17" i="26"/>
  <c r="U17" i="26"/>
  <c r="Q22" i="26"/>
  <c r="L22" i="26"/>
  <c r="P22" i="26"/>
  <c r="N22" i="26"/>
  <c r="I22" i="26"/>
  <c r="M22" i="26"/>
  <c r="H22" i="26"/>
  <c r="R22" i="26"/>
  <c r="Q18" i="26"/>
  <c r="L18" i="26"/>
  <c r="P18" i="26"/>
  <c r="N18" i="26"/>
  <c r="I18" i="26"/>
  <c r="M18" i="26"/>
  <c r="R18" i="26"/>
  <c r="H18" i="26"/>
  <c r="Q14" i="26"/>
  <c r="L14" i="26"/>
  <c r="P14" i="26"/>
  <c r="I14" i="26"/>
  <c r="M14" i="26"/>
  <c r="R14" i="26"/>
  <c r="H14" i="26"/>
  <c r="N14" i="26"/>
  <c r="N100" i="26"/>
  <c r="I100" i="26"/>
  <c r="P100" i="26"/>
  <c r="H100" i="26"/>
  <c r="M100" i="26"/>
  <c r="V100" i="26" s="1"/>
  <c r="R100" i="26"/>
  <c r="L100" i="26"/>
  <c r="Q100" i="26"/>
  <c r="P85" i="26"/>
  <c r="N85" i="26"/>
  <c r="R85" i="26"/>
  <c r="M85" i="26"/>
  <c r="H85" i="26"/>
  <c r="I85" i="26" s="1"/>
  <c r="Q85" i="26"/>
  <c r="L85" i="26"/>
  <c r="P81" i="26"/>
  <c r="N81" i="26"/>
  <c r="H81" i="26"/>
  <c r="M81" i="26"/>
  <c r="R81" i="26"/>
  <c r="L81" i="26"/>
  <c r="I81" i="26"/>
  <c r="Q81" i="26"/>
  <c r="AF77" i="26"/>
  <c r="AB77" i="26"/>
  <c r="X77" i="26"/>
  <c r="AE77" i="26"/>
  <c r="AA77" i="26"/>
  <c r="W77" i="26"/>
  <c r="AD77" i="26"/>
  <c r="Z77" i="26"/>
  <c r="U77" i="26"/>
  <c r="AC77" i="26"/>
  <c r="Y77" i="26"/>
  <c r="T77" i="26"/>
  <c r="N90" i="26"/>
  <c r="I90" i="26"/>
  <c r="P90" i="26"/>
  <c r="H90" i="26"/>
  <c r="M90" i="26"/>
  <c r="R90" i="26"/>
  <c r="L90" i="26"/>
  <c r="Q90" i="26"/>
  <c r="R69" i="26"/>
  <c r="M69" i="26"/>
  <c r="H69" i="26"/>
  <c r="Q69" i="26"/>
  <c r="L69" i="26"/>
  <c r="P69" i="26"/>
  <c r="N69" i="26"/>
  <c r="I69" i="26"/>
  <c r="R65" i="26"/>
  <c r="M65" i="26"/>
  <c r="H65" i="26"/>
  <c r="Q65" i="26"/>
  <c r="L65" i="26"/>
  <c r="P65" i="26"/>
  <c r="N65" i="26"/>
  <c r="I65" i="26"/>
  <c r="R61" i="26"/>
  <c r="M61" i="26"/>
  <c r="H61" i="26"/>
  <c r="Q61" i="26"/>
  <c r="L61" i="26"/>
  <c r="P61" i="26"/>
  <c r="N61" i="26"/>
  <c r="I61" i="26"/>
  <c r="R57" i="26"/>
  <c r="M57" i="26"/>
  <c r="H57" i="26"/>
  <c r="Q57" i="26"/>
  <c r="L57" i="26"/>
  <c r="P57" i="26"/>
  <c r="N57" i="26"/>
  <c r="I57" i="26"/>
  <c r="P78" i="26"/>
  <c r="N78" i="26"/>
  <c r="R78" i="26"/>
  <c r="M78" i="26"/>
  <c r="H78" i="26"/>
  <c r="I78" i="26" s="1"/>
  <c r="L78" i="26"/>
  <c r="Q78" i="26"/>
  <c r="N70" i="26"/>
  <c r="I70" i="26"/>
  <c r="R70" i="26"/>
  <c r="L70" i="26"/>
  <c r="Q70" i="26"/>
  <c r="P70" i="26"/>
  <c r="H70" i="26"/>
  <c r="M70" i="26"/>
  <c r="P68" i="26"/>
  <c r="N68" i="26"/>
  <c r="R68" i="26"/>
  <c r="M68" i="26"/>
  <c r="H68" i="26"/>
  <c r="I68" i="26" s="1"/>
  <c r="Q68" i="26"/>
  <c r="L68" i="26"/>
  <c r="P66" i="26"/>
  <c r="N66" i="26"/>
  <c r="R66" i="26"/>
  <c r="M66" i="26"/>
  <c r="H66" i="26"/>
  <c r="I66" i="26" s="1"/>
  <c r="Q66" i="26"/>
  <c r="L66" i="26"/>
  <c r="P64" i="26"/>
  <c r="N64" i="26"/>
  <c r="R64" i="26"/>
  <c r="M64" i="26"/>
  <c r="H64" i="26"/>
  <c r="I64" i="26" s="1"/>
  <c r="Q64" i="26"/>
  <c r="L64" i="26"/>
  <c r="P62" i="26"/>
  <c r="N62" i="26"/>
  <c r="R62" i="26"/>
  <c r="M62" i="26"/>
  <c r="H62" i="26"/>
  <c r="I62" i="26" s="1"/>
  <c r="Q62" i="26"/>
  <c r="L62" i="26"/>
  <c r="P60" i="26"/>
  <c r="N60" i="26"/>
  <c r="R60" i="26"/>
  <c r="M60" i="26"/>
  <c r="H60" i="26"/>
  <c r="I60" i="26" s="1"/>
  <c r="Q60" i="26"/>
  <c r="L60" i="26"/>
  <c r="P58" i="26"/>
  <c r="N58" i="26"/>
  <c r="R58" i="26"/>
  <c r="M58" i="26"/>
  <c r="H58" i="26"/>
  <c r="I58" i="26" s="1"/>
  <c r="Q58" i="26"/>
  <c r="L58" i="26"/>
  <c r="P56" i="26"/>
  <c r="N56" i="26"/>
  <c r="R56" i="26"/>
  <c r="M56" i="26"/>
  <c r="H56" i="26"/>
  <c r="I56" i="26" s="1"/>
  <c r="Q56" i="26"/>
  <c r="L56" i="26"/>
  <c r="P54" i="26"/>
  <c r="N54" i="26"/>
  <c r="R54" i="26"/>
  <c r="M54" i="26"/>
  <c r="H54" i="26"/>
  <c r="I54" i="26" s="1"/>
  <c r="Q54" i="26"/>
  <c r="L54" i="26"/>
  <c r="R49" i="26"/>
  <c r="M49" i="26"/>
  <c r="H49" i="26"/>
  <c r="P49" i="26"/>
  <c r="N49" i="26"/>
  <c r="L49" i="26"/>
  <c r="I49" i="26"/>
  <c r="Q49" i="26"/>
  <c r="P74" i="26"/>
  <c r="N74" i="26"/>
  <c r="R74" i="26"/>
  <c r="M74" i="26"/>
  <c r="H74" i="26"/>
  <c r="I74" i="26" s="1"/>
  <c r="L74" i="26"/>
  <c r="Q74" i="26"/>
  <c r="Q33" i="26"/>
  <c r="L33" i="26"/>
  <c r="N33" i="26"/>
  <c r="P33" i="26"/>
  <c r="M33" i="26"/>
  <c r="R33" i="26"/>
  <c r="H33" i="26"/>
  <c r="I33" i="26" s="1"/>
  <c r="Q29" i="26"/>
  <c r="L29" i="26"/>
  <c r="N29" i="26"/>
  <c r="P29" i="26"/>
  <c r="M29" i="26"/>
  <c r="R29" i="26"/>
  <c r="H29" i="26"/>
  <c r="I29" i="26" s="1"/>
  <c r="AC44" i="26"/>
  <c r="Y44" i="26"/>
  <c r="AF44" i="26"/>
  <c r="AB44" i="26"/>
  <c r="X44" i="26"/>
  <c r="AE44" i="26"/>
  <c r="AA44" i="26"/>
  <c r="W44" i="26"/>
  <c r="AD44" i="26"/>
  <c r="Z44" i="26"/>
  <c r="U44" i="26"/>
  <c r="AC36" i="26"/>
  <c r="Y36" i="26"/>
  <c r="AF36" i="26"/>
  <c r="AB36" i="26"/>
  <c r="X36" i="26"/>
  <c r="AE36" i="26"/>
  <c r="AA36" i="26"/>
  <c r="W36" i="26"/>
  <c r="AD36" i="26"/>
  <c r="Z36" i="26"/>
  <c r="U36" i="26"/>
  <c r="Q43" i="26"/>
  <c r="L43" i="26"/>
  <c r="P43" i="26"/>
  <c r="N43" i="26"/>
  <c r="M43" i="26"/>
  <c r="H43" i="26"/>
  <c r="I43" i="26" s="1"/>
  <c r="R43" i="26"/>
  <c r="Q35" i="26"/>
  <c r="L35" i="26"/>
  <c r="P35" i="26"/>
  <c r="N35" i="26"/>
  <c r="M35" i="26"/>
  <c r="H35" i="26"/>
  <c r="I35" i="26" s="1"/>
  <c r="R35" i="26"/>
  <c r="N26" i="26"/>
  <c r="Q26" i="26"/>
  <c r="L26" i="26"/>
  <c r="R26" i="26"/>
  <c r="H26" i="26"/>
  <c r="I26" i="26" s="1"/>
  <c r="P26" i="26"/>
  <c r="M26" i="26"/>
  <c r="H11" i="26"/>
  <c r="I11" i="26" s="1"/>
  <c r="L11" i="26"/>
  <c r="T38" i="26"/>
  <c r="AE25" i="26"/>
  <c r="AA25" i="26"/>
  <c r="W25" i="26"/>
  <c r="AC25" i="26"/>
  <c r="Y25" i="26"/>
  <c r="Z25" i="26"/>
  <c r="AF25" i="26"/>
  <c r="X25" i="26"/>
  <c r="AD25" i="26"/>
  <c r="U25" i="26"/>
  <c r="AB25" i="26"/>
  <c r="AC23" i="26"/>
  <c r="Y23" i="26"/>
  <c r="AF23" i="26"/>
  <c r="AB23" i="26"/>
  <c r="X23" i="26"/>
  <c r="AE23" i="26"/>
  <c r="AA23" i="26"/>
  <c r="W23" i="26"/>
  <c r="AD23" i="26"/>
  <c r="Z23" i="26"/>
  <c r="U23" i="26"/>
  <c r="AC15" i="26"/>
  <c r="Y15" i="26"/>
  <c r="AF15" i="26"/>
  <c r="AB15" i="26"/>
  <c r="X15" i="26"/>
  <c r="AE15" i="26"/>
  <c r="AA15" i="26"/>
  <c r="W15" i="26"/>
  <c r="AD15" i="26"/>
  <c r="Z15" i="26"/>
  <c r="U15" i="26"/>
  <c r="T21" i="26"/>
  <c r="L10" i="26"/>
  <c r="H10" i="26"/>
  <c r="I10" i="26" s="1"/>
  <c r="N30" i="26"/>
  <c r="Q30" i="26"/>
  <c r="L30" i="26"/>
  <c r="R30" i="26"/>
  <c r="H30" i="26"/>
  <c r="I30" i="26" s="1"/>
  <c r="P30" i="26"/>
  <c r="M30" i="26"/>
  <c r="T17" i="26"/>
  <c r="B70" i="30" l="1"/>
  <c r="C69" i="30"/>
  <c r="AX4" i="20"/>
  <c r="IP6" i="20"/>
  <c r="IP7" i="20"/>
  <c r="BC9" i="27"/>
  <c r="EY9" i="27"/>
  <c r="BC11" i="27"/>
  <c r="EY11" i="27"/>
  <c r="BD12" i="27"/>
  <c r="EZ12" i="27"/>
  <c r="BC10" i="27"/>
  <c r="EW13" i="27"/>
  <c r="BA13" i="27"/>
  <c r="BD5" i="27"/>
  <c r="EZ5" i="27"/>
  <c r="EW6" i="27"/>
  <c r="BA6" i="27"/>
  <c r="BC7" i="27"/>
  <c r="EY7" i="27"/>
  <c r="BC8" i="27"/>
  <c r="BB4" i="27"/>
  <c r="EX4" i="27"/>
  <c r="ER6" i="26"/>
  <c r="IB26" i="26"/>
  <c r="HX26" i="26"/>
  <c r="HT26" i="26"/>
  <c r="HP26" i="26"/>
  <c r="HL26" i="26"/>
  <c r="HH26" i="26"/>
  <c r="HD26" i="26"/>
  <c r="GZ26" i="26"/>
  <c r="GV26" i="26"/>
  <c r="GR26" i="26"/>
  <c r="GN26" i="26"/>
  <c r="GJ26" i="26"/>
  <c r="GF26" i="26"/>
  <c r="GB26" i="26"/>
  <c r="FX26" i="26"/>
  <c r="FT26" i="26"/>
  <c r="FP26" i="26"/>
  <c r="FL26" i="26"/>
  <c r="FH26" i="26"/>
  <c r="FD26" i="26"/>
  <c r="EZ26" i="26"/>
  <c r="EV26" i="26"/>
  <c r="ER26" i="26"/>
  <c r="EN26" i="26"/>
  <c r="EJ26" i="26"/>
  <c r="EF26" i="26"/>
  <c r="HW26" i="26"/>
  <c r="HR26" i="26"/>
  <c r="HM26" i="26"/>
  <c r="HG26" i="26"/>
  <c r="HB26" i="26"/>
  <c r="GW26" i="26"/>
  <c r="GQ26" i="26"/>
  <c r="GL26" i="26"/>
  <c r="GG26" i="26"/>
  <c r="GA26" i="26"/>
  <c r="FV26" i="26"/>
  <c r="FQ26" i="26"/>
  <c r="FK26" i="26"/>
  <c r="FF26" i="26"/>
  <c r="FA26" i="26"/>
  <c r="EU26" i="26"/>
  <c r="EP26" i="26"/>
  <c r="EK26" i="26"/>
  <c r="IA26" i="26"/>
  <c r="HV26" i="26"/>
  <c r="HQ26" i="26"/>
  <c r="HK26" i="26"/>
  <c r="HF26" i="26"/>
  <c r="HA26" i="26"/>
  <c r="GU26" i="26"/>
  <c r="GP26" i="26"/>
  <c r="GK26" i="26"/>
  <c r="GE26" i="26"/>
  <c r="FZ26" i="26"/>
  <c r="FU26" i="26"/>
  <c r="FO26" i="26"/>
  <c r="FJ26" i="26"/>
  <c r="FE26" i="26"/>
  <c r="EY26" i="26"/>
  <c r="ET26" i="26"/>
  <c r="EO26" i="26"/>
  <c r="EI26" i="26"/>
  <c r="HZ26" i="26"/>
  <c r="HU26" i="26"/>
  <c r="HO26" i="26"/>
  <c r="HJ26" i="26"/>
  <c r="HE26" i="26"/>
  <c r="GY26" i="26"/>
  <c r="GT26" i="26"/>
  <c r="GO26" i="26"/>
  <c r="GI26" i="26"/>
  <c r="GD26" i="26"/>
  <c r="FY26" i="26"/>
  <c r="FS26" i="26"/>
  <c r="FN26" i="26"/>
  <c r="FI26" i="26"/>
  <c r="FC26" i="26"/>
  <c r="EX26" i="26"/>
  <c r="ES26" i="26"/>
  <c r="EM26" i="26"/>
  <c r="EH26" i="26"/>
  <c r="HY26" i="26"/>
  <c r="HC26" i="26"/>
  <c r="GH26" i="26"/>
  <c r="FM26" i="26"/>
  <c r="EQ26" i="26"/>
  <c r="HN26" i="26"/>
  <c r="GS26" i="26"/>
  <c r="FW26" i="26"/>
  <c r="FB26" i="26"/>
  <c r="EW26" i="26"/>
  <c r="HS26" i="26"/>
  <c r="GX26" i="26"/>
  <c r="GC26" i="26"/>
  <c r="FG26" i="26"/>
  <c r="EL26" i="26"/>
  <c r="EG26" i="26"/>
  <c r="HI26" i="26"/>
  <c r="GM26" i="26"/>
  <c r="FR26" i="26"/>
  <c r="HY54" i="26"/>
  <c r="HU54" i="26"/>
  <c r="HQ54" i="26"/>
  <c r="HM54" i="26"/>
  <c r="HI54" i="26"/>
  <c r="HE54" i="26"/>
  <c r="HA54" i="26"/>
  <c r="GW54" i="26"/>
  <c r="GS54" i="26"/>
  <c r="GO54" i="26"/>
  <c r="GK54" i="26"/>
  <c r="GG54" i="26"/>
  <c r="GC54" i="26"/>
  <c r="FY54" i="26"/>
  <c r="FU54" i="26"/>
  <c r="FQ54" i="26"/>
  <c r="FM54" i="26"/>
  <c r="FI54" i="26"/>
  <c r="FE54" i="26"/>
  <c r="FA54" i="26"/>
  <c r="EW54" i="26"/>
  <c r="ES54" i="26"/>
  <c r="EO54" i="26"/>
  <c r="EK54" i="26"/>
  <c r="EG54" i="26"/>
  <c r="IB54" i="26"/>
  <c r="HW54" i="26"/>
  <c r="HR54" i="26"/>
  <c r="HL54" i="26"/>
  <c r="HG54" i="26"/>
  <c r="HB54" i="26"/>
  <c r="GV54" i="26"/>
  <c r="GQ54" i="26"/>
  <c r="GL54" i="26"/>
  <c r="GF54" i="26"/>
  <c r="GA54" i="26"/>
  <c r="FV54" i="26"/>
  <c r="FP54" i="26"/>
  <c r="FK54" i="26"/>
  <c r="FF54" i="26"/>
  <c r="EZ54" i="26"/>
  <c r="EU54" i="26"/>
  <c r="EP54" i="26"/>
  <c r="EJ54" i="26"/>
  <c r="IA54" i="26"/>
  <c r="HT54" i="26"/>
  <c r="HN54" i="26"/>
  <c r="HF54" i="26"/>
  <c r="GY54" i="26"/>
  <c r="GR54" i="26"/>
  <c r="GJ54" i="26"/>
  <c r="GD54" i="26"/>
  <c r="FW54" i="26"/>
  <c r="FO54" i="26"/>
  <c r="FH54" i="26"/>
  <c r="FB54" i="26"/>
  <c r="ET54" i="26"/>
  <c r="EM54" i="26"/>
  <c r="EF54" i="26"/>
  <c r="HZ54" i="26"/>
  <c r="HS54" i="26"/>
  <c r="HK54" i="26"/>
  <c r="HD54" i="26"/>
  <c r="GX54" i="26"/>
  <c r="GP54" i="26"/>
  <c r="GI54" i="26"/>
  <c r="GB54" i="26"/>
  <c r="FT54" i="26"/>
  <c r="FN54" i="26"/>
  <c r="FG54" i="26"/>
  <c r="EY54" i="26"/>
  <c r="ER54" i="26"/>
  <c r="EL54" i="26"/>
  <c r="HV54" i="26"/>
  <c r="HH54" i="26"/>
  <c r="GT54" i="26"/>
  <c r="GE54" i="26"/>
  <c r="FR54" i="26"/>
  <c r="FC54" i="26"/>
  <c r="EN54" i="26"/>
  <c r="HP54" i="26"/>
  <c r="HC54" i="26"/>
  <c r="GN54" i="26"/>
  <c r="FZ54" i="26"/>
  <c r="FL54" i="26"/>
  <c r="EX54" i="26"/>
  <c r="EI54" i="26"/>
  <c r="HO54" i="26"/>
  <c r="GZ54" i="26"/>
  <c r="GM54" i="26"/>
  <c r="FX54" i="26"/>
  <c r="FJ54" i="26"/>
  <c r="EV54" i="26"/>
  <c r="EH54" i="26"/>
  <c r="HX54" i="26"/>
  <c r="FS54" i="26"/>
  <c r="GU54" i="26"/>
  <c r="EQ54" i="26"/>
  <c r="GH54" i="26"/>
  <c r="HJ54" i="26"/>
  <c r="FD54" i="26"/>
  <c r="IA18" i="26"/>
  <c r="HW18" i="26"/>
  <c r="HS18" i="26"/>
  <c r="HO18" i="26"/>
  <c r="HK18" i="26"/>
  <c r="HG18" i="26"/>
  <c r="HC18" i="26"/>
  <c r="GY18" i="26"/>
  <c r="GU18" i="26"/>
  <c r="GQ18" i="26"/>
  <c r="GM18" i="26"/>
  <c r="GI18" i="26"/>
  <c r="GE18" i="26"/>
  <c r="GA18" i="26"/>
  <c r="FW18" i="26"/>
  <c r="FS18" i="26"/>
  <c r="FO18" i="26"/>
  <c r="FK18" i="26"/>
  <c r="FG18" i="26"/>
  <c r="FC18" i="26"/>
  <c r="EY18" i="26"/>
  <c r="EU18" i="26"/>
  <c r="EQ18" i="26"/>
  <c r="EM18" i="26"/>
  <c r="EI18" i="26"/>
  <c r="HZ18" i="26"/>
  <c r="HU18" i="26"/>
  <c r="HP18" i="26"/>
  <c r="HJ18" i="26"/>
  <c r="HE18" i="26"/>
  <c r="GZ18" i="26"/>
  <c r="GT18" i="26"/>
  <c r="GO18" i="26"/>
  <c r="GJ18" i="26"/>
  <c r="GD18" i="26"/>
  <c r="FY18" i="26"/>
  <c r="FT18" i="26"/>
  <c r="FN18" i="26"/>
  <c r="FI18" i="26"/>
  <c r="FD18" i="26"/>
  <c r="EX18" i="26"/>
  <c r="ES18" i="26"/>
  <c r="EN18" i="26"/>
  <c r="EH18" i="26"/>
  <c r="HY18" i="26"/>
  <c r="HT18" i="26"/>
  <c r="HN18" i="26"/>
  <c r="HI18" i="26"/>
  <c r="HD18" i="26"/>
  <c r="GX18" i="26"/>
  <c r="GS18" i="26"/>
  <c r="GN18" i="26"/>
  <c r="GH18" i="26"/>
  <c r="GC18" i="26"/>
  <c r="FX18" i="26"/>
  <c r="FR18" i="26"/>
  <c r="FM18" i="26"/>
  <c r="FH18" i="26"/>
  <c r="FB18" i="26"/>
  <c r="EW18" i="26"/>
  <c r="ER18" i="26"/>
  <c r="EL18" i="26"/>
  <c r="EG18" i="26"/>
  <c r="HR18" i="26"/>
  <c r="HH18" i="26"/>
  <c r="GW18" i="26"/>
  <c r="GL18" i="26"/>
  <c r="GB18" i="26"/>
  <c r="FQ18" i="26"/>
  <c r="FF18" i="26"/>
  <c r="EV18" i="26"/>
  <c r="EK18" i="26"/>
  <c r="GR18" i="26"/>
  <c r="FV18" i="26"/>
  <c r="FA18" i="26"/>
  <c r="EF18" i="26"/>
  <c r="HA18" i="26"/>
  <c r="GF18" i="26"/>
  <c r="FJ18" i="26"/>
  <c r="IB18" i="26"/>
  <c r="HQ18" i="26"/>
  <c r="HF18" i="26"/>
  <c r="GV18" i="26"/>
  <c r="GK18" i="26"/>
  <c r="FZ18" i="26"/>
  <c r="FP18" i="26"/>
  <c r="FE18" i="26"/>
  <c r="ET18" i="26"/>
  <c r="EJ18" i="26"/>
  <c r="HX18" i="26"/>
  <c r="HM18" i="26"/>
  <c r="HB18" i="26"/>
  <c r="GG18" i="26"/>
  <c r="FL18" i="26"/>
  <c r="EP18" i="26"/>
  <c r="HL18" i="26"/>
  <c r="GP18" i="26"/>
  <c r="FU18" i="26"/>
  <c r="EO18" i="26"/>
  <c r="HV18" i="26"/>
  <c r="EZ18" i="26"/>
  <c r="IB80" i="26"/>
  <c r="HX80" i="26"/>
  <c r="HT80" i="26"/>
  <c r="HP80" i="26"/>
  <c r="HL80" i="26"/>
  <c r="HH80" i="26"/>
  <c r="HD80" i="26"/>
  <c r="GZ80" i="26"/>
  <c r="GV80" i="26"/>
  <c r="GR80" i="26"/>
  <c r="GN80" i="26"/>
  <c r="GJ80" i="26"/>
  <c r="GF80" i="26"/>
  <c r="GB80" i="26"/>
  <c r="FX80" i="26"/>
  <c r="FT80" i="26"/>
  <c r="FP80" i="26"/>
  <c r="FL80" i="26"/>
  <c r="FH80" i="26"/>
  <c r="FD80" i="26"/>
  <c r="EZ80" i="26"/>
  <c r="EV80" i="26"/>
  <c r="ER80" i="26"/>
  <c r="EN80" i="26"/>
  <c r="EJ80" i="26"/>
  <c r="EF80" i="26"/>
  <c r="IA80" i="26"/>
  <c r="HV80" i="26"/>
  <c r="HQ80" i="26"/>
  <c r="HK80" i="26"/>
  <c r="HF80" i="26"/>
  <c r="HA80" i="26"/>
  <c r="GU80" i="26"/>
  <c r="GP80" i="26"/>
  <c r="GK80" i="26"/>
  <c r="GE80" i="26"/>
  <c r="FZ80" i="26"/>
  <c r="FU80" i="26"/>
  <c r="FO80" i="26"/>
  <c r="FJ80" i="26"/>
  <c r="FE80" i="26"/>
  <c r="EY80" i="26"/>
  <c r="ET80" i="26"/>
  <c r="EO80" i="26"/>
  <c r="EI80" i="26"/>
  <c r="HU80" i="26"/>
  <c r="HN80" i="26"/>
  <c r="HG80" i="26"/>
  <c r="GY80" i="26"/>
  <c r="GS80" i="26"/>
  <c r="GL80" i="26"/>
  <c r="GD80" i="26"/>
  <c r="FW80" i="26"/>
  <c r="FQ80" i="26"/>
  <c r="FI80" i="26"/>
  <c r="FB80" i="26"/>
  <c r="EU80" i="26"/>
  <c r="EM80" i="26"/>
  <c r="EG80" i="26"/>
  <c r="HZ80" i="26"/>
  <c r="HS80" i="26"/>
  <c r="HM80" i="26"/>
  <c r="HE80" i="26"/>
  <c r="GX80" i="26"/>
  <c r="GQ80" i="26"/>
  <c r="GI80" i="26"/>
  <c r="GC80" i="26"/>
  <c r="FV80" i="26"/>
  <c r="FN80" i="26"/>
  <c r="FG80" i="26"/>
  <c r="FA80" i="26"/>
  <c r="ES80" i="26"/>
  <c r="EL80" i="26"/>
  <c r="HW80" i="26"/>
  <c r="HI80" i="26"/>
  <c r="GT80" i="26"/>
  <c r="GG80" i="26"/>
  <c r="FR80" i="26"/>
  <c r="FC80" i="26"/>
  <c r="EP80" i="26"/>
  <c r="HR80" i="26"/>
  <c r="HC80" i="26"/>
  <c r="GO80" i="26"/>
  <c r="GA80" i="26"/>
  <c r="FM80" i="26"/>
  <c r="EX80" i="26"/>
  <c r="EK80" i="26"/>
  <c r="HJ80" i="26"/>
  <c r="GH80" i="26"/>
  <c r="FF80" i="26"/>
  <c r="HB80" i="26"/>
  <c r="FY80" i="26"/>
  <c r="EW80" i="26"/>
  <c r="HY80" i="26"/>
  <c r="FS80" i="26"/>
  <c r="HO80" i="26"/>
  <c r="FK80" i="26"/>
  <c r="EH80" i="26"/>
  <c r="GW80" i="26"/>
  <c r="GM80" i="26"/>
  <c r="EQ80" i="26"/>
  <c r="IA89" i="26"/>
  <c r="HW89" i="26"/>
  <c r="HS89" i="26"/>
  <c r="HO89" i="26"/>
  <c r="HK89" i="26"/>
  <c r="HG89" i="26"/>
  <c r="HC89" i="26"/>
  <c r="GY89" i="26"/>
  <c r="GU89" i="26"/>
  <c r="GQ89" i="26"/>
  <c r="GM89" i="26"/>
  <c r="GI89" i="26"/>
  <c r="GE89" i="26"/>
  <c r="GA89" i="26"/>
  <c r="FW89" i="26"/>
  <c r="FS89" i="26"/>
  <c r="FO89" i="26"/>
  <c r="FK89" i="26"/>
  <c r="FG89" i="26"/>
  <c r="FC89" i="26"/>
  <c r="EY89" i="26"/>
  <c r="EU89" i="26"/>
  <c r="EQ89" i="26"/>
  <c r="EM89" i="26"/>
  <c r="EI89" i="26"/>
  <c r="HX89" i="26"/>
  <c r="HR89" i="26"/>
  <c r="HM89" i="26"/>
  <c r="HH89" i="26"/>
  <c r="HB89" i="26"/>
  <c r="GW89" i="26"/>
  <c r="GR89" i="26"/>
  <c r="GL89" i="26"/>
  <c r="GG89" i="26"/>
  <c r="GB89" i="26"/>
  <c r="FV89" i="26"/>
  <c r="FQ89" i="26"/>
  <c r="FL89" i="26"/>
  <c r="FF89" i="26"/>
  <c r="FA89" i="26"/>
  <c r="EV89" i="26"/>
  <c r="EP89" i="26"/>
  <c r="EK89" i="26"/>
  <c r="EF89" i="26"/>
  <c r="HV89" i="26"/>
  <c r="HP89" i="26"/>
  <c r="HI89" i="26"/>
  <c r="HA89" i="26"/>
  <c r="GT89" i="26"/>
  <c r="GN89" i="26"/>
  <c r="GF89" i="26"/>
  <c r="FY89" i="26"/>
  <c r="FR89" i="26"/>
  <c r="FJ89" i="26"/>
  <c r="FD89" i="26"/>
  <c r="EW89" i="26"/>
  <c r="EO89" i="26"/>
  <c r="EH89" i="26"/>
  <c r="IB89" i="26"/>
  <c r="HU89" i="26"/>
  <c r="HN89" i="26"/>
  <c r="HF89" i="26"/>
  <c r="GZ89" i="26"/>
  <c r="GS89" i="26"/>
  <c r="GK89" i="26"/>
  <c r="GD89" i="26"/>
  <c r="FX89" i="26"/>
  <c r="FP89" i="26"/>
  <c r="FI89" i="26"/>
  <c r="FB89" i="26"/>
  <c r="ET89" i="26"/>
  <c r="EN89" i="26"/>
  <c r="EG89" i="26"/>
  <c r="HT89" i="26"/>
  <c r="HE89" i="26"/>
  <c r="GP89" i="26"/>
  <c r="GC89" i="26"/>
  <c r="FN89" i="26"/>
  <c r="EZ89" i="26"/>
  <c r="EL89" i="26"/>
  <c r="HZ89" i="26"/>
  <c r="HJ89" i="26"/>
  <c r="GO89" i="26"/>
  <c r="FU89" i="26"/>
  <c r="FE89" i="26"/>
  <c r="EJ89" i="26"/>
  <c r="HY89" i="26"/>
  <c r="HD89" i="26"/>
  <c r="GJ89" i="26"/>
  <c r="FT89" i="26"/>
  <c r="EX89" i="26"/>
  <c r="GX89" i="26"/>
  <c r="FM89" i="26"/>
  <c r="GV89" i="26"/>
  <c r="FH89" i="26"/>
  <c r="GH89" i="26"/>
  <c r="FZ89" i="26"/>
  <c r="HL89" i="26"/>
  <c r="ES89" i="26"/>
  <c r="ER89" i="26"/>
  <c r="HQ89" i="26"/>
  <c r="HZ99" i="26"/>
  <c r="HV99" i="26"/>
  <c r="HR99" i="26"/>
  <c r="HN99" i="26"/>
  <c r="HJ99" i="26"/>
  <c r="HF99" i="26"/>
  <c r="HB99" i="26"/>
  <c r="GX99" i="26"/>
  <c r="GT99" i="26"/>
  <c r="GP99" i="26"/>
  <c r="GL99" i="26"/>
  <c r="GH99" i="26"/>
  <c r="GD99" i="26"/>
  <c r="FZ99" i="26"/>
  <c r="FV99" i="26"/>
  <c r="FR99" i="26"/>
  <c r="FN99" i="26"/>
  <c r="FJ99" i="26"/>
  <c r="FF99" i="26"/>
  <c r="FB99" i="26"/>
  <c r="EX99" i="26"/>
  <c r="ET99" i="26"/>
  <c r="EP99" i="26"/>
  <c r="EL99" i="26"/>
  <c r="EH99" i="26"/>
  <c r="HX99" i="26"/>
  <c r="HS99" i="26"/>
  <c r="HM99" i="26"/>
  <c r="HH99" i="26"/>
  <c r="HC99" i="26"/>
  <c r="GW99" i="26"/>
  <c r="GR99" i="26"/>
  <c r="GM99" i="26"/>
  <c r="GG99" i="26"/>
  <c r="GB99" i="26"/>
  <c r="FW99" i="26"/>
  <c r="FQ99" i="26"/>
  <c r="FL99" i="26"/>
  <c r="FG99" i="26"/>
  <c r="FA99" i="26"/>
  <c r="EV99" i="26"/>
  <c r="EQ99" i="26"/>
  <c r="EK99" i="26"/>
  <c r="EF99" i="26"/>
  <c r="IA99" i="26"/>
  <c r="HT99" i="26"/>
  <c r="HL99" i="26"/>
  <c r="HE99" i="26"/>
  <c r="GY99" i="26"/>
  <c r="GQ99" i="26"/>
  <c r="GJ99" i="26"/>
  <c r="GC99" i="26"/>
  <c r="FU99" i="26"/>
  <c r="FO99" i="26"/>
  <c r="FH99" i="26"/>
  <c r="EZ99" i="26"/>
  <c r="ES99" i="26"/>
  <c r="EM99" i="26"/>
  <c r="HY99" i="26"/>
  <c r="HP99" i="26"/>
  <c r="HG99" i="26"/>
  <c r="GV99" i="26"/>
  <c r="GN99" i="26"/>
  <c r="GE99" i="26"/>
  <c r="FT99" i="26"/>
  <c r="FK99" i="26"/>
  <c r="FC99" i="26"/>
  <c r="ER99" i="26"/>
  <c r="EI99" i="26"/>
  <c r="HW99" i="26"/>
  <c r="HK99" i="26"/>
  <c r="GZ99" i="26"/>
  <c r="GK99" i="26"/>
  <c r="FY99" i="26"/>
  <c r="FM99" i="26"/>
  <c r="EY99" i="26"/>
  <c r="EN99" i="26"/>
  <c r="HU99" i="26"/>
  <c r="HI99" i="26"/>
  <c r="GU99" i="26"/>
  <c r="GI99" i="26"/>
  <c r="FX99" i="26"/>
  <c r="FI99" i="26"/>
  <c r="EW99" i="26"/>
  <c r="EJ99" i="26"/>
  <c r="HD99" i="26"/>
  <c r="GF99" i="26"/>
  <c r="FE99" i="26"/>
  <c r="EG99" i="26"/>
  <c r="IB99" i="26"/>
  <c r="HA99" i="26"/>
  <c r="GA99" i="26"/>
  <c r="FD99" i="26"/>
  <c r="GS99" i="26"/>
  <c r="EU99" i="26"/>
  <c r="GO99" i="26"/>
  <c r="EO99" i="26"/>
  <c r="FS99" i="26"/>
  <c r="FP99" i="26"/>
  <c r="HQ99" i="26"/>
  <c r="HO99" i="26"/>
  <c r="HZ60" i="26"/>
  <c r="HV60" i="26"/>
  <c r="HR60" i="26"/>
  <c r="HN60" i="26"/>
  <c r="HJ60" i="26"/>
  <c r="HF60" i="26"/>
  <c r="HB60" i="26"/>
  <c r="GX60" i="26"/>
  <c r="GT60" i="26"/>
  <c r="GP60" i="26"/>
  <c r="GL60" i="26"/>
  <c r="GH60" i="26"/>
  <c r="GD60" i="26"/>
  <c r="FZ60" i="26"/>
  <c r="FV60" i="26"/>
  <c r="FR60" i="26"/>
  <c r="FN60" i="26"/>
  <c r="FJ60" i="26"/>
  <c r="FF60" i="26"/>
  <c r="FB60" i="26"/>
  <c r="EX60" i="26"/>
  <c r="ET60" i="26"/>
  <c r="EP60" i="26"/>
  <c r="EL60" i="26"/>
  <c r="EH60" i="26"/>
  <c r="IB60" i="26"/>
  <c r="HW60" i="26"/>
  <c r="HQ60" i="26"/>
  <c r="HL60" i="26"/>
  <c r="HG60" i="26"/>
  <c r="HA60" i="26"/>
  <c r="GV60" i="26"/>
  <c r="GQ60" i="26"/>
  <c r="GK60" i="26"/>
  <c r="GF60" i="26"/>
  <c r="GA60" i="26"/>
  <c r="FU60" i="26"/>
  <c r="FP60" i="26"/>
  <c r="FK60" i="26"/>
  <c r="FE60" i="26"/>
  <c r="EZ60" i="26"/>
  <c r="EU60" i="26"/>
  <c r="EO60" i="26"/>
  <c r="EJ60" i="26"/>
  <c r="HU60" i="26"/>
  <c r="HO60" i="26"/>
  <c r="HH60" i="26"/>
  <c r="GZ60" i="26"/>
  <c r="GS60" i="26"/>
  <c r="GM60" i="26"/>
  <c r="GE60" i="26"/>
  <c r="FX60" i="26"/>
  <c r="FQ60" i="26"/>
  <c r="FI60" i="26"/>
  <c r="FC60" i="26"/>
  <c r="EV60" i="26"/>
  <c r="EN60" i="26"/>
  <c r="EG60" i="26"/>
  <c r="IA60" i="26"/>
  <c r="HT60" i="26"/>
  <c r="HM60" i="26"/>
  <c r="HE60" i="26"/>
  <c r="GY60" i="26"/>
  <c r="GR60" i="26"/>
  <c r="GJ60" i="26"/>
  <c r="GC60" i="26"/>
  <c r="FW60" i="26"/>
  <c r="FO60" i="26"/>
  <c r="FH60" i="26"/>
  <c r="FA60" i="26"/>
  <c r="ES60" i="26"/>
  <c r="EM60" i="26"/>
  <c r="EF60" i="26"/>
  <c r="HP60" i="26"/>
  <c r="HC60" i="26"/>
  <c r="GN60" i="26"/>
  <c r="FY60" i="26"/>
  <c r="FL60" i="26"/>
  <c r="EW60" i="26"/>
  <c r="EI60" i="26"/>
  <c r="HY60" i="26"/>
  <c r="HK60" i="26"/>
  <c r="GW60" i="26"/>
  <c r="GI60" i="26"/>
  <c r="FT60" i="26"/>
  <c r="FG60" i="26"/>
  <c r="ER60" i="26"/>
  <c r="HI60" i="26"/>
  <c r="GG60" i="26"/>
  <c r="FD60" i="26"/>
  <c r="HD60" i="26"/>
  <c r="GB60" i="26"/>
  <c r="EY60" i="26"/>
  <c r="HX60" i="26"/>
  <c r="GU60" i="26"/>
  <c r="FS60" i="26"/>
  <c r="EQ60" i="26"/>
  <c r="EK60" i="26"/>
  <c r="GO60" i="26"/>
  <c r="HS60" i="26"/>
  <c r="FM60" i="26"/>
  <c r="HZ68" i="26"/>
  <c r="HV68" i="26"/>
  <c r="HR68" i="26"/>
  <c r="HN68" i="26"/>
  <c r="HJ68" i="26"/>
  <c r="HF68" i="26"/>
  <c r="HB68" i="26"/>
  <c r="GX68" i="26"/>
  <c r="GT68" i="26"/>
  <c r="GP68" i="26"/>
  <c r="GL68" i="26"/>
  <c r="GH68" i="26"/>
  <c r="GD68" i="26"/>
  <c r="FZ68" i="26"/>
  <c r="FV68" i="26"/>
  <c r="FR68" i="26"/>
  <c r="FN68" i="26"/>
  <c r="FJ68" i="26"/>
  <c r="FF68" i="26"/>
  <c r="FB68" i="26"/>
  <c r="EX68" i="26"/>
  <c r="ET68" i="26"/>
  <c r="EP68" i="26"/>
  <c r="EL68" i="26"/>
  <c r="EH68" i="26"/>
  <c r="IA68" i="26"/>
  <c r="HU68" i="26"/>
  <c r="HP68" i="26"/>
  <c r="HK68" i="26"/>
  <c r="HE68" i="26"/>
  <c r="GZ68" i="26"/>
  <c r="GU68" i="26"/>
  <c r="GO68" i="26"/>
  <c r="GJ68" i="26"/>
  <c r="GE68" i="26"/>
  <c r="FY68" i="26"/>
  <c r="FT68" i="26"/>
  <c r="FO68" i="26"/>
  <c r="FI68" i="26"/>
  <c r="FD68" i="26"/>
  <c r="EY68" i="26"/>
  <c r="ES68" i="26"/>
  <c r="EN68" i="26"/>
  <c r="EI68" i="26"/>
  <c r="IB68" i="26"/>
  <c r="HT68" i="26"/>
  <c r="HM68" i="26"/>
  <c r="HG68" i="26"/>
  <c r="GY68" i="26"/>
  <c r="GR68" i="26"/>
  <c r="GK68" i="26"/>
  <c r="GC68" i="26"/>
  <c r="FW68" i="26"/>
  <c r="FP68" i="26"/>
  <c r="FH68" i="26"/>
  <c r="FA68" i="26"/>
  <c r="EU68" i="26"/>
  <c r="EM68" i="26"/>
  <c r="EF68" i="26"/>
  <c r="HY68" i="26"/>
  <c r="HS68" i="26"/>
  <c r="HL68" i="26"/>
  <c r="HD68" i="26"/>
  <c r="GW68" i="26"/>
  <c r="GQ68" i="26"/>
  <c r="GI68" i="26"/>
  <c r="GB68" i="26"/>
  <c r="FU68" i="26"/>
  <c r="FM68" i="26"/>
  <c r="FG68" i="26"/>
  <c r="EZ68" i="26"/>
  <c r="ER68" i="26"/>
  <c r="EK68" i="26"/>
  <c r="HW68" i="26"/>
  <c r="HH68" i="26"/>
  <c r="GS68" i="26"/>
  <c r="GF68" i="26"/>
  <c r="FQ68" i="26"/>
  <c r="FC68" i="26"/>
  <c r="EO68" i="26"/>
  <c r="HQ68" i="26"/>
  <c r="HC68" i="26"/>
  <c r="GN68" i="26"/>
  <c r="GA68" i="26"/>
  <c r="FL68" i="26"/>
  <c r="EW68" i="26"/>
  <c r="EJ68" i="26"/>
  <c r="HX68" i="26"/>
  <c r="GV68" i="26"/>
  <c r="FS68" i="26"/>
  <c r="EQ68" i="26"/>
  <c r="HO68" i="26"/>
  <c r="GM68" i="26"/>
  <c r="FK68" i="26"/>
  <c r="EG68" i="26"/>
  <c r="HI68" i="26"/>
  <c r="GG68" i="26"/>
  <c r="FE68" i="26"/>
  <c r="FX68" i="26"/>
  <c r="HA68" i="26"/>
  <c r="EV68" i="26"/>
  <c r="HY53" i="26"/>
  <c r="HU53" i="26"/>
  <c r="HQ53" i="26"/>
  <c r="HM53" i="26"/>
  <c r="HI53" i="26"/>
  <c r="HE53" i="26"/>
  <c r="HA53" i="26"/>
  <c r="GW53" i="26"/>
  <c r="GS53" i="26"/>
  <c r="GO53" i="26"/>
  <c r="GK53" i="26"/>
  <c r="GG53" i="26"/>
  <c r="GC53" i="26"/>
  <c r="FY53" i="26"/>
  <c r="FU53" i="26"/>
  <c r="FQ53" i="26"/>
  <c r="FM53" i="26"/>
  <c r="FI53" i="26"/>
  <c r="FE53" i="26"/>
  <c r="FA53" i="26"/>
  <c r="EW53" i="26"/>
  <c r="ES53" i="26"/>
  <c r="EO53" i="26"/>
  <c r="EK53" i="26"/>
  <c r="EG53" i="26"/>
  <c r="IA53" i="26"/>
  <c r="HV53" i="26"/>
  <c r="HP53" i="26"/>
  <c r="HK53" i="26"/>
  <c r="HF53" i="26"/>
  <c r="GZ53" i="26"/>
  <c r="GU53" i="26"/>
  <c r="GP53" i="26"/>
  <c r="GJ53" i="26"/>
  <c r="GE53" i="26"/>
  <c r="FZ53" i="26"/>
  <c r="FT53" i="26"/>
  <c r="FO53" i="26"/>
  <c r="FJ53" i="26"/>
  <c r="FD53" i="26"/>
  <c r="EY53" i="26"/>
  <c r="ET53" i="26"/>
  <c r="EN53" i="26"/>
  <c r="EI53" i="26"/>
  <c r="IB53" i="26"/>
  <c r="HT53" i="26"/>
  <c r="HN53" i="26"/>
  <c r="HG53" i="26"/>
  <c r="GY53" i="26"/>
  <c r="GR53" i="26"/>
  <c r="GL53" i="26"/>
  <c r="GD53" i="26"/>
  <c r="FW53" i="26"/>
  <c r="FP53" i="26"/>
  <c r="FH53" i="26"/>
  <c r="FB53" i="26"/>
  <c r="EU53" i="26"/>
  <c r="EM53" i="26"/>
  <c r="EF53" i="26"/>
  <c r="HZ53" i="26"/>
  <c r="HS53" i="26"/>
  <c r="HL53" i="26"/>
  <c r="HD53" i="26"/>
  <c r="GX53" i="26"/>
  <c r="GQ53" i="26"/>
  <c r="GI53" i="26"/>
  <c r="GB53" i="26"/>
  <c r="FV53" i="26"/>
  <c r="FN53" i="26"/>
  <c r="FG53" i="26"/>
  <c r="EZ53" i="26"/>
  <c r="ER53" i="26"/>
  <c r="EL53" i="26"/>
  <c r="HR53" i="26"/>
  <c r="HC53" i="26"/>
  <c r="GN53" i="26"/>
  <c r="GA53" i="26"/>
  <c r="FL53" i="26"/>
  <c r="EX53" i="26"/>
  <c r="EJ53" i="26"/>
  <c r="HO53" i="26"/>
  <c r="HB53" i="26"/>
  <c r="GM53" i="26"/>
  <c r="FX53" i="26"/>
  <c r="FK53" i="26"/>
  <c r="EV53" i="26"/>
  <c r="EH53" i="26"/>
  <c r="HX53" i="26"/>
  <c r="HJ53" i="26"/>
  <c r="GV53" i="26"/>
  <c r="GH53" i="26"/>
  <c r="FS53" i="26"/>
  <c r="FF53" i="26"/>
  <c r="EQ53" i="26"/>
  <c r="GT53" i="26"/>
  <c r="EP53" i="26"/>
  <c r="HW53" i="26"/>
  <c r="FR53" i="26"/>
  <c r="FC53" i="26"/>
  <c r="GF53" i="26"/>
  <c r="HH53" i="26"/>
  <c r="HZ55" i="26"/>
  <c r="HV55" i="26"/>
  <c r="HR55" i="26"/>
  <c r="HN55" i="26"/>
  <c r="HJ55" i="26"/>
  <c r="HF55" i="26"/>
  <c r="HB55" i="26"/>
  <c r="GX55" i="26"/>
  <c r="GT55" i="26"/>
  <c r="GP55" i="26"/>
  <c r="GL55" i="26"/>
  <c r="GH55" i="26"/>
  <c r="GD55" i="26"/>
  <c r="FZ55" i="26"/>
  <c r="FV55" i="26"/>
  <c r="FR55" i="26"/>
  <c r="FN55" i="26"/>
  <c r="FJ55" i="26"/>
  <c r="FF55" i="26"/>
  <c r="FB55" i="26"/>
  <c r="EX55" i="26"/>
  <c r="ET55" i="26"/>
  <c r="EP55" i="26"/>
  <c r="EL55" i="26"/>
  <c r="EH55" i="26"/>
  <c r="IB55" i="26"/>
  <c r="HW55" i="26"/>
  <c r="HQ55" i="26"/>
  <c r="HL55" i="26"/>
  <c r="HG55" i="26"/>
  <c r="HA55" i="26"/>
  <c r="GV55" i="26"/>
  <c r="GQ55" i="26"/>
  <c r="GK55" i="26"/>
  <c r="GF55" i="26"/>
  <c r="GA55" i="26"/>
  <c r="FU55" i="26"/>
  <c r="FP55" i="26"/>
  <c r="FK55" i="26"/>
  <c r="FE55" i="26"/>
  <c r="EZ55" i="26"/>
  <c r="EU55" i="26"/>
  <c r="EO55" i="26"/>
  <c r="EJ55" i="26"/>
  <c r="HY55" i="26"/>
  <c r="HS55" i="26"/>
  <c r="HK55" i="26"/>
  <c r="HD55" i="26"/>
  <c r="GW55" i="26"/>
  <c r="GO55" i="26"/>
  <c r="GI55" i="26"/>
  <c r="GB55" i="26"/>
  <c r="FT55" i="26"/>
  <c r="FM55" i="26"/>
  <c r="FG55" i="26"/>
  <c r="EY55" i="26"/>
  <c r="ER55" i="26"/>
  <c r="EK55" i="26"/>
  <c r="HX55" i="26"/>
  <c r="HP55" i="26"/>
  <c r="HI55" i="26"/>
  <c r="HC55" i="26"/>
  <c r="GU55" i="26"/>
  <c r="GN55" i="26"/>
  <c r="GG55" i="26"/>
  <c r="FY55" i="26"/>
  <c r="FS55" i="26"/>
  <c r="FL55" i="26"/>
  <c r="FD55" i="26"/>
  <c r="EW55" i="26"/>
  <c r="EQ55" i="26"/>
  <c r="EI55" i="26"/>
  <c r="HT55" i="26"/>
  <c r="HE55" i="26"/>
  <c r="GR55" i="26"/>
  <c r="GC55" i="26"/>
  <c r="FO55" i="26"/>
  <c r="FA55" i="26"/>
  <c r="EM55" i="26"/>
  <c r="HO55" i="26"/>
  <c r="GZ55" i="26"/>
  <c r="GM55" i="26"/>
  <c r="FX55" i="26"/>
  <c r="FI55" i="26"/>
  <c r="EV55" i="26"/>
  <c r="EG55" i="26"/>
  <c r="IA55" i="26"/>
  <c r="HM55" i="26"/>
  <c r="GY55" i="26"/>
  <c r="GJ55" i="26"/>
  <c r="FW55" i="26"/>
  <c r="FH55" i="26"/>
  <c r="ES55" i="26"/>
  <c r="EF55" i="26"/>
  <c r="GE55" i="26"/>
  <c r="HH55" i="26"/>
  <c r="FC55" i="26"/>
  <c r="EN55" i="26"/>
  <c r="HU55" i="26"/>
  <c r="FQ55" i="26"/>
  <c r="GS55" i="26"/>
  <c r="IB59" i="26"/>
  <c r="HX59" i="26"/>
  <c r="HT59" i="26"/>
  <c r="HP59" i="26"/>
  <c r="HL59" i="26"/>
  <c r="HH59" i="26"/>
  <c r="HD59" i="26"/>
  <c r="GZ59" i="26"/>
  <c r="GV59" i="26"/>
  <c r="GR59" i="26"/>
  <c r="GN59" i="26"/>
  <c r="GJ59" i="26"/>
  <c r="GF59" i="26"/>
  <c r="GB59" i="26"/>
  <c r="FX59" i="26"/>
  <c r="FT59" i="26"/>
  <c r="FP59" i="26"/>
  <c r="FL59" i="26"/>
  <c r="FH59" i="26"/>
  <c r="FD59" i="26"/>
  <c r="EZ59" i="26"/>
  <c r="EV59" i="26"/>
  <c r="ER59" i="26"/>
  <c r="EN59" i="26"/>
  <c r="EJ59" i="26"/>
  <c r="EF59" i="26"/>
  <c r="HW59" i="26"/>
  <c r="HR59" i="26"/>
  <c r="HM59" i="26"/>
  <c r="HG59" i="26"/>
  <c r="HB59" i="26"/>
  <c r="GW59" i="26"/>
  <c r="GQ59" i="26"/>
  <c r="GL59" i="26"/>
  <c r="GG59" i="26"/>
  <c r="GA59" i="26"/>
  <c r="FV59" i="26"/>
  <c r="FQ59" i="26"/>
  <c r="FK59" i="26"/>
  <c r="FF59" i="26"/>
  <c r="FA59" i="26"/>
  <c r="EU59" i="26"/>
  <c r="EP59" i="26"/>
  <c r="EK59" i="26"/>
  <c r="HZ59" i="26"/>
  <c r="HS59" i="26"/>
  <c r="HK59" i="26"/>
  <c r="HE59" i="26"/>
  <c r="GX59" i="26"/>
  <c r="GP59" i="26"/>
  <c r="GI59" i="26"/>
  <c r="GC59" i="26"/>
  <c r="FU59" i="26"/>
  <c r="FN59" i="26"/>
  <c r="FG59" i="26"/>
  <c r="EY59" i="26"/>
  <c r="ES59" i="26"/>
  <c r="EL59" i="26"/>
  <c r="HY59" i="26"/>
  <c r="HQ59" i="26"/>
  <c r="HJ59" i="26"/>
  <c r="HC59" i="26"/>
  <c r="GU59" i="26"/>
  <c r="GO59" i="26"/>
  <c r="GH59" i="26"/>
  <c r="FZ59" i="26"/>
  <c r="FS59" i="26"/>
  <c r="FM59" i="26"/>
  <c r="FE59" i="26"/>
  <c r="EX59" i="26"/>
  <c r="EQ59" i="26"/>
  <c r="EI59" i="26"/>
  <c r="HU59" i="26"/>
  <c r="HF59" i="26"/>
  <c r="GS59" i="26"/>
  <c r="GD59" i="26"/>
  <c r="FO59" i="26"/>
  <c r="FB59" i="26"/>
  <c r="EM59" i="26"/>
  <c r="HO59" i="26"/>
  <c r="HA59" i="26"/>
  <c r="GM59" i="26"/>
  <c r="FY59" i="26"/>
  <c r="FJ59" i="26"/>
  <c r="EW59" i="26"/>
  <c r="EH59" i="26"/>
  <c r="HI59" i="26"/>
  <c r="GE59" i="26"/>
  <c r="FC59" i="26"/>
  <c r="IA59" i="26"/>
  <c r="GY59" i="26"/>
  <c r="FW59" i="26"/>
  <c r="ET59" i="26"/>
  <c r="HV59" i="26"/>
  <c r="GT59" i="26"/>
  <c r="FR59" i="26"/>
  <c r="EO59" i="26"/>
  <c r="FI59" i="26"/>
  <c r="HN59" i="26"/>
  <c r="GK59" i="26"/>
  <c r="EG59" i="26"/>
  <c r="IB63" i="26"/>
  <c r="HX63" i="26"/>
  <c r="HT63" i="26"/>
  <c r="HP63" i="26"/>
  <c r="HL63" i="26"/>
  <c r="HH63" i="26"/>
  <c r="HD63" i="26"/>
  <c r="GZ63" i="26"/>
  <c r="GV63" i="26"/>
  <c r="GR63" i="26"/>
  <c r="GN63" i="26"/>
  <c r="GJ63" i="26"/>
  <c r="GF63" i="26"/>
  <c r="GB63" i="26"/>
  <c r="FX63" i="26"/>
  <c r="FT63" i="26"/>
  <c r="FP63" i="26"/>
  <c r="FL63" i="26"/>
  <c r="FH63" i="26"/>
  <c r="FD63" i="26"/>
  <c r="EZ63" i="26"/>
  <c r="EV63" i="26"/>
  <c r="ER63" i="26"/>
  <c r="EN63" i="26"/>
  <c r="EJ63" i="26"/>
  <c r="EF63" i="26"/>
  <c r="IA63" i="26"/>
  <c r="HV63" i="26"/>
  <c r="HQ63" i="26"/>
  <c r="HK63" i="26"/>
  <c r="HF63" i="26"/>
  <c r="HA63" i="26"/>
  <c r="GU63" i="26"/>
  <c r="GP63" i="26"/>
  <c r="GK63" i="26"/>
  <c r="GE63" i="26"/>
  <c r="FZ63" i="26"/>
  <c r="FU63" i="26"/>
  <c r="FO63" i="26"/>
  <c r="FJ63" i="26"/>
  <c r="FE63" i="26"/>
  <c r="EY63" i="26"/>
  <c r="ET63" i="26"/>
  <c r="EO63" i="26"/>
  <c r="EI63" i="26"/>
  <c r="HW63" i="26"/>
  <c r="HO63" i="26"/>
  <c r="HI63" i="26"/>
  <c r="HB63" i="26"/>
  <c r="GT63" i="26"/>
  <c r="GM63" i="26"/>
  <c r="GG63" i="26"/>
  <c r="FY63" i="26"/>
  <c r="FR63" i="26"/>
  <c r="FK63" i="26"/>
  <c r="FC63" i="26"/>
  <c r="EW63" i="26"/>
  <c r="EP63" i="26"/>
  <c r="EH63" i="26"/>
  <c r="HU63" i="26"/>
  <c r="HN63" i="26"/>
  <c r="HG63" i="26"/>
  <c r="GY63" i="26"/>
  <c r="GS63" i="26"/>
  <c r="GL63" i="26"/>
  <c r="GD63" i="26"/>
  <c r="FW63" i="26"/>
  <c r="FQ63" i="26"/>
  <c r="FI63" i="26"/>
  <c r="FB63" i="26"/>
  <c r="EU63" i="26"/>
  <c r="EM63" i="26"/>
  <c r="EG63" i="26"/>
  <c r="HR63" i="26"/>
  <c r="HC63" i="26"/>
  <c r="GO63" i="26"/>
  <c r="GA63" i="26"/>
  <c r="FM63" i="26"/>
  <c r="EX63" i="26"/>
  <c r="EK63" i="26"/>
  <c r="HZ63" i="26"/>
  <c r="HM63" i="26"/>
  <c r="GX63" i="26"/>
  <c r="GI63" i="26"/>
  <c r="FV63" i="26"/>
  <c r="FG63" i="26"/>
  <c r="ES63" i="26"/>
  <c r="HY63" i="26"/>
  <c r="GW63" i="26"/>
  <c r="FS63" i="26"/>
  <c r="EQ63" i="26"/>
  <c r="HS63" i="26"/>
  <c r="GQ63" i="26"/>
  <c r="FN63" i="26"/>
  <c r="EL63" i="26"/>
  <c r="HJ63" i="26"/>
  <c r="GH63" i="26"/>
  <c r="FF63" i="26"/>
  <c r="GC63" i="26"/>
  <c r="FA63" i="26"/>
  <c r="HE63" i="26"/>
  <c r="HZ67" i="26"/>
  <c r="HV67" i="26"/>
  <c r="HR67" i="26"/>
  <c r="HN67" i="26"/>
  <c r="HJ67" i="26"/>
  <c r="HF67" i="26"/>
  <c r="HB67" i="26"/>
  <c r="GX67" i="26"/>
  <c r="GT67" i="26"/>
  <c r="GP67" i="26"/>
  <c r="GL67" i="26"/>
  <c r="GH67" i="26"/>
  <c r="GD67" i="26"/>
  <c r="FZ67" i="26"/>
  <c r="FV67" i="26"/>
  <c r="FR67" i="26"/>
  <c r="FN67" i="26"/>
  <c r="FJ67" i="26"/>
  <c r="FF67" i="26"/>
  <c r="FB67" i="26"/>
  <c r="EX67" i="26"/>
  <c r="ET67" i="26"/>
  <c r="EP67" i="26"/>
  <c r="EL67" i="26"/>
  <c r="EH67" i="26"/>
  <c r="HX67" i="26"/>
  <c r="HS67" i="26"/>
  <c r="HM67" i="26"/>
  <c r="HH67" i="26"/>
  <c r="HC67" i="26"/>
  <c r="GW67" i="26"/>
  <c r="GR67" i="26"/>
  <c r="GM67" i="26"/>
  <c r="GG67" i="26"/>
  <c r="GB67" i="26"/>
  <c r="FW67" i="26"/>
  <c r="FQ67" i="26"/>
  <c r="FL67" i="26"/>
  <c r="FG67" i="26"/>
  <c r="FA67" i="26"/>
  <c r="EV67" i="26"/>
  <c r="EQ67" i="26"/>
  <c r="EK67" i="26"/>
  <c r="EF67" i="26"/>
  <c r="HY67" i="26"/>
  <c r="HQ67" i="26"/>
  <c r="HK67" i="26"/>
  <c r="HD67" i="26"/>
  <c r="GV67" i="26"/>
  <c r="GO67" i="26"/>
  <c r="GI67" i="26"/>
  <c r="GA67" i="26"/>
  <c r="FT67" i="26"/>
  <c r="FM67" i="26"/>
  <c r="FE67" i="26"/>
  <c r="EY67" i="26"/>
  <c r="ER67" i="26"/>
  <c r="EJ67" i="26"/>
  <c r="HW67" i="26"/>
  <c r="HP67" i="26"/>
  <c r="HI67" i="26"/>
  <c r="HA67" i="26"/>
  <c r="GU67" i="26"/>
  <c r="GN67" i="26"/>
  <c r="GF67" i="26"/>
  <c r="FY67" i="26"/>
  <c r="FS67" i="26"/>
  <c r="FK67" i="26"/>
  <c r="FD67" i="26"/>
  <c r="EW67" i="26"/>
  <c r="EO67" i="26"/>
  <c r="EI67" i="26"/>
  <c r="IB67" i="26"/>
  <c r="HO67" i="26"/>
  <c r="GZ67" i="26"/>
  <c r="GK67" i="26"/>
  <c r="FX67" i="26"/>
  <c r="FI67" i="26"/>
  <c r="EU67" i="26"/>
  <c r="EG67" i="26"/>
  <c r="IA67" i="26"/>
  <c r="HL67" i="26"/>
  <c r="GY67" i="26"/>
  <c r="GJ67" i="26"/>
  <c r="FU67" i="26"/>
  <c r="FH67" i="26"/>
  <c r="ES67" i="26"/>
  <c r="HT67" i="26"/>
  <c r="GQ67" i="26"/>
  <c r="FO67" i="26"/>
  <c r="EM67" i="26"/>
  <c r="HG67" i="26"/>
  <c r="GE67" i="26"/>
  <c r="FC67" i="26"/>
  <c r="HE67" i="26"/>
  <c r="GC67" i="26"/>
  <c r="EZ67" i="26"/>
  <c r="EN67" i="26"/>
  <c r="GS67" i="26"/>
  <c r="HU67" i="26"/>
  <c r="FP67" i="26"/>
  <c r="IB96" i="26"/>
  <c r="HX96" i="26"/>
  <c r="HT96" i="26"/>
  <c r="HP96" i="26"/>
  <c r="HL96" i="26"/>
  <c r="HH96" i="26"/>
  <c r="HD96" i="26"/>
  <c r="GZ96" i="26"/>
  <c r="GV96" i="26"/>
  <c r="GR96" i="26"/>
  <c r="GN96" i="26"/>
  <c r="GJ96" i="26"/>
  <c r="GF96" i="26"/>
  <c r="GB96" i="26"/>
  <c r="FX96" i="26"/>
  <c r="FT96" i="26"/>
  <c r="FP96" i="26"/>
  <c r="FL96" i="26"/>
  <c r="FH96" i="26"/>
  <c r="FD96" i="26"/>
  <c r="EZ96" i="26"/>
  <c r="EV96" i="26"/>
  <c r="ER96" i="26"/>
  <c r="EN96" i="26"/>
  <c r="EJ96" i="26"/>
  <c r="EF96" i="26"/>
  <c r="IA96" i="26"/>
  <c r="HV96" i="26"/>
  <c r="HQ96" i="26"/>
  <c r="HK96" i="26"/>
  <c r="HF96" i="26"/>
  <c r="HA96" i="26"/>
  <c r="GU96" i="26"/>
  <c r="GP96" i="26"/>
  <c r="GK96" i="26"/>
  <c r="GE96" i="26"/>
  <c r="FZ96" i="26"/>
  <c r="FU96" i="26"/>
  <c r="FO96" i="26"/>
  <c r="FJ96" i="26"/>
  <c r="FE96" i="26"/>
  <c r="EY96" i="26"/>
  <c r="ET96" i="26"/>
  <c r="EO96" i="26"/>
  <c r="EI96" i="26"/>
  <c r="HZ96" i="26"/>
  <c r="HS96" i="26"/>
  <c r="HM96" i="26"/>
  <c r="HE96" i="26"/>
  <c r="GX96" i="26"/>
  <c r="GQ96" i="26"/>
  <c r="GI96" i="26"/>
  <c r="GC96" i="26"/>
  <c r="FV96" i="26"/>
  <c r="FN96" i="26"/>
  <c r="FG96" i="26"/>
  <c r="FA96" i="26"/>
  <c r="ES96" i="26"/>
  <c r="EL96" i="26"/>
  <c r="HR96" i="26"/>
  <c r="HI96" i="26"/>
  <c r="GY96" i="26"/>
  <c r="GO96" i="26"/>
  <c r="GG96" i="26"/>
  <c r="FW96" i="26"/>
  <c r="FM96" i="26"/>
  <c r="FC96" i="26"/>
  <c r="EU96" i="26"/>
  <c r="EK96" i="26"/>
  <c r="HY96" i="26"/>
  <c r="HO96" i="26"/>
  <c r="HG96" i="26"/>
  <c r="GW96" i="26"/>
  <c r="GM96" i="26"/>
  <c r="GD96" i="26"/>
  <c r="FS96" i="26"/>
  <c r="FK96" i="26"/>
  <c r="FB96" i="26"/>
  <c r="EQ96" i="26"/>
  <c r="EH96" i="26"/>
  <c r="HU96" i="26"/>
  <c r="HB96" i="26"/>
  <c r="GH96" i="26"/>
  <c r="FQ96" i="26"/>
  <c r="EW96" i="26"/>
  <c r="HN96" i="26"/>
  <c r="GT96" i="26"/>
  <c r="GA96" i="26"/>
  <c r="FI96" i="26"/>
  <c r="EP96" i="26"/>
  <c r="HW96" i="26"/>
  <c r="GL96" i="26"/>
  <c r="EX96" i="26"/>
  <c r="HJ96" i="26"/>
  <c r="FY96" i="26"/>
  <c r="EM96" i="26"/>
  <c r="GS96" i="26"/>
  <c r="FR96" i="26"/>
  <c r="FF96" i="26"/>
  <c r="EG96" i="26"/>
  <c r="HC96" i="26"/>
  <c r="IB35" i="26"/>
  <c r="HX35" i="26"/>
  <c r="HT35" i="26"/>
  <c r="HP35" i="26"/>
  <c r="HL35" i="26"/>
  <c r="HH35" i="26"/>
  <c r="HD35" i="26"/>
  <c r="GZ35" i="26"/>
  <c r="GV35" i="26"/>
  <c r="GR35" i="26"/>
  <c r="GN35" i="26"/>
  <c r="GJ35" i="26"/>
  <c r="GF35" i="26"/>
  <c r="GB35" i="26"/>
  <c r="FX35" i="26"/>
  <c r="FT35" i="26"/>
  <c r="FP35" i="26"/>
  <c r="FL35" i="26"/>
  <c r="FH35" i="26"/>
  <c r="FD35" i="26"/>
  <c r="EZ35" i="26"/>
  <c r="EV35" i="26"/>
  <c r="ER35" i="26"/>
  <c r="EN35" i="26"/>
  <c r="EJ35" i="26"/>
  <c r="EF35" i="26"/>
  <c r="IA35" i="26"/>
  <c r="HV35" i="26"/>
  <c r="HQ35" i="26"/>
  <c r="HK35" i="26"/>
  <c r="HF35" i="26"/>
  <c r="HA35" i="26"/>
  <c r="GU35" i="26"/>
  <c r="GP35" i="26"/>
  <c r="GK35" i="26"/>
  <c r="GE35" i="26"/>
  <c r="FZ35" i="26"/>
  <c r="FU35" i="26"/>
  <c r="FO35" i="26"/>
  <c r="FJ35" i="26"/>
  <c r="FE35" i="26"/>
  <c r="EY35" i="26"/>
  <c r="ET35" i="26"/>
  <c r="EO35" i="26"/>
  <c r="EI35" i="26"/>
  <c r="HZ35" i="26"/>
  <c r="HU35" i="26"/>
  <c r="HO35" i="26"/>
  <c r="HJ35" i="26"/>
  <c r="HE35" i="26"/>
  <c r="GY35" i="26"/>
  <c r="GT35" i="26"/>
  <c r="GO35" i="26"/>
  <c r="GI35" i="26"/>
  <c r="GD35" i="26"/>
  <c r="FY35" i="26"/>
  <c r="FS35" i="26"/>
  <c r="FN35" i="26"/>
  <c r="FI35" i="26"/>
  <c r="FC35" i="26"/>
  <c r="EX35" i="26"/>
  <c r="ES35" i="26"/>
  <c r="EM35" i="26"/>
  <c r="EH35" i="26"/>
  <c r="HS35" i="26"/>
  <c r="HI35" i="26"/>
  <c r="GX35" i="26"/>
  <c r="GM35" i="26"/>
  <c r="GC35" i="26"/>
  <c r="FR35" i="26"/>
  <c r="FG35" i="26"/>
  <c r="EW35" i="26"/>
  <c r="EL35" i="26"/>
  <c r="HR35" i="26"/>
  <c r="HG35" i="26"/>
  <c r="GW35" i="26"/>
  <c r="GL35" i="26"/>
  <c r="GA35" i="26"/>
  <c r="FQ35" i="26"/>
  <c r="FF35" i="26"/>
  <c r="EU35" i="26"/>
  <c r="EK35" i="26"/>
  <c r="HY35" i="26"/>
  <c r="HN35" i="26"/>
  <c r="HC35" i="26"/>
  <c r="GS35" i="26"/>
  <c r="GH35" i="26"/>
  <c r="FW35" i="26"/>
  <c r="FM35" i="26"/>
  <c r="FB35" i="26"/>
  <c r="EQ35" i="26"/>
  <c r="EG35" i="26"/>
  <c r="HB35" i="26"/>
  <c r="FK35" i="26"/>
  <c r="GG35" i="26"/>
  <c r="HM35" i="26"/>
  <c r="GQ35" i="26"/>
  <c r="FA35" i="26"/>
  <c r="HW35" i="26"/>
  <c r="EP35" i="26"/>
  <c r="FV35" i="26"/>
  <c r="HZ29" i="26"/>
  <c r="HV29" i="26"/>
  <c r="HR29" i="26"/>
  <c r="HN29" i="26"/>
  <c r="HJ29" i="26"/>
  <c r="HF29" i="26"/>
  <c r="HB29" i="26"/>
  <c r="GX29" i="26"/>
  <c r="GT29" i="26"/>
  <c r="GP29" i="26"/>
  <c r="GL29" i="26"/>
  <c r="GH29" i="26"/>
  <c r="GD29" i="26"/>
  <c r="FZ29" i="26"/>
  <c r="FV29" i="26"/>
  <c r="FR29" i="26"/>
  <c r="FN29" i="26"/>
  <c r="FJ29" i="26"/>
  <c r="FF29" i="26"/>
  <c r="FB29" i="26"/>
  <c r="EX29" i="26"/>
  <c r="ET29" i="26"/>
  <c r="EP29" i="26"/>
  <c r="EL29" i="26"/>
  <c r="EH29" i="26"/>
  <c r="IB29" i="26"/>
  <c r="HW29" i="26"/>
  <c r="HQ29" i="26"/>
  <c r="HL29" i="26"/>
  <c r="HG29" i="26"/>
  <c r="HA29" i="26"/>
  <c r="GV29" i="26"/>
  <c r="GQ29" i="26"/>
  <c r="GK29" i="26"/>
  <c r="GF29" i="26"/>
  <c r="GA29" i="26"/>
  <c r="FU29" i="26"/>
  <c r="FP29" i="26"/>
  <c r="FK29" i="26"/>
  <c r="FE29" i="26"/>
  <c r="EZ29" i="26"/>
  <c r="EU29" i="26"/>
  <c r="EO29" i="26"/>
  <c r="EJ29" i="26"/>
  <c r="IA29" i="26"/>
  <c r="HU29" i="26"/>
  <c r="HP29" i="26"/>
  <c r="HK29" i="26"/>
  <c r="HE29" i="26"/>
  <c r="GZ29" i="26"/>
  <c r="GU29" i="26"/>
  <c r="GO29" i="26"/>
  <c r="GJ29" i="26"/>
  <c r="GE29" i="26"/>
  <c r="FY29" i="26"/>
  <c r="FT29" i="26"/>
  <c r="FO29" i="26"/>
  <c r="FI29" i="26"/>
  <c r="FD29" i="26"/>
  <c r="EY29" i="26"/>
  <c r="ES29" i="26"/>
  <c r="EN29" i="26"/>
  <c r="EI29" i="26"/>
  <c r="HY29" i="26"/>
  <c r="HT29" i="26"/>
  <c r="HO29" i="26"/>
  <c r="HI29" i="26"/>
  <c r="HD29" i="26"/>
  <c r="GY29" i="26"/>
  <c r="GS29" i="26"/>
  <c r="GN29" i="26"/>
  <c r="GI29" i="26"/>
  <c r="GC29" i="26"/>
  <c r="FX29" i="26"/>
  <c r="FS29" i="26"/>
  <c r="FM29" i="26"/>
  <c r="FH29" i="26"/>
  <c r="FC29" i="26"/>
  <c r="EW29" i="26"/>
  <c r="ER29" i="26"/>
  <c r="EM29" i="26"/>
  <c r="EG29" i="26"/>
  <c r="HX29" i="26"/>
  <c r="HC29" i="26"/>
  <c r="GG29" i="26"/>
  <c r="FL29" i="26"/>
  <c r="EQ29" i="26"/>
  <c r="GR29" i="26"/>
  <c r="FA29" i="26"/>
  <c r="HS29" i="26"/>
  <c r="GW29" i="26"/>
  <c r="GB29" i="26"/>
  <c r="FG29" i="26"/>
  <c r="EK29" i="26"/>
  <c r="HM29" i="26"/>
  <c r="FW29" i="26"/>
  <c r="EF29" i="26"/>
  <c r="HH29" i="26"/>
  <c r="GM29" i="26"/>
  <c r="FQ29" i="26"/>
  <c r="EV29" i="26"/>
  <c r="IB14" i="26"/>
  <c r="HX14" i="26"/>
  <c r="HT14" i="26"/>
  <c r="HP14" i="26"/>
  <c r="HL14" i="26"/>
  <c r="HH14" i="26"/>
  <c r="HD14" i="26"/>
  <c r="GZ14" i="26"/>
  <c r="GV14" i="26"/>
  <c r="GR14" i="26"/>
  <c r="GN14" i="26"/>
  <c r="GJ14" i="26"/>
  <c r="GF14" i="26"/>
  <c r="GB14" i="26"/>
  <c r="FX14" i="26"/>
  <c r="FT14" i="26"/>
  <c r="FP14" i="26"/>
  <c r="FL14" i="26"/>
  <c r="FH14" i="26"/>
  <c r="FD14" i="26"/>
  <c r="EZ14" i="26"/>
  <c r="EV14" i="26"/>
  <c r="ER14" i="26"/>
  <c r="EN14" i="26"/>
  <c r="EJ14" i="26"/>
  <c r="EF14" i="26"/>
  <c r="HW14" i="26"/>
  <c r="HR14" i="26"/>
  <c r="HM14" i="26"/>
  <c r="HG14" i="26"/>
  <c r="HB14" i="26"/>
  <c r="GW14" i="26"/>
  <c r="GQ14" i="26"/>
  <c r="GL14" i="26"/>
  <c r="GG14" i="26"/>
  <c r="GA14" i="26"/>
  <c r="FV14" i="26"/>
  <c r="FQ14" i="26"/>
  <c r="FK14" i="26"/>
  <c r="FF14" i="26"/>
  <c r="FA14" i="26"/>
  <c r="EU14" i="26"/>
  <c r="EP14" i="26"/>
  <c r="EK14" i="26"/>
  <c r="IA14" i="26"/>
  <c r="HU14" i="26"/>
  <c r="HN14" i="26"/>
  <c r="HF14" i="26"/>
  <c r="GY14" i="26"/>
  <c r="GS14" i="26"/>
  <c r="GK14" i="26"/>
  <c r="GD14" i="26"/>
  <c r="FW14" i="26"/>
  <c r="FO14" i="26"/>
  <c r="FI14" i="26"/>
  <c r="FB14" i="26"/>
  <c r="ET14" i="26"/>
  <c r="EM14" i="26"/>
  <c r="EG14" i="26"/>
  <c r="HJ14" i="26"/>
  <c r="GU14" i="26"/>
  <c r="GH14" i="26"/>
  <c r="FS14" i="26"/>
  <c r="FE14" i="26"/>
  <c r="EQ14" i="26"/>
  <c r="HO14" i="26"/>
  <c r="HA14" i="26"/>
  <c r="GM14" i="26"/>
  <c r="FY14" i="26"/>
  <c r="FC14" i="26"/>
  <c r="EO14" i="26"/>
  <c r="HZ14" i="26"/>
  <c r="HS14" i="26"/>
  <c r="HK14" i="26"/>
  <c r="HE14" i="26"/>
  <c r="GX14" i="26"/>
  <c r="GP14" i="26"/>
  <c r="GI14" i="26"/>
  <c r="GC14" i="26"/>
  <c r="FU14" i="26"/>
  <c r="FN14" i="26"/>
  <c r="FG14" i="26"/>
  <c r="EY14" i="26"/>
  <c r="ES14" i="26"/>
  <c r="EL14" i="26"/>
  <c r="HY14" i="26"/>
  <c r="HQ14" i="26"/>
  <c r="HC14" i="26"/>
  <c r="GO14" i="26"/>
  <c r="FZ14" i="26"/>
  <c r="FM14" i="26"/>
  <c r="EX14" i="26"/>
  <c r="EI14" i="26"/>
  <c r="HV14" i="26"/>
  <c r="HI14" i="26"/>
  <c r="GT14" i="26"/>
  <c r="GE14" i="26"/>
  <c r="FR14" i="26"/>
  <c r="EW14" i="26"/>
  <c r="EH14" i="26"/>
  <c r="FJ14" i="26"/>
  <c r="IA27" i="26"/>
  <c r="HW27" i="26"/>
  <c r="HS27" i="26"/>
  <c r="HO27" i="26"/>
  <c r="HK27" i="26"/>
  <c r="HG27" i="26"/>
  <c r="HC27" i="26"/>
  <c r="GY27" i="26"/>
  <c r="GU27" i="26"/>
  <c r="GQ27" i="26"/>
  <c r="GM27" i="26"/>
  <c r="GI27" i="26"/>
  <c r="GE27" i="26"/>
  <c r="GA27" i="26"/>
  <c r="FW27" i="26"/>
  <c r="FS27" i="26"/>
  <c r="FO27" i="26"/>
  <c r="FK27" i="26"/>
  <c r="FG27" i="26"/>
  <c r="FC27" i="26"/>
  <c r="EY27" i="26"/>
  <c r="EU27" i="26"/>
  <c r="EQ27" i="26"/>
  <c r="EM27" i="26"/>
  <c r="EI27" i="26"/>
  <c r="HY27" i="26"/>
  <c r="HT27" i="26"/>
  <c r="HN27" i="26"/>
  <c r="HI27" i="26"/>
  <c r="HD27" i="26"/>
  <c r="GX27" i="26"/>
  <c r="GS27" i="26"/>
  <c r="GN27" i="26"/>
  <c r="GH27" i="26"/>
  <c r="GC27" i="26"/>
  <c r="FX27" i="26"/>
  <c r="FR27" i="26"/>
  <c r="FM27" i="26"/>
  <c r="FH27" i="26"/>
  <c r="FB27" i="26"/>
  <c r="EW27" i="26"/>
  <c r="ER27" i="26"/>
  <c r="EL27" i="26"/>
  <c r="EG27" i="26"/>
  <c r="HX27" i="26"/>
  <c r="HR27" i="26"/>
  <c r="HM27" i="26"/>
  <c r="HH27" i="26"/>
  <c r="HB27" i="26"/>
  <c r="GW27" i="26"/>
  <c r="GR27" i="26"/>
  <c r="GL27" i="26"/>
  <c r="GG27" i="26"/>
  <c r="GB27" i="26"/>
  <c r="FV27" i="26"/>
  <c r="FQ27" i="26"/>
  <c r="FL27" i="26"/>
  <c r="FF27" i="26"/>
  <c r="FA27" i="26"/>
  <c r="EV27" i="26"/>
  <c r="EP27" i="26"/>
  <c r="EK27" i="26"/>
  <c r="EF27" i="26"/>
  <c r="IB27" i="26"/>
  <c r="HV27" i="26"/>
  <c r="HQ27" i="26"/>
  <c r="HL27" i="26"/>
  <c r="HF27" i="26"/>
  <c r="HA27" i="26"/>
  <c r="GV27" i="26"/>
  <c r="GP27" i="26"/>
  <c r="GK27" i="26"/>
  <c r="GF27" i="26"/>
  <c r="FZ27" i="26"/>
  <c r="FU27" i="26"/>
  <c r="FP27" i="26"/>
  <c r="FJ27" i="26"/>
  <c r="FE27" i="26"/>
  <c r="EZ27" i="26"/>
  <c r="ET27" i="26"/>
  <c r="EO27" i="26"/>
  <c r="EJ27" i="26"/>
  <c r="HZ27" i="26"/>
  <c r="HE27" i="26"/>
  <c r="GJ27" i="26"/>
  <c r="FN27" i="26"/>
  <c r="ES27" i="26"/>
  <c r="HP27" i="26"/>
  <c r="FY27" i="26"/>
  <c r="EH27" i="26"/>
  <c r="HJ27" i="26"/>
  <c r="FT27" i="26"/>
  <c r="HU27" i="26"/>
  <c r="GZ27" i="26"/>
  <c r="GD27" i="26"/>
  <c r="FI27" i="26"/>
  <c r="EN27" i="26"/>
  <c r="GT27" i="26"/>
  <c r="FD27" i="26"/>
  <c r="EX27" i="26"/>
  <c r="GO27" i="26"/>
  <c r="IA31" i="26"/>
  <c r="HW31" i="26"/>
  <c r="HS31" i="26"/>
  <c r="HO31" i="26"/>
  <c r="HK31" i="26"/>
  <c r="HG31" i="26"/>
  <c r="HC31" i="26"/>
  <c r="GY31" i="26"/>
  <c r="GU31" i="26"/>
  <c r="GQ31" i="26"/>
  <c r="GM31" i="26"/>
  <c r="GI31" i="26"/>
  <c r="GE31" i="26"/>
  <c r="GA31" i="26"/>
  <c r="FW31" i="26"/>
  <c r="FS31" i="26"/>
  <c r="FO31" i="26"/>
  <c r="FK31" i="26"/>
  <c r="FG31" i="26"/>
  <c r="FC31" i="26"/>
  <c r="EY31" i="26"/>
  <c r="EU31" i="26"/>
  <c r="EQ31" i="26"/>
  <c r="EM31" i="26"/>
  <c r="EI31" i="26"/>
  <c r="IB31" i="26"/>
  <c r="HV31" i="26"/>
  <c r="HQ31" i="26"/>
  <c r="HL31" i="26"/>
  <c r="HF31" i="26"/>
  <c r="HZ31" i="26"/>
  <c r="HU31" i="26"/>
  <c r="HP31" i="26"/>
  <c r="HJ31" i="26"/>
  <c r="HT31" i="26"/>
  <c r="HI31" i="26"/>
  <c r="HB31" i="26"/>
  <c r="GW31" i="26"/>
  <c r="GR31" i="26"/>
  <c r="GL31" i="26"/>
  <c r="GG31" i="26"/>
  <c r="GB31" i="26"/>
  <c r="FV31" i="26"/>
  <c r="FQ31" i="26"/>
  <c r="FL31" i="26"/>
  <c r="FF31" i="26"/>
  <c r="FA31" i="26"/>
  <c r="EV31" i="26"/>
  <c r="EP31" i="26"/>
  <c r="EK31" i="26"/>
  <c r="EF31" i="26"/>
  <c r="HR31" i="26"/>
  <c r="HH31" i="26"/>
  <c r="HA31" i="26"/>
  <c r="GV31" i="26"/>
  <c r="GP31" i="26"/>
  <c r="GK31" i="26"/>
  <c r="GF31" i="26"/>
  <c r="FZ31" i="26"/>
  <c r="FU31" i="26"/>
  <c r="FP31" i="26"/>
  <c r="FJ31" i="26"/>
  <c r="FE31" i="26"/>
  <c r="EZ31" i="26"/>
  <c r="ET31" i="26"/>
  <c r="EO31" i="26"/>
  <c r="EJ31" i="26"/>
  <c r="HY31" i="26"/>
  <c r="HN31" i="26"/>
  <c r="HE31" i="26"/>
  <c r="GZ31" i="26"/>
  <c r="GT31" i="26"/>
  <c r="GO31" i="26"/>
  <c r="GJ31" i="26"/>
  <c r="GD31" i="26"/>
  <c r="FY31" i="26"/>
  <c r="FT31" i="26"/>
  <c r="FN31" i="26"/>
  <c r="FI31" i="26"/>
  <c r="FD31" i="26"/>
  <c r="EX31" i="26"/>
  <c r="ES31" i="26"/>
  <c r="EN31" i="26"/>
  <c r="EH31" i="26"/>
  <c r="HD31" i="26"/>
  <c r="GH31" i="26"/>
  <c r="FM31" i="26"/>
  <c r="ER31" i="26"/>
  <c r="HX31" i="26"/>
  <c r="GS31" i="26"/>
  <c r="FX31" i="26"/>
  <c r="EG31" i="26"/>
  <c r="GN31" i="26"/>
  <c r="FR31" i="26"/>
  <c r="GX31" i="26"/>
  <c r="GC31" i="26"/>
  <c r="FH31" i="26"/>
  <c r="EL31" i="26"/>
  <c r="FB31" i="26"/>
  <c r="HM31" i="26"/>
  <c r="EW31" i="26"/>
  <c r="IB93" i="26"/>
  <c r="HX93" i="26"/>
  <c r="HT93" i="26"/>
  <c r="HP93" i="26"/>
  <c r="HL93" i="26"/>
  <c r="HH93" i="26"/>
  <c r="HD93" i="26"/>
  <c r="GZ93" i="26"/>
  <c r="GV93" i="26"/>
  <c r="GR93" i="26"/>
  <c r="GN93" i="26"/>
  <c r="GJ93" i="26"/>
  <c r="GF93" i="26"/>
  <c r="GB93" i="26"/>
  <c r="FX93" i="26"/>
  <c r="FT93" i="26"/>
  <c r="FP93" i="26"/>
  <c r="FL93" i="26"/>
  <c r="FH93" i="26"/>
  <c r="FD93" i="26"/>
  <c r="EZ93" i="26"/>
  <c r="EV93" i="26"/>
  <c r="ER93" i="26"/>
  <c r="EN93" i="26"/>
  <c r="EJ93" i="26"/>
  <c r="EF93" i="26"/>
  <c r="HZ93" i="26"/>
  <c r="HU93" i="26"/>
  <c r="HO93" i="26"/>
  <c r="HJ93" i="26"/>
  <c r="HE93" i="26"/>
  <c r="GY93" i="26"/>
  <c r="GT93" i="26"/>
  <c r="GO93" i="26"/>
  <c r="GI93" i="26"/>
  <c r="GD93" i="26"/>
  <c r="FY93" i="26"/>
  <c r="FS93" i="26"/>
  <c r="FN93" i="26"/>
  <c r="FI93" i="26"/>
  <c r="FC93" i="26"/>
  <c r="EX93" i="26"/>
  <c r="ES93" i="26"/>
  <c r="EM93" i="26"/>
  <c r="EH93" i="26"/>
  <c r="HW93" i="26"/>
  <c r="HQ93" i="26"/>
  <c r="HI93" i="26"/>
  <c r="HB93" i="26"/>
  <c r="GU93" i="26"/>
  <c r="GM93" i="26"/>
  <c r="GG93" i="26"/>
  <c r="FZ93" i="26"/>
  <c r="FR93" i="26"/>
  <c r="FK93" i="26"/>
  <c r="FE93" i="26"/>
  <c r="EW93" i="26"/>
  <c r="EP93" i="26"/>
  <c r="EI93" i="26"/>
  <c r="HS93" i="26"/>
  <c r="HK93" i="26"/>
  <c r="HA93" i="26"/>
  <c r="GQ93" i="26"/>
  <c r="GH93" i="26"/>
  <c r="FW93" i="26"/>
  <c r="FO93" i="26"/>
  <c r="FF93" i="26"/>
  <c r="EU93" i="26"/>
  <c r="EL93" i="26"/>
  <c r="IA93" i="26"/>
  <c r="HR93" i="26"/>
  <c r="HG93" i="26"/>
  <c r="GX93" i="26"/>
  <c r="GP93" i="26"/>
  <c r="GE93" i="26"/>
  <c r="FV93" i="26"/>
  <c r="FM93" i="26"/>
  <c r="FB93" i="26"/>
  <c r="ET93" i="26"/>
  <c r="EK93" i="26"/>
  <c r="HV93" i="26"/>
  <c r="HC93" i="26"/>
  <c r="GK93" i="26"/>
  <c r="FQ93" i="26"/>
  <c r="EY93" i="26"/>
  <c r="HN93" i="26"/>
  <c r="GW93" i="26"/>
  <c r="GC93" i="26"/>
  <c r="FJ93" i="26"/>
  <c r="EQ93" i="26"/>
  <c r="GS93" i="26"/>
  <c r="FG93" i="26"/>
  <c r="HY93" i="26"/>
  <c r="GL93" i="26"/>
  <c r="FA93" i="26"/>
  <c r="HF93" i="26"/>
  <c r="EG93" i="26"/>
  <c r="GA93" i="26"/>
  <c r="HM93" i="26"/>
  <c r="FU93" i="26"/>
  <c r="EO93" i="26"/>
  <c r="HY95" i="26"/>
  <c r="HU95" i="26"/>
  <c r="HQ95" i="26"/>
  <c r="HM95" i="26"/>
  <c r="HI95" i="26"/>
  <c r="HE95" i="26"/>
  <c r="HA95" i="26"/>
  <c r="GW95" i="26"/>
  <c r="GS95" i="26"/>
  <c r="GO95" i="26"/>
  <c r="GK95" i="26"/>
  <c r="GG95" i="26"/>
  <c r="GC95" i="26"/>
  <c r="FY95" i="26"/>
  <c r="FU95" i="26"/>
  <c r="FQ95" i="26"/>
  <c r="FM95" i="26"/>
  <c r="FI95" i="26"/>
  <c r="FE95" i="26"/>
  <c r="FA95" i="26"/>
  <c r="EW95" i="26"/>
  <c r="ES95" i="26"/>
  <c r="EO95" i="26"/>
  <c r="EK95" i="26"/>
  <c r="EG95" i="26"/>
  <c r="IA95" i="26"/>
  <c r="HV95" i="26"/>
  <c r="HP95" i="26"/>
  <c r="HK95" i="26"/>
  <c r="HF95" i="26"/>
  <c r="GZ95" i="26"/>
  <c r="GU95" i="26"/>
  <c r="GP95" i="26"/>
  <c r="GJ95" i="26"/>
  <c r="GE95" i="26"/>
  <c r="FZ95" i="26"/>
  <c r="FT95" i="26"/>
  <c r="FO95" i="26"/>
  <c r="FJ95" i="26"/>
  <c r="FD95" i="26"/>
  <c r="EY95" i="26"/>
  <c r="ET95" i="26"/>
  <c r="EN95" i="26"/>
  <c r="EI95" i="26"/>
  <c r="IB95" i="26"/>
  <c r="HT95" i="26"/>
  <c r="HN95" i="26"/>
  <c r="HG95" i="26"/>
  <c r="GY95" i="26"/>
  <c r="GR95" i="26"/>
  <c r="GL95" i="26"/>
  <c r="GD95" i="26"/>
  <c r="FW95" i="26"/>
  <c r="FP95" i="26"/>
  <c r="FH95" i="26"/>
  <c r="FB95" i="26"/>
  <c r="EU95" i="26"/>
  <c r="EM95" i="26"/>
  <c r="EF95" i="26"/>
  <c r="HX95" i="26"/>
  <c r="HO95" i="26"/>
  <c r="HD95" i="26"/>
  <c r="GV95" i="26"/>
  <c r="GM95" i="26"/>
  <c r="GB95" i="26"/>
  <c r="FS95" i="26"/>
  <c r="FK95" i="26"/>
  <c r="EZ95" i="26"/>
  <c r="EQ95" i="26"/>
  <c r="EH95" i="26"/>
  <c r="HW95" i="26"/>
  <c r="HL95" i="26"/>
  <c r="HC95" i="26"/>
  <c r="GT95" i="26"/>
  <c r="GI95" i="26"/>
  <c r="GA95" i="26"/>
  <c r="FR95" i="26"/>
  <c r="FG95" i="26"/>
  <c r="EX95" i="26"/>
  <c r="EP95" i="26"/>
  <c r="HZ95" i="26"/>
  <c r="HH95" i="26"/>
  <c r="GN95" i="26"/>
  <c r="FV95" i="26"/>
  <c r="FC95" i="26"/>
  <c r="EJ95" i="26"/>
  <c r="HS95" i="26"/>
  <c r="HB95" i="26"/>
  <c r="GH95" i="26"/>
  <c r="FN95" i="26"/>
  <c r="EV95" i="26"/>
  <c r="HJ95" i="26"/>
  <c r="FX95" i="26"/>
  <c r="EL95" i="26"/>
  <c r="GX95" i="26"/>
  <c r="FL95" i="26"/>
  <c r="HR95" i="26"/>
  <c r="ER95" i="26"/>
  <c r="GQ95" i="26"/>
  <c r="FF95" i="26"/>
  <c r="GF95" i="26"/>
  <c r="HZ97" i="26"/>
  <c r="HV97" i="26"/>
  <c r="HR97" i="26"/>
  <c r="HN97" i="26"/>
  <c r="HJ97" i="26"/>
  <c r="HF97" i="26"/>
  <c r="HB97" i="26"/>
  <c r="GX97" i="26"/>
  <c r="GT97" i="26"/>
  <c r="GP97" i="26"/>
  <c r="GL97" i="26"/>
  <c r="GH97" i="26"/>
  <c r="GD97" i="26"/>
  <c r="FZ97" i="26"/>
  <c r="FV97" i="26"/>
  <c r="FR97" i="26"/>
  <c r="FN97" i="26"/>
  <c r="FJ97" i="26"/>
  <c r="FF97" i="26"/>
  <c r="FB97" i="26"/>
  <c r="EX97" i="26"/>
  <c r="ET97" i="26"/>
  <c r="EP97" i="26"/>
  <c r="EL97" i="26"/>
  <c r="EH97" i="26"/>
  <c r="HY97" i="26"/>
  <c r="HT97" i="26"/>
  <c r="HO97" i="26"/>
  <c r="HI97" i="26"/>
  <c r="HD97" i="26"/>
  <c r="GY97" i="26"/>
  <c r="GS97" i="26"/>
  <c r="GN97" i="26"/>
  <c r="GI97" i="26"/>
  <c r="GC97" i="26"/>
  <c r="FX97" i="26"/>
  <c r="FS97" i="26"/>
  <c r="FM97" i="26"/>
  <c r="FH97" i="26"/>
  <c r="FC97" i="26"/>
  <c r="EW97" i="26"/>
  <c r="ER97" i="26"/>
  <c r="EM97" i="26"/>
  <c r="EG97" i="26"/>
  <c r="IA97" i="26"/>
  <c r="HS97" i="26"/>
  <c r="HL97" i="26"/>
  <c r="HE97" i="26"/>
  <c r="GW97" i="26"/>
  <c r="GQ97" i="26"/>
  <c r="GJ97" i="26"/>
  <c r="GB97" i="26"/>
  <c r="FU97" i="26"/>
  <c r="FO97" i="26"/>
  <c r="FG97" i="26"/>
  <c r="EZ97" i="26"/>
  <c r="ES97" i="26"/>
  <c r="EK97" i="26"/>
  <c r="HU97" i="26"/>
  <c r="HK97" i="26"/>
  <c r="HA97" i="26"/>
  <c r="GR97" i="26"/>
  <c r="GG97" i="26"/>
  <c r="FY97" i="26"/>
  <c r="FP97" i="26"/>
  <c r="FE97" i="26"/>
  <c r="EV97" i="26"/>
  <c r="EN97" i="26"/>
  <c r="IB97" i="26"/>
  <c r="HQ97" i="26"/>
  <c r="HH97" i="26"/>
  <c r="GZ97" i="26"/>
  <c r="GO97" i="26"/>
  <c r="GF97" i="26"/>
  <c r="FW97" i="26"/>
  <c r="FL97" i="26"/>
  <c r="FD97" i="26"/>
  <c r="EU97" i="26"/>
  <c r="EJ97" i="26"/>
  <c r="HX97" i="26"/>
  <c r="HG97" i="26"/>
  <c r="GM97" i="26"/>
  <c r="FT97" i="26"/>
  <c r="FA97" i="26"/>
  <c r="EI97" i="26"/>
  <c r="HW97" i="26"/>
  <c r="HC97" i="26"/>
  <c r="GK97" i="26"/>
  <c r="FQ97" i="26"/>
  <c r="EY97" i="26"/>
  <c r="EF97" i="26"/>
  <c r="GU97" i="26"/>
  <c r="FI97" i="26"/>
  <c r="HP97" i="26"/>
  <c r="GE97" i="26"/>
  <c r="EQ97" i="26"/>
  <c r="FK97" i="26"/>
  <c r="HM97" i="26"/>
  <c r="EO97" i="26"/>
  <c r="GV97" i="26"/>
  <c r="GA97" i="26"/>
  <c r="HZ102" i="26"/>
  <c r="HV102" i="26"/>
  <c r="HR102" i="26"/>
  <c r="HN102" i="26"/>
  <c r="HJ102" i="26"/>
  <c r="HF102" i="26"/>
  <c r="HB102" i="26"/>
  <c r="GX102" i="26"/>
  <c r="GT102" i="26"/>
  <c r="GP102" i="26"/>
  <c r="GL102" i="26"/>
  <c r="GH102" i="26"/>
  <c r="GD102" i="26"/>
  <c r="FZ102" i="26"/>
  <c r="FV102" i="26"/>
  <c r="FR102" i="26"/>
  <c r="FN102" i="26"/>
  <c r="FJ102" i="26"/>
  <c r="FF102" i="26"/>
  <c r="FB102" i="26"/>
  <c r="EX102" i="26"/>
  <c r="ET102" i="26"/>
  <c r="EP102" i="26"/>
  <c r="EL102" i="26"/>
  <c r="EH102" i="26"/>
  <c r="HY102" i="26"/>
  <c r="HU102" i="26"/>
  <c r="HQ102" i="26"/>
  <c r="HM102" i="26"/>
  <c r="HI102" i="26"/>
  <c r="IA102" i="26"/>
  <c r="HS102" i="26"/>
  <c r="HK102" i="26"/>
  <c r="HD102" i="26"/>
  <c r="GY102" i="26"/>
  <c r="GS102" i="26"/>
  <c r="GN102" i="26"/>
  <c r="GI102" i="26"/>
  <c r="GC102" i="26"/>
  <c r="FX102" i="26"/>
  <c r="FS102" i="26"/>
  <c r="FM102" i="26"/>
  <c r="FH102" i="26"/>
  <c r="FC102" i="26"/>
  <c r="EW102" i="26"/>
  <c r="ER102" i="26"/>
  <c r="EM102" i="26"/>
  <c r="EG102" i="26"/>
  <c r="HW102" i="26"/>
  <c r="HL102" i="26"/>
  <c r="HC102" i="26"/>
  <c r="GV102" i="26"/>
  <c r="GO102" i="26"/>
  <c r="GG102" i="26"/>
  <c r="GA102" i="26"/>
  <c r="FT102" i="26"/>
  <c r="FL102" i="26"/>
  <c r="FE102" i="26"/>
  <c r="EY102" i="26"/>
  <c r="EQ102" i="26"/>
  <c r="EJ102" i="26"/>
  <c r="IB102" i="26"/>
  <c r="HO102" i="26"/>
  <c r="HA102" i="26"/>
  <c r="GR102" i="26"/>
  <c r="GJ102" i="26"/>
  <c r="FY102" i="26"/>
  <c r="FP102" i="26"/>
  <c r="FG102" i="26"/>
  <c r="EV102" i="26"/>
  <c r="EN102" i="26"/>
  <c r="HH102" i="26"/>
  <c r="GW102" i="26"/>
  <c r="GK102" i="26"/>
  <c r="FW102" i="26"/>
  <c r="FK102" i="26"/>
  <c r="EZ102" i="26"/>
  <c r="EK102" i="26"/>
  <c r="HX102" i="26"/>
  <c r="HE102" i="26"/>
  <c r="GM102" i="26"/>
  <c r="FU102" i="26"/>
  <c r="FD102" i="26"/>
  <c r="EO102" i="26"/>
  <c r="HT102" i="26"/>
  <c r="GZ102" i="26"/>
  <c r="GF102" i="26"/>
  <c r="FQ102" i="26"/>
  <c r="FA102" i="26"/>
  <c r="EI102" i="26"/>
  <c r="HP102" i="26"/>
  <c r="GE102" i="26"/>
  <c r="EU102" i="26"/>
  <c r="HG102" i="26"/>
  <c r="GB102" i="26"/>
  <c r="ES102" i="26"/>
  <c r="GU102" i="26"/>
  <c r="EF102" i="26"/>
  <c r="GQ102" i="26"/>
  <c r="FO102" i="26"/>
  <c r="FI102" i="26"/>
  <c r="HY51" i="26"/>
  <c r="HU51" i="26"/>
  <c r="HQ51" i="26"/>
  <c r="HM51" i="26"/>
  <c r="HI51" i="26"/>
  <c r="HE51" i="26"/>
  <c r="HA51" i="26"/>
  <c r="GW51" i="26"/>
  <c r="GS51" i="26"/>
  <c r="GO51" i="26"/>
  <c r="GK51" i="26"/>
  <c r="GG51" i="26"/>
  <c r="GC51" i="26"/>
  <c r="FY51" i="26"/>
  <c r="FU51" i="26"/>
  <c r="FQ51" i="26"/>
  <c r="FM51" i="26"/>
  <c r="FI51" i="26"/>
  <c r="FE51" i="26"/>
  <c r="FA51" i="26"/>
  <c r="EW51" i="26"/>
  <c r="ES51" i="26"/>
  <c r="EO51" i="26"/>
  <c r="EK51" i="26"/>
  <c r="EG51" i="26"/>
  <c r="HZ51" i="26"/>
  <c r="HT51" i="26"/>
  <c r="HO51" i="26"/>
  <c r="HJ51" i="26"/>
  <c r="HD51" i="26"/>
  <c r="GY51" i="26"/>
  <c r="GT51" i="26"/>
  <c r="GN51" i="26"/>
  <c r="GI51" i="26"/>
  <c r="GD51" i="26"/>
  <c r="FX51" i="26"/>
  <c r="FS51" i="26"/>
  <c r="FN51" i="26"/>
  <c r="FH51" i="26"/>
  <c r="FC51" i="26"/>
  <c r="EX51" i="26"/>
  <c r="ER51" i="26"/>
  <c r="EM51" i="26"/>
  <c r="EH51" i="26"/>
  <c r="IA51" i="26"/>
  <c r="HS51" i="26"/>
  <c r="HL51" i="26"/>
  <c r="HF51" i="26"/>
  <c r="GX51" i="26"/>
  <c r="GQ51" i="26"/>
  <c r="GJ51" i="26"/>
  <c r="GB51" i="26"/>
  <c r="FV51" i="26"/>
  <c r="FO51" i="26"/>
  <c r="FG51" i="26"/>
  <c r="EZ51" i="26"/>
  <c r="ET51" i="26"/>
  <c r="EL51" i="26"/>
  <c r="HX51" i="26"/>
  <c r="HR51" i="26"/>
  <c r="HK51" i="26"/>
  <c r="HC51" i="26"/>
  <c r="GV51" i="26"/>
  <c r="GP51" i="26"/>
  <c r="GH51" i="26"/>
  <c r="GA51" i="26"/>
  <c r="FT51" i="26"/>
  <c r="FL51" i="26"/>
  <c r="FF51" i="26"/>
  <c r="EY51" i="26"/>
  <c r="EQ51" i="26"/>
  <c r="EJ51" i="26"/>
  <c r="HW51" i="26"/>
  <c r="HH51" i="26"/>
  <c r="GU51" i="26"/>
  <c r="GF51" i="26"/>
  <c r="FR51" i="26"/>
  <c r="FD51" i="26"/>
  <c r="EP51" i="26"/>
  <c r="HV51" i="26"/>
  <c r="HG51" i="26"/>
  <c r="GR51" i="26"/>
  <c r="GE51" i="26"/>
  <c r="FP51" i="26"/>
  <c r="FB51" i="26"/>
  <c r="EN51" i="26"/>
  <c r="HP51" i="26"/>
  <c r="HB51" i="26"/>
  <c r="GM51" i="26"/>
  <c r="FZ51" i="26"/>
  <c r="FK51" i="26"/>
  <c r="EV51" i="26"/>
  <c r="EI51" i="26"/>
  <c r="GL51" i="26"/>
  <c r="EF51" i="26"/>
  <c r="HN51" i="26"/>
  <c r="FJ51" i="26"/>
  <c r="EU51" i="26"/>
  <c r="IB51" i="26"/>
  <c r="FW51" i="26"/>
  <c r="GZ51" i="26"/>
  <c r="HY34" i="26"/>
  <c r="HU34" i="26"/>
  <c r="HQ34" i="26"/>
  <c r="HM34" i="26"/>
  <c r="HI34" i="26"/>
  <c r="HE34" i="26"/>
  <c r="HA34" i="26"/>
  <c r="GW34" i="26"/>
  <c r="GS34" i="26"/>
  <c r="GO34" i="26"/>
  <c r="GK34" i="26"/>
  <c r="GG34" i="26"/>
  <c r="GC34" i="26"/>
  <c r="FY34" i="26"/>
  <c r="FU34" i="26"/>
  <c r="FQ34" i="26"/>
  <c r="FM34" i="26"/>
  <c r="FI34" i="26"/>
  <c r="FE34" i="26"/>
  <c r="FA34" i="26"/>
  <c r="EW34" i="26"/>
  <c r="ES34" i="26"/>
  <c r="EO34" i="26"/>
  <c r="EK34" i="26"/>
  <c r="EG34" i="26"/>
  <c r="IA34" i="26"/>
  <c r="HV34" i="26"/>
  <c r="HP34" i="26"/>
  <c r="HK34" i="26"/>
  <c r="HF34" i="26"/>
  <c r="GZ34" i="26"/>
  <c r="GU34" i="26"/>
  <c r="GP34" i="26"/>
  <c r="GJ34" i="26"/>
  <c r="GE34" i="26"/>
  <c r="FZ34" i="26"/>
  <c r="FT34" i="26"/>
  <c r="FO34" i="26"/>
  <c r="FJ34" i="26"/>
  <c r="FD34" i="26"/>
  <c r="EY34" i="26"/>
  <c r="ET34" i="26"/>
  <c r="EN34" i="26"/>
  <c r="EI34" i="26"/>
  <c r="HZ34" i="26"/>
  <c r="HT34" i="26"/>
  <c r="HO34" i="26"/>
  <c r="HJ34" i="26"/>
  <c r="HD34" i="26"/>
  <c r="GY34" i="26"/>
  <c r="GT34" i="26"/>
  <c r="GN34" i="26"/>
  <c r="GI34" i="26"/>
  <c r="GD34" i="26"/>
  <c r="FX34" i="26"/>
  <c r="FS34" i="26"/>
  <c r="FN34" i="26"/>
  <c r="FH34" i="26"/>
  <c r="FC34" i="26"/>
  <c r="EX34" i="26"/>
  <c r="ER34" i="26"/>
  <c r="EM34" i="26"/>
  <c r="EH34" i="26"/>
  <c r="HX34" i="26"/>
  <c r="HN34" i="26"/>
  <c r="HC34" i="26"/>
  <c r="GR34" i="26"/>
  <c r="GH34" i="26"/>
  <c r="FW34" i="26"/>
  <c r="FL34" i="26"/>
  <c r="FB34" i="26"/>
  <c r="EQ34" i="26"/>
  <c r="EF34" i="26"/>
  <c r="HW34" i="26"/>
  <c r="HL34" i="26"/>
  <c r="HB34" i="26"/>
  <c r="GQ34" i="26"/>
  <c r="GF34" i="26"/>
  <c r="FV34" i="26"/>
  <c r="FK34" i="26"/>
  <c r="EZ34" i="26"/>
  <c r="EP34" i="26"/>
  <c r="HS34" i="26"/>
  <c r="HH34" i="26"/>
  <c r="GX34" i="26"/>
  <c r="GM34" i="26"/>
  <c r="GB34" i="26"/>
  <c r="FR34" i="26"/>
  <c r="FG34" i="26"/>
  <c r="EV34" i="26"/>
  <c r="EL34" i="26"/>
  <c r="HR34" i="26"/>
  <c r="GA34" i="26"/>
  <c r="EJ34" i="26"/>
  <c r="FF34" i="26"/>
  <c r="IB34" i="26"/>
  <c r="GL34" i="26"/>
  <c r="HG34" i="26"/>
  <c r="FP34" i="26"/>
  <c r="GV34" i="26"/>
  <c r="EU34" i="26"/>
  <c r="HY87" i="26"/>
  <c r="HU87" i="26"/>
  <c r="HQ87" i="26"/>
  <c r="HM87" i="26"/>
  <c r="HI87" i="26"/>
  <c r="HE87" i="26"/>
  <c r="HA87" i="26"/>
  <c r="GW87" i="26"/>
  <c r="GS87" i="26"/>
  <c r="GO87" i="26"/>
  <c r="GK87" i="26"/>
  <c r="GG87" i="26"/>
  <c r="GC87" i="26"/>
  <c r="FY87" i="26"/>
  <c r="FU87" i="26"/>
  <c r="FQ87" i="26"/>
  <c r="FM87" i="26"/>
  <c r="FI87" i="26"/>
  <c r="FE87" i="26"/>
  <c r="FA87" i="26"/>
  <c r="EW87" i="26"/>
  <c r="ES87" i="26"/>
  <c r="EO87" i="26"/>
  <c r="EK87" i="26"/>
  <c r="EG87" i="26"/>
  <c r="HZ87" i="26"/>
  <c r="HT87" i="26"/>
  <c r="HO87" i="26"/>
  <c r="HJ87" i="26"/>
  <c r="HD87" i="26"/>
  <c r="GY87" i="26"/>
  <c r="GT87" i="26"/>
  <c r="GN87" i="26"/>
  <c r="GI87" i="26"/>
  <c r="GD87" i="26"/>
  <c r="FX87" i="26"/>
  <c r="FS87" i="26"/>
  <c r="FN87" i="26"/>
  <c r="FH87" i="26"/>
  <c r="FC87" i="26"/>
  <c r="EX87" i="26"/>
  <c r="ER87" i="26"/>
  <c r="EM87" i="26"/>
  <c r="EH87" i="26"/>
  <c r="IA87" i="26"/>
  <c r="HS87" i="26"/>
  <c r="HL87" i="26"/>
  <c r="HF87" i="26"/>
  <c r="GX87" i="26"/>
  <c r="GQ87" i="26"/>
  <c r="GJ87" i="26"/>
  <c r="GB87" i="26"/>
  <c r="FV87" i="26"/>
  <c r="FO87" i="26"/>
  <c r="FG87" i="26"/>
  <c r="EZ87" i="26"/>
  <c r="ET87" i="26"/>
  <c r="EL87" i="26"/>
  <c r="HX87" i="26"/>
  <c r="HR87" i="26"/>
  <c r="HK87" i="26"/>
  <c r="HC87" i="26"/>
  <c r="GV87" i="26"/>
  <c r="GP87" i="26"/>
  <c r="GH87" i="26"/>
  <c r="GA87" i="26"/>
  <c r="FT87" i="26"/>
  <c r="FL87" i="26"/>
  <c r="FF87" i="26"/>
  <c r="EY87" i="26"/>
  <c r="EQ87" i="26"/>
  <c r="EJ87" i="26"/>
  <c r="HW87" i="26"/>
  <c r="HH87" i="26"/>
  <c r="GU87" i="26"/>
  <c r="GF87" i="26"/>
  <c r="FR87" i="26"/>
  <c r="FD87" i="26"/>
  <c r="EP87" i="26"/>
  <c r="HV87" i="26"/>
  <c r="HG87" i="26"/>
  <c r="GR87" i="26"/>
  <c r="GE87" i="26"/>
  <c r="FP87" i="26"/>
  <c r="FB87" i="26"/>
  <c r="EN87" i="26"/>
  <c r="IB87" i="26"/>
  <c r="GZ87" i="26"/>
  <c r="FW87" i="26"/>
  <c r="EU87" i="26"/>
  <c r="HP87" i="26"/>
  <c r="GM87" i="26"/>
  <c r="FK87" i="26"/>
  <c r="EI87" i="26"/>
  <c r="HB87" i="26"/>
  <c r="EV87" i="26"/>
  <c r="GL87" i="26"/>
  <c r="EF87" i="26"/>
  <c r="FZ87" i="26"/>
  <c r="FJ87" i="26"/>
  <c r="HN87" i="26"/>
  <c r="IA98" i="26"/>
  <c r="HW98" i="26"/>
  <c r="HS98" i="26"/>
  <c r="HO98" i="26"/>
  <c r="HK98" i="26"/>
  <c r="HG98" i="26"/>
  <c r="HC98" i="26"/>
  <c r="GY98" i="26"/>
  <c r="GU98" i="26"/>
  <c r="GQ98" i="26"/>
  <c r="GM98" i="26"/>
  <c r="GI98" i="26"/>
  <c r="GE98" i="26"/>
  <c r="GA98" i="26"/>
  <c r="FW98" i="26"/>
  <c r="FS98" i="26"/>
  <c r="FO98" i="26"/>
  <c r="FK98" i="26"/>
  <c r="FG98" i="26"/>
  <c r="FC98" i="26"/>
  <c r="EY98" i="26"/>
  <c r="EU98" i="26"/>
  <c r="EQ98" i="26"/>
  <c r="EM98" i="26"/>
  <c r="EI98" i="26"/>
  <c r="IB98" i="26"/>
  <c r="HV98" i="26"/>
  <c r="HQ98" i="26"/>
  <c r="HL98" i="26"/>
  <c r="HF98" i="26"/>
  <c r="HA98" i="26"/>
  <c r="GV98" i="26"/>
  <c r="GP98" i="26"/>
  <c r="GK98" i="26"/>
  <c r="GF98" i="26"/>
  <c r="FZ98" i="26"/>
  <c r="FU98" i="26"/>
  <c r="FP98" i="26"/>
  <c r="FJ98" i="26"/>
  <c r="FE98" i="26"/>
  <c r="EZ98" i="26"/>
  <c r="ET98" i="26"/>
  <c r="EO98" i="26"/>
  <c r="EJ98" i="26"/>
  <c r="HZ98" i="26"/>
  <c r="HT98" i="26"/>
  <c r="HM98" i="26"/>
  <c r="HE98" i="26"/>
  <c r="GX98" i="26"/>
  <c r="GR98" i="26"/>
  <c r="GJ98" i="26"/>
  <c r="GC98" i="26"/>
  <c r="FV98" i="26"/>
  <c r="FN98" i="26"/>
  <c r="FH98" i="26"/>
  <c r="FA98" i="26"/>
  <c r="ES98" i="26"/>
  <c r="EL98" i="26"/>
  <c r="EF98" i="26"/>
  <c r="HX98" i="26"/>
  <c r="HN98" i="26"/>
  <c r="HD98" i="26"/>
  <c r="GT98" i="26"/>
  <c r="GL98" i="26"/>
  <c r="GB98" i="26"/>
  <c r="FR98" i="26"/>
  <c r="FI98" i="26"/>
  <c r="EX98" i="26"/>
  <c r="EP98" i="26"/>
  <c r="EG98" i="26"/>
  <c r="HR98" i="26"/>
  <c r="HH98" i="26"/>
  <c r="GS98" i="26"/>
  <c r="GG98" i="26"/>
  <c r="FT98" i="26"/>
  <c r="FF98" i="26"/>
  <c r="EV98" i="26"/>
  <c r="EH98" i="26"/>
  <c r="HP98" i="26"/>
  <c r="HB98" i="26"/>
  <c r="GO98" i="26"/>
  <c r="GD98" i="26"/>
  <c r="FQ98" i="26"/>
  <c r="FD98" i="26"/>
  <c r="ER98" i="26"/>
  <c r="HI98" i="26"/>
  <c r="GH98" i="26"/>
  <c r="FL98" i="26"/>
  <c r="EK98" i="26"/>
  <c r="HY98" i="26"/>
  <c r="GZ98" i="26"/>
  <c r="FY98" i="26"/>
  <c r="FB98" i="26"/>
  <c r="GW98" i="26"/>
  <c r="EW98" i="26"/>
  <c r="GN98" i="26"/>
  <c r="EN98" i="26"/>
  <c r="FX98" i="26"/>
  <c r="FM98" i="26"/>
  <c r="HJ98" i="26"/>
  <c r="HU98" i="26"/>
  <c r="IB92" i="26"/>
  <c r="HX92" i="26"/>
  <c r="HT92" i="26"/>
  <c r="HP92" i="26"/>
  <c r="HL92" i="26"/>
  <c r="HH92" i="26"/>
  <c r="HD92" i="26"/>
  <c r="GZ92" i="26"/>
  <c r="GV92" i="26"/>
  <c r="GR92" i="26"/>
  <c r="GN92" i="26"/>
  <c r="GJ92" i="26"/>
  <c r="GF92" i="26"/>
  <c r="GB92" i="26"/>
  <c r="FX92" i="26"/>
  <c r="FT92" i="26"/>
  <c r="FP92" i="26"/>
  <c r="FL92" i="26"/>
  <c r="FH92" i="26"/>
  <c r="FD92" i="26"/>
  <c r="EZ92" i="26"/>
  <c r="EV92" i="26"/>
  <c r="ER92" i="26"/>
  <c r="EN92" i="26"/>
  <c r="EJ92" i="26"/>
  <c r="EF92" i="26"/>
  <c r="IA92" i="26"/>
  <c r="HV92" i="26"/>
  <c r="HQ92" i="26"/>
  <c r="HK92" i="26"/>
  <c r="HF92" i="26"/>
  <c r="HA92" i="26"/>
  <c r="GU92" i="26"/>
  <c r="GP92" i="26"/>
  <c r="GK92" i="26"/>
  <c r="GE92" i="26"/>
  <c r="FZ92" i="26"/>
  <c r="FU92" i="26"/>
  <c r="FO92" i="26"/>
  <c r="FJ92" i="26"/>
  <c r="FE92" i="26"/>
  <c r="EY92" i="26"/>
  <c r="ET92" i="26"/>
  <c r="EO92" i="26"/>
  <c r="EI92" i="26"/>
  <c r="HZ92" i="26"/>
  <c r="HS92" i="26"/>
  <c r="HM92" i="26"/>
  <c r="HE92" i="26"/>
  <c r="GX92" i="26"/>
  <c r="GQ92" i="26"/>
  <c r="GI92" i="26"/>
  <c r="GC92" i="26"/>
  <c r="FV92" i="26"/>
  <c r="FN92" i="26"/>
  <c r="FG92" i="26"/>
  <c r="FA92" i="26"/>
  <c r="ES92" i="26"/>
  <c r="EL92" i="26"/>
  <c r="HU92" i="26"/>
  <c r="HJ92" i="26"/>
  <c r="HB92" i="26"/>
  <c r="GS92" i="26"/>
  <c r="GH92" i="26"/>
  <c r="FY92" i="26"/>
  <c r="FQ92" i="26"/>
  <c r="FF92" i="26"/>
  <c r="EW92" i="26"/>
  <c r="EM92" i="26"/>
  <c r="HR92" i="26"/>
  <c r="HI92" i="26"/>
  <c r="GY92" i="26"/>
  <c r="GO92" i="26"/>
  <c r="GG92" i="26"/>
  <c r="FW92" i="26"/>
  <c r="FM92" i="26"/>
  <c r="FC92" i="26"/>
  <c r="EU92" i="26"/>
  <c r="EK92" i="26"/>
  <c r="HN92" i="26"/>
  <c r="GT92" i="26"/>
  <c r="GA92" i="26"/>
  <c r="FI92" i="26"/>
  <c r="EP92" i="26"/>
  <c r="HO92" i="26"/>
  <c r="GM92" i="26"/>
  <c r="FR92" i="26"/>
  <c r="EQ92" i="26"/>
  <c r="HG92" i="26"/>
  <c r="GL92" i="26"/>
  <c r="FK92" i="26"/>
  <c r="EH92" i="26"/>
  <c r="HW92" i="26"/>
  <c r="FS92" i="26"/>
  <c r="HC92" i="26"/>
  <c r="FB92" i="26"/>
  <c r="EX92" i="26"/>
  <c r="HY92" i="26"/>
  <c r="EG92" i="26"/>
  <c r="GW92" i="26"/>
  <c r="GD92" i="26"/>
  <c r="HZ32" i="26"/>
  <c r="HV32" i="26"/>
  <c r="HR32" i="26"/>
  <c r="HN32" i="26"/>
  <c r="HJ32" i="26"/>
  <c r="HF32" i="26"/>
  <c r="HB32" i="26"/>
  <c r="GX32" i="26"/>
  <c r="GT32" i="26"/>
  <c r="GP32" i="26"/>
  <c r="GL32" i="26"/>
  <c r="GH32" i="26"/>
  <c r="GD32" i="26"/>
  <c r="FZ32" i="26"/>
  <c r="FV32" i="26"/>
  <c r="FR32" i="26"/>
  <c r="FN32" i="26"/>
  <c r="FJ32" i="26"/>
  <c r="FF32" i="26"/>
  <c r="FB32" i="26"/>
  <c r="EX32" i="26"/>
  <c r="ET32" i="26"/>
  <c r="EP32" i="26"/>
  <c r="EL32" i="26"/>
  <c r="EH32" i="26"/>
  <c r="IA32" i="26"/>
  <c r="HU32" i="26"/>
  <c r="HP32" i="26"/>
  <c r="HK32" i="26"/>
  <c r="HE32" i="26"/>
  <c r="GZ32" i="26"/>
  <c r="GU32" i="26"/>
  <c r="GO32" i="26"/>
  <c r="GJ32" i="26"/>
  <c r="GE32" i="26"/>
  <c r="FY32" i="26"/>
  <c r="FT32" i="26"/>
  <c r="FO32" i="26"/>
  <c r="FI32" i="26"/>
  <c r="FD32" i="26"/>
  <c r="EY32" i="26"/>
  <c r="ES32" i="26"/>
  <c r="EN32" i="26"/>
  <c r="EI32" i="26"/>
  <c r="HY32" i="26"/>
  <c r="HT32" i="26"/>
  <c r="HO32" i="26"/>
  <c r="HI32" i="26"/>
  <c r="HD32" i="26"/>
  <c r="GY32" i="26"/>
  <c r="GS32" i="26"/>
  <c r="GN32" i="26"/>
  <c r="GI32" i="26"/>
  <c r="GC32" i="26"/>
  <c r="FX32" i="26"/>
  <c r="FS32" i="26"/>
  <c r="FM32" i="26"/>
  <c r="FH32" i="26"/>
  <c r="FC32" i="26"/>
  <c r="EW32" i="26"/>
  <c r="ER32" i="26"/>
  <c r="EM32" i="26"/>
  <c r="EG32" i="26"/>
  <c r="HS32" i="26"/>
  <c r="HH32" i="26"/>
  <c r="GW32" i="26"/>
  <c r="GM32" i="26"/>
  <c r="GB32" i="26"/>
  <c r="FQ32" i="26"/>
  <c r="FG32" i="26"/>
  <c r="EV32" i="26"/>
  <c r="EK32" i="26"/>
  <c r="IB32" i="26"/>
  <c r="HQ32" i="26"/>
  <c r="HG32" i="26"/>
  <c r="GV32" i="26"/>
  <c r="GK32" i="26"/>
  <c r="GA32" i="26"/>
  <c r="FP32" i="26"/>
  <c r="FE32" i="26"/>
  <c r="EU32" i="26"/>
  <c r="EJ32" i="26"/>
  <c r="HX32" i="26"/>
  <c r="HM32" i="26"/>
  <c r="HC32" i="26"/>
  <c r="GR32" i="26"/>
  <c r="GG32" i="26"/>
  <c r="FW32" i="26"/>
  <c r="FL32" i="26"/>
  <c r="FA32" i="26"/>
  <c r="EQ32" i="26"/>
  <c r="EF32" i="26"/>
  <c r="GQ32" i="26"/>
  <c r="EZ32" i="26"/>
  <c r="FU32" i="26"/>
  <c r="HA32" i="26"/>
  <c r="FK32" i="26"/>
  <c r="HW32" i="26"/>
  <c r="GF32" i="26"/>
  <c r="EO32" i="26"/>
  <c r="HL32" i="26"/>
  <c r="IB66" i="26"/>
  <c r="HX66" i="26"/>
  <c r="HT66" i="26"/>
  <c r="HP66" i="26"/>
  <c r="HL66" i="26"/>
  <c r="HH66" i="26"/>
  <c r="HD66" i="26"/>
  <c r="GZ66" i="26"/>
  <c r="GV66" i="26"/>
  <c r="GR66" i="26"/>
  <c r="GN66" i="26"/>
  <c r="GJ66" i="26"/>
  <c r="GF66" i="26"/>
  <c r="GB66" i="26"/>
  <c r="FX66" i="26"/>
  <c r="FT66" i="26"/>
  <c r="FP66" i="26"/>
  <c r="FL66" i="26"/>
  <c r="FH66" i="26"/>
  <c r="FD66" i="26"/>
  <c r="EZ66" i="26"/>
  <c r="EV66" i="26"/>
  <c r="ER66" i="26"/>
  <c r="EN66" i="26"/>
  <c r="EJ66" i="26"/>
  <c r="EF66" i="26"/>
  <c r="HZ66" i="26"/>
  <c r="HU66" i="26"/>
  <c r="HO66" i="26"/>
  <c r="HJ66" i="26"/>
  <c r="HE66" i="26"/>
  <c r="GY66" i="26"/>
  <c r="GT66" i="26"/>
  <c r="GO66" i="26"/>
  <c r="GI66" i="26"/>
  <c r="GD66" i="26"/>
  <c r="FY66" i="26"/>
  <c r="FS66" i="26"/>
  <c r="FN66" i="26"/>
  <c r="FI66" i="26"/>
  <c r="FC66" i="26"/>
  <c r="EX66" i="26"/>
  <c r="ES66" i="26"/>
  <c r="EM66" i="26"/>
  <c r="EH66" i="26"/>
  <c r="HY66" i="26"/>
  <c r="HR66" i="26"/>
  <c r="HK66" i="26"/>
  <c r="HC66" i="26"/>
  <c r="GW66" i="26"/>
  <c r="GP66" i="26"/>
  <c r="GH66" i="26"/>
  <c r="GA66" i="26"/>
  <c r="FU66" i="26"/>
  <c r="FM66" i="26"/>
  <c r="FF66" i="26"/>
  <c r="EY66" i="26"/>
  <c r="EQ66" i="26"/>
  <c r="EK66" i="26"/>
  <c r="HW66" i="26"/>
  <c r="HQ66" i="26"/>
  <c r="HI66" i="26"/>
  <c r="HB66" i="26"/>
  <c r="GU66" i="26"/>
  <c r="GM66" i="26"/>
  <c r="GG66" i="26"/>
  <c r="FZ66" i="26"/>
  <c r="FR66" i="26"/>
  <c r="FK66" i="26"/>
  <c r="FE66" i="26"/>
  <c r="EW66" i="26"/>
  <c r="EP66" i="26"/>
  <c r="EI66" i="26"/>
  <c r="HV66" i="26"/>
  <c r="HG66" i="26"/>
  <c r="GS66" i="26"/>
  <c r="GE66" i="26"/>
  <c r="FQ66" i="26"/>
  <c r="FB66" i="26"/>
  <c r="EO66" i="26"/>
  <c r="HS66" i="26"/>
  <c r="HF66" i="26"/>
  <c r="GQ66" i="26"/>
  <c r="GC66" i="26"/>
  <c r="FO66" i="26"/>
  <c r="FA66" i="26"/>
  <c r="EL66" i="26"/>
  <c r="IA66" i="26"/>
  <c r="GX66" i="26"/>
  <c r="FV66" i="26"/>
  <c r="ET66" i="26"/>
  <c r="HN66" i="26"/>
  <c r="GL66" i="26"/>
  <c r="FJ66" i="26"/>
  <c r="EG66" i="26"/>
  <c r="HM66" i="26"/>
  <c r="GK66" i="26"/>
  <c r="FG66" i="26"/>
  <c r="HA66" i="26"/>
  <c r="EU66" i="26"/>
  <c r="FW66" i="26"/>
  <c r="IB70" i="26"/>
  <c r="HX70" i="26"/>
  <c r="HT70" i="26"/>
  <c r="HP70" i="26"/>
  <c r="HL70" i="26"/>
  <c r="HH70" i="26"/>
  <c r="HD70" i="26"/>
  <c r="GZ70" i="26"/>
  <c r="GV70" i="26"/>
  <c r="GR70" i="26"/>
  <c r="GN70" i="26"/>
  <c r="GJ70" i="26"/>
  <c r="GF70" i="26"/>
  <c r="GB70" i="26"/>
  <c r="FX70" i="26"/>
  <c r="FT70" i="26"/>
  <c r="FP70" i="26"/>
  <c r="FL70" i="26"/>
  <c r="FH70" i="26"/>
  <c r="FD70" i="26"/>
  <c r="EZ70" i="26"/>
  <c r="EV70" i="26"/>
  <c r="ER70" i="26"/>
  <c r="EN70" i="26"/>
  <c r="EJ70" i="26"/>
  <c r="EF70" i="26"/>
  <c r="HZ70" i="26"/>
  <c r="HU70" i="26"/>
  <c r="HO70" i="26"/>
  <c r="HJ70" i="26"/>
  <c r="HE70" i="26"/>
  <c r="GY70" i="26"/>
  <c r="GT70" i="26"/>
  <c r="GO70" i="26"/>
  <c r="GI70" i="26"/>
  <c r="GD70" i="26"/>
  <c r="FY70" i="26"/>
  <c r="FS70" i="26"/>
  <c r="FN70" i="26"/>
  <c r="FI70" i="26"/>
  <c r="FC70" i="26"/>
  <c r="EX70" i="26"/>
  <c r="ES70" i="26"/>
  <c r="EM70" i="26"/>
  <c r="EH70" i="26"/>
  <c r="HY70" i="26"/>
  <c r="HS70" i="26"/>
  <c r="HN70" i="26"/>
  <c r="HI70" i="26"/>
  <c r="HC70" i="26"/>
  <c r="GX70" i="26"/>
  <c r="GS70" i="26"/>
  <c r="GM70" i="26"/>
  <c r="GH70" i="26"/>
  <c r="GC70" i="26"/>
  <c r="HR70" i="26"/>
  <c r="HG70" i="26"/>
  <c r="GW70" i="26"/>
  <c r="GL70" i="26"/>
  <c r="GA70" i="26"/>
  <c r="FU70" i="26"/>
  <c r="FM70" i="26"/>
  <c r="FF70" i="26"/>
  <c r="EY70" i="26"/>
  <c r="EQ70" i="26"/>
  <c r="EK70" i="26"/>
  <c r="IA70" i="26"/>
  <c r="HQ70" i="26"/>
  <c r="HF70" i="26"/>
  <c r="GU70" i="26"/>
  <c r="GK70" i="26"/>
  <c r="FZ70" i="26"/>
  <c r="FR70" i="26"/>
  <c r="FK70" i="26"/>
  <c r="FE70" i="26"/>
  <c r="EW70" i="26"/>
  <c r="EP70" i="26"/>
  <c r="EI70" i="26"/>
  <c r="HM70" i="26"/>
  <c r="GQ70" i="26"/>
  <c r="FW70" i="26"/>
  <c r="FJ70" i="26"/>
  <c r="EU70" i="26"/>
  <c r="EG70" i="26"/>
  <c r="HK70" i="26"/>
  <c r="GP70" i="26"/>
  <c r="FV70" i="26"/>
  <c r="FG70" i="26"/>
  <c r="ET70" i="26"/>
  <c r="HW70" i="26"/>
  <c r="GG70" i="26"/>
  <c r="FB70" i="26"/>
  <c r="HV70" i="26"/>
  <c r="GE70" i="26"/>
  <c r="FA70" i="26"/>
  <c r="HB70" i="26"/>
  <c r="FQ70" i="26"/>
  <c r="EO70" i="26"/>
  <c r="FO70" i="26"/>
  <c r="EL70" i="26"/>
  <c r="HA70" i="26"/>
  <c r="IA57" i="26"/>
  <c r="HW57" i="26"/>
  <c r="HS57" i="26"/>
  <c r="HO57" i="26"/>
  <c r="HK57" i="26"/>
  <c r="HG57" i="26"/>
  <c r="HC57" i="26"/>
  <c r="GY57" i="26"/>
  <c r="GU57" i="26"/>
  <c r="GQ57" i="26"/>
  <c r="GM57" i="26"/>
  <c r="GI57" i="26"/>
  <c r="GE57" i="26"/>
  <c r="GA57" i="26"/>
  <c r="FW57" i="26"/>
  <c r="FS57" i="26"/>
  <c r="FO57" i="26"/>
  <c r="FK57" i="26"/>
  <c r="FG57" i="26"/>
  <c r="FC57" i="26"/>
  <c r="EY57" i="26"/>
  <c r="EU57" i="26"/>
  <c r="EQ57" i="26"/>
  <c r="EM57" i="26"/>
  <c r="EI57" i="26"/>
  <c r="HY57" i="26"/>
  <c r="HT57" i="26"/>
  <c r="HN57" i="26"/>
  <c r="HI57" i="26"/>
  <c r="HD57" i="26"/>
  <c r="GX57" i="26"/>
  <c r="GS57" i="26"/>
  <c r="GN57" i="26"/>
  <c r="GH57" i="26"/>
  <c r="GC57" i="26"/>
  <c r="FX57" i="26"/>
  <c r="FR57" i="26"/>
  <c r="FM57" i="26"/>
  <c r="FH57" i="26"/>
  <c r="FB57" i="26"/>
  <c r="EW57" i="26"/>
  <c r="ER57" i="26"/>
  <c r="EL57" i="26"/>
  <c r="EG57" i="26"/>
  <c r="IB57" i="26"/>
  <c r="HU57" i="26"/>
  <c r="HM57" i="26"/>
  <c r="HF57" i="26"/>
  <c r="GZ57" i="26"/>
  <c r="GR57" i="26"/>
  <c r="GK57" i="26"/>
  <c r="GD57" i="26"/>
  <c r="FV57" i="26"/>
  <c r="FP57" i="26"/>
  <c r="FI57" i="26"/>
  <c r="FA57" i="26"/>
  <c r="ET57" i="26"/>
  <c r="EN57" i="26"/>
  <c r="EF57" i="26"/>
  <c r="HZ57" i="26"/>
  <c r="HR57" i="26"/>
  <c r="HL57" i="26"/>
  <c r="HE57" i="26"/>
  <c r="GW57" i="26"/>
  <c r="GP57" i="26"/>
  <c r="GJ57" i="26"/>
  <c r="GB57" i="26"/>
  <c r="FU57" i="26"/>
  <c r="FN57" i="26"/>
  <c r="FF57" i="26"/>
  <c r="EZ57" i="26"/>
  <c r="ES57" i="26"/>
  <c r="EK57" i="26"/>
  <c r="HP57" i="26"/>
  <c r="HA57" i="26"/>
  <c r="GL57" i="26"/>
  <c r="FY57" i="26"/>
  <c r="FJ57" i="26"/>
  <c r="EV57" i="26"/>
  <c r="EH57" i="26"/>
  <c r="HX57" i="26"/>
  <c r="HJ57" i="26"/>
  <c r="GV57" i="26"/>
  <c r="GG57" i="26"/>
  <c r="FT57" i="26"/>
  <c r="FE57" i="26"/>
  <c r="EP57" i="26"/>
  <c r="HH57" i="26"/>
  <c r="GF57" i="26"/>
  <c r="FD57" i="26"/>
  <c r="HB57" i="26"/>
  <c r="FZ57" i="26"/>
  <c r="EX57" i="26"/>
  <c r="HV57" i="26"/>
  <c r="GT57" i="26"/>
  <c r="FQ57" i="26"/>
  <c r="EO57" i="26"/>
  <c r="HQ57" i="26"/>
  <c r="FL57" i="26"/>
  <c r="EJ57" i="26"/>
  <c r="GO57" i="26"/>
  <c r="IA61" i="26"/>
  <c r="HW61" i="26"/>
  <c r="HS61" i="26"/>
  <c r="HO61" i="26"/>
  <c r="HK61" i="26"/>
  <c r="HG61" i="26"/>
  <c r="HC61" i="26"/>
  <c r="GY61" i="26"/>
  <c r="GU61" i="26"/>
  <c r="GQ61" i="26"/>
  <c r="GM61" i="26"/>
  <c r="GI61" i="26"/>
  <c r="GE61" i="26"/>
  <c r="GA61" i="26"/>
  <c r="FW61" i="26"/>
  <c r="FS61" i="26"/>
  <c r="FO61" i="26"/>
  <c r="FK61" i="26"/>
  <c r="FG61" i="26"/>
  <c r="FC61" i="26"/>
  <c r="EY61" i="26"/>
  <c r="EU61" i="26"/>
  <c r="EQ61" i="26"/>
  <c r="EM61" i="26"/>
  <c r="EI61" i="26"/>
  <c r="HX61" i="26"/>
  <c r="HR61" i="26"/>
  <c r="HM61" i="26"/>
  <c r="HH61" i="26"/>
  <c r="HB61" i="26"/>
  <c r="GW61" i="26"/>
  <c r="GR61" i="26"/>
  <c r="GL61" i="26"/>
  <c r="GG61" i="26"/>
  <c r="GB61" i="26"/>
  <c r="FV61" i="26"/>
  <c r="FQ61" i="26"/>
  <c r="FL61" i="26"/>
  <c r="FF61" i="26"/>
  <c r="FA61" i="26"/>
  <c r="EV61" i="26"/>
  <c r="EP61" i="26"/>
  <c r="EK61" i="26"/>
  <c r="EF61" i="26"/>
  <c r="HZ61" i="26"/>
  <c r="HT61" i="26"/>
  <c r="HL61" i="26"/>
  <c r="HE61" i="26"/>
  <c r="GX61" i="26"/>
  <c r="GP61" i="26"/>
  <c r="GJ61" i="26"/>
  <c r="GC61" i="26"/>
  <c r="FU61" i="26"/>
  <c r="FN61" i="26"/>
  <c r="FH61" i="26"/>
  <c r="EZ61" i="26"/>
  <c r="ES61" i="26"/>
  <c r="EL61" i="26"/>
  <c r="HY61" i="26"/>
  <c r="HQ61" i="26"/>
  <c r="HJ61" i="26"/>
  <c r="HD61" i="26"/>
  <c r="GV61" i="26"/>
  <c r="GO61" i="26"/>
  <c r="GH61" i="26"/>
  <c r="FZ61" i="26"/>
  <c r="FT61" i="26"/>
  <c r="FM61" i="26"/>
  <c r="FE61" i="26"/>
  <c r="EX61" i="26"/>
  <c r="ER61" i="26"/>
  <c r="EJ61" i="26"/>
  <c r="HV61" i="26"/>
  <c r="HI61" i="26"/>
  <c r="GT61" i="26"/>
  <c r="GF61" i="26"/>
  <c r="FR61" i="26"/>
  <c r="FD61" i="26"/>
  <c r="EO61" i="26"/>
  <c r="HU61" i="26"/>
  <c r="HF61" i="26"/>
  <c r="GS61" i="26"/>
  <c r="GD61" i="26"/>
  <c r="FP61" i="26"/>
  <c r="FB61" i="26"/>
  <c r="EN61" i="26"/>
  <c r="HN61" i="26"/>
  <c r="GK61" i="26"/>
  <c r="FI61" i="26"/>
  <c r="EG61" i="26"/>
  <c r="HA61" i="26"/>
  <c r="FY61" i="26"/>
  <c r="EW61" i="26"/>
  <c r="IB61" i="26"/>
  <c r="GZ61" i="26"/>
  <c r="FX61" i="26"/>
  <c r="ET61" i="26"/>
  <c r="HP61" i="26"/>
  <c r="FJ61" i="26"/>
  <c r="EH61" i="26"/>
  <c r="GN61" i="26"/>
  <c r="IB65" i="26"/>
  <c r="HX65" i="26"/>
  <c r="HT65" i="26"/>
  <c r="HP65" i="26"/>
  <c r="HL65" i="26"/>
  <c r="HH65" i="26"/>
  <c r="HD65" i="26"/>
  <c r="GZ65" i="26"/>
  <c r="GV65" i="26"/>
  <c r="GR65" i="26"/>
  <c r="GN65" i="26"/>
  <c r="GJ65" i="26"/>
  <c r="GF65" i="26"/>
  <c r="GB65" i="26"/>
  <c r="FX65" i="26"/>
  <c r="FT65" i="26"/>
  <c r="FP65" i="26"/>
  <c r="FL65" i="26"/>
  <c r="FH65" i="26"/>
  <c r="FD65" i="26"/>
  <c r="EZ65" i="26"/>
  <c r="EV65" i="26"/>
  <c r="ER65" i="26"/>
  <c r="EN65" i="26"/>
  <c r="EJ65" i="26"/>
  <c r="EF65" i="26"/>
  <c r="HZ65" i="26"/>
  <c r="HU65" i="26"/>
  <c r="HO65" i="26"/>
  <c r="HJ65" i="26"/>
  <c r="HE65" i="26"/>
  <c r="GY65" i="26"/>
  <c r="GT65" i="26"/>
  <c r="GO65" i="26"/>
  <c r="GI65" i="26"/>
  <c r="GD65" i="26"/>
  <c r="FY65" i="26"/>
  <c r="FS65" i="26"/>
  <c r="FN65" i="26"/>
  <c r="FI65" i="26"/>
  <c r="FC65" i="26"/>
  <c r="EX65" i="26"/>
  <c r="ES65" i="26"/>
  <c r="EM65" i="26"/>
  <c r="EH65" i="26"/>
  <c r="HY65" i="26"/>
  <c r="HR65" i="26"/>
  <c r="HK65" i="26"/>
  <c r="HC65" i="26"/>
  <c r="GW65" i="26"/>
  <c r="GP65" i="26"/>
  <c r="GH65" i="26"/>
  <c r="GA65" i="26"/>
  <c r="FU65" i="26"/>
  <c r="FM65" i="26"/>
  <c r="FF65" i="26"/>
  <c r="EY65" i="26"/>
  <c r="EQ65" i="26"/>
  <c r="EK65" i="26"/>
  <c r="HW65" i="26"/>
  <c r="HQ65" i="26"/>
  <c r="HI65" i="26"/>
  <c r="HB65" i="26"/>
  <c r="GU65" i="26"/>
  <c r="GM65" i="26"/>
  <c r="GG65" i="26"/>
  <c r="FZ65" i="26"/>
  <c r="FR65" i="26"/>
  <c r="FK65" i="26"/>
  <c r="FE65" i="26"/>
  <c r="EW65" i="26"/>
  <c r="EP65" i="26"/>
  <c r="EI65" i="26"/>
  <c r="HV65" i="26"/>
  <c r="HG65" i="26"/>
  <c r="GS65" i="26"/>
  <c r="GE65" i="26"/>
  <c r="FQ65" i="26"/>
  <c r="FB65" i="26"/>
  <c r="EO65" i="26"/>
  <c r="HS65" i="26"/>
  <c r="HF65" i="26"/>
  <c r="GQ65" i="26"/>
  <c r="GC65" i="26"/>
  <c r="FO65" i="26"/>
  <c r="FA65" i="26"/>
  <c r="EL65" i="26"/>
  <c r="HM65" i="26"/>
  <c r="GK65" i="26"/>
  <c r="FG65" i="26"/>
  <c r="HA65" i="26"/>
  <c r="FW65" i="26"/>
  <c r="EU65" i="26"/>
  <c r="IA65" i="26"/>
  <c r="GX65" i="26"/>
  <c r="FV65" i="26"/>
  <c r="ET65" i="26"/>
  <c r="FJ65" i="26"/>
  <c r="HN65" i="26"/>
  <c r="EG65" i="26"/>
  <c r="GL65" i="26"/>
  <c r="IB69" i="26"/>
  <c r="HX69" i="26"/>
  <c r="HT69" i="26"/>
  <c r="HP69" i="26"/>
  <c r="HL69" i="26"/>
  <c r="HH69" i="26"/>
  <c r="HD69" i="26"/>
  <c r="GZ69" i="26"/>
  <c r="GV69" i="26"/>
  <c r="GR69" i="26"/>
  <c r="GN69" i="26"/>
  <c r="GJ69" i="26"/>
  <c r="GF69" i="26"/>
  <c r="GB69" i="26"/>
  <c r="FX69" i="26"/>
  <c r="FT69" i="26"/>
  <c r="FP69" i="26"/>
  <c r="FL69" i="26"/>
  <c r="FH69" i="26"/>
  <c r="FD69" i="26"/>
  <c r="EZ69" i="26"/>
  <c r="EV69" i="26"/>
  <c r="ER69" i="26"/>
  <c r="EN69" i="26"/>
  <c r="EJ69" i="26"/>
  <c r="EF69" i="26"/>
  <c r="HW69" i="26"/>
  <c r="HR69" i="26"/>
  <c r="HM69" i="26"/>
  <c r="HG69" i="26"/>
  <c r="HB69" i="26"/>
  <c r="GW69" i="26"/>
  <c r="GQ69" i="26"/>
  <c r="GL69" i="26"/>
  <c r="GG69" i="26"/>
  <c r="GA69" i="26"/>
  <c r="FV69" i="26"/>
  <c r="FQ69" i="26"/>
  <c r="FK69" i="26"/>
  <c r="FF69" i="26"/>
  <c r="FA69" i="26"/>
  <c r="EU69" i="26"/>
  <c r="EP69" i="26"/>
  <c r="EK69" i="26"/>
  <c r="HV69" i="26"/>
  <c r="HO69" i="26"/>
  <c r="HI69" i="26"/>
  <c r="HA69" i="26"/>
  <c r="GT69" i="26"/>
  <c r="GM69" i="26"/>
  <c r="GE69" i="26"/>
  <c r="FY69" i="26"/>
  <c r="FR69" i="26"/>
  <c r="FJ69" i="26"/>
  <c r="FC69" i="26"/>
  <c r="EW69" i="26"/>
  <c r="EO69" i="26"/>
  <c r="EH69" i="26"/>
  <c r="IA69" i="26"/>
  <c r="HU69" i="26"/>
  <c r="HN69" i="26"/>
  <c r="HF69" i="26"/>
  <c r="GY69" i="26"/>
  <c r="GS69" i="26"/>
  <c r="GK69" i="26"/>
  <c r="GD69" i="26"/>
  <c r="FW69" i="26"/>
  <c r="FO69" i="26"/>
  <c r="FI69" i="26"/>
  <c r="FB69" i="26"/>
  <c r="ET69" i="26"/>
  <c r="EM69" i="26"/>
  <c r="EG69" i="26"/>
  <c r="HY69" i="26"/>
  <c r="HJ69" i="26"/>
  <c r="GU69" i="26"/>
  <c r="GH69" i="26"/>
  <c r="FS69" i="26"/>
  <c r="FE69" i="26"/>
  <c r="EQ69" i="26"/>
  <c r="HS69" i="26"/>
  <c r="HE69" i="26"/>
  <c r="GP69" i="26"/>
  <c r="GC69" i="26"/>
  <c r="FN69" i="26"/>
  <c r="EY69" i="26"/>
  <c r="EL69" i="26"/>
  <c r="HK69" i="26"/>
  <c r="GI69" i="26"/>
  <c r="FG69" i="26"/>
  <c r="HC69" i="26"/>
  <c r="FZ69" i="26"/>
  <c r="EX69" i="26"/>
  <c r="HZ69" i="26"/>
  <c r="GX69" i="26"/>
  <c r="FU69" i="26"/>
  <c r="ES69" i="26"/>
  <c r="HQ69" i="26"/>
  <c r="FM69" i="26"/>
  <c r="EI69" i="26"/>
  <c r="GO69" i="26"/>
  <c r="HY90" i="26"/>
  <c r="HU90" i="26"/>
  <c r="HQ90" i="26"/>
  <c r="HM90" i="26"/>
  <c r="HI90" i="26"/>
  <c r="HE90" i="26"/>
  <c r="HA90" i="26"/>
  <c r="GW90" i="26"/>
  <c r="GS90" i="26"/>
  <c r="GO90" i="26"/>
  <c r="GK90" i="26"/>
  <c r="GG90" i="26"/>
  <c r="GC90" i="26"/>
  <c r="FY90" i="26"/>
  <c r="FU90" i="26"/>
  <c r="FQ90" i="26"/>
  <c r="FM90" i="26"/>
  <c r="FI90" i="26"/>
  <c r="FE90" i="26"/>
  <c r="FA90" i="26"/>
  <c r="EW90" i="26"/>
  <c r="ES90" i="26"/>
  <c r="EO90" i="26"/>
  <c r="EK90" i="26"/>
  <c r="EG90" i="26"/>
  <c r="IB90" i="26"/>
  <c r="HW90" i="26"/>
  <c r="HR90" i="26"/>
  <c r="HL90" i="26"/>
  <c r="HG90" i="26"/>
  <c r="HB90" i="26"/>
  <c r="GV90" i="26"/>
  <c r="GQ90" i="26"/>
  <c r="GL90" i="26"/>
  <c r="GF90" i="26"/>
  <c r="GA90" i="26"/>
  <c r="FV90" i="26"/>
  <c r="FP90" i="26"/>
  <c r="FK90" i="26"/>
  <c r="FF90" i="26"/>
  <c r="EZ90" i="26"/>
  <c r="EU90" i="26"/>
  <c r="EP90" i="26"/>
  <c r="EJ90" i="26"/>
  <c r="HZ90" i="26"/>
  <c r="HS90" i="26"/>
  <c r="HK90" i="26"/>
  <c r="HD90" i="26"/>
  <c r="GX90" i="26"/>
  <c r="GP90" i="26"/>
  <c r="GI90" i="26"/>
  <c r="GB90" i="26"/>
  <c r="FT90" i="26"/>
  <c r="FN90" i="26"/>
  <c r="FG90" i="26"/>
  <c r="EY90" i="26"/>
  <c r="ER90" i="26"/>
  <c r="EL90" i="26"/>
  <c r="HX90" i="26"/>
  <c r="HP90" i="26"/>
  <c r="HJ90" i="26"/>
  <c r="HC90" i="26"/>
  <c r="GU90" i="26"/>
  <c r="GN90" i="26"/>
  <c r="GH90" i="26"/>
  <c r="FZ90" i="26"/>
  <c r="FS90" i="26"/>
  <c r="FL90" i="26"/>
  <c r="FD90" i="26"/>
  <c r="EX90" i="26"/>
  <c r="EQ90" i="26"/>
  <c r="EI90" i="26"/>
  <c r="IA90" i="26"/>
  <c r="HN90" i="26"/>
  <c r="GY90" i="26"/>
  <c r="GJ90" i="26"/>
  <c r="FW90" i="26"/>
  <c r="FH90" i="26"/>
  <c r="ET90" i="26"/>
  <c r="EF90" i="26"/>
  <c r="HO90" i="26"/>
  <c r="GT90" i="26"/>
  <c r="GD90" i="26"/>
  <c r="FJ90" i="26"/>
  <c r="EN90" i="26"/>
  <c r="HH90" i="26"/>
  <c r="GR90" i="26"/>
  <c r="FX90" i="26"/>
  <c r="FC90" i="26"/>
  <c r="EM90" i="26"/>
  <c r="HF90" i="26"/>
  <c r="FR90" i="26"/>
  <c r="EH90" i="26"/>
  <c r="GZ90" i="26"/>
  <c r="FO90" i="26"/>
  <c r="HT90" i="26"/>
  <c r="EV90" i="26"/>
  <c r="GM90" i="26"/>
  <c r="GE90" i="26"/>
  <c r="FB90" i="26"/>
  <c r="HV90" i="26"/>
  <c r="HZ81" i="26"/>
  <c r="HV81" i="26"/>
  <c r="HR81" i="26"/>
  <c r="HN81" i="26"/>
  <c r="HJ81" i="26"/>
  <c r="HF81" i="26"/>
  <c r="HB81" i="26"/>
  <c r="GX81" i="26"/>
  <c r="GT81" i="26"/>
  <c r="GP81" i="26"/>
  <c r="GL81" i="26"/>
  <c r="GH81" i="26"/>
  <c r="GD81" i="26"/>
  <c r="FZ81" i="26"/>
  <c r="FV81" i="26"/>
  <c r="FR81" i="26"/>
  <c r="FN81" i="26"/>
  <c r="FJ81" i="26"/>
  <c r="FF81" i="26"/>
  <c r="FB81" i="26"/>
  <c r="EX81" i="26"/>
  <c r="ET81" i="26"/>
  <c r="EP81" i="26"/>
  <c r="EL81" i="26"/>
  <c r="EH81" i="26"/>
  <c r="IB81" i="26"/>
  <c r="HW81" i="26"/>
  <c r="HQ81" i="26"/>
  <c r="HL81" i="26"/>
  <c r="HG81" i="26"/>
  <c r="HA81" i="26"/>
  <c r="GV81" i="26"/>
  <c r="GQ81" i="26"/>
  <c r="GK81" i="26"/>
  <c r="GF81" i="26"/>
  <c r="GA81" i="26"/>
  <c r="FU81" i="26"/>
  <c r="FP81" i="26"/>
  <c r="FK81" i="26"/>
  <c r="FE81" i="26"/>
  <c r="EZ81" i="26"/>
  <c r="EU81" i="26"/>
  <c r="EO81" i="26"/>
  <c r="EJ81" i="26"/>
  <c r="IA81" i="26"/>
  <c r="HT81" i="26"/>
  <c r="HM81" i="26"/>
  <c r="HE81" i="26"/>
  <c r="GY81" i="26"/>
  <c r="GR81" i="26"/>
  <c r="GJ81" i="26"/>
  <c r="GC81" i="26"/>
  <c r="FW81" i="26"/>
  <c r="FO81" i="26"/>
  <c r="FH81" i="26"/>
  <c r="FA81" i="26"/>
  <c r="ES81" i="26"/>
  <c r="EM81" i="26"/>
  <c r="EF81" i="26"/>
  <c r="HY81" i="26"/>
  <c r="HS81" i="26"/>
  <c r="HK81" i="26"/>
  <c r="HD81" i="26"/>
  <c r="GW81" i="26"/>
  <c r="GO81" i="26"/>
  <c r="GI81" i="26"/>
  <c r="GB81" i="26"/>
  <c r="FT81" i="26"/>
  <c r="FM81" i="26"/>
  <c r="FG81" i="26"/>
  <c r="EY81" i="26"/>
  <c r="ER81" i="26"/>
  <c r="EK81" i="26"/>
  <c r="HO81" i="26"/>
  <c r="GZ81" i="26"/>
  <c r="GM81" i="26"/>
  <c r="FX81" i="26"/>
  <c r="FI81" i="26"/>
  <c r="EV81" i="26"/>
  <c r="EG81" i="26"/>
  <c r="HX81" i="26"/>
  <c r="HI81" i="26"/>
  <c r="GU81" i="26"/>
  <c r="GG81" i="26"/>
  <c r="FS81" i="26"/>
  <c r="FD81" i="26"/>
  <c r="EQ81" i="26"/>
  <c r="HH81" i="26"/>
  <c r="GE81" i="26"/>
  <c r="FC81" i="26"/>
  <c r="HC81" i="26"/>
  <c r="FY81" i="26"/>
  <c r="EW81" i="26"/>
  <c r="GS81" i="26"/>
  <c r="EN81" i="26"/>
  <c r="GN81" i="26"/>
  <c r="EI81" i="26"/>
  <c r="HP81" i="26"/>
  <c r="FQ81" i="26"/>
  <c r="FL81" i="26"/>
  <c r="HU81" i="26"/>
  <c r="HY45" i="26"/>
  <c r="HU45" i="26"/>
  <c r="HQ45" i="26"/>
  <c r="HM45" i="26"/>
  <c r="HI45" i="26"/>
  <c r="HE45" i="26"/>
  <c r="HA45" i="26"/>
  <c r="GW45" i="26"/>
  <c r="GS45" i="26"/>
  <c r="GO45" i="26"/>
  <c r="GK45" i="26"/>
  <c r="GG45" i="26"/>
  <c r="GC45" i="26"/>
  <c r="FY45" i="26"/>
  <c r="FU45" i="26"/>
  <c r="FQ45" i="26"/>
  <c r="FM45" i="26"/>
  <c r="FI45" i="26"/>
  <c r="FE45" i="26"/>
  <c r="FA45" i="26"/>
  <c r="EW45" i="26"/>
  <c r="ES45" i="26"/>
  <c r="EO45" i="26"/>
  <c r="EK45" i="26"/>
  <c r="EG45" i="26"/>
  <c r="IA45" i="26"/>
  <c r="HV45" i="26"/>
  <c r="HP45" i="26"/>
  <c r="HK45" i="26"/>
  <c r="HF45" i="26"/>
  <c r="GZ45" i="26"/>
  <c r="GU45" i="26"/>
  <c r="GP45" i="26"/>
  <c r="GJ45" i="26"/>
  <c r="GE45" i="26"/>
  <c r="FZ45" i="26"/>
  <c r="FT45" i="26"/>
  <c r="FO45" i="26"/>
  <c r="FJ45" i="26"/>
  <c r="FD45" i="26"/>
  <c r="EY45" i="26"/>
  <c r="ET45" i="26"/>
  <c r="EN45" i="26"/>
  <c r="EI45" i="26"/>
  <c r="HZ45" i="26"/>
  <c r="HT45" i="26"/>
  <c r="HO45" i="26"/>
  <c r="HJ45" i="26"/>
  <c r="HD45" i="26"/>
  <c r="GY45" i="26"/>
  <c r="GT45" i="26"/>
  <c r="GN45" i="26"/>
  <c r="GI45" i="26"/>
  <c r="GD45" i="26"/>
  <c r="FX45" i="26"/>
  <c r="FS45" i="26"/>
  <c r="FN45" i="26"/>
  <c r="FH45" i="26"/>
  <c r="FC45" i="26"/>
  <c r="EX45" i="26"/>
  <c r="ER45" i="26"/>
  <c r="EM45" i="26"/>
  <c r="EH45" i="26"/>
  <c r="HX45" i="26"/>
  <c r="HN45" i="26"/>
  <c r="HC45" i="26"/>
  <c r="GR45" i="26"/>
  <c r="GH45" i="26"/>
  <c r="FW45" i="26"/>
  <c r="FL45" i="26"/>
  <c r="FB45" i="26"/>
  <c r="EQ45" i="26"/>
  <c r="EF45" i="26"/>
  <c r="HW45" i="26"/>
  <c r="HL45" i="26"/>
  <c r="HB45" i="26"/>
  <c r="GQ45" i="26"/>
  <c r="GF45" i="26"/>
  <c r="FV45" i="26"/>
  <c r="FK45" i="26"/>
  <c r="EZ45" i="26"/>
  <c r="EP45" i="26"/>
  <c r="HS45" i="26"/>
  <c r="HH45" i="26"/>
  <c r="GX45" i="26"/>
  <c r="GM45" i="26"/>
  <c r="GB45" i="26"/>
  <c r="FR45" i="26"/>
  <c r="FG45" i="26"/>
  <c r="EV45" i="26"/>
  <c r="EL45" i="26"/>
  <c r="HG45" i="26"/>
  <c r="FP45" i="26"/>
  <c r="IB45" i="26"/>
  <c r="GL45" i="26"/>
  <c r="EU45" i="26"/>
  <c r="GA45" i="26"/>
  <c r="GV45" i="26"/>
  <c r="FF45" i="26"/>
  <c r="HR45" i="26"/>
  <c r="EJ45" i="26"/>
  <c r="HY28" i="26"/>
  <c r="HU28" i="26"/>
  <c r="HQ28" i="26"/>
  <c r="HM28" i="26"/>
  <c r="HI28" i="26"/>
  <c r="HE28" i="26"/>
  <c r="HA28" i="26"/>
  <c r="GW28" i="26"/>
  <c r="GS28" i="26"/>
  <c r="GO28" i="26"/>
  <c r="GK28" i="26"/>
  <c r="GG28" i="26"/>
  <c r="GC28" i="26"/>
  <c r="FY28" i="26"/>
  <c r="FU28" i="26"/>
  <c r="FQ28" i="26"/>
  <c r="FM28" i="26"/>
  <c r="FI28" i="26"/>
  <c r="FE28" i="26"/>
  <c r="FA28" i="26"/>
  <c r="EW28" i="26"/>
  <c r="ES28" i="26"/>
  <c r="EO28" i="26"/>
  <c r="EK28" i="26"/>
  <c r="EG28" i="26"/>
  <c r="IB28" i="26"/>
  <c r="HW28" i="26"/>
  <c r="HR28" i="26"/>
  <c r="HL28" i="26"/>
  <c r="HG28" i="26"/>
  <c r="HB28" i="26"/>
  <c r="GV28" i="26"/>
  <c r="GQ28" i="26"/>
  <c r="GL28" i="26"/>
  <c r="GF28" i="26"/>
  <c r="GA28" i="26"/>
  <c r="FV28" i="26"/>
  <c r="FP28" i="26"/>
  <c r="FK28" i="26"/>
  <c r="FF28" i="26"/>
  <c r="EZ28" i="26"/>
  <c r="EU28" i="26"/>
  <c r="EP28" i="26"/>
  <c r="EJ28" i="26"/>
  <c r="IA28" i="26"/>
  <c r="HV28" i="26"/>
  <c r="HP28" i="26"/>
  <c r="HK28" i="26"/>
  <c r="HF28" i="26"/>
  <c r="GZ28" i="26"/>
  <c r="GU28" i="26"/>
  <c r="GP28" i="26"/>
  <c r="GJ28" i="26"/>
  <c r="GE28" i="26"/>
  <c r="FZ28" i="26"/>
  <c r="FT28" i="26"/>
  <c r="FO28" i="26"/>
  <c r="FJ28" i="26"/>
  <c r="FD28" i="26"/>
  <c r="EY28" i="26"/>
  <c r="ET28" i="26"/>
  <c r="EN28" i="26"/>
  <c r="EI28" i="26"/>
  <c r="HZ28" i="26"/>
  <c r="HT28" i="26"/>
  <c r="HO28" i="26"/>
  <c r="HJ28" i="26"/>
  <c r="HD28" i="26"/>
  <c r="GY28" i="26"/>
  <c r="GT28" i="26"/>
  <c r="GN28" i="26"/>
  <c r="GI28" i="26"/>
  <c r="GD28" i="26"/>
  <c r="FX28" i="26"/>
  <c r="FS28" i="26"/>
  <c r="FN28" i="26"/>
  <c r="FH28" i="26"/>
  <c r="FC28" i="26"/>
  <c r="EX28" i="26"/>
  <c r="ER28" i="26"/>
  <c r="EM28" i="26"/>
  <c r="EH28" i="26"/>
  <c r="HS28" i="26"/>
  <c r="GX28" i="26"/>
  <c r="GB28" i="26"/>
  <c r="FG28" i="26"/>
  <c r="EL28" i="26"/>
  <c r="FR28" i="26"/>
  <c r="HC28" i="26"/>
  <c r="GH28" i="26"/>
  <c r="EQ28" i="26"/>
  <c r="HN28" i="26"/>
  <c r="GR28" i="26"/>
  <c r="FW28" i="26"/>
  <c r="FB28" i="26"/>
  <c r="EF28" i="26"/>
  <c r="HH28" i="26"/>
  <c r="GM28" i="26"/>
  <c r="EV28" i="26"/>
  <c r="HX28" i="26"/>
  <c r="FL28" i="26"/>
  <c r="HY41" i="26"/>
  <c r="HU41" i="26"/>
  <c r="HQ41" i="26"/>
  <c r="HM41" i="26"/>
  <c r="HI41" i="26"/>
  <c r="HE41" i="26"/>
  <c r="HA41" i="26"/>
  <c r="GW41" i="26"/>
  <c r="GS41" i="26"/>
  <c r="GO41" i="26"/>
  <c r="GK41" i="26"/>
  <c r="GG41" i="26"/>
  <c r="GC41" i="26"/>
  <c r="FY41" i="26"/>
  <c r="FU41" i="26"/>
  <c r="FQ41" i="26"/>
  <c r="FM41" i="26"/>
  <c r="FI41" i="26"/>
  <c r="FE41" i="26"/>
  <c r="FA41" i="26"/>
  <c r="EW41" i="26"/>
  <c r="ES41" i="26"/>
  <c r="EO41" i="26"/>
  <c r="EK41" i="26"/>
  <c r="EG41" i="26"/>
  <c r="IB41" i="26"/>
  <c r="HW41" i="26"/>
  <c r="HR41" i="26"/>
  <c r="HL41" i="26"/>
  <c r="HG41" i="26"/>
  <c r="HB41" i="26"/>
  <c r="GV41" i="26"/>
  <c r="GQ41" i="26"/>
  <c r="GL41" i="26"/>
  <c r="GF41" i="26"/>
  <c r="GA41" i="26"/>
  <c r="FV41" i="26"/>
  <c r="FP41" i="26"/>
  <c r="FK41" i="26"/>
  <c r="FF41" i="26"/>
  <c r="EZ41" i="26"/>
  <c r="EU41" i="26"/>
  <c r="EP41" i="26"/>
  <c r="EJ41" i="26"/>
  <c r="IA41" i="26"/>
  <c r="HV41" i="26"/>
  <c r="HP41" i="26"/>
  <c r="HK41" i="26"/>
  <c r="HF41" i="26"/>
  <c r="GZ41" i="26"/>
  <c r="GU41" i="26"/>
  <c r="GP41" i="26"/>
  <c r="GJ41" i="26"/>
  <c r="GE41" i="26"/>
  <c r="FZ41" i="26"/>
  <c r="FT41" i="26"/>
  <c r="FO41" i="26"/>
  <c r="FJ41" i="26"/>
  <c r="FD41" i="26"/>
  <c r="EY41" i="26"/>
  <c r="ET41" i="26"/>
  <c r="EN41" i="26"/>
  <c r="EI41" i="26"/>
  <c r="HZ41" i="26"/>
  <c r="HO41" i="26"/>
  <c r="HD41" i="26"/>
  <c r="GT41" i="26"/>
  <c r="GI41" i="26"/>
  <c r="FX41" i="26"/>
  <c r="FN41" i="26"/>
  <c r="FC41" i="26"/>
  <c r="ER41" i="26"/>
  <c r="EH41" i="26"/>
  <c r="HX41" i="26"/>
  <c r="HN41" i="26"/>
  <c r="HC41" i="26"/>
  <c r="GR41" i="26"/>
  <c r="GH41" i="26"/>
  <c r="FW41" i="26"/>
  <c r="FL41" i="26"/>
  <c r="FB41" i="26"/>
  <c r="EQ41" i="26"/>
  <c r="EF41" i="26"/>
  <c r="HT41" i="26"/>
  <c r="HJ41" i="26"/>
  <c r="GY41" i="26"/>
  <c r="GN41" i="26"/>
  <c r="GD41" i="26"/>
  <c r="FS41" i="26"/>
  <c r="FH41" i="26"/>
  <c r="EX41" i="26"/>
  <c r="EM41" i="26"/>
  <c r="GM41" i="26"/>
  <c r="EV41" i="26"/>
  <c r="HH41" i="26"/>
  <c r="GX41" i="26"/>
  <c r="HS41" i="26"/>
  <c r="GB41" i="26"/>
  <c r="EL41" i="26"/>
  <c r="FR41" i="26"/>
  <c r="FG41" i="26"/>
  <c r="IB47" i="26"/>
  <c r="HX47" i="26"/>
  <c r="HT47" i="26"/>
  <c r="HP47" i="26"/>
  <c r="HL47" i="26"/>
  <c r="HH47" i="26"/>
  <c r="HD47" i="26"/>
  <c r="GZ47" i="26"/>
  <c r="GV47" i="26"/>
  <c r="GR47" i="26"/>
  <c r="GN47" i="26"/>
  <c r="GJ47" i="26"/>
  <c r="GF47" i="26"/>
  <c r="GB47" i="26"/>
  <c r="FX47" i="26"/>
  <c r="FT47" i="26"/>
  <c r="FP47" i="26"/>
  <c r="FL47" i="26"/>
  <c r="FH47" i="26"/>
  <c r="FD47" i="26"/>
  <c r="EZ47" i="26"/>
  <c r="EV47" i="26"/>
  <c r="ER47" i="26"/>
  <c r="EN47" i="26"/>
  <c r="EJ47" i="26"/>
  <c r="EF47" i="26"/>
  <c r="HY47" i="26"/>
  <c r="HS47" i="26"/>
  <c r="HN47" i="26"/>
  <c r="HI47" i="26"/>
  <c r="HC47" i="26"/>
  <c r="GX47" i="26"/>
  <c r="GS47" i="26"/>
  <c r="GM47" i="26"/>
  <c r="GH47" i="26"/>
  <c r="GC47" i="26"/>
  <c r="FW47" i="26"/>
  <c r="FR47" i="26"/>
  <c r="FM47" i="26"/>
  <c r="FG47" i="26"/>
  <c r="FB47" i="26"/>
  <c r="EW47" i="26"/>
  <c r="EQ47" i="26"/>
  <c r="EL47" i="26"/>
  <c r="EG47" i="26"/>
  <c r="HW47" i="26"/>
  <c r="HR47" i="26"/>
  <c r="HM47" i="26"/>
  <c r="HG47" i="26"/>
  <c r="HB47" i="26"/>
  <c r="GW47" i="26"/>
  <c r="GQ47" i="26"/>
  <c r="GL47" i="26"/>
  <c r="GG47" i="26"/>
  <c r="GA47" i="26"/>
  <c r="FV47" i="26"/>
  <c r="FQ47" i="26"/>
  <c r="FK47" i="26"/>
  <c r="FF47" i="26"/>
  <c r="FA47" i="26"/>
  <c r="EU47" i="26"/>
  <c r="EP47" i="26"/>
  <c r="EK47" i="26"/>
  <c r="HU47" i="26"/>
  <c r="HJ47" i="26"/>
  <c r="GY47" i="26"/>
  <c r="GO47" i="26"/>
  <c r="GD47" i="26"/>
  <c r="FS47" i="26"/>
  <c r="FI47" i="26"/>
  <c r="EX47" i="26"/>
  <c r="EM47" i="26"/>
  <c r="IA47" i="26"/>
  <c r="HQ47" i="26"/>
  <c r="HF47" i="26"/>
  <c r="GU47" i="26"/>
  <c r="GK47" i="26"/>
  <c r="FZ47" i="26"/>
  <c r="FO47" i="26"/>
  <c r="FE47" i="26"/>
  <c r="ET47" i="26"/>
  <c r="EI47" i="26"/>
  <c r="HZ47" i="26"/>
  <c r="HO47" i="26"/>
  <c r="HE47" i="26"/>
  <c r="GT47" i="26"/>
  <c r="GI47" i="26"/>
  <c r="FY47" i="26"/>
  <c r="FN47" i="26"/>
  <c r="FC47" i="26"/>
  <c r="ES47" i="26"/>
  <c r="EH47" i="26"/>
  <c r="GP47" i="26"/>
  <c r="EY47" i="26"/>
  <c r="HK47" i="26"/>
  <c r="FU47" i="26"/>
  <c r="FJ47" i="26"/>
  <c r="HV47" i="26"/>
  <c r="GE47" i="26"/>
  <c r="EO47" i="26"/>
  <c r="HA47" i="26"/>
  <c r="IB88" i="26"/>
  <c r="HX88" i="26"/>
  <c r="HT88" i="26"/>
  <c r="HP88" i="26"/>
  <c r="HL88" i="26"/>
  <c r="HH88" i="26"/>
  <c r="HD88" i="26"/>
  <c r="GZ88" i="26"/>
  <c r="GV88" i="26"/>
  <c r="GR88" i="26"/>
  <c r="GN88" i="26"/>
  <c r="GJ88" i="26"/>
  <c r="GF88" i="26"/>
  <c r="GB88" i="26"/>
  <c r="FX88" i="26"/>
  <c r="FT88" i="26"/>
  <c r="FP88" i="26"/>
  <c r="FL88" i="26"/>
  <c r="FH88" i="26"/>
  <c r="FD88" i="26"/>
  <c r="EZ88" i="26"/>
  <c r="EV88" i="26"/>
  <c r="ER88" i="26"/>
  <c r="EN88" i="26"/>
  <c r="EJ88" i="26"/>
  <c r="EF88" i="26"/>
  <c r="HZ88" i="26"/>
  <c r="HU88" i="26"/>
  <c r="HO88" i="26"/>
  <c r="HJ88" i="26"/>
  <c r="HE88" i="26"/>
  <c r="GY88" i="26"/>
  <c r="GT88" i="26"/>
  <c r="GO88" i="26"/>
  <c r="GI88" i="26"/>
  <c r="GD88" i="26"/>
  <c r="FY88" i="26"/>
  <c r="FS88" i="26"/>
  <c r="FN88" i="26"/>
  <c r="FI88" i="26"/>
  <c r="FC88" i="26"/>
  <c r="EX88" i="26"/>
  <c r="ES88" i="26"/>
  <c r="EM88" i="26"/>
  <c r="EH88" i="26"/>
  <c r="HY88" i="26"/>
  <c r="HR88" i="26"/>
  <c r="HK88" i="26"/>
  <c r="HC88" i="26"/>
  <c r="GW88" i="26"/>
  <c r="GP88" i="26"/>
  <c r="GH88" i="26"/>
  <c r="GA88" i="26"/>
  <c r="FU88" i="26"/>
  <c r="FM88" i="26"/>
  <c r="FF88" i="26"/>
  <c r="EY88" i="26"/>
  <c r="EQ88" i="26"/>
  <c r="EK88" i="26"/>
  <c r="HW88" i="26"/>
  <c r="HQ88" i="26"/>
  <c r="HI88" i="26"/>
  <c r="HB88" i="26"/>
  <c r="GU88" i="26"/>
  <c r="GM88" i="26"/>
  <c r="GG88" i="26"/>
  <c r="FZ88" i="26"/>
  <c r="FR88" i="26"/>
  <c r="FK88" i="26"/>
  <c r="FE88" i="26"/>
  <c r="EW88" i="26"/>
  <c r="EP88" i="26"/>
  <c r="EI88" i="26"/>
  <c r="HV88" i="26"/>
  <c r="HG88" i="26"/>
  <c r="GS88" i="26"/>
  <c r="GE88" i="26"/>
  <c r="FQ88" i="26"/>
  <c r="FB88" i="26"/>
  <c r="HM88" i="26"/>
  <c r="GQ88" i="26"/>
  <c r="FW88" i="26"/>
  <c r="FG88" i="26"/>
  <c r="EO88" i="26"/>
  <c r="IA88" i="26"/>
  <c r="HF88" i="26"/>
  <c r="GL88" i="26"/>
  <c r="FV88" i="26"/>
  <c r="FA88" i="26"/>
  <c r="EL88" i="26"/>
  <c r="GX88" i="26"/>
  <c r="FJ88" i="26"/>
  <c r="HS88" i="26"/>
  <c r="GK88" i="26"/>
  <c r="EU88" i="26"/>
  <c r="FO88" i="26"/>
  <c r="HN88" i="26"/>
  <c r="ET88" i="26"/>
  <c r="HA88" i="26"/>
  <c r="GC88" i="26"/>
  <c r="EG88" i="26"/>
  <c r="IA24" i="26"/>
  <c r="HW24" i="26"/>
  <c r="HS24" i="26"/>
  <c r="HO24" i="26"/>
  <c r="HK24" i="26"/>
  <c r="HG24" i="26"/>
  <c r="HC24" i="26"/>
  <c r="GY24" i="26"/>
  <c r="GU24" i="26"/>
  <c r="GQ24" i="26"/>
  <c r="GM24" i="26"/>
  <c r="GI24" i="26"/>
  <c r="GE24" i="26"/>
  <c r="GA24" i="26"/>
  <c r="FW24" i="26"/>
  <c r="FS24" i="26"/>
  <c r="FO24" i="26"/>
  <c r="FK24" i="26"/>
  <c r="FG24" i="26"/>
  <c r="FC24" i="26"/>
  <c r="EY24" i="26"/>
  <c r="EU24" i="26"/>
  <c r="EQ24" i="26"/>
  <c r="EM24" i="26"/>
  <c r="EI24" i="26"/>
  <c r="IB24" i="26"/>
  <c r="HV24" i="26"/>
  <c r="HQ24" i="26"/>
  <c r="HL24" i="26"/>
  <c r="HF24" i="26"/>
  <c r="HA24" i="26"/>
  <c r="GV24" i="26"/>
  <c r="GP24" i="26"/>
  <c r="GK24" i="26"/>
  <c r="GF24" i="26"/>
  <c r="FZ24" i="26"/>
  <c r="FU24" i="26"/>
  <c r="FP24" i="26"/>
  <c r="FJ24" i="26"/>
  <c r="FE24" i="26"/>
  <c r="EZ24" i="26"/>
  <c r="ET24" i="26"/>
  <c r="EO24" i="26"/>
  <c r="EJ24" i="26"/>
  <c r="HZ24" i="26"/>
  <c r="HU24" i="26"/>
  <c r="HP24" i="26"/>
  <c r="HJ24" i="26"/>
  <c r="HE24" i="26"/>
  <c r="GZ24" i="26"/>
  <c r="GT24" i="26"/>
  <c r="GO24" i="26"/>
  <c r="GJ24" i="26"/>
  <c r="GD24" i="26"/>
  <c r="FY24" i="26"/>
  <c r="FT24" i="26"/>
  <c r="FN24" i="26"/>
  <c r="FI24" i="26"/>
  <c r="FD24" i="26"/>
  <c r="EX24" i="26"/>
  <c r="ES24" i="26"/>
  <c r="EN24" i="26"/>
  <c r="EH24" i="26"/>
  <c r="HY24" i="26"/>
  <c r="HT24" i="26"/>
  <c r="HN24" i="26"/>
  <c r="HI24" i="26"/>
  <c r="HD24" i="26"/>
  <c r="GX24" i="26"/>
  <c r="GS24" i="26"/>
  <c r="GN24" i="26"/>
  <c r="GH24" i="26"/>
  <c r="GC24" i="26"/>
  <c r="FX24" i="26"/>
  <c r="FR24" i="26"/>
  <c r="FM24" i="26"/>
  <c r="FH24" i="26"/>
  <c r="FB24" i="26"/>
  <c r="EW24" i="26"/>
  <c r="ER24" i="26"/>
  <c r="EL24" i="26"/>
  <c r="EG24" i="26"/>
  <c r="HM24" i="26"/>
  <c r="GR24" i="26"/>
  <c r="FV24" i="26"/>
  <c r="FA24" i="26"/>
  <c r="EF24" i="26"/>
  <c r="HB24" i="26"/>
  <c r="FL24" i="26"/>
  <c r="HR24" i="26"/>
  <c r="GB24" i="26"/>
  <c r="EK24" i="26"/>
  <c r="HH24" i="26"/>
  <c r="GL24" i="26"/>
  <c r="FQ24" i="26"/>
  <c r="EV24" i="26"/>
  <c r="HX24" i="26"/>
  <c r="GG24" i="26"/>
  <c r="EP24" i="26"/>
  <c r="GW24" i="26"/>
  <c r="FF24" i="26"/>
  <c r="HY72" i="26"/>
  <c r="HU72" i="26"/>
  <c r="HQ72" i="26"/>
  <c r="HM72" i="26"/>
  <c r="HI72" i="26"/>
  <c r="HE72" i="26"/>
  <c r="HA72" i="26"/>
  <c r="GW72" i="26"/>
  <c r="GS72" i="26"/>
  <c r="GO72" i="26"/>
  <c r="GK72" i="26"/>
  <c r="GG72" i="26"/>
  <c r="GC72" i="26"/>
  <c r="FY72" i="26"/>
  <c r="FU72" i="26"/>
  <c r="FQ72" i="26"/>
  <c r="FM72" i="26"/>
  <c r="FI72" i="26"/>
  <c r="FE72" i="26"/>
  <c r="FA72" i="26"/>
  <c r="EW72" i="26"/>
  <c r="ES72" i="26"/>
  <c r="EO72" i="26"/>
  <c r="EK72" i="26"/>
  <c r="EG72" i="26"/>
  <c r="IA72" i="26"/>
  <c r="HV72" i="26"/>
  <c r="HP72" i="26"/>
  <c r="HK72" i="26"/>
  <c r="HF72" i="26"/>
  <c r="GZ72" i="26"/>
  <c r="GU72" i="26"/>
  <c r="GP72" i="26"/>
  <c r="GJ72" i="26"/>
  <c r="GE72" i="26"/>
  <c r="FZ72" i="26"/>
  <c r="FT72" i="26"/>
  <c r="FO72" i="26"/>
  <c r="FJ72" i="26"/>
  <c r="FD72" i="26"/>
  <c r="EY72" i="26"/>
  <c r="ET72" i="26"/>
  <c r="EN72" i="26"/>
  <c r="EI72" i="26"/>
  <c r="HZ72" i="26"/>
  <c r="HT72" i="26"/>
  <c r="HO72" i="26"/>
  <c r="HJ72" i="26"/>
  <c r="HD72" i="26"/>
  <c r="GY72" i="26"/>
  <c r="GT72" i="26"/>
  <c r="GN72" i="26"/>
  <c r="GI72" i="26"/>
  <c r="GD72" i="26"/>
  <c r="FX72" i="26"/>
  <c r="FS72" i="26"/>
  <c r="FN72" i="26"/>
  <c r="FH72" i="26"/>
  <c r="FC72" i="26"/>
  <c r="EX72" i="26"/>
  <c r="ER72" i="26"/>
  <c r="EM72" i="26"/>
  <c r="EH72" i="26"/>
  <c r="HX72" i="26"/>
  <c r="HN72" i="26"/>
  <c r="HC72" i="26"/>
  <c r="GR72" i="26"/>
  <c r="GH72" i="26"/>
  <c r="FW72" i="26"/>
  <c r="FL72" i="26"/>
  <c r="FB72" i="26"/>
  <c r="EQ72" i="26"/>
  <c r="EF72" i="26"/>
  <c r="HW72" i="26"/>
  <c r="HL72" i="26"/>
  <c r="HB72" i="26"/>
  <c r="GQ72" i="26"/>
  <c r="GF72" i="26"/>
  <c r="FV72" i="26"/>
  <c r="FK72" i="26"/>
  <c r="EZ72" i="26"/>
  <c r="EP72" i="26"/>
  <c r="HS72" i="26"/>
  <c r="GX72" i="26"/>
  <c r="GB72" i="26"/>
  <c r="FG72" i="26"/>
  <c r="EL72" i="26"/>
  <c r="HR72" i="26"/>
  <c r="GV72" i="26"/>
  <c r="GA72" i="26"/>
  <c r="FF72" i="26"/>
  <c r="EJ72" i="26"/>
  <c r="GM72" i="26"/>
  <c r="EV72" i="26"/>
  <c r="IB72" i="26"/>
  <c r="GL72" i="26"/>
  <c r="EU72" i="26"/>
  <c r="HH72" i="26"/>
  <c r="FR72" i="26"/>
  <c r="HG72" i="26"/>
  <c r="FP72" i="26"/>
  <c r="HY83" i="26"/>
  <c r="HU83" i="26"/>
  <c r="HQ83" i="26"/>
  <c r="HM83" i="26"/>
  <c r="HI83" i="26"/>
  <c r="HE83" i="26"/>
  <c r="HA83" i="26"/>
  <c r="GW83" i="26"/>
  <c r="GS83" i="26"/>
  <c r="GO83" i="26"/>
  <c r="GK83" i="26"/>
  <c r="GG83" i="26"/>
  <c r="GC83" i="26"/>
  <c r="FY83" i="26"/>
  <c r="FU83" i="26"/>
  <c r="FQ83" i="26"/>
  <c r="FM83" i="26"/>
  <c r="FI83" i="26"/>
  <c r="FE83" i="26"/>
  <c r="FA83" i="26"/>
  <c r="EW83" i="26"/>
  <c r="ES83" i="26"/>
  <c r="EO83" i="26"/>
  <c r="EK83" i="26"/>
  <c r="EG83" i="26"/>
  <c r="IB83" i="26"/>
  <c r="HW83" i="26"/>
  <c r="HR83" i="26"/>
  <c r="HL83" i="26"/>
  <c r="HG83" i="26"/>
  <c r="HB83" i="26"/>
  <c r="GV83" i="26"/>
  <c r="GQ83" i="26"/>
  <c r="GL83" i="26"/>
  <c r="GF83" i="26"/>
  <c r="GA83" i="26"/>
  <c r="FV83" i="26"/>
  <c r="FP83" i="26"/>
  <c r="FK83" i="26"/>
  <c r="FF83" i="26"/>
  <c r="EZ83" i="26"/>
  <c r="EU83" i="26"/>
  <c r="EP83" i="26"/>
  <c r="EJ83" i="26"/>
  <c r="HZ83" i="26"/>
  <c r="HS83" i="26"/>
  <c r="HK83" i="26"/>
  <c r="HD83" i="26"/>
  <c r="GX83" i="26"/>
  <c r="GP83" i="26"/>
  <c r="GI83" i="26"/>
  <c r="GB83" i="26"/>
  <c r="FT83" i="26"/>
  <c r="FN83" i="26"/>
  <c r="FG83" i="26"/>
  <c r="EY83" i="26"/>
  <c r="ER83" i="26"/>
  <c r="EL83" i="26"/>
  <c r="HX83" i="26"/>
  <c r="HP83" i="26"/>
  <c r="HJ83" i="26"/>
  <c r="HC83" i="26"/>
  <c r="GU83" i="26"/>
  <c r="GN83" i="26"/>
  <c r="GH83" i="26"/>
  <c r="FZ83" i="26"/>
  <c r="FS83" i="26"/>
  <c r="FL83" i="26"/>
  <c r="FD83" i="26"/>
  <c r="EX83" i="26"/>
  <c r="EQ83" i="26"/>
  <c r="EI83" i="26"/>
  <c r="IA83" i="26"/>
  <c r="HN83" i="26"/>
  <c r="GY83" i="26"/>
  <c r="GJ83" i="26"/>
  <c r="FW83" i="26"/>
  <c r="FH83" i="26"/>
  <c r="ET83" i="26"/>
  <c r="EF83" i="26"/>
  <c r="HV83" i="26"/>
  <c r="HH83" i="26"/>
  <c r="GT83" i="26"/>
  <c r="GE83" i="26"/>
  <c r="FR83" i="26"/>
  <c r="FC83" i="26"/>
  <c r="EN83" i="26"/>
  <c r="GZ83" i="26"/>
  <c r="FX83" i="26"/>
  <c r="EV83" i="26"/>
  <c r="HT83" i="26"/>
  <c r="GR83" i="26"/>
  <c r="FO83" i="26"/>
  <c r="EM83" i="26"/>
  <c r="GD83" i="26"/>
  <c r="HO83" i="26"/>
  <c r="FJ83" i="26"/>
  <c r="EH83" i="26"/>
  <c r="HF83" i="26"/>
  <c r="GM83" i="26"/>
  <c r="FB83" i="26"/>
  <c r="HZ79" i="26"/>
  <c r="HV79" i="26"/>
  <c r="HR79" i="26"/>
  <c r="HN79" i="26"/>
  <c r="HJ79" i="26"/>
  <c r="HF79" i="26"/>
  <c r="HB79" i="26"/>
  <c r="GX79" i="26"/>
  <c r="GT79" i="26"/>
  <c r="GP79" i="26"/>
  <c r="GL79" i="26"/>
  <c r="GH79" i="26"/>
  <c r="GD79" i="26"/>
  <c r="FZ79" i="26"/>
  <c r="FV79" i="26"/>
  <c r="FR79" i="26"/>
  <c r="FN79" i="26"/>
  <c r="FJ79" i="26"/>
  <c r="FF79" i="26"/>
  <c r="FB79" i="26"/>
  <c r="EX79" i="26"/>
  <c r="ET79" i="26"/>
  <c r="EP79" i="26"/>
  <c r="EL79" i="26"/>
  <c r="EH79" i="26"/>
  <c r="IB79" i="26"/>
  <c r="HW79" i="26"/>
  <c r="HQ79" i="26"/>
  <c r="HL79" i="26"/>
  <c r="HG79" i="26"/>
  <c r="HA79" i="26"/>
  <c r="GV79" i="26"/>
  <c r="GQ79" i="26"/>
  <c r="GK79" i="26"/>
  <c r="GF79" i="26"/>
  <c r="GA79" i="26"/>
  <c r="FU79" i="26"/>
  <c r="FP79" i="26"/>
  <c r="FK79" i="26"/>
  <c r="FE79" i="26"/>
  <c r="EZ79" i="26"/>
  <c r="EU79" i="26"/>
  <c r="EO79" i="26"/>
  <c r="EJ79" i="26"/>
  <c r="HX79" i="26"/>
  <c r="HP79" i="26"/>
  <c r="HI79" i="26"/>
  <c r="HC79" i="26"/>
  <c r="GU79" i="26"/>
  <c r="GN79" i="26"/>
  <c r="GG79" i="26"/>
  <c r="FY79" i="26"/>
  <c r="FS79" i="26"/>
  <c r="FL79" i="26"/>
  <c r="FD79" i="26"/>
  <c r="EW79" i="26"/>
  <c r="EQ79" i="26"/>
  <c r="EI79" i="26"/>
  <c r="HU79" i="26"/>
  <c r="HO79" i="26"/>
  <c r="HH79" i="26"/>
  <c r="GZ79" i="26"/>
  <c r="GS79" i="26"/>
  <c r="GM79" i="26"/>
  <c r="GE79" i="26"/>
  <c r="FX79" i="26"/>
  <c r="FQ79" i="26"/>
  <c r="FI79" i="26"/>
  <c r="FC79" i="26"/>
  <c r="EV79" i="26"/>
  <c r="EN79" i="26"/>
  <c r="EG79" i="26"/>
  <c r="IA79" i="26"/>
  <c r="HM79" i="26"/>
  <c r="GY79" i="26"/>
  <c r="GJ79" i="26"/>
  <c r="FW79" i="26"/>
  <c r="FH79" i="26"/>
  <c r="ES79" i="26"/>
  <c r="EF79" i="26"/>
  <c r="HY79" i="26"/>
  <c r="HK79" i="26"/>
  <c r="GW79" i="26"/>
  <c r="GI79" i="26"/>
  <c r="FT79" i="26"/>
  <c r="FG79" i="26"/>
  <c r="ER79" i="26"/>
  <c r="HD79" i="26"/>
  <c r="GB79" i="26"/>
  <c r="EY79" i="26"/>
  <c r="HT79" i="26"/>
  <c r="GR79" i="26"/>
  <c r="FO79" i="26"/>
  <c r="EM79" i="26"/>
  <c r="GC79" i="26"/>
  <c r="HS79" i="26"/>
  <c r="FM79" i="26"/>
  <c r="FA79" i="26"/>
  <c r="EK79" i="26"/>
  <c r="HE79" i="26"/>
  <c r="GO79" i="26"/>
  <c r="R6" i="26"/>
  <c r="EF6" i="26"/>
  <c r="IB6" i="26"/>
  <c r="EG6" i="26"/>
  <c r="EH6" i="26"/>
  <c r="EI6" i="26"/>
  <c r="EJ6" i="26"/>
  <c r="EK6" i="26"/>
  <c r="EL6" i="26"/>
  <c r="EM6" i="26"/>
  <c r="EN6" i="26"/>
  <c r="EO6" i="26"/>
  <c r="EP6" i="26"/>
  <c r="EQ6" i="26"/>
  <c r="R8" i="26"/>
  <c r="EF8" i="26"/>
  <c r="IB8" i="26"/>
  <c r="EG8" i="26"/>
  <c r="EH8" i="26"/>
  <c r="EI8" i="26"/>
  <c r="EJ8" i="26"/>
  <c r="EK8" i="26"/>
  <c r="EL8" i="26"/>
  <c r="EM8" i="26"/>
  <c r="EN8" i="26"/>
  <c r="EO8" i="26"/>
  <c r="EP8" i="26"/>
  <c r="EQ8" i="26"/>
  <c r="IB74" i="26"/>
  <c r="HX74" i="26"/>
  <c r="HT74" i="26"/>
  <c r="HP74" i="26"/>
  <c r="HL74" i="26"/>
  <c r="HH74" i="26"/>
  <c r="HD74" i="26"/>
  <c r="GZ74" i="26"/>
  <c r="GV74" i="26"/>
  <c r="GR74" i="26"/>
  <c r="GN74" i="26"/>
  <c r="GJ74" i="26"/>
  <c r="GF74" i="26"/>
  <c r="GB74" i="26"/>
  <c r="FX74" i="26"/>
  <c r="FT74" i="26"/>
  <c r="FP74" i="26"/>
  <c r="FL74" i="26"/>
  <c r="FH74" i="26"/>
  <c r="FD74" i="26"/>
  <c r="EZ74" i="26"/>
  <c r="EV74" i="26"/>
  <c r="ER74" i="26"/>
  <c r="EN74" i="26"/>
  <c r="EJ74" i="26"/>
  <c r="EF74" i="26"/>
  <c r="HY74" i="26"/>
  <c r="HS74" i="26"/>
  <c r="HN74" i="26"/>
  <c r="HI74" i="26"/>
  <c r="HC74" i="26"/>
  <c r="GX74" i="26"/>
  <c r="GS74" i="26"/>
  <c r="GM74" i="26"/>
  <c r="GH74" i="26"/>
  <c r="GC74" i="26"/>
  <c r="FW74" i="26"/>
  <c r="FR74" i="26"/>
  <c r="FM74" i="26"/>
  <c r="FG74" i="26"/>
  <c r="FB74" i="26"/>
  <c r="EW74" i="26"/>
  <c r="EQ74" i="26"/>
  <c r="EL74" i="26"/>
  <c r="EG74" i="26"/>
  <c r="HW74" i="26"/>
  <c r="HR74" i="26"/>
  <c r="HM74" i="26"/>
  <c r="HG74" i="26"/>
  <c r="HB74" i="26"/>
  <c r="GW74" i="26"/>
  <c r="GQ74" i="26"/>
  <c r="GL74" i="26"/>
  <c r="GG74" i="26"/>
  <c r="GA74" i="26"/>
  <c r="FV74" i="26"/>
  <c r="FQ74" i="26"/>
  <c r="FK74" i="26"/>
  <c r="FF74" i="26"/>
  <c r="FA74" i="26"/>
  <c r="EU74" i="26"/>
  <c r="EP74" i="26"/>
  <c r="EK74" i="26"/>
  <c r="IA74" i="26"/>
  <c r="HQ74" i="26"/>
  <c r="HF74" i="26"/>
  <c r="GU74" i="26"/>
  <c r="GK74" i="26"/>
  <c r="FZ74" i="26"/>
  <c r="FO74" i="26"/>
  <c r="FE74" i="26"/>
  <c r="ET74" i="26"/>
  <c r="EI74" i="26"/>
  <c r="HZ74" i="26"/>
  <c r="HO74" i="26"/>
  <c r="HE74" i="26"/>
  <c r="GT74" i="26"/>
  <c r="GI74" i="26"/>
  <c r="FY74" i="26"/>
  <c r="FN74" i="26"/>
  <c r="FC74" i="26"/>
  <c r="ES74" i="26"/>
  <c r="EH74" i="26"/>
  <c r="HJ74" i="26"/>
  <c r="GO74" i="26"/>
  <c r="FS74" i="26"/>
  <c r="EX74" i="26"/>
  <c r="HV74" i="26"/>
  <c r="HA74" i="26"/>
  <c r="GE74" i="26"/>
  <c r="FJ74" i="26"/>
  <c r="EO74" i="26"/>
  <c r="GY74" i="26"/>
  <c r="FI74" i="26"/>
  <c r="GP74" i="26"/>
  <c r="EY74" i="26"/>
  <c r="GD74" i="26"/>
  <c r="FU74" i="26"/>
  <c r="HU74" i="26"/>
  <c r="EM74" i="26"/>
  <c r="HK74" i="26"/>
  <c r="IA62" i="26"/>
  <c r="HW62" i="26"/>
  <c r="HS62" i="26"/>
  <c r="HO62" i="26"/>
  <c r="HK62" i="26"/>
  <c r="HG62" i="26"/>
  <c r="HC62" i="26"/>
  <c r="GY62" i="26"/>
  <c r="GU62" i="26"/>
  <c r="GQ62" i="26"/>
  <c r="GM62" i="26"/>
  <c r="GI62" i="26"/>
  <c r="GE62" i="26"/>
  <c r="GA62" i="26"/>
  <c r="FW62" i="26"/>
  <c r="FS62" i="26"/>
  <c r="FO62" i="26"/>
  <c r="FK62" i="26"/>
  <c r="FG62" i="26"/>
  <c r="FC62" i="26"/>
  <c r="EY62" i="26"/>
  <c r="EU62" i="26"/>
  <c r="EQ62" i="26"/>
  <c r="EM62" i="26"/>
  <c r="EI62" i="26"/>
  <c r="HZ62" i="26"/>
  <c r="HU62" i="26"/>
  <c r="HP62" i="26"/>
  <c r="HJ62" i="26"/>
  <c r="HE62" i="26"/>
  <c r="GZ62" i="26"/>
  <c r="GT62" i="26"/>
  <c r="GO62" i="26"/>
  <c r="GJ62" i="26"/>
  <c r="GD62" i="26"/>
  <c r="FY62" i="26"/>
  <c r="FT62" i="26"/>
  <c r="FN62" i="26"/>
  <c r="FI62" i="26"/>
  <c r="FD62" i="26"/>
  <c r="EX62" i="26"/>
  <c r="ES62" i="26"/>
  <c r="EN62" i="26"/>
  <c r="EH62" i="26"/>
  <c r="HV62" i="26"/>
  <c r="HN62" i="26"/>
  <c r="HH62" i="26"/>
  <c r="HA62" i="26"/>
  <c r="GS62" i="26"/>
  <c r="GL62" i="26"/>
  <c r="GF62" i="26"/>
  <c r="FX62" i="26"/>
  <c r="FQ62" i="26"/>
  <c r="FJ62" i="26"/>
  <c r="FB62" i="26"/>
  <c r="EV62" i="26"/>
  <c r="EO62" i="26"/>
  <c r="EG62" i="26"/>
  <c r="IB62" i="26"/>
  <c r="HT62" i="26"/>
  <c r="HM62" i="26"/>
  <c r="HF62" i="26"/>
  <c r="GX62" i="26"/>
  <c r="GR62" i="26"/>
  <c r="GK62" i="26"/>
  <c r="GC62" i="26"/>
  <c r="FV62" i="26"/>
  <c r="FP62" i="26"/>
  <c r="FH62" i="26"/>
  <c r="FA62" i="26"/>
  <c r="ET62" i="26"/>
  <c r="EL62" i="26"/>
  <c r="EF62" i="26"/>
  <c r="HR62" i="26"/>
  <c r="HD62" i="26"/>
  <c r="GP62" i="26"/>
  <c r="GB62" i="26"/>
  <c r="FM62" i="26"/>
  <c r="EZ62" i="26"/>
  <c r="EK62" i="26"/>
  <c r="HQ62" i="26"/>
  <c r="HB62" i="26"/>
  <c r="GN62" i="26"/>
  <c r="FZ62" i="26"/>
  <c r="FL62" i="26"/>
  <c r="EW62" i="26"/>
  <c r="EJ62" i="26"/>
  <c r="HX62" i="26"/>
  <c r="GV62" i="26"/>
  <c r="FR62" i="26"/>
  <c r="EP62" i="26"/>
  <c r="HL62" i="26"/>
  <c r="GH62" i="26"/>
  <c r="FF62" i="26"/>
  <c r="HI62" i="26"/>
  <c r="GG62" i="26"/>
  <c r="FE62" i="26"/>
  <c r="GW62" i="26"/>
  <c r="ER62" i="26"/>
  <c r="FU62" i="26"/>
  <c r="HY62" i="26"/>
  <c r="IB22" i="26"/>
  <c r="HX22" i="26"/>
  <c r="HT22" i="26"/>
  <c r="HP22" i="26"/>
  <c r="HL22" i="26"/>
  <c r="HH22" i="26"/>
  <c r="HD22" i="26"/>
  <c r="GZ22" i="26"/>
  <c r="GV22" i="26"/>
  <c r="GR22" i="26"/>
  <c r="GN22" i="26"/>
  <c r="GJ22" i="26"/>
  <c r="GF22" i="26"/>
  <c r="GB22" i="26"/>
  <c r="FX22" i="26"/>
  <c r="FT22" i="26"/>
  <c r="FP22" i="26"/>
  <c r="FL22" i="26"/>
  <c r="FH22" i="26"/>
  <c r="FD22" i="26"/>
  <c r="EZ22" i="26"/>
  <c r="EV22" i="26"/>
  <c r="ER22" i="26"/>
  <c r="EN22" i="26"/>
  <c r="EJ22" i="26"/>
  <c r="EF22" i="26"/>
  <c r="HY22" i="26"/>
  <c r="HS22" i="26"/>
  <c r="HN22" i="26"/>
  <c r="HI22" i="26"/>
  <c r="HW22" i="26"/>
  <c r="HR22" i="26"/>
  <c r="HM22" i="26"/>
  <c r="HG22" i="26"/>
  <c r="HB22" i="26"/>
  <c r="GW22" i="26"/>
  <c r="GQ22" i="26"/>
  <c r="GL22" i="26"/>
  <c r="GG22" i="26"/>
  <c r="GA22" i="26"/>
  <c r="FV22" i="26"/>
  <c r="FQ22" i="26"/>
  <c r="FK22" i="26"/>
  <c r="FF22" i="26"/>
  <c r="FA22" i="26"/>
  <c r="EU22" i="26"/>
  <c r="EP22" i="26"/>
  <c r="EK22" i="26"/>
  <c r="IA22" i="26"/>
  <c r="HV22" i="26"/>
  <c r="HQ22" i="26"/>
  <c r="HK22" i="26"/>
  <c r="HF22" i="26"/>
  <c r="HA22" i="26"/>
  <c r="GU22" i="26"/>
  <c r="GP22" i="26"/>
  <c r="GK22" i="26"/>
  <c r="GE22" i="26"/>
  <c r="FZ22" i="26"/>
  <c r="FU22" i="26"/>
  <c r="FO22" i="26"/>
  <c r="FJ22" i="26"/>
  <c r="FE22" i="26"/>
  <c r="EY22" i="26"/>
  <c r="ET22" i="26"/>
  <c r="EO22" i="26"/>
  <c r="EI22" i="26"/>
  <c r="HU22" i="26"/>
  <c r="HC22" i="26"/>
  <c r="GS22" i="26"/>
  <c r="GH22" i="26"/>
  <c r="FW22" i="26"/>
  <c r="FM22" i="26"/>
  <c r="FB22" i="26"/>
  <c r="EQ22" i="26"/>
  <c r="EG22" i="26"/>
  <c r="HJ22" i="26"/>
  <c r="GC22" i="26"/>
  <c r="FG22" i="26"/>
  <c r="EL22" i="26"/>
  <c r="HE22" i="26"/>
  <c r="GI22" i="26"/>
  <c r="FC22" i="26"/>
  <c r="EH22" i="26"/>
  <c r="HO22" i="26"/>
  <c r="GY22" i="26"/>
  <c r="GO22" i="26"/>
  <c r="GD22" i="26"/>
  <c r="FS22" i="26"/>
  <c r="FI22" i="26"/>
  <c r="EX22" i="26"/>
  <c r="EM22" i="26"/>
  <c r="GX22" i="26"/>
  <c r="GM22" i="26"/>
  <c r="FR22" i="26"/>
  <c r="EW22" i="26"/>
  <c r="HZ22" i="26"/>
  <c r="GT22" i="26"/>
  <c r="FY22" i="26"/>
  <c r="ES22" i="26"/>
  <c r="FN22" i="26"/>
  <c r="IB86" i="26"/>
  <c r="HX86" i="26"/>
  <c r="HT86" i="26"/>
  <c r="HP86" i="26"/>
  <c r="HL86" i="26"/>
  <c r="HH86" i="26"/>
  <c r="HD86" i="26"/>
  <c r="GZ86" i="26"/>
  <c r="GV86" i="26"/>
  <c r="GR86" i="26"/>
  <c r="GN86" i="26"/>
  <c r="GJ86" i="26"/>
  <c r="GF86" i="26"/>
  <c r="GB86" i="26"/>
  <c r="FX86" i="26"/>
  <c r="FT86" i="26"/>
  <c r="FP86" i="26"/>
  <c r="FL86" i="26"/>
  <c r="FH86" i="26"/>
  <c r="FD86" i="26"/>
  <c r="EZ86" i="26"/>
  <c r="EV86" i="26"/>
  <c r="ER86" i="26"/>
  <c r="EN86" i="26"/>
  <c r="EJ86" i="26"/>
  <c r="EF86" i="26"/>
  <c r="HZ86" i="26"/>
  <c r="HU86" i="26"/>
  <c r="HO86" i="26"/>
  <c r="HJ86" i="26"/>
  <c r="HE86" i="26"/>
  <c r="GY86" i="26"/>
  <c r="GT86" i="26"/>
  <c r="GO86" i="26"/>
  <c r="GI86" i="26"/>
  <c r="GD86" i="26"/>
  <c r="FY86" i="26"/>
  <c r="FS86" i="26"/>
  <c r="FN86" i="26"/>
  <c r="FI86" i="26"/>
  <c r="FC86" i="26"/>
  <c r="EX86" i="26"/>
  <c r="ES86" i="26"/>
  <c r="EM86" i="26"/>
  <c r="EH86" i="26"/>
  <c r="HV86" i="26"/>
  <c r="HN86" i="26"/>
  <c r="HG86" i="26"/>
  <c r="HA86" i="26"/>
  <c r="GS86" i="26"/>
  <c r="GL86" i="26"/>
  <c r="GE86" i="26"/>
  <c r="FW86" i="26"/>
  <c r="FQ86" i="26"/>
  <c r="FJ86" i="26"/>
  <c r="FB86" i="26"/>
  <c r="EU86" i="26"/>
  <c r="EO86" i="26"/>
  <c r="EG86" i="26"/>
  <c r="IA86" i="26"/>
  <c r="HS86" i="26"/>
  <c r="HM86" i="26"/>
  <c r="HF86" i="26"/>
  <c r="GX86" i="26"/>
  <c r="GQ86" i="26"/>
  <c r="GK86" i="26"/>
  <c r="GC86" i="26"/>
  <c r="FV86" i="26"/>
  <c r="FO86" i="26"/>
  <c r="FG86" i="26"/>
  <c r="FA86" i="26"/>
  <c r="ET86" i="26"/>
  <c r="EL86" i="26"/>
  <c r="HR86" i="26"/>
  <c r="HC86" i="26"/>
  <c r="GP86" i="26"/>
  <c r="GA86" i="26"/>
  <c r="FM86" i="26"/>
  <c r="EY86" i="26"/>
  <c r="EK86" i="26"/>
  <c r="HQ86" i="26"/>
  <c r="HB86" i="26"/>
  <c r="GM86" i="26"/>
  <c r="FZ86" i="26"/>
  <c r="FK86" i="26"/>
  <c r="EW86" i="26"/>
  <c r="EI86" i="26"/>
  <c r="HI86" i="26"/>
  <c r="GG86" i="26"/>
  <c r="FE86" i="26"/>
  <c r="HY86" i="26"/>
  <c r="GW86" i="26"/>
  <c r="FU86" i="26"/>
  <c r="EQ86" i="26"/>
  <c r="HW86" i="26"/>
  <c r="FR86" i="26"/>
  <c r="HK86" i="26"/>
  <c r="FF86" i="26"/>
  <c r="GU86" i="26"/>
  <c r="GH86" i="26"/>
  <c r="EP86" i="26"/>
  <c r="IA16" i="26"/>
  <c r="HW16" i="26"/>
  <c r="HS16" i="26"/>
  <c r="HO16" i="26"/>
  <c r="HK16" i="26"/>
  <c r="HG16" i="26"/>
  <c r="HC16" i="26"/>
  <c r="GY16" i="26"/>
  <c r="GU16" i="26"/>
  <c r="GQ16" i="26"/>
  <c r="GM16" i="26"/>
  <c r="GI16" i="26"/>
  <c r="GE16" i="26"/>
  <c r="GA16" i="26"/>
  <c r="FW16" i="26"/>
  <c r="FS16" i="26"/>
  <c r="FO16" i="26"/>
  <c r="FK16" i="26"/>
  <c r="FG16" i="26"/>
  <c r="FC16" i="26"/>
  <c r="EY16" i="26"/>
  <c r="EU16" i="26"/>
  <c r="EQ16" i="26"/>
  <c r="EM16" i="26"/>
  <c r="EI16" i="26"/>
  <c r="IB16" i="26"/>
  <c r="HV16" i="26"/>
  <c r="HQ16" i="26"/>
  <c r="HL16" i="26"/>
  <c r="HF16" i="26"/>
  <c r="HA16" i="26"/>
  <c r="GV16" i="26"/>
  <c r="GP16" i="26"/>
  <c r="GK16" i="26"/>
  <c r="GF16" i="26"/>
  <c r="FZ16" i="26"/>
  <c r="FU16" i="26"/>
  <c r="FP16" i="26"/>
  <c r="FJ16" i="26"/>
  <c r="FE16" i="26"/>
  <c r="EZ16" i="26"/>
  <c r="ET16" i="26"/>
  <c r="EO16" i="26"/>
  <c r="EJ16" i="26"/>
  <c r="HZ16" i="26"/>
  <c r="HU16" i="26"/>
  <c r="HP16" i="26"/>
  <c r="HJ16" i="26"/>
  <c r="HE16" i="26"/>
  <c r="GZ16" i="26"/>
  <c r="HT16" i="26"/>
  <c r="HI16" i="26"/>
  <c r="GX16" i="26"/>
  <c r="GR16" i="26"/>
  <c r="GJ16" i="26"/>
  <c r="GC16" i="26"/>
  <c r="FV16" i="26"/>
  <c r="FN16" i="26"/>
  <c r="FH16" i="26"/>
  <c r="FA16" i="26"/>
  <c r="ES16" i="26"/>
  <c r="EL16" i="26"/>
  <c r="EF16" i="26"/>
  <c r="HN16" i="26"/>
  <c r="GT16" i="26"/>
  <c r="GG16" i="26"/>
  <c r="FR16" i="26"/>
  <c r="FD16" i="26"/>
  <c r="EP16" i="26"/>
  <c r="HM16" i="26"/>
  <c r="GS16" i="26"/>
  <c r="GD16" i="26"/>
  <c r="FQ16" i="26"/>
  <c r="FB16" i="26"/>
  <c r="EN16" i="26"/>
  <c r="HR16" i="26"/>
  <c r="HH16" i="26"/>
  <c r="GW16" i="26"/>
  <c r="GO16" i="26"/>
  <c r="GH16" i="26"/>
  <c r="GB16" i="26"/>
  <c r="FT16" i="26"/>
  <c r="FM16" i="26"/>
  <c r="FF16" i="26"/>
  <c r="EX16" i="26"/>
  <c r="ER16" i="26"/>
  <c r="EK16" i="26"/>
  <c r="HY16" i="26"/>
  <c r="HD16" i="26"/>
  <c r="GN16" i="26"/>
  <c r="FY16" i="26"/>
  <c r="FL16" i="26"/>
  <c r="EW16" i="26"/>
  <c r="EH16" i="26"/>
  <c r="HX16" i="26"/>
  <c r="HB16" i="26"/>
  <c r="FX16" i="26"/>
  <c r="FI16" i="26"/>
  <c r="EV16" i="26"/>
  <c r="EG16" i="26"/>
  <c r="GL16" i="26"/>
  <c r="HY100" i="26"/>
  <c r="HU100" i="26"/>
  <c r="HQ100" i="26"/>
  <c r="HM100" i="26"/>
  <c r="HI100" i="26"/>
  <c r="HE100" i="26"/>
  <c r="HA100" i="26"/>
  <c r="GW100" i="26"/>
  <c r="GS100" i="26"/>
  <c r="GO100" i="26"/>
  <c r="GK100" i="26"/>
  <c r="GG100" i="26"/>
  <c r="GC100" i="26"/>
  <c r="FY100" i="26"/>
  <c r="FU100" i="26"/>
  <c r="FQ100" i="26"/>
  <c r="FM100" i="26"/>
  <c r="FI100" i="26"/>
  <c r="FE100" i="26"/>
  <c r="FA100" i="26"/>
  <c r="EW100" i="26"/>
  <c r="ES100" i="26"/>
  <c r="EO100" i="26"/>
  <c r="EK100" i="26"/>
  <c r="EG100" i="26"/>
  <c r="HZ100" i="26"/>
  <c r="HT100" i="26"/>
  <c r="HO100" i="26"/>
  <c r="HJ100" i="26"/>
  <c r="HD100" i="26"/>
  <c r="GY100" i="26"/>
  <c r="GT100" i="26"/>
  <c r="GN100" i="26"/>
  <c r="GI100" i="26"/>
  <c r="GD100" i="26"/>
  <c r="FX100" i="26"/>
  <c r="FS100" i="26"/>
  <c r="FN100" i="26"/>
  <c r="FH100" i="26"/>
  <c r="FC100" i="26"/>
  <c r="EX100" i="26"/>
  <c r="ER100" i="26"/>
  <c r="EM100" i="26"/>
  <c r="EH100" i="26"/>
  <c r="HW100" i="26"/>
  <c r="HP100" i="26"/>
  <c r="HH100" i="26"/>
  <c r="HB100" i="26"/>
  <c r="GU100" i="26"/>
  <c r="GM100" i="26"/>
  <c r="GF100" i="26"/>
  <c r="FZ100" i="26"/>
  <c r="FR100" i="26"/>
  <c r="FK100" i="26"/>
  <c r="FD100" i="26"/>
  <c r="EV100" i="26"/>
  <c r="EP100" i="26"/>
  <c r="EI100" i="26"/>
  <c r="IA100" i="26"/>
  <c r="HR100" i="26"/>
  <c r="HG100" i="26"/>
  <c r="GX100" i="26"/>
  <c r="GP100" i="26"/>
  <c r="GE100" i="26"/>
  <c r="FV100" i="26"/>
  <c r="FL100" i="26"/>
  <c r="FB100" i="26"/>
  <c r="ET100" i="26"/>
  <c r="EJ100" i="26"/>
  <c r="HV100" i="26"/>
  <c r="HK100" i="26"/>
  <c r="GV100" i="26"/>
  <c r="GJ100" i="26"/>
  <c r="FW100" i="26"/>
  <c r="FJ100" i="26"/>
  <c r="EY100" i="26"/>
  <c r="EL100" i="26"/>
  <c r="HS100" i="26"/>
  <c r="HF100" i="26"/>
  <c r="GR100" i="26"/>
  <c r="GH100" i="26"/>
  <c r="FT100" i="26"/>
  <c r="FG100" i="26"/>
  <c r="EU100" i="26"/>
  <c r="EF100" i="26"/>
  <c r="IB100" i="26"/>
  <c r="HC100" i="26"/>
  <c r="GB100" i="26"/>
  <c r="FF100" i="26"/>
  <c r="HX100" i="26"/>
  <c r="GZ100" i="26"/>
  <c r="GA100" i="26"/>
  <c r="EZ100" i="26"/>
  <c r="GL100" i="26"/>
  <c r="EN100" i="26"/>
  <c r="HN100" i="26"/>
  <c r="FP100" i="26"/>
  <c r="EQ100" i="26"/>
  <c r="HL100" i="26"/>
  <c r="GQ100" i="26"/>
  <c r="FO100" i="26"/>
  <c r="IB30" i="26"/>
  <c r="HX30" i="26"/>
  <c r="HT30" i="26"/>
  <c r="HP30" i="26"/>
  <c r="HL30" i="26"/>
  <c r="HH30" i="26"/>
  <c r="HD30" i="26"/>
  <c r="GZ30" i="26"/>
  <c r="GV30" i="26"/>
  <c r="GR30" i="26"/>
  <c r="GN30" i="26"/>
  <c r="GJ30" i="26"/>
  <c r="GF30" i="26"/>
  <c r="GB30" i="26"/>
  <c r="FX30" i="26"/>
  <c r="FT30" i="26"/>
  <c r="FP30" i="26"/>
  <c r="FL30" i="26"/>
  <c r="FH30" i="26"/>
  <c r="FD30" i="26"/>
  <c r="EZ30" i="26"/>
  <c r="EV30" i="26"/>
  <c r="ER30" i="26"/>
  <c r="EN30" i="26"/>
  <c r="EJ30" i="26"/>
  <c r="EF30" i="26"/>
  <c r="IA30" i="26"/>
  <c r="HV30" i="26"/>
  <c r="HQ30" i="26"/>
  <c r="HK30" i="26"/>
  <c r="HF30" i="26"/>
  <c r="HA30" i="26"/>
  <c r="GU30" i="26"/>
  <c r="GP30" i="26"/>
  <c r="GK30" i="26"/>
  <c r="GE30" i="26"/>
  <c r="FZ30" i="26"/>
  <c r="FU30" i="26"/>
  <c r="FO30" i="26"/>
  <c r="FJ30" i="26"/>
  <c r="FE30" i="26"/>
  <c r="EY30" i="26"/>
  <c r="ET30" i="26"/>
  <c r="EO30" i="26"/>
  <c r="EI30" i="26"/>
  <c r="HZ30" i="26"/>
  <c r="HU30" i="26"/>
  <c r="HO30" i="26"/>
  <c r="HJ30" i="26"/>
  <c r="HE30" i="26"/>
  <c r="GY30" i="26"/>
  <c r="GT30" i="26"/>
  <c r="GO30" i="26"/>
  <c r="GI30" i="26"/>
  <c r="GD30" i="26"/>
  <c r="FY30" i="26"/>
  <c r="FS30" i="26"/>
  <c r="FN30" i="26"/>
  <c r="FI30" i="26"/>
  <c r="FC30" i="26"/>
  <c r="EX30" i="26"/>
  <c r="ES30" i="26"/>
  <c r="EM30" i="26"/>
  <c r="EH30" i="26"/>
  <c r="HY30" i="26"/>
  <c r="HS30" i="26"/>
  <c r="HN30" i="26"/>
  <c r="HI30" i="26"/>
  <c r="HC30" i="26"/>
  <c r="GX30" i="26"/>
  <c r="GS30" i="26"/>
  <c r="GM30" i="26"/>
  <c r="GH30" i="26"/>
  <c r="GC30" i="26"/>
  <c r="FW30" i="26"/>
  <c r="FR30" i="26"/>
  <c r="FM30" i="26"/>
  <c r="FG30" i="26"/>
  <c r="FB30" i="26"/>
  <c r="EW30" i="26"/>
  <c r="EQ30" i="26"/>
  <c r="EL30" i="26"/>
  <c r="EG30" i="26"/>
  <c r="HG30" i="26"/>
  <c r="GL30" i="26"/>
  <c r="FQ30" i="26"/>
  <c r="EU30" i="26"/>
  <c r="HR30" i="26"/>
  <c r="GW30" i="26"/>
  <c r="GA30" i="26"/>
  <c r="EK30" i="26"/>
  <c r="HM30" i="26"/>
  <c r="FV30" i="26"/>
  <c r="HW30" i="26"/>
  <c r="HB30" i="26"/>
  <c r="GG30" i="26"/>
  <c r="FK30" i="26"/>
  <c r="EP30" i="26"/>
  <c r="FF30" i="26"/>
  <c r="GQ30" i="26"/>
  <c r="FA30" i="26"/>
  <c r="IA58" i="26"/>
  <c r="HW58" i="26"/>
  <c r="HS58" i="26"/>
  <c r="HO58" i="26"/>
  <c r="HK58" i="26"/>
  <c r="HG58" i="26"/>
  <c r="HC58" i="26"/>
  <c r="GY58" i="26"/>
  <c r="GU58" i="26"/>
  <c r="GQ58" i="26"/>
  <c r="GM58" i="26"/>
  <c r="GI58" i="26"/>
  <c r="GE58" i="26"/>
  <c r="GA58" i="26"/>
  <c r="FW58" i="26"/>
  <c r="FS58" i="26"/>
  <c r="FO58" i="26"/>
  <c r="FK58" i="26"/>
  <c r="FG58" i="26"/>
  <c r="FC58" i="26"/>
  <c r="EY58" i="26"/>
  <c r="EU58" i="26"/>
  <c r="EQ58" i="26"/>
  <c r="EM58" i="26"/>
  <c r="EI58" i="26"/>
  <c r="IB58" i="26"/>
  <c r="HV58" i="26"/>
  <c r="HQ58" i="26"/>
  <c r="HL58" i="26"/>
  <c r="HF58" i="26"/>
  <c r="HA58" i="26"/>
  <c r="GV58" i="26"/>
  <c r="GP58" i="26"/>
  <c r="GK58" i="26"/>
  <c r="GF58" i="26"/>
  <c r="FZ58" i="26"/>
  <c r="FU58" i="26"/>
  <c r="FP58" i="26"/>
  <c r="FJ58" i="26"/>
  <c r="FE58" i="26"/>
  <c r="EZ58" i="26"/>
  <c r="ET58" i="26"/>
  <c r="EO58" i="26"/>
  <c r="EJ58" i="26"/>
  <c r="HY58" i="26"/>
  <c r="HR58" i="26"/>
  <c r="HJ58" i="26"/>
  <c r="HD58" i="26"/>
  <c r="GW58" i="26"/>
  <c r="GO58" i="26"/>
  <c r="GH58" i="26"/>
  <c r="GB58" i="26"/>
  <c r="FT58" i="26"/>
  <c r="FM58" i="26"/>
  <c r="FF58" i="26"/>
  <c r="EX58" i="26"/>
  <c r="ER58" i="26"/>
  <c r="EK58" i="26"/>
  <c r="HX58" i="26"/>
  <c r="HP58" i="26"/>
  <c r="HI58" i="26"/>
  <c r="HB58" i="26"/>
  <c r="GT58" i="26"/>
  <c r="GN58" i="26"/>
  <c r="GG58" i="26"/>
  <c r="FY58" i="26"/>
  <c r="FR58" i="26"/>
  <c r="FL58" i="26"/>
  <c r="FD58" i="26"/>
  <c r="EW58" i="26"/>
  <c r="EP58" i="26"/>
  <c r="EH58" i="26"/>
  <c r="HT58" i="26"/>
  <c r="HE58" i="26"/>
  <c r="GR58" i="26"/>
  <c r="GC58" i="26"/>
  <c r="FN58" i="26"/>
  <c r="FA58" i="26"/>
  <c r="EL58" i="26"/>
  <c r="HN58" i="26"/>
  <c r="GZ58" i="26"/>
  <c r="GL58" i="26"/>
  <c r="FX58" i="26"/>
  <c r="FI58" i="26"/>
  <c r="EV58" i="26"/>
  <c r="EG58" i="26"/>
  <c r="HZ58" i="26"/>
  <c r="GX58" i="26"/>
  <c r="FV58" i="26"/>
  <c r="ES58" i="26"/>
  <c r="HU58" i="26"/>
  <c r="GS58" i="26"/>
  <c r="FQ58" i="26"/>
  <c r="EN58" i="26"/>
  <c r="HM58" i="26"/>
  <c r="GJ58" i="26"/>
  <c r="FH58" i="26"/>
  <c r="EF58" i="26"/>
  <c r="FB58" i="26"/>
  <c r="HH58" i="26"/>
  <c r="GD58" i="26"/>
  <c r="IB43" i="26"/>
  <c r="HX43" i="26"/>
  <c r="HT43" i="26"/>
  <c r="HP43" i="26"/>
  <c r="HL43" i="26"/>
  <c r="HH43" i="26"/>
  <c r="HD43" i="26"/>
  <c r="GZ43" i="26"/>
  <c r="GV43" i="26"/>
  <c r="GR43" i="26"/>
  <c r="GN43" i="26"/>
  <c r="GJ43" i="26"/>
  <c r="GF43" i="26"/>
  <c r="GB43" i="26"/>
  <c r="FX43" i="26"/>
  <c r="FT43" i="26"/>
  <c r="FP43" i="26"/>
  <c r="FL43" i="26"/>
  <c r="FH43" i="26"/>
  <c r="FD43" i="26"/>
  <c r="EZ43" i="26"/>
  <c r="EV43" i="26"/>
  <c r="ER43" i="26"/>
  <c r="EN43" i="26"/>
  <c r="EJ43" i="26"/>
  <c r="EF43" i="26"/>
  <c r="HZ43" i="26"/>
  <c r="HU43" i="26"/>
  <c r="HO43" i="26"/>
  <c r="HJ43" i="26"/>
  <c r="HE43" i="26"/>
  <c r="GY43" i="26"/>
  <c r="GT43" i="26"/>
  <c r="GO43" i="26"/>
  <c r="GI43" i="26"/>
  <c r="GD43" i="26"/>
  <c r="FY43" i="26"/>
  <c r="FS43" i="26"/>
  <c r="FN43" i="26"/>
  <c r="FI43" i="26"/>
  <c r="FC43" i="26"/>
  <c r="EX43" i="26"/>
  <c r="ES43" i="26"/>
  <c r="EM43" i="26"/>
  <c r="EH43" i="26"/>
  <c r="HY43" i="26"/>
  <c r="HS43" i="26"/>
  <c r="HN43" i="26"/>
  <c r="HI43" i="26"/>
  <c r="HC43" i="26"/>
  <c r="GX43" i="26"/>
  <c r="GS43" i="26"/>
  <c r="GM43" i="26"/>
  <c r="GH43" i="26"/>
  <c r="GC43" i="26"/>
  <c r="FW43" i="26"/>
  <c r="FR43" i="26"/>
  <c r="FM43" i="26"/>
  <c r="FG43" i="26"/>
  <c r="FB43" i="26"/>
  <c r="EW43" i="26"/>
  <c r="EQ43" i="26"/>
  <c r="EL43" i="26"/>
  <c r="EG43" i="26"/>
  <c r="IA43" i="26"/>
  <c r="HQ43" i="26"/>
  <c r="HF43" i="26"/>
  <c r="GU43" i="26"/>
  <c r="GK43" i="26"/>
  <c r="FZ43" i="26"/>
  <c r="FO43" i="26"/>
  <c r="FE43" i="26"/>
  <c r="ET43" i="26"/>
  <c r="EI43" i="26"/>
  <c r="HW43" i="26"/>
  <c r="HM43" i="26"/>
  <c r="HB43" i="26"/>
  <c r="GQ43" i="26"/>
  <c r="GG43" i="26"/>
  <c r="FV43" i="26"/>
  <c r="FK43" i="26"/>
  <c r="FA43" i="26"/>
  <c r="EP43" i="26"/>
  <c r="HV43" i="26"/>
  <c r="HK43" i="26"/>
  <c r="HA43" i="26"/>
  <c r="GP43" i="26"/>
  <c r="GE43" i="26"/>
  <c r="FU43" i="26"/>
  <c r="FJ43" i="26"/>
  <c r="EY43" i="26"/>
  <c r="EO43" i="26"/>
  <c r="GW43" i="26"/>
  <c r="FF43" i="26"/>
  <c r="HR43" i="26"/>
  <c r="EK43" i="26"/>
  <c r="HG43" i="26"/>
  <c r="GL43" i="26"/>
  <c r="EU43" i="26"/>
  <c r="GA43" i="26"/>
  <c r="FQ43" i="26"/>
  <c r="IA33" i="26"/>
  <c r="HW33" i="26"/>
  <c r="HS33" i="26"/>
  <c r="HO33" i="26"/>
  <c r="HK33" i="26"/>
  <c r="HG33" i="26"/>
  <c r="HC33" i="26"/>
  <c r="GY33" i="26"/>
  <c r="GU33" i="26"/>
  <c r="GQ33" i="26"/>
  <c r="GM33" i="26"/>
  <c r="GI33" i="26"/>
  <c r="GE33" i="26"/>
  <c r="GA33" i="26"/>
  <c r="FW33" i="26"/>
  <c r="FS33" i="26"/>
  <c r="FO33" i="26"/>
  <c r="FK33" i="26"/>
  <c r="FG33" i="26"/>
  <c r="FC33" i="26"/>
  <c r="EY33" i="26"/>
  <c r="EU33" i="26"/>
  <c r="EQ33" i="26"/>
  <c r="EM33" i="26"/>
  <c r="EI33" i="26"/>
  <c r="IB33" i="26"/>
  <c r="HV33" i="26"/>
  <c r="HQ33" i="26"/>
  <c r="HL33" i="26"/>
  <c r="HF33" i="26"/>
  <c r="HA33" i="26"/>
  <c r="GV33" i="26"/>
  <c r="GP33" i="26"/>
  <c r="GK33" i="26"/>
  <c r="GF33" i="26"/>
  <c r="FZ33" i="26"/>
  <c r="FU33" i="26"/>
  <c r="FP33" i="26"/>
  <c r="FJ33" i="26"/>
  <c r="FE33" i="26"/>
  <c r="EZ33" i="26"/>
  <c r="ET33" i="26"/>
  <c r="EO33" i="26"/>
  <c r="EJ33" i="26"/>
  <c r="HZ33" i="26"/>
  <c r="HU33" i="26"/>
  <c r="HP33" i="26"/>
  <c r="HJ33" i="26"/>
  <c r="HE33" i="26"/>
  <c r="GZ33" i="26"/>
  <c r="GT33" i="26"/>
  <c r="GO33" i="26"/>
  <c r="GJ33" i="26"/>
  <c r="GD33" i="26"/>
  <c r="FY33" i="26"/>
  <c r="FT33" i="26"/>
  <c r="FN33" i="26"/>
  <c r="FI33" i="26"/>
  <c r="FD33" i="26"/>
  <c r="EX33" i="26"/>
  <c r="ES33" i="26"/>
  <c r="EN33" i="26"/>
  <c r="EH33" i="26"/>
  <c r="HT33" i="26"/>
  <c r="HI33" i="26"/>
  <c r="GX33" i="26"/>
  <c r="GN33" i="26"/>
  <c r="GC33" i="26"/>
  <c r="FR33" i="26"/>
  <c r="FH33" i="26"/>
  <c r="EW33" i="26"/>
  <c r="EL33" i="26"/>
  <c r="HR33" i="26"/>
  <c r="HH33" i="26"/>
  <c r="GW33" i="26"/>
  <c r="GL33" i="26"/>
  <c r="GB33" i="26"/>
  <c r="FQ33" i="26"/>
  <c r="FF33" i="26"/>
  <c r="EV33" i="26"/>
  <c r="EK33" i="26"/>
  <c r="HY33" i="26"/>
  <c r="HN33" i="26"/>
  <c r="HD33" i="26"/>
  <c r="GS33" i="26"/>
  <c r="GH33" i="26"/>
  <c r="FX33" i="26"/>
  <c r="FM33" i="26"/>
  <c r="FB33" i="26"/>
  <c r="ER33" i="26"/>
  <c r="EG33" i="26"/>
  <c r="HB33" i="26"/>
  <c r="FL33" i="26"/>
  <c r="HX33" i="26"/>
  <c r="EP33" i="26"/>
  <c r="HM33" i="26"/>
  <c r="EF33" i="26"/>
  <c r="GR33" i="26"/>
  <c r="FA33" i="26"/>
  <c r="GG33" i="26"/>
  <c r="FV33" i="26"/>
  <c r="HY49" i="26"/>
  <c r="HU49" i="26"/>
  <c r="HQ49" i="26"/>
  <c r="HM49" i="26"/>
  <c r="HI49" i="26"/>
  <c r="HE49" i="26"/>
  <c r="HA49" i="26"/>
  <c r="GW49" i="26"/>
  <c r="GS49" i="26"/>
  <c r="GO49" i="26"/>
  <c r="GK49" i="26"/>
  <c r="GG49" i="26"/>
  <c r="GC49" i="26"/>
  <c r="FY49" i="26"/>
  <c r="FU49" i="26"/>
  <c r="FQ49" i="26"/>
  <c r="FM49" i="26"/>
  <c r="FI49" i="26"/>
  <c r="FE49" i="26"/>
  <c r="FA49" i="26"/>
  <c r="EW49" i="26"/>
  <c r="ES49" i="26"/>
  <c r="EO49" i="26"/>
  <c r="EK49" i="26"/>
  <c r="EG49" i="26"/>
  <c r="HZ49" i="26"/>
  <c r="HT49" i="26"/>
  <c r="HO49" i="26"/>
  <c r="HJ49" i="26"/>
  <c r="HD49" i="26"/>
  <c r="GY49" i="26"/>
  <c r="GT49" i="26"/>
  <c r="GN49" i="26"/>
  <c r="GI49" i="26"/>
  <c r="GD49" i="26"/>
  <c r="FX49" i="26"/>
  <c r="FS49" i="26"/>
  <c r="FN49" i="26"/>
  <c r="FH49" i="26"/>
  <c r="FC49" i="26"/>
  <c r="EX49" i="26"/>
  <c r="ER49" i="26"/>
  <c r="EM49" i="26"/>
  <c r="EH49" i="26"/>
  <c r="HX49" i="26"/>
  <c r="HS49" i="26"/>
  <c r="HN49" i="26"/>
  <c r="HH49" i="26"/>
  <c r="HC49" i="26"/>
  <c r="GX49" i="26"/>
  <c r="GR49" i="26"/>
  <c r="GM49" i="26"/>
  <c r="GH49" i="26"/>
  <c r="GB49" i="26"/>
  <c r="FW49" i="26"/>
  <c r="FR49" i="26"/>
  <c r="FL49" i="26"/>
  <c r="FG49" i="26"/>
  <c r="FB49" i="26"/>
  <c r="EV49" i="26"/>
  <c r="EQ49" i="26"/>
  <c r="EL49" i="26"/>
  <c r="EF49" i="26"/>
  <c r="HW49" i="26"/>
  <c r="HL49" i="26"/>
  <c r="HB49" i="26"/>
  <c r="GQ49" i="26"/>
  <c r="GF49" i="26"/>
  <c r="FV49" i="26"/>
  <c r="FK49" i="26"/>
  <c r="EZ49" i="26"/>
  <c r="EP49" i="26"/>
  <c r="HV49" i="26"/>
  <c r="HK49" i="26"/>
  <c r="GZ49" i="26"/>
  <c r="GP49" i="26"/>
  <c r="GE49" i="26"/>
  <c r="FT49" i="26"/>
  <c r="FJ49" i="26"/>
  <c r="EY49" i="26"/>
  <c r="EN49" i="26"/>
  <c r="IB49" i="26"/>
  <c r="HR49" i="26"/>
  <c r="HG49" i="26"/>
  <c r="GV49" i="26"/>
  <c r="GL49" i="26"/>
  <c r="GA49" i="26"/>
  <c r="FP49" i="26"/>
  <c r="FF49" i="26"/>
  <c r="EU49" i="26"/>
  <c r="EJ49" i="26"/>
  <c r="HF49" i="26"/>
  <c r="FO49" i="26"/>
  <c r="IA49" i="26"/>
  <c r="GJ49" i="26"/>
  <c r="ET49" i="26"/>
  <c r="HP49" i="26"/>
  <c r="FZ49" i="26"/>
  <c r="GU49" i="26"/>
  <c r="FD49" i="26"/>
  <c r="EI49" i="26"/>
  <c r="IB56" i="26"/>
  <c r="HX56" i="26"/>
  <c r="HT56" i="26"/>
  <c r="HP56" i="26"/>
  <c r="HL56" i="26"/>
  <c r="HH56" i="26"/>
  <c r="HD56" i="26"/>
  <c r="GZ56" i="26"/>
  <c r="GV56" i="26"/>
  <c r="GR56" i="26"/>
  <c r="GN56" i="26"/>
  <c r="GJ56" i="26"/>
  <c r="GF56" i="26"/>
  <c r="GB56" i="26"/>
  <c r="FX56" i="26"/>
  <c r="FT56" i="26"/>
  <c r="FP56" i="26"/>
  <c r="FL56" i="26"/>
  <c r="FH56" i="26"/>
  <c r="FD56" i="26"/>
  <c r="EZ56" i="26"/>
  <c r="EV56" i="26"/>
  <c r="ER56" i="26"/>
  <c r="EN56" i="26"/>
  <c r="EJ56" i="26"/>
  <c r="EF56" i="26"/>
  <c r="IA56" i="26"/>
  <c r="HV56" i="26"/>
  <c r="HQ56" i="26"/>
  <c r="HK56" i="26"/>
  <c r="HF56" i="26"/>
  <c r="HA56" i="26"/>
  <c r="GU56" i="26"/>
  <c r="GP56" i="26"/>
  <c r="GK56" i="26"/>
  <c r="GE56" i="26"/>
  <c r="FZ56" i="26"/>
  <c r="FU56" i="26"/>
  <c r="FO56" i="26"/>
  <c r="FJ56" i="26"/>
  <c r="FE56" i="26"/>
  <c r="EY56" i="26"/>
  <c r="ET56" i="26"/>
  <c r="EO56" i="26"/>
  <c r="EI56" i="26"/>
  <c r="HW56" i="26"/>
  <c r="HO56" i="26"/>
  <c r="HI56" i="26"/>
  <c r="HB56" i="26"/>
  <c r="GT56" i="26"/>
  <c r="GM56" i="26"/>
  <c r="GG56" i="26"/>
  <c r="FY56" i="26"/>
  <c r="FR56" i="26"/>
  <c r="FK56" i="26"/>
  <c r="FC56" i="26"/>
  <c r="EW56" i="26"/>
  <c r="EP56" i="26"/>
  <c r="EH56" i="26"/>
  <c r="HU56" i="26"/>
  <c r="HN56" i="26"/>
  <c r="HG56" i="26"/>
  <c r="GY56" i="26"/>
  <c r="GS56" i="26"/>
  <c r="GL56" i="26"/>
  <c r="GD56" i="26"/>
  <c r="FW56" i="26"/>
  <c r="FQ56" i="26"/>
  <c r="FI56" i="26"/>
  <c r="FB56" i="26"/>
  <c r="EU56" i="26"/>
  <c r="EM56" i="26"/>
  <c r="EG56" i="26"/>
  <c r="HR56" i="26"/>
  <c r="HC56" i="26"/>
  <c r="GO56" i="26"/>
  <c r="GA56" i="26"/>
  <c r="FM56" i="26"/>
  <c r="EX56" i="26"/>
  <c r="EK56" i="26"/>
  <c r="HZ56" i="26"/>
  <c r="HM56" i="26"/>
  <c r="GX56" i="26"/>
  <c r="GI56" i="26"/>
  <c r="FV56" i="26"/>
  <c r="FG56" i="26"/>
  <c r="ES56" i="26"/>
  <c r="HY56" i="26"/>
  <c r="HJ56" i="26"/>
  <c r="GW56" i="26"/>
  <c r="GH56" i="26"/>
  <c r="FS56" i="26"/>
  <c r="FF56" i="26"/>
  <c r="EQ56" i="26"/>
  <c r="GC56" i="26"/>
  <c r="HE56" i="26"/>
  <c r="FA56" i="26"/>
  <c r="EL56" i="26"/>
  <c r="HS56" i="26"/>
  <c r="FN56" i="26"/>
  <c r="GQ56" i="26"/>
  <c r="HZ64" i="26"/>
  <c r="HV64" i="26"/>
  <c r="HR64" i="26"/>
  <c r="HN64" i="26"/>
  <c r="HJ64" i="26"/>
  <c r="HF64" i="26"/>
  <c r="HB64" i="26"/>
  <c r="GX64" i="26"/>
  <c r="GT64" i="26"/>
  <c r="GP64" i="26"/>
  <c r="GL64" i="26"/>
  <c r="GH64" i="26"/>
  <c r="GD64" i="26"/>
  <c r="FZ64" i="26"/>
  <c r="FV64" i="26"/>
  <c r="FR64" i="26"/>
  <c r="FN64" i="26"/>
  <c r="FJ64" i="26"/>
  <c r="FF64" i="26"/>
  <c r="FB64" i="26"/>
  <c r="EX64" i="26"/>
  <c r="ET64" i="26"/>
  <c r="EP64" i="26"/>
  <c r="EL64" i="26"/>
  <c r="EH64" i="26"/>
  <c r="IA64" i="26"/>
  <c r="HU64" i="26"/>
  <c r="HP64" i="26"/>
  <c r="HK64" i="26"/>
  <c r="HE64" i="26"/>
  <c r="GZ64" i="26"/>
  <c r="GU64" i="26"/>
  <c r="GO64" i="26"/>
  <c r="GJ64" i="26"/>
  <c r="GE64" i="26"/>
  <c r="FY64" i="26"/>
  <c r="FT64" i="26"/>
  <c r="FO64" i="26"/>
  <c r="FI64" i="26"/>
  <c r="FD64" i="26"/>
  <c r="EY64" i="26"/>
  <c r="ES64" i="26"/>
  <c r="EN64" i="26"/>
  <c r="EI64" i="26"/>
  <c r="IB64" i="26"/>
  <c r="HT64" i="26"/>
  <c r="HM64" i="26"/>
  <c r="HG64" i="26"/>
  <c r="GY64" i="26"/>
  <c r="GR64" i="26"/>
  <c r="GK64" i="26"/>
  <c r="GC64" i="26"/>
  <c r="FW64" i="26"/>
  <c r="FP64" i="26"/>
  <c r="FH64" i="26"/>
  <c r="FA64" i="26"/>
  <c r="EU64" i="26"/>
  <c r="EM64" i="26"/>
  <c r="EF64" i="26"/>
  <c r="HY64" i="26"/>
  <c r="HS64" i="26"/>
  <c r="HL64" i="26"/>
  <c r="HD64" i="26"/>
  <c r="GW64" i="26"/>
  <c r="GQ64" i="26"/>
  <c r="GI64" i="26"/>
  <c r="GB64" i="26"/>
  <c r="FU64" i="26"/>
  <c r="FM64" i="26"/>
  <c r="FG64" i="26"/>
  <c r="EZ64" i="26"/>
  <c r="ER64" i="26"/>
  <c r="EK64" i="26"/>
  <c r="HX64" i="26"/>
  <c r="HI64" i="26"/>
  <c r="GV64" i="26"/>
  <c r="GG64" i="26"/>
  <c r="FS64" i="26"/>
  <c r="FE64" i="26"/>
  <c r="EQ64" i="26"/>
  <c r="HW64" i="26"/>
  <c r="HH64" i="26"/>
  <c r="GS64" i="26"/>
  <c r="GF64" i="26"/>
  <c r="FQ64" i="26"/>
  <c r="FC64" i="26"/>
  <c r="EO64" i="26"/>
  <c r="HA64" i="26"/>
  <c r="FX64" i="26"/>
  <c r="EV64" i="26"/>
  <c r="HQ64" i="26"/>
  <c r="GN64" i="26"/>
  <c r="FL64" i="26"/>
  <c r="EJ64" i="26"/>
  <c r="HO64" i="26"/>
  <c r="GM64" i="26"/>
  <c r="FK64" i="26"/>
  <c r="EG64" i="26"/>
  <c r="GA64" i="26"/>
  <c r="EW64" i="26"/>
  <c r="HC64" i="26"/>
  <c r="HY78" i="26"/>
  <c r="HU78" i="26"/>
  <c r="HQ78" i="26"/>
  <c r="HM78" i="26"/>
  <c r="HI78" i="26"/>
  <c r="HE78" i="26"/>
  <c r="HA78" i="26"/>
  <c r="GW78" i="26"/>
  <c r="GS78" i="26"/>
  <c r="GO78" i="26"/>
  <c r="GK78" i="26"/>
  <c r="GG78" i="26"/>
  <c r="GC78" i="26"/>
  <c r="FY78" i="26"/>
  <c r="FU78" i="26"/>
  <c r="FQ78" i="26"/>
  <c r="FM78" i="26"/>
  <c r="FI78" i="26"/>
  <c r="FE78" i="26"/>
  <c r="FA78" i="26"/>
  <c r="EW78" i="26"/>
  <c r="ES78" i="26"/>
  <c r="EO78" i="26"/>
  <c r="EK78" i="26"/>
  <c r="EG78" i="26"/>
  <c r="IB78" i="26"/>
  <c r="HW78" i="26"/>
  <c r="HR78" i="26"/>
  <c r="HL78" i="26"/>
  <c r="HG78" i="26"/>
  <c r="HB78" i="26"/>
  <c r="GV78" i="26"/>
  <c r="GQ78" i="26"/>
  <c r="GL78" i="26"/>
  <c r="GF78" i="26"/>
  <c r="GA78" i="26"/>
  <c r="FV78" i="26"/>
  <c r="FP78" i="26"/>
  <c r="FK78" i="26"/>
  <c r="FF78" i="26"/>
  <c r="EZ78" i="26"/>
  <c r="EU78" i="26"/>
  <c r="EP78" i="26"/>
  <c r="EJ78" i="26"/>
  <c r="HZ78" i="26"/>
  <c r="HS78" i="26"/>
  <c r="HK78" i="26"/>
  <c r="HD78" i="26"/>
  <c r="GX78" i="26"/>
  <c r="GP78" i="26"/>
  <c r="GI78" i="26"/>
  <c r="GB78" i="26"/>
  <c r="FT78" i="26"/>
  <c r="FN78" i="26"/>
  <c r="FG78" i="26"/>
  <c r="EY78" i="26"/>
  <c r="ER78" i="26"/>
  <c r="EL78" i="26"/>
  <c r="HX78" i="26"/>
  <c r="HP78" i="26"/>
  <c r="HJ78" i="26"/>
  <c r="HC78" i="26"/>
  <c r="GU78" i="26"/>
  <c r="GN78" i="26"/>
  <c r="GH78" i="26"/>
  <c r="FZ78" i="26"/>
  <c r="FS78" i="26"/>
  <c r="FL78" i="26"/>
  <c r="FD78" i="26"/>
  <c r="EX78" i="26"/>
  <c r="EQ78" i="26"/>
  <c r="EI78" i="26"/>
  <c r="HO78" i="26"/>
  <c r="GZ78" i="26"/>
  <c r="GM78" i="26"/>
  <c r="FX78" i="26"/>
  <c r="FJ78" i="26"/>
  <c r="EV78" i="26"/>
  <c r="EH78" i="26"/>
  <c r="IA78" i="26"/>
  <c r="HN78" i="26"/>
  <c r="GY78" i="26"/>
  <c r="GJ78" i="26"/>
  <c r="FW78" i="26"/>
  <c r="FH78" i="26"/>
  <c r="ET78" i="26"/>
  <c r="EF78" i="26"/>
  <c r="HT78" i="26"/>
  <c r="GR78" i="26"/>
  <c r="FO78" i="26"/>
  <c r="EM78" i="26"/>
  <c r="HH78" i="26"/>
  <c r="GE78" i="26"/>
  <c r="FC78" i="26"/>
  <c r="HV78" i="26"/>
  <c r="FR78" i="26"/>
  <c r="HF78" i="26"/>
  <c r="FB78" i="26"/>
  <c r="EN78" i="26"/>
  <c r="GT78" i="26"/>
  <c r="GD78" i="26"/>
  <c r="HY85" i="26"/>
  <c r="HU85" i="26"/>
  <c r="HQ85" i="26"/>
  <c r="HM85" i="26"/>
  <c r="HI85" i="26"/>
  <c r="HE85" i="26"/>
  <c r="HA85" i="26"/>
  <c r="GW85" i="26"/>
  <c r="GS85" i="26"/>
  <c r="GO85" i="26"/>
  <c r="GK85" i="26"/>
  <c r="GG85" i="26"/>
  <c r="GC85" i="26"/>
  <c r="FY85" i="26"/>
  <c r="FU85" i="26"/>
  <c r="FQ85" i="26"/>
  <c r="FM85" i="26"/>
  <c r="FI85" i="26"/>
  <c r="FE85" i="26"/>
  <c r="FA85" i="26"/>
  <c r="EW85" i="26"/>
  <c r="ES85" i="26"/>
  <c r="EO85" i="26"/>
  <c r="EK85" i="26"/>
  <c r="EG85" i="26"/>
  <c r="HX85" i="26"/>
  <c r="HS85" i="26"/>
  <c r="HN85" i="26"/>
  <c r="HH85" i="26"/>
  <c r="HC85" i="26"/>
  <c r="GX85" i="26"/>
  <c r="GR85" i="26"/>
  <c r="GM85" i="26"/>
  <c r="GH85" i="26"/>
  <c r="GB85" i="26"/>
  <c r="FW85" i="26"/>
  <c r="FR85" i="26"/>
  <c r="FL85" i="26"/>
  <c r="FG85" i="26"/>
  <c r="FB85" i="26"/>
  <c r="EV85" i="26"/>
  <c r="EQ85" i="26"/>
  <c r="EL85" i="26"/>
  <c r="EF85" i="26"/>
  <c r="IB85" i="26"/>
  <c r="HV85" i="26"/>
  <c r="HO85" i="26"/>
  <c r="HG85" i="26"/>
  <c r="GZ85" i="26"/>
  <c r="GT85" i="26"/>
  <c r="GL85" i="26"/>
  <c r="GE85" i="26"/>
  <c r="FX85" i="26"/>
  <c r="FP85" i="26"/>
  <c r="FJ85" i="26"/>
  <c r="FC85" i="26"/>
  <c r="EU85" i="26"/>
  <c r="EN85" i="26"/>
  <c r="EH85" i="26"/>
  <c r="IA85" i="26"/>
  <c r="HT85" i="26"/>
  <c r="HL85" i="26"/>
  <c r="HF85" i="26"/>
  <c r="GY85" i="26"/>
  <c r="GQ85" i="26"/>
  <c r="GJ85" i="26"/>
  <c r="GD85" i="26"/>
  <c r="FV85" i="26"/>
  <c r="FO85" i="26"/>
  <c r="FH85" i="26"/>
  <c r="EZ85" i="26"/>
  <c r="ET85" i="26"/>
  <c r="EM85" i="26"/>
  <c r="HP85" i="26"/>
  <c r="HB85" i="26"/>
  <c r="GN85" i="26"/>
  <c r="FZ85" i="26"/>
  <c r="FK85" i="26"/>
  <c r="EX85" i="26"/>
  <c r="EI85" i="26"/>
  <c r="HZ85" i="26"/>
  <c r="HK85" i="26"/>
  <c r="GV85" i="26"/>
  <c r="GI85" i="26"/>
  <c r="FT85" i="26"/>
  <c r="FF85" i="26"/>
  <c r="ER85" i="26"/>
  <c r="HJ85" i="26"/>
  <c r="GF85" i="26"/>
  <c r="FD85" i="26"/>
  <c r="HD85" i="26"/>
  <c r="GA85" i="26"/>
  <c r="EY85" i="26"/>
  <c r="GU85" i="26"/>
  <c r="EP85" i="26"/>
  <c r="GP85" i="26"/>
  <c r="EJ85" i="26"/>
  <c r="FS85" i="26"/>
  <c r="FN85" i="26"/>
  <c r="HW85" i="26"/>
  <c r="HR85" i="26"/>
  <c r="HZ37" i="26"/>
  <c r="HV37" i="26"/>
  <c r="HR37" i="26"/>
  <c r="HN37" i="26"/>
  <c r="HJ37" i="26"/>
  <c r="HF37" i="26"/>
  <c r="HB37" i="26"/>
  <c r="GX37" i="26"/>
  <c r="GT37" i="26"/>
  <c r="GP37" i="26"/>
  <c r="GL37" i="26"/>
  <c r="GH37" i="26"/>
  <c r="GD37" i="26"/>
  <c r="FZ37" i="26"/>
  <c r="FV37" i="26"/>
  <c r="FR37" i="26"/>
  <c r="FN37" i="26"/>
  <c r="FJ37" i="26"/>
  <c r="FF37" i="26"/>
  <c r="FB37" i="26"/>
  <c r="EX37" i="26"/>
  <c r="ET37" i="26"/>
  <c r="EP37" i="26"/>
  <c r="EL37" i="26"/>
  <c r="EH37" i="26"/>
  <c r="IA37" i="26"/>
  <c r="HU37" i="26"/>
  <c r="HP37" i="26"/>
  <c r="HK37" i="26"/>
  <c r="HE37" i="26"/>
  <c r="GZ37" i="26"/>
  <c r="GU37" i="26"/>
  <c r="GO37" i="26"/>
  <c r="GJ37" i="26"/>
  <c r="GE37" i="26"/>
  <c r="FY37" i="26"/>
  <c r="FT37" i="26"/>
  <c r="FO37" i="26"/>
  <c r="FI37" i="26"/>
  <c r="FD37" i="26"/>
  <c r="EY37" i="26"/>
  <c r="ES37" i="26"/>
  <c r="EN37" i="26"/>
  <c r="EI37" i="26"/>
  <c r="HY37" i="26"/>
  <c r="HT37" i="26"/>
  <c r="HO37" i="26"/>
  <c r="HI37" i="26"/>
  <c r="HD37" i="26"/>
  <c r="GY37" i="26"/>
  <c r="GS37" i="26"/>
  <c r="GN37" i="26"/>
  <c r="GI37" i="26"/>
  <c r="GC37" i="26"/>
  <c r="FX37" i="26"/>
  <c r="FS37" i="26"/>
  <c r="FM37" i="26"/>
  <c r="FH37" i="26"/>
  <c r="FC37" i="26"/>
  <c r="EW37" i="26"/>
  <c r="ER37" i="26"/>
  <c r="EM37" i="26"/>
  <c r="EG37" i="26"/>
  <c r="HS37" i="26"/>
  <c r="HH37" i="26"/>
  <c r="GW37" i="26"/>
  <c r="GM37" i="26"/>
  <c r="GB37" i="26"/>
  <c r="FQ37" i="26"/>
  <c r="FG37" i="26"/>
  <c r="EV37" i="26"/>
  <c r="EK37" i="26"/>
  <c r="IB37" i="26"/>
  <c r="HQ37" i="26"/>
  <c r="HG37" i="26"/>
  <c r="GV37" i="26"/>
  <c r="GK37" i="26"/>
  <c r="GA37" i="26"/>
  <c r="FP37" i="26"/>
  <c r="FE37" i="26"/>
  <c r="EU37" i="26"/>
  <c r="EJ37" i="26"/>
  <c r="HX37" i="26"/>
  <c r="HM37" i="26"/>
  <c r="HC37" i="26"/>
  <c r="GR37" i="26"/>
  <c r="GG37" i="26"/>
  <c r="FW37" i="26"/>
  <c r="FL37" i="26"/>
  <c r="FA37" i="26"/>
  <c r="EQ37" i="26"/>
  <c r="EF37" i="26"/>
  <c r="HW37" i="26"/>
  <c r="GF37" i="26"/>
  <c r="EO37" i="26"/>
  <c r="HA37" i="26"/>
  <c r="EZ37" i="26"/>
  <c r="HL37" i="26"/>
  <c r="FU37" i="26"/>
  <c r="FK37" i="26"/>
  <c r="GQ37" i="26"/>
  <c r="IA76" i="26"/>
  <c r="HW76" i="26"/>
  <c r="HS76" i="26"/>
  <c r="HO76" i="26"/>
  <c r="HK76" i="26"/>
  <c r="HG76" i="26"/>
  <c r="HC76" i="26"/>
  <c r="GY76" i="26"/>
  <c r="GU76" i="26"/>
  <c r="GQ76" i="26"/>
  <c r="GM76" i="26"/>
  <c r="GI76" i="26"/>
  <c r="GE76" i="26"/>
  <c r="GA76" i="26"/>
  <c r="FW76" i="26"/>
  <c r="FS76" i="26"/>
  <c r="FO76" i="26"/>
  <c r="FK76" i="26"/>
  <c r="FG76" i="26"/>
  <c r="FC76" i="26"/>
  <c r="EY76" i="26"/>
  <c r="EU76" i="26"/>
  <c r="EQ76" i="26"/>
  <c r="EM76" i="26"/>
  <c r="EI76" i="26"/>
  <c r="HX76" i="26"/>
  <c r="HR76" i="26"/>
  <c r="HM76" i="26"/>
  <c r="HH76" i="26"/>
  <c r="HB76" i="26"/>
  <c r="GW76" i="26"/>
  <c r="GR76" i="26"/>
  <c r="GL76" i="26"/>
  <c r="GG76" i="26"/>
  <c r="GB76" i="26"/>
  <c r="FV76" i="26"/>
  <c r="FQ76" i="26"/>
  <c r="FL76" i="26"/>
  <c r="FF76" i="26"/>
  <c r="FA76" i="26"/>
  <c r="EV76" i="26"/>
  <c r="EP76" i="26"/>
  <c r="EK76" i="26"/>
  <c r="EF76" i="26"/>
  <c r="IB76" i="26"/>
  <c r="HV76" i="26"/>
  <c r="HQ76" i="26"/>
  <c r="HL76" i="26"/>
  <c r="HF76" i="26"/>
  <c r="HA76" i="26"/>
  <c r="GV76" i="26"/>
  <c r="GP76" i="26"/>
  <c r="GK76" i="26"/>
  <c r="GF76" i="26"/>
  <c r="FZ76" i="26"/>
  <c r="FU76" i="26"/>
  <c r="FP76" i="26"/>
  <c r="FJ76" i="26"/>
  <c r="FE76" i="26"/>
  <c r="EZ76" i="26"/>
  <c r="ET76" i="26"/>
  <c r="EO76" i="26"/>
  <c r="EJ76" i="26"/>
  <c r="HZ76" i="26"/>
  <c r="HP76" i="26"/>
  <c r="HE76" i="26"/>
  <c r="GT76" i="26"/>
  <c r="GJ76" i="26"/>
  <c r="FY76" i="26"/>
  <c r="FN76" i="26"/>
  <c r="FD76" i="26"/>
  <c r="ES76" i="26"/>
  <c r="EH76" i="26"/>
  <c r="HY76" i="26"/>
  <c r="HN76" i="26"/>
  <c r="HD76" i="26"/>
  <c r="GS76" i="26"/>
  <c r="GH76" i="26"/>
  <c r="FX76" i="26"/>
  <c r="FM76" i="26"/>
  <c r="FB76" i="26"/>
  <c r="ER76" i="26"/>
  <c r="EG76" i="26"/>
  <c r="HU76" i="26"/>
  <c r="GZ76" i="26"/>
  <c r="GD76" i="26"/>
  <c r="FI76" i="26"/>
  <c r="EN76" i="26"/>
  <c r="HT76" i="26"/>
  <c r="GX76" i="26"/>
  <c r="GC76" i="26"/>
  <c r="FH76" i="26"/>
  <c r="EL76" i="26"/>
  <c r="GN76" i="26"/>
  <c r="EW76" i="26"/>
  <c r="HJ76" i="26"/>
  <c r="FT76" i="26"/>
  <c r="EX76" i="26"/>
  <c r="HI76" i="26"/>
  <c r="GO76" i="26"/>
  <c r="FR76" i="26"/>
  <c r="HZ91" i="26"/>
  <c r="HV91" i="26"/>
  <c r="HR91" i="26"/>
  <c r="HN91" i="26"/>
  <c r="HJ91" i="26"/>
  <c r="HF91" i="26"/>
  <c r="HB91" i="26"/>
  <c r="GX91" i="26"/>
  <c r="GT91" i="26"/>
  <c r="GP91" i="26"/>
  <c r="GL91" i="26"/>
  <c r="GH91" i="26"/>
  <c r="HX91" i="26"/>
  <c r="HS91" i="26"/>
  <c r="HM91" i="26"/>
  <c r="HH91" i="26"/>
  <c r="HC91" i="26"/>
  <c r="GW91" i="26"/>
  <c r="GR91" i="26"/>
  <c r="GM91" i="26"/>
  <c r="GG91" i="26"/>
  <c r="GC91" i="26"/>
  <c r="FY91" i="26"/>
  <c r="FU91" i="26"/>
  <c r="FQ91" i="26"/>
  <c r="FM91" i="26"/>
  <c r="FI91" i="26"/>
  <c r="FE91" i="26"/>
  <c r="FA91" i="26"/>
  <c r="EW91" i="26"/>
  <c r="ES91" i="26"/>
  <c r="EO91" i="26"/>
  <c r="EK91" i="26"/>
  <c r="EG91" i="26"/>
  <c r="IB91" i="26"/>
  <c r="HU91" i="26"/>
  <c r="HO91" i="26"/>
  <c r="HG91" i="26"/>
  <c r="GZ91" i="26"/>
  <c r="GS91" i="26"/>
  <c r="GK91" i="26"/>
  <c r="GE91" i="26"/>
  <c r="FZ91" i="26"/>
  <c r="FT91" i="26"/>
  <c r="FO91" i="26"/>
  <c r="FJ91" i="26"/>
  <c r="FD91" i="26"/>
  <c r="EY91" i="26"/>
  <c r="ET91" i="26"/>
  <c r="EN91" i="26"/>
  <c r="EI91" i="26"/>
  <c r="IA91" i="26"/>
  <c r="HQ91" i="26"/>
  <c r="HI91" i="26"/>
  <c r="GY91" i="26"/>
  <c r="GO91" i="26"/>
  <c r="GF91" i="26"/>
  <c r="FX91" i="26"/>
  <c r="FR91" i="26"/>
  <c r="FK91" i="26"/>
  <c r="FC91" i="26"/>
  <c r="EV91" i="26"/>
  <c r="EP91" i="26"/>
  <c r="EH91" i="26"/>
  <c r="HY91" i="26"/>
  <c r="HP91" i="26"/>
  <c r="HE91" i="26"/>
  <c r="GV91" i="26"/>
  <c r="GN91" i="26"/>
  <c r="GD91" i="26"/>
  <c r="FW91" i="26"/>
  <c r="FP91" i="26"/>
  <c r="FH91" i="26"/>
  <c r="FB91" i="26"/>
  <c r="EU91" i="26"/>
  <c r="EM91" i="26"/>
  <c r="EF91" i="26"/>
  <c r="HT91" i="26"/>
  <c r="HA91" i="26"/>
  <c r="GI91" i="26"/>
  <c r="FS91" i="26"/>
  <c r="FF91" i="26"/>
  <c r="EQ91" i="26"/>
  <c r="HL91" i="26"/>
  <c r="GQ91" i="26"/>
  <c r="FV91" i="26"/>
  <c r="EZ91" i="26"/>
  <c r="EJ91" i="26"/>
  <c r="HK91" i="26"/>
  <c r="GJ91" i="26"/>
  <c r="FN91" i="26"/>
  <c r="EX91" i="26"/>
  <c r="HW91" i="26"/>
  <c r="GA91" i="26"/>
  <c r="EL91" i="26"/>
  <c r="HD91" i="26"/>
  <c r="FL91" i="26"/>
  <c r="FG91" i="26"/>
  <c r="ER91" i="26"/>
  <c r="GU91" i="26"/>
  <c r="GB91" i="26"/>
  <c r="IA94" i="26"/>
  <c r="HW94" i="26"/>
  <c r="HS94" i="26"/>
  <c r="HO94" i="26"/>
  <c r="HK94" i="26"/>
  <c r="HG94" i="26"/>
  <c r="HC94" i="26"/>
  <c r="GY94" i="26"/>
  <c r="GU94" i="26"/>
  <c r="GQ94" i="26"/>
  <c r="GM94" i="26"/>
  <c r="GI94" i="26"/>
  <c r="GE94" i="26"/>
  <c r="GA94" i="26"/>
  <c r="FW94" i="26"/>
  <c r="FS94" i="26"/>
  <c r="FO94" i="26"/>
  <c r="FK94" i="26"/>
  <c r="FG94" i="26"/>
  <c r="FC94" i="26"/>
  <c r="EY94" i="26"/>
  <c r="EU94" i="26"/>
  <c r="EQ94" i="26"/>
  <c r="EM94" i="26"/>
  <c r="EI94" i="26"/>
  <c r="IB94" i="26"/>
  <c r="HV94" i="26"/>
  <c r="HQ94" i="26"/>
  <c r="HL94" i="26"/>
  <c r="HF94" i="26"/>
  <c r="HA94" i="26"/>
  <c r="GV94" i="26"/>
  <c r="GP94" i="26"/>
  <c r="GK94" i="26"/>
  <c r="GF94" i="26"/>
  <c r="FZ94" i="26"/>
  <c r="FU94" i="26"/>
  <c r="FP94" i="26"/>
  <c r="FJ94" i="26"/>
  <c r="FE94" i="26"/>
  <c r="EZ94" i="26"/>
  <c r="ET94" i="26"/>
  <c r="EO94" i="26"/>
  <c r="EJ94" i="26"/>
  <c r="HX94" i="26"/>
  <c r="HP94" i="26"/>
  <c r="HI94" i="26"/>
  <c r="HB94" i="26"/>
  <c r="GT94" i="26"/>
  <c r="GN94" i="26"/>
  <c r="GG94" i="26"/>
  <c r="FY94" i="26"/>
  <c r="FR94" i="26"/>
  <c r="FL94" i="26"/>
  <c r="FD94" i="26"/>
  <c r="EW94" i="26"/>
  <c r="EP94" i="26"/>
  <c r="EH94" i="26"/>
  <c r="HU94" i="26"/>
  <c r="HM94" i="26"/>
  <c r="HD94" i="26"/>
  <c r="GS94" i="26"/>
  <c r="GJ94" i="26"/>
  <c r="GB94" i="26"/>
  <c r="FQ94" i="26"/>
  <c r="FH94" i="26"/>
  <c r="EX94" i="26"/>
  <c r="EN94" i="26"/>
  <c r="EF94" i="26"/>
  <c r="HT94" i="26"/>
  <c r="HJ94" i="26"/>
  <c r="GZ94" i="26"/>
  <c r="GR94" i="26"/>
  <c r="GH94" i="26"/>
  <c r="FX94" i="26"/>
  <c r="FN94" i="26"/>
  <c r="FF94" i="26"/>
  <c r="EV94" i="26"/>
  <c r="EL94" i="26"/>
  <c r="HR94" i="26"/>
  <c r="GX94" i="26"/>
  <c r="GD94" i="26"/>
  <c r="FM94" i="26"/>
  <c r="ES94" i="26"/>
  <c r="HN94" i="26"/>
  <c r="GW94" i="26"/>
  <c r="GC94" i="26"/>
  <c r="FI94" i="26"/>
  <c r="ER94" i="26"/>
  <c r="HH94" i="26"/>
  <c r="FV94" i="26"/>
  <c r="EK94" i="26"/>
  <c r="HE94" i="26"/>
  <c r="FT94" i="26"/>
  <c r="EG94" i="26"/>
  <c r="GO94" i="26"/>
  <c r="GL94" i="26"/>
  <c r="FA94" i="26"/>
  <c r="HZ94" i="26"/>
  <c r="HY94" i="26"/>
  <c r="FB94" i="26"/>
  <c r="HZ20" i="26"/>
  <c r="HV20" i="26"/>
  <c r="HR20" i="26"/>
  <c r="HN20" i="26"/>
  <c r="HJ20" i="26"/>
  <c r="HF20" i="26"/>
  <c r="HB20" i="26"/>
  <c r="GX20" i="26"/>
  <c r="GT20" i="26"/>
  <c r="GP20" i="26"/>
  <c r="GL20" i="26"/>
  <c r="GH20" i="26"/>
  <c r="GD20" i="26"/>
  <c r="FZ20" i="26"/>
  <c r="FV20" i="26"/>
  <c r="FR20" i="26"/>
  <c r="FN20" i="26"/>
  <c r="FJ20" i="26"/>
  <c r="FF20" i="26"/>
  <c r="FB20" i="26"/>
  <c r="EX20" i="26"/>
  <c r="ET20" i="26"/>
  <c r="EP20" i="26"/>
  <c r="EL20" i="26"/>
  <c r="EH20" i="26"/>
  <c r="HX20" i="26"/>
  <c r="HS20" i="26"/>
  <c r="HM20" i="26"/>
  <c r="HH20" i="26"/>
  <c r="HC20" i="26"/>
  <c r="GW20" i="26"/>
  <c r="GR20" i="26"/>
  <c r="GM20" i="26"/>
  <c r="GG20" i="26"/>
  <c r="GB20" i="26"/>
  <c r="FW20" i="26"/>
  <c r="FQ20" i="26"/>
  <c r="FL20" i="26"/>
  <c r="FG20" i="26"/>
  <c r="FA20" i="26"/>
  <c r="EV20" i="26"/>
  <c r="EQ20" i="26"/>
  <c r="EK20" i="26"/>
  <c r="EF20" i="26"/>
  <c r="IB20" i="26"/>
  <c r="HW20" i="26"/>
  <c r="HQ20" i="26"/>
  <c r="HL20" i="26"/>
  <c r="HG20" i="26"/>
  <c r="HA20" i="26"/>
  <c r="GV20" i="26"/>
  <c r="GQ20" i="26"/>
  <c r="GK20" i="26"/>
  <c r="GF20" i="26"/>
  <c r="GA20" i="26"/>
  <c r="FU20" i="26"/>
  <c r="FP20" i="26"/>
  <c r="FK20" i="26"/>
  <c r="FE20" i="26"/>
  <c r="EZ20" i="26"/>
  <c r="EU20" i="26"/>
  <c r="EO20" i="26"/>
  <c r="EJ20" i="26"/>
  <c r="IA20" i="26"/>
  <c r="HP20" i="26"/>
  <c r="HE20" i="26"/>
  <c r="GU20" i="26"/>
  <c r="GJ20" i="26"/>
  <c r="FY20" i="26"/>
  <c r="FO20" i="26"/>
  <c r="FD20" i="26"/>
  <c r="ES20" i="26"/>
  <c r="EI20" i="26"/>
  <c r="HU20" i="26"/>
  <c r="GZ20" i="26"/>
  <c r="GE20" i="26"/>
  <c r="FI20" i="26"/>
  <c r="EN20" i="26"/>
  <c r="GY20" i="26"/>
  <c r="GC20" i="26"/>
  <c r="FH20" i="26"/>
  <c r="HY20" i="26"/>
  <c r="HO20" i="26"/>
  <c r="HD20" i="26"/>
  <c r="GS20" i="26"/>
  <c r="GI20" i="26"/>
  <c r="FX20" i="26"/>
  <c r="FM20" i="26"/>
  <c r="FC20" i="26"/>
  <c r="ER20" i="26"/>
  <c r="EG20" i="26"/>
  <c r="HK20" i="26"/>
  <c r="GO20" i="26"/>
  <c r="FT20" i="26"/>
  <c r="EY20" i="26"/>
  <c r="HI20" i="26"/>
  <c r="GN20" i="26"/>
  <c r="FS20" i="26"/>
  <c r="EM20" i="26"/>
  <c r="HT20" i="26"/>
  <c r="EW20" i="26"/>
  <c r="R4" i="26"/>
  <c r="EF4" i="26"/>
  <c r="IB4" i="26"/>
  <c r="EG4" i="26"/>
  <c r="EH4" i="26"/>
  <c r="EI4" i="26"/>
  <c r="EJ4" i="26"/>
  <c r="EK4" i="26"/>
  <c r="EL4" i="26"/>
  <c r="EM4" i="26"/>
  <c r="EN4" i="26"/>
  <c r="EO4" i="26"/>
  <c r="EP4" i="26"/>
  <c r="EQ4" i="26"/>
  <c r="IB39" i="26"/>
  <c r="HX39" i="26"/>
  <c r="HT39" i="26"/>
  <c r="HP39" i="26"/>
  <c r="HL39" i="26"/>
  <c r="HH39" i="26"/>
  <c r="HD39" i="26"/>
  <c r="GZ39" i="26"/>
  <c r="GV39" i="26"/>
  <c r="GR39" i="26"/>
  <c r="GN39" i="26"/>
  <c r="GJ39" i="26"/>
  <c r="GF39" i="26"/>
  <c r="GB39" i="26"/>
  <c r="FX39" i="26"/>
  <c r="FT39" i="26"/>
  <c r="FP39" i="26"/>
  <c r="FL39" i="26"/>
  <c r="FH39" i="26"/>
  <c r="FD39" i="26"/>
  <c r="EZ39" i="26"/>
  <c r="EV39" i="26"/>
  <c r="ER39" i="26"/>
  <c r="EN39" i="26"/>
  <c r="EJ39" i="26"/>
  <c r="EF39" i="26"/>
  <c r="IA39" i="26"/>
  <c r="HV39" i="26"/>
  <c r="HQ39" i="26"/>
  <c r="HK39" i="26"/>
  <c r="HF39" i="26"/>
  <c r="HA39" i="26"/>
  <c r="GU39" i="26"/>
  <c r="GP39" i="26"/>
  <c r="GK39" i="26"/>
  <c r="GE39" i="26"/>
  <c r="FZ39" i="26"/>
  <c r="FU39" i="26"/>
  <c r="FO39" i="26"/>
  <c r="FJ39" i="26"/>
  <c r="FE39" i="26"/>
  <c r="EY39" i="26"/>
  <c r="ET39" i="26"/>
  <c r="EO39" i="26"/>
  <c r="EI39" i="26"/>
  <c r="HZ39" i="26"/>
  <c r="HU39" i="26"/>
  <c r="HO39" i="26"/>
  <c r="HJ39" i="26"/>
  <c r="HE39" i="26"/>
  <c r="GY39" i="26"/>
  <c r="GT39" i="26"/>
  <c r="GO39" i="26"/>
  <c r="GI39" i="26"/>
  <c r="GD39" i="26"/>
  <c r="FY39" i="26"/>
  <c r="FS39" i="26"/>
  <c r="FN39" i="26"/>
  <c r="FI39" i="26"/>
  <c r="FC39" i="26"/>
  <c r="EX39" i="26"/>
  <c r="ES39" i="26"/>
  <c r="EM39" i="26"/>
  <c r="EH39" i="26"/>
  <c r="HY39" i="26"/>
  <c r="HN39" i="26"/>
  <c r="HC39" i="26"/>
  <c r="GS39" i="26"/>
  <c r="GH39" i="26"/>
  <c r="FW39" i="26"/>
  <c r="FM39" i="26"/>
  <c r="FB39" i="26"/>
  <c r="EQ39" i="26"/>
  <c r="EG39" i="26"/>
  <c r="HW39" i="26"/>
  <c r="HM39" i="26"/>
  <c r="HB39" i="26"/>
  <c r="GQ39" i="26"/>
  <c r="GG39" i="26"/>
  <c r="FV39" i="26"/>
  <c r="FK39" i="26"/>
  <c r="FA39" i="26"/>
  <c r="EP39" i="26"/>
  <c r="HS39" i="26"/>
  <c r="HI39" i="26"/>
  <c r="GX39" i="26"/>
  <c r="GM39" i="26"/>
  <c r="GC39" i="26"/>
  <c r="FR39" i="26"/>
  <c r="FG39" i="26"/>
  <c r="EW39" i="26"/>
  <c r="EL39" i="26"/>
  <c r="HG39" i="26"/>
  <c r="FQ39" i="26"/>
  <c r="GL39" i="26"/>
  <c r="EU39" i="26"/>
  <c r="HR39" i="26"/>
  <c r="EK39" i="26"/>
  <c r="GW39" i="26"/>
  <c r="FF39" i="26"/>
  <c r="GA39" i="26"/>
  <c r="HZ48" i="26"/>
  <c r="HV48" i="26"/>
  <c r="HR48" i="26"/>
  <c r="HN48" i="26"/>
  <c r="HJ48" i="26"/>
  <c r="HF48" i="26"/>
  <c r="HB48" i="26"/>
  <c r="GX48" i="26"/>
  <c r="GT48" i="26"/>
  <c r="GP48" i="26"/>
  <c r="GL48" i="26"/>
  <c r="GH48" i="26"/>
  <c r="GD48" i="26"/>
  <c r="FZ48" i="26"/>
  <c r="FV48" i="26"/>
  <c r="FR48" i="26"/>
  <c r="FN48" i="26"/>
  <c r="FJ48" i="26"/>
  <c r="FF48" i="26"/>
  <c r="FB48" i="26"/>
  <c r="EX48" i="26"/>
  <c r="ET48" i="26"/>
  <c r="EP48" i="26"/>
  <c r="EL48" i="26"/>
  <c r="EH48" i="26"/>
  <c r="HX48" i="26"/>
  <c r="HS48" i="26"/>
  <c r="HM48" i="26"/>
  <c r="HH48" i="26"/>
  <c r="HC48" i="26"/>
  <c r="GW48" i="26"/>
  <c r="GR48" i="26"/>
  <c r="GM48" i="26"/>
  <c r="GG48" i="26"/>
  <c r="GB48" i="26"/>
  <c r="FW48" i="26"/>
  <c r="FQ48" i="26"/>
  <c r="FL48" i="26"/>
  <c r="FG48" i="26"/>
  <c r="FA48" i="26"/>
  <c r="EV48" i="26"/>
  <c r="EQ48" i="26"/>
  <c r="EK48" i="26"/>
  <c r="EF48" i="26"/>
  <c r="IB48" i="26"/>
  <c r="HW48" i="26"/>
  <c r="HQ48" i="26"/>
  <c r="HL48" i="26"/>
  <c r="HG48" i="26"/>
  <c r="HA48" i="26"/>
  <c r="GV48" i="26"/>
  <c r="GQ48" i="26"/>
  <c r="GK48" i="26"/>
  <c r="GF48" i="26"/>
  <c r="GA48" i="26"/>
  <c r="FU48" i="26"/>
  <c r="FP48" i="26"/>
  <c r="FK48" i="26"/>
  <c r="FE48" i="26"/>
  <c r="EZ48" i="26"/>
  <c r="EU48" i="26"/>
  <c r="EO48" i="26"/>
  <c r="EJ48" i="26"/>
  <c r="HU48" i="26"/>
  <c r="HK48" i="26"/>
  <c r="GZ48" i="26"/>
  <c r="GO48" i="26"/>
  <c r="GE48" i="26"/>
  <c r="FT48" i="26"/>
  <c r="FI48" i="26"/>
  <c r="EY48" i="26"/>
  <c r="EN48" i="26"/>
  <c r="HT48" i="26"/>
  <c r="HI48" i="26"/>
  <c r="GY48" i="26"/>
  <c r="GN48" i="26"/>
  <c r="GC48" i="26"/>
  <c r="FS48" i="26"/>
  <c r="FH48" i="26"/>
  <c r="EW48" i="26"/>
  <c r="EM48" i="26"/>
  <c r="IA48" i="26"/>
  <c r="HP48" i="26"/>
  <c r="HE48" i="26"/>
  <c r="GU48" i="26"/>
  <c r="GJ48" i="26"/>
  <c r="FY48" i="26"/>
  <c r="FO48" i="26"/>
  <c r="FD48" i="26"/>
  <c r="ES48" i="26"/>
  <c r="EI48" i="26"/>
  <c r="HD48" i="26"/>
  <c r="FM48" i="26"/>
  <c r="HY48" i="26"/>
  <c r="GI48" i="26"/>
  <c r="ER48" i="26"/>
  <c r="EG48" i="26"/>
  <c r="GS48" i="26"/>
  <c r="FC48" i="26"/>
  <c r="HO48" i="26"/>
  <c r="FX48" i="26"/>
  <c r="IA50" i="26"/>
  <c r="HW50" i="26"/>
  <c r="HS50" i="26"/>
  <c r="HO50" i="26"/>
  <c r="HK50" i="26"/>
  <c r="HG50" i="26"/>
  <c r="HC50" i="26"/>
  <c r="GY50" i="26"/>
  <c r="GU50" i="26"/>
  <c r="GQ50" i="26"/>
  <c r="GM50" i="26"/>
  <c r="GI50" i="26"/>
  <c r="GE50" i="26"/>
  <c r="GA50" i="26"/>
  <c r="FW50" i="26"/>
  <c r="FS50" i="26"/>
  <c r="FO50" i="26"/>
  <c r="FK50" i="26"/>
  <c r="FG50" i="26"/>
  <c r="FC50" i="26"/>
  <c r="EY50" i="26"/>
  <c r="EU50" i="26"/>
  <c r="EQ50" i="26"/>
  <c r="EM50" i="26"/>
  <c r="EI50" i="26"/>
  <c r="HZ50" i="26"/>
  <c r="HU50" i="26"/>
  <c r="HP50" i="26"/>
  <c r="HJ50" i="26"/>
  <c r="HE50" i="26"/>
  <c r="GZ50" i="26"/>
  <c r="GT50" i="26"/>
  <c r="GO50" i="26"/>
  <c r="GJ50" i="26"/>
  <c r="GD50" i="26"/>
  <c r="FY50" i="26"/>
  <c r="FT50" i="26"/>
  <c r="FN50" i="26"/>
  <c r="FI50" i="26"/>
  <c r="FD50" i="26"/>
  <c r="EX50" i="26"/>
  <c r="ES50" i="26"/>
  <c r="EN50" i="26"/>
  <c r="EH50" i="26"/>
  <c r="HY50" i="26"/>
  <c r="HT50" i="26"/>
  <c r="HN50" i="26"/>
  <c r="HI50" i="26"/>
  <c r="HD50" i="26"/>
  <c r="GX50" i="26"/>
  <c r="GS50" i="26"/>
  <c r="GN50" i="26"/>
  <c r="GH50" i="26"/>
  <c r="GC50" i="26"/>
  <c r="FX50" i="26"/>
  <c r="FR50" i="26"/>
  <c r="FM50" i="26"/>
  <c r="FH50" i="26"/>
  <c r="FB50" i="26"/>
  <c r="EW50" i="26"/>
  <c r="ER50" i="26"/>
  <c r="EL50" i="26"/>
  <c r="EG50" i="26"/>
  <c r="HR50" i="26"/>
  <c r="HH50" i="26"/>
  <c r="GW50" i="26"/>
  <c r="GL50" i="26"/>
  <c r="GB50" i="26"/>
  <c r="FQ50" i="26"/>
  <c r="FF50" i="26"/>
  <c r="EV50" i="26"/>
  <c r="EK50" i="26"/>
  <c r="IB50" i="26"/>
  <c r="HQ50" i="26"/>
  <c r="HF50" i="26"/>
  <c r="GV50" i="26"/>
  <c r="GK50" i="26"/>
  <c r="FZ50" i="26"/>
  <c r="FP50" i="26"/>
  <c r="FE50" i="26"/>
  <c r="ET50" i="26"/>
  <c r="EJ50" i="26"/>
  <c r="HX50" i="26"/>
  <c r="HM50" i="26"/>
  <c r="HB50" i="26"/>
  <c r="GR50" i="26"/>
  <c r="GG50" i="26"/>
  <c r="FV50" i="26"/>
  <c r="FL50" i="26"/>
  <c r="FA50" i="26"/>
  <c r="EP50" i="26"/>
  <c r="EF50" i="26"/>
  <c r="HA50" i="26"/>
  <c r="FJ50" i="26"/>
  <c r="HV50" i="26"/>
  <c r="GF50" i="26"/>
  <c r="EO50" i="26"/>
  <c r="HL50" i="26"/>
  <c r="GP50" i="26"/>
  <c r="EZ50" i="26"/>
  <c r="FU50" i="26"/>
  <c r="IA52" i="26"/>
  <c r="HW52" i="26"/>
  <c r="HS52" i="26"/>
  <c r="HO52" i="26"/>
  <c r="HK52" i="26"/>
  <c r="HG52" i="26"/>
  <c r="HC52" i="26"/>
  <c r="GY52" i="26"/>
  <c r="GU52" i="26"/>
  <c r="GQ52" i="26"/>
  <c r="GM52" i="26"/>
  <c r="GI52" i="26"/>
  <c r="GE52" i="26"/>
  <c r="GA52" i="26"/>
  <c r="FW52" i="26"/>
  <c r="FS52" i="26"/>
  <c r="FO52" i="26"/>
  <c r="FK52" i="26"/>
  <c r="FG52" i="26"/>
  <c r="FC52" i="26"/>
  <c r="EY52" i="26"/>
  <c r="EU52" i="26"/>
  <c r="EQ52" i="26"/>
  <c r="EM52" i="26"/>
  <c r="EI52" i="26"/>
  <c r="HX52" i="26"/>
  <c r="HR52" i="26"/>
  <c r="HM52" i="26"/>
  <c r="HH52" i="26"/>
  <c r="HB52" i="26"/>
  <c r="GW52" i="26"/>
  <c r="GR52" i="26"/>
  <c r="GL52" i="26"/>
  <c r="GG52" i="26"/>
  <c r="GB52" i="26"/>
  <c r="FV52" i="26"/>
  <c r="FQ52" i="26"/>
  <c r="FL52" i="26"/>
  <c r="FF52" i="26"/>
  <c r="FA52" i="26"/>
  <c r="EV52" i="26"/>
  <c r="EP52" i="26"/>
  <c r="EK52" i="26"/>
  <c r="EF52" i="26"/>
  <c r="HV52" i="26"/>
  <c r="HP52" i="26"/>
  <c r="HI52" i="26"/>
  <c r="HA52" i="26"/>
  <c r="GT52" i="26"/>
  <c r="GN52" i="26"/>
  <c r="GF52" i="26"/>
  <c r="FY52" i="26"/>
  <c r="FR52" i="26"/>
  <c r="FJ52" i="26"/>
  <c r="FD52" i="26"/>
  <c r="EW52" i="26"/>
  <c r="EO52" i="26"/>
  <c r="EH52" i="26"/>
  <c r="IB52" i="26"/>
  <c r="HU52" i="26"/>
  <c r="HN52" i="26"/>
  <c r="HF52" i="26"/>
  <c r="GZ52" i="26"/>
  <c r="GS52" i="26"/>
  <c r="GK52" i="26"/>
  <c r="GD52" i="26"/>
  <c r="FX52" i="26"/>
  <c r="FP52" i="26"/>
  <c r="FI52" i="26"/>
  <c r="FB52" i="26"/>
  <c r="ET52" i="26"/>
  <c r="EN52" i="26"/>
  <c r="EG52" i="26"/>
  <c r="HT52" i="26"/>
  <c r="HE52" i="26"/>
  <c r="GP52" i="26"/>
  <c r="GC52" i="26"/>
  <c r="FN52" i="26"/>
  <c r="EZ52" i="26"/>
  <c r="EL52" i="26"/>
  <c r="HQ52" i="26"/>
  <c r="HD52" i="26"/>
  <c r="GO52" i="26"/>
  <c r="FZ52" i="26"/>
  <c r="FM52" i="26"/>
  <c r="EX52" i="26"/>
  <c r="EJ52" i="26"/>
  <c r="HZ52" i="26"/>
  <c r="HL52" i="26"/>
  <c r="GX52" i="26"/>
  <c r="GJ52" i="26"/>
  <c r="FU52" i="26"/>
  <c r="FH52" i="26"/>
  <c r="ES52" i="26"/>
  <c r="GH52" i="26"/>
  <c r="HJ52" i="26"/>
  <c r="FE52" i="26"/>
  <c r="ER52" i="26"/>
  <c r="HY52" i="26"/>
  <c r="FT52" i="26"/>
  <c r="GV52" i="26"/>
  <c r="ER4" i="26"/>
  <c r="ER8" i="26"/>
  <c r="ES6" i="26"/>
  <c r="AW6" i="26"/>
  <c r="AV7" i="26"/>
  <c r="AY13" i="26"/>
  <c r="AY9" i="26"/>
  <c r="AV11" i="26"/>
  <c r="AX5" i="26"/>
  <c r="AW4" i="26"/>
  <c r="ES4" i="26"/>
  <c r="AW12" i="26"/>
  <c r="ES8" i="26"/>
  <c r="AW8" i="26"/>
  <c r="AW10" i="26"/>
  <c r="V98" i="26"/>
  <c r="AK9" i="17"/>
  <c r="AL9" i="17" s="1"/>
  <c r="AM9" i="17" s="1"/>
  <c r="AN9" i="17" s="1"/>
  <c r="AO9" i="17" s="1"/>
  <c r="AP9" i="17" s="1"/>
  <c r="AQ9" i="17" s="1"/>
  <c r="AR9" i="17" s="1"/>
  <c r="AS9" i="17" s="1"/>
  <c r="AT9" i="17" s="1"/>
  <c r="AU9" i="17" s="1"/>
  <c r="AV9" i="17" s="1"/>
  <c r="AW9" i="17" s="1"/>
  <c r="AW13" i="17"/>
  <c r="AX7" i="17"/>
  <c r="AX11" i="17"/>
  <c r="AW10" i="17"/>
  <c r="AW5" i="17"/>
  <c r="AW6" i="17"/>
  <c r="AY12" i="17"/>
  <c r="AX8" i="17"/>
  <c r="BO4" i="17"/>
  <c r="B77" i="28"/>
  <c r="C77" i="28" s="1"/>
  <c r="V90" i="26"/>
  <c r="V57" i="26"/>
  <c r="V61" i="26"/>
  <c r="V65" i="26"/>
  <c r="V69" i="26"/>
  <c r="V83" i="26"/>
  <c r="V96" i="26"/>
  <c r="V56" i="26"/>
  <c r="V64" i="26"/>
  <c r="V85" i="26"/>
  <c r="V87" i="26"/>
  <c r="V76" i="26"/>
  <c r="V28" i="26"/>
  <c r="V41" i="26"/>
  <c r="V91" i="26"/>
  <c r="V79" i="26"/>
  <c r="V30" i="26"/>
  <c r="V45" i="26"/>
  <c r="V24" i="26"/>
  <c r="V49" i="26"/>
  <c r="V92" i="26"/>
  <c r="V72" i="26"/>
  <c r="V88" i="26"/>
  <c r="AE8" i="26"/>
  <c r="V54" i="26"/>
  <c r="V62" i="26"/>
  <c r="V78" i="26"/>
  <c r="V81" i="26"/>
  <c r="V34" i="26"/>
  <c r="V50" i="26"/>
  <c r="V51" i="26"/>
  <c r="V94" i="26"/>
  <c r="V52" i="26"/>
  <c r="V26" i="26"/>
  <c r="V43" i="26"/>
  <c r="V33" i="26"/>
  <c r="V74" i="26"/>
  <c r="V60" i="26"/>
  <c r="V68" i="26"/>
  <c r="V70" i="26"/>
  <c r="V18" i="26"/>
  <c r="V22" i="26"/>
  <c r="V37" i="26"/>
  <c r="V20" i="26"/>
  <c r="V39" i="26"/>
  <c r="V31" i="26"/>
  <c r="V53" i="26"/>
  <c r="V55" i="26"/>
  <c r="V59" i="26"/>
  <c r="V63" i="26"/>
  <c r="V67" i="26"/>
  <c r="V102" i="26"/>
  <c r="V6" i="26"/>
  <c r="V86" i="26"/>
  <c r="V48" i="26"/>
  <c r="V35" i="26"/>
  <c r="V29" i="26"/>
  <c r="V58" i="26"/>
  <c r="V66" i="26"/>
  <c r="V14" i="26"/>
  <c r="V47" i="26"/>
  <c r="V80" i="26"/>
  <c r="V16" i="26"/>
  <c r="V32" i="26"/>
  <c r="V27" i="26"/>
  <c r="V89" i="26"/>
  <c r="V93" i="26"/>
  <c r="V95" i="26"/>
  <c r="V97" i="26"/>
  <c r="V99" i="26"/>
  <c r="AE4" i="26"/>
  <c r="V4" i="26"/>
  <c r="V8" i="26"/>
  <c r="Q10" i="26"/>
  <c r="T4" i="26"/>
  <c r="Z4" i="26"/>
  <c r="U4" i="26"/>
  <c r="AD4" i="26"/>
  <c r="AB4" i="26"/>
  <c r="W4" i="26"/>
  <c r="N9" i="26"/>
  <c r="M9" i="26"/>
  <c r="Q9" i="26"/>
  <c r="P9" i="26"/>
  <c r="X4" i="26"/>
  <c r="AF4" i="26"/>
  <c r="AA4" i="26"/>
  <c r="AC4" i="26"/>
  <c r="Y4" i="26"/>
  <c r="P7" i="26"/>
  <c r="N7" i="26"/>
  <c r="M7" i="26"/>
  <c r="Q7" i="26"/>
  <c r="P12" i="26"/>
  <c r="N12" i="26"/>
  <c r="M12" i="26"/>
  <c r="Q12" i="26"/>
  <c r="N5" i="26"/>
  <c r="M5" i="26"/>
  <c r="Q5" i="26"/>
  <c r="P5" i="26"/>
  <c r="M13" i="26"/>
  <c r="N13" i="26"/>
  <c r="Q13" i="26"/>
  <c r="P13" i="26"/>
  <c r="M11" i="26"/>
  <c r="Q11" i="26"/>
  <c r="N11" i="26"/>
  <c r="P11" i="26"/>
  <c r="N10" i="26"/>
  <c r="AD62" i="26"/>
  <c r="Z62" i="26"/>
  <c r="U62" i="26"/>
  <c r="AC62" i="26"/>
  <c r="Y62" i="26"/>
  <c r="AF62" i="26"/>
  <c r="AB62" i="26"/>
  <c r="X62" i="26"/>
  <c r="W62" i="26"/>
  <c r="AE62" i="26"/>
  <c r="AA62" i="26"/>
  <c r="T62" i="26"/>
  <c r="AD68" i="26"/>
  <c r="Z68" i="26"/>
  <c r="U68" i="26"/>
  <c r="AC68" i="26"/>
  <c r="Y68" i="26"/>
  <c r="AF68" i="26"/>
  <c r="AB68" i="26"/>
  <c r="X68" i="26"/>
  <c r="W68" i="26"/>
  <c r="AE68" i="26"/>
  <c r="AA68" i="26"/>
  <c r="T68" i="26"/>
  <c r="AC90" i="26"/>
  <c r="Y90" i="26"/>
  <c r="AF90" i="26"/>
  <c r="AA90" i="26"/>
  <c r="AE90" i="26"/>
  <c r="Z90" i="26"/>
  <c r="W90" i="26"/>
  <c r="AD90" i="26"/>
  <c r="U90" i="26"/>
  <c r="AB90" i="26"/>
  <c r="X90" i="26"/>
  <c r="T90" i="26"/>
  <c r="AE14" i="26"/>
  <c r="AA14" i="26"/>
  <c r="W14" i="26"/>
  <c r="AD14" i="26"/>
  <c r="Z14" i="26"/>
  <c r="U14" i="26"/>
  <c r="AC14" i="26"/>
  <c r="AF14" i="26"/>
  <c r="AB14" i="26"/>
  <c r="X14" i="26"/>
  <c r="Y14" i="26"/>
  <c r="T14" i="26"/>
  <c r="AC34" i="26"/>
  <c r="Y34" i="26"/>
  <c r="AF34" i="26"/>
  <c r="AB34" i="26"/>
  <c r="X34" i="26"/>
  <c r="AE34" i="26"/>
  <c r="AA34" i="26"/>
  <c r="W34" i="26"/>
  <c r="AD34" i="26"/>
  <c r="Z34" i="26"/>
  <c r="U34" i="26"/>
  <c r="T34" i="26"/>
  <c r="AD50" i="26"/>
  <c r="Z50" i="26"/>
  <c r="U50" i="26"/>
  <c r="AF50" i="26"/>
  <c r="AB50" i="26"/>
  <c r="X50" i="26"/>
  <c r="AC50" i="26"/>
  <c r="AA50" i="26"/>
  <c r="Y50" i="26"/>
  <c r="AE50" i="26"/>
  <c r="W50" i="26"/>
  <c r="T50" i="26"/>
  <c r="T8" i="26"/>
  <c r="AF8" i="26"/>
  <c r="AD8" i="26"/>
  <c r="M10" i="26"/>
  <c r="V10" i="26" s="1"/>
  <c r="P10" i="26"/>
  <c r="AE35" i="26"/>
  <c r="AA35" i="26"/>
  <c r="W35" i="26"/>
  <c r="AD35" i="26"/>
  <c r="Z35" i="26"/>
  <c r="U35" i="26"/>
  <c r="AC35" i="26"/>
  <c r="Y35" i="26"/>
  <c r="AF35" i="26"/>
  <c r="AB35" i="26"/>
  <c r="X35" i="26"/>
  <c r="T35" i="26"/>
  <c r="AE43" i="26"/>
  <c r="AA43" i="26"/>
  <c r="W43" i="26"/>
  <c r="AD43" i="26"/>
  <c r="Z43" i="26"/>
  <c r="U43" i="26"/>
  <c r="AC43" i="26"/>
  <c r="Y43" i="26"/>
  <c r="AF43" i="26"/>
  <c r="AB43" i="26"/>
  <c r="X43" i="26"/>
  <c r="T43" i="26"/>
  <c r="AD70" i="26"/>
  <c r="Z70" i="26"/>
  <c r="U70" i="26"/>
  <c r="AC70" i="26"/>
  <c r="Y70" i="26"/>
  <c r="AB70" i="26"/>
  <c r="AA70" i="26"/>
  <c r="AF70" i="26"/>
  <c r="X70" i="26"/>
  <c r="AE70" i="26"/>
  <c r="W70" i="26"/>
  <c r="T70" i="26"/>
  <c r="AD81" i="26"/>
  <c r="Z81" i="26"/>
  <c r="U81" i="26"/>
  <c r="AB81" i="26"/>
  <c r="W81" i="26"/>
  <c r="AF81" i="26"/>
  <c r="AA81" i="26"/>
  <c r="AE81" i="26"/>
  <c r="Y81" i="26"/>
  <c r="AC81" i="26"/>
  <c r="X81" i="26"/>
  <c r="T81" i="26"/>
  <c r="AF47" i="26"/>
  <c r="AB47" i="26"/>
  <c r="X47" i="26"/>
  <c r="AD47" i="26"/>
  <c r="Z47" i="26"/>
  <c r="U47" i="26"/>
  <c r="Y47" i="26"/>
  <c r="AE47" i="26"/>
  <c r="W47" i="26"/>
  <c r="AC47" i="26"/>
  <c r="AA47" i="26"/>
  <c r="T47" i="26"/>
  <c r="AF80" i="26"/>
  <c r="AB80" i="26"/>
  <c r="X80" i="26"/>
  <c r="AA80" i="26"/>
  <c r="U80" i="26"/>
  <c r="AE80" i="26"/>
  <c r="Z80" i="26"/>
  <c r="AD80" i="26"/>
  <c r="Y80" i="26"/>
  <c r="W80" i="26"/>
  <c r="AC80" i="26"/>
  <c r="T80" i="26"/>
  <c r="AC86" i="26"/>
  <c r="AB86" i="26"/>
  <c r="X86" i="26"/>
  <c r="AF86" i="26"/>
  <c r="AA86" i="26"/>
  <c r="W86" i="26"/>
  <c r="AE86" i="26"/>
  <c r="Z86" i="26"/>
  <c r="U86" i="26"/>
  <c r="AD86" i="26"/>
  <c r="Y86" i="26"/>
  <c r="T86" i="26"/>
  <c r="AE16" i="26"/>
  <c r="AA16" i="26"/>
  <c r="W16" i="26"/>
  <c r="AD16" i="26"/>
  <c r="Z16" i="26"/>
  <c r="U16" i="26"/>
  <c r="AC16" i="26"/>
  <c r="Y16" i="26"/>
  <c r="AF16" i="26"/>
  <c r="AB16" i="26"/>
  <c r="X16" i="26"/>
  <c r="T16" i="26"/>
  <c r="AE20" i="26"/>
  <c r="AA20" i="26"/>
  <c r="W20" i="26"/>
  <c r="AD20" i="26"/>
  <c r="Z20" i="26"/>
  <c r="U20" i="26"/>
  <c r="AC20" i="26"/>
  <c r="Y20" i="26"/>
  <c r="AF20" i="26"/>
  <c r="AB20" i="26"/>
  <c r="X20" i="26"/>
  <c r="T20" i="26"/>
  <c r="AE24" i="26"/>
  <c r="AA24" i="26"/>
  <c r="W24" i="26"/>
  <c r="AD24" i="26"/>
  <c r="Z24" i="26"/>
  <c r="U24" i="26"/>
  <c r="AC24" i="26"/>
  <c r="Y24" i="26"/>
  <c r="AF24" i="26"/>
  <c r="AB24" i="26"/>
  <c r="X24" i="26"/>
  <c r="T24" i="26"/>
  <c r="AC32" i="26"/>
  <c r="Y32" i="26"/>
  <c r="AE32" i="26"/>
  <c r="AA32" i="26"/>
  <c r="W32" i="26"/>
  <c r="AD32" i="26"/>
  <c r="U32" i="26"/>
  <c r="AB32" i="26"/>
  <c r="Z32" i="26"/>
  <c r="AF32" i="26"/>
  <c r="X32" i="26"/>
  <c r="T32" i="26"/>
  <c r="AE27" i="26"/>
  <c r="AA27" i="26"/>
  <c r="W27" i="26"/>
  <c r="AC27" i="26"/>
  <c r="Y27" i="26"/>
  <c r="Z27" i="26"/>
  <c r="AF27" i="26"/>
  <c r="X27" i="26"/>
  <c r="AD27" i="26"/>
  <c r="U27" i="26"/>
  <c r="AB27" i="26"/>
  <c r="T27" i="26"/>
  <c r="AE31" i="26"/>
  <c r="AA31" i="26"/>
  <c r="W31" i="26"/>
  <c r="AC31" i="26"/>
  <c r="Y31" i="26"/>
  <c r="Z31" i="26"/>
  <c r="AF31" i="26"/>
  <c r="X31" i="26"/>
  <c r="AD31" i="26"/>
  <c r="U31" i="26"/>
  <c r="AB31" i="26"/>
  <c r="T31" i="26"/>
  <c r="AF53" i="26"/>
  <c r="AB53" i="26"/>
  <c r="X53" i="26"/>
  <c r="AE53" i="26"/>
  <c r="AA53" i="26"/>
  <c r="W53" i="26"/>
  <c r="AD53" i="26"/>
  <c r="Z53" i="26"/>
  <c r="U53" i="26"/>
  <c r="AC53" i="26"/>
  <c r="Y53" i="26"/>
  <c r="T53" i="26"/>
  <c r="AF55" i="26"/>
  <c r="AB55" i="26"/>
  <c r="X55" i="26"/>
  <c r="AE55" i="26"/>
  <c r="AA55" i="26"/>
  <c r="W55" i="26"/>
  <c r="AD55" i="26"/>
  <c r="Z55" i="26"/>
  <c r="U55" i="26"/>
  <c r="T55" i="26"/>
  <c r="AC55" i="26"/>
  <c r="Y55" i="26"/>
  <c r="AF59" i="26"/>
  <c r="AB59" i="26"/>
  <c r="X59" i="26"/>
  <c r="AE59" i="26"/>
  <c r="AA59" i="26"/>
  <c r="W59" i="26"/>
  <c r="AD59" i="26"/>
  <c r="Z59" i="26"/>
  <c r="U59" i="26"/>
  <c r="T59" i="26"/>
  <c r="AC59" i="26"/>
  <c r="Y59" i="26"/>
  <c r="AF63" i="26"/>
  <c r="AB63" i="26"/>
  <c r="X63" i="26"/>
  <c r="AE63" i="26"/>
  <c r="AA63" i="26"/>
  <c r="W63" i="26"/>
  <c r="AD63" i="26"/>
  <c r="Z63" i="26"/>
  <c r="U63" i="26"/>
  <c r="T63" i="26"/>
  <c r="AC63" i="26"/>
  <c r="Y63" i="26"/>
  <c r="AF67" i="26"/>
  <c r="AB67" i="26"/>
  <c r="X67" i="26"/>
  <c r="AE67" i="26"/>
  <c r="AA67" i="26"/>
  <c r="W67" i="26"/>
  <c r="AD67" i="26"/>
  <c r="Z67" i="26"/>
  <c r="U67" i="26"/>
  <c r="T67" i="26"/>
  <c r="AC67" i="26"/>
  <c r="Y67" i="26"/>
  <c r="AF51" i="26"/>
  <c r="AB51" i="26"/>
  <c r="X51" i="26"/>
  <c r="AD51" i="26"/>
  <c r="Z51" i="26"/>
  <c r="U51" i="26"/>
  <c r="Y51" i="26"/>
  <c r="AE51" i="26"/>
  <c r="W51" i="26"/>
  <c r="AC51" i="26"/>
  <c r="AA51" i="26"/>
  <c r="T51" i="26"/>
  <c r="Y8" i="26"/>
  <c r="AC8" i="26"/>
  <c r="W8" i="26"/>
  <c r="AC30" i="26"/>
  <c r="Y30" i="26"/>
  <c r="AE30" i="26"/>
  <c r="AA30" i="26"/>
  <c r="W30" i="26"/>
  <c r="AD30" i="26"/>
  <c r="U30" i="26"/>
  <c r="AB30" i="26"/>
  <c r="Z30" i="26"/>
  <c r="X30" i="26"/>
  <c r="AF30" i="26"/>
  <c r="T30" i="26"/>
  <c r="AD74" i="26"/>
  <c r="Z74" i="26"/>
  <c r="U74" i="26"/>
  <c r="AC74" i="26"/>
  <c r="Y74" i="26"/>
  <c r="AF74" i="26"/>
  <c r="AB74" i="26"/>
  <c r="X74" i="26"/>
  <c r="AE74" i="26"/>
  <c r="AA74" i="26"/>
  <c r="W74" i="26"/>
  <c r="T74" i="26"/>
  <c r="AD58" i="26"/>
  <c r="Z58" i="26"/>
  <c r="U58" i="26"/>
  <c r="AC58" i="26"/>
  <c r="Y58" i="26"/>
  <c r="AF58" i="26"/>
  <c r="AB58" i="26"/>
  <c r="X58" i="26"/>
  <c r="W58" i="26"/>
  <c r="AE58" i="26"/>
  <c r="AA58" i="26"/>
  <c r="T58" i="26"/>
  <c r="AD64" i="26"/>
  <c r="Z64" i="26"/>
  <c r="U64" i="26"/>
  <c r="AC64" i="26"/>
  <c r="Y64" i="26"/>
  <c r="AF64" i="26"/>
  <c r="AB64" i="26"/>
  <c r="X64" i="26"/>
  <c r="W64" i="26"/>
  <c r="AE64" i="26"/>
  <c r="AA64" i="26"/>
  <c r="T64" i="26"/>
  <c r="AC100" i="26"/>
  <c r="Y100" i="26"/>
  <c r="AB100" i="26"/>
  <c r="W100" i="26"/>
  <c r="AF100" i="26"/>
  <c r="AA100" i="26"/>
  <c r="U100" i="26"/>
  <c r="AE100" i="26"/>
  <c r="Z100" i="26"/>
  <c r="AD100" i="26"/>
  <c r="X100" i="26"/>
  <c r="T100" i="26"/>
  <c r="AC92" i="26"/>
  <c r="Y92" i="26"/>
  <c r="AB92" i="26"/>
  <c r="AF92" i="26"/>
  <c r="AA92" i="26"/>
  <c r="U92" i="26"/>
  <c r="AE92" i="26"/>
  <c r="Z92" i="26"/>
  <c r="W92" i="26"/>
  <c r="AD92" i="26"/>
  <c r="X92" i="26"/>
  <c r="T92" i="26"/>
  <c r="AD52" i="26"/>
  <c r="Z52" i="26"/>
  <c r="U52" i="26"/>
  <c r="AF52" i="26"/>
  <c r="AB52" i="26"/>
  <c r="X52" i="26"/>
  <c r="AC52" i="26"/>
  <c r="AA52" i="26"/>
  <c r="Y52" i="26"/>
  <c r="AE52" i="26"/>
  <c r="W52" i="26"/>
  <c r="T52" i="26"/>
  <c r="AE37" i="26"/>
  <c r="AA37" i="26"/>
  <c r="W37" i="26"/>
  <c r="AD37" i="26"/>
  <c r="Z37" i="26"/>
  <c r="U37" i="26"/>
  <c r="AC37" i="26"/>
  <c r="Y37" i="26"/>
  <c r="AF37" i="26"/>
  <c r="AB37" i="26"/>
  <c r="X37" i="26"/>
  <c r="T37" i="26"/>
  <c r="AE45" i="26"/>
  <c r="AA45" i="26"/>
  <c r="W45" i="26"/>
  <c r="AD45" i="26"/>
  <c r="Z45" i="26"/>
  <c r="U45" i="26"/>
  <c r="AC45" i="26"/>
  <c r="Y45" i="26"/>
  <c r="AF45" i="26"/>
  <c r="AB45" i="26"/>
  <c r="X45" i="26"/>
  <c r="T45" i="26"/>
  <c r="AE87" i="26"/>
  <c r="AA87" i="26"/>
  <c r="W87" i="26"/>
  <c r="AB87" i="26"/>
  <c r="U87" i="26"/>
  <c r="AF87" i="26"/>
  <c r="Z87" i="26"/>
  <c r="AD87" i="26"/>
  <c r="Y87" i="26"/>
  <c r="X87" i="26"/>
  <c r="AC87" i="26"/>
  <c r="T87" i="26"/>
  <c r="AD76" i="26"/>
  <c r="Z76" i="26"/>
  <c r="U76" i="26"/>
  <c r="AC76" i="26"/>
  <c r="Y76" i="26"/>
  <c r="AF76" i="26"/>
  <c r="AB76" i="26"/>
  <c r="X76" i="26"/>
  <c r="W76" i="26"/>
  <c r="AE76" i="26"/>
  <c r="AA76" i="26"/>
  <c r="T76" i="26"/>
  <c r="AC98" i="26"/>
  <c r="Y98" i="26"/>
  <c r="AB98" i="26"/>
  <c r="W98" i="26"/>
  <c r="AF98" i="26"/>
  <c r="AA98" i="26"/>
  <c r="U98" i="26"/>
  <c r="AE98" i="26"/>
  <c r="Z98" i="26"/>
  <c r="AD98" i="26"/>
  <c r="X98" i="26"/>
  <c r="T98" i="26"/>
  <c r="AE41" i="26"/>
  <c r="AA41" i="26"/>
  <c r="W41" i="26"/>
  <c r="AD41" i="26"/>
  <c r="Z41" i="26"/>
  <c r="U41" i="26"/>
  <c r="AC41" i="26"/>
  <c r="Y41" i="26"/>
  <c r="AF41" i="26"/>
  <c r="AB41" i="26"/>
  <c r="X41" i="26"/>
  <c r="T41" i="26"/>
  <c r="AC88" i="26"/>
  <c r="Y88" i="26"/>
  <c r="AB88" i="26"/>
  <c r="W88" i="26"/>
  <c r="AF88" i="26"/>
  <c r="AA88" i="26"/>
  <c r="U88" i="26"/>
  <c r="AE88" i="26"/>
  <c r="Z88" i="26"/>
  <c r="AD88" i="26"/>
  <c r="X88" i="26"/>
  <c r="T88" i="26"/>
  <c r="AC94" i="26"/>
  <c r="Y94" i="26"/>
  <c r="AB94" i="26"/>
  <c r="W94" i="26"/>
  <c r="AF94" i="26"/>
  <c r="AA94" i="26"/>
  <c r="U94" i="26"/>
  <c r="AE94" i="26"/>
  <c r="Z94" i="26"/>
  <c r="AD94" i="26"/>
  <c r="X94" i="26"/>
  <c r="T94" i="26"/>
  <c r="AD72" i="26"/>
  <c r="Z72" i="26"/>
  <c r="U72" i="26"/>
  <c r="AC72" i="26"/>
  <c r="Y72" i="26"/>
  <c r="AB72" i="26"/>
  <c r="AA72" i="26"/>
  <c r="AF72" i="26"/>
  <c r="X72" i="26"/>
  <c r="W72" i="26"/>
  <c r="AE72" i="26"/>
  <c r="T72" i="26"/>
  <c r="AE89" i="26"/>
  <c r="AA89" i="26"/>
  <c r="W89" i="26"/>
  <c r="AB89" i="26"/>
  <c r="U89" i="26"/>
  <c r="AF89" i="26"/>
  <c r="Z89" i="26"/>
  <c r="AD89" i="26"/>
  <c r="Y89" i="26"/>
  <c r="X89" i="26"/>
  <c r="AC89" i="26"/>
  <c r="T89" i="26"/>
  <c r="AD83" i="26"/>
  <c r="Z83" i="26"/>
  <c r="U83" i="26"/>
  <c r="AC83" i="26"/>
  <c r="Y83" i="26"/>
  <c r="AF83" i="26"/>
  <c r="AB83" i="26"/>
  <c r="X83" i="26"/>
  <c r="AA83" i="26"/>
  <c r="W83" i="26"/>
  <c r="AE83" i="26"/>
  <c r="T83" i="26"/>
  <c r="AE93" i="26"/>
  <c r="AA93" i="26"/>
  <c r="W93" i="26"/>
  <c r="AB93" i="26"/>
  <c r="U93" i="26"/>
  <c r="AF93" i="26"/>
  <c r="Z93" i="26"/>
  <c r="AD93" i="26"/>
  <c r="Y93" i="26"/>
  <c r="AC93" i="26"/>
  <c r="X93" i="26"/>
  <c r="T93" i="26"/>
  <c r="AE95" i="26"/>
  <c r="AA95" i="26"/>
  <c r="W95" i="26"/>
  <c r="AB95" i="26"/>
  <c r="U95" i="26"/>
  <c r="AF95" i="26"/>
  <c r="Z95" i="26"/>
  <c r="AD95" i="26"/>
  <c r="Y95" i="26"/>
  <c r="AC95" i="26"/>
  <c r="X95" i="26"/>
  <c r="T95" i="26"/>
  <c r="AE97" i="26"/>
  <c r="AA97" i="26"/>
  <c r="W97" i="26"/>
  <c r="AB97" i="26"/>
  <c r="U97" i="26"/>
  <c r="AF97" i="26"/>
  <c r="Z97" i="26"/>
  <c r="AD97" i="26"/>
  <c r="Y97" i="26"/>
  <c r="AC97" i="26"/>
  <c r="X97" i="26"/>
  <c r="T97" i="26"/>
  <c r="AE99" i="26"/>
  <c r="AA99" i="26"/>
  <c r="W99" i="26"/>
  <c r="AB99" i="26"/>
  <c r="U99" i="26"/>
  <c r="AF99" i="26"/>
  <c r="Z99" i="26"/>
  <c r="AD99" i="26"/>
  <c r="Y99" i="26"/>
  <c r="AC99" i="26"/>
  <c r="X99" i="26"/>
  <c r="T99" i="26"/>
  <c r="AC96" i="26"/>
  <c r="Y96" i="26"/>
  <c r="AB96" i="26"/>
  <c r="W96" i="26"/>
  <c r="AF96" i="26"/>
  <c r="AA96" i="26"/>
  <c r="U96" i="26"/>
  <c r="AE96" i="26"/>
  <c r="Z96" i="26"/>
  <c r="AD96" i="26"/>
  <c r="X96" i="26"/>
  <c r="T96" i="26"/>
  <c r="AD102" i="26"/>
  <c r="Z102" i="26"/>
  <c r="U102" i="26"/>
  <c r="AC102" i="26"/>
  <c r="Y102" i="26"/>
  <c r="AA102" i="26"/>
  <c r="AF102" i="26"/>
  <c r="X102" i="26"/>
  <c r="AE102" i="26"/>
  <c r="W102" i="26"/>
  <c r="AB102" i="26"/>
  <c r="T102" i="26"/>
  <c r="AE6" i="26"/>
  <c r="AA6" i="26"/>
  <c r="W6" i="26"/>
  <c r="AD6" i="26"/>
  <c r="Y6" i="26"/>
  <c r="T6" i="26"/>
  <c r="AC6" i="26"/>
  <c r="X6" i="26"/>
  <c r="AF6" i="26"/>
  <c r="AB6" i="26"/>
  <c r="U6" i="26"/>
  <c r="Z6" i="26"/>
  <c r="AB8" i="26"/>
  <c r="U8" i="26"/>
  <c r="AA8" i="26"/>
  <c r="AD54" i="26"/>
  <c r="Z54" i="26"/>
  <c r="U54" i="26"/>
  <c r="AC54" i="26"/>
  <c r="Y54" i="26"/>
  <c r="AF54" i="26"/>
  <c r="AB54" i="26"/>
  <c r="X54" i="26"/>
  <c r="W54" i="26"/>
  <c r="AE54" i="26"/>
  <c r="AA54" i="26"/>
  <c r="T54" i="26"/>
  <c r="AD56" i="26"/>
  <c r="Z56" i="26"/>
  <c r="U56" i="26"/>
  <c r="AC56" i="26"/>
  <c r="Y56" i="26"/>
  <c r="AF56" i="26"/>
  <c r="AB56" i="26"/>
  <c r="X56" i="26"/>
  <c r="W56" i="26"/>
  <c r="AE56" i="26"/>
  <c r="AA56" i="26"/>
  <c r="T56" i="26"/>
  <c r="AD60" i="26"/>
  <c r="Z60" i="26"/>
  <c r="U60" i="26"/>
  <c r="AC60" i="26"/>
  <c r="Y60" i="26"/>
  <c r="AF60" i="26"/>
  <c r="AB60" i="26"/>
  <c r="X60" i="26"/>
  <c r="W60" i="26"/>
  <c r="AE60" i="26"/>
  <c r="AA60" i="26"/>
  <c r="T60" i="26"/>
  <c r="AD66" i="26"/>
  <c r="Z66" i="26"/>
  <c r="U66" i="26"/>
  <c r="AC66" i="26"/>
  <c r="Y66" i="26"/>
  <c r="AF66" i="26"/>
  <c r="AB66" i="26"/>
  <c r="X66" i="26"/>
  <c r="W66" i="26"/>
  <c r="AE66" i="26"/>
  <c r="AA66" i="26"/>
  <c r="T66" i="26"/>
  <c r="AF78" i="26"/>
  <c r="AB78" i="26"/>
  <c r="X78" i="26"/>
  <c r="AA78" i="26"/>
  <c r="U78" i="26"/>
  <c r="AE78" i="26"/>
  <c r="Z78" i="26"/>
  <c r="AD78" i="26"/>
  <c r="Y78" i="26"/>
  <c r="AC78" i="26"/>
  <c r="W78" i="26"/>
  <c r="T78" i="26"/>
  <c r="AD85" i="26"/>
  <c r="Z85" i="26"/>
  <c r="U85" i="26"/>
  <c r="AC85" i="26"/>
  <c r="Y85" i="26"/>
  <c r="AF85" i="26"/>
  <c r="AB85" i="26"/>
  <c r="X85" i="26"/>
  <c r="AE85" i="26"/>
  <c r="AA85" i="26"/>
  <c r="W85" i="26"/>
  <c r="T85" i="26"/>
  <c r="AE91" i="26"/>
  <c r="AA91" i="26"/>
  <c r="W91" i="26"/>
  <c r="AF91" i="26"/>
  <c r="Z91" i="26"/>
  <c r="AD91" i="26"/>
  <c r="Y91" i="26"/>
  <c r="AB91" i="26"/>
  <c r="X91" i="26"/>
  <c r="U91" i="26"/>
  <c r="AC91" i="26"/>
  <c r="T91" i="26"/>
  <c r="AD48" i="26"/>
  <c r="Z48" i="26"/>
  <c r="U48" i="26"/>
  <c r="AF48" i="26"/>
  <c r="AB48" i="26"/>
  <c r="X48" i="26"/>
  <c r="AC48" i="26"/>
  <c r="AA48" i="26"/>
  <c r="Y48" i="26"/>
  <c r="W48" i="26"/>
  <c r="AE48" i="26"/>
  <c r="T48" i="26"/>
  <c r="AC26" i="26"/>
  <c r="Y26" i="26"/>
  <c r="AE26" i="26"/>
  <c r="AA26" i="26"/>
  <c r="W26" i="26"/>
  <c r="AD26" i="26"/>
  <c r="U26" i="26"/>
  <c r="AB26" i="26"/>
  <c r="Z26" i="26"/>
  <c r="AF26" i="26"/>
  <c r="X26" i="26"/>
  <c r="T26" i="26"/>
  <c r="AE29" i="26"/>
  <c r="AA29" i="26"/>
  <c r="W29" i="26"/>
  <c r="AC29" i="26"/>
  <c r="Y29" i="26"/>
  <c r="Z29" i="26"/>
  <c r="AF29" i="26"/>
  <c r="X29" i="26"/>
  <c r="AD29" i="26"/>
  <c r="U29" i="26"/>
  <c r="AB29" i="26"/>
  <c r="T29" i="26"/>
  <c r="AE33" i="26"/>
  <c r="AA33" i="26"/>
  <c r="W33" i="26"/>
  <c r="AC33" i="26"/>
  <c r="Y33" i="26"/>
  <c r="Z33" i="26"/>
  <c r="AF33" i="26"/>
  <c r="X33" i="26"/>
  <c r="AD33" i="26"/>
  <c r="U33" i="26"/>
  <c r="AB33" i="26"/>
  <c r="T33" i="26"/>
  <c r="AF49" i="26"/>
  <c r="AB49" i="26"/>
  <c r="X49" i="26"/>
  <c r="AD49" i="26"/>
  <c r="Z49" i="26"/>
  <c r="U49" i="26"/>
  <c r="Y49" i="26"/>
  <c r="AE49" i="26"/>
  <c r="W49" i="26"/>
  <c r="AC49" i="26"/>
  <c r="AA49" i="26"/>
  <c r="T49" i="26"/>
  <c r="AF57" i="26"/>
  <c r="AB57" i="26"/>
  <c r="X57" i="26"/>
  <c r="AE57" i="26"/>
  <c r="AA57" i="26"/>
  <c r="W57" i="26"/>
  <c r="AD57" i="26"/>
  <c r="Z57" i="26"/>
  <c r="U57" i="26"/>
  <c r="T57" i="26"/>
  <c r="AC57" i="26"/>
  <c r="Y57" i="26"/>
  <c r="AF61" i="26"/>
  <c r="AB61" i="26"/>
  <c r="X61" i="26"/>
  <c r="AE61" i="26"/>
  <c r="AA61" i="26"/>
  <c r="W61" i="26"/>
  <c r="AD61" i="26"/>
  <c r="Z61" i="26"/>
  <c r="U61" i="26"/>
  <c r="T61" i="26"/>
  <c r="AC61" i="26"/>
  <c r="Y61" i="26"/>
  <c r="AF65" i="26"/>
  <c r="AB65" i="26"/>
  <c r="X65" i="26"/>
  <c r="AE65" i="26"/>
  <c r="AA65" i="26"/>
  <c r="W65" i="26"/>
  <c r="AD65" i="26"/>
  <c r="Z65" i="26"/>
  <c r="U65" i="26"/>
  <c r="T65" i="26"/>
  <c r="AC65" i="26"/>
  <c r="Y65" i="26"/>
  <c r="AF69" i="26"/>
  <c r="AB69" i="26"/>
  <c r="X69" i="26"/>
  <c r="AE69" i="26"/>
  <c r="AA69" i="26"/>
  <c r="W69" i="26"/>
  <c r="AD69" i="26"/>
  <c r="Z69" i="26"/>
  <c r="U69" i="26"/>
  <c r="T69" i="26"/>
  <c r="AC69" i="26"/>
  <c r="Y69" i="26"/>
  <c r="AE18" i="26"/>
  <c r="AA18" i="26"/>
  <c r="W18" i="26"/>
  <c r="AD18" i="26"/>
  <c r="Z18" i="26"/>
  <c r="U18" i="26"/>
  <c r="AC18" i="26"/>
  <c r="Y18" i="26"/>
  <c r="AF18" i="26"/>
  <c r="AB18" i="26"/>
  <c r="X18" i="26"/>
  <c r="T18" i="26"/>
  <c r="AE22" i="26"/>
  <c r="AA22" i="26"/>
  <c r="W22" i="26"/>
  <c r="AD22" i="26"/>
  <c r="Z22" i="26"/>
  <c r="U22" i="26"/>
  <c r="AC22" i="26"/>
  <c r="Y22" i="26"/>
  <c r="AF22" i="26"/>
  <c r="AB22" i="26"/>
  <c r="X22" i="26"/>
  <c r="T22" i="26"/>
  <c r="AC28" i="26"/>
  <c r="Y28" i="26"/>
  <c r="AE28" i="26"/>
  <c r="AA28" i="26"/>
  <c r="W28" i="26"/>
  <c r="AD28" i="26"/>
  <c r="U28" i="26"/>
  <c r="AB28" i="26"/>
  <c r="Z28" i="26"/>
  <c r="X28" i="26"/>
  <c r="AF28" i="26"/>
  <c r="T28" i="26"/>
  <c r="AE39" i="26"/>
  <c r="AA39" i="26"/>
  <c r="W39" i="26"/>
  <c r="AD39" i="26"/>
  <c r="Z39" i="26"/>
  <c r="U39" i="26"/>
  <c r="AC39" i="26"/>
  <c r="Y39" i="26"/>
  <c r="AF39" i="26"/>
  <c r="AB39" i="26"/>
  <c r="X39" i="26"/>
  <c r="T39" i="26"/>
  <c r="AD79" i="26"/>
  <c r="Z79" i="26"/>
  <c r="U79" i="26"/>
  <c r="AB79" i="26"/>
  <c r="W79" i="26"/>
  <c r="AF79" i="26"/>
  <c r="AA79" i="26"/>
  <c r="AE79" i="26"/>
  <c r="Y79" i="26"/>
  <c r="X79" i="26"/>
  <c r="AC79" i="26"/>
  <c r="T79" i="26"/>
  <c r="X8" i="26"/>
  <c r="Z8" i="26"/>
  <c r="C70" i="30" l="1"/>
  <c r="B71" i="30"/>
  <c r="AY4" i="20"/>
  <c r="IQ6" i="20"/>
  <c r="IQ7" i="20"/>
  <c r="EU13" i="26"/>
  <c r="EZ7" i="27"/>
  <c r="BD7" i="27"/>
  <c r="FA5" i="27"/>
  <c r="BE5" i="27"/>
  <c r="BD10" i="27"/>
  <c r="BD11" i="27"/>
  <c r="EZ11" i="27"/>
  <c r="BD8" i="27"/>
  <c r="EX6" i="27"/>
  <c r="BB6" i="27"/>
  <c r="BB13" i="27"/>
  <c r="EX13" i="27"/>
  <c r="FA12" i="27"/>
  <c r="BE12" i="27"/>
  <c r="EZ9" i="27"/>
  <c r="BD9" i="27"/>
  <c r="BC4" i="27"/>
  <c r="EY4" i="27"/>
  <c r="ER11" i="26"/>
  <c r="R12" i="26"/>
  <c r="EF12" i="26"/>
  <c r="EG12" i="26"/>
  <c r="IB12" i="26"/>
  <c r="EH12" i="26"/>
  <c r="EI12" i="26"/>
  <c r="EJ12" i="26"/>
  <c r="EK12" i="26"/>
  <c r="EL12" i="26"/>
  <c r="EM12" i="26"/>
  <c r="EN12" i="26"/>
  <c r="EO12" i="26"/>
  <c r="EP12" i="26"/>
  <c r="EQ12" i="26"/>
  <c r="ER12" i="26"/>
  <c r="R7" i="26"/>
  <c r="IB7" i="26"/>
  <c r="EF7" i="26"/>
  <c r="EG7" i="26"/>
  <c r="EH7" i="26"/>
  <c r="EI7" i="26"/>
  <c r="EJ7" i="26"/>
  <c r="EK7" i="26"/>
  <c r="EL7" i="26"/>
  <c r="EM7" i="26"/>
  <c r="EN7" i="26"/>
  <c r="EO7" i="26"/>
  <c r="EP7" i="26"/>
  <c r="EQ7" i="26"/>
  <c r="R10" i="26"/>
  <c r="IB10" i="26"/>
  <c r="EF10" i="26"/>
  <c r="EG10" i="26"/>
  <c r="EH10" i="26"/>
  <c r="EI10" i="26"/>
  <c r="EJ10" i="26"/>
  <c r="EK10" i="26"/>
  <c r="EL10" i="26"/>
  <c r="EM10" i="26"/>
  <c r="EN10" i="26"/>
  <c r="EO10" i="26"/>
  <c r="EP10" i="26"/>
  <c r="EQ10" i="26"/>
  <c r="ER10" i="26"/>
  <c r="R13" i="26"/>
  <c r="IB13" i="26"/>
  <c r="EF13" i="26"/>
  <c r="EG13" i="26"/>
  <c r="EJ13" i="26"/>
  <c r="EH13" i="26"/>
  <c r="EK13" i="26"/>
  <c r="EI13" i="26"/>
  <c r="EL13" i="26"/>
  <c r="EM13" i="26"/>
  <c r="EN13" i="26"/>
  <c r="EO13" i="26"/>
  <c r="EP13" i="26"/>
  <c r="EQ13" i="26"/>
  <c r="ER13" i="26"/>
  <c r="ES13" i="26"/>
  <c r="ET13" i="26"/>
  <c r="R5" i="26"/>
  <c r="EF5" i="26"/>
  <c r="EG5" i="26"/>
  <c r="IB5" i="26"/>
  <c r="EH5" i="26"/>
  <c r="EI5" i="26"/>
  <c r="EJ5" i="26"/>
  <c r="EK5" i="26"/>
  <c r="EL5" i="26"/>
  <c r="EM5" i="26"/>
  <c r="EN5" i="26"/>
  <c r="EO5" i="26"/>
  <c r="EP5" i="26"/>
  <c r="EQ5" i="26"/>
  <c r="ER5" i="26"/>
  <c r="ES5" i="26"/>
  <c r="R11" i="26"/>
  <c r="IB11" i="26"/>
  <c r="EF11" i="26"/>
  <c r="EG11" i="26"/>
  <c r="EH11" i="26"/>
  <c r="EI11" i="26"/>
  <c r="EJ11" i="26"/>
  <c r="EK11" i="26"/>
  <c r="EL11" i="26"/>
  <c r="EM11" i="26"/>
  <c r="EN11" i="26"/>
  <c r="EO11" i="26"/>
  <c r="EP11" i="26"/>
  <c r="EQ11" i="26"/>
  <c r="R9" i="26"/>
  <c r="EI9" i="26"/>
  <c r="EF9" i="26"/>
  <c r="EH9" i="26"/>
  <c r="IB9" i="26"/>
  <c r="EG9" i="26"/>
  <c r="EJ9" i="26"/>
  <c r="EK9" i="26"/>
  <c r="EL9" i="26"/>
  <c r="EM9" i="26"/>
  <c r="EN9" i="26"/>
  <c r="EO9" i="26"/>
  <c r="EP9" i="26"/>
  <c r="EQ9" i="26"/>
  <c r="ER9" i="26"/>
  <c r="ES9" i="26"/>
  <c r="ET9" i="26"/>
  <c r="ES10" i="26"/>
  <c r="ES12" i="26"/>
  <c r="ET5" i="26"/>
  <c r="EU9" i="26"/>
  <c r="ER7" i="26"/>
  <c r="ET4" i="26"/>
  <c r="AX4" i="26"/>
  <c r="ET10" i="26"/>
  <c r="AX10" i="26"/>
  <c r="ET12" i="26"/>
  <c r="AX12" i="26"/>
  <c r="EU5" i="26"/>
  <c r="AY5" i="26"/>
  <c r="EV9" i="26"/>
  <c r="AZ9" i="26"/>
  <c r="ES7" i="26"/>
  <c r="AW7" i="26"/>
  <c r="ET8" i="26"/>
  <c r="AX8" i="26"/>
  <c r="ES11" i="26"/>
  <c r="AW11" i="26"/>
  <c r="EV13" i="26"/>
  <c r="AZ13" i="26"/>
  <c r="ET6" i="26"/>
  <c r="AX6" i="26"/>
  <c r="AX9" i="17"/>
  <c r="AZ12" i="17"/>
  <c r="AX10" i="17"/>
  <c r="AY7" i="17"/>
  <c r="AX6" i="17"/>
  <c r="AX13" i="17"/>
  <c r="AY8" i="17"/>
  <c r="AX5" i="17"/>
  <c r="AY11" i="17"/>
  <c r="BP4" i="17"/>
  <c r="B78" i="28"/>
  <c r="C78" i="28" s="1"/>
  <c r="V11" i="26"/>
  <c r="V9" i="26"/>
  <c r="T9" i="26"/>
  <c r="V5" i="26"/>
  <c r="AB9" i="26"/>
  <c r="V13" i="26"/>
  <c r="V12" i="26"/>
  <c r="V7" i="26"/>
  <c r="AE9" i="26"/>
  <c r="AC9" i="26"/>
  <c r="U9" i="26"/>
  <c r="AA9" i="26"/>
  <c r="AF9" i="26"/>
  <c r="AD9" i="26"/>
  <c r="Z9" i="26"/>
  <c r="Y9" i="26"/>
  <c r="W9" i="26"/>
  <c r="X9" i="26"/>
  <c r="P104" i="26"/>
  <c r="AE12" i="26"/>
  <c r="AA12" i="26"/>
  <c r="W12" i="26"/>
  <c r="AD12" i="26"/>
  <c r="Z12" i="26"/>
  <c r="U12" i="26"/>
  <c r="AC12" i="26"/>
  <c r="AB12" i="26"/>
  <c r="X12" i="26"/>
  <c r="Y12" i="26"/>
  <c r="AF12" i="26"/>
  <c r="T12" i="26"/>
  <c r="AC7" i="26"/>
  <c r="Y7" i="26"/>
  <c r="AE7" i="26"/>
  <c r="Z7" i="26"/>
  <c r="AD7" i="26"/>
  <c r="X7" i="26"/>
  <c r="AB7" i="26"/>
  <c r="W7" i="26"/>
  <c r="AF7" i="26"/>
  <c r="AA7" i="26"/>
  <c r="U7" i="26"/>
  <c r="T7" i="26"/>
  <c r="AC5" i="26"/>
  <c r="Y5" i="26"/>
  <c r="AE5" i="26"/>
  <c r="Z5" i="26"/>
  <c r="AA5" i="26"/>
  <c r="AD5" i="26"/>
  <c r="X5" i="26"/>
  <c r="AB5" i="26"/>
  <c r="W5" i="26"/>
  <c r="AF5" i="26"/>
  <c r="U5" i="26"/>
  <c r="T5" i="26"/>
  <c r="AE10" i="26"/>
  <c r="AA10" i="26"/>
  <c r="W10" i="26"/>
  <c r="AD10" i="26"/>
  <c r="Z10" i="26"/>
  <c r="U10" i="26"/>
  <c r="AC10" i="26"/>
  <c r="AB10" i="26"/>
  <c r="AF10" i="26"/>
  <c r="X10" i="26"/>
  <c r="Y10" i="26"/>
  <c r="T10" i="26"/>
  <c r="AC11" i="26"/>
  <c r="Y11" i="26"/>
  <c r="AF11" i="26"/>
  <c r="AB11" i="26"/>
  <c r="X11" i="26"/>
  <c r="Z11" i="26"/>
  <c r="AE11" i="26"/>
  <c r="W11" i="26"/>
  <c r="AD11" i="26"/>
  <c r="U11" i="26"/>
  <c r="AA11" i="26"/>
  <c r="T11" i="26"/>
  <c r="AC13" i="26"/>
  <c r="Y13" i="26"/>
  <c r="AF13" i="26"/>
  <c r="AB13" i="26"/>
  <c r="X13" i="26"/>
  <c r="Z13" i="26"/>
  <c r="AE13" i="26"/>
  <c r="W13" i="26"/>
  <c r="AA13" i="26"/>
  <c r="AD13" i="26"/>
  <c r="U13" i="26"/>
  <c r="T13" i="26"/>
  <c r="B72" i="30" l="1"/>
  <c r="C71" i="30"/>
  <c r="AZ4" i="20"/>
  <c r="IR6" i="20"/>
  <c r="IR7" i="20"/>
  <c r="BF5" i="27"/>
  <c r="FB5" i="27"/>
  <c r="FA11" i="27"/>
  <c r="BE11" i="27"/>
  <c r="BE8" i="27"/>
  <c r="BE10" i="27"/>
  <c r="BE7" i="27"/>
  <c r="FA7" i="27"/>
  <c r="BF12" i="27"/>
  <c r="FB12" i="27"/>
  <c r="EY6" i="27"/>
  <c r="BC6" i="27"/>
  <c r="FA9" i="27"/>
  <c r="BE9" i="27"/>
  <c r="EY13" i="27"/>
  <c r="BC13" i="27"/>
  <c r="BD4" i="27"/>
  <c r="EZ4" i="27"/>
  <c r="R104" i="26"/>
  <c r="Q104" i="26" s="1"/>
  <c r="T104" i="26" s="1"/>
  <c r="EU6" i="26"/>
  <c r="AY6" i="26"/>
  <c r="ET11" i="26"/>
  <c r="AX11" i="26"/>
  <c r="ET7" i="26"/>
  <c r="AX7" i="26"/>
  <c r="EV5" i="26"/>
  <c r="AZ5" i="26"/>
  <c r="EU10" i="26"/>
  <c r="AY10" i="26"/>
  <c r="EW13" i="26"/>
  <c r="BA13" i="26"/>
  <c r="EU8" i="26"/>
  <c r="AY8" i="26"/>
  <c r="EW9" i="26"/>
  <c r="BA9" i="26"/>
  <c r="EU12" i="26"/>
  <c r="AY12" i="26"/>
  <c r="EU4" i="26"/>
  <c r="AY4" i="26"/>
  <c r="AZ7" i="17"/>
  <c r="BA12" i="17"/>
  <c r="AY5" i="17"/>
  <c r="AY13" i="17"/>
  <c r="AZ11" i="17"/>
  <c r="AZ8" i="17"/>
  <c r="AY6" i="17"/>
  <c r="AY10" i="17"/>
  <c r="AY9" i="17"/>
  <c r="BQ4" i="17"/>
  <c r="B79" i="28"/>
  <c r="C79" i="28" s="1"/>
  <c r="T106" i="26"/>
  <c r="V104" i="26"/>
  <c r="W104" i="26"/>
  <c r="AC106" i="26"/>
  <c r="D110" i="26"/>
  <c r="AA104" i="26"/>
  <c r="X104" i="26"/>
  <c r="AC104" i="26"/>
  <c r="AF104" i="26"/>
  <c r="Y104" i="26"/>
  <c r="AB104" i="26"/>
  <c r="Z104" i="26"/>
  <c r="U104" i="26"/>
  <c r="AE104" i="26"/>
  <c r="AD104" i="26"/>
  <c r="B73" i="30" l="1"/>
  <c r="C72" i="30"/>
  <c r="Z106" i="26"/>
  <c r="AE106" i="26"/>
  <c r="D115" i="26"/>
  <c r="AB106" i="26"/>
  <c r="W106" i="26"/>
  <c r="D109" i="26"/>
  <c r="D114" i="26"/>
  <c r="U106" i="26"/>
  <c r="AF106" i="26"/>
  <c r="D116" i="26"/>
  <c r="V106" i="26"/>
  <c r="AD106" i="26"/>
  <c r="AA106" i="26"/>
  <c r="Y106" i="26"/>
  <c r="X106" i="26"/>
  <c r="AH104" i="26"/>
  <c r="BA4" i="20"/>
  <c r="IS6" i="20"/>
  <c r="IS7" i="20"/>
  <c r="BF9" i="27"/>
  <c r="FB9" i="27"/>
  <c r="BF10" i="27"/>
  <c r="BF11" i="27"/>
  <c r="FB11" i="27"/>
  <c r="BG12" i="27"/>
  <c r="FC12" i="27"/>
  <c r="EZ13" i="27"/>
  <c r="BD13" i="27"/>
  <c r="EZ6" i="27"/>
  <c r="BD6" i="27"/>
  <c r="BF8" i="27"/>
  <c r="BF7" i="27"/>
  <c r="FB7" i="27"/>
  <c r="FC5" i="27"/>
  <c r="BG5" i="27"/>
  <c r="BE4" i="27"/>
  <c r="FA4" i="27"/>
  <c r="EV4" i="26"/>
  <c r="AZ4" i="26"/>
  <c r="EX9" i="26"/>
  <c r="BB9" i="26"/>
  <c r="EX13" i="26"/>
  <c r="BB13" i="26"/>
  <c r="EW5" i="26"/>
  <c r="BA5" i="26"/>
  <c r="EU11" i="26"/>
  <c r="AY11" i="26"/>
  <c r="EV12" i="26"/>
  <c r="AZ12" i="26"/>
  <c r="EV8" i="26"/>
  <c r="AZ8" i="26"/>
  <c r="EV10" i="26"/>
  <c r="AZ10" i="26"/>
  <c r="EU7" i="26"/>
  <c r="AY7" i="26"/>
  <c r="EV6" i="26"/>
  <c r="AZ6" i="26"/>
  <c r="BA8" i="17"/>
  <c r="AZ13" i="17"/>
  <c r="BB12" i="17"/>
  <c r="AZ10" i="17"/>
  <c r="AZ6" i="17"/>
  <c r="BA11" i="17"/>
  <c r="AZ5" i="17"/>
  <c r="AZ9" i="17"/>
  <c r="BA7" i="17"/>
  <c r="BR4" i="17"/>
  <c r="B80" i="28"/>
  <c r="C80" i="28" s="1"/>
  <c r="C73" i="30" l="1"/>
  <c r="B74" i="30"/>
  <c r="EE104" i="26"/>
  <c r="AI104" i="26" s="1"/>
  <c r="AJ104" i="26" s="1"/>
  <c r="BB4" i="20"/>
  <c r="IT6" i="20"/>
  <c r="IT7" i="20"/>
  <c r="FA6" i="27"/>
  <c r="BE6" i="27"/>
  <c r="BG7" i="27"/>
  <c r="FC7" i="27"/>
  <c r="BH12" i="27"/>
  <c r="FD12" i="27"/>
  <c r="BG10" i="27"/>
  <c r="FD5" i="27"/>
  <c r="BH5" i="27"/>
  <c r="FA13" i="27"/>
  <c r="BE13" i="27"/>
  <c r="BG8" i="27"/>
  <c r="BG11" i="27"/>
  <c r="FC11" i="27"/>
  <c r="BG9" i="27"/>
  <c r="FC9" i="27"/>
  <c r="BF4" i="27"/>
  <c r="FB4" i="27"/>
  <c r="EW6" i="26"/>
  <c r="BA6" i="26"/>
  <c r="EW10" i="26"/>
  <c r="BA10" i="26"/>
  <c r="EW12" i="26"/>
  <c r="BA12" i="26"/>
  <c r="EX5" i="26"/>
  <c r="BB5" i="26"/>
  <c r="EY9" i="26"/>
  <c r="BC9" i="26"/>
  <c r="EV7" i="26"/>
  <c r="AZ7" i="26"/>
  <c r="EW8" i="26"/>
  <c r="BA8" i="26"/>
  <c r="EV11" i="26"/>
  <c r="AZ11" i="26"/>
  <c r="EY13" i="26"/>
  <c r="BC13" i="26"/>
  <c r="BA4" i="26"/>
  <c r="EW4" i="26"/>
  <c r="BA9" i="17"/>
  <c r="BA13" i="17"/>
  <c r="BB11" i="17"/>
  <c r="BA10" i="17"/>
  <c r="BB7" i="17"/>
  <c r="BA5" i="17"/>
  <c r="BA6" i="17"/>
  <c r="BC12" i="17"/>
  <c r="BB8" i="17"/>
  <c r="BS4" i="17"/>
  <c r="B81" i="28"/>
  <c r="C81" i="28" s="1"/>
  <c r="E5" i="17"/>
  <c r="E6" i="17"/>
  <c r="E7" i="17"/>
  <c r="E8" i="17"/>
  <c r="E9" i="17"/>
  <c r="E10" i="17"/>
  <c r="E11" i="17"/>
  <c r="E12" i="17"/>
  <c r="E13" i="17"/>
  <c r="E4" i="17"/>
  <c r="E4" i="20"/>
  <c r="B75" i="30" l="1"/>
  <c r="C74" i="30"/>
  <c r="EG107" i="26"/>
  <c r="EG108" i="26"/>
  <c r="EG104" i="26"/>
  <c r="EG106" i="26" s="1"/>
  <c r="EF104" i="26"/>
  <c r="EF106" i="26" s="1"/>
  <c r="EF109" i="26" s="1"/>
  <c r="EF107" i="26"/>
  <c r="EF108" i="26"/>
  <c r="IB104" i="26"/>
  <c r="IB108" i="26"/>
  <c r="IB107" i="26"/>
  <c r="IB106" i="26"/>
  <c r="AK104" i="26"/>
  <c r="BC4" i="20"/>
  <c r="IU6" i="20"/>
  <c r="IU7" i="20"/>
  <c r="FB13" i="27"/>
  <c r="BF13" i="27"/>
  <c r="BH10" i="27"/>
  <c r="BH11" i="27"/>
  <c r="FD11" i="27"/>
  <c r="FD7" i="27"/>
  <c r="BH7" i="27"/>
  <c r="BI5" i="27"/>
  <c r="FE5" i="27"/>
  <c r="FB6" i="27"/>
  <c r="BF6" i="27"/>
  <c r="BH9" i="27"/>
  <c r="FD9" i="27"/>
  <c r="BH8" i="27"/>
  <c r="BI12" i="27"/>
  <c r="FE12" i="27"/>
  <c r="BG4" i="27"/>
  <c r="FC4" i="27"/>
  <c r="EW11" i="26"/>
  <c r="BA11" i="26"/>
  <c r="EW7" i="26"/>
  <c r="BA7" i="26"/>
  <c r="EY5" i="26"/>
  <c r="BC5" i="26"/>
  <c r="EX10" i="26"/>
  <c r="BB10" i="26"/>
  <c r="EX4" i="26"/>
  <c r="BB4" i="26"/>
  <c r="EZ13" i="26"/>
  <c r="BD13" i="26"/>
  <c r="EX8" i="26"/>
  <c r="BB8" i="26"/>
  <c r="EZ9" i="26"/>
  <c r="BD9" i="26"/>
  <c r="EX12" i="26"/>
  <c r="BB12" i="26"/>
  <c r="EX6" i="26"/>
  <c r="BB6" i="26"/>
  <c r="BB13" i="17"/>
  <c r="BD12" i="17"/>
  <c r="BB5" i="17"/>
  <c r="BB10" i="17"/>
  <c r="BB9" i="17"/>
  <c r="BB6" i="17"/>
  <c r="BC8" i="17"/>
  <c r="BC7" i="17"/>
  <c r="BC11" i="17"/>
  <c r="BT4" i="17"/>
  <c r="B82" i="28"/>
  <c r="C82" i="28" s="1"/>
  <c r="S104" i="17"/>
  <c r="F5" i="17"/>
  <c r="H5" i="17" s="1"/>
  <c r="I5" i="17" s="1"/>
  <c r="G5" i="17"/>
  <c r="J5" i="17"/>
  <c r="F6" i="17"/>
  <c r="L6" i="17" s="1"/>
  <c r="G6" i="17"/>
  <c r="J6" i="17"/>
  <c r="F7" i="17"/>
  <c r="L7" i="17" s="1"/>
  <c r="G7" i="17"/>
  <c r="J7" i="17"/>
  <c r="F8" i="17"/>
  <c r="H8" i="17" s="1"/>
  <c r="I8" i="17" s="1"/>
  <c r="G8" i="17"/>
  <c r="J8" i="17"/>
  <c r="F9" i="17"/>
  <c r="H9" i="17" s="1"/>
  <c r="I9" i="17" s="1"/>
  <c r="G9" i="17"/>
  <c r="J9" i="17"/>
  <c r="F10" i="17"/>
  <c r="L10" i="17" s="1"/>
  <c r="G10" i="17"/>
  <c r="J10" i="17"/>
  <c r="F11" i="17"/>
  <c r="L11" i="17" s="1"/>
  <c r="G11" i="17"/>
  <c r="J11" i="17"/>
  <c r="F12" i="17"/>
  <c r="L12" i="17" s="1"/>
  <c r="G12" i="17"/>
  <c r="J12" i="17"/>
  <c r="F13" i="17"/>
  <c r="H13" i="17" s="1"/>
  <c r="I13" i="17" s="1"/>
  <c r="G13" i="17"/>
  <c r="J13" i="17"/>
  <c r="F14" i="17"/>
  <c r="G14" i="17"/>
  <c r="J14" i="17"/>
  <c r="F15" i="17"/>
  <c r="L15" i="17" s="1"/>
  <c r="G15" i="17"/>
  <c r="J15" i="17"/>
  <c r="F16" i="17"/>
  <c r="P16" i="17" s="1"/>
  <c r="G16" i="17"/>
  <c r="J16" i="17"/>
  <c r="F17" i="17"/>
  <c r="L17" i="17" s="1"/>
  <c r="G17" i="17"/>
  <c r="J17" i="17"/>
  <c r="F18" i="17"/>
  <c r="R18" i="17" s="1"/>
  <c r="G18" i="17"/>
  <c r="J18" i="17"/>
  <c r="F19" i="17"/>
  <c r="L19" i="17" s="1"/>
  <c r="G19" i="17"/>
  <c r="J19" i="17"/>
  <c r="F20" i="17"/>
  <c r="L20" i="17" s="1"/>
  <c r="G20" i="17"/>
  <c r="J20" i="17"/>
  <c r="F21" i="17"/>
  <c r="M21" i="17" s="1"/>
  <c r="G21" i="17"/>
  <c r="J21" i="17"/>
  <c r="F22" i="17"/>
  <c r="L22" i="17" s="1"/>
  <c r="G22" i="17"/>
  <c r="J22" i="17"/>
  <c r="F23" i="17"/>
  <c r="H23" i="17" s="1"/>
  <c r="G23" i="17"/>
  <c r="J23" i="17"/>
  <c r="F24" i="17"/>
  <c r="G24" i="17"/>
  <c r="J24" i="17"/>
  <c r="F25" i="17"/>
  <c r="L25" i="17" s="1"/>
  <c r="G25" i="17"/>
  <c r="J25" i="17"/>
  <c r="F26" i="17"/>
  <c r="L26" i="17" s="1"/>
  <c r="G26" i="17"/>
  <c r="J26" i="17"/>
  <c r="F27" i="17"/>
  <c r="Q27" i="17" s="1"/>
  <c r="G27" i="17"/>
  <c r="J27" i="17"/>
  <c r="F28" i="17"/>
  <c r="R28" i="17" s="1"/>
  <c r="G28" i="17"/>
  <c r="J28" i="17"/>
  <c r="F29" i="17"/>
  <c r="G29" i="17"/>
  <c r="J29" i="17"/>
  <c r="F30" i="17"/>
  <c r="P30" i="17" s="1"/>
  <c r="G30" i="17"/>
  <c r="J30" i="17"/>
  <c r="F31" i="17"/>
  <c r="N31" i="17" s="1"/>
  <c r="G31" i="17"/>
  <c r="J31" i="17"/>
  <c r="F32" i="17"/>
  <c r="H32" i="17" s="1"/>
  <c r="G32" i="17"/>
  <c r="J32" i="17"/>
  <c r="F33" i="17"/>
  <c r="H33" i="17" s="1"/>
  <c r="G33" i="17"/>
  <c r="J33" i="17"/>
  <c r="F34" i="17"/>
  <c r="L34" i="17" s="1"/>
  <c r="G34" i="17"/>
  <c r="J34" i="17"/>
  <c r="F35" i="17"/>
  <c r="L35" i="17" s="1"/>
  <c r="G35" i="17"/>
  <c r="J35" i="17"/>
  <c r="F36" i="17"/>
  <c r="H36" i="17" s="1"/>
  <c r="G36" i="17"/>
  <c r="J36" i="17"/>
  <c r="F37" i="17"/>
  <c r="H37" i="17" s="1"/>
  <c r="G37" i="17"/>
  <c r="J37" i="17"/>
  <c r="F38" i="17"/>
  <c r="L38" i="17" s="1"/>
  <c r="G38" i="17"/>
  <c r="J38" i="17"/>
  <c r="F39" i="17"/>
  <c r="L39" i="17" s="1"/>
  <c r="G39" i="17"/>
  <c r="J39" i="17"/>
  <c r="F40" i="17"/>
  <c r="L40" i="17" s="1"/>
  <c r="G40" i="17"/>
  <c r="J40" i="17"/>
  <c r="F41" i="17"/>
  <c r="G41" i="17"/>
  <c r="J41" i="17"/>
  <c r="F42" i="17"/>
  <c r="G42" i="17"/>
  <c r="J42" i="17"/>
  <c r="F43" i="17"/>
  <c r="Q43" i="17" s="1"/>
  <c r="G43" i="17"/>
  <c r="J43" i="17"/>
  <c r="F44" i="17"/>
  <c r="N44" i="17" s="1"/>
  <c r="G44" i="17"/>
  <c r="J44" i="17"/>
  <c r="F45" i="17"/>
  <c r="L45" i="17" s="1"/>
  <c r="G45" i="17"/>
  <c r="J45" i="17"/>
  <c r="F46" i="17"/>
  <c r="L46" i="17" s="1"/>
  <c r="G46" i="17"/>
  <c r="J46" i="17"/>
  <c r="F47" i="17"/>
  <c r="P47" i="17" s="1"/>
  <c r="G47" i="17"/>
  <c r="J47" i="17"/>
  <c r="F48" i="17"/>
  <c r="L48" i="17" s="1"/>
  <c r="G48" i="17"/>
  <c r="J48" i="17"/>
  <c r="F49" i="17"/>
  <c r="M49" i="17" s="1"/>
  <c r="G49" i="17"/>
  <c r="J49" i="17"/>
  <c r="F50" i="17"/>
  <c r="L50" i="17" s="1"/>
  <c r="G50" i="17"/>
  <c r="J50" i="17"/>
  <c r="F51" i="17"/>
  <c r="R51" i="17" s="1"/>
  <c r="G51" i="17"/>
  <c r="J51" i="17"/>
  <c r="F52" i="17"/>
  <c r="G52" i="17"/>
  <c r="J52" i="17"/>
  <c r="F53" i="17"/>
  <c r="G53" i="17"/>
  <c r="J53" i="17"/>
  <c r="F54" i="17"/>
  <c r="H54" i="17" s="1"/>
  <c r="G54" i="17"/>
  <c r="J54" i="17"/>
  <c r="F55" i="17"/>
  <c r="L55" i="17" s="1"/>
  <c r="G55" i="17"/>
  <c r="J55" i="17"/>
  <c r="F56" i="17"/>
  <c r="H56" i="17" s="1"/>
  <c r="G56" i="17"/>
  <c r="J56" i="17"/>
  <c r="F57" i="17"/>
  <c r="Q57" i="17" s="1"/>
  <c r="G57" i="17"/>
  <c r="J57" i="17"/>
  <c r="F58" i="17"/>
  <c r="H58" i="17" s="1"/>
  <c r="G58" i="17"/>
  <c r="J58" i="17"/>
  <c r="F59" i="17"/>
  <c r="H59" i="17" s="1"/>
  <c r="G59" i="17"/>
  <c r="J59" i="17"/>
  <c r="F60" i="17"/>
  <c r="G60" i="17"/>
  <c r="J60" i="17"/>
  <c r="F61" i="17"/>
  <c r="M61" i="17" s="1"/>
  <c r="G61" i="17"/>
  <c r="J61" i="17"/>
  <c r="F62" i="17"/>
  <c r="N62" i="17" s="1"/>
  <c r="G62" i="17"/>
  <c r="J62" i="17"/>
  <c r="F63" i="17"/>
  <c r="L63" i="17" s="1"/>
  <c r="G63" i="17"/>
  <c r="J63" i="17"/>
  <c r="F64" i="17"/>
  <c r="L64" i="17" s="1"/>
  <c r="G64" i="17"/>
  <c r="J64" i="17"/>
  <c r="F65" i="17"/>
  <c r="P65" i="17" s="1"/>
  <c r="G65" i="17"/>
  <c r="J65" i="17"/>
  <c r="F66" i="17"/>
  <c r="M66" i="17" s="1"/>
  <c r="G66" i="17"/>
  <c r="J66" i="17"/>
  <c r="F67" i="17"/>
  <c r="H67" i="17" s="1"/>
  <c r="G67" i="17"/>
  <c r="J67" i="17"/>
  <c r="F68" i="17"/>
  <c r="H68" i="17" s="1"/>
  <c r="G68" i="17"/>
  <c r="J68" i="17"/>
  <c r="F69" i="17"/>
  <c r="H69" i="17" s="1"/>
  <c r="G69" i="17"/>
  <c r="J69" i="17"/>
  <c r="F70" i="17"/>
  <c r="Q70" i="17" s="1"/>
  <c r="G70" i="17"/>
  <c r="J70" i="17"/>
  <c r="F71" i="17"/>
  <c r="L71" i="17" s="1"/>
  <c r="G71" i="17"/>
  <c r="J71" i="17"/>
  <c r="F72" i="17"/>
  <c r="L72" i="17" s="1"/>
  <c r="G72" i="17"/>
  <c r="J72" i="17"/>
  <c r="F73" i="17"/>
  <c r="H73" i="17" s="1"/>
  <c r="G73" i="17"/>
  <c r="J73" i="17"/>
  <c r="F74" i="17"/>
  <c r="L74" i="17" s="1"/>
  <c r="G74" i="17"/>
  <c r="J74" i="17"/>
  <c r="F75" i="17"/>
  <c r="H75" i="17" s="1"/>
  <c r="G75" i="17"/>
  <c r="J75" i="17"/>
  <c r="F76" i="17"/>
  <c r="G76" i="17"/>
  <c r="J76" i="17"/>
  <c r="F77" i="17"/>
  <c r="Q77" i="17" s="1"/>
  <c r="G77" i="17"/>
  <c r="J77" i="17"/>
  <c r="F78" i="17"/>
  <c r="L78" i="17" s="1"/>
  <c r="G78" i="17"/>
  <c r="J78" i="17"/>
  <c r="F79" i="17"/>
  <c r="H79" i="17" s="1"/>
  <c r="G79" i="17"/>
  <c r="J79" i="17"/>
  <c r="F80" i="17"/>
  <c r="M80" i="17" s="1"/>
  <c r="G80" i="17"/>
  <c r="J80" i="17"/>
  <c r="F81" i="17"/>
  <c r="N81" i="17" s="1"/>
  <c r="G81" i="17"/>
  <c r="J81" i="17"/>
  <c r="F82" i="17"/>
  <c r="G82" i="17"/>
  <c r="J82" i="17"/>
  <c r="F83" i="17"/>
  <c r="H83" i="17" s="1"/>
  <c r="G83" i="17"/>
  <c r="J83" i="17"/>
  <c r="F84" i="17"/>
  <c r="L84" i="17" s="1"/>
  <c r="G84" i="17"/>
  <c r="J84" i="17"/>
  <c r="F85" i="17"/>
  <c r="G85" i="17"/>
  <c r="J85" i="17"/>
  <c r="F86" i="17"/>
  <c r="G86" i="17"/>
  <c r="J86" i="17"/>
  <c r="F87" i="17"/>
  <c r="G87" i="17"/>
  <c r="J87" i="17"/>
  <c r="F88" i="17"/>
  <c r="H88" i="17" s="1"/>
  <c r="G88" i="17"/>
  <c r="J88" i="17"/>
  <c r="F89" i="17"/>
  <c r="L89" i="17" s="1"/>
  <c r="G89" i="17"/>
  <c r="J89" i="17"/>
  <c r="F90" i="17"/>
  <c r="N90" i="17" s="1"/>
  <c r="G90" i="17"/>
  <c r="J90" i="17"/>
  <c r="F91" i="17"/>
  <c r="L91" i="17" s="1"/>
  <c r="G91" i="17"/>
  <c r="J91" i="17"/>
  <c r="F92" i="17"/>
  <c r="G92" i="17"/>
  <c r="J92" i="17"/>
  <c r="F93" i="17"/>
  <c r="Q93" i="17" s="1"/>
  <c r="G93" i="17"/>
  <c r="J93" i="17"/>
  <c r="F94" i="17"/>
  <c r="G94" i="17"/>
  <c r="J94" i="17"/>
  <c r="F95" i="17"/>
  <c r="H95" i="17" s="1"/>
  <c r="G95" i="17"/>
  <c r="J95" i="17"/>
  <c r="F96" i="17"/>
  <c r="L96" i="17" s="1"/>
  <c r="G96" i="17"/>
  <c r="J96" i="17"/>
  <c r="F97" i="17"/>
  <c r="L97" i="17" s="1"/>
  <c r="G97" i="17"/>
  <c r="J97" i="17"/>
  <c r="F98" i="17"/>
  <c r="M98" i="17" s="1"/>
  <c r="G98" i="17"/>
  <c r="J98" i="17"/>
  <c r="F99" i="17"/>
  <c r="G99" i="17"/>
  <c r="J99" i="17"/>
  <c r="F100" i="17"/>
  <c r="M100" i="17" s="1"/>
  <c r="G100" i="17"/>
  <c r="J100" i="17"/>
  <c r="F101" i="17"/>
  <c r="L101" i="17" s="1"/>
  <c r="G101" i="17"/>
  <c r="J101" i="17"/>
  <c r="F102" i="17"/>
  <c r="N102" i="17" s="1"/>
  <c r="G102" i="17"/>
  <c r="J102" i="17"/>
  <c r="F103" i="17"/>
  <c r="G103" i="17"/>
  <c r="J103" i="17"/>
  <c r="B104" i="17"/>
  <c r="C104" i="17"/>
  <c r="D104" i="17"/>
  <c r="L13" i="17"/>
  <c r="N48" i="17"/>
  <c r="P49" i="17"/>
  <c r="K15" i="19"/>
  <c r="J15" i="19"/>
  <c r="I15" i="19"/>
  <c r="H15" i="19"/>
  <c r="G15" i="19"/>
  <c r="F15" i="19"/>
  <c r="D15" i="19"/>
  <c r="C15" i="19"/>
  <c r="B15" i="19"/>
  <c r="L15" i="1"/>
  <c r="K15" i="1"/>
  <c r="J15" i="1"/>
  <c r="I15" i="1"/>
  <c r="H15" i="1"/>
  <c r="G15" i="1"/>
  <c r="F15" i="1"/>
  <c r="E15" i="1"/>
  <c r="D15" i="1"/>
  <c r="C15" i="1"/>
  <c r="K15" i="18"/>
  <c r="J15" i="18"/>
  <c r="I15" i="18"/>
  <c r="H15" i="18"/>
  <c r="G15" i="18"/>
  <c r="F15" i="18"/>
  <c r="D15" i="18"/>
  <c r="C15" i="18"/>
  <c r="B15" i="18"/>
  <c r="L13" i="1"/>
  <c r="K13" i="1"/>
  <c r="J13" i="1"/>
  <c r="I13" i="1"/>
  <c r="H13" i="1"/>
  <c r="G13" i="1"/>
  <c r="F13" i="1"/>
  <c r="E13" i="1"/>
  <c r="D13" i="1"/>
  <c r="C13" i="1"/>
  <c r="L11" i="1"/>
  <c r="K11" i="1"/>
  <c r="J11" i="1"/>
  <c r="I11" i="1"/>
  <c r="H11" i="1"/>
  <c r="G11" i="1"/>
  <c r="F11" i="1"/>
  <c r="E11" i="1"/>
  <c r="D11" i="1"/>
  <c r="C11" i="1"/>
  <c r="L9" i="1"/>
  <c r="K9" i="1"/>
  <c r="J9" i="1"/>
  <c r="I9" i="1"/>
  <c r="H9" i="1"/>
  <c r="G9" i="1"/>
  <c r="F9" i="1"/>
  <c r="E9" i="1"/>
  <c r="D9" i="1"/>
  <c r="C9" i="1"/>
  <c r="L7" i="1"/>
  <c r="K7" i="1"/>
  <c r="J7" i="1"/>
  <c r="I7" i="1"/>
  <c r="H7" i="1"/>
  <c r="G7" i="1"/>
  <c r="F7" i="1"/>
  <c r="E7" i="1"/>
  <c r="D7" i="1"/>
  <c r="C7" i="1"/>
  <c r="L5" i="1"/>
  <c r="K5" i="1"/>
  <c r="J5" i="1"/>
  <c r="I5" i="1"/>
  <c r="Q10" i="27" s="1"/>
  <c r="H5" i="1"/>
  <c r="G5" i="1"/>
  <c r="F5" i="1"/>
  <c r="E5" i="1"/>
  <c r="D5" i="1"/>
  <c r="C5" i="1"/>
  <c r="K3" i="1"/>
  <c r="J3" i="1"/>
  <c r="I3" i="1"/>
  <c r="H3" i="1"/>
  <c r="G3" i="1"/>
  <c r="Q8" i="27" s="1"/>
  <c r="F3" i="1"/>
  <c r="E3" i="1"/>
  <c r="D3" i="1"/>
  <c r="C3" i="1"/>
  <c r="L3" i="1"/>
  <c r="K13" i="19"/>
  <c r="J13" i="19"/>
  <c r="I13" i="19"/>
  <c r="H13" i="19"/>
  <c r="G13" i="19"/>
  <c r="F13" i="19"/>
  <c r="D13" i="19"/>
  <c r="C13" i="19"/>
  <c r="B13" i="19"/>
  <c r="K11" i="19"/>
  <c r="J11" i="19"/>
  <c r="I11" i="19"/>
  <c r="H11" i="19"/>
  <c r="G11" i="19"/>
  <c r="F11" i="19"/>
  <c r="D11" i="19"/>
  <c r="C11" i="19"/>
  <c r="B11" i="19"/>
  <c r="K9" i="19"/>
  <c r="J9" i="19"/>
  <c r="I9" i="19"/>
  <c r="H9" i="19"/>
  <c r="G9" i="19"/>
  <c r="F9" i="19"/>
  <c r="D9" i="19"/>
  <c r="C9" i="19"/>
  <c r="B9" i="19"/>
  <c r="K7" i="19"/>
  <c r="J7" i="19"/>
  <c r="I7" i="19"/>
  <c r="H7" i="19"/>
  <c r="G7" i="19"/>
  <c r="F7" i="19"/>
  <c r="D7" i="19"/>
  <c r="C7" i="19"/>
  <c r="B7" i="19"/>
  <c r="K5" i="19"/>
  <c r="J5" i="19"/>
  <c r="I5" i="19"/>
  <c r="H5" i="19"/>
  <c r="T10" i="27" s="1"/>
  <c r="G5" i="19"/>
  <c r="F5" i="19"/>
  <c r="D5" i="19"/>
  <c r="C5" i="19"/>
  <c r="B5" i="19"/>
  <c r="J3" i="19"/>
  <c r="I3" i="19"/>
  <c r="H3" i="19"/>
  <c r="G3" i="19"/>
  <c r="F3" i="19"/>
  <c r="T8" i="27" s="1"/>
  <c r="D3" i="19"/>
  <c r="C3" i="19"/>
  <c r="B3" i="19"/>
  <c r="K3" i="19"/>
  <c r="K13" i="18"/>
  <c r="J13" i="18"/>
  <c r="I13" i="18"/>
  <c r="H13" i="18"/>
  <c r="G13" i="18"/>
  <c r="F13" i="18"/>
  <c r="D13" i="18"/>
  <c r="C13" i="18"/>
  <c r="B13" i="18"/>
  <c r="K11" i="18"/>
  <c r="J11" i="18"/>
  <c r="I11" i="18"/>
  <c r="H11" i="18"/>
  <c r="G11" i="18"/>
  <c r="F11" i="18"/>
  <c r="D11" i="18"/>
  <c r="C11" i="18"/>
  <c r="B11" i="18"/>
  <c r="K9" i="18"/>
  <c r="J9" i="18"/>
  <c r="I9" i="18"/>
  <c r="H9" i="18"/>
  <c r="G9" i="18"/>
  <c r="F9" i="18"/>
  <c r="D9" i="18"/>
  <c r="C9" i="18"/>
  <c r="B9" i="18"/>
  <c r="K7" i="18"/>
  <c r="J7" i="18"/>
  <c r="I7" i="18"/>
  <c r="H7" i="18"/>
  <c r="G7" i="18"/>
  <c r="F7" i="18"/>
  <c r="D7" i="18"/>
  <c r="C7" i="18"/>
  <c r="B7" i="18"/>
  <c r="K5" i="18"/>
  <c r="J5" i="18"/>
  <c r="I5" i="18"/>
  <c r="H5" i="18"/>
  <c r="U10" i="27" s="1"/>
  <c r="G5" i="18"/>
  <c r="F5" i="18"/>
  <c r="D5" i="18"/>
  <c r="C5" i="18"/>
  <c r="B5" i="18"/>
  <c r="J3" i="18"/>
  <c r="I3" i="18"/>
  <c r="H3" i="18"/>
  <c r="G3" i="18"/>
  <c r="F3" i="18"/>
  <c r="U8" i="27" s="1"/>
  <c r="FD8" i="27" s="1"/>
  <c r="D3" i="18"/>
  <c r="C3" i="18"/>
  <c r="B3" i="18"/>
  <c r="K3" i="18"/>
  <c r="J4" i="20"/>
  <c r="G4" i="20"/>
  <c r="F4" i="20"/>
  <c r="L4" i="20" s="1"/>
  <c r="J4" i="17"/>
  <c r="G4" i="17"/>
  <c r="F4" i="17"/>
  <c r="L4" i="17" s="1"/>
  <c r="C75" i="30" l="1"/>
  <c r="B76" i="30"/>
  <c r="FD10" i="27"/>
  <c r="EG109" i="26"/>
  <c r="IB109" i="26"/>
  <c r="EH107" i="26"/>
  <c r="EH108" i="26"/>
  <c r="EH104" i="26"/>
  <c r="EH106" i="26" s="1"/>
  <c r="AL104" i="26"/>
  <c r="BD4" i="20"/>
  <c r="IV6" i="20"/>
  <c r="IV7" i="20"/>
  <c r="V8" i="27"/>
  <c r="IF8" i="27"/>
  <c r="EK8" i="27"/>
  <c r="EJ8" i="27"/>
  <c r="EL8" i="27"/>
  <c r="EM8" i="27"/>
  <c r="EN8" i="27"/>
  <c r="EO8" i="27"/>
  <c r="EP8" i="27"/>
  <c r="EQ8" i="27"/>
  <c r="ER8" i="27"/>
  <c r="ES8" i="27"/>
  <c r="ET8" i="27"/>
  <c r="EU8" i="27"/>
  <c r="EV8" i="27"/>
  <c r="EW8" i="27"/>
  <c r="EX8" i="27"/>
  <c r="EY8" i="27"/>
  <c r="EZ8" i="27"/>
  <c r="FA8" i="27"/>
  <c r="FB8" i="27"/>
  <c r="FC8" i="27"/>
  <c r="V10" i="27"/>
  <c r="EJ10" i="27"/>
  <c r="EL10" i="27"/>
  <c r="IF10" i="27"/>
  <c r="EK10" i="27"/>
  <c r="EM10" i="27"/>
  <c r="EN10" i="27"/>
  <c r="EO10" i="27"/>
  <c r="EP10" i="27"/>
  <c r="EQ10" i="27"/>
  <c r="ER10" i="27"/>
  <c r="ES10" i="27"/>
  <c r="ET10" i="27"/>
  <c r="EU10" i="27"/>
  <c r="EV10" i="27"/>
  <c r="EW10" i="27"/>
  <c r="EX10" i="27"/>
  <c r="EY10" i="27"/>
  <c r="EZ10" i="27"/>
  <c r="FA10" i="27"/>
  <c r="FB10" i="27"/>
  <c r="FC10" i="27"/>
  <c r="BI7" i="27"/>
  <c r="FE7" i="27"/>
  <c r="FE8" i="27"/>
  <c r="BI8" i="27"/>
  <c r="FC13" i="27"/>
  <c r="BG13" i="27"/>
  <c r="FC6" i="27"/>
  <c r="BG6" i="27"/>
  <c r="FE10" i="27"/>
  <c r="BI10" i="27"/>
  <c r="BJ12" i="27"/>
  <c r="FF12" i="27"/>
  <c r="BI9" i="27"/>
  <c r="FE9" i="27"/>
  <c r="BJ5" i="27"/>
  <c r="FF5" i="27"/>
  <c r="FE11" i="27"/>
  <c r="BI11" i="27"/>
  <c r="BH4" i="27"/>
  <c r="FD4" i="27"/>
  <c r="BC6" i="26"/>
  <c r="EY6" i="26"/>
  <c r="FA9" i="26"/>
  <c r="BE9" i="26"/>
  <c r="FA13" i="26"/>
  <c r="BE13" i="26"/>
  <c r="EY10" i="26"/>
  <c r="BC10" i="26"/>
  <c r="EX7" i="26"/>
  <c r="BB7" i="26"/>
  <c r="EY12" i="26"/>
  <c r="BC12" i="26"/>
  <c r="EY8" i="26"/>
  <c r="BC8" i="26"/>
  <c r="EY4" i="26"/>
  <c r="BC4" i="26"/>
  <c r="EZ5" i="26"/>
  <c r="BD5" i="26"/>
  <c r="EX11" i="26"/>
  <c r="BB11" i="26"/>
  <c r="R74" i="17"/>
  <c r="H6" i="17"/>
  <c r="I6" i="17" s="1"/>
  <c r="Q6" i="17" s="1"/>
  <c r="EG93" i="17"/>
  <c r="EK93" i="17"/>
  <c r="EO93" i="17"/>
  <c r="ES93" i="17"/>
  <c r="EW93" i="17"/>
  <c r="FA93" i="17"/>
  <c r="FE93" i="17"/>
  <c r="FI93" i="17"/>
  <c r="FM93" i="17"/>
  <c r="FQ93" i="17"/>
  <c r="FU93" i="17"/>
  <c r="FY93" i="17"/>
  <c r="GC93" i="17"/>
  <c r="GG93" i="17"/>
  <c r="GK93" i="17"/>
  <c r="GO93" i="17"/>
  <c r="GS93" i="17"/>
  <c r="GW93" i="17"/>
  <c r="HA93" i="17"/>
  <c r="HE93" i="17"/>
  <c r="HI93" i="17"/>
  <c r="HM93" i="17"/>
  <c r="HQ93" i="17"/>
  <c r="HU93" i="17"/>
  <c r="HY93" i="17"/>
  <c r="EH93" i="17"/>
  <c r="EL93" i="17"/>
  <c r="EP93" i="17"/>
  <c r="ET93" i="17"/>
  <c r="EX93" i="17"/>
  <c r="FB93" i="17"/>
  <c r="FF93" i="17"/>
  <c r="FJ93" i="17"/>
  <c r="FN93" i="17"/>
  <c r="FR93" i="17"/>
  <c r="FV93" i="17"/>
  <c r="FZ93" i="17"/>
  <c r="GD93" i="17"/>
  <c r="GH93" i="17"/>
  <c r="GL93" i="17"/>
  <c r="GP93" i="17"/>
  <c r="GT93" i="17"/>
  <c r="GX93" i="17"/>
  <c r="HB93" i="17"/>
  <c r="HF93" i="17"/>
  <c r="HJ93" i="17"/>
  <c r="HN93" i="17"/>
  <c r="HR93" i="17"/>
  <c r="HV93" i="17"/>
  <c r="HZ93" i="17"/>
  <c r="EM93" i="17"/>
  <c r="EU93" i="17"/>
  <c r="FC93" i="17"/>
  <c r="FK93" i="17"/>
  <c r="FS93" i="17"/>
  <c r="GA93" i="17"/>
  <c r="GI93" i="17"/>
  <c r="GQ93" i="17"/>
  <c r="GY93" i="17"/>
  <c r="HG93" i="17"/>
  <c r="HO93" i="17"/>
  <c r="HW93" i="17"/>
  <c r="EQ93" i="17"/>
  <c r="ER93" i="17"/>
  <c r="FH93" i="17"/>
  <c r="GF93" i="17"/>
  <c r="HD93" i="17"/>
  <c r="HT93" i="17"/>
  <c r="EF93" i="17"/>
  <c r="EN93" i="17"/>
  <c r="EV93" i="17"/>
  <c r="FD93" i="17"/>
  <c r="FL93" i="17"/>
  <c r="FT93" i="17"/>
  <c r="GB93" i="17"/>
  <c r="GJ93" i="17"/>
  <c r="GR93" i="17"/>
  <c r="GZ93" i="17"/>
  <c r="HH93" i="17"/>
  <c r="HP93" i="17"/>
  <c r="HX93" i="17"/>
  <c r="EI93" i="17"/>
  <c r="EY93" i="17"/>
  <c r="FG93" i="17"/>
  <c r="FO93" i="17"/>
  <c r="FW93" i="17"/>
  <c r="GE93" i="17"/>
  <c r="GM93" i="17"/>
  <c r="GU93" i="17"/>
  <c r="HC93" i="17"/>
  <c r="HK93" i="17"/>
  <c r="HS93" i="17"/>
  <c r="IA93" i="17"/>
  <c r="EJ93" i="17"/>
  <c r="EZ93" i="17"/>
  <c r="FP93" i="17"/>
  <c r="FX93" i="17"/>
  <c r="GN93" i="17"/>
  <c r="HL93" i="17"/>
  <c r="IB93" i="17"/>
  <c r="GV93" i="17"/>
  <c r="EH77" i="17"/>
  <c r="EL77" i="17"/>
  <c r="EP77" i="17"/>
  <c r="ET77" i="17"/>
  <c r="EX77" i="17"/>
  <c r="FB77" i="17"/>
  <c r="FF77" i="17"/>
  <c r="FJ77" i="17"/>
  <c r="FN77" i="17"/>
  <c r="FR77" i="17"/>
  <c r="FV77" i="17"/>
  <c r="FZ77" i="17"/>
  <c r="GD77" i="17"/>
  <c r="GH77" i="17"/>
  <c r="GL77" i="17"/>
  <c r="GP77" i="17"/>
  <c r="GT77" i="17"/>
  <c r="GX77" i="17"/>
  <c r="HB77" i="17"/>
  <c r="HF77" i="17"/>
  <c r="HJ77" i="17"/>
  <c r="HN77" i="17"/>
  <c r="HR77" i="17"/>
  <c r="HV77" i="17"/>
  <c r="HZ77" i="17"/>
  <c r="EI77" i="17"/>
  <c r="EM77" i="17"/>
  <c r="EQ77" i="17"/>
  <c r="EU77" i="17"/>
  <c r="EY77" i="17"/>
  <c r="FC77" i="17"/>
  <c r="FG77" i="17"/>
  <c r="FK77" i="17"/>
  <c r="FO77" i="17"/>
  <c r="FS77" i="17"/>
  <c r="FW77" i="17"/>
  <c r="GA77" i="17"/>
  <c r="GE77" i="17"/>
  <c r="GI77" i="17"/>
  <c r="GM77" i="17"/>
  <c r="GQ77" i="17"/>
  <c r="GU77" i="17"/>
  <c r="GY77" i="17"/>
  <c r="HC77" i="17"/>
  <c r="HG77" i="17"/>
  <c r="HK77" i="17"/>
  <c r="HO77" i="17"/>
  <c r="HS77" i="17"/>
  <c r="HW77" i="17"/>
  <c r="IA77" i="17"/>
  <c r="EJ77" i="17"/>
  <c r="ER77" i="17"/>
  <c r="EZ77" i="17"/>
  <c r="FH77" i="17"/>
  <c r="FP77" i="17"/>
  <c r="FX77" i="17"/>
  <c r="GF77" i="17"/>
  <c r="GN77" i="17"/>
  <c r="GV77" i="17"/>
  <c r="HD77" i="17"/>
  <c r="HL77" i="17"/>
  <c r="HT77" i="17"/>
  <c r="IB77" i="17"/>
  <c r="EK77" i="17"/>
  <c r="ES77" i="17"/>
  <c r="FA77" i="17"/>
  <c r="FI77" i="17"/>
  <c r="FQ77" i="17"/>
  <c r="FY77" i="17"/>
  <c r="GG77" i="17"/>
  <c r="GO77" i="17"/>
  <c r="GW77" i="17"/>
  <c r="HE77" i="17"/>
  <c r="HM77" i="17"/>
  <c r="HU77" i="17"/>
  <c r="EF77" i="17"/>
  <c r="EV77" i="17"/>
  <c r="FL77" i="17"/>
  <c r="GB77" i="17"/>
  <c r="GR77" i="17"/>
  <c r="HH77" i="17"/>
  <c r="HX77" i="17"/>
  <c r="FE77" i="17"/>
  <c r="GK77" i="17"/>
  <c r="HQ77" i="17"/>
  <c r="EG77" i="17"/>
  <c r="EW77" i="17"/>
  <c r="FM77" i="17"/>
  <c r="GC77" i="17"/>
  <c r="GS77" i="17"/>
  <c r="HI77" i="17"/>
  <c r="HY77" i="17"/>
  <c r="EN77" i="17"/>
  <c r="FD77" i="17"/>
  <c r="FT77" i="17"/>
  <c r="GJ77" i="17"/>
  <c r="GZ77" i="17"/>
  <c r="HP77" i="17"/>
  <c r="EO77" i="17"/>
  <c r="FU77" i="17"/>
  <c r="HA77" i="17"/>
  <c r="EG57" i="17"/>
  <c r="EK57" i="17"/>
  <c r="EO57" i="17"/>
  <c r="ES57" i="17"/>
  <c r="EW57" i="17"/>
  <c r="FA57" i="17"/>
  <c r="FE57" i="17"/>
  <c r="FI57" i="17"/>
  <c r="FM57" i="17"/>
  <c r="FQ57" i="17"/>
  <c r="FU57" i="17"/>
  <c r="FY57" i="17"/>
  <c r="GC57" i="17"/>
  <c r="GG57" i="17"/>
  <c r="GK57" i="17"/>
  <c r="GO57" i="17"/>
  <c r="GS57" i="17"/>
  <c r="GW57" i="17"/>
  <c r="HA57" i="17"/>
  <c r="HE57" i="17"/>
  <c r="HI57" i="17"/>
  <c r="HM57" i="17"/>
  <c r="HQ57" i="17"/>
  <c r="HU57" i="17"/>
  <c r="HY57" i="17"/>
  <c r="EH57" i="17"/>
  <c r="EL57" i="17"/>
  <c r="EP57" i="17"/>
  <c r="ET57" i="17"/>
  <c r="EX57" i="17"/>
  <c r="FB57" i="17"/>
  <c r="FF57" i="17"/>
  <c r="FJ57" i="17"/>
  <c r="FN57" i="17"/>
  <c r="FR57" i="17"/>
  <c r="FV57" i="17"/>
  <c r="FZ57" i="17"/>
  <c r="GD57" i="17"/>
  <c r="GH57" i="17"/>
  <c r="GL57" i="17"/>
  <c r="GP57" i="17"/>
  <c r="GT57" i="17"/>
  <c r="GX57" i="17"/>
  <c r="HB57" i="17"/>
  <c r="HF57" i="17"/>
  <c r="HJ57" i="17"/>
  <c r="HN57" i="17"/>
  <c r="HR57" i="17"/>
  <c r="HV57" i="17"/>
  <c r="HZ57" i="17"/>
  <c r="EI57" i="17"/>
  <c r="EQ57" i="17"/>
  <c r="EY57" i="17"/>
  <c r="FG57" i="17"/>
  <c r="FO57" i="17"/>
  <c r="FW57" i="17"/>
  <c r="GE57" i="17"/>
  <c r="GM57" i="17"/>
  <c r="GU57" i="17"/>
  <c r="HC57" i="17"/>
  <c r="HK57" i="17"/>
  <c r="HS57" i="17"/>
  <c r="IA57" i="17"/>
  <c r="EJ57" i="17"/>
  <c r="ER57" i="17"/>
  <c r="EZ57" i="17"/>
  <c r="FH57" i="17"/>
  <c r="FP57" i="17"/>
  <c r="FX57" i="17"/>
  <c r="GF57" i="17"/>
  <c r="GN57" i="17"/>
  <c r="GV57" i="17"/>
  <c r="HD57" i="17"/>
  <c r="HL57" i="17"/>
  <c r="HT57" i="17"/>
  <c r="IB57" i="17"/>
  <c r="EM57" i="17"/>
  <c r="FC57" i="17"/>
  <c r="FS57" i="17"/>
  <c r="GI57" i="17"/>
  <c r="GY57" i="17"/>
  <c r="HO57" i="17"/>
  <c r="EV57" i="17"/>
  <c r="GB57" i="17"/>
  <c r="HH57" i="17"/>
  <c r="EN57" i="17"/>
  <c r="FD57" i="17"/>
  <c r="FT57" i="17"/>
  <c r="GJ57" i="17"/>
  <c r="GZ57" i="17"/>
  <c r="HP57" i="17"/>
  <c r="EU57" i="17"/>
  <c r="FK57" i="17"/>
  <c r="GA57" i="17"/>
  <c r="GQ57" i="17"/>
  <c r="HG57" i="17"/>
  <c r="HW57" i="17"/>
  <c r="EF57" i="17"/>
  <c r="FL57" i="17"/>
  <c r="GR57" i="17"/>
  <c r="HX57" i="17"/>
  <c r="EG43" i="17"/>
  <c r="EK43" i="17"/>
  <c r="EO43" i="17"/>
  <c r="ES43" i="17"/>
  <c r="EW43" i="17"/>
  <c r="FA43" i="17"/>
  <c r="FE43" i="17"/>
  <c r="FI43" i="17"/>
  <c r="FM43" i="17"/>
  <c r="FQ43" i="17"/>
  <c r="FU43" i="17"/>
  <c r="FY43" i="17"/>
  <c r="GC43" i="17"/>
  <c r="GG43" i="17"/>
  <c r="GK43" i="17"/>
  <c r="GO43" i="17"/>
  <c r="GS43" i="17"/>
  <c r="GW43" i="17"/>
  <c r="HA43" i="17"/>
  <c r="HE43" i="17"/>
  <c r="HI43" i="17"/>
  <c r="HM43" i="17"/>
  <c r="HQ43" i="17"/>
  <c r="HU43" i="17"/>
  <c r="HY43" i="17"/>
  <c r="EH43" i="17"/>
  <c r="EL43" i="17"/>
  <c r="EP43" i="17"/>
  <c r="ET43" i="17"/>
  <c r="EX43" i="17"/>
  <c r="FB43" i="17"/>
  <c r="FF43" i="17"/>
  <c r="FJ43" i="17"/>
  <c r="FN43" i="17"/>
  <c r="FR43" i="17"/>
  <c r="FV43" i="17"/>
  <c r="FZ43" i="17"/>
  <c r="GD43" i="17"/>
  <c r="GH43" i="17"/>
  <c r="GL43" i="17"/>
  <c r="GP43" i="17"/>
  <c r="GT43" i="17"/>
  <c r="GX43" i="17"/>
  <c r="HB43" i="17"/>
  <c r="HF43" i="17"/>
  <c r="HJ43" i="17"/>
  <c r="HN43" i="17"/>
  <c r="HR43" i="17"/>
  <c r="HV43" i="17"/>
  <c r="HZ43" i="17"/>
  <c r="EM43" i="17"/>
  <c r="EU43" i="17"/>
  <c r="FC43" i="17"/>
  <c r="FK43" i="17"/>
  <c r="FS43" i="17"/>
  <c r="GA43" i="17"/>
  <c r="GI43" i="17"/>
  <c r="GQ43" i="17"/>
  <c r="GY43" i="17"/>
  <c r="HG43" i="17"/>
  <c r="HO43" i="17"/>
  <c r="HW43" i="17"/>
  <c r="EF43" i="17"/>
  <c r="EN43" i="17"/>
  <c r="EV43" i="17"/>
  <c r="FD43" i="17"/>
  <c r="FL43" i="17"/>
  <c r="FT43" i="17"/>
  <c r="GB43" i="17"/>
  <c r="GJ43" i="17"/>
  <c r="GR43" i="17"/>
  <c r="GZ43" i="17"/>
  <c r="HH43" i="17"/>
  <c r="HP43" i="17"/>
  <c r="HX43" i="17"/>
  <c r="EQ43" i="17"/>
  <c r="FG43" i="17"/>
  <c r="FW43" i="17"/>
  <c r="GM43" i="17"/>
  <c r="HC43" i="17"/>
  <c r="HS43" i="17"/>
  <c r="ER43" i="17"/>
  <c r="FH43" i="17"/>
  <c r="FX43" i="17"/>
  <c r="GN43" i="17"/>
  <c r="HD43" i="17"/>
  <c r="HT43" i="17"/>
  <c r="EY43" i="17"/>
  <c r="GE43" i="17"/>
  <c r="HK43" i="17"/>
  <c r="EZ43" i="17"/>
  <c r="GF43" i="17"/>
  <c r="HL43" i="17"/>
  <c r="EI43" i="17"/>
  <c r="GU43" i="17"/>
  <c r="FP43" i="17"/>
  <c r="EJ43" i="17"/>
  <c r="GV43" i="17"/>
  <c r="FO43" i="17"/>
  <c r="IA43" i="17"/>
  <c r="IB43" i="17"/>
  <c r="EI27" i="17"/>
  <c r="EM27" i="17"/>
  <c r="EQ27" i="17"/>
  <c r="EU27" i="17"/>
  <c r="EY27" i="17"/>
  <c r="FC27" i="17"/>
  <c r="FG27" i="17"/>
  <c r="FK27" i="17"/>
  <c r="FO27" i="17"/>
  <c r="FS27" i="17"/>
  <c r="FW27" i="17"/>
  <c r="GA27" i="17"/>
  <c r="GE27" i="17"/>
  <c r="GI27" i="17"/>
  <c r="GM27" i="17"/>
  <c r="GQ27" i="17"/>
  <c r="GU27" i="17"/>
  <c r="GY27" i="17"/>
  <c r="HC27" i="17"/>
  <c r="HG27" i="17"/>
  <c r="HK27" i="17"/>
  <c r="HO27" i="17"/>
  <c r="HS27" i="17"/>
  <c r="HW27" i="17"/>
  <c r="IA27" i="17"/>
  <c r="EF27" i="17"/>
  <c r="EJ27" i="17"/>
  <c r="EN27" i="17"/>
  <c r="ER27" i="17"/>
  <c r="EV27" i="17"/>
  <c r="EZ27" i="17"/>
  <c r="FD27" i="17"/>
  <c r="FH27" i="17"/>
  <c r="FL27" i="17"/>
  <c r="FP27" i="17"/>
  <c r="FT27" i="17"/>
  <c r="FX27" i="17"/>
  <c r="GB27" i="17"/>
  <c r="GF27" i="17"/>
  <c r="GJ27" i="17"/>
  <c r="GN27" i="17"/>
  <c r="GR27" i="17"/>
  <c r="GV27" i="17"/>
  <c r="GZ27" i="17"/>
  <c r="HD27" i="17"/>
  <c r="HH27" i="17"/>
  <c r="HL27" i="17"/>
  <c r="HP27" i="17"/>
  <c r="HT27" i="17"/>
  <c r="HX27" i="17"/>
  <c r="IB27" i="17"/>
  <c r="EK27" i="17"/>
  <c r="ES27" i="17"/>
  <c r="FA27" i="17"/>
  <c r="FI27" i="17"/>
  <c r="FQ27" i="17"/>
  <c r="FY27" i="17"/>
  <c r="GG27" i="17"/>
  <c r="GO27" i="17"/>
  <c r="GW27" i="17"/>
  <c r="HE27" i="17"/>
  <c r="HM27" i="17"/>
  <c r="HU27" i="17"/>
  <c r="EL27" i="17"/>
  <c r="ET27" i="17"/>
  <c r="FB27" i="17"/>
  <c r="FJ27" i="17"/>
  <c r="FR27" i="17"/>
  <c r="FZ27" i="17"/>
  <c r="GH27" i="17"/>
  <c r="GP27" i="17"/>
  <c r="GX27" i="17"/>
  <c r="HF27" i="17"/>
  <c r="HN27" i="17"/>
  <c r="HV27" i="17"/>
  <c r="EG27" i="17"/>
  <c r="EW27" i="17"/>
  <c r="FM27" i="17"/>
  <c r="GC27" i="17"/>
  <c r="GS27" i="17"/>
  <c r="HI27" i="17"/>
  <c r="HY27" i="17"/>
  <c r="EH27" i="17"/>
  <c r="EX27" i="17"/>
  <c r="FN27" i="17"/>
  <c r="GD27" i="17"/>
  <c r="GT27" i="17"/>
  <c r="HJ27" i="17"/>
  <c r="HZ27" i="17"/>
  <c r="EO27" i="17"/>
  <c r="FU27" i="17"/>
  <c r="HA27" i="17"/>
  <c r="EP27" i="17"/>
  <c r="FV27" i="17"/>
  <c r="HB27" i="17"/>
  <c r="FE27" i="17"/>
  <c r="HQ27" i="17"/>
  <c r="FF27" i="17"/>
  <c r="HR27" i="17"/>
  <c r="GL27" i="17"/>
  <c r="GK27" i="17"/>
  <c r="EF70" i="17"/>
  <c r="EJ70" i="17"/>
  <c r="EN70" i="17"/>
  <c r="ER70" i="17"/>
  <c r="EV70" i="17"/>
  <c r="EZ70" i="17"/>
  <c r="FD70" i="17"/>
  <c r="FH70" i="17"/>
  <c r="FL70" i="17"/>
  <c r="FP70" i="17"/>
  <c r="FT70" i="17"/>
  <c r="FX70" i="17"/>
  <c r="GB70" i="17"/>
  <c r="GF70" i="17"/>
  <c r="GJ70" i="17"/>
  <c r="GN70" i="17"/>
  <c r="GR70" i="17"/>
  <c r="GV70" i="17"/>
  <c r="GZ70" i="17"/>
  <c r="HD70" i="17"/>
  <c r="HH70" i="17"/>
  <c r="HL70" i="17"/>
  <c r="HP70" i="17"/>
  <c r="HT70" i="17"/>
  <c r="HX70" i="17"/>
  <c r="IB70" i="17"/>
  <c r="EG70" i="17"/>
  <c r="EK70" i="17"/>
  <c r="EO70" i="17"/>
  <c r="ES70" i="17"/>
  <c r="EW70" i="17"/>
  <c r="FA70" i="17"/>
  <c r="FE70" i="17"/>
  <c r="FI70" i="17"/>
  <c r="FM70" i="17"/>
  <c r="FQ70" i="17"/>
  <c r="FU70" i="17"/>
  <c r="FY70" i="17"/>
  <c r="GC70" i="17"/>
  <c r="GG70" i="17"/>
  <c r="GK70" i="17"/>
  <c r="GO70" i="17"/>
  <c r="GS70" i="17"/>
  <c r="GW70" i="17"/>
  <c r="HA70" i="17"/>
  <c r="HE70" i="17"/>
  <c r="HI70" i="17"/>
  <c r="HM70" i="17"/>
  <c r="HQ70" i="17"/>
  <c r="HU70" i="17"/>
  <c r="HY70" i="17"/>
  <c r="EH70" i="17"/>
  <c r="EP70" i="17"/>
  <c r="EX70" i="17"/>
  <c r="FF70" i="17"/>
  <c r="FN70" i="17"/>
  <c r="FV70" i="17"/>
  <c r="GD70" i="17"/>
  <c r="GL70" i="17"/>
  <c r="GT70" i="17"/>
  <c r="HB70" i="17"/>
  <c r="HJ70" i="17"/>
  <c r="HR70" i="17"/>
  <c r="HZ70" i="17"/>
  <c r="EI70" i="17"/>
  <c r="EQ70" i="17"/>
  <c r="EY70" i="17"/>
  <c r="FG70" i="17"/>
  <c r="FO70" i="17"/>
  <c r="FW70" i="17"/>
  <c r="GE70" i="17"/>
  <c r="GM70" i="17"/>
  <c r="GU70" i="17"/>
  <c r="HC70" i="17"/>
  <c r="HK70" i="17"/>
  <c r="HS70" i="17"/>
  <c r="IA70" i="17"/>
  <c r="EL70" i="17"/>
  <c r="FB70" i="17"/>
  <c r="FR70" i="17"/>
  <c r="GH70" i="17"/>
  <c r="GX70" i="17"/>
  <c r="HN70" i="17"/>
  <c r="FK70" i="17"/>
  <c r="GQ70" i="17"/>
  <c r="HW70" i="17"/>
  <c r="EM70" i="17"/>
  <c r="FC70" i="17"/>
  <c r="FS70" i="17"/>
  <c r="GI70" i="17"/>
  <c r="GY70" i="17"/>
  <c r="HO70" i="17"/>
  <c r="ET70" i="17"/>
  <c r="FJ70" i="17"/>
  <c r="FZ70" i="17"/>
  <c r="GP70" i="17"/>
  <c r="HF70" i="17"/>
  <c r="HV70" i="17"/>
  <c r="EU70" i="17"/>
  <c r="GA70" i="17"/>
  <c r="HG70" i="17"/>
  <c r="BC6" i="17"/>
  <c r="BE12" i="17"/>
  <c r="BD7" i="17"/>
  <c r="BC10" i="17"/>
  <c r="BD11" i="17"/>
  <c r="BD8" i="17"/>
  <c r="BC9" i="17"/>
  <c r="BC5" i="17"/>
  <c r="BC13" i="17"/>
  <c r="BU4" i="17"/>
  <c r="P48" i="17"/>
  <c r="R65" i="17"/>
  <c r="Q48" i="17"/>
  <c r="B83" i="28"/>
  <c r="C83" i="28" s="1"/>
  <c r="T104" i="27"/>
  <c r="AJ8" i="27"/>
  <c r="AD8" i="27"/>
  <c r="AH8" i="27"/>
  <c r="AB8" i="27"/>
  <c r="AF8" i="27"/>
  <c r="Z8" i="27"/>
  <c r="X8" i="27"/>
  <c r="AC8" i="27"/>
  <c r="AG8" i="27"/>
  <c r="Y8" i="27"/>
  <c r="AE8" i="27"/>
  <c r="AA8" i="27"/>
  <c r="AI8" i="27"/>
  <c r="AJ10" i="27"/>
  <c r="AI10" i="27"/>
  <c r="Z10" i="27"/>
  <c r="X10" i="27"/>
  <c r="AF10" i="27"/>
  <c r="AA10" i="27"/>
  <c r="Y10" i="27"/>
  <c r="AE10" i="27"/>
  <c r="AC10" i="27"/>
  <c r="AG10" i="27"/>
  <c r="AB10" i="27"/>
  <c r="AD10" i="27"/>
  <c r="AH10" i="27"/>
  <c r="N20" i="17"/>
  <c r="R32" i="17"/>
  <c r="Q32" i="17"/>
  <c r="M40" i="17"/>
  <c r="H11" i="17"/>
  <c r="I11" i="17" s="1"/>
  <c r="Q11" i="17" s="1"/>
  <c r="Q63" i="17"/>
  <c r="Q39" i="17"/>
  <c r="R67" i="17"/>
  <c r="P95" i="17"/>
  <c r="N35" i="17"/>
  <c r="H12" i="17"/>
  <c r="I12" i="17" s="1"/>
  <c r="M12" i="17" s="1"/>
  <c r="N45" i="17"/>
  <c r="Q45" i="17"/>
  <c r="P37" i="17"/>
  <c r="L9" i="17"/>
  <c r="M9" i="17" s="1"/>
  <c r="Q89" i="17"/>
  <c r="N33" i="17"/>
  <c r="M25" i="17"/>
  <c r="P21" i="17"/>
  <c r="L49" i="17"/>
  <c r="N21" i="17"/>
  <c r="AC21" i="17" s="1"/>
  <c r="L33" i="17"/>
  <c r="L77" i="17"/>
  <c r="L21" i="17"/>
  <c r="R21" i="17"/>
  <c r="I21" i="17"/>
  <c r="Q49" i="17"/>
  <c r="Q33" i="17"/>
  <c r="P73" i="17"/>
  <c r="P33" i="17"/>
  <c r="Q17" i="17"/>
  <c r="Q21" i="17"/>
  <c r="H21" i="17"/>
  <c r="P50" i="17"/>
  <c r="Q15" i="17"/>
  <c r="N78" i="17"/>
  <c r="N50" i="17"/>
  <c r="M15" i="17"/>
  <c r="N66" i="17"/>
  <c r="V66" i="17" s="1"/>
  <c r="H78" i="17"/>
  <c r="R83" i="17"/>
  <c r="N38" i="17"/>
  <c r="P74" i="17"/>
  <c r="R54" i="17"/>
  <c r="H50" i="17"/>
  <c r="P70" i="17"/>
  <c r="H71" i="17"/>
  <c r="H48" i="17"/>
  <c r="M91" i="17"/>
  <c r="M71" i="17"/>
  <c r="N95" i="17"/>
  <c r="L100" i="17"/>
  <c r="L95" i="17"/>
  <c r="I76" i="17"/>
  <c r="P75" i="17"/>
  <c r="N34" i="17"/>
  <c r="N96" i="17"/>
  <c r="Q55" i="17"/>
  <c r="Q38" i="17"/>
  <c r="N30" i="17"/>
  <c r="P87" i="17"/>
  <c r="Q71" i="17"/>
  <c r="M83" i="17"/>
  <c r="R75" i="17"/>
  <c r="R91" i="17"/>
  <c r="I73" i="17"/>
  <c r="I53" i="17"/>
  <c r="N26" i="17"/>
  <c r="N59" i="17"/>
  <c r="P83" i="17"/>
  <c r="Q83" i="17"/>
  <c r="P22" i="17"/>
  <c r="M67" i="17"/>
  <c r="P46" i="17"/>
  <c r="M38" i="17"/>
  <c r="P91" i="17"/>
  <c r="N87" i="17"/>
  <c r="Q75" i="17"/>
  <c r="L83" i="17"/>
  <c r="I37" i="17"/>
  <c r="I29" i="17"/>
  <c r="M43" i="17"/>
  <c r="N84" i="17"/>
  <c r="M18" i="17"/>
  <c r="N76" i="17"/>
  <c r="I32" i="17"/>
  <c r="M26" i="17"/>
  <c r="R14" i="17"/>
  <c r="H76" i="17"/>
  <c r="H43" i="17"/>
  <c r="M84" i="17"/>
  <c r="V84" i="17" s="1"/>
  <c r="H14" i="17"/>
  <c r="I14" i="17" s="1"/>
  <c r="R80" i="17"/>
  <c r="P14" i="17"/>
  <c r="N43" i="17"/>
  <c r="N22" i="17"/>
  <c r="Q35" i="17"/>
  <c r="R56" i="17"/>
  <c r="P26" i="17"/>
  <c r="N89" i="17"/>
  <c r="Q30" i="17"/>
  <c r="Q14" i="17"/>
  <c r="M39" i="17"/>
  <c r="I18" i="17"/>
  <c r="L14" i="17"/>
  <c r="R26" i="17"/>
  <c r="I26" i="17"/>
  <c r="M93" i="17"/>
  <c r="M102" i="17"/>
  <c r="V102" i="17" s="1"/>
  <c r="M65" i="17"/>
  <c r="Q65" i="17"/>
  <c r="M22" i="17"/>
  <c r="R22" i="17"/>
  <c r="M69" i="17"/>
  <c r="Q69" i="17"/>
  <c r="Q68" i="17"/>
  <c r="M14" i="17"/>
  <c r="P39" i="17"/>
  <c r="N60" i="17"/>
  <c r="M19" i="17"/>
  <c r="L18" i="17"/>
  <c r="H22" i="17"/>
  <c r="N53" i="17"/>
  <c r="P43" i="17"/>
  <c r="M35" i="17"/>
  <c r="N61" i="17"/>
  <c r="AF61" i="17" s="1"/>
  <c r="Q26" i="17"/>
  <c r="H26" i="17"/>
  <c r="M89" i="17"/>
  <c r="H40" i="17"/>
  <c r="I75" i="17"/>
  <c r="R93" i="17"/>
  <c r="N39" i="17"/>
  <c r="I22" i="17"/>
  <c r="H35" i="17"/>
  <c r="P90" i="17"/>
  <c r="Q22" i="17"/>
  <c r="P77" i="17"/>
  <c r="M77" i="17"/>
  <c r="P35" i="17"/>
  <c r="N14" i="17"/>
  <c r="R39" i="17"/>
  <c r="H39" i="17"/>
  <c r="I39" i="17" s="1"/>
  <c r="L53" i="17"/>
  <c r="R35" i="17"/>
  <c r="I35" i="17"/>
  <c r="Q44" i="17"/>
  <c r="P99" i="17"/>
  <c r="N72" i="17"/>
  <c r="H77" i="17"/>
  <c r="I77" i="17" s="1"/>
  <c r="N99" i="17"/>
  <c r="L99" i="17"/>
  <c r="P97" i="17"/>
  <c r="N15" i="17"/>
  <c r="N19" i="17"/>
  <c r="P40" i="17"/>
  <c r="M36" i="17"/>
  <c r="P19" i="17"/>
  <c r="N54" i="17"/>
  <c r="Q19" i="17"/>
  <c r="H45" i="17"/>
  <c r="Q40" i="17"/>
  <c r="I33" i="17"/>
  <c r="H46" i="17"/>
  <c r="Q67" i="17"/>
  <c r="I31" i="17"/>
  <c r="M32" i="17"/>
  <c r="I54" i="17"/>
  <c r="P67" i="17"/>
  <c r="H89" i="17"/>
  <c r="I89" i="17" s="1"/>
  <c r="M75" i="17"/>
  <c r="Q58" i="17"/>
  <c r="R77" i="17"/>
  <c r="M88" i="17"/>
  <c r="I59" i="17"/>
  <c r="L75" i="17"/>
  <c r="N74" i="17"/>
  <c r="R88" i="17"/>
  <c r="Q101" i="17"/>
  <c r="P84" i="17"/>
  <c r="P54" i="17"/>
  <c r="R50" i="17"/>
  <c r="R19" i="17"/>
  <c r="I45" i="17"/>
  <c r="R40" i="17"/>
  <c r="Q80" i="17"/>
  <c r="R31" i="17"/>
  <c r="H84" i="17"/>
  <c r="I84" i="17" s="1"/>
  <c r="P15" i="17"/>
  <c r="Q74" i="17"/>
  <c r="N40" i="17"/>
  <c r="P98" i="17"/>
  <c r="M101" i="17"/>
  <c r="P89" i="17"/>
  <c r="Q23" i="17"/>
  <c r="N77" i="17"/>
  <c r="Q88" i="17"/>
  <c r="R84" i="17"/>
  <c r="M33" i="17"/>
  <c r="R27" i="17"/>
  <c r="N37" i="17"/>
  <c r="Q50" i="17"/>
  <c r="M20" i="17"/>
  <c r="R89" i="17"/>
  <c r="M85" i="17"/>
  <c r="M45" i="17"/>
  <c r="R15" i="17"/>
  <c r="P45" i="17"/>
  <c r="M74" i="17"/>
  <c r="V74" i="17" s="1"/>
  <c r="N67" i="17"/>
  <c r="P88" i="17"/>
  <c r="Q84" i="17"/>
  <c r="R33" i="17"/>
  <c r="P92" i="17"/>
  <c r="M50" i="17"/>
  <c r="M55" i="17"/>
  <c r="H15" i="17"/>
  <c r="I15" i="17" s="1"/>
  <c r="H19" i="17"/>
  <c r="I19" i="17" s="1"/>
  <c r="P32" i="17"/>
  <c r="H41" i="17"/>
  <c r="I41" i="17" s="1"/>
  <c r="R45" i="17"/>
  <c r="I50" i="17"/>
  <c r="L67" i="17"/>
  <c r="N32" i="17"/>
  <c r="N88" i="17"/>
  <c r="R90" i="17"/>
  <c r="H97" i="17"/>
  <c r="M58" i="17"/>
  <c r="H74" i="17"/>
  <c r="I74" i="17" s="1"/>
  <c r="I40" i="17"/>
  <c r="L32" i="17"/>
  <c r="N75" i="17"/>
  <c r="N97" i="17"/>
  <c r="R78" i="17"/>
  <c r="M42" i="17"/>
  <c r="P64" i="17"/>
  <c r="N92" i="17"/>
  <c r="P20" i="17"/>
  <c r="H7" i="17"/>
  <c r="I7" i="17" s="1"/>
  <c r="P7" i="17" s="1"/>
  <c r="H20" i="17"/>
  <c r="I20" i="17" s="1"/>
  <c r="M34" i="17"/>
  <c r="H10" i="17"/>
  <c r="I10" i="17" s="1"/>
  <c r="P10" i="17" s="1"/>
  <c r="Q56" i="17"/>
  <c r="L8" i="17"/>
  <c r="M8" i="17" s="1"/>
  <c r="Q90" i="17"/>
  <c r="H82" i="17"/>
  <c r="I82" i="17" s="1"/>
  <c r="N28" i="17"/>
  <c r="R47" i="17"/>
  <c r="R34" i="17"/>
  <c r="R92" i="17"/>
  <c r="M92" i="17"/>
  <c r="H38" i="17"/>
  <c r="I38" i="17" s="1"/>
  <c r="N29" i="17"/>
  <c r="N56" i="17"/>
  <c r="M97" i="17"/>
  <c r="H24" i="17"/>
  <c r="I24" i="17" s="1"/>
  <c r="H90" i="17"/>
  <c r="I90" i="17" s="1"/>
  <c r="L90" i="17"/>
  <c r="R29" i="17"/>
  <c r="R97" i="17"/>
  <c r="M78" i="17"/>
  <c r="Q78" i="17"/>
  <c r="R20" i="17"/>
  <c r="P102" i="17"/>
  <c r="M90" i="17"/>
  <c r="V90" i="17" s="1"/>
  <c r="Q29" i="17"/>
  <c r="Q34" i="17"/>
  <c r="P34" i="17"/>
  <c r="Q97" i="17"/>
  <c r="P38" i="17"/>
  <c r="P78" i="17"/>
  <c r="N68" i="17"/>
  <c r="Q92" i="17"/>
  <c r="Q20" i="17"/>
  <c r="R38" i="17"/>
  <c r="H34" i="17"/>
  <c r="I34" i="17" s="1"/>
  <c r="Q24" i="17"/>
  <c r="P56" i="17"/>
  <c r="H92" i="17"/>
  <c r="I92" i="17" s="1"/>
  <c r="I97" i="17"/>
  <c r="R102" i="17"/>
  <c r="I78" i="17"/>
  <c r="H102" i="17"/>
  <c r="M73" i="17"/>
  <c r="M23" i="17"/>
  <c r="N41" i="17"/>
  <c r="R96" i="17"/>
  <c r="P96" i="17"/>
  <c r="P69" i="17"/>
  <c r="P101" i="17"/>
  <c r="P68" i="17"/>
  <c r="M37" i="17"/>
  <c r="N64" i="17"/>
  <c r="M64" i="17"/>
  <c r="P25" i="17"/>
  <c r="R60" i="17"/>
  <c r="N55" i="17"/>
  <c r="R46" i="17"/>
  <c r="N46" i="17"/>
  <c r="P36" i="17"/>
  <c r="P23" i="17"/>
  <c r="P41" i="17"/>
  <c r="N69" i="17"/>
  <c r="R36" i="17"/>
  <c r="Q31" i="17"/>
  <c r="N70" i="17"/>
  <c r="L82" i="17"/>
  <c r="H101" i="17"/>
  <c r="I101" i="17" s="1"/>
  <c r="M79" i="17"/>
  <c r="R79" i="17"/>
  <c r="R73" i="17"/>
  <c r="L73" i="17"/>
  <c r="R82" i="17"/>
  <c r="M96" i="17"/>
  <c r="L37" i="17"/>
  <c r="P72" i="17"/>
  <c r="H72" i="17"/>
  <c r="I72" i="17"/>
  <c r="L69" i="17"/>
  <c r="L68" i="17"/>
  <c r="N24" i="17"/>
  <c r="L23" i="17"/>
  <c r="R41" i="17"/>
  <c r="P31" i="17"/>
  <c r="M31" i="17"/>
  <c r="V31" i="17" s="1"/>
  <c r="N101" i="17"/>
  <c r="M68" i="17"/>
  <c r="R37" i="17"/>
  <c r="R64" i="17"/>
  <c r="R25" i="17"/>
  <c r="N25" i="17"/>
  <c r="M60" i="17"/>
  <c r="P55" i="17"/>
  <c r="Q46" i="17"/>
  <c r="P24" i="17"/>
  <c r="I23" i="17"/>
  <c r="M24" i="17"/>
  <c r="V24" i="17" s="1"/>
  <c r="L41" i="17"/>
  <c r="I69" i="17"/>
  <c r="H25" i="17"/>
  <c r="I25" i="17" s="1"/>
  <c r="Q36" i="17"/>
  <c r="H55" i="17"/>
  <c r="I55" i="17" s="1"/>
  <c r="R72" i="17"/>
  <c r="H31" i="17"/>
  <c r="M70" i="17"/>
  <c r="Q79" i="17"/>
  <c r="I68" i="17"/>
  <c r="Q73" i="17"/>
  <c r="Q82" i="17"/>
  <c r="H70" i="17"/>
  <c r="I70" i="17" s="1"/>
  <c r="L36" i="17"/>
  <c r="N71" i="17"/>
  <c r="N79" i="17"/>
  <c r="Q96" i="17"/>
  <c r="N82" i="17"/>
  <c r="Q41" i="17"/>
  <c r="M41" i="17"/>
  <c r="R23" i="17"/>
  <c r="N73" i="17"/>
  <c r="M82" i="17"/>
  <c r="P82" i="17"/>
  <c r="R69" i="17"/>
  <c r="R101" i="17"/>
  <c r="R68" i="17"/>
  <c r="M16" i="17"/>
  <c r="Q37" i="17"/>
  <c r="Q64" i="17"/>
  <c r="Q25" i="17"/>
  <c r="R55" i="17"/>
  <c r="M46" i="17"/>
  <c r="N23" i="17"/>
  <c r="R24" i="17"/>
  <c r="N36" i="17"/>
  <c r="I46" i="17"/>
  <c r="Q72" i="17"/>
  <c r="L31" i="17"/>
  <c r="M72" i="17"/>
  <c r="V72" i="17" s="1"/>
  <c r="H96" i="17"/>
  <c r="I96" i="17" s="1"/>
  <c r="P71" i="17"/>
  <c r="R71" i="17"/>
  <c r="H64" i="17"/>
  <c r="I64" i="17" s="1"/>
  <c r="P79" i="17"/>
  <c r="L24" i="17"/>
  <c r="N91" i="17"/>
  <c r="L70" i="17"/>
  <c r="I71" i="17"/>
  <c r="M95" i="17"/>
  <c r="L79" i="17"/>
  <c r="I79" i="17"/>
  <c r="R70" i="17"/>
  <c r="I36" i="17"/>
  <c r="L103" i="17"/>
  <c r="M103" i="17"/>
  <c r="Q103" i="17"/>
  <c r="N103" i="17"/>
  <c r="P103" i="17"/>
  <c r="H94" i="17"/>
  <c r="I94" i="17"/>
  <c r="H63" i="17"/>
  <c r="I63" i="17" s="1"/>
  <c r="N63" i="17"/>
  <c r="P63" i="17"/>
  <c r="P62" i="17"/>
  <c r="Q62" i="17"/>
  <c r="R62" i="17"/>
  <c r="H51" i="17"/>
  <c r="I51" i="17" s="1"/>
  <c r="N51" i="17"/>
  <c r="L51" i="17"/>
  <c r="P51" i="17"/>
  <c r="M81" i="17"/>
  <c r="V81" i="17" s="1"/>
  <c r="Q51" i="17"/>
  <c r="R100" i="17"/>
  <c r="H100" i="17"/>
  <c r="I100" i="17" s="1"/>
  <c r="P100" i="17"/>
  <c r="H98" i="17"/>
  <c r="I98" i="17" s="1"/>
  <c r="Q98" i="17"/>
  <c r="L94" i="17"/>
  <c r="L86" i="17"/>
  <c r="N86" i="17"/>
  <c r="Q86" i="17"/>
  <c r="R86" i="17"/>
  <c r="R57" i="17"/>
  <c r="L57" i="17"/>
  <c r="P57" i="17"/>
  <c r="N57" i="17"/>
  <c r="I52" i="17"/>
  <c r="H52" i="17"/>
  <c r="P52" i="17"/>
  <c r="N52" i="17"/>
  <c r="L42" i="17"/>
  <c r="P42" i="17"/>
  <c r="R42" i="17"/>
  <c r="H42" i="17"/>
  <c r="I42" i="17" s="1"/>
  <c r="N42" i="17"/>
  <c r="M94" i="17"/>
  <c r="M86" i="17"/>
  <c r="Q47" i="17"/>
  <c r="R61" i="17"/>
  <c r="P85" i="17"/>
  <c r="N100" i="17"/>
  <c r="X100" i="17" s="1"/>
  <c r="M57" i="17"/>
  <c r="V57" i="17" s="1"/>
  <c r="M53" i="17"/>
  <c r="M52" i="17"/>
  <c r="R52" i="17"/>
  <c r="H57" i="17"/>
  <c r="I57" i="17" s="1"/>
  <c r="R94" i="17"/>
  <c r="I86" i="17"/>
  <c r="H86" i="17"/>
  <c r="L62" i="17"/>
  <c r="M99" i="17"/>
  <c r="Q99" i="17"/>
  <c r="R99" i="17"/>
  <c r="L87" i="17"/>
  <c r="H87" i="17"/>
  <c r="I87" i="17" s="1"/>
  <c r="Q87" i="17"/>
  <c r="R87" i="17"/>
  <c r="L76" i="17"/>
  <c r="P76" i="17"/>
  <c r="M76" i="17"/>
  <c r="Q76" i="17"/>
  <c r="R76" i="17"/>
  <c r="L65" i="17"/>
  <c r="H65" i="17"/>
  <c r="I65" i="17" s="1"/>
  <c r="N65" i="17"/>
  <c r="L59" i="17"/>
  <c r="P59" i="17"/>
  <c r="Q59" i="17"/>
  <c r="M59" i="17"/>
  <c r="R59" i="17"/>
  <c r="I58" i="17"/>
  <c r="L58" i="17"/>
  <c r="R58" i="17"/>
  <c r="P58" i="17"/>
  <c r="N58" i="17"/>
  <c r="L54" i="17"/>
  <c r="M54" i="17"/>
  <c r="V54" i="17" s="1"/>
  <c r="Q54" i="17"/>
  <c r="L52" i="17"/>
  <c r="H49" i="17"/>
  <c r="N49" i="17"/>
  <c r="X49" i="17" s="1"/>
  <c r="I49" i="17"/>
  <c r="R49" i="17"/>
  <c r="I48" i="17"/>
  <c r="R48" i="17"/>
  <c r="M48" i="17"/>
  <c r="V48" i="17" s="1"/>
  <c r="L43" i="17"/>
  <c r="I43" i="17"/>
  <c r="R43" i="17"/>
  <c r="L29" i="17"/>
  <c r="H29" i="17"/>
  <c r="P29" i="17"/>
  <c r="M29" i="17"/>
  <c r="L27" i="17"/>
  <c r="H27" i="17"/>
  <c r="P27" i="17"/>
  <c r="I27" i="17"/>
  <c r="M27" i="17"/>
  <c r="N27" i="17"/>
  <c r="N18" i="17"/>
  <c r="H18" i="17"/>
  <c r="P18" i="17"/>
  <c r="Q18" i="17"/>
  <c r="L85" i="17"/>
  <c r="R85" i="17"/>
  <c r="N85" i="17"/>
  <c r="H81" i="17"/>
  <c r="I81" i="17" s="1"/>
  <c r="P81" i="17"/>
  <c r="L61" i="17"/>
  <c r="P61" i="17"/>
  <c r="L16" i="17"/>
  <c r="H16" i="17"/>
  <c r="I16" i="17" s="1"/>
  <c r="R16" i="17"/>
  <c r="N16" i="17"/>
  <c r="M62" i="17"/>
  <c r="V62" i="17" s="1"/>
  <c r="Q81" i="17"/>
  <c r="H53" i="17"/>
  <c r="Q53" i="17"/>
  <c r="R53" i="17"/>
  <c r="P53" i="17"/>
  <c r="M47" i="17"/>
  <c r="L47" i="17"/>
  <c r="N47" i="17"/>
  <c r="I17" i="17"/>
  <c r="H17" i="17"/>
  <c r="M17" i="17"/>
  <c r="P94" i="17"/>
  <c r="P86" i="17"/>
  <c r="R63" i="17"/>
  <c r="M63" i="17"/>
  <c r="V63" i="17" s="1"/>
  <c r="Q61" i="17"/>
  <c r="Q85" i="17"/>
  <c r="Q42" i="17"/>
  <c r="Q16" i="17"/>
  <c r="Q100" i="17"/>
  <c r="M51" i="17"/>
  <c r="V51" i="17" s="1"/>
  <c r="P17" i="17"/>
  <c r="R17" i="17"/>
  <c r="Q52" i="17"/>
  <c r="H85" i="17"/>
  <c r="I85" i="17" s="1"/>
  <c r="Q94" i="17"/>
  <c r="N94" i="17"/>
  <c r="H47" i="17"/>
  <c r="I47" i="17" s="1"/>
  <c r="H99" i="17"/>
  <c r="I99" i="17" s="1"/>
  <c r="L93" i="17"/>
  <c r="H93" i="17"/>
  <c r="N93" i="17"/>
  <c r="I93" i="17"/>
  <c r="P93" i="17"/>
  <c r="M87" i="17"/>
  <c r="P80" i="17"/>
  <c r="H66" i="17"/>
  <c r="P66" i="17"/>
  <c r="H62" i="17"/>
  <c r="I62" i="17" s="1"/>
  <c r="H61" i="17"/>
  <c r="I61" i="17" s="1"/>
  <c r="L60" i="17"/>
  <c r="P60" i="17"/>
  <c r="H60" i="17"/>
  <c r="I60" i="17" s="1"/>
  <c r="Q60" i="17"/>
  <c r="L44" i="17"/>
  <c r="R44" i="17"/>
  <c r="P44" i="17"/>
  <c r="H44" i="17"/>
  <c r="I44" i="17" s="1"/>
  <c r="M44" i="17"/>
  <c r="V44" i="17" s="1"/>
  <c r="L30" i="17"/>
  <c r="M30" i="17"/>
  <c r="R30" i="17"/>
  <c r="H30" i="17"/>
  <c r="I30" i="17" s="1"/>
  <c r="M28" i="17"/>
  <c r="V28" i="17" s="1"/>
  <c r="L28" i="17"/>
  <c r="P28" i="17"/>
  <c r="I102" i="17"/>
  <c r="R95" i="17"/>
  <c r="I83" i="17"/>
  <c r="L92" i="17"/>
  <c r="R81" i="17"/>
  <c r="L81" i="17"/>
  <c r="I88" i="17"/>
  <c r="N98" i="17"/>
  <c r="W98" i="17" s="1"/>
  <c r="L88" i="17"/>
  <c r="Q91" i="17"/>
  <c r="H80" i="17"/>
  <c r="I80" i="17" s="1"/>
  <c r="N80" i="17"/>
  <c r="AE80" i="17" s="1"/>
  <c r="H103" i="17"/>
  <c r="L102" i="17"/>
  <c r="L98" i="17"/>
  <c r="I95" i="17"/>
  <c r="N83" i="17"/>
  <c r="L80" i="17"/>
  <c r="R66" i="17"/>
  <c r="Q28" i="17"/>
  <c r="I67" i="17"/>
  <c r="Q66" i="17"/>
  <c r="I66" i="17"/>
  <c r="M56" i="17"/>
  <c r="I56" i="17"/>
  <c r="H28" i="17"/>
  <c r="I28" i="17" s="1"/>
  <c r="N17" i="17"/>
  <c r="R98" i="17"/>
  <c r="Q102" i="17"/>
  <c r="Q95" i="17"/>
  <c r="H91" i="17"/>
  <c r="I91" i="17" s="1"/>
  <c r="R103" i="17"/>
  <c r="I103" i="17"/>
  <c r="L66" i="17"/>
  <c r="L56" i="17"/>
  <c r="H4" i="17"/>
  <c r="I4" i="17" s="1"/>
  <c r="M4" i="17" s="1"/>
  <c r="L5" i="17"/>
  <c r="M5" i="17" s="1"/>
  <c r="M13" i="17"/>
  <c r="N13" i="17"/>
  <c r="Q13" i="17"/>
  <c r="P13" i="17"/>
  <c r="H4" i="20"/>
  <c r="I4" i="20" s="1"/>
  <c r="M4" i="20" s="1"/>
  <c r="C76" i="30" l="1"/>
  <c r="B77" i="30"/>
  <c r="P11" i="17"/>
  <c r="N6" i="17"/>
  <c r="P6" i="17"/>
  <c r="M6" i="17"/>
  <c r="EY6" i="17" s="1"/>
  <c r="EH109" i="26"/>
  <c r="EI108" i="26"/>
  <c r="EI107" i="26"/>
  <c r="EI104" i="26"/>
  <c r="EI106" i="26" s="1"/>
  <c r="EI109" i="26" s="1"/>
  <c r="AM104" i="26"/>
  <c r="BE4" i="20"/>
  <c r="IW6" i="20"/>
  <c r="IW7" i="20"/>
  <c r="V104" i="27"/>
  <c r="U104" i="27" s="1"/>
  <c r="BJ11" i="27"/>
  <c r="FF11" i="27"/>
  <c r="FF10" i="27"/>
  <c r="BJ10" i="27"/>
  <c r="FD13" i="27"/>
  <c r="BH13" i="27"/>
  <c r="FD6" i="27"/>
  <c r="BH6" i="27"/>
  <c r="BJ8" i="27"/>
  <c r="FF8" i="27"/>
  <c r="FG5" i="27"/>
  <c r="BK5" i="27"/>
  <c r="BK12" i="27"/>
  <c r="FG12" i="27"/>
  <c r="BJ9" i="27"/>
  <c r="FF9" i="27"/>
  <c r="BJ7" i="27"/>
  <c r="FF7" i="27"/>
  <c r="BI4" i="27"/>
  <c r="FE4" i="27"/>
  <c r="EY11" i="26"/>
  <c r="BC11" i="26"/>
  <c r="EZ4" i="26"/>
  <c r="BD4" i="26"/>
  <c r="EZ12" i="26"/>
  <c r="BD12" i="26"/>
  <c r="EZ10" i="26"/>
  <c r="BD10" i="26"/>
  <c r="FB9" i="26"/>
  <c r="BF9" i="26"/>
  <c r="FA5" i="26"/>
  <c r="BE5" i="26"/>
  <c r="EZ8" i="26"/>
  <c r="BD8" i="26"/>
  <c r="EY7" i="26"/>
  <c r="BC7" i="26"/>
  <c r="FB13" i="26"/>
  <c r="BF13" i="26"/>
  <c r="EZ6" i="26"/>
  <c r="BD6" i="26"/>
  <c r="EY13" i="17"/>
  <c r="M11" i="17"/>
  <c r="EG59" i="17"/>
  <c r="EK59" i="17"/>
  <c r="EO59" i="17"/>
  <c r="ES59" i="17"/>
  <c r="EW59" i="17"/>
  <c r="FA59" i="17"/>
  <c r="FE59" i="17"/>
  <c r="FI59" i="17"/>
  <c r="FM59" i="17"/>
  <c r="FQ59" i="17"/>
  <c r="FU59" i="17"/>
  <c r="FY59" i="17"/>
  <c r="GC59" i="17"/>
  <c r="GG59" i="17"/>
  <c r="GK59" i="17"/>
  <c r="GO59" i="17"/>
  <c r="GS59" i="17"/>
  <c r="GW59" i="17"/>
  <c r="HA59" i="17"/>
  <c r="HE59" i="17"/>
  <c r="HI59" i="17"/>
  <c r="HM59" i="17"/>
  <c r="HQ59" i="17"/>
  <c r="HU59" i="17"/>
  <c r="HY59" i="17"/>
  <c r="EH59" i="17"/>
  <c r="EL59" i="17"/>
  <c r="EP59" i="17"/>
  <c r="ET59" i="17"/>
  <c r="EX59" i="17"/>
  <c r="FB59" i="17"/>
  <c r="FF59" i="17"/>
  <c r="FJ59" i="17"/>
  <c r="FN59" i="17"/>
  <c r="FR59" i="17"/>
  <c r="FV59" i="17"/>
  <c r="FZ59" i="17"/>
  <c r="GD59" i="17"/>
  <c r="GH59" i="17"/>
  <c r="GL59" i="17"/>
  <c r="GP59" i="17"/>
  <c r="GT59" i="17"/>
  <c r="GX59" i="17"/>
  <c r="HB59" i="17"/>
  <c r="HF59" i="17"/>
  <c r="HJ59" i="17"/>
  <c r="HN59" i="17"/>
  <c r="HR59" i="17"/>
  <c r="HV59" i="17"/>
  <c r="HZ59" i="17"/>
  <c r="EI59" i="17"/>
  <c r="EQ59" i="17"/>
  <c r="EY59" i="17"/>
  <c r="FG59" i="17"/>
  <c r="FO59" i="17"/>
  <c r="FW59" i="17"/>
  <c r="GE59" i="17"/>
  <c r="GM59" i="17"/>
  <c r="GU59" i="17"/>
  <c r="HC59" i="17"/>
  <c r="HK59" i="17"/>
  <c r="HS59" i="17"/>
  <c r="IA59" i="17"/>
  <c r="EJ59" i="17"/>
  <c r="ER59" i="17"/>
  <c r="EZ59" i="17"/>
  <c r="FH59" i="17"/>
  <c r="FP59" i="17"/>
  <c r="FX59" i="17"/>
  <c r="GF59" i="17"/>
  <c r="GN59" i="17"/>
  <c r="GV59" i="17"/>
  <c r="HD59" i="17"/>
  <c r="HL59" i="17"/>
  <c r="HT59" i="17"/>
  <c r="IB59" i="17"/>
  <c r="EU59" i="17"/>
  <c r="FK59" i="17"/>
  <c r="GA59" i="17"/>
  <c r="GQ59" i="17"/>
  <c r="HG59" i="17"/>
  <c r="HW59" i="17"/>
  <c r="FD59" i="17"/>
  <c r="GJ59" i="17"/>
  <c r="HP59" i="17"/>
  <c r="EF59" i="17"/>
  <c r="EV59" i="17"/>
  <c r="FL59" i="17"/>
  <c r="GB59" i="17"/>
  <c r="GR59" i="17"/>
  <c r="HH59" i="17"/>
  <c r="HX59" i="17"/>
  <c r="EM59" i="17"/>
  <c r="FC59" i="17"/>
  <c r="FS59" i="17"/>
  <c r="GI59" i="17"/>
  <c r="GY59" i="17"/>
  <c r="HO59" i="17"/>
  <c r="EN59" i="17"/>
  <c r="FT59" i="17"/>
  <c r="GZ59" i="17"/>
  <c r="EI87" i="17"/>
  <c r="EM87" i="17"/>
  <c r="EQ87" i="17"/>
  <c r="EU87" i="17"/>
  <c r="EY87" i="17"/>
  <c r="FC87" i="17"/>
  <c r="FG87" i="17"/>
  <c r="FK87" i="17"/>
  <c r="FO87" i="17"/>
  <c r="FS87" i="17"/>
  <c r="FW87" i="17"/>
  <c r="GA87" i="17"/>
  <c r="GE87" i="17"/>
  <c r="GI87" i="17"/>
  <c r="GM87" i="17"/>
  <c r="GQ87" i="17"/>
  <c r="GU87" i="17"/>
  <c r="GY87" i="17"/>
  <c r="HC87" i="17"/>
  <c r="HG87" i="17"/>
  <c r="HK87" i="17"/>
  <c r="HO87" i="17"/>
  <c r="HS87" i="17"/>
  <c r="HW87" i="17"/>
  <c r="IA87" i="17"/>
  <c r="EF87" i="17"/>
  <c r="EJ87" i="17"/>
  <c r="EN87" i="17"/>
  <c r="ER87" i="17"/>
  <c r="EV87" i="17"/>
  <c r="EZ87" i="17"/>
  <c r="FD87" i="17"/>
  <c r="FH87" i="17"/>
  <c r="FL87" i="17"/>
  <c r="FP87" i="17"/>
  <c r="FT87" i="17"/>
  <c r="FX87" i="17"/>
  <c r="GB87" i="17"/>
  <c r="GF87" i="17"/>
  <c r="GJ87" i="17"/>
  <c r="GN87" i="17"/>
  <c r="GR87" i="17"/>
  <c r="GV87" i="17"/>
  <c r="GZ87" i="17"/>
  <c r="HD87" i="17"/>
  <c r="HH87" i="17"/>
  <c r="HL87" i="17"/>
  <c r="HP87" i="17"/>
  <c r="HT87" i="17"/>
  <c r="HX87" i="17"/>
  <c r="IB87" i="17"/>
  <c r="EG87" i="17"/>
  <c r="EO87" i="17"/>
  <c r="EW87" i="17"/>
  <c r="FE87" i="17"/>
  <c r="FM87" i="17"/>
  <c r="FU87" i="17"/>
  <c r="GC87" i="17"/>
  <c r="GK87" i="17"/>
  <c r="GS87" i="17"/>
  <c r="HA87" i="17"/>
  <c r="HI87" i="17"/>
  <c r="HQ87" i="17"/>
  <c r="HY87" i="17"/>
  <c r="ET87" i="17"/>
  <c r="FJ87" i="17"/>
  <c r="FZ87" i="17"/>
  <c r="GP87" i="17"/>
  <c r="HF87" i="17"/>
  <c r="HV87" i="17"/>
  <c r="EH87" i="17"/>
  <c r="EP87" i="17"/>
  <c r="EX87" i="17"/>
  <c r="FF87" i="17"/>
  <c r="FN87" i="17"/>
  <c r="FV87" i="17"/>
  <c r="GD87" i="17"/>
  <c r="GL87" i="17"/>
  <c r="GT87" i="17"/>
  <c r="HB87" i="17"/>
  <c r="HJ87" i="17"/>
  <c r="HR87" i="17"/>
  <c r="HZ87" i="17"/>
  <c r="EK87" i="17"/>
  <c r="ES87" i="17"/>
  <c r="FA87" i="17"/>
  <c r="FI87" i="17"/>
  <c r="FQ87" i="17"/>
  <c r="FY87" i="17"/>
  <c r="GG87" i="17"/>
  <c r="GO87" i="17"/>
  <c r="GW87" i="17"/>
  <c r="HE87" i="17"/>
  <c r="HM87" i="17"/>
  <c r="HU87" i="17"/>
  <c r="EL87" i="17"/>
  <c r="FB87" i="17"/>
  <c r="FR87" i="17"/>
  <c r="GH87" i="17"/>
  <c r="GX87" i="17"/>
  <c r="HN87" i="17"/>
  <c r="EH103" i="17"/>
  <c r="EL103" i="17"/>
  <c r="EP103" i="17"/>
  <c r="ET103" i="17"/>
  <c r="EX103" i="17"/>
  <c r="FB103" i="17"/>
  <c r="FF103" i="17"/>
  <c r="FJ103" i="17"/>
  <c r="FN103" i="17"/>
  <c r="FR103" i="17"/>
  <c r="FV103" i="17"/>
  <c r="FZ103" i="17"/>
  <c r="GD103" i="17"/>
  <c r="GH103" i="17"/>
  <c r="GL103" i="17"/>
  <c r="GP103" i="17"/>
  <c r="GT103" i="17"/>
  <c r="GX103" i="17"/>
  <c r="HB103" i="17"/>
  <c r="HF103" i="17"/>
  <c r="HJ103" i="17"/>
  <c r="HN103" i="17"/>
  <c r="HR103" i="17"/>
  <c r="HV103" i="17"/>
  <c r="HZ103" i="17"/>
  <c r="EF103" i="17"/>
  <c r="EN103" i="17"/>
  <c r="EV103" i="17"/>
  <c r="FX103" i="17"/>
  <c r="GJ103" i="17"/>
  <c r="GR103" i="17"/>
  <c r="GZ103" i="17"/>
  <c r="HH103" i="17"/>
  <c r="HP103" i="17"/>
  <c r="HX103" i="17"/>
  <c r="EK103" i="17"/>
  <c r="FA103" i="17"/>
  <c r="FI103" i="17"/>
  <c r="FU103" i="17"/>
  <c r="GG103" i="17"/>
  <c r="GS103" i="17"/>
  <c r="HA103" i="17"/>
  <c r="HI103" i="17"/>
  <c r="HY103" i="17"/>
  <c r="EI103" i="17"/>
  <c r="EM103" i="17"/>
  <c r="EQ103" i="17"/>
  <c r="EU103" i="17"/>
  <c r="EY103" i="17"/>
  <c r="FC103" i="17"/>
  <c r="FG103" i="17"/>
  <c r="FK103" i="17"/>
  <c r="FO103" i="17"/>
  <c r="FS103" i="17"/>
  <c r="FW103" i="17"/>
  <c r="GA103" i="17"/>
  <c r="GE103" i="17"/>
  <c r="GI103" i="17"/>
  <c r="GM103" i="17"/>
  <c r="GQ103" i="17"/>
  <c r="GU103" i="17"/>
  <c r="GY103" i="17"/>
  <c r="HC103" i="17"/>
  <c r="HG103" i="17"/>
  <c r="HK103" i="17"/>
  <c r="HO103" i="17"/>
  <c r="HS103" i="17"/>
  <c r="HW103" i="17"/>
  <c r="IA103" i="17"/>
  <c r="EJ103" i="17"/>
  <c r="ER103" i="17"/>
  <c r="EZ103" i="17"/>
  <c r="FD103" i="17"/>
  <c r="FH103" i="17"/>
  <c r="FL103" i="17"/>
  <c r="FP103" i="17"/>
  <c r="FT103" i="17"/>
  <c r="GB103" i="17"/>
  <c r="GF103" i="17"/>
  <c r="GN103" i="17"/>
  <c r="GV103" i="17"/>
  <c r="HD103" i="17"/>
  <c r="HL103" i="17"/>
  <c r="HT103" i="17"/>
  <c r="IB103" i="17"/>
  <c r="EO103" i="17"/>
  <c r="EW103" i="17"/>
  <c r="FE103" i="17"/>
  <c r="FQ103" i="17"/>
  <c r="GC103" i="17"/>
  <c r="GO103" i="17"/>
  <c r="HE103" i="17"/>
  <c r="HM103" i="17"/>
  <c r="HU103" i="17"/>
  <c r="EG103" i="17"/>
  <c r="ES103" i="17"/>
  <c r="FM103" i="17"/>
  <c r="FY103" i="17"/>
  <c r="GK103" i="17"/>
  <c r="GW103" i="17"/>
  <c r="HQ103" i="17"/>
  <c r="EI85" i="17"/>
  <c r="EM85" i="17"/>
  <c r="EQ85" i="17"/>
  <c r="EU85" i="17"/>
  <c r="EY85" i="17"/>
  <c r="FC85" i="17"/>
  <c r="FG85" i="17"/>
  <c r="FK85" i="17"/>
  <c r="FO85" i="17"/>
  <c r="FS85" i="17"/>
  <c r="FW85" i="17"/>
  <c r="GA85" i="17"/>
  <c r="GE85" i="17"/>
  <c r="GI85" i="17"/>
  <c r="GM85" i="17"/>
  <c r="GQ85" i="17"/>
  <c r="GU85" i="17"/>
  <c r="GY85" i="17"/>
  <c r="HC85" i="17"/>
  <c r="HG85" i="17"/>
  <c r="HK85" i="17"/>
  <c r="HO85" i="17"/>
  <c r="HS85" i="17"/>
  <c r="HW85" i="17"/>
  <c r="IA85" i="17"/>
  <c r="EF85" i="17"/>
  <c r="EJ85" i="17"/>
  <c r="EN85" i="17"/>
  <c r="ER85" i="17"/>
  <c r="EV85" i="17"/>
  <c r="EZ85" i="17"/>
  <c r="FD85" i="17"/>
  <c r="FH85" i="17"/>
  <c r="FL85" i="17"/>
  <c r="FP85" i="17"/>
  <c r="FT85" i="17"/>
  <c r="FX85" i="17"/>
  <c r="GB85" i="17"/>
  <c r="GF85" i="17"/>
  <c r="GJ85" i="17"/>
  <c r="GN85" i="17"/>
  <c r="GR85" i="17"/>
  <c r="GV85" i="17"/>
  <c r="GZ85" i="17"/>
  <c r="HD85" i="17"/>
  <c r="HH85" i="17"/>
  <c r="HL85" i="17"/>
  <c r="HP85" i="17"/>
  <c r="HT85" i="17"/>
  <c r="HX85" i="17"/>
  <c r="IB85" i="17"/>
  <c r="EK85" i="17"/>
  <c r="ES85" i="17"/>
  <c r="FA85" i="17"/>
  <c r="FI85" i="17"/>
  <c r="FQ85" i="17"/>
  <c r="FY85" i="17"/>
  <c r="GG85" i="17"/>
  <c r="GO85" i="17"/>
  <c r="GW85" i="17"/>
  <c r="HE85" i="17"/>
  <c r="HM85" i="17"/>
  <c r="HU85" i="17"/>
  <c r="FN85" i="17"/>
  <c r="GD85" i="17"/>
  <c r="GT85" i="17"/>
  <c r="HR85" i="17"/>
  <c r="EL85" i="17"/>
  <c r="ET85" i="17"/>
  <c r="FB85" i="17"/>
  <c r="FJ85" i="17"/>
  <c r="FR85" i="17"/>
  <c r="FZ85" i="17"/>
  <c r="GH85" i="17"/>
  <c r="GP85" i="17"/>
  <c r="GX85" i="17"/>
  <c r="HF85" i="17"/>
  <c r="HN85" i="17"/>
  <c r="HV85" i="17"/>
  <c r="EG85" i="17"/>
  <c r="EO85" i="17"/>
  <c r="EW85" i="17"/>
  <c r="FE85" i="17"/>
  <c r="FM85" i="17"/>
  <c r="FU85" i="17"/>
  <c r="GC85" i="17"/>
  <c r="GK85" i="17"/>
  <c r="GS85" i="17"/>
  <c r="HA85" i="17"/>
  <c r="HI85" i="17"/>
  <c r="HQ85" i="17"/>
  <c r="HY85" i="17"/>
  <c r="EH85" i="17"/>
  <c r="EP85" i="17"/>
  <c r="EX85" i="17"/>
  <c r="FV85" i="17"/>
  <c r="GL85" i="17"/>
  <c r="HB85" i="17"/>
  <c r="HJ85" i="17"/>
  <c r="HZ85" i="17"/>
  <c r="FF85" i="17"/>
  <c r="EF30" i="17"/>
  <c r="EJ30" i="17"/>
  <c r="EN30" i="17"/>
  <c r="ER30" i="17"/>
  <c r="EV30" i="17"/>
  <c r="EZ30" i="17"/>
  <c r="FD30" i="17"/>
  <c r="FH30" i="17"/>
  <c r="FL30" i="17"/>
  <c r="FP30" i="17"/>
  <c r="FT30" i="17"/>
  <c r="FX30" i="17"/>
  <c r="GB30" i="17"/>
  <c r="GF30" i="17"/>
  <c r="GJ30" i="17"/>
  <c r="GN30" i="17"/>
  <c r="GR30" i="17"/>
  <c r="GV30" i="17"/>
  <c r="GZ30" i="17"/>
  <c r="HD30" i="17"/>
  <c r="HH30" i="17"/>
  <c r="HL30" i="17"/>
  <c r="HP30" i="17"/>
  <c r="HT30" i="17"/>
  <c r="HX30" i="17"/>
  <c r="IB30" i="17"/>
  <c r="EG30" i="17"/>
  <c r="EK30" i="17"/>
  <c r="EO30" i="17"/>
  <c r="ES30" i="17"/>
  <c r="EW30" i="17"/>
  <c r="FA30" i="17"/>
  <c r="FE30" i="17"/>
  <c r="FI30" i="17"/>
  <c r="FM30" i="17"/>
  <c r="FQ30" i="17"/>
  <c r="FU30" i="17"/>
  <c r="FY30" i="17"/>
  <c r="GC30" i="17"/>
  <c r="GG30" i="17"/>
  <c r="GK30" i="17"/>
  <c r="GO30" i="17"/>
  <c r="GS30" i="17"/>
  <c r="GW30" i="17"/>
  <c r="HA30" i="17"/>
  <c r="HE30" i="17"/>
  <c r="HI30" i="17"/>
  <c r="HM30" i="17"/>
  <c r="HQ30" i="17"/>
  <c r="HU30" i="17"/>
  <c r="HY30" i="17"/>
  <c r="EH30" i="17"/>
  <c r="EP30" i="17"/>
  <c r="EX30" i="17"/>
  <c r="FF30" i="17"/>
  <c r="FN30" i="17"/>
  <c r="FV30" i="17"/>
  <c r="GD30" i="17"/>
  <c r="GL30" i="17"/>
  <c r="GT30" i="17"/>
  <c r="HB30" i="17"/>
  <c r="HJ30" i="17"/>
  <c r="HR30" i="17"/>
  <c r="HZ30" i="17"/>
  <c r="EI30" i="17"/>
  <c r="EQ30" i="17"/>
  <c r="EY30" i="17"/>
  <c r="FG30" i="17"/>
  <c r="FO30" i="17"/>
  <c r="FW30" i="17"/>
  <c r="GE30" i="17"/>
  <c r="GM30" i="17"/>
  <c r="GU30" i="17"/>
  <c r="HC30" i="17"/>
  <c r="HK30" i="17"/>
  <c r="HS30" i="17"/>
  <c r="IA30" i="17"/>
  <c r="EL30" i="17"/>
  <c r="FB30" i="17"/>
  <c r="FR30" i="17"/>
  <c r="GH30" i="17"/>
  <c r="GX30" i="17"/>
  <c r="HN30" i="17"/>
  <c r="EM30" i="17"/>
  <c r="FC30" i="17"/>
  <c r="FS30" i="17"/>
  <c r="GI30" i="17"/>
  <c r="GY30" i="17"/>
  <c r="HO30" i="17"/>
  <c r="FJ30" i="17"/>
  <c r="GP30" i="17"/>
  <c r="HV30" i="17"/>
  <c r="FK30" i="17"/>
  <c r="GQ30" i="17"/>
  <c r="HW30" i="17"/>
  <c r="FZ30" i="17"/>
  <c r="GA30" i="17"/>
  <c r="ET30" i="17"/>
  <c r="HG30" i="17"/>
  <c r="EU30" i="17"/>
  <c r="HF30" i="17"/>
  <c r="EH35" i="17"/>
  <c r="EL35" i="17"/>
  <c r="EP35" i="17"/>
  <c r="ET35" i="17"/>
  <c r="EX35" i="17"/>
  <c r="FB35" i="17"/>
  <c r="FF35" i="17"/>
  <c r="FJ35" i="17"/>
  <c r="FN35" i="17"/>
  <c r="FR35" i="17"/>
  <c r="FV35" i="17"/>
  <c r="FZ35" i="17"/>
  <c r="GD35" i="17"/>
  <c r="GH35" i="17"/>
  <c r="GL35" i="17"/>
  <c r="GP35" i="17"/>
  <c r="GT35" i="17"/>
  <c r="GX35" i="17"/>
  <c r="HB35" i="17"/>
  <c r="HF35" i="17"/>
  <c r="HJ35" i="17"/>
  <c r="HN35" i="17"/>
  <c r="HR35" i="17"/>
  <c r="HV35" i="17"/>
  <c r="HZ35" i="17"/>
  <c r="EI35" i="17"/>
  <c r="EM35" i="17"/>
  <c r="EQ35" i="17"/>
  <c r="EU35" i="17"/>
  <c r="EY35" i="17"/>
  <c r="FC35" i="17"/>
  <c r="FG35" i="17"/>
  <c r="FK35" i="17"/>
  <c r="FO35" i="17"/>
  <c r="FS35" i="17"/>
  <c r="FW35" i="17"/>
  <c r="GA35" i="17"/>
  <c r="GE35" i="17"/>
  <c r="GI35" i="17"/>
  <c r="GM35" i="17"/>
  <c r="GQ35" i="17"/>
  <c r="GU35" i="17"/>
  <c r="GY35" i="17"/>
  <c r="HC35" i="17"/>
  <c r="HG35" i="17"/>
  <c r="HK35" i="17"/>
  <c r="HO35" i="17"/>
  <c r="HS35" i="17"/>
  <c r="HW35" i="17"/>
  <c r="IA35" i="17"/>
  <c r="EF35" i="17"/>
  <c r="EN35" i="17"/>
  <c r="EV35" i="17"/>
  <c r="FD35" i="17"/>
  <c r="FL35" i="17"/>
  <c r="FT35" i="17"/>
  <c r="GB35" i="17"/>
  <c r="GJ35" i="17"/>
  <c r="GR35" i="17"/>
  <c r="GZ35" i="17"/>
  <c r="HH35" i="17"/>
  <c r="HP35" i="17"/>
  <c r="HX35" i="17"/>
  <c r="EG35" i="17"/>
  <c r="EO35" i="17"/>
  <c r="EW35" i="17"/>
  <c r="FE35" i="17"/>
  <c r="FM35" i="17"/>
  <c r="FU35" i="17"/>
  <c r="GC35" i="17"/>
  <c r="GK35" i="17"/>
  <c r="GS35" i="17"/>
  <c r="HA35" i="17"/>
  <c r="HI35" i="17"/>
  <c r="HQ35" i="17"/>
  <c r="HY35" i="17"/>
  <c r="ER35" i="17"/>
  <c r="FH35" i="17"/>
  <c r="FX35" i="17"/>
  <c r="GN35" i="17"/>
  <c r="HD35" i="17"/>
  <c r="HT35" i="17"/>
  <c r="ES35" i="17"/>
  <c r="FI35" i="17"/>
  <c r="FY35" i="17"/>
  <c r="GO35" i="17"/>
  <c r="HE35" i="17"/>
  <c r="HU35" i="17"/>
  <c r="EJ35" i="17"/>
  <c r="FP35" i="17"/>
  <c r="GV35" i="17"/>
  <c r="IB35" i="17"/>
  <c r="EK35" i="17"/>
  <c r="FQ35" i="17"/>
  <c r="GW35" i="17"/>
  <c r="EZ35" i="17"/>
  <c r="HL35" i="17"/>
  <c r="GG35" i="17"/>
  <c r="FA35" i="17"/>
  <c r="HM35" i="17"/>
  <c r="GF35" i="17"/>
  <c r="EG45" i="17"/>
  <c r="EK45" i="17"/>
  <c r="EO45" i="17"/>
  <c r="ES45" i="17"/>
  <c r="EW45" i="17"/>
  <c r="FA45" i="17"/>
  <c r="FE45" i="17"/>
  <c r="FI45" i="17"/>
  <c r="FM45" i="17"/>
  <c r="FQ45" i="17"/>
  <c r="FU45" i="17"/>
  <c r="FY45" i="17"/>
  <c r="GC45" i="17"/>
  <c r="GG45" i="17"/>
  <c r="GK45" i="17"/>
  <c r="GO45" i="17"/>
  <c r="GS45" i="17"/>
  <c r="GW45" i="17"/>
  <c r="HA45" i="17"/>
  <c r="HE45" i="17"/>
  <c r="HI45" i="17"/>
  <c r="HM45" i="17"/>
  <c r="HQ45" i="17"/>
  <c r="HU45" i="17"/>
  <c r="HY45" i="17"/>
  <c r="EH45" i="17"/>
  <c r="EL45" i="17"/>
  <c r="EP45" i="17"/>
  <c r="ET45" i="17"/>
  <c r="EX45" i="17"/>
  <c r="FB45" i="17"/>
  <c r="FF45" i="17"/>
  <c r="FJ45" i="17"/>
  <c r="FN45" i="17"/>
  <c r="FR45" i="17"/>
  <c r="FV45" i="17"/>
  <c r="FZ45" i="17"/>
  <c r="GD45" i="17"/>
  <c r="GH45" i="17"/>
  <c r="GL45" i="17"/>
  <c r="GP45" i="17"/>
  <c r="GT45" i="17"/>
  <c r="GX45" i="17"/>
  <c r="HB45" i="17"/>
  <c r="HF45" i="17"/>
  <c r="HJ45" i="17"/>
  <c r="HN45" i="17"/>
  <c r="HR45" i="17"/>
  <c r="HV45" i="17"/>
  <c r="HZ45" i="17"/>
  <c r="EM45" i="17"/>
  <c r="EU45" i="17"/>
  <c r="FC45" i="17"/>
  <c r="FK45" i="17"/>
  <c r="FS45" i="17"/>
  <c r="GA45" i="17"/>
  <c r="GI45" i="17"/>
  <c r="GQ45" i="17"/>
  <c r="GY45" i="17"/>
  <c r="HG45" i="17"/>
  <c r="HO45" i="17"/>
  <c r="HW45" i="17"/>
  <c r="EF45" i="17"/>
  <c r="EN45" i="17"/>
  <c r="EV45" i="17"/>
  <c r="FD45" i="17"/>
  <c r="FL45" i="17"/>
  <c r="FT45" i="17"/>
  <c r="GB45" i="17"/>
  <c r="GJ45" i="17"/>
  <c r="GR45" i="17"/>
  <c r="GZ45" i="17"/>
  <c r="HH45" i="17"/>
  <c r="HP45" i="17"/>
  <c r="HX45" i="17"/>
  <c r="EI45" i="17"/>
  <c r="EY45" i="17"/>
  <c r="FO45" i="17"/>
  <c r="GE45" i="17"/>
  <c r="GU45" i="17"/>
  <c r="HK45" i="17"/>
  <c r="IA45" i="17"/>
  <c r="EJ45" i="17"/>
  <c r="EZ45" i="17"/>
  <c r="FP45" i="17"/>
  <c r="GF45" i="17"/>
  <c r="GV45" i="17"/>
  <c r="HL45" i="17"/>
  <c r="IB45" i="17"/>
  <c r="EQ45" i="17"/>
  <c r="FW45" i="17"/>
  <c r="HC45" i="17"/>
  <c r="FH45" i="17"/>
  <c r="HT45" i="17"/>
  <c r="ER45" i="17"/>
  <c r="FX45" i="17"/>
  <c r="HD45" i="17"/>
  <c r="FG45" i="17"/>
  <c r="GM45" i="17"/>
  <c r="HS45" i="17"/>
  <c r="GN45" i="17"/>
  <c r="R11" i="17"/>
  <c r="EG102" i="17"/>
  <c r="EK102" i="17"/>
  <c r="EO102" i="17"/>
  <c r="ES102" i="17"/>
  <c r="EW102" i="17"/>
  <c r="FA102" i="17"/>
  <c r="FE102" i="17"/>
  <c r="FI102" i="17"/>
  <c r="FM102" i="17"/>
  <c r="FQ102" i="17"/>
  <c r="FU102" i="17"/>
  <c r="FY102" i="17"/>
  <c r="GC102" i="17"/>
  <c r="GG102" i="17"/>
  <c r="GK102" i="17"/>
  <c r="GO102" i="17"/>
  <c r="GS102" i="17"/>
  <c r="GW102" i="17"/>
  <c r="HA102" i="17"/>
  <c r="HE102" i="17"/>
  <c r="HI102" i="17"/>
  <c r="HM102" i="17"/>
  <c r="HQ102" i="17"/>
  <c r="HU102" i="17"/>
  <c r="HY102" i="17"/>
  <c r="EM102" i="17"/>
  <c r="EU102" i="17"/>
  <c r="FC102" i="17"/>
  <c r="FK102" i="17"/>
  <c r="FS102" i="17"/>
  <c r="GA102" i="17"/>
  <c r="GM102" i="17"/>
  <c r="GU102" i="17"/>
  <c r="HC102" i="17"/>
  <c r="HK102" i="17"/>
  <c r="HS102" i="17"/>
  <c r="IA102" i="17"/>
  <c r="EJ102" i="17"/>
  <c r="ER102" i="17"/>
  <c r="EZ102" i="17"/>
  <c r="FH102" i="17"/>
  <c r="FT102" i="17"/>
  <c r="GB102" i="17"/>
  <c r="GJ102" i="17"/>
  <c r="GR102" i="17"/>
  <c r="GZ102" i="17"/>
  <c r="HH102" i="17"/>
  <c r="HP102" i="17"/>
  <c r="IB102" i="17"/>
  <c r="EH102" i="17"/>
  <c r="EL102" i="17"/>
  <c r="EP102" i="17"/>
  <c r="ET102" i="17"/>
  <c r="EX102" i="17"/>
  <c r="FB102" i="17"/>
  <c r="FF102" i="17"/>
  <c r="FJ102" i="17"/>
  <c r="FN102" i="17"/>
  <c r="FR102" i="17"/>
  <c r="FV102" i="17"/>
  <c r="FZ102" i="17"/>
  <c r="GD102" i="17"/>
  <c r="GH102" i="17"/>
  <c r="GL102" i="17"/>
  <c r="GP102" i="17"/>
  <c r="GT102" i="17"/>
  <c r="GX102" i="17"/>
  <c r="HB102" i="17"/>
  <c r="HF102" i="17"/>
  <c r="HJ102" i="17"/>
  <c r="HN102" i="17"/>
  <c r="HR102" i="17"/>
  <c r="HV102" i="17"/>
  <c r="HZ102" i="17"/>
  <c r="EI102" i="17"/>
  <c r="EQ102" i="17"/>
  <c r="EY102" i="17"/>
  <c r="FG102" i="17"/>
  <c r="FO102" i="17"/>
  <c r="FW102" i="17"/>
  <c r="GE102" i="17"/>
  <c r="GI102" i="17"/>
  <c r="GQ102" i="17"/>
  <c r="GY102" i="17"/>
  <c r="HG102" i="17"/>
  <c r="HO102" i="17"/>
  <c r="HW102" i="17"/>
  <c r="EF102" i="17"/>
  <c r="EN102" i="17"/>
  <c r="EV102" i="17"/>
  <c r="FD102" i="17"/>
  <c r="FP102" i="17"/>
  <c r="FX102" i="17"/>
  <c r="GF102" i="17"/>
  <c r="GN102" i="17"/>
  <c r="GV102" i="17"/>
  <c r="HD102" i="17"/>
  <c r="HL102" i="17"/>
  <c r="HT102" i="17"/>
  <c r="FL102" i="17"/>
  <c r="HX102" i="17"/>
  <c r="EI81" i="17"/>
  <c r="EM81" i="17"/>
  <c r="EQ81" i="17"/>
  <c r="EU81" i="17"/>
  <c r="EY81" i="17"/>
  <c r="FC81" i="17"/>
  <c r="FG81" i="17"/>
  <c r="FK81" i="17"/>
  <c r="FO81" i="17"/>
  <c r="FS81" i="17"/>
  <c r="FW81" i="17"/>
  <c r="GA81" i="17"/>
  <c r="GE81" i="17"/>
  <c r="GI81" i="17"/>
  <c r="GM81" i="17"/>
  <c r="GQ81" i="17"/>
  <c r="GU81" i="17"/>
  <c r="GY81" i="17"/>
  <c r="HC81" i="17"/>
  <c r="HG81" i="17"/>
  <c r="HK81" i="17"/>
  <c r="HO81" i="17"/>
  <c r="HS81" i="17"/>
  <c r="HW81" i="17"/>
  <c r="IA81" i="17"/>
  <c r="EF81" i="17"/>
  <c r="EJ81" i="17"/>
  <c r="EN81" i="17"/>
  <c r="ER81" i="17"/>
  <c r="EV81" i="17"/>
  <c r="EZ81" i="17"/>
  <c r="FD81" i="17"/>
  <c r="FH81" i="17"/>
  <c r="FL81" i="17"/>
  <c r="FP81" i="17"/>
  <c r="FT81" i="17"/>
  <c r="FX81" i="17"/>
  <c r="GB81" i="17"/>
  <c r="GF81" i="17"/>
  <c r="GJ81" i="17"/>
  <c r="GN81" i="17"/>
  <c r="GR81" i="17"/>
  <c r="GV81" i="17"/>
  <c r="GZ81" i="17"/>
  <c r="HD81" i="17"/>
  <c r="HH81" i="17"/>
  <c r="HL81" i="17"/>
  <c r="HP81" i="17"/>
  <c r="HT81" i="17"/>
  <c r="HX81" i="17"/>
  <c r="IB81" i="17"/>
  <c r="EK81" i="17"/>
  <c r="ES81" i="17"/>
  <c r="FA81" i="17"/>
  <c r="FI81" i="17"/>
  <c r="FQ81" i="17"/>
  <c r="FY81" i="17"/>
  <c r="GG81" i="17"/>
  <c r="GO81" i="17"/>
  <c r="GW81" i="17"/>
  <c r="HE81" i="17"/>
  <c r="HM81" i="17"/>
  <c r="HU81" i="17"/>
  <c r="EP81" i="17"/>
  <c r="FF81" i="17"/>
  <c r="GL81" i="17"/>
  <c r="HB81" i="17"/>
  <c r="HJ81" i="17"/>
  <c r="HZ81" i="17"/>
  <c r="EL81" i="17"/>
  <c r="ET81" i="17"/>
  <c r="FB81" i="17"/>
  <c r="FJ81" i="17"/>
  <c r="FR81" i="17"/>
  <c r="FZ81" i="17"/>
  <c r="GH81" i="17"/>
  <c r="GP81" i="17"/>
  <c r="GX81" i="17"/>
  <c r="HF81" i="17"/>
  <c r="HN81" i="17"/>
  <c r="HV81" i="17"/>
  <c r="EG81" i="17"/>
  <c r="EO81" i="17"/>
  <c r="EW81" i="17"/>
  <c r="FE81" i="17"/>
  <c r="FM81" i="17"/>
  <c r="FU81" i="17"/>
  <c r="GC81" i="17"/>
  <c r="GK81" i="17"/>
  <c r="GS81" i="17"/>
  <c r="HA81" i="17"/>
  <c r="HI81" i="17"/>
  <c r="HQ81" i="17"/>
  <c r="HY81" i="17"/>
  <c r="EH81" i="17"/>
  <c r="EX81" i="17"/>
  <c r="FN81" i="17"/>
  <c r="FV81" i="17"/>
  <c r="GD81" i="17"/>
  <c r="GT81" i="17"/>
  <c r="HR81" i="17"/>
  <c r="EF99" i="17"/>
  <c r="EJ99" i="17"/>
  <c r="EN99" i="17"/>
  <c r="ER99" i="17"/>
  <c r="EV99" i="17"/>
  <c r="EZ99" i="17"/>
  <c r="FD99" i="17"/>
  <c r="FH99" i="17"/>
  <c r="FL99" i="17"/>
  <c r="FP99" i="17"/>
  <c r="FT99" i="17"/>
  <c r="FX99" i="17"/>
  <c r="GB99" i="17"/>
  <c r="GF99" i="17"/>
  <c r="GJ99" i="17"/>
  <c r="GN99" i="17"/>
  <c r="GR99" i="17"/>
  <c r="GV99" i="17"/>
  <c r="GZ99" i="17"/>
  <c r="HD99" i="17"/>
  <c r="HH99" i="17"/>
  <c r="HL99" i="17"/>
  <c r="HP99" i="17"/>
  <c r="HT99" i="17"/>
  <c r="HX99" i="17"/>
  <c r="IB99" i="17"/>
  <c r="EH99" i="17"/>
  <c r="EP99" i="17"/>
  <c r="EX99" i="17"/>
  <c r="FF99" i="17"/>
  <c r="FN99" i="17"/>
  <c r="FV99" i="17"/>
  <c r="GD99" i="17"/>
  <c r="GL99" i="17"/>
  <c r="GT99" i="17"/>
  <c r="HB99" i="17"/>
  <c r="HJ99" i="17"/>
  <c r="HR99" i="17"/>
  <c r="HZ99" i="17"/>
  <c r="EI99" i="17"/>
  <c r="EQ99" i="17"/>
  <c r="FC99" i="17"/>
  <c r="FO99" i="17"/>
  <c r="FW99" i="17"/>
  <c r="GI99" i="17"/>
  <c r="GM99" i="17"/>
  <c r="GU99" i="17"/>
  <c r="HG99" i="17"/>
  <c r="HO99" i="17"/>
  <c r="HW99" i="17"/>
  <c r="EG99" i="17"/>
  <c r="EK99" i="17"/>
  <c r="EO99" i="17"/>
  <c r="ES99" i="17"/>
  <c r="EW99" i="17"/>
  <c r="FA99" i="17"/>
  <c r="FE99" i="17"/>
  <c r="FI99" i="17"/>
  <c r="FM99" i="17"/>
  <c r="FQ99" i="17"/>
  <c r="FU99" i="17"/>
  <c r="FY99" i="17"/>
  <c r="GC99" i="17"/>
  <c r="GG99" i="17"/>
  <c r="GK99" i="17"/>
  <c r="GO99" i="17"/>
  <c r="GS99" i="17"/>
  <c r="GW99" i="17"/>
  <c r="HA99" i="17"/>
  <c r="HE99" i="17"/>
  <c r="HI99" i="17"/>
  <c r="HM99" i="17"/>
  <c r="HQ99" i="17"/>
  <c r="HU99" i="17"/>
  <c r="HY99" i="17"/>
  <c r="EL99" i="17"/>
  <c r="ET99" i="17"/>
  <c r="FB99" i="17"/>
  <c r="FJ99" i="17"/>
  <c r="FR99" i="17"/>
  <c r="FZ99" i="17"/>
  <c r="GH99" i="17"/>
  <c r="GP99" i="17"/>
  <c r="GX99" i="17"/>
  <c r="HF99" i="17"/>
  <c r="HN99" i="17"/>
  <c r="HV99" i="17"/>
  <c r="EM99" i="17"/>
  <c r="EU99" i="17"/>
  <c r="EY99" i="17"/>
  <c r="FG99" i="17"/>
  <c r="FK99" i="17"/>
  <c r="FS99" i="17"/>
  <c r="GA99" i="17"/>
  <c r="GE99" i="17"/>
  <c r="GQ99" i="17"/>
  <c r="GY99" i="17"/>
  <c r="HC99" i="17"/>
  <c r="HK99" i="17"/>
  <c r="HS99" i="17"/>
  <c r="IA99" i="17"/>
  <c r="EG51" i="17"/>
  <c r="EK51" i="17"/>
  <c r="EO51" i="17"/>
  <c r="ES51" i="17"/>
  <c r="EW51" i="17"/>
  <c r="FA51" i="17"/>
  <c r="FE51" i="17"/>
  <c r="FI51" i="17"/>
  <c r="FM51" i="17"/>
  <c r="FQ51" i="17"/>
  <c r="FU51" i="17"/>
  <c r="FY51" i="17"/>
  <c r="GC51" i="17"/>
  <c r="GG51" i="17"/>
  <c r="GK51" i="17"/>
  <c r="GO51" i="17"/>
  <c r="GS51" i="17"/>
  <c r="GW51" i="17"/>
  <c r="HA51" i="17"/>
  <c r="HE51" i="17"/>
  <c r="HI51" i="17"/>
  <c r="HM51" i="17"/>
  <c r="HQ51" i="17"/>
  <c r="HU51" i="17"/>
  <c r="HY51" i="17"/>
  <c r="EH51" i="17"/>
  <c r="EL51" i="17"/>
  <c r="EP51" i="17"/>
  <c r="ET51" i="17"/>
  <c r="EX51" i="17"/>
  <c r="FB51" i="17"/>
  <c r="FF51" i="17"/>
  <c r="FJ51" i="17"/>
  <c r="FN51" i="17"/>
  <c r="FR51" i="17"/>
  <c r="FV51" i="17"/>
  <c r="FZ51" i="17"/>
  <c r="GD51" i="17"/>
  <c r="GH51" i="17"/>
  <c r="GL51" i="17"/>
  <c r="GP51" i="17"/>
  <c r="GT51" i="17"/>
  <c r="GX51" i="17"/>
  <c r="HB51" i="17"/>
  <c r="HF51" i="17"/>
  <c r="HJ51" i="17"/>
  <c r="HN51" i="17"/>
  <c r="HR51" i="17"/>
  <c r="HV51" i="17"/>
  <c r="HZ51" i="17"/>
  <c r="EM51" i="17"/>
  <c r="EU51" i="17"/>
  <c r="FC51" i="17"/>
  <c r="FK51" i="17"/>
  <c r="FS51" i="17"/>
  <c r="GA51" i="17"/>
  <c r="GI51" i="17"/>
  <c r="GQ51" i="17"/>
  <c r="GY51" i="17"/>
  <c r="HG51" i="17"/>
  <c r="HO51" i="17"/>
  <c r="HW51" i="17"/>
  <c r="EF51" i="17"/>
  <c r="EN51" i="17"/>
  <c r="EV51" i="17"/>
  <c r="FD51" i="17"/>
  <c r="FL51" i="17"/>
  <c r="FT51" i="17"/>
  <c r="GB51" i="17"/>
  <c r="GJ51" i="17"/>
  <c r="GR51" i="17"/>
  <c r="GZ51" i="17"/>
  <c r="HH51" i="17"/>
  <c r="HP51" i="17"/>
  <c r="HX51" i="17"/>
  <c r="EI51" i="17"/>
  <c r="EY51" i="17"/>
  <c r="FO51" i="17"/>
  <c r="GE51" i="17"/>
  <c r="GU51" i="17"/>
  <c r="HK51" i="17"/>
  <c r="IA51" i="17"/>
  <c r="EJ51" i="17"/>
  <c r="EZ51" i="17"/>
  <c r="FP51" i="17"/>
  <c r="GF51" i="17"/>
  <c r="GV51" i="17"/>
  <c r="HL51" i="17"/>
  <c r="IB51" i="17"/>
  <c r="EQ51" i="17"/>
  <c r="FW51" i="17"/>
  <c r="HC51" i="17"/>
  <c r="FH51" i="17"/>
  <c r="HT51" i="17"/>
  <c r="ER51" i="17"/>
  <c r="FX51" i="17"/>
  <c r="HD51" i="17"/>
  <c r="FG51" i="17"/>
  <c r="GM51" i="17"/>
  <c r="HS51" i="17"/>
  <c r="GN51" i="17"/>
  <c r="EF46" i="17"/>
  <c r="EJ46" i="17"/>
  <c r="EN46" i="17"/>
  <c r="ER46" i="17"/>
  <c r="EV46" i="17"/>
  <c r="EZ46" i="17"/>
  <c r="FD46" i="17"/>
  <c r="FH46" i="17"/>
  <c r="FL46" i="17"/>
  <c r="FP46" i="17"/>
  <c r="FT46" i="17"/>
  <c r="FX46" i="17"/>
  <c r="GB46" i="17"/>
  <c r="GF46" i="17"/>
  <c r="GJ46" i="17"/>
  <c r="GN46" i="17"/>
  <c r="GR46" i="17"/>
  <c r="GV46" i="17"/>
  <c r="GZ46" i="17"/>
  <c r="HD46" i="17"/>
  <c r="HH46" i="17"/>
  <c r="HL46" i="17"/>
  <c r="HP46" i="17"/>
  <c r="HT46" i="17"/>
  <c r="HX46" i="17"/>
  <c r="IB46" i="17"/>
  <c r="EG46" i="17"/>
  <c r="EK46" i="17"/>
  <c r="EO46" i="17"/>
  <c r="ES46" i="17"/>
  <c r="EW46" i="17"/>
  <c r="FA46" i="17"/>
  <c r="FE46" i="17"/>
  <c r="FI46" i="17"/>
  <c r="FM46" i="17"/>
  <c r="FQ46" i="17"/>
  <c r="FU46" i="17"/>
  <c r="FY46" i="17"/>
  <c r="GC46" i="17"/>
  <c r="GG46" i="17"/>
  <c r="GK46" i="17"/>
  <c r="GO46" i="17"/>
  <c r="GS46" i="17"/>
  <c r="GW46" i="17"/>
  <c r="HA46" i="17"/>
  <c r="HE46" i="17"/>
  <c r="HI46" i="17"/>
  <c r="HM46" i="17"/>
  <c r="HQ46" i="17"/>
  <c r="HU46" i="17"/>
  <c r="HY46" i="17"/>
  <c r="EL46" i="17"/>
  <c r="ET46" i="17"/>
  <c r="FB46" i="17"/>
  <c r="FJ46" i="17"/>
  <c r="FR46" i="17"/>
  <c r="FZ46" i="17"/>
  <c r="GH46" i="17"/>
  <c r="GP46" i="17"/>
  <c r="GX46" i="17"/>
  <c r="HF46" i="17"/>
  <c r="HN46" i="17"/>
  <c r="HV46" i="17"/>
  <c r="EM46" i="17"/>
  <c r="EU46" i="17"/>
  <c r="FC46" i="17"/>
  <c r="FK46" i="17"/>
  <c r="FS46" i="17"/>
  <c r="GA46" i="17"/>
  <c r="GI46" i="17"/>
  <c r="GQ46" i="17"/>
  <c r="GY46" i="17"/>
  <c r="HG46" i="17"/>
  <c r="HO46" i="17"/>
  <c r="HW46" i="17"/>
  <c r="EP46" i="17"/>
  <c r="FF46" i="17"/>
  <c r="FV46" i="17"/>
  <c r="GL46" i="17"/>
  <c r="HB46" i="17"/>
  <c r="HR46" i="17"/>
  <c r="EQ46" i="17"/>
  <c r="FG46" i="17"/>
  <c r="FW46" i="17"/>
  <c r="GM46" i="17"/>
  <c r="HC46" i="17"/>
  <c r="HS46" i="17"/>
  <c r="EX46" i="17"/>
  <c r="GD46" i="17"/>
  <c r="HJ46" i="17"/>
  <c r="FO46" i="17"/>
  <c r="IA46" i="17"/>
  <c r="EY46" i="17"/>
  <c r="GE46" i="17"/>
  <c r="HK46" i="17"/>
  <c r="EH46" i="17"/>
  <c r="FN46" i="17"/>
  <c r="GT46" i="17"/>
  <c r="HZ46" i="17"/>
  <c r="EI46" i="17"/>
  <c r="GU46" i="17"/>
  <c r="EI20" i="17"/>
  <c r="EM20" i="17"/>
  <c r="EQ20" i="17"/>
  <c r="EU20" i="17"/>
  <c r="EY20" i="17"/>
  <c r="FC20" i="17"/>
  <c r="FG20" i="17"/>
  <c r="FK20" i="17"/>
  <c r="FO20" i="17"/>
  <c r="FS20" i="17"/>
  <c r="FW20" i="17"/>
  <c r="GA20" i="17"/>
  <c r="GE20" i="17"/>
  <c r="GI20" i="17"/>
  <c r="GM20" i="17"/>
  <c r="GQ20" i="17"/>
  <c r="GU20" i="17"/>
  <c r="GY20" i="17"/>
  <c r="HC20" i="17"/>
  <c r="HG20" i="17"/>
  <c r="HK20" i="17"/>
  <c r="HO20" i="17"/>
  <c r="HS20" i="17"/>
  <c r="HW20" i="17"/>
  <c r="IA20" i="17"/>
  <c r="EF20" i="17"/>
  <c r="EJ20" i="17"/>
  <c r="EN20" i="17"/>
  <c r="ER20" i="17"/>
  <c r="EV20" i="17"/>
  <c r="EZ20" i="17"/>
  <c r="FD20" i="17"/>
  <c r="FH20" i="17"/>
  <c r="FL20" i="17"/>
  <c r="FP20" i="17"/>
  <c r="FT20" i="17"/>
  <c r="FX20" i="17"/>
  <c r="GB20" i="17"/>
  <c r="GF20" i="17"/>
  <c r="GJ20" i="17"/>
  <c r="GN20" i="17"/>
  <c r="GR20" i="17"/>
  <c r="GV20" i="17"/>
  <c r="GZ20" i="17"/>
  <c r="HD20" i="17"/>
  <c r="HH20" i="17"/>
  <c r="HL20" i="17"/>
  <c r="HP20" i="17"/>
  <c r="HT20" i="17"/>
  <c r="HX20" i="17"/>
  <c r="IB20" i="17"/>
  <c r="EK20" i="17"/>
  <c r="ES20" i="17"/>
  <c r="FA20" i="17"/>
  <c r="FI20" i="17"/>
  <c r="FQ20" i="17"/>
  <c r="FY20" i="17"/>
  <c r="GG20" i="17"/>
  <c r="GO20" i="17"/>
  <c r="GW20" i="17"/>
  <c r="HE20" i="17"/>
  <c r="HM20" i="17"/>
  <c r="HU20" i="17"/>
  <c r="EL20" i="17"/>
  <c r="ET20" i="17"/>
  <c r="FB20" i="17"/>
  <c r="FJ20" i="17"/>
  <c r="FR20" i="17"/>
  <c r="FZ20" i="17"/>
  <c r="GH20" i="17"/>
  <c r="GP20" i="17"/>
  <c r="GX20" i="17"/>
  <c r="HF20" i="17"/>
  <c r="HN20" i="17"/>
  <c r="HV20" i="17"/>
  <c r="EG20" i="17"/>
  <c r="EW20" i="17"/>
  <c r="FM20" i="17"/>
  <c r="GC20" i="17"/>
  <c r="GS20" i="17"/>
  <c r="HI20" i="17"/>
  <c r="HY20" i="17"/>
  <c r="EH20" i="17"/>
  <c r="EX20" i="17"/>
  <c r="FN20" i="17"/>
  <c r="GD20" i="17"/>
  <c r="GT20" i="17"/>
  <c r="HJ20" i="17"/>
  <c r="HZ20" i="17"/>
  <c r="FE20" i="17"/>
  <c r="GK20" i="17"/>
  <c r="HQ20" i="17"/>
  <c r="FF20" i="17"/>
  <c r="GL20" i="17"/>
  <c r="HR20" i="17"/>
  <c r="FU20" i="17"/>
  <c r="FV20" i="17"/>
  <c r="EO20" i="17"/>
  <c r="EP20" i="17"/>
  <c r="HB20" i="17"/>
  <c r="HA20" i="17"/>
  <c r="EG29" i="17"/>
  <c r="EK29" i="17"/>
  <c r="EO29" i="17"/>
  <c r="ES29" i="17"/>
  <c r="EW29" i="17"/>
  <c r="FA29" i="17"/>
  <c r="FE29" i="17"/>
  <c r="FI29" i="17"/>
  <c r="FM29" i="17"/>
  <c r="FQ29" i="17"/>
  <c r="FU29" i="17"/>
  <c r="FY29" i="17"/>
  <c r="GC29" i="17"/>
  <c r="GG29" i="17"/>
  <c r="GK29" i="17"/>
  <c r="GO29" i="17"/>
  <c r="GS29" i="17"/>
  <c r="GW29" i="17"/>
  <c r="HA29" i="17"/>
  <c r="HE29" i="17"/>
  <c r="HI29" i="17"/>
  <c r="HM29" i="17"/>
  <c r="HQ29" i="17"/>
  <c r="HU29" i="17"/>
  <c r="HY29" i="17"/>
  <c r="EH29" i="17"/>
  <c r="EL29" i="17"/>
  <c r="EP29" i="17"/>
  <c r="ET29" i="17"/>
  <c r="EX29" i="17"/>
  <c r="FB29" i="17"/>
  <c r="FF29" i="17"/>
  <c r="FJ29" i="17"/>
  <c r="FN29" i="17"/>
  <c r="FR29" i="17"/>
  <c r="FV29" i="17"/>
  <c r="FZ29" i="17"/>
  <c r="GD29" i="17"/>
  <c r="GH29" i="17"/>
  <c r="GL29" i="17"/>
  <c r="GP29" i="17"/>
  <c r="GT29" i="17"/>
  <c r="GX29" i="17"/>
  <c r="HB29" i="17"/>
  <c r="HF29" i="17"/>
  <c r="HJ29" i="17"/>
  <c r="HN29" i="17"/>
  <c r="HR29" i="17"/>
  <c r="HV29" i="17"/>
  <c r="HZ29" i="17"/>
  <c r="EI29" i="17"/>
  <c r="EQ29" i="17"/>
  <c r="EY29" i="17"/>
  <c r="FG29" i="17"/>
  <c r="FO29" i="17"/>
  <c r="FW29" i="17"/>
  <c r="GE29" i="17"/>
  <c r="GM29" i="17"/>
  <c r="GU29" i="17"/>
  <c r="HC29" i="17"/>
  <c r="HK29" i="17"/>
  <c r="HS29" i="17"/>
  <c r="IA29" i="17"/>
  <c r="EJ29" i="17"/>
  <c r="ER29" i="17"/>
  <c r="EZ29" i="17"/>
  <c r="FH29" i="17"/>
  <c r="FP29" i="17"/>
  <c r="FX29" i="17"/>
  <c r="GF29" i="17"/>
  <c r="GN29" i="17"/>
  <c r="GV29" i="17"/>
  <c r="HD29" i="17"/>
  <c r="HL29" i="17"/>
  <c r="HT29" i="17"/>
  <c r="IB29" i="17"/>
  <c r="EM29" i="17"/>
  <c r="FC29" i="17"/>
  <c r="FS29" i="17"/>
  <c r="GI29" i="17"/>
  <c r="GY29" i="17"/>
  <c r="HO29" i="17"/>
  <c r="EN29" i="17"/>
  <c r="FD29" i="17"/>
  <c r="FT29" i="17"/>
  <c r="GJ29" i="17"/>
  <c r="GZ29" i="17"/>
  <c r="HP29" i="17"/>
  <c r="EU29" i="17"/>
  <c r="GA29" i="17"/>
  <c r="HG29" i="17"/>
  <c r="EV29" i="17"/>
  <c r="GB29" i="17"/>
  <c r="HH29" i="17"/>
  <c r="FK29" i="17"/>
  <c r="HW29" i="17"/>
  <c r="FL29" i="17"/>
  <c r="HX29" i="17"/>
  <c r="GQ29" i="17"/>
  <c r="EF29" i="17"/>
  <c r="GR29" i="17"/>
  <c r="EG78" i="17"/>
  <c r="EK78" i="17"/>
  <c r="EO78" i="17"/>
  <c r="ES78" i="17"/>
  <c r="EW78" i="17"/>
  <c r="FA78" i="17"/>
  <c r="FE78" i="17"/>
  <c r="FI78" i="17"/>
  <c r="FM78" i="17"/>
  <c r="FQ78" i="17"/>
  <c r="FU78" i="17"/>
  <c r="FY78" i="17"/>
  <c r="GC78" i="17"/>
  <c r="GG78" i="17"/>
  <c r="GK78" i="17"/>
  <c r="GO78" i="17"/>
  <c r="GS78" i="17"/>
  <c r="GW78" i="17"/>
  <c r="HA78" i="17"/>
  <c r="HE78" i="17"/>
  <c r="HI78" i="17"/>
  <c r="HM78" i="17"/>
  <c r="HQ78" i="17"/>
  <c r="HU78" i="17"/>
  <c r="HY78" i="17"/>
  <c r="EH78" i="17"/>
  <c r="EL78" i="17"/>
  <c r="EP78" i="17"/>
  <c r="ET78" i="17"/>
  <c r="EX78" i="17"/>
  <c r="FB78" i="17"/>
  <c r="FF78" i="17"/>
  <c r="FJ78" i="17"/>
  <c r="FN78" i="17"/>
  <c r="FR78" i="17"/>
  <c r="FV78" i="17"/>
  <c r="FZ78" i="17"/>
  <c r="GD78" i="17"/>
  <c r="GH78" i="17"/>
  <c r="GL78" i="17"/>
  <c r="GP78" i="17"/>
  <c r="GT78" i="17"/>
  <c r="GX78" i="17"/>
  <c r="HB78" i="17"/>
  <c r="HF78" i="17"/>
  <c r="HJ78" i="17"/>
  <c r="HN78" i="17"/>
  <c r="HR78" i="17"/>
  <c r="HV78" i="17"/>
  <c r="HZ78" i="17"/>
  <c r="EI78" i="17"/>
  <c r="EQ78" i="17"/>
  <c r="EY78" i="17"/>
  <c r="FG78" i="17"/>
  <c r="FO78" i="17"/>
  <c r="FW78" i="17"/>
  <c r="GE78" i="17"/>
  <c r="GM78" i="17"/>
  <c r="GU78" i="17"/>
  <c r="HC78" i="17"/>
  <c r="HK78" i="17"/>
  <c r="HS78" i="17"/>
  <c r="IA78" i="17"/>
  <c r="EF78" i="17"/>
  <c r="EV78" i="17"/>
  <c r="GB78" i="17"/>
  <c r="GZ78" i="17"/>
  <c r="HP78" i="17"/>
  <c r="EJ78" i="17"/>
  <c r="ER78" i="17"/>
  <c r="EZ78" i="17"/>
  <c r="FH78" i="17"/>
  <c r="FP78" i="17"/>
  <c r="FX78" i="17"/>
  <c r="GF78" i="17"/>
  <c r="GN78" i="17"/>
  <c r="GV78" i="17"/>
  <c r="HD78" i="17"/>
  <c r="HL78" i="17"/>
  <c r="HT78" i="17"/>
  <c r="IB78" i="17"/>
  <c r="EM78" i="17"/>
  <c r="EU78" i="17"/>
  <c r="FC78" i="17"/>
  <c r="FK78" i="17"/>
  <c r="FS78" i="17"/>
  <c r="GA78" i="17"/>
  <c r="GI78" i="17"/>
  <c r="GQ78" i="17"/>
  <c r="GY78" i="17"/>
  <c r="HG78" i="17"/>
  <c r="HO78" i="17"/>
  <c r="HW78" i="17"/>
  <c r="EN78" i="17"/>
  <c r="FD78" i="17"/>
  <c r="FL78" i="17"/>
  <c r="FT78" i="17"/>
  <c r="GJ78" i="17"/>
  <c r="GR78" i="17"/>
  <c r="HH78" i="17"/>
  <c r="HX78" i="17"/>
  <c r="EH50" i="17"/>
  <c r="EL50" i="17"/>
  <c r="EP50" i="17"/>
  <c r="ET50" i="17"/>
  <c r="EX50" i="17"/>
  <c r="FB50" i="17"/>
  <c r="FF50" i="17"/>
  <c r="FJ50" i="17"/>
  <c r="FN50" i="17"/>
  <c r="FR50" i="17"/>
  <c r="FV50" i="17"/>
  <c r="FZ50" i="17"/>
  <c r="GD50" i="17"/>
  <c r="GH50" i="17"/>
  <c r="GL50" i="17"/>
  <c r="GP50" i="17"/>
  <c r="GT50" i="17"/>
  <c r="GX50" i="17"/>
  <c r="HB50" i="17"/>
  <c r="HF50" i="17"/>
  <c r="HJ50" i="17"/>
  <c r="HN50" i="17"/>
  <c r="HR50" i="17"/>
  <c r="HV50" i="17"/>
  <c r="HZ50" i="17"/>
  <c r="EI50" i="17"/>
  <c r="EM50" i="17"/>
  <c r="EQ50" i="17"/>
  <c r="EU50" i="17"/>
  <c r="EY50" i="17"/>
  <c r="FC50" i="17"/>
  <c r="FG50" i="17"/>
  <c r="FK50" i="17"/>
  <c r="FO50" i="17"/>
  <c r="FS50" i="17"/>
  <c r="FW50" i="17"/>
  <c r="GA50" i="17"/>
  <c r="GE50" i="17"/>
  <c r="GI50" i="17"/>
  <c r="GM50" i="17"/>
  <c r="GQ50" i="17"/>
  <c r="GU50" i="17"/>
  <c r="GY50" i="17"/>
  <c r="HC50" i="17"/>
  <c r="HG50" i="17"/>
  <c r="HK50" i="17"/>
  <c r="HO50" i="17"/>
  <c r="HS50" i="17"/>
  <c r="HW50" i="17"/>
  <c r="IA50" i="17"/>
  <c r="EF50" i="17"/>
  <c r="EN50" i="17"/>
  <c r="EV50" i="17"/>
  <c r="FD50" i="17"/>
  <c r="FL50" i="17"/>
  <c r="FT50" i="17"/>
  <c r="GB50" i="17"/>
  <c r="GJ50" i="17"/>
  <c r="GR50" i="17"/>
  <c r="GZ50" i="17"/>
  <c r="HH50" i="17"/>
  <c r="HP50" i="17"/>
  <c r="HX50" i="17"/>
  <c r="EG50" i="17"/>
  <c r="EO50" i="17"/>
  <c r="EW50" i="17"/>
  <c r="FE50" i="17"/>
  <c r="FM50" i="17"/>
  <c r="FU50" i="17"/>
  <c r="GC50" i="17"/>
  <c r="GK50" i="17"/>
  <c r="GS50" i="17"/>
  <c r="HA50" i="17"/>
  <c r="HI50" i="17"/>
  <c r="HQ50" i="17"/>
  <c r="HY50" i="17"/>
  <c r="ER50" i="17"/>
  <c r="FH50" i="17"/>
  <c r="FX50" i="17"/>
  <c r="GN50" i="17"/>
  <c r="HD50" i="17"/>
  <c r="HT50" i="17"/>
  <c r="ES50" i="17"/>
  <c r="FI50" i="17"/>
  <c r="FY50" i="17"/>
  <c r="GO50" i="17"/>
  <c r="HE50" i="17"/>
  <c r="HU50" i="17"/>
  <c r="EJ50" i="17"/>
  <c r="FP50" i="17"/>
  <c r="GV50" i="17"/>
  <c r="IB50" i="17"/>
  <c r="GG50" i="17"/>
  <c r="EK50" i="17"/>
  <c r="FQ50" i="17"/>
  <c r="GW50" i="17"/>
  <c r="EZ50" i="17"/>
  <c r="GF50" i="17"/>
  <c r="HL50" i="17"/>
  <c r="FA50" i="17"/>
  <c r="HM50" i="17"/>
  <c r="EI80" i="17"/>
  <c r="EM80" i="17"/>
  <c r="EQ80" i="17"/>
  <c r="EU80" i="17"/>
  <c r="EY80" i="17"/>
  <c r="FC80" i="17"/>
  <c r="FG80" i="17"/>
  <c r="FK80" i="17"/>
  <c r="FO80" i="17"/>
  <c r="FS80" i="17"/>
  <c r="FW80" i="17"/>
  <c r="GA80" i="17"/>
  <c r="GE80" i="17"/>
  <c r="GI80" i="17"/>
  <c r="GM80" i="17"/>
  <c r="GQ80" i="17"/>
  <c r="GU80" i="17"/>
  <c r="GY80" i="17"/>
  <c r="HC80" i="17"/>
  <c r="HG80" i="17"/>
  <c r="HK80" i="17"/>
  <c r="HO80" i="17"/>
  <c r="HS80" i="17"/>
  <c r="HW80" i="17"/>
  <c r="IA80" i="17"/>
  <c r="EF80" i="17"/>
  <c r="EJ80" i="17"/>
  <c r="EN80" i="17"/>
  <c r="ER80" i="17"/>
  <c r="EV80" i="17"/>
  <c r="EZ80" i="17"/>
  <c r="FD80" i="17"/>
  <c r="FH80" i="17"/>
  <c r="FL80" i="17"/>
  <c r="FP80" i="17"/>
  <c r="FT80" i="17"/>
  <c r="FX80" i="17"/>
  <c r="GB80" i="17"/>
  <c r="GF80" i="17"/>
  <c r="GJ80" i="17"/>
  <c r="GN80" i="17"/>
  <c r="GR80" i="17"/>
  <c r="GV80" i="17"/>
  <c r="GZ80" i="17"/>
  <c r="HD80" i="17"/>
  <c r="HH80" i="17"/>
  <c r="HL80" i="17"/>
  <c r="HP80" i="17"/>
  <c r="HT80" i="17"/>
  <c r="HX80" i="17"/>
  <c r="IB80" i="17"/>
  <c r="EG80" i="17"/>
  <c r="EO80" i="17"/>
  <c r="EW80" i="17"/>
  <c r="FE80" i="17"/>
  <c r="FM80" i="17"/>
  <c r="FU80" i="17"/>
  <c r="GC80" i="17"/>
  <c r="GK80" i="17"/>
  <c r="GS80" i="17"/>
  <c r="HA80" i="17"/>
  <c r="HI80" i="17"/>
  <c r="HQ80" i="17"/>
  <c r="HY80" i="17"/>
  <c r="ET80" i="17"/>
  <c r="FJ80" i="17"/>
  <c r="FZ80" i="17"/>
  <c r="GP80" i="17"/>
  <c r="GX80" i="17"/>
  <c r="HV80" i="17"/>
  <c r="EH80" i="17"/>
  <c r="EP80" i="17"/>
  <c r="EX80" i="17"/>
  <c r="FF80" i="17"/>
  <c r="FN80" i="17"/>
  <c r="FV80" i="17"/>
  <c r="GD80" i="17"/>
  <c r="GL80" i="17"/>
  <c r="GT80" i="17"/>
  <c r="HB80" i="17"/>
  <c r="HJ80" i="17"/>
  <c r="HR80" i="17"/>
  <c r="HZ80" i="17"/>
  <c r="EK80" i="17"/>
  <c r="ES80" i="17"/>
  <c r="FA80" i="17"/>
  <c r="FI80" i="17"/>
  <c r="FQ80" i="17"/>
  <c r="FY80" i="17"/>
  <c r="GG80" i="17"/>
  <c r="GO80" i="17"/>
  <c r="GW80" i="17"/>
  <c r="HE80" i="17"/>
  <c r="HM80" i="17"/>
  <c r="HU80" i="17"/>
  <c r="EL80" i="17"/>
  <c r="FB80" i="17"/>
  <c r="FR80" i="17"/>
  <c r="GH80" i="17"/>
  <c r="HF80" i="17"/>
  <c r="HN80" i="17"/>
  <c r="EI14" i="17"/>
  <c r="EM14" i="17"/>
  <c r="EQ14" i="17"/>
  <c r="EU14" i="17"/>
  <c r="EY14" i="17"/>
  <c r="FC14" i="17"/>
  <c r="FG14" i="17"/>
  <c r="FK14" i="17"/>
  <c r="FO14" i="17"/>
  <c r="FS14" i="17"/>
  <c r="FW14" i="17"/>
  <c r="GA14" i="17"/>
  <c r="GE14" i="17"/>
  <c r="GI14" i="17"/>
  <c r="GM14" i="17"/>
  <c r="GQ14" i="17"/>
  <c r="GU14" i="17"/>
  <c r="GY14" i="17"/>
  <c r="HC14" i="17"/>
  <c r="HG14" i="17"/>
  <c r="HK14" i="17"/>
  <c r="HO14" i="17"/>
  <c r="HS14" i="17"/>
  <c r="HW14" i="17"/>
  <c r="IA14" i="17"/>
  <c r="EJ14" i="17"/>
  <c r="EO14" i="17"/>
  <c r="ET14" i="17"/>
  <c r="EZ14" i="17"/>
  <c r="FE14" i="17"/>
  <c r="FJ14" i="17"/>
  <c r="FP14" i="17"/>
  <c r="FU14" i="17"/>
  <c r="FZ14" i="17"/>
  <c r="GF14" i="17"/>
  <c r="GK14" i="17"/>
  <c r="GP14" i="17"/>
  <c r="GV14" i="17"/>
  <c r="HA14" i="17"/>
  <c r="HF14" i="17"/>
  <c r="HL14" i="17"/>
  <c r="HQ14" i="17"/>
  <c r="HV14" i="17"/>
  <c r="IB14" i="17"/>
  <c r="EF14" i="17"/>
  <c r="EK14" i="17"/>
  <c r="EP14" i="17"/>
  <c r="EV14" i="17"/>
  <c r="FA14" i="17"/>
  <c r="FF14" i="17"/>
  <c r="FL14" i="17"/>
  <c r="FQ14" i="17"/>
  <c r="FV14" i="17"/>
  <c r="GB14" i="17"/>
  <c r="GG14" i="17"/>
  <c r="GL14" i="17"/>
  <c r="GR14" i="17"/>
  <c r="GW14" i="17"/>
  <c r="HB14" i="17"/>
  <c r="HH14" i="17"/>
  <c r="HM14" i="17"/>
  <c r="HR14" i="17"/>
  <c r="HX14" i="17"/>
  <c r="EG14" i="17"/>
  <c r="ER14" i="17"/>
  <c r="FB14" i="17"/>
  <c r="FM14" i="17"/>
  <c r="FX14" i="17"/>
  <c r="GH14" i="17"/>
  <c r="GS14" i="17"/>
  <c r="HD14" i="17"/>
  <c r="HN14" i="17"/>
  <c r="HY14" i="17"/>
  <c r="EH14" i="17"/>
  <c r="ES14" i="17"/>
  <c r="FD14" i="17"/>
  <c r="FN14" i="17"/>
  <c r="FY14" i="17"/>
  <c r="GJ14" i="17"/>
  <c r="GT14" i="17"/>
  <c r="HE14" i="17"/>
  <c r="HP14" i="17"/>
  <c r="HZ14" i="17"/>
  <c r="EL14" i="17"/>
  <c r="FH14" i="17"/>
  <c r="GC14" i="17"/>
  <c r="GX14" i="17"/>
  <c r="HT14" i="17"/>
  <c r="EN14" i="17"/>
  <c r="FI14" i="17"/>
  <c r="GD14" i="17"/>
  <c r="GZ14" i="17"/>
  <c r="HU14" i="17"/>
  <c r="FR14" i="17"/>
  <c r="HI14" i="17"/>
  <c r="FT14" i="17"/>
  <c r="HJ14" i="17"/>
  <c r="EW14" i="17"/>
  <c r="EX14" i="17"/>
  <c r="GN14" i="17"/>
  <c r="GO14" i="17"/>
  <c r="EI75" i="17"/>
  <c r="EM75" i="17"/>
  <c r="EQ75" i="17"/>
  <c r="EU75" i="17"/>
  <c r="EY75" i="17"/>
  <c r="FC75" i="17"/>
  <c r="FG75" i="17"/>
  <c r="FK75" i="17"/>
  <c r="FO75" i="17"/>
  <c r="FS75" i="17"/>
  <c r="FW75" i="17"/>
  <c r="GA75" i="17"/>
  <c r="GE75" i="17"/>
  <c r="GI75" i="17"/>
  <c r="GM75" i="17"/>
  <c r="GQ75" i="17"/>
  <c r="GU75" i="17"/>
  <c r="GY75" i="17"/>
  <c r="HC75" i="17"/>
  <c r="HG75" i="17"/>
  <c r="HK75" i="17"/>
  <c r="HO75" i="17"/>
  <c r="HS75" i="17"/>
  <c r="HW75" i="17"/>
  <c r="IA75" i="17"/>
  <c r="EF75" i="17"/>
  <c r="EJ75" i="17"/>
  <c r="EN75" i="17"/>
  <c r="ER75" i="17"/>
  <c r="EV75" i="17"/>
  <c r="EZ75" i="17"/>
  <c r="FD75" i="17"/>
  <c r="FH75" i="17"/>
  <c r="FL75" i="17"/>
  <c r="FP75" i="17"/>
  <c r="FT75" i="17"/>
  <c r="FX75" i="17"/>
  <c r="GB75" i="17"/>
  <c r="GF75" i="17"/>
  <c r="GJ75" i="17"/>
  <c r="GN75" i="17"/>
  <c r="GR75" i="17"/>
  <c r="GV75" i="17"/>
  <c r="GZ75" i="17"/>
  <c r="HD75" i="17"/>
  <c r="HH75" i="17"/>
  <c r="HL75" i="17"/>
  <c r="HP75" i="17"/>
  <c r="HT75" i="17"/>
  <c r="HX75" i="17"/>
  <c r="IB75" i="17"/>
  <c r="EK75" i="17"/>
  <c r="ES75" i="17"/>
  <c r="FA75" i="17"/>
  <c r="FI75" i="17"/>
  <c r="FQ75" i="17"/>
  <c r="FY75" i="17"/>
  <c r="GG75" i="17"/>
  <c r="GO75" i="17"/>
  <c r="GW75" i="17"/>
  <c r="HE75" i="17"/>
  <c r="HM75" i="17"/>
  <c r="HU75" i="17"/>
  <c r="EL75" i="17"/>
  <c r="ET75" i="17"/>
  <c r="FB75" i="17"/>
  <c r="FJ75" i="17"/>
  <c r="FR75" i="17"/>
  <c r="FZ75" i="17"/>
  <c r="GH75" i="17"/>
  <c r="GP75" i="17"/>
  <c r="GX75" i="17"/>
  <c r="HF75" i="17"/>
  <c r="HN75" i="17"/>
  <c r="HV75" i="17"/>
  <c r="EG75" i="17"/>
  <c r="EW75" i="17"/>
  <c r="FM75" i="17"/>
  <c r="GC75" i="17"/>
  <c r="GS75" i="17"/>
  <c r="HI75" i="17"/>
  <c r="HY75" i="17"/>
  <c r="FF75" i="17"/>
  <c r="GL75" i="17"/>
  <c r="HR75" i="17"/>
  <c r="EH75" i="17"/>
  <c r="EX75" i="17"/>
  <c r="FN75" i="17"/>
  <c r="GD75" i="17"/>
  <c r="GT75" i="17"/>
  <c r="HJ75" i="17"/>
  <c r="HZ75" i="17"/>
  <c r="EO75" i="17"/>
  <c r="FE75" i="17"/>
  <c r="FU75" i="17"/>
  <c r="GK75" i="17"/>
  <c r="HA75" i="17"/>
  <c r="HQ75" i="17"/>
  <c r="EP75" i="17"/>
  <c r="FV75" i="17"/>
  <c r="HB75" i="17"/>
  <c r="EF71" i="17"/>
  <c r="EJ71" i="17"/>
  <c r="EN71" i="17"/>
  <c r="ER71" i="17"/>
  <c r="EV71" i="17"/>
  <c r="EZ71" i="17"/>
  <c r="FD71" i="17"/>
  <c r="FH71" i="17"/>
  <c r="FL71" i="17"/>
  <c r="FP71" i="17"/>
  <c r="FT71" i="17"/>
  <c r="FX71" i="17"/>
  <c r="GB71" i="17"/>
  <c r="GF71" i="17"/>
  <c r="GJ71" i="17"/>
  <c r="GN71" i="17"/>
  <c r="GR71" i="17"/>
  <c r="GV71" i="17"/>
  <c r="GZ71" i="17"/>
  <c r="HD71" i="17"/>
  <c r="HH71" i="17"/>
  <c r="HL71" i="17"/>
  <c r="HP71" i="17"/>
  <c r="HT71" i="17"/>
  <c r="HX71" i="17"/>
  <c r="IB71" i="17"/>
  <c r="EG71" i="17"/>
  <c r="EK71" i="17"/>
  <c r="EO71" i="17"/>
  <c r="ES71" i="17"/>
  <c r="EW71" i="17"/>
  <c r="FA71" i="17"/>
  <c r="FE71" i="17"/>
  <c r="FI71" i="17"/>
  <c r="FM71" i="17"/>
  <c r="FQ71" i="17"/>
  <c r="FU71" i="17"/>
  <c r="FY71" i="17"/>
  <c r="GC71" i="17"/>
  <c r="GG71" i="17"/>
  <c r="GK71" i="17"/>
  <c r="GO71" i="17"/>
  <c r="GS71" i="17"/>
  <c r="GW71" i="17"/>
  <c r="HA71" i="17"/>
  <c r="HE71" i="17"/>
  <c r="HI71" i="17"/>
  <c r="HM71" i="17"/>
  <c r="HQ71" i="17"/>
  <c r="HU71" i="17"/>
  <c r="HY71" i="17"/>
  <c r="EH71" i="17"/>
  <c r="EP71" i="17"/>
  <c r="EX71" i="17"/>
  <c r="FF71" i="17"/>
  <c r="FN71" i="17"/>
  <c r="FV71" i="17"/>
  <c r="GD71" i="17"/>
  <c r="GL71" i="17"/>
  <c r="GT71" i="17"/>
  <c r="HB71" i="17"/>
  <c r="HJ71" i="17"/>
  <c r="HR71" i="17"/>
  <c r="HZ71" i="17"/>
  <c r="EI71" i="17"/>
  <c r="EQ71" i="17"/>
  <c r="EY71" i="17"/>
  <c r="FG71" i="17"/>
  <c r="FO71" i="17"/>
  <c r="FW71" i="17"/>
  <c r="GE71" i="17"/>
  <c r="GM71" i="17"/>
  <c r="GU71" i="17"/>
  <c r="HC71" i="17"/>
  <c r="HK71" i="17"/>
  <c r="HS71" i="17"/>
  <c r="IA71" i="17"/>
  <c r="ET71" i="17"/>
  <c r="FJ71" i="17"/>
  <c r="FZ71" i="17"/>
  <c r="GP71" i="17"/>
  <c r="HF71" i="17"/>
  <c r="HV71" i="17"/>
  <c r="FC71" i="17"/>
  <c r="GI71" i="17"/>
  <c r="HO71" i="17"/>
  <c r="EU71" i="17"/>
  <c r="FK71" i="17"/>
  <c r="GA71" i="17"/>
  <c r="GQ71" i="17"/>
  <c r="HG71" i="17"/>
  <c r="HW71" i="17"/>
  <c r="EL71" i="17"/>
  <c r="FB71" i="17"/>
  <c r="FR71" i="17"/>
  <c r="GH71" i="17"/>
  <c r="GX71" i="17"/>
  <c r="HN71" i="17"/>
  <c r="EM71" i="17"/>
  <c r="FS71" i="17"/>
  <c r="GY71" i="17"/>
  <c r="EH63" i="17"/>
  <c r="EL63" i="17"/>
  <c r="EP63" i="17"/>
  <c r="ET63" i="17"/>
  <c r="EX63" i="17"/>
  <c r="FB63" i="17"/>
  <c r="FF63" i="17"/>
  <c r="FJ63" i="17"/>
  <c r="FN63" i="17"/>
  <c r="FR63" i="17"/>
  <c r="FV63" i="17"/>
  <c r="FZ63" i="17"/>
  <c r="GD63" i="17"/>
  <c r="GH63" i="17"/>
  <c r="GL63" i="17"/>
  <c r="GP63" i="17"/>
  <c r="GT63" i="17"/>
  <c r="GX63" i="17"/>
  <c r="HB63" i="17"/>
  <c r="HF63" i="17"/>
  <c r="HJ63" i="17"/>
  <c r="HN63" i="17"/>
  <c r="HR63" i="17"/>
  <c r="HV63" i="17"/>
  <c r="HZ63" i="17"/>
  <c r="EI63" i="17"/>
  <c r="EM63" i="17"/>
  <c r="EQ63" i="17"/>
  <c r="EU63" i="17"/>
  <c r="EY63" i="17"/>
  <c r="FC63" i="17"/>
  <c r="FG63" i="17"/>
  <c r="FK63" i="17"/>
  <c r="FO63" i="17"/>
  <c r="FS63" i="17"/>
  <c r="FW63" i="17"/>
  <c r="GA63" i="17"/>
  <c r="GE63" i="17"/>
  <c r="GI63" i="17"/>
  <c r="GM63" i="17"/>
  <c r="GQ63" i="17"/>
  <c r="GU63" i="17"/>
  <c r="GY63" i="17"/>
  <c r="HC63" i="17"/>
  <c r="HG63" i="17"/>
  <c r="HK63" i="17"/>
  <c r="HO63" i="17"/>
  <c r="HS63" i="17"/>
  <c r="HW63" i="17"/>
  <c r="IA63" i="17"/>
  <c r="EF63" i="17"/>
  <c r="EN63" i="17"/>
  <c r="EV63" i="17"/>
  <c r="FD63" i="17"/>
  <c r="FL63" i="17"/>
  <c r="FT63" i="17"/>
  <c r="GB63" i="17"/>
  <c r="GJ63" i="17"/>
  <c r="GR63" i="17"/>
  <c r="GZ63" i="17"/>
  <c r="HH63" i="17"/>
  <c r="HP63" i="17"/>
  <c r="HX63" i="17"/>
  <c r="EG63" i="17"/>
  <c r="EO63" i="17"/>
  <c r="EW63" i="17"/>
  <c r="FE63" i="17"/>
  <c r="FM63" i="17"/>
  <c r="FU63" i="17"/>
  <c r="GC63" i="17"/>
  <c r="GK63" i="17"/>
  <c r="GS63" i="17"/>
  <c r="HA63" i="17"/>
  <c r="HI63" i="17"/>
  <c r="HQ63" i="17"/>
  <c r="HY63" i="17"/>
  <c r="EJ63" i="17"/>
  <c r="EZ63" i="17"/>
  <c r="FP63" i="17"/>
  <c r="GF63" i="17"/>
  <c r="GV63" i="17"/>
  <c r="HL63" i="17"/>
  <c r="IB63" i="17"/>
  <c r="ES63" i="17"/>
  <c r="FY63" i="17"/>
  <c r="HE63" i="17"/>
  <c r="EK63" i="17"/>
  <c r="FA63" i="17"/>
  <c r="FQ63" i="17"/>
  <c r="GG63" i="17"/>
  <c r="GW63" i="17"/>
  <c r="HM63" i="17"/>
  <c r="ER63" i="17"/>
  <c r="FH63" i="17"/>
  <c r="FX63" i="17"/>
  <c r="GN63" i="17"/>
  <c r="HD63" i="17"/>
  <c r="HT63" i="17"/>
  <c r="FI63" i="17"/>
  <c r="GO63" i="17"/>
  <c r="HU63" i="17"/>
  <c r="EF48" i="17"/>
  <c r="EJ48" i="17"/>
  <c r="EN48" i="17"/>
  <c r="ER48" i="17"/>
  <c r="EV48" i="17"/>
  <c r="EZ48" i="17"/>
  <c r="FD48" i="17"/>
  <c r="FH48" i="17"/>
  <c r="FL48" i="17"/>
  <c r="FP48" i="17"/>
  <c r="FT48" i="17"/>
  <c r="FX48" i="17"/>
  <c r="GB48" i="17"/>
  <c r="GF48" i="17"/>
  <c r="GJ48" i="17"/>
  <c r="GN48" i="17"/>
  <c r="GR48" i="17"/>
  <c r="GV48" i="17"/>
  <c r="GZ48" i="17"/>
  <c r="HD48" i="17"/>
  <c r="HH48" i="17"/>
  <c r="HL48" i="17"/>
  <c r="HP48" i="17"/>
  <c r="HT48" i="17"/>
  <c r="HX48" i="17"/>
  <c r="IB48" i="17"/>
  <c r="EG48" i="17"/>
  <c r="EK48" i="17"/>
  <c r="EO48" i="17"/>
  <c r="ES48" i="17"/>
  <c r="EW48" i="17"/>
  <c r="FA48" i="17"/>
  <c r="FE48" i="17"/>
  <c r="FI48" i="17"/>
  <c r="FM48" i="17"/>
  <c r="FQ48" i="17"/>
  <c r="FU48" i="17"/>
  <c r="FY48" i="17"/>
  <c r="GC48" i="17"/>
  <c r="GG48" i="17"/>
  <c r="GK48" i="17"/>
  <c r="GO48" i="17"/>
  <c r="GS48" i="17"/>
  <c r="GW48" i="17"/>
  <c r="HA48" i="17"/>
  <c r="HE48" i="17"/>
  <c r="HI48" i="17"/>
  <c r="HM48" i="17"/>
  <c r="HQ48" i="17"/>
  <c r="HU48" i="17"/>
  <c r="HY48" i="17"/>
  <c r="EH48" i="17"/>
  <c r="EP48" i="17"/>
  <c r="EX48" i="17"/>
  <c r="FF48" i="17"/>
  <c r="FN48" i="17"/>
  <c r="FV48" i="17"/>
  <c r="GD48" i="17"/>
  <c r="GL48" i="17"/>
  <c r="GT48" i="17"/>
  <c r="HB48" i="17"/>
  <c r="HJ48" i="17"/>
  <c r="HR48" i="17"/>
  <c r="HZ48" i="17"/>
  <c r="EI48" i="17"/>
  <c r="EQ48" i="17"/>
  <c r="EY48" i="17"/>
  <c r="FG48" i="17"/>
  <c r="FO48" i="17"/>
  <c r="FW48" i="17"/>
  <c r="GE48" i="17"/>
  <c r="GM48" i="17"/>
  <c r="GU48" i="17"/>
  <c r="HC48" i="17"/>
  <c r="HK48" i="17"/>
  <c r="HS48" i="17"/>
  <c r="IA48" i="17"/>
  <c r="EL48" i="17"/>
  <c r="FB48" i="17"/>
  <c r="FR48" i="17"/>
  <c r="GH48" i="17"/>
  <c r="GX48" i="17"/>
  <c r="HN48" i="17"/>
  <c r="EM48" i="17"/>
  <c r="FC48" i="17"/>
  <c r="FS48" i="17"/>
  <c r="GI48" i="17"/>
  <c r="GY48" i="17"/>
  <c r="HO48" i="17"/>
  <c r="ET48" i="17"/>
  <c r="FZ48" i="17"/>
  <c r="HF48" i="17"/>
  <c r="GQ48" i="17"/>
  <c r="EU48" i="17"/>
  <c r="GA48" i="17"/>
  <c r="HG48" i="17"/>
  <c r="FJ48" i="17"/>
  <c r="GP48" i="17"/>
  <c r="HV48" i="17"/>
  <c r="FK48" i="17"/>
  <c r="HW48" i="17"/>
  <c r="R13" i="17"/>
  <c r="EH13" i="17"/>
  <c r="EI13" i="17"/>
  <c r="EJ13" i="17"/>
  <c r="EK13" i="17"/>
  <c r="EL13" i="17"/>
  <c r="EM13" i="17"/>
  <c r="EN13" i="17"/>
  <c r="EO13" i="17"/>
  <c r="EP13" i="17"/>
  <c r="EQ13" i="17"/>
  <c r="IB13" i="17"/>
  <c r="EF13" i="17"/>
  <c r="ER13" i="17"/>
  <c r="EG13" i="17"/>
  <c r="ES13" i="17"/>
  <c r="ET13" i="17"/>
  <c r="EU13" i="17"/>
  <c r="EV13" i="17"/>
  <c r="EW13" i="17"/>
  <c r="EX13" i="17"/>
  <c r="EF28" i="17"/>
  <c r="EJ28" i="17"/>
  <c r="EN28" i="17"/>
  <c r="ER28" i="17"/>
  <c r="EV28" i="17"/>
  <c r="EZ28" i="17"/>
  <c r="FD28" i="17"/>
  <c r="FH28" i="17"/>
  <c r="FL28" i="17"/>
  <c r="FP28" i="17"/>
  <c r="FT28" i="17"/>
  <c r="FX28" i="17"/>
  <c r="GB28" i="17"/>
  <c r="GF28" i="17"/>
  <c r="GJ28" i="17"/>
  <c r="GN28" i="17"/>
  <c r="GR28" i="17"/>
  <c r="GV28" i="17"/>
  <c r="GZ28" i="17"/>
  <c r="HD28" i="17"/>
  <c r="HH28" i="17"/>
  <c r="HL28" i="17"/>
  <c r="HP28" i="17"/>
  <c r="HT28" i="17"/>
  <c r="HX28" i="17"/>
  <c r="IB28" i="17"/>
  <c r="EG28" i="17"/>
  <c r="EK28" i="17"/>
  <c r="EO28" i="17"/>
  <c r="ES28" i="17"/>
  <c r="EW28" i="17"/>
  <c r="FA28" i="17"/>
  <c r="FE28" i="17"/>
  <c r="FI28" i="17"/>
  <c r="FM28" i="17"/>
  <c r="FQ28" i="17"/>
  <c r="FU28" i="17"/>
  <c r="FY28" i="17"/>
  <c r="GC28" i="17"/>
  <c r="GG28" i="17"/>
  <c r="GK28" i="17"/>
  <c r="GO28" i="17"/>
  <c r="GS28" i="17"/>
  <c r="GW28" i="17"/>
  <c r="HA28" i="17"/>
  <c r="HE28" i="17"/>
  <c r="HI28" i="17"/>
  <c r="HM28" i="17"/>
  <c r="HQ28" i="17"/>
  <c r="HU28" i="17"/>
  <c r="HY28" i="17"/>
  <c r="EL28" i="17"/>
  <c r="ET28" i="17"/>
  <c r="FB28" i="17"/>
  <c r="FJ28" i="17"/>
  <c r="FR28" i="17"/>
  <c r="FZ28" i="17"/>
  <c r="GH28" i="17"/>
  <c r="GP28" i="17"/>
  <c r="GX28" i="17"/>
  <c r="HF28" i="17"/>
  <c r="HN28" i="17"/>
  <c r="HV28" i="17"/>
  <c r="EM28" i="17"/>
  <c r="EU28" i="17"/>
  <c r="FC28" i="17"/>
  <c r="FK28" i="17"/>
  <c r="FS28" i="17"/>
  <c r="GA28" i="17"/>
  <c r="GI28" i="17"/>
  <c r="GQ28" i="17"/>
  <c r="GY28" i="17"/>
  <c r="HG28" i="17"/>
  <c r="HO28" i="17"/>
  <c r="HW28" i="17"/>
  <c r="EH28" i="17"/>
  <c r="EX28" i="17"/>
  <c r="FN28" i="17"/>
  <c r="GD28" i="17"/>
  <c r="GT28" i="17"/>
  <c r="HJ28" i="17"/>
  <c r="HZ28" i="17"/>
  <c r="EI28" i="17"/>
  <c r="EY28" i="17"/>
  <c r="FO28" i="17"/>
  <c r="GE28" i="17"/>
  <c r="GU28" i="17"/>
  <c r="HK28" i="17"/>
  <c r="IA28" i="17"/>
  <c r="FF28" i="17"/>
  <c r="GL28" i="17"/>
  <c r="HR28" i="17"/>
  <c r="FG28" i="17"/>
  <c r="GM28" i="17"/>
  <c r="HS28" i="17"/>
  <c r="FV28" i="17"/>
  <c r="FW28" i="17"/>
  <c r="EP28" i="17"/>
  <c r="EQ28" i="17"/>
  <c r="HB28" i="17"/>
  <c r="HC28" i="17"/>
  <c r="EH52" i="17"/>
  <c r="EL52" i="17"/>
  <c r="EP52" i="17"/>
  <c r="ET52" i="17"/>
  <c r="EX52" i="17"/>
  <c r="FB52" i="17"/>
  <c r="FF52" i="17"/>
  <c r="FJ52" i="17"/>
  <c r="FN52" i="17"/>
  <c r="FR52" i="17"/>
  <c r="FV52" i="17"/>
  <c r="FZ52" i="17"/>
  <c r="GD52" i="17"/>
  <c r="GH52" i="17"/>
  <c r="GL52" i="17"/>
  <c r="GP52" i="17"/>
  <c r="GT52" i="17"/>
  <c r="GX52" i="17"/>
  <c r="HB52" i="17"/>
  <c r="HF52" i="17"/>
  <c r="HJ52" i="17"/>
  <c r="HN52" i="17"/>
  <c r="HR52" i="17"/>
  <c r="HV52" i="17"/>
  <c r="HZ52" i="17"/>
  <c r="EI52" i="17"/>
  <c r="EM52" i="17"/>
  <c r="EQ52" i="17"/>
  <c r="EU52" i="17"/>
  <c r="EY52" i="17"/>
  <c r="FC52" i="17"/>
  <c r="FG52" i="17"/>
  <c r="FK52" i="17"/>
  <c r="FO52" i="17"/>
  <c r="FS52" i="17"/>
  <c r="FW52" i="17"/>
  <c r="GA52" i="17"/>
  <c r="GE52" i="17"/>
  <c r="GI52" i="17"/>
  <c r="GM52" i="17"/>
  <c r="GQ52" i="17"/>
  <c r="GU52" i="17"/>
  <c r="GY52" i="17"/>
  <c r="HC52" i="17"/>
  <c r="HG52" i="17"/>
  <c r="HK52" i="17"/>
  <c r="HO52" i="17"/>
  <c r="HS52" i="17"/>
  <c r="HW52" i="17"/>
  <c r="IA52" i="17"/>
  <c r="EJ52" i="17"/>
  <c r="ER52" i="17"/>
  <c r="EZ52" i="17"/>
  <c r="FH52" i="17"/>
  <c r="FP52" i="17"/>
  <c r="FX52" i="17"/>
  <c r="GF52" i="17"/>
  <c r="GN52" i="17"/>
  <c r="GV52" i="17"/>
  <c r="HD52" i="17"/>
  <c r="HL52" i="17"/>
  <c r="HT52" i="17"/>
  <c r="IB52" i="17"/>
  <c r="EK52" i="17"/>
  <c r="ES52" i="17"/>
  <c r="FA52" i="17"/>
  <c r="FI52" i="17"/>
  <c r="FQ52" i="17"/>
  <c r="FY52" i="17"/>
  <c r="GG52" i="17"/>
  <c r="GO52" i="17"/>
  <c r="GW52" i="17"/>
  <c r="HE52" i="17"/>
  <c r="HM52" i="17"/>
  <c r="HU52" i="17"/>
  <c r="EN52" i="17"/>
  <c r="FD52" i="17"/>
  <c r="FT52" i="17"/>
  <c r="GJ52" i="17"/>
  <c r="GZ52" i="17"/>
  <c r="HP52" i="17"/>
  <c r="EO52" i="17"/>
  <c r="FE52" i="17"/>
  <c r="FU52" i="17"/>
  <c r="GK52" i="17"/>
  <c r="HA52" i="17"/>
  <c r="HQ52" i="17"/>
  <c r="EF52" i="17"/>
  <c r="FL52" i="17"/>
  <c r="GR52" i="17"/>
  <c r="HX52" i="17"/>
  <c r="EW52" i="17"/>
  <c r="EG52" i="17"/>
  <c r="FM52" i="17"/>
  <c r="GS52" i="17"/>
  <c r="HY52" i="17"/>
  <c r="EV52" i="17"/>
  <c r="GB52" i="17"/>
  <c r="HH52" i="17"/>
  <c r="GC52" i="17"/>
  <c r="HI52" i="17"/>
  <c r="EH61" i="17"/>
  <c r="EL61" i="17"/>
  <c r="EP61" i="17"/>
  <c r="ET61" i="17"/>
  <c r="EX61" i="17"/>
  <c r="FB61" i="17"/>
  <c r="FF61" i="17"/>
  <c r="FJ61" i="17"/>
  <c r="FN61" i="17"/>
  <c r="FR61" i="17"/>
  <c r="FV61" i="17"/>
  <c r="FZ61" i="17"/>
  <c r="GD61" i="17"/>
  <c r="GH61" i="17"/>
  <c r="GL61" i="17"/>
  <c r="GP61" i="17"/>
  <c r="GT61" i="17"/>
  <c r="GX61" i="17"/>
  <c r="HB61" i="17"/>
  <c r="HF61" i="17"/>
  <c r="HJ61" i="17"/>
  <c r="HN61" i="17"/>
  <c r="HR61" i="17"/>
  <c r="HV61" i="17"/>
  <c r="HZ61" i="17"/>
  <c r="EI61" i="17"/>
  <c r="EM61" i="17"/>
  <c r="EQ61" i="17"/>
  <c r="EU61" i="17"/>
  <c r="EY61" i="17"/>
  <c r="FC61" i="17"/>
  <c r="FG61" i="17"/>
  <c r="FK61" i="17"/>
  <c r="FO61" i="17"/>
  <c r="FS61" i="17"/>
  <c r="FW61" i="17"/>
  <c r="GA61" i="17"/>
  <c r="GE61" i="17"/>
  <c r="GI61" i="17"/>
  <c r="GM61" i="17"/>
  <c r="GQ61" i="17"/>
  <c r="GU61" i="17"/>
  <c r="GY61" i="17"/>
  <c r="HC61" i="17"/>
  <c r="HG61" i="17"/>
  <c r="HK61" i="17"/>
  <c r="HO61" i="17"/>
  <c r="HS61" i="17"/>
  <c r="HW61" i="17"/>
  <c r="IA61" i="17"/>
  <c r="EJ61" i="17"/>
  <c r="ER61" i="17"/>
  <c r="EZ61" i="17"/>
  <c r="FH61" i="17"/>
  <c r="FP61" i="17"/>
  <c r="FX61" i="17"/>
  <c r="GF61" i="17"/>
  <c r="GN61" i="17"/>
  <c r="GV61" i="17"/>
  <c r="HD61" i="17"/>
  <c r="HL61" i="17"/>
  <c r="HT61" i="17"/>
  <c r="IB61" i="17"/>
  <c r="EK61" i="17"/>
  <c r="ES61" i="17"/>
  <c r="FA61" i="17"/>
  <c r="FI61" i="17"/>
  <c r="FQ61" i="17"/>
  <c r="FY61" i="17"/>
  <c r="GG61" i="17"/>
  <c r="GO61" i="17"/>
  <c r="GW61" i="17"/>
  <c r="HE61" i="17"/>
  <c r="HM61" i="17"/>
  <c r="HU61" i="17"/>
  <c r="EN61" i="17"/>
  <c r="FD61" i="17"/>
  <c r="FT61" i="17"/>
  <c r="GJ61" i="17"/>
  <c r="GZ61" i="17"/>
  <c r="HP61" i="17"/>
  <c r="EW61" i="17"/>
  <c r="GC61" i="17"/>
  <c r="HI61" i="17"/>
  <c r="EO61" i="17"/>
  <c r="FE61" i="17"/>
  <c r="FU61" i="17"/>
  <c r="GK61" i="17"/>
  <c r="HA61" i="17"/>
  <c r="HQ61" i="17"/>
  <c r="EF61" i="17"/>
  <c r="EV61" i="17"/>
  <c r="FL61" i="17"/>
  <c r="GB61" i="17"/>
  <c r="GR61" i="17"/>
  <c r="HH61" i="17"/>
  <c r="HX61" i="17"/>
  <c r="EG61" i="17"/>
  <c r="FM61" i="17"/>
  <c r="GS61" i="17"/>
  <c r="HY61" i="17"/>
  <c r="EI18" i="17"/>
  <c r="EM18" i="17"/>
  <c r="EQ18" i="17"/>
  <c r="EU18" i="17"/>
  <c r="EY18" i="17"/>
  <c r="FC18" i="17"/>
  <c r="FG18" i="17"/>
  <c r="FK18" i="17"/>
  <c r="FO18" i="17"/>
  <c r="FS18" i="17"/>
  <c r="FW18" i="17"/>
  <c r="GA18" i="17"/>
  <c r="GE18" i="17"/>
  <c r="GI18" i="17"/>
  <c r="GM18" i="17"/>
  <c r="GQ18" i="17"/>
  <c r="GU18" i="17"/>
  <c r="GY18" i="17"/>
  <c r="HC18" i="17"/>
  <c r="HG18" i="17"/>
  <c r="HK18" i="17"/>
  <c r="HO18" i="17"/>
  <c r="HS18" i="17"/>
  <c r="HW18" i="17"/>
  <c r="IA18" i="17"/>
  <c r="EF18" i="17"/>
  <c r="EJ18" i="17"/>
  <c r="EN18" i="17"/>
  <c r="ER18" i="17"/>
  <c r="EV18" i="17"/>
  <c r="EZ18" i="17"/>
  <c r="FD18" i="17"/>
  <c r="FH18" i="17"/>
  <c r="FL18" i="17"/>
  <c r="FP18" i="17"/>
  <c r="FT18" i="17"/>
  <c r="FX18" i="17"/>
  <c r="GB18" i="17"/>
  <c r="GF18" i="17"/>
  <c r="GJ18" i="17"/>
  <c r="GN18" i="17"/>
  <c r="GR18" i="17"/>
  <c r="GV18" i="17"/>
  <c r="GZ18" i="17"/>
  <c r="HD18" i="17"/>
  <c r="HH18" i="17"/>
  <c r="HL18" i="17"/>
  <c r="HP18" i="17"/>
  <c r="HT18" i="17"/>
  <c r="HX18" i="17"/>
  <c r="IB18" i="17"/>
  <c r="EK18" i="17"/>
  <c r="ES18" i="17"/>
  <c r="FA18" i="17"/>
  <c r="FI18" i="17"/>
  <c r="FQ18" i="17"/>
  <c r="FY18" i="17"/>
  <c r="GG18" i="17"/>
  <c r="GO18" i="17"/>
  <c r="GW18" i="17"/>
  <c r="HE18" i="17"/>
  <c r="HM18" i="17"/>
  <c r="HU18" i="17"/>
  <c r="EL18" i="17"/>
  <c r="ET18" i="17"/>
  <c r="FB18" i="17"/>
  <c r="FJ18" i="17"/>
  <c r="FR18" i="17"/>
  <c r="FZ18" i="17"/>
  <c r="GH18" i="17"/>
  <c r="GP18" i="17"/>
  <c r="GX18" i="17"/>
  <c r="HF18" i="17"/>
  <c r="HN18" i="17"/>
  <c r="HV18" i="17"/>
  <c r="EG18" i="17"/>
  <c r="EW18" i="17"/>
  <c r="FM18" i="17"/>
  <c r="GC18" i="17"/>
  <c r="GS18" i="17"/>
  <c r="HI18" i="17"/>
  <c r="HY18" i="17"/>
  <c r="EH18" i="17"/>
  <c r="EX18" i="17"/>
  <c r="FN18" i="17"/>
  <c r="GD18" i="17"/>
  <c r="GT18" i="17"/>
  <c r="HJ18" i="17"/>
  <c r="HZ18" i="17"/>
  <c r="EO18" i="17"/>
  <c r="FU18" i="17"/>
  <c r="HA18" i="17"/>
  <c r="EP18" i="17"/>
  <c r="FV18" i="17"/>
  <c r="HB18" i="17"/>
  <c r="FE18" i="17"/>
  <c r="HQ18" i="17"/>
  <c r="FF18" i="17"/>
  <c r="HR18" i="17"/>
  <c r="GK18" i="17"/>
  <c r="GL18" i="17"/>
  <c r="EF82" i="17"/>
  <c r="EJ82" i="17"/>
  <c r="EN82" i="17"/>
  <c r="ER82" i="17"/>
  <c r="EV82" i="17"/>
  <c r="EZ82" i="17"/>
  <c r="FD82" i="17"/>
  <c r="FH82" i="17"/>
  <c r="FL82" i="17"/>
  <c r="FP82" i="17"/>
  <c r="FT82" i="17"/>
  <c r="FX82" i="17"/>
  <c r="GB82" i="17"/>
  <c r="GF82" i="17"/>
  <c r="GJ82" i="17"/>
  <c r="GN82" i="17"/>
  <c r="GR82" i="17"/>
  <c r="GV82" i="17"/>
  <c r="GZ82" i="17"/>
  <c r="HD82" i="17"/>
  <c r="HH82" i="17"/>
  <c r="HL82" i="17"/>
  <c r="HP82" i="17"/>
  <c r="HT82" i="17"/>
  <c r="HX82" i="17"/>
  <c r="IB82" i="17"/>
  <c r="EG82" i="17"/>
  <c r="EK82" i="17"/>
  <c r="EO82" i="17"/>
  <c r="ES82" i="17"/>
  <c r="EW82" i="17"/>
  <c r="FA82" i="17"/>
  <c r="FE82" i="17"/>
  <c r="FI82" i="17"/>
  <c r="FM82" i="17"/>
  <c r="FQ82" i="17"/>
  <c r="FU82" i="17"/>
  <c r="FY82" i="17"/>
  <c r="GC82" i="17"/>
  <c r="GG82" i="17"/>
  <c r="GK82" i="17"/>
  <c r="GO82" i="17"/>
  <c r="GS82" i="17"/>
  <c r="GW82" i="17"/>
  <c r="HA82" i="17"/>
  <c r="HE82" i="17"/>
  <c r="HI82" i="17"/>
  <c r="HM82" i="17"/>
  <c r="HQ82" i="17"/>
  <c r="HU82" i="17"/>
  <c r="HY82" i="17"/>
  <c r="EH82" i="17"/>
  <c r="EP82" i="17"/>
  <c r="EX82" i="17"/>
  <c r="FF82" i="17"/>
  <c r="FN82" i="17"/>
  <c r="FV82" i="17"/>
  <c r="GD82" i="17"/>
  <c r="GL82" i="17"/>
  <c r="GT82" i="17"/>
  <c r="HB82" i="17"/>
  <c r="HJ82" i="17"/>
  <c r="HR82" i="17"/>
  <c r="HZ82" i="17"/>
  <c r="EM82" i="17"/>
  <c r="FC82" i="17"/>
  <c r="GA82" i="17"/>
  <c r="GQ82" i="17"/>
  <c r="HG82" i="17"/>
  <c r="HW82" i="17"/>
  <c r="EI82" i="17"/>
  <c r="EQ82" i="17"/>
  <c r="EY82" i="17"/>
  <c r="FG82" i="17"/>
  <c r="FO82" i="17"/>
  <c r="FW82" i="17"/>
  <c r="GE82" i="17"/>
  <c r="GM82" i="17"/>
  <c r="GU82" i="17"/>
  <c r="HC82" i="17"/>
  <c r="HK82" i="17"/>
  <c r="HS82" i="17"/>
  <c r="IA82" i="17"/>
  <c r="EL82" i="17"/>
  <c r="ET82" i="17"/>
  <c r="FB82" i="17"/>
  <c r="FJ82" i="17"/>
  <c r="FR82" i="17"/>
  <c r="FZ82" i="17"/>
  <c r="GH82" i="17"/>
  <c r="GP82" i="17"/>
  <c r="GX82" i="17"/>
  <c r="HF82" i="17"/>
  <c r="HN82" i="17"/>
  <c r="HV82" i="17"/>
  <c r="EU82" i="17"/>
  <c r="FK82" i="17"/>
  <c r="FS82" i="17"/>
  <c r="GI82" i="17"/>
  <c r="GY82" i="17"/>
  <c r="HO82" i="17"/>
  <c r="EG36" i="17"/>
  <c r="EK36" i="17"/>
  <c r="EO36" i="17"/>
  <c r="ES36" i="17"/>
  <c r="EW36" i="17"/>
  <c r="FA36" i="17"/>
  <c r="FE36" i="17"/>
  <c r="FI36" i="17"/>
  <c r="FM36" i="17"/>
  <c r="FQ36" i="17"/>
  <c r="FU36" i="17"/>
  <c r="FY36" i="17"/>
  <c r="GC36" i="17"/>
  <c r="GG36" i="17"/>
  <c r="GK36" i="17"/>
  <c r="GO36" i="17"/>
  <c r="GS36" i="17"/>
  <c r="GW36" i="17"/>
  <c r="HA36" i="17"/>
  <c r="HE36" i="17"/>
  <c r="HI36" i="17"/>
  <c r="HM36" i="17"/>
  <c r="HQ36" i="17"/>
  <c r="HU36" i="17"/>
  <c r="HY36" i="17"/>
  <c r="EH36" i="17"/>
  <c r="EL36" i="17"/>
  <c r="EP36" i="17"/>
  <c r="ET36" i="17"/>
  <c r="EX36" i="17"/>
  <c r="FB36" i="17"/>
  <c r="FF36" i="17"/>
  <c r="FJ36" i="17"/>
  <c r="FN36" i="17"/>
  <c r="FR36" i="17"/>
  <c r="FV36" i="17"/>
  <c r="FZ36" i="17"/>
  <c r="GD36" i="17"/>
  <c r="GH36" i="17"/>
  <c r="GL36" i="17"/>
  <c r="GP36" i="17"/>
  <c r="GT36" i="17"/>
  <c r="GX36" i="17"/>
  <c r="HB36" i="17"/>
  <c r="HF36" i="17"/>
  <c r="HJ36" i="17"/>
  <c r="HN36" i="17"/>
  <c r="HR36" i="17"/>
  <c r="HV36" i="17"/>
  <c r="HZ36" i="17"/>
  <c r="EI36" i="17"/>
  <c r="EQ36" i="17"/>
  <c r="EY36" i="17"/>
  <c r="FG36" i="17"/>
  <c r="FO36" i="17"/>
  <c r="FW36" i="17"/>
  <c r="GE36" i="17"/>
  <c r="GM36" i="17"/>
  <c r="GU36" i="17"/>
  <c r="HC36" i="17"/>
  <c r="HK36" i="17"/>
  <c r="HS36" i="17"/>
  <c r="IA36" i="17"/>
  <c r="EJ36" i="17"/>
  <c r="ER36" i="17"/>
  <c r="EZ36" i="17"/>
  <c r="FH36" i="17"/>
  <c r="FP36" i="17"/>
  <c r="FX36" i="17"/>
  <c r="GF36" i="17"/>
  <c r="GN36" i="17"/>
  <c r="GV36" i="17"/>
  <c r="HD36" i="17"/>
  <c r="HL36" i="17"/>
  <c r="HT36" i="17"/>
  <c r="IB36" i="17"/>
  <c r="EU36" i="17"/>
  <c r="FK36" i="17"/>
  <c r="GA36" i="17"/>
  <c r="GQ36" i="17"/>
  <c r="HG36" i="17"/>
  <c r="HW36" i="17"/>
  <c r="EF36" i="17"/>
  <c r="EV36" i="17"/>
  <c r="FL36" i="17"/>
  <c r="GB36" i="17"/>
  <c r="GR36" i="17"/>
  <c r="HH36" i="17"/>
  <c r="HX36" i="17"/>
  <c r="EM36" i="17"/>
  <c r="FS36" i="17"/>
  <c r="GY36" i="17"/>
  <c r="EN36" i="17"/>
  <c r="FT36" i="17"/>
  <c r="GZ36" i="17"/>
  <c r="FC36" i="17"/>
  <c r="HO36" i="17"/>
  <c r="FD36" i="17"/>
  <c r="HP36" i="17"/>
  <c r="GI36" i="17"/>
  <c r="GJ36" i="17"/>
  <c r="EI31" i="17"/>
  <c r="EM31" i="17"/>
  <c r="EQ31" i="17"/>
  <c r="EU31" i="17"/>
  <c r="EY31" i="17"/>
  <c r="FC31" i="17"/>
  <c r="FG31" i="17"/>
  <c r="FK31" i="17"/>
  <c r="FO31" i="17"/>
  <c r="FS31" i="17"/>
  <c r="FW31" i="17"/>
  <c r="GA31" i="17"/>
  <c r="GE31" i="17"/>
  <c r="GI31" i="17"/>
  <c r="GM31" i="17"/>
  <c r="GQ31" i="17"/>
  <c r="GU31" i="17"/>
  <c r="GY31" i="17"/>
  <c r="HC31" i="17"/>
  <c r="HG31" i="17"/>
  <c r="HK31" i="17"/>
  <c r="HO31" i="17"/>
  <c r="HS31" i="17"/>
  <c r="HW31" i="17"/>
  <c r="IA31" i="17"/>
  <c r="EF31" i="17"/>
  <c r="EJ31" i="17"/>
  <c r="EN31" i="17"/>
  <c r="ER31" i="17"/>
  <c r="EV31" i="17"/>
  <c r="EZ31" i="17"/>
  <c r="FD31" i="17"/>
  <c r="FH31" i="17"/>
  <c r="FL31" i="17"/>
  <c r="FP31" i="17"/>
  <c r="FT31" i="17"/>
  <c r="FX31" i="17"/>
  <c r="GB31" i="17"/>
  <c r="GF31" i="17"/>
  <c r="GJ31" i="17"/>
  <c r="GN31" i="17"/>
  <c r="GR31" i="17"/>
  <c r="GV31" i="17"/>
  <c r="GZ31" i="17"/>
  <c r="HD31" i="17"/>
  <c r="HH31" i="17"/>
  <c r="HL31" i="17"/>
  <c r="HP31" i="17"/>
  <c r="HT31" i="17"/>
  <c r="HX31" i="17"/>
  <c r="IB31" i="17"/>
  <c r="EG31" i="17"/>
  <c r="EO31" i="17"/>
  <c r="EW31" i="17"/>
  <c r="FE31" i="17"/>
  <c r="FM31" i="17"/>
  <c r="FU31" i="17"/>
  <c r="GC31" i="17"/>
  <c r="GK31" i="17"/>
  <c r="GS31" i="17"/>
  <c r="HA31" i="17"/>
  <c r="HI31" i="17"/>
  <c r="HQ31" i="17"/>
  <c r="HY31" i="17"/>
  <c r="EH31" i="17"/>
  <c r="EP31" i="17"/>
  <c r="EX31" i="17"/>
  <c r="FF31" i="17"/>
  <c r="FN31" i="17"/>
  <c r="FV31" i="17"/>
  <c r="GD31" i="17"/>
  <c r="GL31" i="17"/>
  <c r="GT31" i="17"/>
  <c r="HB31" i="17"/>
  <c r="HJ31" i="17"/>
  <c r="HR31" i="17"/>
  <c r="HZ31" i="17"/>
  <c r="ES31" i="17"/>
  <c r="FI31" i="17"/>
  <c r="FY31" i="17"/>
  <c r="GO31" i="17"/>
  <c r="HE31" i="17"/>
  <c r="HU31" i="17"/>
  <c r="ET31" i="17"/>
  <c r="FJ31" i="17"/>
  <c r="FZ31" i="17"/>
  <c r="GP31" i="17"/>
  <c r="HF31" i="17"/>
  <c r="HV31" i="17"/>
  <c r="EK31" i="17"/>
  <c r="FQ31" i="17"/>
  <c r="GW31" i="17"/>
  <c r="EL31" i="17"/>
  <c r="FR31" i="17"/>
  <c r="GX31" i="17"/>
  <c r="GG31" i="17"/>
  <c r="GH31" i="17"/>
  <c r="FA31" i="17"/>
  <c r="HN31" i="17"/>
  <c r="FB31" i="17"/>
  <c r="HM31" i="17"/>
  <c r="EG24" i="17"/>
  <c r="EK24" i="17"/>
  <c r="EO24" i="17"/>
  <c r="ES24" i="17"/>
  <c r="EW24" i="17"/>
  <c r="FA24" i="17"/>
  <c r="FE24" i="17"/>
  <c r="FI24" i="17"/>
  <c r="FM24" i="17"/>
  <c r="FQ24" i="17"/>
  <c r="FU24" i="17"/>
  <c r="FY24" i="17"/>
  <c r="GC24" i="17"/>
  <c r="GG24" i="17"/>
  <c r="GK24" i="17"/>
  <c r="GO24" i="17"/>
  <c r="GS24" i="17"/>
  <c r="GW24" i="17"/>
  <c r="HA24" i="17"/>
  <c r="HE24" i="17"/>
  <c r="HI24" i="17"/>
  <c r="HM24" i="17"/>
  <c r="HQ24" i="17"/>
  <c r="HU24" i="17"/>
  <c r="HY24" i="17"/>
  <c r="EH24" i="17"/>
  <c r="EL24" i="17"/>
  <c r="EP24" i="17"/>
  <c r="ET24" i="17"/>
  <c r="EX24" i="17"/>
  <c r="FB24" i="17"/>
  <c r="FF24" i="17"/>
  <c r="FJ24" i="17"/>
  <c r="FN24" i="17"/>
  <c r="FR24" i="17"/>
  <c r="FV24" i="17"/>
  <c r="FZ24" i="17"/>
  <c r="GD24" i="17"/>
  <c r="GH24" i="17"/>
  <c r="GL24" i="17"/>
  <c r="GP24" i="17"/>
  <c r="GT24" i="17"/>
  <c r="GX24" i="17"/>
  <c r="HB24" i="17"/>
  <c r="HF24" i="17"/>
  <c r="HJ24" i="17"/>
  <c r="HN24" i="17"/>
  <c r="HR24" i="17"/>
  <c r="HV24" i="17"/>
  <c r="HZ24" i="17"/>
  <c r="EI24" i="17"/>
  <c r="EQ24" i="17"/>
  <c r="EY24" i="17"/>
  <c r="FG24" i="17"/>
  <c r="FO24" i="17"/>
  <c r="FW24" i="17"/>
  <c r="GE24" i="17"/>
  <c r="GM24" i="17"/>
  <c r="GU24" i="17"/>
  <c r="HC24" i="17"/>
  <c r="HK24" i="17"/>
  <c r="HS24" i="17"/>
  <c r="IA24" i="17"/>
  <c r="EJ24" i="17"/>
  <c r="ER24" i="17"/>
  <c r="EZ24" i="17"/>
  <c r="FH24" i="17"/>
  <c r="FP24" i="17"/>
  <c r="FX24" i="17"/>
  <c r="GF24" i="17"/>
  <c r="GN24" i="17"/>
  <c r="GV24" i="17"/>
  <c r="HD24" i="17"/>
  <c r="HL24" i="17"/>
  <c r="HT24" i="17"/>
  <c r="IB24" i="17"/>
  <c r="EM24" i="17"/>
  <c r="FC24" i="17"/>
  <c r="FS24" i="17"/>
  <c r="GI24" i="17"/>
  <c r="GY24" i="17"/>
  <c r="HO24" i="17"/>
  <c r="EN24" i="17"/>
  <c r="FD24" i="17"/>
  <c r="FT24" i="17"/>
  <c r="GJ24" i="17"/>
  <c r="GZ24" i="17"/>
  <c r="HP24" i="17"/>
  <c r="EU24" i="17"/>
  <c r="GA24" i="17"/>
  <c r="HG24" i="17"/>
  <c r="EV24" i="17"/>
  <c r="GB24" i="17"/>
  <c r="HH24" i="17"/>
  <c r="GQ24" i="17"/>
  <c r="EF24" i="17"/>
  <c r="GR24" i="17"/>
  <c r="HW24" i="17"/>
  <c r="HX24" i="17"/>
  <c r="FK24" i="17"/>
  <c r="FL24" i="17"/>
  <c r="EF97" i="17"/>
  <c r="EJ97" i="17"/>
  <c r="EN97" i="17"/>
  <c r="ER97" i="17"/>
  <c r="EV97" i="17"/>
  <c r="EZ97" i="17"/>
  <c r="FD97" i="17"/>
  <c r="FH97" i="17"/>
  <c r="FL97" i="17"/>
  <c r="FP97" i="17"/>
  <c r="FT97" i="17"/>
  <c r="FX97" i="17"/>
  <c r="GB97" i="17"/>
  <c r="GF97" i="17"/>
  <c r="GJ97" i="17"/>
  <c r="GN97" i="17"/>
  <c r="GR97" i="17"/>
  <c r="GV97" i="17"/>
  <c r="GZ97" i="17"/>
  <c r="HD97" i="17"/>
  <c r="HH97" i="17"/>
  <c r="HL97" i="17"/>
  <c r="HP97" i="17"/>
  <c r="HT97" i="17"/>
  <c r="HX97" i="17"/>
  <c r="IB97" i="17"/>
  <c r="EL97" i="17"/>
  <c r="FF97" i="17"/>
  <c r="FJ97" i="17"/>
  <c r="FR97" i="17"/>
  <c r="FZ97" i="17"/>
  <c r="GH97" i="17"/>
  <c r="GP97" i="17"/>
  <c r="GX97" i="17"/>
  <c r="HF97" i="17"/>
  <c r="HN97" i="17"/>
  <c r="HV97" i="17"/>
  <c r="EI97" i="17"/>
  <c r="EQ97" i="17"/>
  <c r="FG97" i="17"/>
  <c r="FO97" i="17"/>
  <c r="GA97" i="17"/>
  <c r="GI97" i="17"/>
  <c r="GU97" i="17"/>
  <c r="HG97" i="17"/>
  <c r="HO97" i="17"/>
  <c r="HW97" i="17"/>
  <c r="EG97" i="17"/>
  <c r="EK97" i="17"/>
  <c r="EO97" i="17"/>
  <c r="ES97" i="17"/>
  <c r="EW97" i="17"/>
  <c r="FA97" i="17"/>
  <c r="FE97" i="17"/>
  <c r="FI97" i="17"/>
  <c r="FM97" i="17"/>
  <c r="FQ97" i="17"/>
  <c r="FU97" i="17"/>
  <c r="FY97" i="17"/>
  <c r="GC97" i="17"/>
  <c r="GG97" i="17"/>
  <c r="GK97" i="17"/>
  <c r="GO97" i="17"/>
  <c r="GS97" i="17"/>
  <c r="GW97" i="17"/>
  <c r="HA97" i="17"/>
  <c r="HE97" i="17"/>
  <c r="HI97" i="17"/>
  <c r="HM97" i="17"/>
  <c r="HQ97" i="17"/>
  <c r="HU97" i="17"/>
  <c r="HY97" i="17"/>
  <c r="EH97" i="17"/>
  <c r="EP97" i="17"/>
  <c r="ET97" i="17"/>
  <c r="EX97" i="17"/>
  <c r="FB97" i="17"/>
  <c r="FN97" i="17"/>
  <c r="FV97" i="17"/>
  <c r="GD97" i="17"/>
  <c r="GL97" i="17"/>
  <c r="GT97" i="17"/>
  <c r="HB97" i="17"/>
  <c r="HJ97" i="17"/>
  <c r="HR97" i="17"/>
  <c r="HZ97" i="17"/>
  <c r="EM97" i="17"/>
  <c r="EU97" i="17"/>
  <c r="FC97" i="17"/>
  <c r="FK97" i="17"/>
  <c r="FS97" i="17"/>
  <c r="GE97" i="17"/>
  <c r="GQ97" i="17"/>
  <c r="HC97" i="17"/>
  <c r="HK97" i="17"/>
  <c r="IA97" i="17"/>
  <c r="EY97" i="17"/>
  <c r="FW97" i="17"/>
  <c r="GM97" i="17"/>
  <c r="GY97" i="17"/>
  <c r="HS97" i="17"/>
  <c r="EG67" i="17"/>
  <c r="EK67" i="17"/>
  <c r="EO67" i="17"/>
  <c r="ES67" i="17"/>
  <c r="EW67" i="17"/>
  <c r="FA67" i="17"/>
  <c r="FE67" i="17"/>
  <c r="FI67" i="17"/>
  <c r="FM67" i="17"/>
  <c r="FQ67" i="17"/>
  <c r="FU67" i="17"/>
  <c r="FY67" i="17"/>
  <c r="GC67" i="17"/>
  <c r="GG67" i="17"/>
  <c r="GK67" i="17"/>
  <c r="GO67" i="17"/>
  <c r="GS67" i="17"/>
  <c r="GW67" i="17"/>
  <c r="HA67" i="17"/>
  <c r="HE67" i="17"/>
  <c r="HI67" i="17"/>
  <c r="HM67" i="17"/>
  <c r="HQ67" i="17"/>
  <c r="HU67" i="17"/>
  <c r="HY67" i="17"/>
  <c r="EH67" i="17"/>
  <c r="EL67" i="17"/>
  <c r="EP67" i="17"/>
  <c r="ET67" i="17"/>
  <c r="EX67" i="17"/>
  <c r="FB67" i="17"/>
  <c r="FF67" i="17"/>
  <c r="FJ67" i="17"/>
  <c r="FN67" i="17"/>
  <c r="FR67" i="17"/>
  <c r="FV67" i="17"/>
  <c r="FZ67" i="17"/>
  <c r="GD67" i="17"/>
  <c r="GH67" i="17"/>
  <c r="GL67" i="17"/>
  <c r="GP67" i="17"/>
  <c r="GT67" i="17"/>
  <c r="GX67" i="17"/>
  <c r="HB67" i="17"/>
  <c r="HF67" i="17"/>
  <c r="HJ67" i="17"/>
  <c r="HN67" i="17"/>
  <c r="HR67" i="17"/>
  <c r="HV67" i="17"/>
  <c r="HZ67" i="17"/>
  <c r="EI67" i="17"/>
  <c r="EQ67" i="17"/>
  <c r="EY67" i="17"/>
  <c r="FG67" i="17"/>
  <c r="FO67" i="17"/>
  <c r="FW67" i="17"/>
  <c r="GE67" i="17"/>
  <c r="GM67" i="17"/>
  <c r="GU67" i="17"/>
  <c r="HC67" i="17"/>
  <c r="HK67" i="17"/>
  <c r="HS67" i="17"/>
  <c r="IA67" i="17"/>
  <c r="EJ67" i="17"/>
  <c r="ER67" i="17"/>
  <c r="EZ67" i="17"/>
  <c r="FH67" i="17"/>
  <c r="FP67" i="17"/>
  <c r="FX67" i="17"/>
  <c r="GF67" i="17"/>
  <c r="GN67" i="17"/>
  <c r="GV67" i="17"/>
  <c r="HD67" i="17"/>
  <c r="HL67" i="17"/>
  <c r="HT67" i="17"/>
  <c r="IB67" i="17"/>
  <c r="EM67" i="17"/>
  <c r="FC67" i="17"/>
  <c r="FS67" i="17"/>
  <c r="GI67" i="17"/>
  <c r="GY67" i="17"/>
  <c r="HO67" i="17"/>
  <c r="EF67" i="17"/>
  <c r="EV67" i="17"/>
  <c r="FL67" i="17"/>
  <c r="GB67" i="17"/>
  <c r="HH67" i="17"/>
  <c r="EN67" i="17"/>
  <c r="FD67" i="17"/>
  <c r="FT67" i="17"/>
  <c r="GJ67" i="17"/>
  <c r="GZ67" i="17"/>
  <c r="HP67" i="17"/>
  <c r="EU67" i="17"/>
  <c r="FK67" i="17"/>
  <c r="GA67" i="17"/>
  <c r="GQ67" i="17"/>
  <c r="HG67" i="17"/>
  <c r="HW67" i="17"/>
  <c r="GR67" i="17"/>
  <c r="HX67" i="17"/>
  <c r="EF22" i="17"/>
  <c r="EJ22" i="17"/>
  <c r="EN22" i="17"/>
  <c r="ER22" i="17"/>
  <c r="EV22" i="17"/>
  <c r="EZ22" i="17"/>
  <c r="FD22" i="17"/>
  <c r="FH22" i="17"/>
  <c r="FL22" i="17"/>
  <c r="FP22" i="17"/>
  <c r="FT22" i="17"/>
  <c r="FX22" i="17"/>
  <c r="GB22" i="17"/>
  <c r="GF22" i="17"/>
  <c r="GJ22" i="17"/>
  <c r="GN22" i="17"/>
  <c r="GR22" i="17"/>
  <c r="GV22" i="17"/>
  <c r="GZ22" i="17"/>
  <c r="HD22" i="17"/>
  <c r="HH22" i="17"/>
  <c r="HL22" i="17"/>
  <c r="HP22" i="17"/>
  <c r="HT22" i="17"/>
  <c r="HX22" i="17"/>
  <c r="IB22" i="17"/>
  <c r="EG22" i="17"/>
  <c r="EK22" i="17"/>
  <c r="EO22" i="17"/>
  <c r="ES22" i="17"/>
  <c r="EW22" i="17"/>
  <c r="FA22" i="17"/>
  <c r="FE22" i="17"/>
  <c r="FI22" i="17"/>
  <c r="FM22" i="17"/>
  <c r="FQ22" i="17"/>
  <c r="FU22" i="17"/>
  <c r="FY22" i="17"/>
  <c r="GC22" i="17"/>
  <c r="GG22" i="17"/>
  <c r="GK22" i="17"/>
  <c r="GO22" i="17"/>
  <c r="GS22" i="17"/>
  <c r="GW22" i="17"/>
  <c r="HA22" i="17"/>
  <c r="HE22" i="17"/>
  <c r="HI22" i="17"/>
  <c r="HM22" i="17"/>
  <c r="HQ22" i="17"/>
  <c r="HU22" i="17"/>
  <c r="HY22" i="17"/>
  <c r="EH22" i="17"/>
  <c r="EP22" i="17"/>
  <c r="EX22" i="17"/>
  <c r="FF22" i="17"/>
  <c r="FN22" i="17"/>
  <c r="FV22" i="17"/>
  <c r="GD22" i="17"/>
  <c r="GL22" i="17"/>
  <c r="GT22" i="17"/>
  <c r="HB22" i="17"/>
  <c r="HJ22" i="17"/>
  <c r="HR22" i="17"/>
  <c r="HZ22" i="17"/>
  <c r="EI22" i="17"/>
  <c r="EQ22" i="17"/>
  <c r="EY22" i="17"/>
  <c r="FG22" i="17"/>
  <c r="FO22" i="17"/>
  <c r="FW22" i="17"/>
  <c r="GE22" i="17"/>
  <c r="GM22" i="17"/>
  <c r="GU22" i="17"/>
  <c r="HC22" i="17"/>
  <c r="HK22" i="17"/>
  <c r="HS22" i="17"/>
  <c r="IA22" i="17"/>
  <c r="EL22" i="17"/>
  <c r="FB22" i="17"/>
  <c r="FR22" i="17"/>
  <c r="GH22" i="17"/>
  <c r="GX22" i="17"/>
  <c r="HN22" i="17"/>
  <c r="EM22" i="17"/>
  <c r="FC22" i="17"/>
  <c r="FS22" i="17"/>
  <c r="GI22" i="17"/>
  <c r="GY22" i="17"/>
  <c r="HO22" i="17"/>
  <c r="ET22" i="17"/>
  <c r="FZ22" i="17"/>
  <c r="HF22" i="17"/>
  <c r="EU22" i="17"/>
  <c r="GA22" i="17"/>
  <c r="HG22" i="17"/>
  <c r="GP22" i="17"/>
  <c r="GQ22" i="17"/>
  <c r="HV22" i="17"/>
  <c r="HW22" i="17"/>
  <c r="FJ22" i="17"/>
  <c r="FK22" i="17"/>
  <c r="EF16" i="17"/>
  <c r="EJ16" i="17"/>
  <c r="EN16" i="17"/>
  <c r="ER16" i="17"/>
  <c r="EV16" i="17"/>
  <c r="EZ16" i="17"/>
  <c r="EG16" i="17"/>
  <c r="EK16" i="17"/>
  <c r="EO16" i="17"/>
  <c r="ES16" i="17"/>
  <c r="EL16" i="17"/>
  <c r="ET16" i="17"/>
  <c r="EY16" i="17"/>
  <c r="FD16" i="17"/>
  <c r="FH16" i="17"/>
  <c r="FL16" i="17"/>
  <c r="FP16" i="17"/>
  <c r="FT16" i="17"/>
  <c r="FX16" i="17"/>
  <c r="GB16" i="17"/>
  <c r="GF16" i="17"/>
  <c r="GJ16" i="17"/>
  <c r="GN16" i="17"/>
  <c r="GR16" i="17"/>
  <c r="GV16" i="17"/>
  <c r="GZ16" i="17"/>
  <c r="HD16" i="17"/>
  <c r="HH16" i="17"/>
  <c r="HL16" i="17"/>
  <c r="HP16" i="17"/>
  <c r="HT16" i="17"/>
  <c r="HX16" i="17"/>
  <c r="IB16" i="17"/>
  <c r="EM16" i="17"/>
  <c r="EU16" i="17"/>
  <c r="FA16" i="17"/>
  <c r="FE16" i="17"/>
  <c r="FI16" i="17"/>
  <c r="FM16" i="17"/>
  <c r="FQ16" i="17"/>
  <c r="FU16" i="17"/>
  <c r="FY16" i="17"/>
  <c r="GC16" i="17"/>
  <c r="GG16" i="17"/>
  <c r="GK16" i="17"/>
  <c r="GO16" i="17"/>
  <c r="GS16" i="17"/>
  <c r="GW16" i="17"/>
  <c r="HA16" i="17"/>
  <c r="HE16" i="17"/>
  <c r="HI16" i="17"/>
  <c r="HM16" i="17"/>
  <c r="HQ16" i="17"/>
  <c r="HU16" i="17"/>
  <c r="HY16" i="17"/>
  <c r="EP16" i="17"/>
  <c r="FB16" i="17"/>
  <c r="FJ16" i="17"/>
  <c r="FR16" i="17"/>
  <c r="FZ16" i="17"/>
  <c r="GH16" i="17"/>
  <c r="GP16" i="17"/>
  <c r="GX16" i="17"/>
  <c r="HF16" i="17"/>
  <c r="HN16" i="17"/>
  <c r="HV16" i="17"/>
  <c r="EQ16" i="17"/>
  <c r="FC16" i="17"/>
  <c r="FK16" i="17"/>
  <c r="FS16" i="17"/>
  <c r="GA16" i="17"/>
  <c r="GI16" i="17"/>
  <c r="GQ16" i="17"/>
  <c r="GY16" i="17"/>
  <c r="HG16" i="17"/>
  <c r="HO16" i="17"/>
  <c r="HW16" i="17"/>
  <c r="EW16" i="17"/>
  <c r="FN16" i="17"/>
  <c r="GD16" i="17"/>
  <c r="GT16" i="17"/>
  <c r="HJ16" i="17"/>
  <c r="HZ16" i="17"/>
  <c r="EX16" i="17"/>
  <c r="FO16" i="17"/>
  <c r="GE16" i="17"/>
  <c r="GU16" i="17"/>
  <c r="HK16" i="17"/>
  <c r="IA16" i="17"/>
  <c r="FF16" i="17"/>
  <c r="GL16" i="17"/>
  <c r="HR16" i="17"/>
  <c r="FG16" i="17"/>
  <c r="GM16" i="17"/>
  <c r="HS16" i="17"/>
  <c r="EH16" i="17"/>
  <c r="HB16" i="17"/>
  <c r="EI16" i="17"/>
  <c r="HC16" i="17"/>
  <c r="FV16" i="17"/>
  <c r="FW16" i="17"/>
  <c r="EG53" i="17"/>
  <c r="EK53" i="17"/>
  <c r="EH53" i="17"/>
  <c r="EL53" i="17"/>
  <c r="EI53" i="17"/>
  <c r="EO53" i="17"/>
  <c r="ES53" i="17"/>
  <c r="EW53" i="17"/>
  <c r="FA53" i="17"/>
  <c r="FE53" i="17"/>
  <c r="FI53" i="17"/>
  <c r="FM53" i="17"/>
  <c r="FQ53" i="17"/>
  <c r="FU53" i="17"/>
  <c r="FY53" i="17"/>
  <c r="GC53" i="17"/>
  <c r="GG53" i="17"/>
  <c r="GK53" i="17"/>
  <c r="GO53" i="17"/>
  <c r="GS53" i="17"/>
  <c r="GW53" i="17"/>
  <c r="HA53" i="17"/>
  <c r="HE53" i="17"/>
  <c r="HI53" i="17"/>
  <c r="HM53" i="17"/>
  <c r="HQ53" i="17"/>
  <c r="HU53" i="17"/>
  <c r="HY53" i="17"/>
  <c r="EJ53" i="17"/>
  <c r="EP53" i="17"/>
  <c r="ET53" i="17"/>
  <c r="EX53" i="17"/>
  <c r="FB53" i="17"/>
  <c r="FF53" i="17"/>
  <c r="FJ53" i="17"/>
  <c r="FN53" i="17"/>
  <c r="FR53" i="17"/>
  <c r="FV53" i="17"/>
  <c r="FZ53" i="17"/>
  <c r="GD53" i="17"/>
  <c r="GH53" i="17"/>
  <c r="GL53" i="17"/>
  <c r="GP53" i="17"/>
  <c r="GT53" i="17"/>
  <c r="GX53" i="17"/>
  <c r="HB53" i="17"/>
  <c r="HF53" i="17"/>
  <c r="HJ53" i="17"/>
  <c r="HN53" i="17"/>
  <c r="HR53" i="17"/>
  <c r="HV53" i="17"/>
  <c r="HZ53" i="17"/>
  <c r="EM53" i="17"/>
  <c r="EU53" i="17"/>
  <c r="FC53" i="17"/>
  <c r="FK53" i="17"/>
  <c r="FS53" i="17"/>
  <c r="GA53" i="17"/>
  <c r="GI53" i="17"/>
  <c r="GQ53" i="17"/>
  <c r="GY53" i="17"/>
  <c r="HG53" i="17"/>
  <c r="HO53" i="17"/>
  <c r="HW53" i="17"/>
  <c r="EN53" i="17"/>
  <c r="EV53" i="17"/>
  <c r="FD53" i="17"/>
  <c r="FL53" i="17"/>
  <c r="FT53" i="17"/>
  <c r="GB53" i="17"/>
  <c r="GJ53" i="17"/>
  <c r="GR53" i="17"/>
  <c r="GZ53" i="17"/>
  <c r="HH53" i="17"/>
  <c r="HP53" i="17"/>
  <c r="HX53" i="17"/>
  <c r="EQ53" i="17"/>
  <c r="FG53" i="17"/>
  <c r="FW53" i="17"/>
  <c r="GM53" i="17"/>
  <c r="HC53" i="17"/>
  <c r="HS53" i="17"/>
  <c r="EF53" i="17"/>
  <c r="GF53" i="17"/>
  <c r="HL53" i="17"/>
  <c r="ER53" i="17"/>
  <c r="FH53" i="17"/>
  <c r="FX53" i="17"/>
  <c r="GN53" i="17"/>
  <c r="HD53" i="17"/>
  <c r="HT53" i="17"/>
  <c r="EY53" i="17"/>
  <c r="FO53" i="17"/>
  <c r="GE53" i="17"/>
  <c r="GU53" i="17"/>
  <c r="HK53" i="17"/>
  <c r="IA53" i="17"/>
  <c r="EZ53" i="17"/>
  <c r="FP53" i="17"/>
  <c r="GV53" i="17"/>
  <c r="IB53" i="17"/>
  <c r="EH54" i="17"/>
  <c r="EL54" i="17"/>
  <c r="EP54" i="17"/>
  <c r="ET54" i="17"/>
  <c r="EX54" i="17"/>
  <c r="FB54" i="17"/>
  <c r="FF54" i="17"/>
  <c r="FJ54" i="17"/>
  <c r="FN54" i="17"/>
  <c r="FR54" i="17"/>
  <c r="FV54" i="17"/>
  <c r="FZ54" i="17"/>
  <c r="GD54" i="17"/>
  <c r="GH54" i="17"/>
  <c r="GL54" i="17"/>
  <c r="GP54" i="17"/>
  <c r="GT54" i="17"/>
  <c r="GX54" i="17"/>
  <c r="HB54" i="17"/>
  <c r="HF54" i="17"/>
  <c r="HJ54" i="17"/>
  <c r="HN54" i="17"/>
  <c r="HR54" i="17"/>
  <c r="HV54" i="17"/>
  <c r="HZ54" i="17"/>
  <c r="EI54" i="17"/>
  <c r="EM54" i="17"/>
  <c r="EQ54" i="17"/>
  <c r="EU54" i="17"/>
  <c r="EY54" i="17"/>
  <c r="FC54" i="17"/>
  <c r="FG54" i="17"/>
  <c r="FK54" i="17"/>
  <c r="FO54" i="17"/>
  <c r="FS54" i="17"/>
  <c r="FW54" i="17"/>
  <c r="GA54" i="17"/>
  <c r="GE54" i="17"/>
  <c r="GI54" i="17"/>
  <c r="GM54" i="17"/>
  <c r="GQ54" i="17"/>
  <c r="GU54" i="17"/>
  <c r="GY54" i="17"/>
  <c r="HC54" i="17"/>
  <c r="HG54" i="17"/>
  <c r="HK54" i="17"/>
  <c r="HO54" i="17"/>
  <c r="HS54" i="17"/>
  <c r="HW54" i="17"/>
  <c r="IA54" i="17"/>
  <c r="EF54" i="17"/>
  <c r="EN54" i="17"/>
  <c r="EV54" i="17"/>
  <c r="FD54" i="17"/>
  <c r="FL54" i="17"/>
  <c r="FT54" i="17"/>
  <c r="GB54" i="17"/>
  <c r="GJ54" i="17"/>
  <c r="GR54" i="17"/>
  <c r="GZ54" i="17"/>
  <c r="HH54" i="17"/>
  <c r="HP54" i="17"/>
  <c r="HX54" i="17"/>
  <c r="EG54" i="17"/>
  <c r="EO54" i="17"/>
  <c r="EW54" i="17"/>
  <c r="FE54" i="17"/>
  <c r="FM54" i="17"/>
  <c r="FU54" i="17"/>
  <c r="GC54" i="17"/>
  <c r="GK54" i="17"/>
  <c r="GS54" i="17"/>
  <c r="HA54" i="17"/>
  <c r="HI54" i="17"/>
  <c r="HQ54" i="17"/>
  <c r="HY54" i="17"/>
  <c r="ER54" i="17"/>
  <c r="FH54" i="17"/>
  <c r="FX54" i="17"/>
  <c r="GN54" i="17"/>
  <c r="HD54" i="17"/>
  <c r="HT54" i="17"/>
  <c r="FQ54" i="17"/>
  <c r="GW54" i="17"/>
  <c r="ES54" i="17"/>
  <c r="FI54" i="17"/>
  <c r="FY54" i="17"/>
  <c r="GO54" i="17"/>
  <c r="HE54" i="17"/>
  <c r="HU54" i="17"/>
  <c r="EJ54" i="17"/>
  <c r="EZ54" i="17"/>
  <c r="FP54" i="17"/>
  <c r="GF54" i="17"/>
  <c r="GV54" i="17"/>
  <c r="HL54" i="17"/>
  <c r="IB54" i="17"/>
  <c r="EK54" i="17"/>
  <c r="FA54" i="17"/>
  <c r="GG54" i="17"/>
  <c r="HM54" i="17"/>
  <c r="EI47" i="17"/>
  <c r="EM47" i="17"/>
  <c r="EQ47" i="17"/>
  <c r="EU47" i="17"/>
  <c r="EY47" i="17"/>
  <c r="FC47" i="17"/>
  <c r="FG47" i="17"/>
  <c r="FK47" i="17"/>
  <c r="FO47" i="17"/>
  <c r="FS47" i="17"/>
  <c r="FW47" i="17"/>
  <c r="GA47" i="17"/>
  <c r="GE47" i="17"/>
  <c r="GI47" i="17"/>
  <c r="GM47" i="17"/>
  <c r="GQ47" i="17"/>
  <c r="GU47" i="17"/>
  <c r="GY47" i="17"/>
  <c r="HC47" i="17"/>
  <c r="HG47" i="17"/>
  <c r="HK47" i="17"/>
  <c r="HO47" i="17"/>
  <c r="HS47" i="17"/>
  <c r="HW47" i="17"/>
  <c r="IA47" i="17"/>
  <c r="EF47" i="17"/>
  <c r="EJ47" i="17"/>
  <c r="EN47" i="17"/>
  <c r="ER47" i="17"/>
  <c r="EV47" i="17"/>
  <c r="EZ47" i="17"/>
  <c r="FD47" i="17"/>
  <c r="FH47" i="17"/>
  <c r="FL47" i="17"/>
  <c r="FP47" i="17"/>
  <c r="FT47" i="17"/>
  <c r="FX47" i="17"/>
  <c r="GB47" i="17"/>
  <c r="GF47" i="17"/>
  <c r="GJ47" i="17"/>
  <c r="GN47" i="17"/>
  <c r="GR47" i="17"/>
  <c r="GV47" i="17"/>
  <c r="GZ47" i="17"/>
  <c r="HD47" i="17"/>
  <c r="HH47" i="17"/>
  <c r="HL47" i="17"/>
  <c r="HP47" i="17"/>
  <c r="HT47" i="17"/>
  <c r="HX47" i="17"/>
  <c r="IB47" i="17"/>
  <c r="EK47" i="17"/>
  <c r="ES47" i="17"/>
  <c r="FA47" i="17"/>
  <c r="FI47" i="17"/>
  <c r="FQ47" i="17"/>
  <c r="FY47" i="17"/>
  <c r="GG47" i="17"/>
  <c r="GO47" i="17"/>
  <c r="GW47" i="17"/>
  <c r="HE47" i="17"/>
  <c r="HM47" i="17"/>
  <c r="HU47" i="17"/>
  <c r="EL47" i="17"/>
  <c r="ET47" i="17"/>
  <c r="FB47" i="17"/>
  <c r="FJ47" i="17"/>
  <c r="FR47" i="17"/>
  <c r="FZ47" i="17"/>
  <c r="GH47" i="17"/>
  <c r="GP47" i="17"/>
  <c r="GX47" i="17"/>
  <c r="HF47" i="17"/>
  <c r="HN47" i="17"/>
  <c r="HV47" i="17"/>
  <c r="EG47" i="17"/>
  <c r="EW47" i="17"/>
  <c r="FM47" i="17"/>
  <c r="GC47" i="17"/>
  <c r="GS47" i="17"/>
  <c r="HI47" i="17"/>
  <c r="HY47" i="17"/>
  <c r="EH47" i="17"/>
  <c r="EX47" i="17"/>
  <c r="FN47" i="17"/>
  <c r="GD47" i="17"/>
  <c r="GT47" i="17"/>
  <c r="HJ47" i="17"/>
  <c r="HZ47" i="17"/>
  <c r="FE47" i="17"/>
  <c r="GK47" i="17"/>
  <c r="HQ47" i="17"/>
  <c r="EP47" i="17"/>
  <c r="HB47" i="17"/>
  <c r="FF47" i="17"/>
  <c r="GL47" i="17"/>
  <c r="HR47" i="17"/>
  <c r="EO47" i="17"/>
  <c r="FU47" i="17"/>
  <c r="HA47" i="17"/>
  <c r="FV47" i="17"/>
  <c r="EH25" i="17"/>
  <c r="EL25" i="17"/>
  <c r="EP25" i="17"/>
  <c r="ET25" i="17"/>
  <c r="EX25" i="17"/>
  <c r="FB25" i="17"/>
  <c r="FF25" i="17"/>
  <c r="FJ25" i="17"/>
  <c r="FN25" i="17"/>
  <c r="FR25" i="17"/>
  <c r="FV25" i="17"/>
  <c r="FZ25" i="17"/>
  <c r="GD25" i="17"/>
  <c r="GH25" i="17"/>
  <c r="GL25" i="17"/>
  <c r="GP25" i="17"/>
  <c r="GT25" i="17"/>
  <c r="GX25" i="17"/>
  <c r="HB25" i="17"/>
  <c r="HF25" i="17"/>
  <c r="HJ25" i="17"/>
  <c r="HN25" i="17"/>
  <c r="HR25" i="17"/>
  <c r="HV25" i="17"/>
  <c r="HZ25" i="17"/>
  <c r="EI25" i="17"/>
  <c r="EM25" i="17"/>
  <c r="EQ25" i="17"/>
  <c r="EU25" i="17"/>
  <c r="EY25" i="17"/>
  <c r="FC25" i="17"/>
  <c r="FG25" i="17"/>
  <c r="FK25" i="17"/>
  <c r="FO25" i="17"/>
  <c r="FS25" i="17"/>
  <c r="FW25" i="17"/>
  <c r="GA25" i="17"/>
  <c r="GE25" i="17"/>
  <c r="GI25" i="17"/>
  <c r="GM25" i="17"/>
  <c r="GQ25" i="17"/>
  <c r="GU25" i="17"/>
  <c r="GY25" i="17"/>
  <c r="HC25" i="17"/>
  <c r="HG25" i="17"/>
  <c r="HK25" i="17"/>
  <c r="HO25" i="17"/>
  <c r="HS25" i="17"/>
  <c r="HW25" i="17"/>
  <c r="IA25" i="17"/>
  <c r="EF25" i="17"/>
  <c r="EN25" i="17"/>
  <c r="EV25" i="17"/>
  <c r="FD25" i="17"/>
  <c r="FL25" i="17"/>
  <c r="FT25" i="17"/>
  <c r="GB25" i="17"/>
  <c r="GJ25" i="17"/>
  <c r="GR25" i="17"/>
  <c r="GZ25" i="17"/>
  <c r="HH25" i="17"/>
  <c r="HP25" i="17"/>
  <c r="HX25" i="17"/>
  <c r="EG25" i="17"/>
  <c r="EO25" i="17"/>
  <c r="EW25" i="17"/>
  <c r="FE25" i="17"/>
  <c r="FM25" i="17"/>
  <c r="FU25" i="17"/>
  <c r="GC25" i="17"/>
  <c r="GK25" i="17"/>
  <c r="GS25" i="17"/>
  <c r="HA25" i="17"/>
  <c r="HI25" i="17"/>
  <c r="HQ25" i="17"/>
  <c r="HY25" i="17"/>
  <c r="ER25" i="17"/>
  <c r="FH25" i="17"/>
  <c r="FX25" i="17"/>
  <c r="GN25" i="17"/>
  <c r="HD25" i="17"/>
  <c r="HT25" i="17"/>
  <c r="ES25" i="17"/>
  <c r="FI25" i="17"/>
  <c r="FY25" i="17"/>
  <c r="GO25" i="17"/>
  <c r="HE25" i="17"/>
  <c r="HU25" i="17"/>
  <c r="EJ25" i="17"/>
  <c r="FP25" i="17"/>
  <c r="GV25" i="17"/>
  <c r="IB25" i="17"/>
  <c r="EK25" i="17"/>
  <c r="FQ25" i="17"/>
  <c r="GW25" i="17"/>
  <c r="GF25" i="17"/>
  <c r="GG25" i="17"/>
  <c r="EZ25" i="17"/>
  <c r="FA25" i="17"/>
  <c r="HL25" i="17"/>
  <c r="HM25" i="17"/>
  <c r="EI41" i="17"/>
  <c r="EM41" i="17"/>
  <c r="EQ41" i="17"/>
  <c r="EU41" i="17"/>
  <c r="EY41" i="17"/>
  <c r="FC41" i="17"/>
  <c r="FG41" i="17"/>
  <c r="FK41" i="17"/>
  <c r="FO41" i="17"/>
  <c r="FS41" i="17"/>
  <c r="FW41" i="17"/>
  <c r="GA41" i="17"/>
  <c r="GE41" i="17"/>
  <c r="GI41" i="17"/>
  <c r="GM41" i="17"/>
  <c r="GQ41" i="17"/>
  <c r="GU41" i="17"/>
  <c r="GY41" i="17"/>
  <c r="HC41" i="17"/>
  <c r="HG41" i="17"/>
  <c r="HK41" i="17"/>
  <c r="HO41" i="17"/>
  <c r="HS41" i="17"/>
  <c r="HW41" i="17"/>
  <c r="IA41" i="17"/>
  <c r="EF41" i="17"/>
  <c r="EJ41" i="17"/>
  <c r="EN41" i="17"/>
  <c r="ER41" i="17"/>
  <c r="EV41" i="17"/>
  <c r="EZ41" i="17"/>
  <c r="FD41" i="17"/>
  <c r="FH41" i="17"/>
  <c r="FL41" i="17"/>
  <c r="FP41" i="17"/>
  <c r="FT41" i="17"/>
  <c r="FX41" i="17"/>
  <c r="GB41" i="17"/>
  <c r="GF41" i="17"/>
  <c r="GJ41" i="17"/>
  <c r="GN41" i="17"/>
  <c r="GR41" i="17"/>
  <c r="GV41" i="17"/>
  <c r="GZ41" i="17"/>
  <c r="HD41" i="17"/>
  <c r="HH41" i="17"/>
  <c r="HL41" i="17"/>
  <c r="HP41" i="17"/>
  <c r="HT41" i="17"/>
  <c r="HX41" i="17"/>
  <c r="IB41" i="17"/>
  <c r="EG41" i="17"/>
  <c r="EO41" i="17"/>
  <c r="EW41" i="17"/>
  <c r="FE41" i="17"/>
  <c r="FM41" i="17"/>
  <c r="FU41" i="17"/>
  <c r="GC41" i="17"/>
  <c r="GK41" i="17"/>
  <c r="GS41" i="17"/>
  <c r="HA41" i="17"/>
  <c r="HI41" i="17"/>
  <c r="HQ41" i="17"/>
  <c r="HY41" i="17"/>
  <c r="EH41" i="17"/>
  <c r="EP41" i="17"/>
  <c r="EX41" i="17"/>
  <c r="FF41" i="17"/>
  <c r="FN41" i="17"/>
  <c r="FV41" i="17"/>
  <c r="GD41" i="17"/>
  <c r="GL41" i="17"/>
  <c r="GT41" i="17"/>
  <c r="HB41" i="17"/>
  <c r="HJ41" i="17"/>
  <c r="HR41" i="17"/>
  <c r="HZ41" i="17"/>
  <c r="ES41" i="17"/>
  <c r="FI41" i="17"/>
  <c r="FY41" i="17"/>
  <c r="GO41" i="17"/>
  <c r="HE41" i="17"/>
  <c r="HU41" i="17"/>
  <c r="ET41" i="17"/>
  <c r="FJ41" i="17"/>
  <c r="FZ41" i="17"/>
  <c r="GP41" i="17"/>
  <c r="HF41" i="17"/>
  <c r="HV41" i="17"/>
  <c r="EK41" i="17"/>
  <c r="FQ41" i="17"/>
  <c r="GW41" i="17"/>
  <c r="EL41" i="17"/>
  <c r="FR41" i="17"/>
  <c r="GX41" i="17"/>
  <c r="FA41" i="17"/>
  <c r="HM41" i="17"/>
  <c r="GH41" i="17"/>
  <c r="FB41" i="17"/>
  <c r="HN41" i="17"/>
  <c r="GG41" i="17"/>
  <c r="EH73" i="17"/>
  <c r="EL73" i="17"/>
  <c r="EP73" i="17"/>
  <c r="ET73" i="17"/>
  <c r="EX73" i="17"/>
  <c r="FB73" i="17"/>
  <c r="FF73" i="17"/>
  <c r="FJ73" i="17"/>
  <c r="FN73" i="17"/>
  <c r="FR73" i="17"/>
  <c r="FV73" i="17"/>
  <c r="FZ73" i="17"/>
  <c r="GD73" i="17"/>
  <c r="GH73" i="17"/>
  <c r="GL73" i="17"/>
  <c r="GP73" i="17"/>
  <c r="GT73" i="17"/>
  <c r="GX73" i="17"/>
  <c r="HB73" i="17"/>
  <c r="HF73" i="17"/>
  <c r="HJ73" i="17"/>
  <c r="HN73" i="17"/>
  <c r="HR73" i="17"/>
  <c r="HV73" i="17"/>
  <c r="HZ73" i="17"/>
  <c r="EI73" i="17"/>
  <c r="EM73" i="17"/>
  <c r="EQ73" i="17"/>
  <c r="EU73" i="17"/>
  <c r="EY73" i="17"/>
  <c r="FC73" i="17"/>
  <c r="FG73" i="17"/>
  <c r="FK73" i="17"/>
  <c r="FO73" i="17"/>
  <c r="FS73" i="17"/>
  <c r="FW73" i="17"/>
  <c r="GA73" i="17"/>
  <c r="GE73" i="17"/>
  <c r="GI73" i="17"/>
  <c r="GM73" i="17"/>
  <c r="GQ73" i="17"/>
  <c r="GU73" i="17"/>
  <c r="GY73" i="17"/>
  <c r="HC73" i="17"/>
  <c r="HG73" i="17"/>
  <c r="HK73" i="17"/>
  <c r="HO73" i="17"/>
  <c r="HS73" i="17"/>
  <c r="HW73" i="17"/>
  <c r="IA73" i="17"/>
  <c r="EF73" i="17"/>
  <c r="EN73" i="17"/>
  <c r="EV73" i="17"/>
  <c r="FD73" i="17"/>
  <c r="FL73" i="17"/>
  <c r="FT73" i="17"/>
  <c r="GB73" i="17"/>
  <c r="GJ73" i="17"/>
  <c r="GR73" i="17"/>
  <c r="GZ73" i="17"/>
  <c r="HH73" i="17"/>
  <c r="HP73" i="17"/>
  <c r="HX73" i="17"/>
  <c r="EG73" i="17"/>
  <c r="EO73" i="17"/>
  <c r="EW73" i="17"/>
  <c r="FE73" i="17"/>
  <c r="FM73" i="17"/>
  <c r="FU73" i="17"/>
  <c r="GC73" i="17"/>
  <c r="GK73" i="17"/>
  <c r="GS73" i="17"/>
  <c r="HA73" i="17"/>
  <c r="HI73" i="17"/>
  <c r="HQ73" i="17"/>
  <c r="HY73" i="17"/>
  <c r="EJ73" i="17"/>
  <c r="EZ73" i="17"/>
  <c r="FP73" i="17"/>
  <c r="GF73" i="17"/>
  <c r="GV73" i="17"/>
  <c r="HL73" i="17"/>
  <c r="IB73" i="17"/>
  <c r="ES73" i="17"/>
  <c r="FI73" i="17"/>
  <c r="GO73" i="17"/>
  <c r="HU73" i="17"/>
  <c r="EK73" i="17"/>
  <c r="FA73" i="17"/>
  <c r="FQ73" i="17"/>
  <c r="GG73" i="17"/>
  <c r="GW73" i="17"/>
  <c r="HM73" i="17"/>
  <c r="ER73" i="17"/>
  <c r="FH73" i="17"/>
  <c r="FX73" i="17"/>
  <c r="GN73" i="17"/>
  <c r="HD73" i="17"/>
  <c r="HT73" i="17"/>
  <c r="FY73" i="17"/>
  <c r="HE73" i="17"/>
  <c r="EH84" i="17"/>
  <c r="EL84" i="17"/>
  <c r="EP84" i="17"/>
  <c r="ET84" i="17"/>
  <c r="EX84" i="17"/>
  <c r="FB84" i="17"/>
  <c r="FF84" i="17"/>
  <c r="FJ84" i="17"/>
  <c r="FN84" i="17"/>
  <c r="FR84" i="17"/>
  <c r="FV84" i="17"/>
  <c r="FZ84" i="17"/>
  <c r="GD84" i="17"/>
  <c r="GH84" i="17"/>
  <c r="GL84" i="17"/>
  <c r="GP84" i="17"/>
  <c r="GT84" i="17"/>
  <c r="GX84" i="17"/>
  <c r="HB84" i="17"/>
  <c r="HF84" i="17"/>
  <c r="HJ84" i="17"/>
  <c r="HN84" i="17"/>
  <c r="HR84" i="17"/>
  <c r="HV84" i="17"/>
  <c r="HZ84" i="17"/>
  <c r="EI84" i="17"/>
  <c r="EM84" i="17"/>
  <c r="EQ84" i="17"/>
  <c r="EU84" i="17"/>
  <c r="EY84" i="17"/>
  <c r="FC84" i="17"/>
  <c r="FG84" i="17"/>
  <c r="FK84" i="17"/>
  <c r="FO84" i="17"/>
  <c r="FS84" i="17"/>
  <c r="FW84" i="17"/>
  <c r="GA84" i="17"/>
  <c r="GE84" i="17"/>
  <c r="GI84" i="17"/>
  <c r="GM84" i="17"/>
  <c r="GQ84" i="17"/>
  <c r="GU84" i="17"/>
  <c r="GY84" i="17"/>
  <c r="HC84" i="17"/>
  <c r="HG84" i="17"/>
  <c r="HK84" i="17"/>
  <c r="HO84" i="17"/>
  <c r="HS84" i="17"/>
  <c r="HW84" i="17"/>
  <c r="IA84" i="17"/>
  <c r="EF84" i="17"/>
  <c r="EN84" i="17"/>
  <c r="EV84" i="17"/>
  <c r="FD84" i="17"/>
  <c r="FL84" i="17"/>
  <c r="FT84" i="17"/>
  <c r="GB84" i="17"/>
  <c r="GJ84" i="17"/>
  <c r="GR84" i="17"/>
  <c r="GZ84" i="17"/>
  <c r="HH84" i="17"/>
  <c r="HP84" i="17"/>
  <c r="HX84" i="17"/>
  <c r="EK84" i="17"/>
  <c r="FA84" i="17"/>
  <c r="FQ84" i="17"/>
  <c r="GG84" i="17"/>
  <c r="GW84" i="17"/>
  <c r="HM84" i="17"/>
  <c r="EG84" i="17"/>
  <c r="EO84" i="17"/>
  <c r="EW84" i="17"/>
  <c r="FE84" i="17"/>
  <c r="FM84" i="17"/>
  <c r="FU84" i="17"/>
  <c r="GC84" i="17"/>
  <c r="GK84" i="17"/>
  <c r="GS84" i="17"/>
  <c r="HA84" i="17"/>
  <c r="HI84" i="17"/>
  <c r="HQ84" i="17"/>
  <c r="HY84" i="17"/>
  <c r="EJ84" i="17"/>
  <c r="ER84" i="17"/>
  <c r="EZ84" i="17"/>
  <c r="FH84" i="17"/>
  <c r="FP84" i="17"/>
  <c r="FX84" i="17"/>
  <c r="GF84" i="17"/>
  <c r="GN84" i="17"/>
  <c r="GV84" i="17"/>
  <c r="HD84" i="17"/>
  <c r="HL84" i="17"/>
  <c r="HT84" i="17"/>
  <c r="IB84" i="17"/>
  <c r="ES84" i="17"/>
  <c r="FI84" i="17"/>
  <c r="FY84" i="17"/>
  <c r="GO84" i="17"/>
  <c r="HE84" i="17"/>
  <c r="HU84" i="17"/>
  <c r="EH58" i="17"/>
  <c r="EL58" i="17"/>
  <c r="EP58" i="17"/>
  <c r="ET58" i="17"/>
  <c r="EX58" i="17"/>
  <c r="FB58" i="17"/>
  <c r="FF58" i="17"/>
  <c r="FJ58" i="17"/>
  <c r="FN58" i="17"/>
  <c r="FR58" i="17"/>
  <c r="FV58" i="17"/>
  <c r="FZ58" i="17"/>
  <c r="GD58" i="17"/>
  <c r="GH58" i="17"/>
  <c r="GL58" i="17"/>
  <c r="GP58" i="17"/>
  <c r="GT58" i="17"/>
  <c r="GX58" i="17"/>
  <c r="HB58" i="17"/>
  <c r="HF58" i="17"/>
  <c r="HJ58" i="17"/>
  <c r="HN58" i="17"/>
  <c r="HR58" i="17"/>
  <c r="HV58" i="17"/>
  <c r="HZ58" i="17"/>
  <c r="EI58" i="17"/>
  <c r="EM58" i="17"/>
  <c r="EQ58" i="17"/>
  <c r="EU58" i="17"/>
  <c r="EY58" i="17"/>
  <c r="FC58" i="17"/>
  <c r="FG58" i="17"/>
  <c r="FK58" i="17"/>
  <c r="FO58" i="17"/>
  <c r="FS58" i="17"/>
  <c r="FW58" i="17"/>
  <c r="GA58" i="17"/>
  <c r="GE58" i="17"/>
  <c r="GI58" i="17"/>
  <c r="GM58" i="17"/>
  <c r="GQ58" i="17"/>
  <c r="GU58" i="17"/>
  <c r="GY58" i="17"/>
  <c r="HC58" i="17"/>
  <c r="HG58" i="17"/>
  <c r="HK58" i="17"/>
  <c r="HO58" i="17"/>
  <c r="HS58" i="17"/>
  <c r="HW58" i="17"/>
  <c r="IA58" i="17"/>
  <c r="EJ58" i="17"/>
  <c r="ER58" i="17"/>
  <c r="EZ58" i="17"/>
  <c r="FH58" i="17"/>
  <c r="FP58" i="17"/>
  <c r="FX58" i="17"/>
  <c r="GF58" i="17"/>
  <c r="GN58" i="17"/>
  <c r="GV58" i="17"/>
  <c r="HD58" i="17"/>
  <c r="HL58" i="17"/>
  <c r="HT58" i="17"/>
  <c r="IB58" i="17"/>
  <c r="EK58" i="17"/>
  <c r="ES58" i="17"/>
  <c r="FA58" i="17"/>
  <c r="FI58" i="17"/>
  <c r="FQ58" i="17"/>
  <c r="FY58" i="17"/>
  <c r="GG58" i="17"/>
  <c r="GO58" i="17"/>
  <c r="GW58" i="17"/>
  <c r="HE58" i="17"/>
  <c r="HM58" i="17"/>
  <c r="HU58" i="17"/>
  <c r="EN58" i="17"/>
  <c r="FD58" i="17"/>
  <c r="FT58" i="17"/>
  <c r="GJ58" i="17"/>
  <c r="GZ58" i="17"/>
  <c r="HP58" i="17"/>
  <c r="EW58" i="17"/>
  <c r="GC58" i="17"/>
  <c r="HI58" i="17"/>
  <c r="EO58" i="17"/>
  <c r="FE58" i="17"/>
  <c r="FU58" i="17"/>
  <c r="GK58" i="17"/>
  <c r="HA58" i="17"/>
  <c r="HQ58" i="17"/>
  <c r="EF58" i="17"/>
  <c r="EV58" i="17"/>
  <c r="FL58" i="17"/>
  <c r="GB58" i="17"/>
  <c r="GR58" i="17"/>
  <c r="HH58" i="17"/>
  <c r="HX58" i="17"/>
  <c r="EG58" i="17"/>
  <c r="FM58" i="17"/>
  <c r="GS58" i="17"/>
  <c r="HY58" i="17"/>
  <c r="EH19" i="17"/>
  <c r="EL19" i="17"/>
  <c r="EP19" i="17"/>
  <c r="ET19" i="17"/>
  <c r="EX19" i="17"/>
  <c r="FB19" i="17"/>
  <c r="FF19" i="17"/>
  <c r="FJ19" i="17"/>
  <c r="FN19" i="17"/>
  <c r="FR19" i="17"/>
  <c r="FV19" i="17"/>
  <c r="FZ19" i="17"/>
  <c r="EI19" i="17"/>
  <c r="EM19" i="17"/>
  <c r="EQ19" i="17"/>
  <c r="EU19" i="17"/>
  <c r="EY19" i="17"/>
  <c r="FC19" i="17"/>
  <c r="FG19" i="17"/>
  <c r="FK19" i="17"/>
  <c r="FO19" i="17"/>
  <c r="FS19" i="17"/>
  <c r="FW19" i="17"/>
  <c r="GA19" i="17"/>
  <c r="GE19" i="17"/>
  <c r="GI19" i="17"/>
  <c r="EJ19" i="17"/>
  <c r="ER19" i="17"/>
  <c r="EZ19" i="17"/>
  <c r="FH19" i="17"/>
  <c r="FP19" i="17"/>
  <c r="FX19" i="17"/>
  <c r="GD19" i="17"/>
  <c r="GJ19" i="17"/>
  <c r="GN19" i="17"/>
  <c r="GR19" i="17"/>
  <c r="GV19" i="17"/>
  <c r="GZ19" i="17"/>
  <c r="HD19" i="17"/>
  <c r="HH19" i="17"/>
  <c r="HL19" i="17"/>
  <c r="HP19" i="17"/>
  <c r="HT19" i="17"/>
  <c r="HX19" i="17"/>
  <c r="IB19" i="17"/>
  <c r="EK19" i="17"/>
  <c r="ES19" i="17"/>
  <c r="FA19" i="17"/>
  <c r="FI19" i="17"/>
  <c r="FQ19" i="17"/>
  <c r="FY19" i="17"/>
  <c r="GF19" i="17"/>
  <c r="GK19" i="17"/>
  <c r="GO19" i="17"/>
  <c r="GS19" i="17"/>
  <c r="GW19" i="17"/>
  <c r="HA19" i="17"/>
  <c r="HE19" i="17"/>
  <c r="HI19" i="17"/>
  <c r="HM19" i="17"/>
  <c r="HQ19" i="17"/>
  <c r="HU19" i="17"/>
  <c r="HY19" i="17"/>
  <c r="EN19" i="17"/>
  <c r="FD19" i="17"/>
  <c r="FT19" i="17"/>
  <c r="GG19" i="17"/>
  <c r="GP19" i="17"/>
  <c r="GX19" i="17"/>
  <c r="HF19" i="17"/>
  <c r="HN19" i="17"/>
  <c r="HV19" i="17"/>
  <c r="EO19" i="17"/>
  <c r="FE19" i="17"/>
  <c r="FU19" i="17"/>
  <c r="GH19" i="17"/>
  <c r="GQ19" i="17"/>
  <c r="GY19" i="17"/>
  <c r="HG19" i="17"/>
  <c r="HO19" i="17"/>
  <c r="HW19" i="17"/>
  <c r="EF19" i="17"/>
  <c r="FL19" i="17"/>
  <c r="GL19" i="17"/>
  <c r="HB19" i="17"/>
  <c r="HR19" i="17"/>
  <c r="EG19" i="17"/>
  <c r="FM19" i="17"/>
  <c r="GM19" i="17"/>
  <c r="HC19" i="17"/>
  <c r="HS19" i="17"/>
  <c r="GB19" i="17"/>
  <c r="HJ19" i="17"/>
  <c r="GC19" i="17"/>
  <c r="HK19" i="17"/>
  <c r="GT19" i="17"/>
  <c r="GU19" i="17"/>
  <c r="EV19" i="17"/>
  <c r="EW19" i="17"/>
  <c r="HZ19" i="17"/>
  <c r="IA19" i="17"/>
  <c r="EH68" i="17"/>
  <c r="EL68" i="17"/>
  <c r="EP68" i="17"/>
  <c r="ET68" i="17"/>
  <c r="EX68" i="17"/>
  <c r="FB68" i="17"/>
  <c r="FF68" i="17"/>
  <c r="FJ68" i="17"/>
  <c r="FN68" i="17"/>
  <c r="FR68" i="17"/>
  <c r="FV68" i="17"/>
  <c r="FZ68" i="17"/>
  <c r="GD68" i="17"/>
  <c r="GH68" i="17"/>
  <c r="GL68" i="17"/>
  <c r="GP68" i="17"/>
  <c r="GT68" i="17"/>
  <c r="GX68" i="17"/>
  <c r="HB68" i="17"/>
  <c r="HF68" i="17"/>
  <c r="HJ68" i="17"/>
  <c r="HN68" i="17"/>
  <c r="HR68" i="17"/>
  <c r="HV68" i="17"/>
  <c r="HZ68" i="17"/>
  <c r="EI68" i="17"/>
  <c r="EM68" i="17"/>
  <c r="EQ68" i="17"/>
  <c r="EU68" i="17"/>
  <c r="EY68" i="17"/>
  <c r="FC68" i="17"/>
  <c r="FG68" i="17"/>
  <c r="FK68" i="17"/>
  <c r="FO68" i="17"/>
  <c r="FS68" i="17"/>
  <c r="FW68" i="17"/>
  <c r="GA68" i="17"/>
  <c r="GE68" i="17"/>
  <c r="GI68" i="17"/>
  <c r="GM68" i="17"/>
  <c r="GQ68" i="17"/>
  <c r="GU68" i="17"/>
  <c r="GY68" i="17"/>
  <c r="HC68" i="17"/>
  <c r="HG68" i="17"/>
  <c r="HK68" i="17"/>
  <c r="HO68" i="17"/>
  <c r="HS68" i="17"/>
  <c r="HW68" i="17"/>
  <c r="IA68" i="17"/>
  <c r="EF68" i="17"/>
  <c r="EN68" i="17"/>
  <c r="EV68" i="17"/>
  <c r="FD68" i="17"/>
  <c r="FL68" i="17"/>
  <c r="FT68" i="17"/>
  <c r="GB68" i="17"/>
  <c r="GJ68" i="17"/>
  <c r="GR68" i="17"/>
  <c r="GZ68" i="17"/>
  <c r="HH68" i="17"/>
  <c r="HP68" i="17"/>
  <c r="HX68" i="17"/>
  <c r="EG68" i="17"/>
  <c r="EO68" i="17"/>
  <c r="EW68" i="17"/>
  <c r="FE68" i="17"/>
  <c r="FM68" i="17"/>
  <c r="FU68" i="17"/>
  <c r="GC68" i="17"/>
  <c r="GK68" i="17"/>
  <c r="GS68" i="17"/>
  <c r="HA68" i="17"/>
  <c r="HI68" i="17"/>
  <c r="HQ68" i="17"/>
  <c r="HY68" i="17"/>
  <c r="ER68" i="17"/>
  <c r="FH68" i="17"/>
  <c r="FX68" i="17"/>
  <c r="GN68" i="17"/>
  <c r="HD68" i="17"/>
  <c r="HT68" i="17"/>
  <c r="EK68" i="17"/>
  <c r="FQ68" i="17"/>
  <c r="GW68" i="17"/>
  <c r="ES68" i="17"/>
  <c r="FI68" i="17"/>
  <c r="FY68" i="17"/>
  <c r="GO68" i="17"/>
  <c r="HE68" i="17"/>
  <c r="HU68" i="17"/>
  <c r="EJ68" i="17"/>
  <c r="EZ68" i="17"/>
  <c r="FP68" i="17"/>
  <c r="GF68" i="17"/>
  <c r="GV68" i="17"/>
  <c r="HL68" i="17"/>
  <c r="IB68" i="17"/>
  <c r="FA68" i="17"/>
  <c r="GG68" i="17"/>
  <c r="HM68" i="17"/>
  <c r="EF21" i="17"/>
  <c r="EJ21" i="17"/>
  <c r="EN21" i="17"/>
  <c r="ER21" i="17"/>
  <c r="EV21" i="17"/>
  <c r="EZ21" i="17"/>
  <c r="FD21" i="17"/>
  <c r="FH21" i="17"/>
  <c r="FL21" i="17"/>
  <c r="FP21" i="17"/>
  <c r="EG21" i="17"/>
  <c r="EK21" i="17"/>
  <c r="EO21" i="17"/>
  <c r="ES21" i="17"/>
  <c r="EW21" i="17"/>
  <c r="FA21" i="17"/>
  <c r="FE21" i="17"/>
  <c r="FI21" i="17"/>
  <c r="FM21" i="17"/>
  <c r="FQ21" i="17"/>
  <c r="FU21" i="17"/>
  <c r="EH21" i="17"/>
  <c r="EP21" i="17"/>
  <c r="EX21" i="17"/>
  <c r="FF21" i="17"/>
  <c r="FN21" i="17"/>
  <c r="FT21" i="17"/>
  <c r="FY21" i="17"/>
  <c r="GC21" i="17"/>
  <c r="GG21" i="17"/>
  <c r="GK21" i="17"/>
  <c r="GO21" i="17"/>
  <c r="GS21" i="17"/>
  <c r="GW21" i="17"/>
  <c r="HA21" i="17"/>
  <c r="HE21" i="17"/>
  <c r="HI21" i="17"/>
  <c r="HM21" i="17"/>
  <c r="HQ21" i="17"/>
  <c r="HU21" i="17"/>
  <c r="HY21" i="17"/>
  <c r="EI21" i="17"/>
  <c r="EQ21" i="17"/>
  <c r="EY21" i="17"/>
  <c r="FG21" i="17"/>
  <c r="FO21" i="17"/>
  <c r="FV21" i="17"/>
  <c r="FZ21" i="17"/>
  <c r="GD21" i="17"/>
  <c r="GH21" i="17"/>
  <c r="GL21" i="17"/>
  <c r="GP21" i="17"/>
  <c r="GT21" i="17"/>
  <c r="GX21" i="17"/>
  <c r="HB21" i="17"/>
  <c r="HF21" i="17"/>
  <c r="HJ21" i="17"/>
  <c r="HN21" i="17"/>
  <c r="HR21" i="17"/>
  <c r="HV21" i="17"/>
  <c r="HZ21" i="17"/>
  <c r="EL21" i="17"/>
  <c r="FB21" i="17"/>
  <c r="FR21" i="17"/>
  <c r="GA21" i="17"/>
  <c r="GI21" i="17"/>
  <c r="GQ21" i="17"/>
  <c r="GY21" i="17"/>
  <c r="HG21" i="17"/>
  <c r="HO21" i="17"/>
  <c r="HW21" i="17"/>
  <c r="EM21" i="17"/>
  <c r="FC21" i="17"/>
  <c r="FS21" i="17"/>
  <c r="GB21" i="17"/>
  <c r="GJ21" i="17"/>
  <c r="GR21" i="17"/>
  <c r="GZ21" i="17"/>
  <c r="HH21" i="17"/>
  <c r="HP21" i="17"/>
  <c r="HX21" i="17"/>
  <c r="ET21" i="17"/>
  <c r="FW21" i="17"/>
  <c r="GM21" i="17"/>
  <c r="HC21" i="17"/>
  <c r="HS21" i="17"/>
  <c r="EU21" i="17"/>
  <c r="FX21" i="17"/>
  <c r="GN21" i="17"/>
  <c r="HD21" i="17"/>
  <c r="HT21" i="17"/>
  <c r="FJ21" i="17"/>
  <c r="GU21" i="17"/>
  <c r="IA21" i="17"/>
  <c r="FK21" i="17"/>
  <c r="GV21" i="17"/>
  <c r="IB21" i="17"/>
  <c r="GE21" i="17"/>
  <c r="GF21" i="17"/>
  <c r="HK21" i="17"/>
  <c r="HL21" i="17"/>
  <c r="EI33" i="17"/>
  <c r="EM33" i="17"/>
  <c r="EQ33" i="17"/>
  <c r="EU33" i="17"/>
  <c r="EY33" i="17"/>
  <c r="FC33" i="17"/>
  <c r="FG33" i="17"/>
  <c r="FK33" i="17"/>
  <c r="FO33" i="17"/>
  <c r="FS33" i="17"/>
  <c r="FW33" i="17"/>
  <c r="GA33" i="17"/>
  <c r="GE33" i="17"/>
  <c r="GI33" i="17"/>
  <c r="GM33" i="17"/>
  <c r="GQ33" i="17"/>
  <c r="GU33" i="17"/>
  <c r="GY33" i="17"/>
  <c r="HC33" i="17"/>
  <c r="HG33" i="17"/>
  <c r="HK33" i="17"/>
  <c r="HO33" i="17"/>
  <c r="HS33" i="17"/>
  <c r="HW33" i="17"/>
  <c r="IA33" i="17"/>
  <c r="EF33" i="17"/>
  <c r="EJ33" i="17"/>
  <c r="EN33" i="17"/>
  <c r="ER33" i="17"/>
  <c r="EV33" i="17"/>
  <c r="EZ33" i="17"/>
  <c r="FD33" i="17"/>
  <c r="FH33" i="17"/>
  <c r="FL33" i="17"/>
  <c r="FP33" i="17"/>
  <c r="FT33" i="17"/>
  <c r="FX33" i="17"/>
  <c r="GB33" i="17"/>
  <c r="GF33" i="17"/>
  <c r="GJ33" i="17"/>
  <c r="GN33" i="17"/>
  <c r="GR33" i="17"/>
  <c r="GV33" i="17"/>
  <c r="GZ33" i="17"/>
  <c r="HD33" i="17"/>
  <c r="HH33" i="17"/>
  <c r="HL33" i="17"/>
  <c r="HP33" i="17"/>
  <c r="HT33" i="17"/>
  <c r="HX33" i="17"/>
  <c r="IB33" i="17"/>
  <c r="EG33" i="17"/>
  <c r="EO33" i="17"/>
  <c r="EW33" i="17"/>
  <c r="FE33" i="17"/>
  <c r="FM33" i="17"/>
  <c r="FU33" i="17"/>
  <c r="GC33" i="17"/>
  <c r="GK33" i="17"/>
  <c r="GS33" i="17"/>
  <c r="HA33" i="17"/>
  <c r="HI33" i="17"/>
  <c r="HQ33" i="17"/>
  <c r="HY33" i="17"/>
  <c r="EH33" i="17"/>
  <c r="EP33" i="17"/>
  <c r="EX33" i="17"/>
  <c r="FF33" i="17"/>
  <c r="FN33" i="17"/>
  <c r="FV33" i="17"/>
  <c r="GD33" i="17"/>
  <c r="GL33" i="17"/>
  <c r="GT33" i="17"/>
  <c r="HB33" i="17"/>
  <c r="HJ33" i="17"/>
  <c r="HR33" i="17"/>
  <c r="HZ33" i="17"/>
  <c r="EK33" i="17"/>
  <c r="FA33" i="17"/>
  <c r="FQ33" i="17"/>
  <c r="GG33" i="17"/>
  <c r="GW33" i="17"/>
  <c r="HM33" i="17"/>
  <c r="EL33" i="17"/>
  <c r="FB33" i="17"/>
  <c r="FR33" i="17"/>
  <c r="GH33" i="17"/>
  <c r="GX33" i="17"/>
  <c r="HN33" i="17"/>
  <c r="ES33" i="17"/>
  <c r="FY33" i="17"/>
  <c r="HE33" i="17"/>
  <c r="ET33" i="17"/>
  <c r="FZ33" i="17"/>
  <c r="HF33" i="17"/>
  <c r="FI33" i="17"/>
  <c r="HU33" i="17"/>
  <c r="FJ33" i="17"/>
  <c r="HV33" i="17"/>
  <c r="GO33" i="17"/>
  <c r="GP33" i="17"/>
  <c r="EG89" i="17"/>
  <c r="EK89" i="17"/>
  <c r="EO89" i="17"/>
  <c r="ES89" i="17"/>
  <c r="EW89" i="17"/>
  <c r="FA89" i="17"/>
  <c r="FE89" i="17"/>
  <c r="FI89" i="17"/>
  <c r="FM89" i="17"/>
  <c r="FQ89" i="17"/>
  <c r="FU89" i="17"/>
  <c r="FY89" i="17"/>
  <c r="GC89" i="17"/>
  <c r="GG89" i="17"/>
  <c r="GK89" i="17"/>
  <c r="GO89" i="17"/>
  <c r="GS89" i="17"/>
  <c r="GW89" i="17"/>
  <c r="HA89" i="17"/>
  <c r="HE89" i="17"/>
  <c r="HI89" i="17"/>
  <c r="HM89" i="17"/>
  <c r="HQ89" i="17"/>
  <c r="HU89" i="17"/>
  <c r="HY89" i="17"/>
  <c r="EH89" i="17"/>
  <c r="EL89" i="17"/>
  <c r="EP89" i="17"/>
  <c r="ET89" i="17"/>
  <c r="EX89" i="17"/>
  <c r="FB89" i="17"/>
  <c r="FF89" i="17"/>
  <c r="FJ89" i="17"/>
  <c r="FN89" i="17"/>
  <c r="FR89" i="17"/>
  <c r="FV89" i="17"/>
  <c r="FZ89" i="17"/>
  <c r="GD89" i="17"/>
  <c r="GH89" i="17"/>
  <c r="GL89" i="17"/>
  <c r="GP89" i="17"/>
  <c r="GT89" i="17"/>
  <c r="GX89" i="17"/>
  <c r="HB89" i="17"/>
  <c r="HF89" i="17"/>
  <c r="HJ89" i="17"/>
  <c r="HN89" i="17"/>
  <c r="HR89" i="17"/>
  <c r="HV89" i="17"/>
  <c r="HZ89" i="17"/>
  <c r="EM89" i="17"/>
  <c r="EU89" i="17"/>
  <c r="FC89" i="17"/>
  <c r="FK89" i="17"/>
  <c r="FS89" i="17"/>
  <c r="GA89" i="17"/>
  <c r="GI89" i="17"/>
  <c r="GQ89" i="17"/>
  <c r="GY89" i="17"/>
  <c r="HG89" i="17"/>
  <c r="HO89" i="17"/>
  <c r="HW89" i="17"/>
  <c r="ER89" i="17"/>
  <c r="FH89" i="17"/>
  <c r="GF89" i="17"/>
  <c r="GV89" i="17"/>
  <c r="HD89" i="17"/>
  <c r="HT89" i="17"/>
  <c r="EF89" i="17"/>
  <c r="EN89" i="17"/>
  <c r="EV89" i="17"/>
  <c r="FD89" i="17"/>
  <c r="FL89" i="17"/>
  <c r="FT89" i="17"/>
  <c r="GB89" i="17"/>
  <c r="GJ89" i="17"/>
  <c r="GR89" i="17"/>
  <c r="GZ89" i="17"/>
  <c r="HH89" i="17"/>
  <c r="HP89" i="17"/>
  <c r="HX89" i="17"/>
  <c r="EI89" i="17"/>
  <c r="EQ89" i="17"/>
  <c r="EY89" i="17"/>
  <c r="FG89" i="17"/>
  <c r="FO89" i="17"/>
  <c r="FW89" i="17"/>
  <c r="GE89" i="17"/>
  <c r="GU89" i="17"/>
  <c r="HC89" i="17"/>
  <c r="HK89" i="17"/>
  <c r="HS89" i="17"/>
  <c r="IA89" i="17"/>
  <c r="EJ89" i="17"/>
  <c r="EZ89" i="17"/>
  <c r="FP89" i="17"/>
  <c r="GN89" i="17"/>
  <c r="HL89" i="17"/>
  <c r="IB89" i="17"/>
  <c r="GM89" i="17"/>
  <c r="FX89" i="17"/>
  <c r="EG37" i="17"/>
  <c r="EK37" i="17"/>
  <c r="EO37" i="17"/>
  <c r="ES37" i="17"/>
  <c r="EW37" i="17"/>
  <c r="FA37" i="17"/>
  <c r="FE37" i="17"/>
  <c r="FI37" i="17"/>
  <c r="FM37" i="17"/>
  <c r="FQ37" i="17"/>
  <c r="FU37" i="17"/>
  <c r="FY37" i="17"/>
  <c r="GC37" i="17"/>
  <c r="GG37" i="17"/>
  <c r="GK37" i="17"/>
  <c r="GO37" i="17"/>
  <c r="GS37" i="17"/>
  <c r="GW37" i="17"/>
  <c r="HA37" i="17"/>
  <c r="HE37" i="17"/>
  <c r="HI37" i="17"/>
  <c r="HM37" i="17"/>
  <c r="HQ37" i="17"/>
  <c r="HU37" i="17"/>
  <c r="HY37" i="17"/>
  <c r="EH37" i="17"/>
  <c r="EL37" i="17"/>
  <c r="EP37" i="17"/>
  <c r="ET37" i="17"/>
  <c r="EX37" i="17"/>
  <c r="FB37" i="17"/>
  <c r="FF37" i="17"/>
  <c r="FJ37" i="17"/>
  <c r="FN37" i="17"/>
  <c r="FR37" i="17"/>
  <c r="FV37" i="17"/>
  <c r="FZ37" i="17"/>
  <c r="GD37" i="17"/>
  <c r="GH37" i="17"/>
  <c r="GL37" i="17"/>
  <c r="GP37" i="17"/>
  <c r="GT37" i="17"/>
  <c r="GX37" i="17"/>
  <c r="HB37" i="17"/>
  <c r="HF37" i="17"/>
  <c r="HJ37" i="17"/>
  <c r="HN37" i="17"/>
  <c r="HR37" i="17"/>
  <c r="HV37" i="17"/>
  <c r="HZ37" i="17"/>
  <c r="EI37" i="17"/>
  <c r="EQ37" i="17"/>
  <c r="EY37" i="17"/>
  <c r="FG37" i="17"/>
  <c r="FO37" i="17"/>
  <c r="FW37" i="17"/>
  <c r="GE37" i="17"/>
  <c r="GM37" i="17"/>
  <c r="GU37" i="17"/>
  <c r="HC37" i="17"/>
  <c r="HK37" i="17"/>
  <c r="HS37" i="17"/>
  <c r="IA37" i="17"/>
  <c r="EJ37" i="17"/>
  <c r="ER37" i="17"/>
  <c r="EZ37" i="17"/>
  <c r="FH37" i="17"/>
  <c r="FP37" i="17"/>
  <c r="FX37" i="17"/>
  <c r="GF37" i="17"/>
  <c r="GN37" i="17"/>
  <c r="GV37" i="17"/>
  <c r="HD37" i="17"/>
  <c r="HL37" i="17"/>
  <c r="HT37" i="17"/>
  <c r="IB37" i="17"/>
  <c r="EM37" i="17"/>
  <c r="FC37" i="17"/>
  <c r="FS37" i="17"/>
  <c r="GI37" i="17"/>
  <c r="GY37" i="17"/>
  <c r="HO37" i="17"/>
  <c r="EN37" i="17"/>
  <c r="FD37" i="17"/>
  <c r="FT37" i="17"/>
  <c r="GJ37" i="17"/>
  <c r="GZ37" i="17"/>
  <c r="HP37" i="17"/>
  <c r="EU37" i="17"/>
  <c r="GA37" i="17"/>
  <c r="HG37" i="17"/>
  <c r="EV37" i="17"/>
  <c r="GB37" i="17"/>
  <c r="HH37" i="17"/>
  <c r="GQ37" i="17"/>
  <c r="HX37" i="17"/>
  <c r="EF37" i="17"/>
  <c r="GR37" i="17"/>
  <c r="FK37" i="17"/>
  <c r="HW37" i="17"/>
  <c r="FL37" i="17"/>
  <c r="EH96" i="17"/>
  <c r="EL96" i="17"/>
  <c r="EP96" i="17"/>
  <c r="ET96" i="17"/>
  <c r="EX96" i="17"/>
  <c r="FB96" i="17"/>
  <c r="FF96" i="17"/>
  <c r="FJ96" i="17"/>
  <c r="FN96" i="17"/>
  <c r="FR96" i="17"/>
  <c r="FV96" i="17"/>
  <c r="FZ96" i="17"/>
  <c r="GD96" i="17"/>
  <c r="GH96" i="17"/>
  <c r="GL96" i="17"/>
  <c r="GP96" i="17"/>
  <c r="GT96" i="17"/>
  <c r="GX96" i="17"/>
  <c r="HB96" i="17"/>
  <c r="HF96" i="17"/>
  <c r="HJ96" i="17"/>
  <c r="HN96" i="17"/>
  <c r="HR96" i="17"/>
  <c r="HV96" i="17"/>
  <c r="HZ96" i="17"/>
  <c r="EK96" i="17"/>
  <c r="ES96" i="17"/>
  <c r="FE96" i="17"/>
  <c r="FM96" i="17"/>
  <c r="FY96" i="17"/>
  <c r="GG96" i="17"/>
  <c r="GS96" i="17"/>
  <c r="HE96" i="17"/>
  <c r="HQ96" i="17"/>
  <c r="EI96" i="17"/>
  <c r="EM96" i="17"/>
  <c r="EQ96" i="17"/>
  <c r="EU96" i="17"/>
  <c r="EY96" i="17"/>
  <c r="FC96" i="17"/>
  <c r="FG96" i="17"/>
  <c r="FK96" i="17"/>
  <c r="FO96" i="17"/>
  <c r="FS96" i="17"/>
  <c r="FW96" i="17"/>
  <c r="GA96" i="17"/>
  <c r="GE96" i="17"/>
  <c r="GI96" i="17"/>
  <c r="GM96" i="17"/>
  <c r="GQ96" i="17"/>
  <c r="GU96" i="17"/>
  <c r="GY96" i="17"/>
  <c r="HC96" i="17"/>
  <c r="HG96" i="17"/>
  <c r="HK96" i="17"/>
  <c r="HO96" i="17"/>
  <c r="HS96" i="17"/>
  <c r="HW96" i="17"/>
  <c r="IA96" i="17"/>
  <c r="EF96" i="17"/>
  <c r="EJ96" i="17"/>
  <c r="EN96" i="17"/>
  <c r="ER96" i="17"/>
  <c r="EV96" i="17"/>
  <c r="EZ96" i="17"/>
  <c r="FD96" i="17"/>
  <c r="FH96" i="17"/>
  <c r="FL96" i="17"/>
  <c r="FP96" i="17"/>
  <c r="FT96" i="17"/>
  <c r="FX96" i="17"/>
  <c r="GB96" i="17"/>
  <c r="GF96" i="17"/>
  <c r="GJ96" i="17"/>
  <c r="GN96" i="17"/>
  <c r="GR96" i="17"/>
  <c r="GV96" i="17"/>
  <c r="GZ96" i="17"/>
  <c r="HD96" i="17"/>
  <c r="HH96" i="17"/>
  <c r="HL96" i="17"/>
  <c r="HP96" i="17"/>
  <c r="HT96" i="17"/>
  <c r="HX96" i="17"/>
  <c r="IB96" i="17"/>
  <c r="EO96" i="17"/>
  <c r="EW96" i="17"/>
  <c r="FI96" i="17"/>
  <c r="FQ96" i="17"/>
  <c r="GC96" i="17"/>
  <c r="GO96" i="17"/>
  <c r="GW96" i="17"/>
  <c r="HI96" i="17"/>
  <c r="HU96" i="17"/>
  <c r="HY96" i="17"/>
  <c r="EG96" i="17"/>
  <c r="FA96" i="17"/>
  <c r="FU96" i="17"/>
  <c r="GK96" i="17"/>
  <c r="HA96" i="17"/>
  <c r="HM96" i="17"/>
  <c r="EI79" i="17"/>
  <c r="EM79" i="17"/>
  <c r="EQ79" i="17"/>
  <c r="EU79" i="17"/>
  <c r="EY79" i="17"/>
  <c r="FC79" i="17"/>
  <c r="FG79" i="17"/>
  <c r="FK79" i="17"/>
  <c r="FO79" i="17"/>
  <c r="FS79" i="17"/>
  <c r="FW79" i="17"/>
  <c r="GA79" i="17"/>
  <c r="GE79" i="17"/>
  <c r="GI79" i="17"/>
  <c r="GM79" i="17"/>
  <c r="GQ79" i="17"/>
  <c r="GU79" i="17"/>
  <c r="GY79" i="17"/>
  <c r="HC79" i="17"/>
  <c r="HG79" i="17"/>
  <c r="HK79" i="17"/>
  <c r="HO79" i="17"/>
  <c r="HS79" i="17"/>
  <c r="HW79" i="17"/>
  <c r="IA79" i="17"/>
  <c r="EF79" i="17"/>
  <c r="EJ79" i="17"/>
  <c r="EN79" i="17"/>
  <c r="ER79" i="17"/>
  <c r="EV79" i="17"/>
  <c r="EZ79" i="17"/>
  <c r="FD79" i="17"/>
  <c r="FH79" i="17"/>
  <c r="FL79" i="17"/>
  <c r="FP79" i="17"/>
  <c r="FT79" i="17"/>
  <c r="FX79" i="17"/>
  <c r="GB79" i="17"/>
  <c r="GF79" i="17"/>
  <c r="GJ79" i="17"/>
  <c r="GN79" i="17"/>
  <c r="GR79" i="17"/>
  <c r="GV79" i="17"/>
  <c r="GZ79" i="17"/>
  <c r="HD79" i="17"/>
  <c r="HH79" i="17"/>
  <c r="HL79" i="17"/>
  <c r="HP79" i="17"/>
  <c r="HT79" i="17"/>
  <c r="HX79" i="17"/>
  <c r="IB79" i="17"/>
  <c r="EK79" i="17"/>
  <c r="ES79" i="17"/>
  <c r="FA79" i="17"/>
  <c r="FI79" i="17"/>
  <c r="FQ79" i="17"/>
  <c r="FY79" i="17"/>
  <c r="GG79" i="17"/>
  <c r="GO79" i="17"/>
  <c r="GW79" i="17"/>
  <c r="HE79" i="17"/>
  <c r="HM79" i="17"/>
  <c r="HU79" i="17"/>
  <c r="EP79" i="17"/>
  <c r="FF79" i="17"/>
  <c r="GD79" i="17"/>
  <c r="GT79" i="17"/>
  <c r="HJ79" i="17"/>
  <c r="HZ79" i="17"/>
  <c r="EL79" i="17"/>
  <c r="ET79" i="17"/>
  <c r="FB79" i="17"/>
  <c r="FJ79" i="17"/>
  <c r="FR79" i="17"/>
  <c r="FZ79" i="17"/>
  <c r="GH79" i="17"/>
  <c r="GP79" i="17"/>
  <c r="GX79" i="17"/>
  <c r="HF79" i="17"/>
  <c r="HN79" i="17"/>
  <c r="HV79" i="17"/>
  <c r="EG79" i="17"/>
  <c r="EO79" i="17"/>
  <c r="EW79" i="17"/>
  <c r="FE79" i="17"/>
  <c r="FM79" i="17"/>
  <c r="FU79" i="17"/>
  <c r="GC79" i="17"/>
  <c r="GK79" i="17"/>
  <c r="GS79" i="17"/>
  <c r="HA79" i="17"/>
  <c r="HI79" i="17"/>
  <c r="HQ79" i="17"/>
  <c r="HY79" i="17"/>
  <c r="EH79" i="17"/>
  <c r="EX79" i="17"/>
  <c r="FN79" i="17"/>
  <c r="FV79" i="17"/>
  <c r="GL79" i="17"/>
  <c r="HB79" i="17"/>
  <c r="HR79" i="17"/>
  <c r="EI74" i="17"/>
  <c r="EM74" i="17"/>
  <c r="EQ74" i="17"/>
  <c r="EU74" i="17"/>
  <c r="EY74" i="17"/>
  <c r="FC74" i="17"/>
  <c r="FG74" i="17"/>
  <c r="FK74" i="17"/>
  <c r="FO74" i="17"/>
  <c r="FS74" i="17"/>
  <c r="FW74" i="17"/>
  <c r="GA74" i="17"/>
  <c r="GE74" i="17"/>
  <c r="GI74" i="17"/>
  <c r="GM74" i="17"/>
  <c r="GQ74" i="17"/>
  <c r="GU74" i="17"/>
  <c r="GY74" i="17"/>
  <c r="HC74" i="17"/>
  <c r="HG74" i="17"/>
  <c r="HK74" i="17"/>
  <c r="HO74" i="17"/>
  <c r="HS74" i="17"/>
  <c r="HW74" i="17"/>
  <c r="IA74" i="17"/>
  <c r="EF74" i="17"/>
  <c r="EJ74" i="17"/>
  <c r="EN74" i="17"/>
  <c r="ER74" i="17"/>
  <c r="EV74" i="17"/>
  <c r="EZ74" i="17"/>
  <c r="FD74" i="17"/>
  <c r="FH74" i="17"/>
  <c r="FL74" i="17"/>
  <c r="FP74" i="17"/>
  <c r="FT74" i="17"/>
  <c r="FX74" i="17"/>
  <c r="GB74" i="17"/>
  <c r="GF74" i="17"/>
  <c r="GJ74" i="17"/>
  <c r="GN74" i="17"/>
  <c r="GR74" i="17"/>
  <c r="GV74" i="17"/>
  <c r="GZ74" i="17"/>
  <c r="HD74" i="17"/>
  <c r="HH74" i="17"/>
  <c r="HL74" i="17"/>
  <c r="HP74" i="17"/>
  <c r="HT74" i="17"/>
  <c r="HX74" i="17"/>
  <c r="IB74" i="17"/>
  <c r="EK74" i="17"/>
  <c r="ES74" i="17"/>
  <c r="FA74" i="17"/>
  <c r="FI74" i="17"/>
  <c r="FQ74" i="17"/>
  <c r="FY74" i="17"/>
  <c r="GG74" i="17"/>
  <c r="GO74" i="17"/>
  <c r="GW74" i="17"/>
  <c r="HE74" i="17"/>
  <c r="HM74" i="17"/>
  <c r="HU74" i="17"/>
  <c r="EL74" i="17"/>
  <c r="ET74" i="17"/>
  <c r="FB74" i="17"/>
  <c r="FJ74" i="17"/>
  <c r="FR74" i="17"/>
  <c r="FZ74" i="17"/>
  <c r="GH74" i="17"/>
  <c r="GP74" i="17"/>
  <c r="GX74" i="17"/>
  <c r="HF74" i="17"/>
  <c r="HN74" i="17"/>
  <c r="HV74" i="17"/>
  <c r="EO74" i="17"/>
  <c r="FE74" i="17"/>
  <c r="FU74" i="17"/>
  <c r="GK74" i="17"/>
  <c r="HA74" i="17"/>
  <c r="HQ74" i="17"/>
  <c r="EH74" i="17"/>
  <c r="GD74" i="17"/>
  <c r="HJ74" i="17"/>
  <c r="EP74" i="17"/>
  <c r="FF74" i="17"/>
  <c r="FV74" i="17"/>
  <c r="GL74" i="17"/>
  <c r="HB74" i="17"/>
  <c r="HR74" i="17"/>
  <c r="EG74" i="17"/>
  <c r="EW74" i="17"/>
  <c r="FM74" i="17"/>
  <c r="GC74" i="17"/>
  <c r="GS74" i="17"/>
  <c r="HI74" i="17"/>
  <c r="HY74" i="17"/>
  <c r="EX74" i="17"/>
  <c r="FN74" i="17"/>
  <c r="GT74" i="17"/>
  <c r="HZ74" i="17"/>
  <c r="EF40" i="17"/>
  <c r="EJ40" i="17"/>
  <c r="EN40" i="17"/>
  <c r="ER40" i="17"/>
  <c r="EV40" i="17"/>
  <c r="EZ40" i="17"/>
  <c r="FD40" i="17"/>
  <c r="FH40" i="17"/>
  <c r="FL40" i="17"/>
  <c r="FP40" i="17"/>
  <c r="FT40" i="17"/>
  <c r="FX40" i="17"/>
  <c r="GB40" i="17"/>
  <c r="GF40" i="17"/>
  <c r="GJ40" i="17"/>
  <c r="GN40" i="17"/>
  <c r="GR40" i="17"/>
  <c r="GV40" i="17"/>
  <c r="GZ40" i="17"/>
  <c r="HD40" i="17"/>
  <c r="HH40" i="17"/>
  <c r="HL40" i="17"/>
  <c r="HP40" i="17"/>
  <c r="HT40" i="17"/>
  <c r="HX40" i="17"/>
  <c r="IB40" i="17"/>
  <c r="EG40" i="17"/>
  <c r="EK40" i="17"/>
  <c r="EO40" i="17"/>
  <c r="ES40" i="17"/>
  <c r="EW40" i="17"/>
  <c r="FA40" i="17"/>
  <c r="FE40" i="17"/>
  <c r="FI40" i="17"/>
  <c r="FM40" i="17"/>
  <c r="FQ40" i="17"/>
  <c r="FU40" i="17"/>
  <c r="FY40" i="17"/>
  <c r="GC40" i="17"/>
  <c r="GG40" i="17"/>
  <c r="GK40" i="17"/>
  <c r="GO40" i="17"/>
  <c r="GS40" i="17"/>
  <c r="GW40" i="17"/>
  <c r="HA40" i="17"/>
  <c r="HE40" i="17"/>
  <c r="HI40" i="17"/>
  <c r="HM40" i="17"/>
  <c r="HQ40" i="17"/>
  <c r="HU40" i="17"/>
  <c r="HY40" i="17"/>
  <c r="EH40" i="17"/>
  <c r="EP40" i="17"/>
  <c r="EX40" i="17"/>
  <c r="FF40" i="17"/>
  <c r="FN40" i="17"/>
  <c r="FV40" i="17"/>
  <c r="GD40" i="17"/>
  <c r="GL40" i="17"/>
  <c r="GT40" i="17"/>
  <c r="HB40" i="17"/>
  <c r="HJ40" i="17"/>
  <c r="HR40" i="17"/>
  <c r="HZ40" i="17"/>
  <c r="EI40" i="17"/>
  <c r="EQ40" i="17"/>
  <c r="EY40" i="17"/>
  <c r="FG40" i="17"/>
  <c r="FO40" i="17"/>
  <c r="FW40" i="17"/>
  <c r="GE40" i="17"/>
  <c r="GM40" i="17"/>
  <c r="GU40" i="17"/>
  <c r="HC40" i="17"/>
  <c r="HK40" i="17"/>
  <c r="HS40" i="17"/>
  <c r="IA40" i="17"/>
  <c r="ET40" i="17"/>
  <c r="FJ40" i="17"/>
  <c r="FZ40" i="17"/>
  <c r="GP40" i="17"/>
  <c r="HF40" i="17"/>
  <c r="HV40" i="17"/>
  <c r="EU40" i="17"/>
  <c r="FK40" i="17"/>
  <c r="GA40" i="17"/>
  <c r="GQ40" i="17"/>
  <c r="HG40" i="17"/>
  <c r="HW40" i="17"/>
  <c r="FB40" i="17"/>
  <c r="GH40" i="17"/>
  <c r="HN40" i="17"/>
  <c r="FC40" i="17"/>
  <c r="GI40" i="17"/>
  <c r="HO40" i="17"/>
  <c r="EL40" i="17"/>
  <c r="GX40" i="17"/>
  <c r="EM40" i="17"/>
  <c r="GY40" i="17"/>
  <c r="FR40" i="17"/>
  <c r="FS40" i="17"/>
  <c r="EG55" i="17"/>
  <c r="EK55" i="17"/>
  <c r="EO55" i="17"/>
  <c r="ES55" i="17"/>
  <c r="EW55" i="17"/>
  <c r="FA55" i="17"/>
  <c r="FE55" i="17"/>
  <c r="FI55" i="17"/>
  <c r="FM55" i="17"/>
  <c r="FQ55" i="17"/>
  <c r="FU55" i="17"/>
  <c r="FY55" i="17"/>
  <c r="GC55" i="17"/>
  <c r="GG55" i="17"/>
  <c r="GK55" i="17"/>
  <c r="GO55" i="17"/>
  <c r="GS55" i="17"/>
  <c r="GW55" i="17"/>
  <c r="HA55" i="17"/>
  <c r="HE55" i="17"/>
  <c r="HI55" i="17"/>
  <c r="HM55" i="17"/>
  <c r="HQ55" i="17"/>
  <c r="HU55" i="17"/>
  <c r="HY55" i="17"/>
  <c r="EH55" i="17"/>
  <c r="EL55" i="17"/>
  <c r="EP55" i="17"/>
  <c r="ET55" i="17"/>
  <c r="EX55" i="17"/>
  <c r="FB55" i="17"/>
  <c r="FF55" i="17"/>
  <c r="FJ55" i="17"/>
  <c r="FN55" i="17"/>
  <c r="FR55" i="17"/>
  <c r="FV55" i="17"/>
  <c r="FZ55" i="17"/>
  <c r="GD55" i="17"/>
  <c r="GH55" i="17"/>
  <c r="GL55" i="17"/>
  <c r="GP55" i="17"/>
  <c r="GT55" i="17"/>
  <c r="GX55" i="17"/>
  <c r="HB55" i="17"/>
  <c r="HF55" i="17"/>
  <c r="HJ55" i="17"/>
  <c r="HN55" i="17"/>
  <c r="HR55" i="17"/>
  <c r="HV55" i="17"/>
  <c r="HZ55" i="17"/>
  <c r="EM55" i="17"/>
  <c r="EU55" i="17"/>
  <c r="FC55" i="17"/>
  <c r="FK55" i="17"/>
  <c r="FS55" i="17"/>
  <c r="GA55" i="17"/>
  <c r="GI55" i="17"/>
  <c r="GQ55" i="17"/>
  <c r="GY55" i="17"/>
  <c r="HG55" i="17"/>
  <c r="HO55" i="17"/>
  <c r="HW55" i="17"/>
  <c r="EF55" i="17"/>
  <c r="EN55" i="17"/>
  <c r="EV55" i="17"/>
  <c r="FD55" i="17"/>
  <c r="FL55" i="17"/>
  <c r="FT55" i="17"/>
  <c r="GB55" i="17"/>
  <c r="GJ55" i="17"/>
  <c r="GR55" i="17"/>
  <c r="GZ55" i="17"/>
  <c r="HH55" i="17"/>
  <c r="HP55" i="17"/>
  <c r="HX55" i="17"/>
  <c r="EI55" i="17"/>
  <c r="EY55" i="17"/>
  <c r="FO55" i="17"/>
  <c r="GE55" i="17"/>
  <c r="GU55" i="17"/>
  <c r="HK55" i="17"/>
  <c r="IA55" i="17"/>
  <c r="ER55" i="17"/>
  <c r="FH55" i="17"/>
  <c r="GN55" i="17"/>
  <c r="HD55" i="17"/>
  <c r="EJ55" i="17"/>
  <c r="EZ55" i="17"/>
  <c r="FP55" i="17"/>
  <c r="GF55" i="17"/>
  <c r="GV55" i="17"/>
  <c r="HL55" i="17"/>
  <c r="IB55" i="17"/>
  <c r="EQ55" i="17"/>
  <c r="FG55" i="17"/>
  <c r="FW55" i="17"/>
  <c r="GM55" i="17"/>
  <c r="HC55" i="17"/>
  <c r="HS55" i="17"/>
  <c r="FX55" i="17"/>
  <c r="HT55" i="17"/>
  <c r="EH60" i="17"/>
  <c r="EL60" i="17"/>
  <c r="EP60" i="17"/>
  <c r="ET60" i="17"/>
  <c r="EX60" i="17"/>
  <c r="FB60" i="17"/>
  <c r="FF60" i="17"/>
  <c r="FJ60" i="17"/>
  <c r="FN60" i="17"/>
  <c r="FR60" i="17"/>
  <c r="FV60" i="17"/>
  <c r="FZ60" i="17"/>
  <c r="GD60" i="17"/>
  <c r="GH60" i="17"/>
  <c r="GL60" i="17"/>
  <c r="GP60" i="17"/>
  <c r="GT60" i="17"/>
  <c r="GX60" i="17"/>
  <c r="HB60" i="17"/>
  <c r="HF60" i="17"/>
  <c r="HJ60" i="17"/>
  <c r="HN60" i="17"/>
  <c r="HR60" i="17"/>
  <c r="HV60" i="17"/>
  <c r="HZ60" i="17"/>
  <c r="EI60" i="17"/>
  <c r="EM60" i="17"/>
  <c r="EQ60" i="17"/>
  <c r="EU60" i="17"/>
  <c r="EY60" i="17"/>
  <c r="FC60" i="17"/>
  <c r="FG60" i="17"/>
  <c r="FK60" i="17"/>
  <c r="FO60" i="17"/>
  <c r="FS60" i="17"/>
  <c r="FW60" i="17"/>
  <c r="GA60" i="17"/>
  <c r="GE60" i="17"/>
  <c r="GI60" i="17"/>
  <c r="GM60" i="17"/>
  <c r="GQ60" i="17"/>
  <c r="GU60" i="17"/>
  <c r="GY60" i="17"/>
  <c r="HC60" i="17"/>
  <c r="HG60" i="17"/>
  <c r="HK60" i="17"/>
  <c r="HO60" i="17"/>
  <c r="HS60" i="17"/>
  <c r="HW60" i="17"/>
  <c r="IA60" i="17"/>
  <c r="EF60" i="17"/>
  <c r="EN60" i="17"/>
  <c r="EV60" i="17"/>
  <c r="FD60" i="17"/>
  <c r="FL60" i="17"/>
  <c r="FT60" i="17"/>
  <c r="GB60" i="17"/>
  <c r="GJ60" i="17"/>
  <c r="GR60" i="17"/>
  <c r="GZ60" i="17"/>
  <c r="HH60" i="17"/>
  <c r="HP60" i="17"/>
  <c r="HX60" i="17"/>
  <c r="EG60" i="17"/>
  <c r="EO60" i="17"/>
  <c r="EW60" i="17"/>
  <c r="FE60" i="17"/>
  <c r="FM60" i="17"/>
  <c r="FU60" i="17"/>
  <c r="GC60" i="17"/>
  <c r="GK60" i="17"/>
  <c r="GS60" i="17"/>
  <c r="HA60" i="17"/>
  <c r="HI60" i="17"/>
  <c r="HQ60" i="17"/>
  <c r="HY60" i="17"/>
  <c r="EJ60" i="17"/>
  <c r="EZ60" i="17"/>
  <c r="FP60" i="17"/>
  <c r="GF60" i="17"/>
  <c r="GV60" i="17"/>
  <c r="HL60" i="17"/>
  <c r="IB60" i="17"/>
  <c r="ES60" i="17"/>
  <c r="FY60" i="17"/>
  <c r="HE60" i="17"/>
  <c r="EK60" i="17"/>
  <c r="FA60" i="17"/>
  <c r="FQ60" i="17"/>
  <c r="GG60" i="17"/>
  <c r="GW60" i="17"/>
  <c r="HM60" i="17"/>
  <c r="ER60" i="17"/>
  <c r="FH60" i="17"/>
  <c r="FX60" i="17"/>
  <c r="GN60" i="17"/>
  <c r="HD60" i="17"/>
  <c r="HT60" i="17"/>
  <c r="FI60" i="17"/>
  <c r="GO60" i="17"/>
  <c r="HU60" i="17"/>
  <c r="EG100" i="17"/>
  <c r="EK100" i="17"/>
  <c r="EO100" i="17"/>
  <c r="ES100" i="17"/>
  <c r="EW100" i="17"/>
  <c r="FA100" i="17"/>
  <c r="FE100" i="17"/>
  <c r="FI100" i="17"/>
  <c r="FM100" i="17"/>
  <c r="FQ100" i="17"/>
  <c r="FU100" i="17"/>
  <c r="FY100" i="17"/>
  <c r="GC100" i="17"/>
  <c r="GG100" i="17"/>
  <c r="GK100" i="17"/>
  <c r="GO100" i="17"/>
  <c r="GS100" i="17"/>
  <c r="GW100" i="17"/>
  <c r="HA100" i="17"/>
  <c r="HE100" i="17"/>
  <c r="HI100" i="17"/>
  <c r="HM100" i="17"/>
  <c r="HQ100" i="17"/>
  <c r="HU100" i="17"/>
  <c r="HY100" i="17"/>
  <c r="EI100" i="17"/>
  <c r="EQ100" i="17"/>
  <c r="EY100" i="17"/>
  <c r="FC100" i="17"/>
  <c r="FK100" i="17"/>
  <c r="FS100" i="17"/>
  <c r="GE100" i="17"/>
  <c r="GM100" i="17"/>
  <c r="GQ100" i="17"/>
  <c r="HK100" i="17"/>
  <c r="HS100" i="17"/>
  <c r="IA100" i="17"/>
  <c r="EJ100" i="17"/>
  <c r="ER100" i="17"/>
  <c r="EZ100" i="17"/>
  <c r="FD100" i="17"/>
  <c r="FP100" i="17"/>
  <c r="FX100" i="17"/>
  <c r="GB100" i="17"/>
  <c r="GJ100" i="17"/>
  <c r="GR100" i="17"/>
  <c r="GZ100" i="17"/>
  <c r="HH100" i="17"/>
  <c r="HT100" i="17"/>
  <c r="EH100" i="17"/>
  <c r="EL100" i="17"/>
  <c r="EP100" i="17"/>
  <c r="ET100" i="17"/>
  <c r="EX100" i="17"/>
  <c r="FB100" i="17"/>
  <c r="FF100" i="17"/>
  <c r="FJ100" i="17"/>
  <c r="FN100" i="17"/>
  <c r="FR100" i="17"/>
  <c r="FV100" i="17"/>
  <c r="FZ100" i="17"/>
  <c r="GD100" i="17"/>
  <c r="GH100" i="17"/>
  <c r="GL100" i="17"/>
  <c r="GP100" i="17"/>
  <c r="GT100" i="17"/>
  <c r="GX100" i="17"/>
  <c r="HB100" i="17"/>
  <c r="HF100" i="17"/>
  <c r="HJ100" i="17"/>
  <c r="HN100" i="17"/>
  <c r="HR100" i="17"/>
  <c r="HV100" i="17"/>
  <c r="HZ100" i="17"/>
  <c r="EM100" i="17"/>
  <c r="EU100" i="17"/>
  <c r="FG100" i="17"/>
  <c r="FO100" i="17"/>
  <c r="FW100" i="17"/>
  <c r="GA100" i="17"/>
  <c r="GI100" i="17"/>
  <c r="GU100" i="17"/>
  <c r="GY100" i="17"/>
  <c r="HC100" i="17"/>
  <c r="HG100" i="17"/>
  <c r="HO100" i="17"/>
  <c r="HW100" i="17"/>
  <c r="EF100" i="17"/>
  <c r="EN100" i="17"/>
  <c r="EV100" i="17"/>
  <c r="FH100" i="17"/>
  <c r="FT100" i="17"/>
  <c r="GF100" i="17"/>
  <c r="GN100" i="17"/>
  <c r="GV100" i="17"/>
  <c r="HD100" i="17"/>
  <c r="HL100" i="17"/>
  <c r="HP100" i="17"/>
  <c r="IB100" i="17"/>
  <c r="FL100" i="17"/>
  <c r="HX100" i="17"/>
  <c r="EI92" i="17"/>
  <c r="EM92" i="17"/>
  <c r="EQ92" i="17"/>
  <c r="EU92" i="17"/>
  <c r="EY92" i="17"/>
  <c r="FC92" i="17"/>
  <c r="FG92" i="17"/>
  <c r="FK92" i="17"/>
  <c r="FO92" i="17"/>
  <c r="FS92" i="17"/>
  <c r="FW92" i="17"/>
  <c r="GA92" i="17"/>
  <c r="GE92" i="17"/>
  <c r="GI92" i="17"/>
  <c r="GM92" i="17"/>
  <c r="GQ92" i="17"/>
  <c r="GU92" i="17"/>
  <c r="GY92" i="17"/>
  <c r="HC92" i="17"/>
  <c r="HG92" i="17"/>
  <c r="HK92" i="17"/>
  <c r="HO92" i="17"/>
  <c r="HS92" i="17"/>
  <c r="HW92" i="17"/>
  <c r="IA92" i="17"/>
  <c r="EF92" i="17"/>
  <c r="EJ92" i="17"/>
  <c r="EN92" i="17"/>
  <c r="ER92" i="17"/>
  <c r="EV92" i="17"/>
  <c r="EZ92" i="17"/>
  <c r="FD92" i="17"/>
  <c r="FH92" i="17"/>
  <c r="FL92" i="17"/>
  <c r="FP92" i="17"/>
  <c r="FT92" i="17"/>
  <c r="FX92" i="17"/>
  <c r="GB92" i="17"/>
  <c r="GF92" i="17"/>
  <c r="GJ92" i="17"/>
  <c r="GN92" i="17"/>
  <c r="GR92" i="17"/>
  <c r="GV92" i="17"/>
  <c r="GZ92" i="17"/>
  <c r="HD92" i="17"/>
  <c r="HH92" i="17"/>
  <c r="HL92" i="17"/>
  <c r="HP92" i="17"/>
  <c r="HT92" i="17"/>
  <c r="HX92" i="17"/>
  <c r="IB92" i="17"/>
  <c r="EG92" i="17"/>
  <c r="EO92" i="17"/>
  <c r="EW92" i="17"/>
  <c r="FE92" i="17"/>
  <c r="FM92" i="17"/>
  <c r="FU92" i="17"/>
  <c r="GC92" i="17"/>
  <c r="GK92" i="17"/>
  <c r="GS92" i="17"/>
  <c r="HA92" i="17"/>
  <c r="HI92" i="17"/>
  <c r="HQ92" i="17"/>
  <c r="HY92" i="17"/>
  <c r="EL92" i="17"/>
  <c r="FB92" i="17"/>
  <c r="FR92" i="17"/>
  <c r="GH92" i="17"/>
  <c r="GX92" i="17"/>
  <c r="HV92" i="17"/>
  <c r="EH92" i="17"/>
  <c r="EP92" i="17"/>
  <c r="EX92" i="17"/>
  <c r="FF92" i="17"/>
  <c r="FN92" i="17"/>
  <c r="FV92" i="17"/>
  <c r="GD92" i="17"/>
  <c r="GL92" i="17"/>
  <c r="GT92" i="17"/>
  <c r="HB92" i="17"/>
  <c r="HJ92" i="17"/>
  <c r="HR92" i="17"/>
  <c r="HZ92" i="17"/>
  <c r="EK92" i="17"/>
  <c r="ES92" i="17"/>
  <c r="FA92" i="17"/>
  <c r="FI92" i="17"/>
  <c r="FQ92" i="17"/>
  <c r="FY92" i="17"/>
  <c r="GG92" i="17"/>
  <c r="GO92" i="17"/>
  <c r="GW92" i="17"/>
  <c r="HE92" i="17"/>
  <c r="HM92" i="17"/>
  <c r="HU92" i="17"/>
  <c r="ET92" i="17"/>
  <c r="FJ92" i="17"/>
  <c r="FZ92" i="17"/>
  <c r="GP92" i="17"/>
  <c r="HN92" i="17"/>
  <c r="HF92" i="17"/>
  <c r="EH90" i="17"/>
  <c r="EL90" i="17"/>
  <c r="EP90" i="17"/>
  <c r="ET90" i="17"/>
  <c r="EX90" i="17"/>
  <c r="FB90" i="17"/>
  <c r="FF90" i="17"/>
  <c r="FJ90" i="17"/>
  <c r="FN90" i="17"/>
  <c r="FR90" i="17"/>
  <c r="FV90" i="17"/>
  <c r="FZ90" i="17"/>
  <c r="GD90" i="17"/>
  <c r="GH90" i="17"/>
  <c r="GL90" i="17"/>
  <c r="GP90" i="17"/>
  <c r="GT90" i="17"/>
  <c r="GX90" i="17"/>
  <c r="HB90" i="17"/>
  <c r="HF90" i="17"/>
  <c r="HJ90" i="17"/>
  <c r="HN90" i="17"/>
  <c r="HR90" i="17"/>
  <c r="HV90" i="17"/>
  <c r="HZ90" i="17"/>
  <c r="EI90" i="17"/>
  <c r="EM90" i="17"/>
  <c r="EQ90" i="17"/>
  <c r="EU90" i="17"/>
  <c r="EY90" i="17"/>
  <c r="FC90" i="17"/>
  <c r="FG90" i="17"/>
  <c r="FK90" i="17"/>
  <c r="FO90" i="17"/>
  <c r="FS90" i="17"/>
  <c r="FW90" i="17"/>
  <c r="GA90" i="17"/>
  <c r="GE90" i="17"/>
  <c r="GI90" i="17"/>
  <c r="GM90" i="17"/>
  <c r="GQ90" i="17"/>
  <c r="GU90" i="17"/>
  <c r="GY90" i="17"/>
  <c r="HC90" i="17"/>
  <c r="HG90" i="17"/>
  <c r="HK90" i="17"/>
  <c r="HO90" i="17"/>
  <c r="HS90" i="17"/>
  <c r="HW90" i="17"/>
  <c r="IA90" i="17"/>
  <c r="EJ90" i="17"/>
  <c r="ER90" i="17"/>
  <c r="EZ90" i="17"/>
  <c r="FH90" i="17"/>
  <c r="FP90" i="17"/>
  <c r="FX90" i="17"/>
  <c r="GF90" i="17"/>
  <c r="GN90" i="17"/>
  <c r="GV90" i="17"/>
  <c r="HD90" i="17"/>
  <c r="HL90" i="17"/>
  <c r="HT90" i="17"/>
  <c r="IB90" i="17"/>
  <c r="EO90" i="17"/>
  <c r="FE90" i="17"/>
  <c r="FU90" i="17"/>
  <c r="GK90" i="17"/>
  <c r="HI90" i="17"/>
  <c r="HY90" i="17"/>
  <c r="EK90" i="17"/>
  <c r="ES90" i="17"/>
  <c r="FA90" i="17"/>
  <c r="FI90" i="17"/>
  <c r="FQ90" i="17"/>
  <c r="FY90" i="17"/>
  <c r="GG90" i="17"/>
  <c r="GO90" i="17"/>
  <c r="GW90" i="17"/>
  <c r="HE90" i="17"/>
  <c r="HM90" i="17"/>
  <c r="HU90" i="17"/>
  <c r="EF90" i="17"/>
  <c r="EN90" i="17"/>
  <c r="EV90" i="17"/>
  <c r="FD90" i="17"/>
  <c r="FL90" i="17"/>
  <c r="FT90" i="17"/>
  <c r="GB90" i="17"/>
  <c r="GJ90" i="17"/>
  <c r="GR90" i="17"/>
  <c r="GZ90" i="17"/>
  <c r="HH90" i="17"/>
  <c r="HP90" i="17"/>
  <c r="HX90" i="17"/>
  <c r="EG90" i="17"/>
  <c r="EW90" i="17"/>
  <c r="FM90" i="17"/>
  <c r="GC90" i="17"/>
  <c r="GS90" i="17"/>
  <c r="HQ90" i="17"/>
  <c r="HA90" i="17"/>
  <c r="EI88" i="17"/>
  <c r="EM88" i="17"/>
  <c r="EQ88" i="17"/>
  <c r="EU88" i="17"/>
  <c r="EY88" i="17"/>
  <c r="FC88" i="17"/>
  <c r="FG88" i="17"/>
  <c r="FK88" i="17"/>
  <c r="FO88" i="17"/>
  <c r="FS88" i="17"/>
  <c r="FW88" i="17"/>
  <c r="GA88" i="17"/>
  <c r="GE88" i="17"/>
  <c r="GI88" i="17"/>
  <c r="GM88" i="17"/>
  <c r="GQ88" i="17"/>
  <c r="GU88" i="17"/>
  <c r="GY88" i="17"/>
  <c r="HC88" i="17"/>
  <c r="HG88" i="17"/>
  <c r="HK88" i="17"/>
  <c r="HO88" i="17"/>
  <c r="HS88" i="17"/>
  <c r="HW88" i="17"/>
  <c r="IA88" i="17"/>
  <c r="EF88" i="17"/>
  <c r="EJ88" i="17"/>
  <c r="EN88" i="17"/>
  <c r="ER88" i="17"/>
  <c r="EV88" i="17"/>
  <c r="EZ88" i="17"/>
  <c r="FD88" i="17"/>
  <c r="FH88" i="17"/>
  <c r="FL88" i="17"/>
  <c r="FP88" i="17"/>
  <c r="FT88" i="17"/>
  <c r="FX88" i="17"/>
  <c r="GB88" i="17"/>
  <c r="GF88" i="17"/>
  <c r="GJ88" i="17"/>
  <c r="GN88" i="17"/>
  <c r="GR88" i="17"/>
  <c r="GV88" i="17"/>
  <c r="GZ88" i="17"/>
  <c r="HD88" i="17"/>
  <c r="HH88" i="17"/>
  <c r="HL88" i="17"/>
  <c r="HP88" i="17"/>
  <c r="HT88" i="17"/>
  <c r="HX88" i="17"/>
  <c r="IB88" i="17"/>
  <c r="EG88" i="17"/>
  <c r="EO88" i="17"/>
  <c r="EW88" i="17"/>
  <c r="FE88" i="17"/>
  <c r="FM88" i="17"/>
  <c r="FU88" i="17"/>
  <c r="GC88" i="17"/>
  <c r="GK88" i="17"/>
  <c r="GS88" i="17"/>
  <c r="HA88" i="17"/>
  <c r="HI88" i="17"/>
  <c r="HQ88" i="17"/>
  <c r="HY88" i="17"/>
  <c r="EL88" i="17"/>
  <c r="FB88" i="17"/>
  <c r="FR88" i="17"/>
  <c r="GH88" i="17"/>
  <c r="GX88" i="17"/>
  <c r="HV88" i="17"/>
  <c r="EH88" i="17"/>
  <c r="EP88" i="17"/>
  <c r="EX88" i="17"/>
  <c r="FF88" i="17"/>
  <c r="FN88" i="17"/>
  <c r="FV88" i="17"/>
  <c r="GD88" i="17"/>
  <c r="GL88" i="17"/>
  <c r="GT88" i="17"/>
  <c r="HB88" i="17"/>
  <c r="HJ88" i="17"/>
  <c r="HR88" i="17"/>
  <c r="HZ88" i="17"/>
  <c r="EK88" i="17"/>
  <c r="ES88" i="17"/>
  <c r="FA88" i="17"/>
  <c r="FI88" i="17"/>
  <c r="FQ88" i="17"/>
  <c r="FY88" i="17"/>
  <c r="GG88" i="17"/>
  <c r="GO88" i="17"/>
  <c r="GW88" i="17"/>
  <c r="HE88" i="17"/>
  <c r="HM88" i="17"/>
  <c r="HU88" i="17"/>
  <c r="ET88" i="17"/>
  <c r="FJ88" i="17"/>
  <c r="FZ88" i="17"/>
  <c r="GP88" i="17"/>
  <c r="HN88" i="17"/>
  <c r="HF88" i="17"/>
  <c r="R6" i="17"/>
  <c r="EH6" i="17"/>
  <c r="EI6" i="17"/>
  <c r="EJ6" i="17"/>
  <c r="EK6" i="17"/>
  <c r="EL6" i="17"/>
  <c r="EM6" i="17"/>
  <c r="EN6" i="17"/>
  <c r="EO6" i="17"/>
  <c r="EP6" i="17"/>
  <c r="EQ6" i="17"/>
  <c r="IB6" i="17"/>
  <c r="EG6" i="17"/>
  <c r="EF6" i="17"/>
  <c r="ER6" i="17"/>
  <c r="ES6" i="17"/>
  <c r="ET6" i="17"/>
  <c r="EU6" i="17"/>
  <c r="EV6" i="17"/>
  <c r="EW6" i="17"/>
  <c r="EX6" i="17"/>
  <c r="EG95" i="17"/>
  <c r="EK95" i="17"/>
  <c r="EO95" i="17"/>
  <c r="ES95" i="17"/>
  <c r="EW95" i="17"/>
  <c r="FA95" i="17"/>
  <c r="FE95" i="17"/>
  <c r="FI95" i="17"/>
  <c r="FM95" i="17"/>
  <c r="FQ95" i="17"/>
  <c r="FU95" i="17"/>
  <c r="FY95" i="17"/>
  <c r="GC95" i="17"/>
  <c r="GG95" i="17"/>
  <c r="GK95" i="17"/>
  <c r="GO95" i="17"/>
  <c r="GS95" i="17"/>
  <c r="GW95" i="17"/>
  <c r="EH95" i="17"/>
  <c r="EL95" i="17"/>
  <c r="EP95" i="17"/>
  <c r="ET95" i="17"/>
  <c r="EX95" i="17"/>
  <c r="FB95" i="17"/>
  <c r="FF95" i="17"/>
  <c r="FJ95" i="17"/>
  <c r="FN95" i="17"/>
  <c r="FR95" i="17"/>
  <c r="FV95" i="17"/>
  <c r="FZ95" i="17"/>
  <c r="GD95" i="17"/>
  <c r="GH95" i="17"/>
  <c r="GL95" i="17"/>
  <c r="GP95" i="17"/>
  <c r="GT95" i="17"/>
  <c r="GX95" i="17"/>
  <c r="EM95" i="17"/>
  <c r="EU95" i="17"/>
  <c r="FC95" i="17"/>
  <c r="FK95" i="17"/>
  <c r="FS95" i="17"/>
  <c r="GA95" i="17"/>
  <c r="GI95" i="17"/>
  <c r="GQ95" i="17"/>
  <c r="GY95" i="17"/>
  <c r="HC95" i="17"/>
  <c r="HG95" i="17"/>
  <c r="HK95" i="17"/>
  <c r="HO95" i="17"/>
  <c r="HS95" i="17"/>
  <c r="HW95" i="17"/>
  <c r="IA95" i="17"/>
  <c r="EZ95" i="17"/>
  <c r="FP95" i="17"/>
  <c r="GF95" i="17"/>
  <c r="GV95" i="17"/>
  <c r="HF95" i="17"/>
  <c r="HR95" i="17"/>
  <c r="HZ95" i="17"/>
  <c r="EF95" i="17"/>
  <c r="EN95" i="17"/>
  <c r="EV95" i="17"/>
  <c r="FD95" i="17"/>
  <c r="FL95" i="17"/>
  <c r="FT95" i="17"/>
  <c r="GB95" i="17"/>
  <c r="GJ95" i="17"/>
  <c r="GR95" i="17"/>
  <c r="GZ95" i="17"/>
  <c r="HD95" i="17"/>
  <c r="HH95" i="17"/>
  <c r="HL95" i="17"/>
  <c r="HP95" i="17"/>
  <c r="HT95" i="17"/>
  <c r="HX95" i="17"/>
  <c r="IB95" i="17"/>
  <c r="EI95" i="17"/>
  <c r="EQ95" i="17"/>
  <c r="EY95" i="17"/>
  <c r="FG95" i="17"/>
  <c r="FO95" i="17"/>
  <c r="FW95" i="17"/>
  <c r="GE95" i="17"/>
  <c r="GM95" i="17"/>
  <c r="GU95" i="17"/>
  <c r="HA95" i="17"/>
  <c r="HE95" i="17"/>
  <c r="HI95" i="17"/>
  <c r="HM95" i="17"/>
  <c r="HQ95" i="17"/>
  <c r="HU95" i="17"/>
  <c r="HY95" i="17"/>
  <c r="ER95" i="17"/>
  <c r="FH95" i="17"/>
  <c r="FX95" i="17"/>
  <c r="GN95" i="17"/>
  <c r="HB95" i="17"/>
  <c r="HN95" i="17"/>
  <c r="HV95" i="17"/>
  <c r="EJ95" i="17"/>
  <c r="HJ95" i="17"/>
  <c r="EF66" i="17"/>
  <c r="EJ66" i="17"/>
  <c r="EN66" i="17"/>
  <c r="ER66" i="17"/>
  <c r="EV66" i="17"/>
  <c r="EZ66" i="17"/>
  <c r="FD66" i="17"/>
  <c r="FH66" i="17"/>
  <c r="FL66" i="17"/>
  <c r="FP66" i="17"/>
  <c r="FT66" i="17"/>
  <c r="FX66" i="17"/>
  <c r="GB66" i="17"/>
  <c r="GF66" i="17"/>
  <c r="GJ66" i="17"/>
  <c r="GN66" i="17"/>
  <c r="GR66" i="17"/>
  <c r="GV66" i="17"/>
  <c r="GZ66" i="17"/>
  <c r="HD66" i="17"/>
  <c r="HH66" i="17"/>
  <c r="HL66" i="17"/>
  <c r="HP66" i="17"/>
  <c r="HT66" i="17"/>
  <c r="HX66" i="17"/>
  <c r="IB66" i="17"/>
  <c r="EG66" i="17"/>
  <c r="EK66" i="17"/>
  <c r="EO66" i="17"/>
  <c r="ES66" i="17"/>
  <c r="EW66" i="17"/>
  <c r="FA66" i="17"/>
  <c r="FE66" i="17"/>
  <c r="FI66" i="17"/>
  <c r="FM66" i="17"/>
  <c r="FQ66" i="17"/>
  <c r="FU66" i="17"/>
  <c r="FY66" i="17"/>
  <c r="GC66" i="17"/>
  <c r="GG66" i="17"/>
  <c r="GK66" i="17"/>
  <c r="GO66" i="17"/>
  <c r="GS66" i="17"/>
  <c r="GW66" i="17"/>
  <c r="HA66" i="17"/>
  <c r="HE66" i="17"/>
  <c r="HI66" i="17"/>
  <c r="HM66" i="17"/>
  <c r="HQ66" i="17"/>
  <c r="HU66" i="17"/>
  <c r="HY66" i="17"/>
  <c r="EH66" i="17"/>
  <c r="EP66" i="17"/>
  <c r="EX66" i="17"/>
  <c r="FF66" i="17"/>
  <c r="FN66" i="17"/>
  <c r="FV66" i="17"/>
  <c r="GD66" i="17"/>
  <c r="GL66" i="17"/>
  <c r="GT66" i="17"/>
  <c r="HB66" i="17"/>
  <c r="HJ66" i="17"/>
  <c r="HR66" i="17"/>
  <c r="HZ66" i="17"/>
  <c r="EI66" i="17"/>
  <c r="EQ66" i="17"/>
  <c r="EY66" i="17"/>
  <c r="FG66" i="17"/>
  <c r="FO66" i="17"/>
  <c r="FW66" i="17"/>
  <c r="GE66" i="17"/>
  <c r="GM66" i="17"/>
  <c r="GU66" i="17"/>
  <c r="HC66" i="17"/>
  <c r="HK66" i="17"/>
  <c r="HS66" i="17"/>
  <c r="IA66" i="17"/>
  <c r="EL66" i="17"/>
  <c r="FB66" i="17"/>
  <c r="FR66" i="17"/>
  <c r="GH66" i="17"/>
  <c r="GX66" i="17"/>
  <c r="HN66" i="17"/>
  <c r="FK66" i="17"/>
  <c r="GQ66" i="17"/>
  <c r="HW66" i="17"/>
  <c r="EM66" i="17"/>
  <c r="FC66" i="17"/>
  <c r="FS66" i="17"/>
  <c r="GI66" i="17"/>
  <c r="GY66" i="17"/>
  <c r="HO66" i="17"/>
  <c r="ET66" i="17"/>
  <c r="FJ66" i="17"/>
  <c r="FZ66" i="17"/>
  <c r="GP66" i="17"/>
  <c r="HF66" i="17"/>
  <c r="HV66" i="17"/>
  <c r="EU66" i="17"/>
  <c r="GA66" i="17"/>
  <c r="HG66" i="17"/>
  <c r="EI91" i="17"/>
  <c r="EM91" i="17"/>
  <c r="EQ91" i="17"/>
  <c r="EU91" i="17"/>
  <c r="EY91" i="17"/>
  <c r="FC91" i="17"/>
  <c r="FG91" i="17"/>
  <c r="FK91" i="17"/>
  <c r="FO91" i="17"/>
  <c r="FS91" i="17"/>
  <c r="FW91" i="17"/>
  <c r="GA91" i="17"/>
  <c r="GE91" i="17"/>
  <c r="GI91" i="17"/>
  <c r="GM91" i="17"/>
  <c r="GQ91" i="17"/>
  <c r="GU91" i="17"/>
  <c r="GY91" i="17"/>
  <c r="HC91" i="17"/>
  <c r="HG91" i="17"/>
  <c r="HK91" i="17"/>
  <c r="HO91" i="17"/>
  <c r="HS91" i="17"/>
  <c r="HW91" i="17"/>
  <c r="IA91" i="17"/>
  <c r="EF91" i="17"/>
  <c r="EJ91" i="17"/>
  <c r="EN91" i="17"/>
  <c r="ER91" i="17"/>
  <c r="EV91" i="17"/>
  <c r="EZ91" i="17"/>
  <c r="FD91" i="17"/>
  <c r="FH91" i="17"/>
  <c r="FL91" i="17"/>
  <c r="FP91" i="17"/>
  <c r="FT91" i="17"/>
  <c r="FX91" i="17"/>
  <c r="GB91" i="17"/>
  <c r="GF91" i="17"/>
  <c r="GJ91" i="17"/>
  <c r="GN91" i="17"/>
  <c r="GR91" i="17"/>
  <c r="GV91" i="17"/>
  <c r="GZ91" i="17"/>
  <c r="HD91" i="17"/>
  <c r="HH91" i="17"/>
  <c r="HL91" i="17"/>
  <c r="HP91" i="17"/>
  <c r="HT91" i="17"/>
  <c r="HX91" i="17"/>
  <c r="IB91" i="17"/>
  <c r="EG91" i="17"/>
  <c r="EO91" i="17"/>
  <c r="EW91" i="17"/>
  <c r="FE91" i="17"/>
  <c r="FM91" i="17"/>
  <c r="FU91" i="17"/>
  <c r="GC91" i="17"/>
  <c r="GK91" i="17"/>
  <c r="GS91" i="17"/>
  <c r="HA91" i="17"/>
  <c r="HI91" i="17"/>
  <c r="HQ91" i="17"/>
  <c r="HY91" i="17"/>
  <c r="ET91" i="17"/>
  <c r="FJ91" i="17"/>
  <c r="FR91" i="17"/>
  <c r="FZ91" i="17"/>
  <c r="GH91" i="17"/>
  <c r="GP91" i="17"/>
  <c r="HF91" i="17"/>
  <c r="EH91" i="17"/>
  <c r="EP91" i="17"/>
  <c r="EX91" i="17"/>
  <c r="FF91" i="17"/>
  <c r="FN91" i="17"/>
  <c r="FV91" i="17"/>
  <c r="GD91" i="17"/>
  <c r="GL91" i="17"/>
  <c r="GT91" i="17"/>
  <c r="HB91" i="17"/>
  <c r="HJ91" i="17"/>
  <c r="HR91" i="17"/>
  <c r="HZ91" i="17"/>
  <c r="EK91" i="17"/>
  <c r="ES91" i="17"/>
  <c r="FA91" i="17"/>
  <c r="FI91" i="17"/>
  <c r="FQ91" i="17"/>
  <c r="FY91" i="17"/>
  <c r="GG91" i="17"/>
  <c r="GO91" i="17"/>
  <c r="GW91" i="17"/>
  <c r="HE91" i="17"/>
  <c r="HM91" i="17"/>
  <c r="HU91" i="17"/>
  <c r="EL91" i="17"/>
  <c r="FB91" i="17"/>
  <c r="GX91" i="17"/>
  <c r="HV91" i="17"/>
  <c r="HN91" i="17"/>
  <c r="EF94" i="17"/>
  <c r="EJ94" i="17"/>
  <c r="EN94" i="17"/>
  <c r="ER94" i="17"/>
  <c r="EV94" i="17"/>
  <c r="EZ94" i="17"/>
  <c r="FD94" i="17"/>
  <c r="FH94" i="17"/>
  <c r="FL94" i="17"/>
  <c r="FP94" i="17"/>
  <c r="FT94" i="17"/>
  <c r="FX94" i="17"/>
  <c r="GB94" i="17"/>
  <c r="GF94" i="17"/>
  <c r="GJ94" i="17"/>
  <c r="GN94" i="17"/>
  <c r="GR94" i="17"/>
  <c r="GV94" i="17"/>
  <c r="GZ94" i="17"/>
  <c r="HD94" i="17"/>
  <c r="HH94" i="17"/>
  <c r="HL94" i="17"/>
  <c r="HP94" i="17"/>
  <c r="HT94" i="17"/>
  <c r="HX94" i="17"/>
  <c r="IB94" i="17"/>
  <c r="EG94" i="17"/>
  <c r="EK94" i="17"/>
  <c r="EO94" i="17"/>
  <c r="ES94" i="17"/>
  <c r="EW94" i="17"/>
  <c r="FA94" i="17"/>
  <c r="FE94" i="17"/>
  <c r="FI94" i="17"/>
  <c r="FM94" i="17"/>
  <c r="FQ94" i="17"/>
  <c r="FU94" i="17"/>
  <c r="FY94" i="17"/>
  <c r="GC94" i="17"/>
  <c r="GG94" i="17"/>
  <c r="GK94" i="17"/>
  <c r="GO94" i="17"/>
  <c r="GS94" i="17"/>
  <c r="GW94" i="17"/>
  <c r="HA94" i="17"/>
  <c r="HE94" i="17"/>
  <c r="HI94" i="17"/>
  <c r="HM94" i="17"/>
  <c r="HQ94" i="17"/>
  <c r="HU94" i="17"/>
  <c r="HY94" i="17"/>
  <c r="EH94" i="17"/>
  <c r="EP94" i="17"/>
  <c r="EX94" i="17"/>
  <c r="FF94" i="17"/>
  <c r="FN94" i="17"/>
  <c r="FV94" i="17"/>
  <c r="GD94" i="17"/>
  <c r="GL94" i="17"/>
  <c r="GT94" i="17"/>
  <c r="HB94" i="17"/>
  <c r="HJ94" i="17"/>
  <c r="HR94" i="17"/>
  <c r="HZ94" i="17"/>
  <c r="EU94" i="17"/>
  <c r="FK94" i="17"/>
  <c r="GA94" i="17"/>
  <c r="GQ94" i="17"/>
  <c r="HO94" i="17"/>
  <c r="EI94" i="17"/>
  <c r="EQ94" i="17"/>
  <c r="EY94" i="17"/>
  <c r="FG94" i="17"/>
  <c r="FO94" i="17"/>
  <c r="FW94" i="17"/>
  <c r="GE94" i="17"/>
  <c r="GM94" i="17"/>
  <c r="GU94" i="17"/>
  <c r="HC94" i="17"/>
  <c r="HK94" i="17"/>
  <c r="HS94" i="17"/>
  <c r="IA94" i="17"/>
  <c r="EL94" i="17"/>
  <c r="ET94" i="17"/>
  <c r="FB94" i="17"/>
  <c r="FJ94" i="17"/>
  <c r="FR94" i="17"/>
  <c r="FZ94" i="17"/>
  <c r="GH94" i="17"/>
  <c r="GP94" i="17"/>
  <c r="GX94" i="17"/>
  <c r="HF94" i="17"/>
  <c r="HN94" i="17"/>
  <c r="HV94" i="17"/>
  <c r="EM94" i="17"/>
  <c r="FC94" i="17"/>
  <c r="FS94" i="17"/>
  <c r="GI94" i="17"/>
  <c r="GY94" i="17"/>
  <c r="HW94" i="17"/>
  <c r="HG94" i="17"/>
  <c r="EH42" i="17"/>
  <c r="EL42" i="17"/>
  <c r="EP42" i="17"/>
  <c r="ET42" i="17"/>
  <c r="EX42" i="17"/>
  <c r="FB42" i="17"/>
  <c r="FF42" i="17"/>
  <c r="FJ42" i="17"/>
  <c r="FN42" i="17"/>
  <c r="FR42" i="17"/>
  <c r="FV42" i="17"/>
  <c r="FZ42" i="17"/>
  <c r="GD42" i="17"/>
  <c r="GH42" i="17"/>
  <c r="GL42" i="17"/>
  <c r="GP42" i="17"/>
  <c r="GT42" i="17"/>
  <c r="GX42" i="17"/>
  <c r="HB42" i="17"/>
  <c r="HF42" i="17"/>
  <c r="HJ42" i="17"/>
  <c r="HN42" i="17"/>
  <c r="HR42" i="17"/>
  <c r="HV42" i="17"/>
  <c r="HZ42" i="17"/>
  <c r="EI42" i="17"/>
  <c r="EM42" i="17"/>
  <c r="EQ42" i="17"/>
  <c r="EU42" i="17"/>
  <c r="EY42" i="17"/>
  <c r="FC42" i="17"/>
  <c r="FG42" i="17"/>
  <c r="FK42" i="17"/>
  <c r="FO42" i="17"/>
  <c r="FS42" i="17"/>
  <c r="FW42" i="17"/>
  <c r="GA42" i="17"/>
  <c r="GE42" i="17"/>
  <c r="GI42" i="17"/>
  <c r="GM42" i="17"/>
  <c r="GQ42" i="17"/>
  <c r="GU42" i="17"/>
  <c r="GY42" i="17"/>
  <c r="HC42" i="17"/>
  <c r="HG42" i="17"/>
  <c r="HK42" i="17"/>
  <c r="HO42" i="17"/>
  <c r="HS42" i="17"/>
  <c r="HW42" i="17"/>
  <c r="IA42" i="17"/>
  <c r="EF42" i="17"/>
  <c r="EN42" i="17"/>
  <c r="EV42" i="17"/>
  <c r="FD42" i="17"/>
  <c r="FL42" i="17"/>
  <c r="FT42" i="17"/>
  <c r="GB42" i="17"/>
  <c r="GJ42" i="17"/>
  <c r="GR42" i="17"/>
  <c r="GZ42" i="17"/>
  <c r="HH42" i="17"/>
  <c r="HP42" i="17"/>
  <c r="HX42" i="17"/>
  <c r="EG42" i="17"/>
  <c r="EO42" i="17"/>
  <c r="EW42" i="17"/>
  <c r="FE42" i="17"/>
  <c r="FM42" i="17"/>
  <c r="FU42" i="17"/>
  <c r="GC42" i="17"/>
  <c r="GK42" i="17"/>
  <c r="GS42" i="17"/>
  <c r="HA42" i="17"/>
  <c r="HI42" i="17"/>
  <c r="HQ42" i="17"/>
  <c r="HY42" i="17"/>
  <c r="EJ42" i="17"/>
  <c r="EZ42" i="17"/>
  <c r="FP42" i="17"/>
  <c r="GF42" i="17"/>
  <c r="GV42" i="17"/>
  <c r="HL42" i="17"/>
  <c r="IB42" i="17"/>
  <c r="EK42" i="17"/>
  <c r="FA42" i="17"/>
  <c r="FQ42" i="17"/>
  <c r="GG42" i="17"/>
  <c r="GW42" i="17"/>
  <c r="HM42" i="17"/>
  <c r="ER42" i="17"/>
  <c r="FX42" i="17"/>
  <c r="HD42" i="17"/>
  <c r="ES42" i="17"/>
  <c r="FY42" i="17"/>
  <c r="HE42" i="17"/>
  <c r="FH42" i="17"/>
  <c r="HT42" i="17"/>
  <c r="GO42" i="17"/>
  <c r="FI42" i="17"/>
  <c r="HU42" i="17"/>
  <c r="GN42" i="17"/>
  <c r="EG76" i="17"/>
  <c r="EK76" i="17"/>
  <c r="EO76" i="17"/>
  <c r="ES76" i="17"/>
  <c r="EW76" i="17"/>
  <c r="FA76" i="17"/>
  <c r="FE76" i="17"/>
  <c r="FI76" i="17"/>
  <c r="FM76" i="17"/>
  <c r="FQ76" i="17"/>
  <c r="FU76" i="17"/>
  <c r="FY76" i="17"/>
  <c r="GC76" i="17"/>
  <c r="GG76" i="17"/>
  <c r="GK76" i="17"/>
  <c r="GO76" i="17"/>
  <c r="GS76" i="17"/>
  <c r="GW76" i="17"/>
  <c r="HA76" i="17"/>
  <c r="HE76" i="17"/>
  <c r="HI76" i="17"/>
  <c r="HM76" i="17"/>
  <c r="HQ76" i="17"/>
  <c r="HU76" i="17"/>
  <c r="HY76" i="17"/>
  <c r="EH76" i="17"/>
  <c r="EL76" i="17"/>
  <c r="EP76" i="17"/>
  <c r="ET76" i="17"/>
  <c r="EX76" i="17"/>
  <c r="FB76" i="17"/>
  <c r="FF76" i="17"/>
  <c r="FJ76" i="17"/>
  <c r="FN76" i="17"/>
  <c r="FR76" i="17"/>
  <c r="FV76" i="17"/>
  <c r="FZ76" i="17"/>
  <c r="GD76" i="17"/>
  <c r="GH76" i="17"/>
  <c r="GL76" i="17"/>
  <c r="GP76" i="17"/>
  <c r="GT76" i="17"/>
  <c r="GX76" i="17"/>
  <c r="HB76" i="17"/>
  <c r="HF76" i="17"/>
  <c r="HJ76" i="17"/>
  <c r="HN76" i="17"/>
  <c r="HR76" i="17"/>
  <c r="HV76" i="17"/>
  <c r="HZ76" i="17"/>
  <c r="EI76" i="17"/>
  <c r="EQ76" i="17"/>
  <c r="EY76" i="17"/>
  <c r="FG76" i="17"/>
  <c r="FO76" i="17"/>
  <c r="FW76" i="17"/>
  <c r="GE76" i="17"/>
  <c r="GM76" i="17"/>
  <c r="GU76" i="17"/>
  <c r="HC76" i="17"/>
  <c r="HK76" i="17"/>
  <c r="HS76" i="17"/>
  <c r="IA76" i="17"/>
  <c r="EJ76" i="17"/>
  <c r="ER76" i="17"/>
  <c r="EZ76" i="17"/>
  <c r="FH76" i="17"/>
  <c r="FP76" i="17"/>
  <c r="FX76" i="17"/>
  <c r="GF76" i="17"/>
  <c r="GN76" i="17"/>
  <c r="GV76" i="17"/>
  <c r="HD76" i="17"/>
  <c r="HL76" i="17"/>
  <c r="HT76" i="17"/>
  <c r="IB76" i="17"/>
  <c r="EU76" i="17"/>
  <c r="FK76" i="17"/>
  <c r="GA76" i="17"/>
  <c r="GQ76" i="17"/>
  <c r="HG76" i="17"/>
  <c r="HW76" i="17"/>
  <c r="EN76" i="17"/>
  <c r="GJ76" i="17"/>
  <c r="HP76" i="17"/>
  <c r="EF76" i="17"/>
  <c r="EV76" i="17"/>
  <c r="FL76" i="17"/>
  <c r="GB76" i="17"/>
  <c r="GR76" i="17"/>
  <c r="HH76" i="17"/>
  <c r="HX76" i="17"/>
  <c r="EM76" i="17"/>
  <c r="FC76" i="17"/>
  <c r="FS76" i="17"/>
  <c r="GI76" i="17"/>
  <c r="GY76" i="17"/>
  <c r="HO76" i="17"/>
  <c r="FD76" i="17"/>
  <c r="FT76" i="17"/>
  <c r="GZ76" i="17"/>
  <c r="EH86" i="17"/>
  <c r="EL86" i="17"/>
  <c r="EP86" i="17"/>
  <c r="ET86" i="17"/>
  <c r="EX86" i="17"/>
  <c r="FB86" i="17"/>
  <c r="FF86" i="17"/>
  <c r="FJ86" i="17"/>
  <c r="FN86" i="17"/>
  <c r="FR86" i="17"/>
  <c r="FV86" i="17"/>
  <c r="FZ86" i="17"/>
  <c r="GD86" i="17"/>
  <c r="GH86" i="17"/>
  <c r="GL86" i="17"/>
  <c r="GP86" i="17"/>
  <c r="GT86" i="17"/>
  <c r="GX86" i="17"/>
  <c r="HB86" i="17"/>
  <c r="HF86" i="17"/>
  <c r="HJ86" i="17"/>
  <c r="HN86" i="17"/>
  <c r="HR86" i="17"/>
  <c r="HV86" i="17"/>
  <c r="HZ86" i="17"/>
  <c r="EI86" i="17"/>
  <c r="EM86" i="17"/>
  <c r="EQ86" i="17"/>
  <c r="EU86" i="17"/>
  <c r="EY86" i="17"/>
  <c r="FC86" i="17"/>
  <c r="FG86" i="17"/>
  <c r="FK86" i="17"/>
  <c r="FO86" i="17"/>
  <c r="FS86" i="17"/>
  <c r="FW86" i="17"/>
  <c r="GA86" i="17"/>
  <c r="GE86" i="17"/>
  <c r="GI86" i="17"/>
  <c r="GM86" i="17"/>
  <c r="GQ86" i="17"/>
  <c r="GU86" i="17"/>
  <c r="GY86" i="17"/>
  <c r="HC86" i="17"/>
  <c r="HG86" i="17"/>
  <c r="HK86" i="17"/>
  <c r="HO86" i="17"/>
  <c r="HS86" i="17"/>
  <c r="HW86" i="17"/>
  <c r="IA86" i="17"/>
  <c r="EJ86" i="17"/>
  <c r="ER86" i="17"/>
  <c r="EZ86" i="17"/>
  <c r="FH86" i="17"/>
  <c r="FP86" i="17"/>
  <c r="FX86" i="17"/>
  <c r="GF86" i="17"/>
  <c r="GN86" i="17"/>
  <c r="GV86" i="17"/>
  <c r="HD86" i="17"/>
  <c r="HL86" i="17"/>
  <c r="HT86" i="17"/>
  <c r="IB86" i="17"/>
  <c r="EG86" i="17"/>
  <c r="EW86" i="17"/>
  <c r="FM86" i="17"/>
  <c r="GC86" i="17"/>
  <c r="GS86" i="17"/>
  <c r="HI86" i="17"/>
  <c r="HY86" i="17"/>
  <c r="EK86" i="17"/>
  <c r="ES86" i="17"/>
  <c r="FA86" i="17"/>
  <c r="FI86" i="17"/>
  <c r="FQ86" i="17"/>
  <c r="FY86" i="17"/>
  <c r="GG86" i="17"/>
  <c r="GO86" i="17"/>
  <c r="GW86" i="17"/>
  <c r="HE86" i="17"/>
  <c r="HM86" i="17"/>
  <c r="HU86" i="17"/>
  <c r="EF86" i="17"/>
  <c r="EN86" i="17"/>
  <c r="EV86" i="17"/>
  <c r="FD86" i="17"/>
  <c r="FL86" i="17"/>
  <c r="FT86" i="17"/>
  <c r="GB86" i="17"/>
  <c r="GJ86" i="17"/>
  <c r="GR86" i="17"/>
  <c r="GZ86" i="17"/>
  <c r="HH86" i="17"/>
  <c r="HP86" i="17"/>
  <c r="HX86" i="17"/>
  <c r="EO86" i="17"/>
  <c r="FE86" i="17"/>
  <c r="FU86" i="17"/>
  <c r="GK86" i="17"/>
  <c r="HA86" i="17"/>
  <c r="HQ86" i="17"/>
  <c r="EI98" i="17"/>
  <c r="EM98" i="17"/>
  <c r="EQ98" i="17"/>
  <c r="EU98" i="17"/>
  <c r="EY98" i="17"/>
  <c r="FC98" i="17"/>
  <c r="FG98" i="17"/>
  <c r="FK98" i="17"/>
  <c r="FO98" i="17"/>
  <c r="FS98" i="17"/>
  <c r="FW98" i="17"/>
  <c r="GA98" i="17"/>
  <c r="GE98" i="17"/>
  <c r="GI98" i="17"/>
  <c r="GM98" i="17"/>
  <c r="GQ98" i="17"/>
  <c r="GU98" i="17"/>
  <c r="GY98" i="17"/>
  <c r="HC98" i="17"/>
  <c r="HG98" i="17"/>
  <c r="HK98" i="17"/>
  <c r="HO98" i="17"/>
  <c r="HS98" i="17"/>
  <c r="HW98" i="17"/>
  <c r="IA98" i="17"/>
  <c r="EK98" i="17"/>
  <c r="ES98" i="17"/>
  <c r="FA98" i="17"/>
  <c r="FI98" i="17"/>
  <c r="FQ98" i="17"/>
  <c r="FY98" i="17"/>
  <c r="GG98" i="17"/>
  <c r="GO98" i="17"/>
  <c r="GW98" i="17"/>
  <c r="HE98" i="17"/>
  <c r="HM98" i="17"/>
  <c r="HU98" i="17"/>
  <c r="EL98" i="17"/>
  <c r="EX98" i="17"/>
  <c r="FF98" i="17"/>
  <c r="FR98" i="17"/>
  <c r="FZ98" i="17"/>
  <c r="GH98" i="17"/>
  <c r="GT98" i="17"/>
  <c r="HB98" i="17"/>
  <c r="HJ98" i="17"/>
  <c r="HZ98" i="17"/>
  <c r="EF98" i="17"/>
  <c r="EJ98" i="17"/>
  <c r="EN98" i="17"/>
  <c r="ER98" i="17"/>
  <c r="EV98" i="17"/>
  <c r="EZ98" i="17"/>
  <c r="FD98" i="17"/>
  <c r="FH98" i="17"/>
  <c r="FL98" i="17"/>
  <c r="FP98" i="17"/>
  <c r="FT98" i="17"/>
  <c r="FX98" i="17"/>
  <c r="GB98" i="17"/>
  <c r="GF98" i="17"/>
  <c r="GJ98" i="17"/>
  <c r="GN98" i="17"/>
  <c r="GR98" i="17"/>
  <c r="GV98" i="17"/>
  <c r="GZ98" i="17"/>
  <c r="HD98" i="17"/>
  <c r="HH98" i="17"/>
  <c r="HL98" i="17"/>
  <c r="HP98" i="17"/>
  <c r="HT98" i="17"/>
  <c r="HX98" i="17"/>
  <c r="IB98" i="17"/>
  <c r="EG98" i="17"/>
  <c r="EO98" i="17"/>
  <c r="EW98" i="17"/>
  <c r="FE98" i="17"/>
  <c r="FM98" i="17"/>
  <c r="FU98" i="17"/>
  <c r="GC98" i="17"/>
  <c r="GK98" i="17"/>
  <c r="GS98" i="17"/>
  <c r="HA98" i="17"/>
  <c r="HI98" i="17"/>
  <c r="HQ98" i="17"/>
  <c r="HY98" i="17"/>
  <c r="EH98" i="17"/>
  <c r="EP98" i="17"/>
  <c r="FB98" i="17"/>
  <c r="FJ98" i="17"/>
  <c r="FN98" i="17"/>
  <c r="FV98" i="17"/>
  <c r="GD98" i="17"/>
  <c r="GP98" i="17"/>
  <c r="GX98" i="17"/>
  <c r="HF98" i="17"/>
  <c r="HN98" i="17"/>
  <c r="HV98" i="17"/>
  <c r="ET98" i="17"/>
  <c r="GL98" i="17"/>
  <c r="HR98" i="17"/>
  <c r="EF62" i="17"/>
  <c r="EJ62" i="17"/>
  <c r="EN62" i="17"/>
  <c r="ER62" i="17"/>
  <c r="EV62" i="17"/>
  <c r="EZ62" i="17"/>
  <c r="FD62" i="17"/>
  <c r="FH62" i="17"/>
  <c r="FL62" i="17"/>
  <c r="FP62" i="17"/>
  <c r="FT62" i="17"/>
  <c r="FX62" i="17"/>
  <c r="GB62" i="17"/>
  <c r="GF62" i="17"/>
  <c r="GJ62" i="17"/>
  <c r="GN62" i="17"/>
  <c r="GR62" i="17"/>
  <c r="GV62" i="17"/>
  <c r="GZ62" i="17"/>
  <c r="HD62" i="17"/>
  <c r="HH62" i="17"/>
  <c r="HL62" i="17"/>
  <c r="HP62" i="17"/>
  <c r="HT62" i="17"/>
  <c r="HX62" i="17"/>
  <c r="IB62" i="17"/>
  <c r="EG62" i="17"/>
  <c r="EK62" i="17"/>
  <c r="EO62" i="17"/>
  <c r="ES62" i="17"/>
  <c r="EW62" i="17"/>
  <c r="FA62" i="17"/>
  <c r="FE62" i="17"/>
  <c r="FI62" i="17"/>
  <c r="FM62" i="17"/>
  <c r="FQ62" i="17"/>
  <c r="FU62" i="17"/>
  <c r="FY62" i="17"/>
  <c r="GC62" i="17"/>
  <c r="GG62" i="17"/>
  <c r="GK62" i="17"/>
  <c r="GO62" i="17"/>
  <c r="GS62" i="17"/>
  <c r="GW62" i="17"/>
  <c r="HA62" i="17"/>
  <c r="HE62" i="17"/>
  <c r="HI62" i="17"/>
  <c r="HM62" i="17"/>
  <c r="HQ62" i="17"/>
  <c r="HU62" i="17"/>
  <c r="HY62" i="17"/>
  <c r="EH62" i="17"/>
  <c r="EP62" i="17"/>
  <c r="EX62" i="17"/>
  <c r="FF62" i="17"/>
  <c r="FN62" i="17"/>
  <c r="FV62" i="17"/>
  <c r="GD62" i="17"/>
  <c r="GL62" i="17"/>
  <c r="GT62" i="17"/>
  <c r="HB62" i="17"/>
  <c r="HJ62" i="17"/>
  <c r="HR62" i="17"/>
  <c r="HZ62" i="17"/>
  <c r="EI62" i="17"/>
  <c r="EQ62" i="17"/>
  <c r="EY62" i="17"/>
  <c r="FG62" i="17"/>
  <c r="FO62" i="17"/>
  <c r="FW62" i="17"/>
  <c r="GE62" i="17"/>
  <c r="GM62" i="17"/>
  <c r="GU62" i="17"/>
  <c r="HC62" i="17"/>
  <c r="HK62" i="17"/>
  <c r="HS62" i="17"/>
  <c r="IA62" i="17"/>
  <c r="EL62" i="17"/>
  <c r="FB62" i="17"/>
  <c r="FR62" i="17"/>
  <c r="GH62" i="17"/>
  <c r="GX62" i="17"/>
  <c r="HN62" i="17"/>
  <c r="FK62" i="17"/>
  <c r="GQ62" i="17"/>
  <c r="HW62" i="17"/>
  <c r="EM62" i="17"/>
  <c r="FC62" i="17"/>
  <c r="FS62" i="17"/>
  <c r="GI62" i="17"/>
  <c r="GY62" i="17"/>
  <c r="HO62" i="17"/>
  <c r="ET62" i="17"/>
  <c r="FJ62" i="17"/>
  <c r="FZ62" i="17"/>
  <c r="GP62" i="17"/>
  <c r="HF62" i="17"/>
  <c r="HV62" i="17"/>
  <c r="EU62" i="17"/>
  <c r="GA62" i="17"/>
  <c r="HG62" i="17"/>
  <c r="EH72" i="17"/>
  <c r="EL72" i="17"/>
  <c r="EP72" i="17"/>
  <c r="ET72" i="17"/>
  <c r="EX72" i="17"/>
  <c r="FB72" i="17"/>
  <c r="FF72" i="17"/>
  <c r="FJ72" i="17"/>
  <c r="FN72" i="17"/>
  <c r="FR72" i="17"/>
  <c r="FV72" i="17"/>
  <c r="FZ72" i="17"/>
  <c r="GD72" i="17"/>
  <c r="GH72" i="17"/>
  <c r="GL72" i="17"/>
  <c r="GP72" i="17"/>
  <c r="GT72" i="17"/>
  <c r="GX72" i="17"/>
  <c r="HB72" i="17"/>
  <c r="HF72" i="17"/>
  <c r="HJ72" i="17"/>
  <c r="HN72" i="17"/>
  <c r="HR72" i="17"/>
  <c r="HV72" i="17"/>
  <c r="HZ72" i="17"/>
  <c r="EI72" i="17"/>
  <c r="EM72" i="17"/>
  <c r="EQ72" i="17"/>
  <c r="EU72" i="17"/>
  <c r="EY72" i="17"/>
  <c r="FC72" i="17"/>
  <c r="FG72" i="17"/>
  <c r="FK72" i="17"/>
  <c r="FO72" i="17"/>
  <c r="FS72" i="17"/>
  <c r="FW72" i="17"/>
  <c r="GA72" i="17"/>
  <c r="GE72" i="17"/>
  <c r="GI72" i="17"/>
  <c r="GM72" i="17"/>
  <c r="GQ72" i="17"/>
  <c r="GU72" i="17"/>
  <c r="GY72" i="17"/>
  <c r="HC72" i="17"/>
  <c r="HG72" i="17"/>
  <c r="HK72" i="17"/>
  <c r="HO72" i="17"/>
  <c r="HS72" i="17"/>
  <c r="HW72" i="17"/>
  <c r="IA72" i="17"/>
  <c r="EF72" i="17"/>
  <c r="EN72" i="17"/>
  <c r="EV72" i="17"/>
  <c r="FD72" i="17"/>
  <c r="FL72" i="17"/>
  <c r="FT72" i="17"/>
  <c r="GB72" i="17"/>
  <c r="GJ72" i="17"/>
  <c r="GR72" i="17"/>
  <c r="GZ72" i="17"/>
  <c r="HH72" i="17"/>
  <c r="HP72" i="17"/>
  <c r="HX72" i="17"/>
  <c r="EG72" i="17"/>
  <c r="EO72" i="17"/>
  <c r="EW72" i="17"/>
  <c r="FE72" i="17"/>
  <c r="FM72" i="17"/>
  <c r="FU72" i="17"/>
  <c r="GC72" i="17"/>
  <c r="GK72" i="17"/>
  <c r="GS72" i="17"/>
  <c r="HA72" i="17"/>
  <c r="HI72" i="17"/>
  <c r="HQ72" i="17"/>
  <c r="HY72" i="17"/>
  <c r="ER72" i="17"/>
  <c r="FH72" i="17"/>
  <c r="FX72" i="17"/>
  <c r="GN72" i="17"/>
  <c r="HD72" i="17"/>
  <c r="HT72" i="17"/>
  <c r="FA72" i="17"/>
  <c r="GG72" i="17"/>
  <c r="HM72" i="17"/>
  <c r="ES72" i="17"/>
  <c r="FI72" i="17"/>
  <c r="FY72" i="17"/>
  <c r="GO72" i="17"/>
  <c r="HE72" i="17"/>
  <c r="HU72" i="17"/>
  <c r="EJ72" i="17"/>
  <c r="EZ72" i="17"/>
  <c r="FP72" i="17"/>
  <c r="GF72" i="17"/>
  <c r="GV72" i="17"/>
  <c r="HL72" i="17"/>
  <c r="IB72" i="17"/>
  <c r="EK72" i="17"/>
  <c r="FQ72" i="17"/>
  <c r="GW72" i="17"/>
  <c r="EI64" i="17"/>
  <c r="EM64" i="17"/>
  <c r="EQ64" i="17"/>
  <c r="EU64" i="17"/>
  <c r="EY64" i="17"/>
  <c r="FC64" i="17"/>
  <c r="FG64" i="17"/>
  <c r="FK64" i="17"/>
  <c r="FO64" i="17"/>
  <c r="FS64" i="17"/>
  <c r="FW64" i="17"/>
  <c r="GA64" i="17"/>
  <c r="GE64" i="17"/>
  <c r="GI64" i="17"/>
  <c r="GM64" i="17"/>
  <c r="GQ64" i="17"/>
  <c r="GU64" i="17"/>
  <c r="GY64" i="17"/>
  <c r="HC64" i="17"/>
  <c r="HG64" i="17"/>
  <c r="HK64" i="17"/>
  <c r="HO64" i="17"/>
  <c r="HS64" i="17"/>
  <c r="HW64" i="17"/>
  <c r="IA64" i="17"/>
  <c r="EF64" i="17"/>
  <c r="EJ64" i="17"/>
  <c r="EN64" i="17"/>
  <c r="ER64" i="17"/>
  <c r="EV64" i="17"/>
  <c r="EZ64" i="17"/>
  <c r="FD64" i="17"/>
  <c r="FH64" i="17"/>
  <c r="FL64" i="17"/>
  <c r="FP64" i="17"/>
  <c r="FT64" i="17"/>
  <c r="FX64" i="17"/>
  <c r="GB64" i="17"/>
  <c r="GF64" i="17"/>
  <c r="GJ64" i="17"/>
  <c r="GN64" i="17"/>
  <c r="GR64" i="17"/>
  <c r="GV64" i="17"/>
  <c r="GZ64" i="17"/>
  <c r="HD64" i="17"/>
  <c r="HH64" i="17"/>
  <c r="HL64" i="17"/>
  <c r="HP64" i="17"/>
  <c r="HT64" i="17"/>
  <c r="HX64" i="17"/>
  <c r="IB64" i="17"/>
  <c r="EK64" i="17"/>
  <c r="ES64" i="17"/>
  <c r="FA64" i="17"/>
  <c r="FI64" i="17"/>
  <c r="FQ64" i="17"/>
  <c r="FY64" i="17"/>
  <c r="GG64" i="17"/>
  <c r="GO64" i="17"/>
  <c r="GW64" i="17"/>
  <c r="HE64" i="17"/>
  <c r="HM64" i="17"/>
  <c r="HU64" i="17"/>
  <c r="EL64" i="17"/>
  <c r="ET64" i="17"/>
  <c r="FB64" i="17"/>
  <c r="FJ64" i="17"/>
  <c r="FR64" i="17"/>
  <c r="FZ64" i="17"/>
  <c r="GH64" i="17"/>
  <c r="GP64" i="17"/>
  <c r="GX64" i="17"/>
  <c r="HF64" i="17"/>
  <c r="HN64" i="17"/>
  <c r="HV64" i="17"/>
  <c r="EO64" i="17"/>
  <c r="FE64" i="17"/>
  <c r="FU64" i="17"/>
  <c r="GK64" i="17"/>
  <c r="HA64" i="17"/>
  <c r="HQ64" i="17"/>
  <c r="EH64" i="17"/>
  <c r="FN64" i="17"/>
  <c r="GT64" i="17"/>
  <c r="HZ64" i="17"/>
  <c r="EP64" i="17"/>
  <c r="FF64" i="17"/>
  <c r="FV64" i="17"/>
  <c r="GL64" i="17"/>
  <c r="HB64" i="17"/>
  <c r="HR64" i="17"/>
  <c r="EG64" i="17"/>
  <c r="EW64" i="17"/>
  <c r="FM64" i="17"/>
  <c r="GC64" i="17"/>
  <c r="GS64" i="17"/>
  <c r="HI64" i="17"/>
  <c r="HY64" i="17"/>
  <c r="EX64" i="17"/>
  <c r="GD64" i="17"/>
  <c r="HJ64" i="17"/>
  <c r="EG34" i="17"/>
  <c r="EK34" i="17"/>
  <c r="EO34" i="17"/>
  <c r="ES34" i="17"/>
  <c r="EW34" i="17"/>
  <c r="FA34" i="17"/>
  <c r="FE34" i="17"/>
  <c r="FI34" i="17"/>
  <c r="FM34" i="17"/>
  <c r="FQ34" i="17"/>
  <c r="FU34" i="17"/>
  <c r="FY34" i="17"/>
  <c r="GC34" i="17"/>
  <c r="GG34" i="17"/>
  <c r="GK34" i="17"/>
  <c r="GO34" i="17"/>
  <c r="GS34" i="17"/>
  <c r="GW34" i="17"/>
  <c r="HA34" i="17"/>
  <c r="HE34" i="17"/>
  <c r="HI34" i="17"/>
  <c r="HM34" i="17"/>
  <c r="HQ34" i="17"/>
  <c r="HU34" i="17"/>
  <c r="HY34" i="17"/>
  <c r="EH34" i="17"/>
  <c r="EL34" i="17"/>
  <c r="EP34" i="17"/>
  <c r="ET34" i="17"/>
  <c r="EX34" i="17"/>
  <c r="FB34" i="17"/>
  <c r="FF34" i="17"/>
  <c r="FJ34" i="17"/>
  <c r="FN34" i="17"/>
  <c r="FR34" i="17"/>
  <c r="FV34" i="17"/>
  <c r="FZ34" i="17"/>
  <c r="GD34" i="17"/>
  <c r="GH34" i="17"/>
  <c r="GL34" i="17"/>
  <c r="GP34" i="17"/>
  <c r="GT34" i="17"/>
  <c r="GX34" i="17"/>
  <c r="HB34" i="17"/>
  <c r="HF34" i="17"/>
  <c r="HJ34" i="17"/>
  <c r="HN34" i="17"/>
  <c r="HR34" i="17"/>
  <c r="HV34" i="17"/>
  <c r="HZ34" i="17"/>
  <c r="EI34" i="17"/>
  <c r="EQ34" i="17"/>
  <c r="EY34" i="17"/>
  <c r="FG34" i="17"/>
  <c r="FO34" i="17"/>
  <c r="FW34" i="17"/>
  <c r="GE34" i="17"/>
  <c r="GM34" i="17"/>
  <c r="GU34" i="17"/>
  <c r="HC34" i="17"/>
  <c r="HK34" i="17"/>
  <c r="HS34" i="17"/>
  <c r="IA34" i="17"/>
  <c r="EJ34" i="17"/>
  <c r="ER34" i="17"/>
  <c r="EZ34" i="17"/>
  <c r="FH34" i="17"/>
  <c r="FP34" i="17"/>
  <c r="FX34" i="17"/>
  <c r="GF34" i="17"/>
  <c r="GN34" i="17"/>
  <c r="GV34" i="17"/>
  <c r="HD34" i="17"/>
  <c r="HL34" i="17"/>
  <c r="HT34" i="17"/>
  <c r="IB34" i="17"/>
  <c r="EM34" i="17"/>
  <c r="FC34" i="17"/>
  <c r="FS34" i="17"/>
  <c r="GI34" i="17"/>
  <c r="GY34" i="17"/>
  <c r="HO34" i="17"/>
  <c r="EN34" i="17"/>
  <c r="FD34" i="17"/>
  <c r="FT34" i="17"/>
  <c r="GJ34" i="17"/>
  <c r="GZ34" i="17"/>
  <c r="HP34" i="17"/>
  <c r="EU34" i="17"/>
  <c r="GA34" i="17"/>
  <c r="HG34" i="17"/>
  <c r="EV34" i="17"/>
  <c r="GB34" i="17"/>
  <c r="HH34" i="17"/>
  <c r="FK34" i="17"/>
  <c r="HW34" i="17"/>
  <c r="EF34" i="17"/>
  <c r="FL34" i="17"/>
  <c r="HX34" i="17"/>
  <c r="GQ34" i="17"/>
  <c r="GR34" i="17"/>
  <c r="EH56" i="17"/>
  <c r="EL56" i="17"/>
  <c r="EP56" i="17"/>
  <c r="ET56" i="17"/>
  <c r="EX56" i="17"/>
  <c r="FB56" i="17"/>
  <c r="FF56" i="17"/>
  <c r="FJ56" i="17"/>
  <c r="FN56" i="17"/>
  <c r="FR56" i="17"/>
  <c r="FV56" i="17"/>
  <c r="FZ56" i="17"/>
  <c r="GD56" i="17"/>
  <c r="GH56" i="17"/>
  <c r="GL56" i="17"/>
  <c r="GP56" i="17"/>
  <c r="GT56" i="17"/>
  <c r="GX56" i="17"/>
  <c r="HB56" i="17"/>
  <c r="HF56" i="17"/>
  <c r="HJ56" i="17"/>
  <c r="HN56" i="17"/>
  <c r="HR56" i="17"/>
  <c r="HV56" i="17"/>
  <c r="HZ56" i="17"/>
  <c r="EI56" i="17"/>
  <c r="EM56" i="17"/>
  <c r="EQ56" i="17"/>
  <c r="EU56" i="17"/>
  <c r="EY56" i="17"/>
  <c r="FC56" i="17"/>
  <c r="FG56" i="17"/>
  <c r="FK56" i="17"/>
  <c r="FO56" i="17"/>
  <c r="FS56" i="17"/>
  <c r="FW56" i="17"/>
  <c r="GA56" i="17"/>
  <c r="GE56" i="17"/>
  <c r="GI56" i="17"/>
  <c r="GM56" i="17"/>
  <c r="GQ56" i="17"/>
  <c r="GU56" i="17"/>
  <c r="GY56" i="17"/>
  <c r="HC56" i="17"/>
  <c r="HG56" i="17"/>
  <c r="HK56" i="17"/>
  <c r="HO56" i="17"/>
  <c r="HS56" i="17"/>
  <c r="HW56" i="17"/>
  <c r="IA56" i="17"/>
  <c r="EJ56" i="17"/>
  <c r="ER56" i="17"/>
  <c r="EZ56" i="17"/>
  <c r="FH56" i="17"/>
  <c r="FP56" i="17"/>
  <c r="FX56" i="17"/>
  <c r="GF56" i="17"/>
  <c r="GN56" i="17"/>
  <c r="GV56" i="17"/>
  <c r="HD56" i="17"/>
  <c r="HL56" i="17"/>
  <c r="HT56" i="17"/>
  <c r="IB56" i="17"/>
  <c r="EK56" i="17"/>
  <c r="ES56" i="17"/>
  <c r="FA56" i="17"/>
  <c r="FI56" i="17"/>
  <c r="FQ56" i="17"/>
  <c r="FY56" i="17"/>
  <c r="GG56" i="17"/>
  <c r="GO56" i="17"/>
  <c r="GW56" i="17"/>
  <c r="HE56" i="17"/>
  <c r="HM56" i="17"/>
  <c r="HU56" i="17"/>
  <c r="EN56" i="17"/>
  <c r="FD56" i="17"/>
  <c r="FT56" i="17"/>
  <c r="GJ56" i="17"/>
  <c r="GZ56" i="17"/>
  <c r="HP56" i="17"/>
  <c r="EG56" i="17"/>
  <c r="FM56" i="17"/>
  <c r="GS56" i="17"/>
  <c r="HY56" i="17"/>
  <c r="EO56" i="17"/>
  <c r="FE56" i="17"/>
  <c r="FU56" i="17"/>
  <c r="GK56" i="17"/>
  <c r="HA56" i="17"/>
  <c r="HQ56" i="17"/>
  <c r="EF56" i="17"/>
  <c r="EV56" i="17"/>
  <c r="FL56" i="17"/>
  <c r="GB56" i="17"/>
  <c r="GR56" i="17"/>
  <c r="HH56" i="17"/>
  <c r="HX56" i="17"/>
  <c r="EW56" i="17"/>
  <c r="GC56" i="17"/>
  <c r="HI56" i="17"/>
  <c r="EH23" i="17"/>
  <c r="EL23" i="17"/>
  <c r="EP23" i="17"/>
  <c r="ET23" i="17"/>
  <c r="EX23" i="17"/>
  <c r="FB23" i="17"/>
  <c r="FF23" i="17"/>
  <c r="FJ23" i="17"/>
  <c r="FN23" i="17"/>
  <c r="FR23" i="17"/>
  <c r="FV23" i="17"/>
  <c r="FZ23" i="17"/>
  <c r="GD23" i="17"/>
  <c r="GH23" i="17"/>
  <c r="GL23" i="17"/>
  <c r="GP23" i="17"/>
  <c r="GT23" i="17"/>
  <c r="GX23" i="17"/>
  <c r="HB23" i="17"/>
  <c r="HF23" i="17"/>
  <c r="HJ23" i="17"/>
  <c r="HN23" i="17"/>
  <c r="HR23" i="17"/>
  <c r="HV23" i="17"/>
  <c r="HZ23" i="17"/>
  <c r="EI23" i="17"/>
  <c r="EM23" i="17"/>
  <c r="EQ23" i="17"/>
  <c r="EU23" i="17"/>
  <c r="EY23" i="17"/>
  <c r="FC23" i="17"/>
  <c r="FG23" i="17"/>
  <c r="FK23" i="17"/>
  <c r="FO23" i="17"/>
  <c r="FS23" i="17"/>
  <c r="FW23" i="17"/>
  <c r="GA23" i="17"/>
  <c r="GE23" i="17"/>
  <c r="GI23" i="17"/>
  <c r="GM23" i="17"/>
  <c r="GQ23" i="17"/>
  <c r="GU23" i="17"/>
  <c r="GY23" i="17"/>
  <c r="HC23" i="17"/>
  <c r="HG23" i="17"/>
  <c r="HK23" i="17"/>
  <c r="HO23" i="17"/>
  <c r="HS23" i="17"/>
  <c r="HW23" i="17"/>
  <c r="IA23" i="17"/>
  <c r="EJ23" i="17"/>
  <c r="ER23" i="17"/>
  <c r="EZ23" i="17"/>
  <c r="FH23" i="17"/>
  <c r="FP23" i="17"/>
  <c r="FX23" i="17"/>
  <c r="GF23" i="17"/>
  <c r="GN23" i="17"/>
  <c r="GV23" i="17"/>
  <c r="HD23" i="17"/>
  <c r="HL23" i="17"/>
  <c r="HT23" i="17"/>
  <c r="IB23" i="17"/>
  <c r="EK23" i="17"/>
  <c r="ES23" i="17"/>
  <c r="FA23" i="17"/>
  <c r="FI23" i="17"/>
  <c r="FQ23" i="17"/>
  <c r="FY23" i="17"/>
  <c r="GG23" i="17"/>
  <c r="GO23" i="17"/>
  <c r="GW23" i="17"/>
  <c r="HE23" i="17"/>
  <c r="HM23" i="17"/>
  <c r="HU23" i="17"/>
  <c r="EF23" i="17"/>
  <c r="EV23" i="17"/>
  <c r="FL23" i="17"/>
  <c r="GB23" i="17"/>
  <c r="GR23" i="17"/>
  <c r="HH23" i="17"/>
  <c r="HX23" i="17"/>
  <c r="EG23" i="17"/>
  <c r="EW23" i="17"/>
  <c r="FM23" i="17"/>
  <c r="GC23" i="17"/>
  <c r="GS23" i="17"/>
  <c r="HI23" i="17"/>
  <c r="HY23" i="17"/>
  <c r="EN23" i="17"/>
  <c r="FT23" i="17"/>
  <c r="GZ23" i="17"/>
  <c r="EO23" i="17"/>
  <c r="FU23" i="17"/>
  <c r="HA23" i="17"/>
  <c r="FD23" i="17"/>
  <c r="HP23" i="17"/>
  <c r="FE23" i="17"/>
  <c r="HQ23" i="17"/>
  <c r="GJ23" i="17"/>
  <c r="GK23" i="17"/>
  <c r="EI101" i="17"/>
  <c r="EM101" i="17"/>
  <c r="EQ101" i="17"/>
  <c r="EU101" i="17"/>
  <c r="EY101" i="17"/>
  <c r="FC101" i="17"/>
  <c r="FG101" i="17"/>
  <c r="FK101" i="17"/>
  <c r="FO101" i="17"/>
  <c r="FS101" i="17"/>
  <c r="FW101" i="17"/>
  <c r="GA101" i="17"/>
  <c r="GE101" i="17"/>
  <c r="GI101" i="17"/>
  <c r="GM101" i="17"/>
  <c r="GQ101" i="17"/>
  <c r="GU101" i="17"/>
  <c r="GY101" i="17"/>
  <c r="HC101" i="17"/>
  <c r="HG101" i="17"/>
  <c r="HK101" i="17"/>
  <c r="HO101" i="17"/>
  <c r="HS101" i="17"/>
  <c r="HW101" i="17"/>
  <c r="IA101" i="17"/>
  <c r="EG101" i="17"/>
  <c r="EO101" i="17"/>
  <c r="EW101" i="17"/>
  <c r="FE101" i="17"/>
  <c r="FM101" i="17"/>
  <c r="FU101" i="17"/>
  <c r="GC101" i="17"/>
  <c r="GK101" i="17"/>
  <c r="GS101" i="17"/>
  <c r="HU101" i="17"/>
  <c r="HY101" i="17"/>
  <c r="EL101" i="17"/>
  <c r="ET101" i="17"/>
  <c r="FB101" i="17"/>
  <c r="FJ101" i="17"/>
  <c r="FV101" i="17"/>
  <c r="GD101" i="17"/>
  <c r="GL101" i="17"/>
  <c r="GT101" i="17"/>
  <c r="HB101" i="17"/>
  <c r="HJ101" i="17"/>
  <c r="HR101" i="17"/>
  <c r="HZ101" i="17"/>
  <c r="EF101" i="17"/>
  <c r="EJ101" i="17"/>
  <c r="EN101" i="17"/>
  <c r="ER101" i="17"/>
  <c r="EV101" i="17"/>
  <c r="EZ101" i="17"/>
  <c r="FD101" i="17"/>
  <c r="FH101" i="17"/>
  <c r="FL101" i="17"/>
  <c r="FP101" i="17"/>
  <c r="FT101" i="17"/>
  <c r="FX101" i="17"/>
  <c r="GB101" i="17"/>
  <c r="GF101" i="17"/>
  <c r="GJ101" i="17"/>
  <c r="GN101" i="17"/>
  <c r="GR101" i="17"/>
  <c r="GV101" i="17"/>
  <c r="GZ101" i="17"/>
  <c r="HD101" i="17"/>
  <c r="HH101" i="17"/>
  <c r="HL101" i="17"/>
  <c r="HP101" i="17"/>
  <c r="HT101" i="17"/>
  <c r="HX101" i="17"/>
  <c r="IB101" i="17"/>
  <c r="EK101" i="17"/>
  <c r="ES101" i="17"/>
  <c r="FA101" i="17"/>
  <c r="FI101" i="17"/>
  <c r="FQ101" i="17"/>
  <c r="FY101" i="17"/>
  <c r="GG101" i="17"/>
  <c r="GO101" i="17"/>
  <c r="GW101" i="17"/>
  <c r="HA101" i="17"/>
  <c r="HE101" i="17"/>
  <c r="HI101" i="17"/>
  <c r="HM101" i="17"/>
  <c r="HQ101" i="17"/>
  <c r="EH101" i="17"/>
  <c r="EP101" i="17"/>
  <c r="EX101" i="17"/>
  <c r="FF101" i="17"/>
  <c r="FN101" i="17"/>
  <c r="FR101" i="17"/>
  <c r="FZ101" i="17"/>
  <c r="GH101" i="17"/>
  <c r="GP101" i="17"/>
  <c r="GX101" i="17"/>
  <c r="HF101" i="17"/>
  <c r="HN101" i="17"/>
  <c r="HV101" i="17"/>
  <c r="EH44" i="17"/>
  <c r="EL44" i="17"/>
  <c r="EP44" i="17"/>
  <c r="ET44" i="17"/>
  <c r="EX44" i="17"/>
  <c r="FB44" i="17"/>
  <c r="FF44" i="17"/>
  <c r="FJ44" i="17"/>
  <c r="FN44" i="17"/>
  <c r="FR44" i="17"/>
  <c r="FV44" i="17"/>
  <c r="FZ44" i="17"/>
  <c r="GD44" i="17"/>
  <c r="GH44" i="17"/>
  <c r="GL44" i="17"/>
  <c r="GP44" i="17"/>
  <c r="GT44" i="17"/>
  <c r="GX44" i="17"/>
  <c r="HB44" i="17"/>
  <c r="HF44" i="17"/>
  <c r="HJ44" i="17"/>
  <c r="HN44" i="17"/>
  <c r="HR44" i="17"/>
  <c r="HV44" i="17"/>
  <c r="HZ44" i="17"/>
  <c r="EI44" i="17"/>
  <c r="EM44" i="17"/>
  <c r="EQ44" i="17"/>
  <c r="EU44" i="17"/>
  <c r="EY44" i="17"/>
  <c r="FC44" i="17"/>
  <c r="FG44" i="17"/>
  <c r="FK44" i="17"/>
  <c r="FO44" i="17"/>
  <c r="FS44" i="17"/>
  <c r="FW44" i="17"/>
  <c r="GA44" i="17"/>
  <c r="GE44" i="17"/>
  <c r="GI44" i="17"/>
  <c r="GM44" i="17"/>
  <c r="GQ44" i="17"/>
  <c r="GU44" i="17"/>
  <c r="GY44" i="17"/>
  <c r="HC44" i="17"/>
  <c r="HG44" i="17"/>
  <c r="HK44" i="17"/>
  <c r="HO44" i="17"/>
  <c r="HS44" i="17"/>
  <c r="HW44" i="17"/>
  <c r="IA44" i="17"/>
  <c r="EJ44" i="17"/>
  <c r="ER44" i="17"/>
  <c r="EZ44" i="17"/>
  <c r="FH44" i="17"/>
  <c r="FP44" i="17"/>
  <c r="FX44" i="17"/>
  <c r="GF44" i="17"/>
  <c r="GN44" i="17"/>
  <c r="GV44" i="17"/>
  <c r="HD44" i="17"/>
  <c r="HL44" i="17"/>
  <c r="HT44" i="17"/>
  <c r="IB44" i="17"/>
  <c r="EK44" i="17"/>
  <c r="ES44" i="17"/>
  <c r="FA44" i="17"/>
  <c r="FI44" i="17"/>
  <c r="FQ44" i="17"/>
  <c r="FY44" i="17"/>
  <c r="GG44" i="17"/>
  <c r="GO44" i="17"/>
  <c r="GW44" i="17"/>
  <c r="HE44" i="17"/>
  <c r="HM44" i="17"/>
  <c r="HU44" i="17"/>
  <c r="EF44" i="17"/>
  <c r="EV44" i="17"/>
  <c r="FL44" i="17"/>
  <c r="GB44" i="17"/>
  <c r="GR44" i="17"/>
  <c r="HH44" i="17"/>
  <c r="HX44" i="17"/>
  <c r="EG44" i="17"/>
  <c r="EW44" i="17"/>
  <c r="FM44" i="17"/>
  <c r="GC44" i="17"/>
  <c r="GS44" i="17"/>
  <c r="HI44" i="17"/>
  <c r="HY44" i="17"/>
  <c r="EN44" i="17"/>
  <c r="FT44" i="17"/>
  <c r="GZ44" i="17"/>
  <c r="EO44" i="17"/>
  <c r="FU44" i="17"/>
  <c r="HA44" i="17"/>
  <c r="GJ44" i="17"/>
  <c r="GK44" i="17"/>
  <c r="FD44" i="17"/>
  <c r="HP44" i="17"/>
  <c r="FE44" i="17"/>
  <c r="HQ44" i="17"/>
  <c r="EG26" i="17"/>
  <c r="EK26" i="17"/>
  <c r="EO26" i="17"/>
  <c r="ES26" i="17"/>
  <c r="EW26" i="17"/>
  <c r="FA26" i="17"/>
  <c r="FE26" i="17"/>
  <c r="FI26" i="17"/>
  <c r="FM26" i="17"/>
  <c r="FQ26" i="17"/>
  <c r="FU26" i="17"/>
  <c r="FY26" i="17"/>
  <c r="GC26" i="17"/>
  <c r="GG26" i="17"/>
  <c r="GK26" i="17"/>
  <c r="GO26" i="17"/>
  <c r="GS26" i="17"/>
  <c r="GW26" i="17"/>
  <c r="HA26" i="17"/>
  <c r="HE26" i="17"/>
  <c r="HI26" i="17"/>
  <c r="HM26" i="17"/>
  <c r="HQ26" i="17"/>
  <c r="HU26" i="17"/>
  <c r="HY26" i="17"/>
  <c r="EH26" i="17"/>
  <c r="EL26" i="17"/>
  <c r="EP26" i="17"/>
  <c r="ET26" i="17"/>
  <c r="EX26" i="17"/>
  <c r="FB26" i="17"/>
  <c r="FF26" i="17"/>
  <c r="FJ26" i="17"/>
  <c r="FN26" i="17"/>
  <c r="FR26" i="17"/>
  <c r="FV26" i="17"/>
  <c r="FZ26" i="17"/>
  <c r="GD26" i="17"/>
  <c r="GH26" i="17"/>
  <c r="GL26" i="17"/>
  <c r="GP26" i="17"/>
  <c r="GT26" i="17"/>
  <c r="GX26" i="17"/>
  <c r="HB26" i="17"/>
  <c r="HF26" i="17"/>
  <c r="HJ26" i="17"/>
  <c r="HN26" i="17"/>
  <c r="HR26" i="17"/>
  <c r="HV26" i="17"/>
  <c r="HZ26" i="17"/>
  <c r="EM26" i="17"/>
  <c r="EU26" i="17"/>
  <c r="FC26" i="17"/>
  <c r="FK26" i="17"/>
  <c r="FS26" i="17"/>
  <c r="GA26" i="17"/>
  <c r="GI26" i="17"/>
  <c r="GQ26" i="17"/>
  <c r="GY26" i="17"/>
  <c r="HG26" i="17"/>
  <c r="HO26" i="17"/>
  <c r="HW26" i="17"/>
  <c r="EF26" i="17"/>
  <c r="EN26" i="17"/>
  <c r="EV26" i="17"/>
  <c r="FD26" i="17"/>
  <c r="FL26" i="17"/>
  <c r="FT26" i="17"/>
  <c r="GB26" i="17"/>
  <c r="GJ26" i="17"/>
  <c r="GR26" i="17"/>
  <c r="GZ26" i="17"/>
  <c r="HH26" i="17"/>
  <c r="HP26" i="17"/>
  <c r="HX26" i="17"/>
  <c r="EQ26" i="17"/>
  <c r="FG26" i="17"/>
  <c r="FW26" i="17"/>
  <c r="GM26" i="17"/>
  <c r="HC26" i="17"/>
  <c r="HS26" i="17"/>
  <c r="ER26" i="17"/>
  <c r="FH26" i="17"/>
  <c r="FX26" i="17"/>
  <c r="GN26" i="17"/>
  <c r="HD26" i="17"/>
  <c r="HT26" i="17"/>
  <c r="EY26" i="17"/>
  <c r="GE26" i="17"/>
  <c r="HK26" i="17"/>
  <c r="EZ26" i="17"/>
  <c r="GF26" i="17"/>
  <c r="HL26" i="17"/>
  <c r="EI26" i="17"/>
  <c r="GU26" i="17"/>
  <c r="EJ26" i="17"/>
  <c r="GV26" i="17"/>
  <c r="IA26" i="17"/>
  <c r="IB26" i="17"/>
  <c r="FO26" i="17"/>
  <c r="FP26" i="17"/>
  <c r="EI69" i="17"/>
  <c r="EM69" i="17"/>
  <c r="EQ69" i="17"/>
  <c r="EU69" i="17"/>
  <c r="EY69" i="17"/>
  <c r="FC69" i="17"/>
  <c r="FG69" i="17"/>
  <c r="FK69" i="17"/>
  <c r="FO69" i="17"/>
  <c r="FS69" i="17"/>
  <c r="FW69" i="17"/>
  <c r="GA69" i="17"/>
  <c r="GE69" i="17"/>
  <c r="GI69" i="17"/>
  <c r="GM69" i="17"/>
  <c r="GQ69" i="17"/>
  <c r="GU69" i="17"/>
  <c r="GY69" i="17"/>
  <c r="HC69" i="17"/>
  <c r="HG69" i="17"/>
  <c r="HK69" i="17"/>
  <c r="HO69" i="17"/>
  <c r="HS69" i="17"/>
  <c r="HW69" i="17"/>
  <c r="IA69" i="17"/>
  <c r="EF69" i="17"/>
  <c r="EJ69" i="17"/>
  <c r="EN69" i="17"/>
  <c r="ER69" i="17"/>
  <c r="EV69" i="17"/>
  <c r="EZ69" i="17"/>
  <c r="FD69" i="17"/>
  <c r="FH69" i="17"/>
  <c r="FL69" i="17"/>
  <c r="FP69" i="17"/>
  <c r="FT69" i="17"/>
  <c r="FX69" i="17"/>
  <c r="GB69" i="17"/>
  <c r="GF69" i="17"/>
  <c r="GJ69" i="17"/>
  <c r="GN69" i="17"/>
  <c r="GR69" i="17"/>
  <c r="GV69" i="17"/>
  <c r="GZ69" i="17"/>
  <c r="HD69" i="17"/>
  <c r="HH69" i="17"/>
  <c r="HL69" i="17"/>
  <c r="HP69" i="17"/>
  <c r="HT69" i="17"/>
  <c r="HX69" i="17"/>
  <c r="IB69" i="17"/>
  <c r="EK69" i="17"/>
  <c r="ES69" i="17"/>
  <c r="FA69" i="17"/>
  <c r="FI69" i="17"/>
  <c r="FQ69" i="17"/>
  <c r="FY69" i="17"/>
  <c r="GG69" i="17"/>
  <c r="GO69" i="17"/>
  <c r="GW69" i="17"/>
  <c r="HE69" i="17"/>
  <c r="HM69" i="17"/>
  <c r="HU69" i="17"/>
  <c r="EL69" i="17"/>
  <c r="ET69" i="17"/>
  <c r="FB69" i="17"/>
  <c r="FJ69" i="17"/>
  <c r="FR69" i="17"/>
  <c r="FZ69" i="17"/>
  <c r="GH69" i="17"/>
  <c r="GP69" i="17"/>
  <c r="GX69" i="17"/>
  <c r="HF69" i="17"/>
  <c r="HN69" i="17"/>
  <c r="HV69" i="17"/>
  <c r="EG69" i="17"/>
  <c r="EW69" i="17"/>
  <c r="FM69" i="17"/>
  <c r="GC69" i="17"/>
  <c r="GS69" i="17"/>
  <c r="HI69" i="17"/>
  <c r="HY69" i="17"/>
  <c r="FF69" i="17"/>
  <c r="GL69" i="17"/>
  <c r="HR69" i="17"/>
  <c r="EH69" i="17"/>
  <c r="EX69" i="17"/>
  <c r="FN69" i="17"/>
  <c r="GD69" i="17"/>
  <c r="GT69" i="17"/>
  <c r="HJ69" i="17"/>
  <c r="HZ69" i="17"/>
  <c r="EO69" i="17"/>
  <c r="FE69" i="17"/>
  <c r="FU69" i="17"/>
  <c r="GK69" i="17"/>
  <c r="HA69" i="17"/>
  <c r="HQ69" i="17"/>
  <c r="EP69" i="17"/>
  <c r="FV69" i="17"/>
  <c r="HB69" i="17"/>
  <c r="EH65" i="17"/>
  <c r="EL65" i="17"/>
  <c r="EP65" i="17"/>
  <c r="ET65" i="17"/>
  <c r="EX65" i="17"/>
  <c r="FB65" i="17"/>
  <c r="FF65" i="17"/>
  <c r="FJ65" i="17"/>
  <c r="FN65" i="17"/>
  <c r="FR65" i="17"/>
  <c r="FV65" i="17"/>
  <c r="FZ65" i="17"/>
  <c r="GD65" i="17"/>
  <c r="GH65" i="17"/>
  <c r="GL65" i="17"/>
  <c r="GP65" i="17"/>
  <c r="GT65" i="17"/>
  <c r="GX65" i="17"/>
  <c r="HB65" i="17"/>
  <c r="HF65" i="17"/>
  <c r="HJ65" i="17"/>
  <c r="HN65" i="17"/>
  <c r="HR65" i="17"/>
  <c r="HV65" i="17"/>
  <c r="HZ65" i="17"/>
  <c r="EI65" i="17"/>
  <c r="EM65" i="17"/>
  <c r="EQ65" i="17"/>
  <c r="EU65" i="17"/>
  <c r="EY65" i="17"/>
  <c r="FC65" i="17"/>
  <c r="FG65" i="17"/>
  <c r="FK65" i="17"/>
  <c r="FO65" i="17"/>
  <c r="FS65" i="17"/>
  <c r="FW65" i="17"/>
  <c r="GA65" i="17"/>
  <c r="GE65" i="17"/>
  <c r="GI65" i="17"/>
  <c r="GM65" i="17"/>
  <c r="GQ65" i="17"/>
  <c r="GU65" i="17"/>
  <c r="GY65" i="17"/>
  <c r="HC65" i="17"/>
  <c r="HG65" i="17"/>
  <c r="HK65" i="17"/>
  <c r="HO65" i="17"/>
  <c r="HS65" i="17"/>
  <c r="HW65" i="17"/>
  <c r="IA65" i="17"/>
  <c r="EF65" i="17"/>
  <c r="EN65" i="17"/>
  <c r="EV65" i="17"/>
  <c r="FD65" i="17"/>
  <c r="FL65" i="17"/>
  <c r="FT65" i="17"/>
  <c r="GB65" i="17"/>
  <c r="GJ65" i="17"/>
  <c r="GR65" i="17"/>
  <c r="GZ65" i="17"/>
  <c r="HH65" i="17"/>
  <c r="HP65" i="17"/>
  <c r="HX65" i="17"/>
  <c r="EG65" i="17"/>
  <c r="EO65" i="17"/>
  <c r="EW65" i="17"/>
  <c r="FE65" i="17"/>
  <c r="FM65" i="17"/>
  <c r="FU65" i="17"/>
  <c r="GC65" i="17"/>
  <c r="GK65" i="17"/>
  <c r="GS65" i="17"/>
  <c r="HA65" i="17"/>
  <c r="HI65" i="17"/>
  <c r="HQ65" i="17"/>
  <c r="HY65" i="17"/>
  <c r="EJ65" i="17"/>
  <c r="EZ65" i="17"/>
  <c r="FP65" i="17"/>
  <c r="GF65" i="17"/>
  <c r="GV65" i="17"/>
  <c r="HL65" i="17"/>
  <c r="IB65" i="17"/>
  <c r="FI65" i="17"/>
  <c r="GO65" i="17"/>
  <c r="HU65" i="17"/>
  <c r="EK65" i="17"/>
  <c r="FA65" i="17"/>
  <c r="FQ65" i="17"/>
  <c r="GG65" i="17"/>
  <c r="GW65" i="17"/>
  <c r="HM65" i="17"/>
  <c r="ER65" i="17"/>
  <c r="FH65" i="17"/>
  <c r="FX65" i="17"/>
  <c r="GN65" i="17"/>
  <c r="HD65" i="17"/>
  <c r="HT65" i="17"/>
  <c r="ES65" i="17"/>
  <c r="FY65" i="17"/>
  <c r="HE65" i="17"/>
  <c r="EH83" i="17"/>
  <c r="EL83" i="17"/>
  <c r="EP83" i="17"/>
  <c r="ET83" i="17"/>
  <c r="EX83" i="17"/>
  <c r="FB83" i="17"/>
  <c r="FF83" i="17"/>
  <c r="FJ83" i="17"/>
  <c r="FN83" i="17"/>
  <c r="FR83" i="17"/>
  <c r="FV83" i="17"/>
  <c r="FZ83" i="17"/>
  <c r="GD83" i="17"/>
  <c r="GH83" i="17"/>
  <c r="GL83" i="17"/>
  <c r="GP83" i="17"/>
  <c r="GT83" i="17"/>
  <c r="GX83" i="17"/>
  <c r="HB83" i="17"/>
  <c r="HF83" i="17"/>
  <c r="HJ83" i="17"/>
  <c r="HN83" i="17"/>
  <c r="HR83" i="17"/>
  <c r="HV83" i="17"/>
  <c r="HZ83" i="17"/>
  <c r="EI83" i="17"/>
  <c r="EM83" i="17"/>
  <c r="EQ83" i="17"/>
  <c r="EU83" i="17"/>
  <c r="EY83" i="17"/>
  <c r="FC83" i="17"/>
  <c r="FG83" i="17"/>
  <c r="FK83" i="17"/>
  <c r="FO83" i="17"/>
  <c r="FS83" i="17"/>
  <c r="FW83" i="17"/>
  <c r="GA83" i="17"/>
  <c r="GE83" i="17"/>
  <c r="GI83" i="17"/>
  <c r="GM83" i="17"/>
  <c r="GQ83" i="17"/>
  <c r="GU83" i="17"/>
  <c r="GY83" i="17"/>
  <c r="HC83" i="17"/>
  <c r="HG83" i="17"/>
  <c r="HK83" i="17"/>
  <c r="HO83" i="17"/>
  <c r="HS83" i="17"/>
  <c r="HW83" i="17"/>
  <c r="IA83" i="17"/>
  <c r="EJ83" i="17"/>
  <c r="ER83" i="17"/>
  <c r="EZ83" i="17"/>
  <c r="FH83" i="17"/>
  <c r="FP83" i="17"/>
  <c r="FX83" i="17"/>
  <c r="GF83" i="17"/>
  <c r="GN83" i="17"/>
  <c r="GV83" i="17"/>
  <c r="HD83" i="17"/>
  <c r="HL83" i="17"/>
  <c r="HT83" i="17"/>
  <c r="IB83" i="17"/>
  <c r="EG83" i="17"/>
  <c r="EW83" i="17"/>
  <c r="FM83" i="17"/>
  <c r="GC83" i="17"/>
  <c r="GS83" i="17"/>
  <c r="HI83" i="17"/>
  <c r="HY83" i="17"/>
  <c r="EK83" i="17"/>
  <c r="ES83" i="17"/>
  <c r="FA83" i="17"/>
  <c r="FI83" i="17"/>
  <c r="FQ83" i="17"/>
  <c r="FY83" i="17"/>
  <c r="GG83" i="17"/>
  <c r="GO83" i="17"/>
  <c r="GW83" i="17"/>
  <c r="HE83" i="17"/>
  <c r="HM83" i="17"/>
  <c r="HU83" i="17"/>
  <c r="EF83" i="17"/>
  <c r="EN83" i="17"/>
  <c r="EV83" i="17"/>
  <c r="FD83" i="17"/>
  <c r="FL83" i="17"/>
  <c r="FT83" i="17"/>
  <c r="GB83" i="17"/>
  <c r="GJ83" i="17"/>
  <c r="GR83" i="17"/>
  <c r="GZ83" i="17"/>
  <c r="HH83" i="17"/>
  <c r="HP83" i="17"/>
  <c r="HX83" i="17"/>
  <c r="EO83" i="17"/>
  <c r="FE83" i="17"/>
  <c r="FU83" i="17"/>
  <c r="GK83" i="17"/>
  <c r="HA83" i="17"/>
  <c r="HQ83" i="17"/>
  <c r="EI38" i="17"/>
  <c r="EM38" i="17"/>
  <c r="EQ38" i="17"/>
  <c r="EU38" i="17"/>
  <c r="EY38" i="17"/>
  <c r="FC38" i="17"/>
  <c r="FG38" i="17"/>
  <c r="FK38" i="17"/>
  <c r="FO38" i="17"/>
  <c r="FS38" i="17"/>
  <c r="FW38" i="17"/>
  <c r="GA38" i="17"/>
  <c r="GE38" i="17"/>
  <c r="GI38" i="17"/>
  <c r="GM38" i="17"/>
  <c r="GQ38" i="17"/>
  <c r="GU38" i="17"/>
  <c r="GY38" i="17"/>
  <c r="HC38" i="17"/>
  <c r="HG38" i="17"/>
  <c r="HK38" i="17"/>
  <c r="HO38" i="17"/>
  <c r="HS38" i="17"/>
  <c r="HW38" i="17"/>
  <c r="IA38" i="17"/>
  <c r="EF38" i="17"/>
  <c r="EJ38" i="17"/>
  <c r="EN38" i="17"/>
  <c r="ER38" i="17"/>
  <c r="EV38" i="17"/>
  <c r="EZ38" i="17"/>
  <c r="FD38" i="17"/>
  <c r="FH38" i="17"/>
  <c r="FL38" i="17"/>
  <c r="FP38" i="17"/>
  <c r="FT38" i="17"/>
  <c r="FX38" i="17"/>
  <c r="GB38" i="17"/>
  <c r="GF38" i="17"/>
  <c r="GJ38" i="17"/>
  <c r="GN38" i="17"/>
  <c r="GR38" i="17"/>
  <c r="GV38" i="17"/>
  <c r="GZ38" i="17"/>
  <c r="HD38" i="17"/>
  <c r="HH38" i="17"/>
  <c r="HL38" i="17"/>
  <c r="HP38" i="17"/>
  <c r="HT38" i="17"/>
  <c r="HX38" i="17"/>
  <c r="IB38" i="17"/>
  <c r="EK38" i="17"/>
  <c r="ES38" i="17"/>
  <c r="FA38" i="17"/>
  <c r="FI38" i="17"/>
  <c r="FQ38" i="17"/>
  <c r="FY38" i="17"/>
  <c r="GG38" i="17"/>
  <c r="GO38" i="17"/>
  <c r="GW38" i="17"/>
  <c r="HE38" i="17"/>
  <c r="HM38" i="17"/>
  <c r="HU38" i="17"/>
  <c r="EL38" i="17"/>
  <c r="ET38" i="17"/>
  <c r="FB38" i="17"/>
  <c r="FJ38" i="17"/>
  <c r="FR38" i="17"/>
  <c r="FZ38" i="17"/>
  <c r="GH38" i="17"/>
  <c r="GP38" i="17"/>
  <c r="GX38" i="17"/>
  <c r="HF38" i="17"/>
  <c r="HN38" i="17"/>
  <c r="HV38" i="17"/>
  <c r="EO38" i="17"/>
  <c r="FE38" i="17"/>
  <c r="FU38" i="17"/>
  <c r="GK38" i="17"/>
  <c r="HA38" i="17"/>
  <c r="HQ38" i="17"/>
  <c r="EP38" i="17"/>
  <c r="FF38" i="17"/>
  <c r="FV38" i="17"/>
  <c r="GL38" i="17"/>
  <c r="HB38" i="17"/>
  <c r="HR38" i="17"/>
  <c r="EW38" i="17"/>
  <c r="GC38" i="17"/>
  <c r="HI38" i="17"/>
  <c r="EX38" i="17"/>
  <c r="GD38" i="17"/>
  <c r="HJ38" i="17"/>
  <c r="EG38" i="17"/>
  <c r="GS38" i="17"/>
  <c r="EH38" i="17"/>
  <c r="GT38" i="17"/>
  <c r="FM38" i="17"/>
  <c r="HY38" i="17"/>
  <c r="FN38" i="17"/>
  <c r="HZ38" i="17"/>
  <c r="EG15" i="17"/>
  <c r="EK15" i="17"/>
  <c r="EO15" i="17"/>
  <c r="ES15" i="17"/>
  <c r="EW15" i="17"/>
  <c r="FA15" i="17"/>
  <c r="FE15" i="17"/>
  <c r="FI15" i="17"/>
  <c r="FM15" i="17"/>
  <c r="FQ15" i="17"/>
  <c r="FU15" i="17"/>
  <c r="FY15" i="17"/>
  <c r="GC15" i="17"/>
  <c r="GG15" i="17"/>
  <c r="GK15" i="17"/>
  <c r="GO15" i="17"/>
  <c r="GS15" i="17"/>
  <c r="GW15" i="17"/>
  <c r="HA15" i="17"/>
  <c r="HE15" i="17"/>
  <c r="HI15" i="17"/>
  <c r="HM15" i="17"/>
  <c r="HQ15" i="17"/>
  <c r="HU15" i="17"/>
  <c r="HY15" i="17"/>
  <c r="EH15" i="17"/>
  <c r="EM15" i="17"/>
  <c r="ER15" i="17"/>
  <c r="EX15" i="17"/>
  <c r="FC15" i="17"/>
  <c r="FH15" i="17"/>
  <c r="FN15" i="17"/>
  <c r="FS15" i="17"/>
  <c r="FX15" i="17"/>
  <c r="GD15" i="17"/>
  <c r="GI15" i="17"/>
  <c r="GN15" i="17"/>
  <c r="GT15" i="17"/>
  <c r="GY15" i="17"/>
  <c r="HD15" i="17"/>
  <c r="HJ15" i="17"/>
  <c r="HO15" i="17"/>
  <c r="HT15" i="17"/>
  <c r="HZ15" i="17"/>
  <c r="EI15" i="17"/>
  <c r="EN15" i="17"/>
  <c r="ET15" i="17"/>
  <c r="EY15" i="17"/>
  <c r="FD15" i="17"/>
  <c r="FJ15" i="17"/>
  <c r="FO15" i="17"/>
  <c r="FT15" i="17"/>
  <c r="FZ15" i="17"/>
  <c r="GE15" i="17"/>
  <c r="GJ15" i="17"/>
  <c r="GP15" i="17"/>
  <c r="GU15" i="17"/>
  <c r="GZ15" i="17"/>
  <c r="HF15" i="17"/>
  <c r="HK15" i="17"/>
  <c r="HP15" i="17"/>
  <c r="HV15" i="17"/>
  <c r="IA15" i="17"/>
  <c r="EJ15" i="17"/>
  <c r="EU15" i="17"/>
  <c r="FF15" i="17"/>
  <c r="FP15" i="17"/>
  <c r="GA15" i="17"/>
  <c r="GL15" i="17"/>
  <c r="GV15" i="17"/>
  <c r="HG15" i="17"/>
  <c r="HR15" i="17"/>
  <c r="IB15" i="17"/>
  <c r="EL15" i="17"/>
  <c r="EV15" i="17"/>
  <c r="FG15" i="17"/>
  <c r="FR15" i="17"/>
  <c r="GB15" i="17"/>
  <c r="GM15" i="17"/>
  <c r="GX15" i="17"/>
  <c r="HH15" i="17"/>
  <c r="HS15" i="17"/>
  <c r="EZ15" i="17"/>
  <c r="FV15" i="17"/>
  <c r="GQ15" i="17"/>
  <c r="HL15" i="17"/>
  <c r="EF15" i="17"/>
  <c r="FB15" i="17"/>
  <c r="FW15" i="17"/>
  <c r="GR15" i="17"/>
  <c r="HN15" i="17"/>
  <c r="EP15" i="17"/>
  <c r="GF15" i="17"/>
  <c r="HW15" i="17"/>
  <c r="EQ15" i="17"/>
  <c r="GH15" i="17"/>
  <c r="HX15" i="17"/>
  <c r="HB15" i="17"/>
  <c r="HC15" i="17"/>
  <c r="FK15" i="17"/>
  <c r="FL15" i="17"/>
  <c r="EH17" i="17"/>
  <c r="EL17" i="17"/>
  <c r="EP17" i="17"/>
  <c r="ET17" i="17"/>
  <c r="EX17" i="17"/>
  <c r="FB17" i="17"/>
  <c r="FF17" i="17"/>
  <c r="FJ17" i="17"/>
  <c r="FN17" i="17"/>
  <c r="FR17" i="17"/>
  <c r="FV17" i="17"/>
  <c r="FZ17" i="17"/>
  <c r="GD17" i="17"/>
  <c r="GH17" i="17"/>
  <c r="GL17" i="17"/>
  <c r="GP17" i="17"/>
  <c r="GT17" i="17"/>
  <c r="GX17" i="17"/>
  <c r="HB17" i="17"/>
  <c r="HF17" i="17"/>
  <c r="HJ17" i="17"/>
  <c r="HN17" i="17"/>
  <c r="HR17" i="17"/>
  <c r="HV17" i="17"/>
  <c r="HZ17" i="17"/>
  <c r="EI17" i="17"/>
  <c r="EM17" i="17"/>
  <c r="EQ17" i="17"/>
  <c r="EU17" i="17"/>
  <c r="EY17" i="17"/>
  <c r="FC17" i="17"/>
  <c r="FG17" i="17"/>
  <c r="FK17" i="17"/>
  <c r="FO17" i="17"/>
  <c r="FS17" i="17"/>
  <c r="FW17" i="17"/>
  <c r="GA17" i="17"/>
  <c r="GE17" i="17"/>
  <c r="GI17" i="17"/>
  <c r="GM17" i="17"/>
  <c r="GQ17" i="17"/>
  <c r="GU17" i="17"/>
  <c r="GY17" i="17"/>
  <c r="HC17" i="17"/>
  <c r="HG17" i="17"/>
  <c r="HK17" i="17"/>
  <c r="HO17" i="17"/>
  <c r="HS17" i="17"/>
  <c r="HW17" i="17"/>
  <c r="IA17" i="17"/>
  <c r="EF17" i="17"/>
  <c r="EN17" i="17"/>
  <c r="EV17" i="17"/>
  <c r="FD17" i="17"/>
  <c r="FL17" i="17"/>
  <c r="FT17" i="17"/>
  <c r="GB17" i="17"/>
  <c r="GJ17" i="17"/>
  <c r="GR17" i="17"/>
  <c r="GZ17" i="17"/>
  <c r="HH17" i="17"/>
  <c r="HP17" i="17"/>
  <c r="HX17" i="17"/>
  <c r="EG17" i="17"/>
  <c r="EO17" i="17"/>
  <c r="EW17" i="17"/>
  <c r="FE17" i="17"/>
  <c r="FM17" i="17"/>
  <c r="FU17" i="17"/>
  <c r="GC17" i="17"/>
  <c r="GK17" i="17"/>
  <c r="GS17" i="17"/>
  <c r="HA17" i="17"/>
  <c r="HI17" i="17"/>
  <c r="HQ17" i="17"/>
  <c r="HY17" i="17"/>
  <c r="ER17" i="17"/>
  <c r="FH17" i="17"/>
  <c r="FX17" i="17"/>
  <c r="GN17" i="17"/>
  <c r="HD17" i="17"/>
  <c r="HT17" i="17"/>
  <c r="ES17" i="17"/>
  <c r="FI17" i="17"/>
  <c r="FY17" i="17"/>
  <c r="GO17" i="17"/>
  <c r="HE17" i="17"/>
  <c r="HU17" i="17"/>
  <c r="EZ17" i="17"/>
  <c r="GF17" i="17"/>
  <c r="HL17" i="17"/>
  <c r="FA17" i="17"/>
  <c r="GG17" i="17"/>
  <c r="HM17" i="17"/>
  <c r="FP17" i="17"/>
  <c r="IB17" i="17"/>
  <c r="FQ17" i="17"/>
  <c r="EJ17" i="17"/>
  <c r="EK17" i="17"/>
  <c r="GV17" i="17"/>
  <c r="GW17" i="17"/>
  <c r="EI49" i="17"/>
  <c r="EM49" i="17"/>
  <c r="EQ49" i="17"/>
  <c r="EU49" i="17"/>
  <c r="EY49" i="17"/>
  <c r="FC49" i="17"/>
  <c r="FG49" i="17"/>
  <c r="FK49" i="17"/>
  <c r="FO49" i="17"/>
  <c r="FS49" i="17"/>
  <c r="FW49" i="17"/>
  <c r="GA49" i="17"/>
  <c r="GE49" i="17"/>
  <c r="GI49" i="17"/>
  <c r="GM49" i="17"/>
  <c r="GQ49" i="17"/>
  <c r="GU49" i="17"/>
  <c r="GY49" i="17"/>
  <c r="HC49" i="17"/>
  <c r="HG49" i="17"/>
  <c r="HK49" i="17"/>
  <c r="HO49" i="17"/>
  <c r="HS49" i="17"/>
  <c r="HW49" i="17"/>
  <c r="IA49" i="17"/>
  <c r="EF49" i="17"/>
  <c r="EJ49" i="17"/>
  <c r="EN49" i="17"/>
  <c r="ER49" i="17"/>
  <c r="EV49" i="17"/>
  <c r="EZ49" i="17"/>
  <c r="FD49" i="17"/>
  <c r="FH49" i="17"/>
  <c r="FL49" i="17"/>
  <c r="FP49" i="17"/>
  <c r="FT49" i="17"/>
  <c r="FX49" i="17"/>
  <c r="GB49" i="17"/>
  <c r="GF49" i="17"/>
  <c r="GJ49" i="17"/>
  <c r="GN49" i="17"/>
  <c r="GR49" i="17"/>
  <c r="GV49" i="17"/>
  <c r="GZ49" i="17"/>
  <c r="HD49" i="17"/>
  <c r="HH49" i="17"/>
  <c r="HL49" i="17"/>
  <c r="HP49" i="17"/>
  <c r="HT49" i="17"/>
  <c r="HX49" i="17"/>
  <c r="IB49" i="17"/>
  <c r="EG49" i="17"/>
  <c r="EO49" i="17"/>
  <c r="EW49" i="17"/>
  <c r="FE49" i="17"/>
  <c r="FM49" i="17"/>
  <c r="FU49" i="17"/>
  <c r="GC49" i="17"/>
  <c r="GK49" i="17"/>
  <c r="GS49" i="17"/>
  <c r="HA49" i="17"/>
  <c r="HI49" i="17"/>
  <c r="HQ49" i="17"/>
  <c r="HY49" i="17"/>
  <c r="EH49" i="17"/>
  <c r="EP49" i="17"/>
  <c r="EX49" i="17"/>
  <c r="FF49" i="17"/>
  <c r="FN49" i="17"/>
  <c r="FV49" i="17"/>
  <c r="GD49" i="17"/>
  <c r="GL49" i="17"/>
  <c r="GT49" i="17"/>
  <c r="HB49" i="17"/>
  <c r="HJ49" i="17"/>
  <c r="HR49" i="17"/>
  <c r="HZ49" i="17"/>
  <c r="EK49" i="17"/>
  <c r="FA49" i="17"/>
  <c r="FQ49" i="17"/>
  <c r="GG49" i="17"/>
  <c r="GW49" i="17"/>
  <c r="HM49" i="17"/>
  <c r="EL49" i="17"/>
  <c r="FB49" i="17"/>
  <c r="FR49" i="17"/>
  <c r="GH49" i="17"/>
  <c r="GX49" i="17"/>
  <c r="HN49" i="17"/>
  <c r="FI49" i="17"/>
  <c r="GO49" i="17"/>
  <c r="HU49" i="17"/>
  <c r="ET49" i="17"/>
  <c r="FJ49" i="17"/>
  <c r="GP49" i="17"/>
  <c r="HV49" i="17"/>
  <c r="ES49" i="17"/>
  <c r="FY49" i="17"/>
  <c r="HE49" i="17"/>
  <c r="FZ49" i="17"/>
  <c r="HF49" i="17"/>
  <c r="EI39" i="17"/>
  <c r="EM39" i="17"/>
  <c r="EQ39" i="17"/>
  <c r="EU39" i="17"/>
  <c r="EY39" i="17"/>
  <c r="FC39" i="17"/>
  <c r="FG39" i="17"/>
  <c r="FK39" i="17"/>
  <c r="FO39" i="17"/>
  <c r="FS39" i="17"/>
  <c r="FW39" i="17"/>
  <c r="GA39" i="17"/>
  <c r="GE39" i="17"/>
  <c r="GI39" i="17"/>
  <c r="GM39" i="17"/>
  <c r="GQ39" i="17"/>
  <c r="GU39" i="17"/>
  <c r="GY39" i="17"/>
  <c r="HC39" i="17"/>
  <c r="HG39" i="17"/>
  <c r="HK39" i="17"/>
  <c r="HO39" i="17"/>
  <c r="HS39" i="17"/>
  <c r="HW39" i="17"/>
  <c r="IA39" i="17"/>
  <c r="EF39" i="17"/>
  <c r="EJ39" i="17"/>
  <c r="EN39" i="17"/>
  <c r="ER39" i="17"/>
  <c r="EV39" i="17"/>
  <c r="EZ39" i="17"/>
  <c r="FD39" i="17"/>
  <c r="FH39" i="17"/>
  <c r="FL39" i="17"/>
  <c r="FP39" i="17"/>
  <c r="FT39" i="17"/>
  <c r="FX39" i="17"/>
  <c r="GB39" i="17"/>
  <c r="GF39" i="17"/>
  <c r="GJ39" i="17"/>
  <c r="GN39" i="17"/>
  <c r="GR39" i="17"/>
  <c r="GV39" i="17"/>
  <c r="GZ39" i="17"/>
  <c r="HD39" i="17"/>
  <c r="HH39" i="17"/>
  <c r="HL39" i="17"/>
  <c r="HP39" i="17"/>
  <c r="HT39" i="17"/>
  <c r="HX39" i="17"/>
  <c r="IB39" i="17"/>
  <c r="EK39" i="17"/>
  <c r="ES39" i="17"/>
  <c r="FA39" i="17"/>
  <c r="FI39" i="17"/>
  <c r="FQ39" i="17"/>
  <c r="FY39" i="17"/>
  <c r="GG39" i="17"/>
  <c r="GO39" i="17"/>
  <c r="GW39" i="17"/>
  <c r="HE39" i="17"/>
  <c r="HM39" i="17"/>
  <c r="HU39" i="17"/>
  <c r="EL39" i="17"/>
  <c r="ET39" i="17"/>
  <c r="FB39" i="17"/>
  <c r="FJ39" i="17"/>
  <c r="FR39" i="17"/>
  <c r="FZ39" i="17"/>
  <c r="GH39" i="17"/>
  <c r="GP39" i="17"/>
  <c r="GX39" i="17"/>
  <c r="HF39" i="17"/>
  <c r="HN39" i="17"/>
  <c r="HV39" i="17"/>
  <c r="EO39" i="17"/>
  <c r="FE39" i="17"/>
  <c r="FU39" i="17"/>
  <c r="GK39" i="17"/>
  <c r="HA39" i="17"/>
  <c r="HQ39" i="17"/>
  <c r="EP39" i="17"/>
  <c r="FF39" i="17"/>
  <c r="FV39" i="17"/>
  <c r="GL39" i="17"/>
  <c r="HB39" i="17"/>
  <c r="HR39" i="17"/>
  <c r="EG39" i="17"/>
  <c r="FM39" i="17"/>
  <c r="GS39" i="17"/>
  <c r="HY39" i="17"/>
  <c r="EH39" i="17"/>
  <c r="FN39" i="17"/>
  <c r="GT39" i="17"/>
  <c r="HZ39" i="17"/>
  <c r="EW39" i="17"/>
  <c r="HI39" i="17"/>
  <c r="EX39" i="17"/>
  <c r="HJ39" i="17"/>
  <c r="GC39" i="17"/>
  <c r="GD39" i="17"/>
  <c r="EI32" i="17"/>
  <c r="EM32" i="17"/>
  <c r="EQ32" i="17"/>
  <c r="EU32" i="17"/>
  <c r="EY32" i="17"/>
  <c r="FC32" i="17"/>
  <c r="FG32" i="17"/>
  <c r="FK32" i="17"/>
  <c r="FO32" i="17"/>
  <c r="FS32" i="17"/>
  <c r="FW32" i="17"/>
  <c r="GA32" i="17"/>
  <c r="GE32" i="17"/>
  <c r="EF32" i="17"/>
  <c r="EJ32" i="17"/>
  <c r="EN32" i="17"/>
  <c r="ER32" i="17"/>
  <c r="EV32" i="17"/>
  <c r="EZ32" i="17"/>
  <c r="FD32" i="17"/>
  <c r="FH32" i="17"/>
  <c r="FL32" i="17"/>
  <c r="FP32" i="17"/>
  <c r="FT32" i="17"/>
  <c r="FX32" i="17"/>
  <c r="GB32" i="17"/>
  <c r="EG32" i="17"/>
  <c r="EO32" i="17"/>
  <c r="EW32" i="17"/>
  <c r="FE32" i="17"/>
  <c r="FM32" i="17"/>
  <c r="FU32" i="17"/>
  <c r="GC32" i="17"/>
  <c r="GH32" i="17"/>
  <c r="GL32" i="17"/>
  <c r="GP32" i="17"/>
  <c r="GT32" i="17"/>
  <c r="GX32" i="17"/>
  <c r="HB32" i="17"/>
  <c r="HF32" i="17"/>
  <c r="HJ32" i="17"/>
  <c r="HN32" i="17"/>
  <c r="HR32" i="17"/>
  <c r="HV32" i="17"/>
  <c r="HZ32" i="17"/>
  <c r="EH32" i="17"/>
  <c r="EP32" i="17"/>
  <c r="EX32" i="17"/>
  <c r="FF32" i="17"/>
  <c r="FN32" i="17"/>
  <c r="FV32" i="17"/>
  <c r="GD32" i="17"/>
  <c r="GI32" i="17"/>
  <c r="GM32" i="17"/>
  <c r="GQ32" i="17"/>
  <c r="GU32" i="17"/>
  <c r="GY32" i="17"/>
  <c r="HC32" i="17"/>
  <c r="HG32" i="17"/>
  <c r="HK32" i="17"/>
  <c r="HO32" i="17"/>
  <c r="HS32" i="17"/>
  <c r="HW32" i="17"/>
  <c r="IA32" i="17"/>
  <c r="EK32" i="17"/>
  <c r="FA32" i="17"/>
  <c r="FQ32" i="17"/>
  <c r="GF32" i="17"/>
  <c r="GN32" i="17"/>
  <c r="GV32" i="17"/>
  <c r="HD32" i="17"/>
  <c r="HL32" i="17"/>
  <c r="HT32" i="17"/>
  <c r="IB32" i="17"/>
  <c r="EL32" i="17"/>
  <c r="FB32" i="17"/>
  <c r="FR32" i="17"/>
  <c r="GG32" i="17"/>
  <c r="GO32" i="17"/>
  <c r="GW32" i="17"/>
  <c r="HE32" i="17"/>
  <c r="HM32" i="17"/>
  <c r="HU32" i="17"/>
  <c r="ES32" i="17"/>
  <c r="FY32" i="17"/>
  <c r="GR32" i="17"/>
  <c r="HH32" i="17"/>
  <c r="HX32" i="17"/>
  <c r="ET32" i="17"/>
  <c r="FZ32" i="17"/>
  <c r="GS32" i="17"/>
  <c r="HI32" i="17"/>
  <c r="HY32" i="17"/>
  <c r="GJ32" i="17"/>
  <c r="HP32" i="17"/>
  <c r="GK32" i="17"/>
  <c r="HQ32" i="17"/>
  <c r="FI32" i="17"/>
  <c r="FJ32" i="17"/>
  <c r="GZ32" i="17"/>
  <c r="HA32" i="17"/>
  <c r="BD5" i="17"/>
  <c r="BE8" i="17"/>
  <c r="BD10" i="17"/>
  <c r="BF12" i="17"/>
  <c r="EZ13" i="17"/>
  <c r="BD13" i="17"/>
  <c r="EZ6" i="17"/>
  <c r="BD6" i="17"/>
  <c r="BD9" i="17"/>
  <c r="BE11" i="17"/>
  <c r="BE7" i="17"/>
  <c r="BV4" i="17"/>
  <c r="N10" i="17"/>
  <c r="N11" i="17"/>
  <c r="V20" i="17"/>
  <c r="B84" i="28"/>
  <c r="C84" i="28" s="1"/>
  <c r="AH104" i="27"/>
  <c r="AE104" i="27"/>
  <c r="Q12" i="17"/>
  <c r="Y104" i="27"/>
  <c r="Z104" i="27"/>
  <c r="AD104" i="27"/>
  <c r="AI104" i="27"/>
  <c r="AG104" i="27"/>
  <c r="AF104" i="27"/>
  <c r="AJ104" i="27"/>
  <c r="N9" i="17"/>
  <c r="V9" i="17" s="1"/>
  <c r="AA104" i="27"/>
  <c r="AC104" i="27"/>
  <c r="AB104" i="27"/>
  <c r="AB40" i="17"/>
  <c r="AF26" i="17"/>
  <c r="U84" i="17"/>
  <c r="W84" i="17"/>
  <c r="AE21" i="17"/>
  <c r="AD66" i="17"/>
  <c r="AC84" i="17"/>
  <c r="AB84" i="17"/>
  <c r="AB66" i="17"/>
  <c r="Y66" i="17"/>
  <c r="P9" i="17"/>
  <c r="T66" i="17"/>
  <c r="Z66" i="17"/>
  <c r="Z38" i="17"/>
  <c r="P12" i="17"/>
  <c r="V95" i="17"/>
  <c r="U83" i="17"/>
  <c r="T84" i="17"/>
  <c r="X84" i="17"/>
  <c r="AE66" i="17"/>
  <c r="V35" i="17"/>
  <c r="AE38" i="17"/>
  <c r="N12" i="17"/>
  <c r="V12" i="17" s="1"/>
  <c r="Q9" i="17"/>
  <c r="V99" i="17"/>
  <c r="V53" i="17"/>
  <c r="AD84" i="17"/>
  <c r="Y84" i="17"/>
  <c r="AE84" i="17"/>
  <c r="AF66" i="17"/>
  <c r="AA66" i="17"/>
  <c r="U66" i="17"/>
  <c r="Y38" i="17"/>
  <c r="Z84" i="17"/>
  <c r="AF84" i="17"/>
  <c r="AA84" i="17"/>
  <c r="X66" i="17"/>
  <c r="W66" i="17"/>
  <c r="AC66" i="17"/>
  <c r="V45" i="17"/>
  <c r="V56" i="17"/>
  <c r="V41" i="17"/>
  <c r="V78" i="17"/>
  <c r="V34" i="17"/>
  <c r="AD21" i="17"/>
  <c r="V30" i="17"/>
  <c r="V60" i="17"/>
  <c r="T21" i="17"/>
  <c r="Z21" i="17"/>
  <c r="V86" i="17"/>
  <c r="AF21" i="17"/>
  <c r="Y21" i="17"/>
  <c r="V22" i="17"/>
  <c r="V21" i="17"/>
  <c r="V87" i="17"/>
  <c r="V47" i="17"/>
  <c r="V29" i="17"/>
  <c r="V59" i="17"/>
  <c r="AC25" i="17"/>
  <c r="V97" i="17"/>
  <c r="V92" i="17"/>
  <c r="V50" i="17"/>
  <c r="AB21" i="17"/>
  <c r="U21" i="17"/>
  <c r="V26" i="17"/>
  <c r="V27" i="17"/>
  <c r="V37" i="17"/>
  <c r="V6" i="17"/>
  <c r="V33" i="17"/>
  <c r="AA21" i="17"/>
  <c r="V76" i="17"/>
  <c r="V46" i="17"/>
  <c r="V96" i="17"/>
  <c r="X21" i="17"/>
  <c r="W21" i="17"/>
  <c r="T43" i="17"/>
  <c r="AD38" i="17"/>
  <c r="V68" i="17"/>
  <c r="AF38" i="17"/>
  <c r="AA38" i="17"/>
  <c r="U38" i="17"/>
  <c r="V52" i="17"/>
  <c r="V64" i="17"/>
  <c r="AE15" i="17"/>
  <c r="T38" i="17"/>
  <c r="AB38" i="17"/>
  <c r="W38" i="17"/>
  <c r="V89" i="17"/>
  <c r="AC38" i="17"/>
  <c r="X38" i="17"/>
  <c r="AD43" i="17"/>
  <c r="V38" i="17"/>
  <c r="V13" i="17"/>
  <c r="V17" i="17"/>
  <c r="V82" i="17"/>
  <c r="V73" i="17"/>
  <c r="V58" i="17"/>
  <c r="V55" i="17"/>
  <c r="V19" i="17"/>
  <c r="V93" i="17"/>
  <c r="X43" i="17"/>
  <c r="V18" i="17"/>
  <c r="U26" i="17"/>
  <c r="V61" i="17"/>
  <c r="V42" i="17"/>
  <c r="V75" i="17"/>
  <c r="V32" i="17"/>
  <c r="V77" i="17"/>
  <c r="V39" i="17"/>
  <c r="V83" i="17"/>
  <c r="V40" i="17"/>
  <c r="V98" i="17"/>
  <c r="V94" i="17"/>
  <c r="V88" i="17"/>
  <c r="V69" i="17"/>
  <c r="V65" i="17"/>
  <c r="V43" i="17"/>
  <c r="V71" i="17"/>
  <c r="V15" i="17"/>
  <c r="V80" i="17"/>
  <c r="V25" i="17"/>
  <c r="V103" i="17"/>
  <c r="V16" i="17"/>
  <c r="V70" i="17"/>
  <c r="V79" i="17"/>
  <c r="V23" i="17"/>
  <c r="V85" i="17"/>
  <c r="V101" i="17"/>
  <c r="V36" i="17"/>
  <c r="V14" i="17"/>
  <c r="V67" i="17"/>
  <c r="V91" i="17"/>
  <c r="V100" i="17"/>
  <c r="V49" i="17"/>
  <c r="Z18" i="17"/>
  <c r="AA26" i="17"/>
  <c r="AD67" i="17"/>
  <c r="U91" i="17"/>
  <c r="AB43" i="17"/>
  <c r="P8" i="17"/>
  <c r="Q8" i="17"/>
  <c r="AF43" i="17"/>
  <c r="AC43" i="17"/>
  <c r="AA43" i="17"/>
  <c r="U43" i="17"/>
  <c r="Y43" i="17"/>
  <c r="W43" i="17"/>
  <c r="Z26" i="17"/>
  <c r="U71" i="17"/>
  <c r="Z43" i="17"/>
  <c r="AE43" i="17"/>
  <c r="U80" i="17"/>
  <c r="AE67" i="17"/>
  <c r="T26" i="17"/>
  <c r="AB26" i="17"/>
  <c r="W26" i="17"/>
  <c r="AA80" i="17"/>
  <c r="W71" i="17"/>
  <c r="AC26" i="17"/>
  <c r="X26" i="17"/>
  <c r="AD26" i="17"/>
  <c r="AC100" i="17"/>
  <c r="AB18" i="17"/>
  <c r="Y26" i="17"/>
  <c r="AE26" i="17"/>
  <c r="AB83" i="17"/>
  <c r="U6" i="17"/>
  <c r="Z6" i="17"/>
  <c r="AD6" i="17"/>
  <c r="T6" i="17"/>
  <c r="AC6" i="17"/>
  <c r="W6" i="17"/>
  <c r="AA6" i="17"/>
  <c r="AE6" i="17"/>
  <c r="X6" i="17"/>
  <c r="AB6" i="17"/>
  <c r="AF6" i="17"/>
  <c r="Y6" i="17"/>
  <c r="AD80" i="17"/>
  <c r="W80" i="17"/>
  <c r="AE40" i="17"/>
  <c r="X40" i="17"/>
  <c r="AA18" i="17"/>
  <c r="T91" i="17"/>
  <c r="AA67" i="17"/>
  <c r="W83" i="17"/>
  <c r="Y13" i="17"/>
  <c r="AC13" i="17"/>
  <c r="X13" i="17"/>
  <c r="U13" i="17"/>
  <c r="Z13" i="17"/>
  <c r="AD13" i="17"/>
  <c r="AB13" i="17"/>
  <c r="W13" i="17"/>
  <c r="AA13" i="17"/>
  <c r="AE13" i="17"/>
  <c r="AF13" i="17"/>
  <c r="T13" i="17"/>
  <c r="T40" i="17"/>
  <c r="Y40" i="17"/>
  <c r="Y49" i="17"/>
  <c r="Q5" i="17"/>
  <c r="AF80" i="17"/>
  <c r="AE100" i="17"/>
  <c r="AD40" i="17"/>
  <c r="T18" i="17"/>
  <c r="W18" i="17"/>
  <c r="T71" i="17"/>
  <c r="AB91" i="17"/>
  <c r="T67" i="17"/>
  <c r="Z67" i="17"/>
  <c r="T49" i="17"/>
  <c r="P5" i="17"/>
  <c r="AB80" i="17"/>
  <c r="AD100" i="17"/>
  <c r="AC40" i="17"/>
  <c r="AF18" i="17"/>
  <c r="U18" i="17"/>
  <c r="AB71" i="17"/>
  <c r="W91" i="17"/>
  <c r="AF67" i="17"/>
  <c r="U67" i="17"/>
  <c r="T83" i="17"/>
  <c r="AD49" i="17"/>
  <c r="X57" i="17"/>
  <c r="AB57" i="17"/>
  <c r="AF57" i="17"/>
  <c r="Y57" i="17"/>
  <c r="AC57" i="17"/>
  <c r="U57" i="17"/>
  <c r="Z57" i="17"/>
  <c r="AD57" i="17"/>
  <c r="AE57" i="17"/>
  <c r="W57" i="17"/>
  <c r="AA57" i="17"/>
  <c r="T57" i="17"/>
  <c r="AF103" i="17"/>
  <c r="X103" i="17"/>
  <c r="AB103" i="17"/>
  <c r="AA103" i="17"/>
  <c r="Y103" i="17"/>
  <c r="AC103" i="17"/>
  <c r="W103" i="17"/>
  <c r="T103" i="17"/>
  <c r="U103" i="17"/>
  <c r="Z103" i="17"/>
  <c r="AD103" i="17"/>
  <c r="AE103" i="17"/>
  <c r="Y41" i="17"/>
  <c r="AC41" i="17"/>
  <c r="U41" i="17"/>
  <c r="Z41" i="17"/>
  <c r="AD41" i="17"/>
  <c r="W41" i="17"/>
  <c r="AA41" i="17"/>
  <c r="AE41" i="17"/>
  <c r="X41" i="17"/>
  <c r="AB41" i="17"/>
  <c r="AF41" i="17"/>
  <c r="T41" i="17"/>
  <c r="Y74" i="17"/>
  <c r="AC74" i="17"/>
  <c r="U74" i="17"/>
  <c r="Z74" i="17"/>
  <c r="AD74" i="17"/>
  <c r="W74" i="17"/>
  <c r="AA74" i="17"/>
  <c r="AE74" i="17"/>
  <c r="X74" i="17"/>
  <c r="AF74" i="17"/>
  <c r="AB74" i="17"/>
  <c r="T74" i="17"/>
  <c r="W88" i="17"/>
  <c r="AA88" i="17"/>
  <c r="AE88" i="17"/>
  <c r="X88" i="17"/>
  <c r="AB88" i="17"/>
  <c r="AF88" i="17"/>
  <c r="Y88" i="17"/>
  <c r="AC88" i="17"/>
  <c r="Z88" i="17"/>
  <c r="U88" i="17"/>
  <c r="AD88" i="17"/>
  <c r="T88" i="17"/>
  <c r="W25" i="17"/>
  <c r="U51" i="17"/>
  <c r="Z51" i="17"/>
  <c r="AD51" i="17"/>
  <c r="W51" i="17"/>
  <c r="AA51" i="17"/>
  <c r="AE51" i="17"/>
  <c r="X51" i="17"/>
  <c r="AB51" i="17"/>
  <c r="AF51" i="17"/>
  <c r="AC51" i="17"/>
  <c r="Y51" i="17"/>
  <c r="T51" i="17"/>
  <c r="W27" i="17"/>
  <c r="AA27" i="17"/>
  <c r="AE27" i="17"/>
  <c r="X27" i="17"/>
  <c r="AB27" i="17"/>
  <c r="AF27" i="17"/>
  <c r="Y27" i="17"/>
  <c r="AC27" i="17"/>
  <c r="AD27" i="17"/>
  <c r="U27" i="17"/>
  <c r="Z27" i="17"/>
  <c r="T27" i="17"/>
  <c r="X99" i="17"/>
  <c r="AB99" i="17"/>
  <c r="AF99" i="17"/>
  <c r="AA99" i="17"/>
  <c r="Y99" i="17"/>
  <c r="AC99" i="17"/>
  <c r="AE99" i="17"/>
  <c r="U99" i="17"/>
  <c r="Z99" i="17"/>
  <c r="AD99" i="17"/>
  <c r="W99" i="17"/>
  <c r="T99" i="17"/>
  <c r="Y86" i="17"/>
  <c r="AC86" i="17"/>
  <c r="U86" i="17"/>
  <c r="Z86" i="17"/>
  <c r="AD86" i="17"/>
  <c r="W86" i="17"/>
  <c r="AA86" i="17"/>
  <c r="AE86" i="17"/>
  <c r="AF86" i="17"/>
  <c r="X86" i="17"/>
  <c r="AB86" i="17"/>
  <c r="T86" i="17"/>
  <c r="Y82" i="17"/>
  <c r="AC82" i="17"/>
  <c r="U82" i="17"/>
  <c r="Z82" i="17"/>
  <c r="AD82" i="17"/>
  <c r="W82" i="17"/>
  <c r="AA82" i="17"/>
  <c r="AE82" i="17"/>
  <c r="AB82" i="17"/>
  <c r="AF82" i="17"/>
  <c r="X82" i="17"/>
  <c r="T82" i="17"/>
  <c r="W23" i="17"/>
  <c r="AA23" i="17"/>
  <c r="AE23" i="17"/>
  <c r="X23" i="17"/>
  <c r="AB23" i="17"/>
  <c r="AF23" i="17"/>
  <c r="Y23" i="17"/>
  <c r="AC23" i="17"/>
  <c r="Z23" i="17"/>
  <c r="AD23" i="17"/>
  <c r="U23" i="17"/>
  <c r="T23" i="17"/>
  <c r="U55" i="17"/>
  <c r="Z55" i="17"/>
  <c r="AD55" i="17"/>
  <c r="W55" i="17"/>
  <c r="AA55" i="17"/>
  <c r="AE55" i="17"/>
  <c r="X55" i="17"/>
  <c r="AB55" i="17"/>
  <c r="AF55" i="17"/>
  <c r="T55" i="17"/>
  <c r="Y55" i="17"/>
  <c r="AC55" i="17"/>
  <c r="X36" i="17"/>
  <c r="AB36" i="17"/>
  <c r="AF36" i="17"/>
  <c r="Y36" i="17"/>
  <c r="AC36" i="17"/>
  <c r="U36" i="17"/>
  <c r="Z36" i="17"/>
  <c r="AD36" i="17"/>
  <c r="AA36" i="17"/>
  <c r="AE36" i="17"/>
  <c r="W36" i="17"/>
  <c r="T36" i="17"/>
  <c r="Z100" i="17"/>
  <c r="AD25" i="17"/>
  <c r="AF15" i="17"/>
  <c r="T98" i="17"/>
  <c r="AD98" i="17"/>
  <c r="Z98" i="17"/>
  <c r="U30" i="17"/>
  <c r="Z30" i="17"/>
  <c r="AD30" i="17"/>
  <c r="W30" i="17"/>
  <c r="AA30" i="17"/>
  <c r="AE30" i="17"/>
  <c r="X30" i="17"/>
  <c r="AB30" i="17"/>
  <c r="AF30" i="17"/>
  <c r="AC30" i="17"/>
  <c r="Y30" i="17"/>
  <c r="T30" i="17"/>
  <c r="Y62" i="17"/>
  <c r="AC62" i="17"/>
  <c r="U62" i="17"/>
  <c r="Z62" i="17"/>
  <c r="AD62" i="17"/>
  <c r="W62" i="17"/>
  <c r="AA62" i="17"/>
  <c r="AE62" i="17"/>
  <c r="X62" i="17"/>
  <c r="AB62" i="17"/>
  <c r="AF62" i="17"/>
  <c r="T62" i="17"/>
  <c r="W52" i="17"/>
  <c r="AA52" i="17"/>
  <c r="AE52" i="17"/>
  <c r="X52" i="17"/>
  <c r="AB52" i="17"/>
  <c r="AF52" i="17"/>
  <c r="Y52" i="17"/>
  <c r="AC52" i="17"/>
  <c r="U52" i="17"/>
  <c r="Z52" i="17"/>
  <c r="AD52" i="17"/>
  <c r="T52" i="17"/>
  <c r="Y94" i="17"/>
  <c r="AC94" i="17"/>
  <c r="U94" i="17"/>
  <c r="Z94" i="17"/>
  <c r="AD94" i="17"/>
  <c r="W94" i="17"/>
  <c r="AA94" i="17"/>
  <c r="AE94" i="17"/>
  <c r="X94" i="17"/>
  <c r="AB94" i="17"/>
  <c r="AF94" i="17"/>
  <c r="T94" i="17"/>
  <c r="U95" i="17"/>
  <c r="Z95" i="17"/>
  <c r="AD95" i="17"/>
  <c r="W95" i="17"/>
  <c r="AA95" i="17"/>
  <c r="AE95" i="17"/>
  <c r="X95" i="17"/>
  <c r="AB95" i="17"/>
  <c r="AF95" i="17"/>
  <c r="AC95" i="17"/>
  <c r="Y95" i="17"/>
  <c r="T95" i="17"/>
  <c r="Y70" i="17"/>
  <c r="AC70" i="17"/>
  <c r="U70" i="17"/>
  <c r="Z70" i="17"/>
  <c r="AD70" i="17"/>
  <c r="W70" i="17"/>
  <c r="AA70" i="17"/>
  <c r="AE70" i="17"/>
  <c r="AF70" i="17"/>
  <c r="X70" i="17"/>
  <c r="AB70" i="17"/>
  <c r="T70" i="17"/>
  <c r="X24" i="17"/>
  <c r="AB24" i="17"/>
  <c r="AF24" i="17"/>
  <c r="Y24" i="17"/>
  <c r="AC24" i="17"/>
  <c r="U24" i="17"/>
  <c r="Z24" i="17"/>
  <c r="AD24" i="17"/>
  <c r="AE24" i="17"/>
  <c r="W24" i="17"/>
  <c r="AA24" i="17"/>
  <c r="T24" i="17"/>
  <c r="W31" i="17"/>
  <c r="AA31" i="17"/>
  <c r="AE31" i="17"/>
  <c r="X31" i="17"/>
  <c r="AB31" i="17"/>
  <c r="AF31" i="17"/>
  <c r="Y31" i="17"/>
  <c r="AC31" i="17"/>
  <c r="U31" i="17"/>
  <c r="Z31" i="17"/>
  <c r="T31" i="17"/>
  <c r="AD31" i="17"/>
  <c r="W96" i="17"/>
  <c r="AA96" i="17"/>
  <c r="AE96" i="17"/>
  <c r="X96" i="17"/>
  <c r="AB96" i="17"/>
  <c r="AF96" i="17"/>
  <c r="Y96" i="17"/>
  <c r="AC96" i="17"/>
  <c r="U96" i="17"/>
  <c r="AD96" i="17"/>
  <c r="Z96" i="17"/>
  <c r="T96" i="17"/>
  <c r="Y37" i="17"/>
  <c r="AC37" i="17"/>
  <c r="U37" i="17"/>
  <c r="Z37" i="17"/>
  <c r="AD37" i="17"/>
  <c r="W37" i="17"/>
  <c r="AA37" i="17"/>
  <c r="AE37" i="17"/>
  <c r="AF37" i="17"/>
  <c r="X37" i="17"/>
  <c r="AB37" i="17"/>
  <c r="T37" i="17"/>
  <c r="X73" i="17"/>
  <c r="AB73" i="17"/>
  <c r="AF73" i="17"/>
  <c r="Y73" i="17"/>
  <c r="AC73" i="17"/>
  <c r="U73" i="17"/>
  <c r="Z73" i="17"/>
  <c r="AD73" i="17"/>
  <c r="AE73" i="17"/>
  <c r="W73" i="17"/>
  <c r="AA73" i="17"/>
  <c r="T73" i="17"/>
  <c r="Y50" i="17"/>
  <c r="AC50" i="17"/>
  <c r="U50" i="17"/>
  <c r="Z50" i="17"/>
  <c r="AD50" i="17"/>
  <c r="W50" i="17"/>
  <c r="AA50" i="17"/>
  <c r="AE50" i="17"/>
  <c r="AB50" i="17"/>
  <c r="AF50" i="17"/>
  <c r="X50" i="17"/>
  <c r="T50" i="17"/>
  <c r="X20" i="17"/>
  <c r="AB20" i="17"/>
  <c r="AF20" i="17"/>
  <c r="Y20" i="17"/>
  <c r="AC20" i="17"/>
  <c r="U20" i="17"/>
  <c r="Z20" i="17"/>
  <c r="AD20" i="17"/>
  <c r="AA20" i="17"/>
  <c r="AE20" i="17"/>
  <c r="W20" i="17"/>
  <c r="T20" i="17"/>
  <c r="Y33" i="17"/>
  <c r="AC33" i="17"/>
  <c r="U33" i="17"/>
  <c r="Z33" i="17"/>
  <c r="AD33" i="17"/>
  <c r="W33" i="17"/>
  <c r="AA33" i="17"/>
  <c r="AE33" i="17"/>
  <c r="AB33" i="17"/>
  <c r="AF33" i="17"/>
  <c r="X33" i="17"/>
  <c r="T33" i="17"/>
  <c r="T80" i="17"/>
  <c r="AC80" i="17"/>
  <c r="X80" i="17"/>
  <c r="T100" i="17"/>
  <c r="W100" i="17"/>
  <c r="U100" i="17"/>
  <c r="T25" i="17"/>
  <c r="AE25" i="17"/>
  <c r="Z25" i="17"/>
  <c r="U15" i="17"/>
  <c r="AB15" i="17"/>
  <c r="W15" i="17"/>
  <c r="U98" i="17"/>
  <c r="AF98" i="17"/>
  <c r="AE98" i="17"/>
  <c r="AA40" i="17"/>
  <c r="Z40" i="17"/>
  <c r="AF40" i="17"/>
  <c r="AC18" i="17"/>
  <c r="X18" i="17"/>
  <c r="AD18" i="17"/>
  <c r="Y71" i="17"/>
  <c r="AE71" i="17"/>
  <c r="Z71" i="17"/>
  <c r="Y91" i="17"/>
  <c r="AE91" i="17"/>
  <c r="Z91" i="17"/>
  <c r="U14" i="17"/>
  <c r="Z14" i="17"/>
  <c r="AD14" i="17"/>
  <c r="W14" i="17"/>
  <c r="AA14" i="17"/>
  <c r="AE14" i="17"/>
  <c r="X14" i="17"/>
  <c r="AB14" i="17"/>
  <c r="AF14" i="17"/>
  <c r="AC14" i="17"/>
  <c r="Y14" i="17"/>
  <c r="T14" i="17"/>
  <c r="AC67" i="17"/>
  <c r="AB67" i="17"/>
  <c r="W67" i="17"/>
  <c r="W102" i="17"/>
  <c r="AA102" i="17"/>
  <c r="AE102" i="17"/>
  <c r="Z102" i="17"/>
  <c r="X102" i="17"/>
  <c r="AB102" i="17"/>
  <c r="AF102" i="17"/>
  <c r="U102" i="17"/>
  <c r="Y102" i="17"/>
  <c r="AC102" i="17"/>
  <c r="AD102" i="17"/>
  <c r="T102" i="17"/>
  <c r="W61" i="17"/>
  <c r="AC61" i="17"/>
  <c r="X61" i="17"/>
  <c r="Y83" i="17"/>
  <c r="X83" i="17"/>
  <c r="AD83" i="17"/>
  <c r="AE49" i="17"/>
  <c r="Z49" i="17"/>
  <c r="AF49" i="17"/>
  <c r="X85" i="17"/>
  <c r="AB85" i="17"/>
  <c r="AF85" i="17"/>
  <c r="Y85" i="17"/>
  <c r="AC85" i="17"/>
  <c r="U85" i="17"/>
  <c r="Z85" i="17"/>
  <c r="AD85" i="17"/>
  <c r="AA85" i="17"/>
  <c r="AE85" i="17"/>
  <c r="W85" i="17"/>
  <c r="T85" i="17"/>
  <c r="U101" i="17"/>
  <c r="Z101" i="17"/>
  <c r="AD101" i="17"/>
  <c r="Y101" i="17"/>
  <c r="W101" i="17"/>
  <c r="AA101" i="17"/>
  <c r="AE101" i="17"/>
  <c r="X101" i="17"/>
  <c r="AB101" i="17"/>
  <c r="AF101" i="17"/>
  <c r="AC101" i="17"/>
  <c r="T101" i="17"/>
  <c r="U75" i="17"/>
  <c r="Z75" i="17"/>
  <c r="AD75" i="17"/>
  <c r="W75" i="17"/>
  <c r="AA75" i="17"/>
  <c r="AE75" i="17"/>
  <c r="X75" i="17"/>
  <c r="AB75" i="17"/>
  <c r="AF75" i="17"/>
  <c r="Y75" i="17"/>
  <c r="T75" i="17"/>
  <c r="AC75" i="17"/>
  <c r="X77" i="17"/>
  <c r="AB77" i="17"/>
  <c r="AF77" i="17"/>
  <c r="Y77" i="17"/>
  <c r="AC77" i="17"/>
  <c r="U77" i="17"/>
  <c r="Z77" i="17"/>
  <c r="AD77" i="17"/>
  <c r="W77" i="17"/>
  <c r="AA77" i="17"/>
  <c r="AE77" i="17"/>
  <c r="T77" i="17"/>
  <c r="Y15" i="17"/>
  <c r="W48" i="17"/>
  <c r="AA48" i="17"/>
  <c r="AE48" i="17"/>
  <c r="X48" i="17"/>
  <c r="AB48" i="17"/>
  <c r="AF48" i="17"/>
  <c r="Y48" i="17"/>
  <c r="AC48" i="17"/>
  <c r="U48" i="17"/>
  <c r="Z48" i="17"/>
  <c r="AD48" i="17"/>
  <c r="T48" i="17"/>
  <c r="X81" i="17"/>
  <c r="AB81" i="17"/>
  <c r="AF81" i="17"/>
  <c r="Y81" i="17"/>
  <c r="AC81" i="17"/>
  <c r="U81" i="17"/>
  <c r="Z81" i="17"/>
  <c r="AD81" i="17"/>
  <c r="W81" i="17"/>
  <c r="AA81" i="17"/>
  <c r="AE81" i="17"/>
  <c r="T81" i="17"/>
  <c r="Y90" i="17"/>
  <c r="AC90" i="17"/>
  <c r="U90" i="17"/>
  <c r="Z90" i="17"/>
  <c r="AD90" i="17"/>
  <c r="W90" i="17"/>
  <c r="AA90" i="17"/>
  <c r="AE90" i="17"/>
  <c r="AF90" i="17"/>
  <c r="X90" i="17"/>
  <c r="AB90" i="17"/>
  <c r="T90" i="17"/>
  <c r="Y78" i="17"/>
  <c r="AC78" i="17"/>
  <c r="U78" i="17"/>
  <c r="Z78" i="17"/>
  <c r="AD78" i="17"/>
  <c r="W78" i="17"/>
  <c r="AA78" i="17"/>
  <c r="AE78" i="17"/>
  <c r="X78" i="17"/>
  <c r="AB78" i="17"/>
  <c r="AF78" i="17"/>
  <c r="T78" i="17"/>
  <c r="U42" i="17"/>
  <c r="Z42" i="17"/>
  <c r="AD42" i="17"/>
  <c r="W42" i="17"/>
  <c r="AA42" i="17"/>
  <c r="AE42" i="17"/>
  <c r="X42" i="17"/>
  <c r="AB42" i="17"/>
  <c r="AF42" i="17"/>
  <c r="Y42" i="17"/>
  <c r="AC42" i="17"/>
  <c r="T42" i="17"/>
  <c r="Y58" i="17"/>
  <c r="AC58" i="17"/>
  <c r="U58" i="17"/>
  <c r="Z58" i="17"/>
  <c r="AD58" i="17"/>
  <c r="W58" i="17"/>
  <c r="AA58" i="17"/>
  <c r="AE58" i="17"/>
  <c r="AF58" i="17"/>
  <c r="X58" i="17"/>
  <c r="AB58" i="17"/>
  <c r="T58" i="17"/>
  <c r="AA100" i="17"/>
  <c r="Y100" i="17"/>
  <c r="X25" i="17"/>
  <c r="Y25" i="17"/>
  <c r="Z15" i="17"/>
  <c r="AA15" i="17"/>
  <c r="AC71" i="17"/>
  <c r="X71" i="17"/>
  <c r="AD71" i="17"/>
  <c r="AC91" i="17"/>
  <c r="X91" i="17"/>
  <c r="AD91" i="17"/>
  <c r="X89" i="17"/>
  <c r="AB89" i="17"/>
  <c r="AF89" i="17"/>
  <c r="Y89" i="17"/>
  <c r="AC89" i="17"/>
  <c r="U89" i="17"/>
  <c r="Z89" i="17"/>
  <c r="AD89" i="17"/>
  <c r="AE89" i="17"/>
  <c r="W89" i="17"/>
  <c r="AA89" i="17"/>
  <c r="T89" i="17"/>
  <c r="W35" i="17"/>
  <c r="AA35" i="17"/>
  <c r="AE35" i="17"/>
  <c r="X35" i="17"/>
  <c r="AB35" i="17"/>
  <c r="AF35" i="17"/>
  <c r="Y35" i="17"/>
  <c r="AC35" i="17"/>
  <c r="U35" i="17"/>
  <c r="Z35" i="17"/>
  <c r="AD35" i="17"/>
  <c r="T35" i="17"/>
  <c r="X69" i="17"/>
  <c r="AB69" i="17"/>
  <c r="AF69" i="17"/>
  <c r="Y69" i="17"/>
  <c r="AC69" i="17"/>
  <c r="U69" i="17"/>
  <c r="Z69" i="17"/>
  <c r="AD69" i="17"/>
  <c r="AA69" i="17"/>
  <c r="AE69" i="17"/>
  <c r="W69" i="17"/>
  <c r="T69" i="17"/>
  <c r="X65" i="17"/>
  <c r="AB65" i="17"/>
  <c r="AF65" i="17"/>
  <c r="Y65" i="17"/>
  <c r="AC65" i="17"/>
  <c r="U65" i="17"/>
  <c r="Z65" i="17"/>
  <c r="AD65" i="17"/>
  <c r="W65" i="17"/>
  <c r="AA65" i="17"/>
  <c r="AE65" i="17"/>
  <c r="T65" i="17"/>
  <c r="AA61" i="17"/>
  <c r="U61" i="17"/>
  <c r="AB61" i="17"/>
  <c r="W39" i="17"/>
  <c r="AA39" i="17"/>
  <c r="AE39" i="17"/>
  <c r="X39" i="17"/>
  <c r="AB39" i="17"/>
  <c r="AF39" i="17"/>
  <c r="Y39" i="17"/>
  <c r="AC39" i="17"/>
  <c r="Z39" i="17"/>
  <c r="AD39" i="17"/>
  <c r="U39" i="17"/>
  <c r="T39" i="17"/>
  <c r="X28" i="17"/>
  <c r="AB28" i="17"/>
  <c r="AF28" i="17"/>
  <c r="Y28" i="17"/>
  <c r="AC28" i="17"/>
  <c r="U28" i="17"/>
  <c r="Z28" i="17"/>
  <c r="AD28" i="17"/>
  <c r="W28" i="17"/>
  <c r="AA28" i="17"/>
  <c r="AE28" i="17"/>
  <c r="T28" i="17"/>
  <c r="Y29" i="17"/>
  <c r="AC29" i="17"/>
  <c r="U29" i="17"/>
  <c r="Z29" i="17"/>
  <c r="AD29" i="17"/>
  <c r="W29" i="17"/>
  <c r="AA29" i="17"/>
  <c r="AE29" i="17"/>
  <c r="X29" i="17"/>
  <c r="AB29" i="17"/>
  <c r="AF29" i="17"/>
  <c r="T29" i="17"/>
  <c r="Y54" i="17"/>
  <c r="AC54" i="17"/>
  <c r="U54" i="17"/>
  <c r="Z54" i="17"/>
  <c r="AD54" i="17"/>
  <c r="W54" i="17"/>
  <c r="AA54" i="17"/>
  <c r="AE54" i="17"/>
  <c r="AF54" i="17"/>
  <c r="AB54" i="17"/>
  <c r="X54" i="17"/>
  <c r="T54" i="17"/>
  <c r="U59" i="17"/>
  <c r="Z59" i="17"/>
  <c r="AD59" i="17"/>
  <c r="W59" i="17"/>
  <c r="AA59" i="17"/>
  <c r="AE59" i="17"/>
  <c r="X59" i="17"/>
  <c r="AB59" i="17"/>
  <c r="AF59" i="17"/>
  <c r="Y59" i="17"/>
  <c r="AC59" i="17"/>
  <c r="T59" i="17"/>
  <c r="W56" i="17"/>
  <c r="AA56" i="17"/>
  <c r="AE56" i="17"/>
  <c r="X56" i="17"/>
  <c r="AB56" i="17"/>
  <c r="AF56" i="17"/>
  <c r="Y56" i="17"/>
  <c r="AC56" i="17"/>
  <c r="Z56" i="17"/>
  <c r="AD56" i="17"/>
  <c r="U56" i="17"/>
  <c r="T56" i="17"/>
  <c r="U87" i="17"/>
  <c r="Z87" i="17"/>
  <c r="AD87" i="17"/>
  <c r="W87" i="17"/>
  <c r="AA87" i="17"/>
  <c r="AE87" i="17"/>
  <c r="X87" i="17"/>
  <c r="AB87" i="17"/>
  <c r="AF87" i="17"/>
  <c r="T87" i="17"/>
  <c r="Y87" i="17"/>
  <c r="AC87" i="17"/>
  <c r="U63" i="17"/>
  <c r="Z63" i="17"/>
  <c r="AD63" i="17"/>
  <c r="W63" i="17"/>
  <c r="AA63" i="17"/>
  <c r="AE63" i="17"/>
  <c r="X63" i="17"/>
  <c r="AB63" i="17"/>
  <c r="AF63" i="17"/>
  <c r="AC63" i="17"/>
  <c r="Y63" i="17"/>
  <c r="T63" i="17"/>
  <c r="Y17" i="17"/>
  <c r="AC17" i="17"/>
  <c r="U17" i="17"/>
  <c r="Z17" i="17"/>
  <c r="AD17" i="17"/>
  <c r="W17" i="17"/>
  <c r="AA17" i="17"/>
  <c r="AE17" i="17"/>
  <c r="AB17" i="17"/>
  <c r="AF17" i="17"/>
  <c r="X17" i="17"/>
  <c r="T17" i="17"/>
  <c r="X53" i="17"/>
  <c r="AB53" i="17"/>
  <c r="AF53" i="17"/>
  <c r="Y53" i="17"/>
  <c r="AC53" i="17"/>
  <c r="U53" i="17"/>
  <c r="Z53" i="17"/>
  <c r="AD53" i="17"/>
  <c r="AA53" i="17"/>
  <c r="AE53" i="17"/>
  <c r="W53" i="17"/>
  <c r="T53" i="17"/>
  <c r="Y46" i="17"/>
  <c r="AC46" i="17"/>
  <c r="U46" i="17"/>
  <c r="Z46" i="17"/>
  <c r="AD46" i="17"/>
  <c r="W46" i="17"/>
  <c r="AA46" i="17"/>
  <c r="AE46" i="17"/>
  <c r="X46" i="17"/>
  <c r="AB46" i="17"/>
  <c r="AF46" i="17"/>
  <c r="T46" i="17"/>
  <c r="W60" i="17"/>
  <c r="AA60" i="17"/>
  <c r="AE60" i="17"/>
  <c r="X60" i="17"/>
  <c r="AB60" i="17"/>
  <c r="AF60" i="17"/>
  <c r="Y60" i="17"/>
  <c r="AC60" i="17"/>
  <c r="AD60" i="17"/>
  <c r="Z60" i="17"/>
  <c r="U60" i="17"/>
  <c r="T60" i="17"/>
  <c r="U79" i="17"/>
  <c r="Z79" i="17"/>
  <c r="AD79" i="17"/>
  <c r="W79" i="17"/>
  <c r="AA79" i="17"/>
  <c r="AE79" i="17"/>
  <c r="X79" i="17"/>
  <c r="AB79" i="17"/>
  <c r="AF79" i="17"/>
  <c r="AC79" i="17"/>
  <c r="Y79" i="17"/>
  <c r="T79" i="17"/>
  <c r="X97" i="17"/>
  <c r="AB97" i="17"/>
  <c r="AF97" i="17"/>
  <c r="Y97" i="17"/>
  <c r="AC97" i="17"/>
  <c r="U97" i="17"/>
  <c r="Z97" i="17"/>
  <c r="AD97" i="17"/>
  <c r="W97" i="17"/>
  <c r="AA97" i="17"/>
  <c r="AE97" i="17"/>
  <c r="T97" i="17"/>
  <c r="U34" i="17"/>
  <c r="Z34" i="17"/>
  <c r="AD34" i="17"/>
  <c r="W34" i="17"/>
  <c r="AA34" i="17"/>
  <c r="AE34" i="17"/>
  <c r="X34" i="17"/>
  <c r="AB34" i="17"/>
  <c r="AF34" i="17"/>
  <c r="Y34" i="17"/>
  <c r="AC34" i="17"/>
  <c r="T34" i="17"/>
  <c r="X45" i="17"/>
  <c r="AB45" i="17"/>
  <c r="AF45" i="17"/>
  <c r="Y45" i="17"/>
  <c r="AC45" i="17"/>
  <c r="U45" i="17"/>
  <c r="Z45" i="17"/>
  <c r="AD45" i="17"/>
  <c r="AE45" i="17"/>
  <c r="W45" i="17"/>
  <c r="AA45" i="17"/>
  <c r="T45" i="17"/>
  <c r="Z80" i="17"/>
  <c r="Y80" i="17"/>
  <c r="AB100" i="17"/>
  <c r="AF100" i="17"/>
  <c r="AF25" i="17"/>
  <c r="AA25" i="17"/>
  <c r="U25" i="17"/>
  <c r="AD15" i="17"/>
  <c r="AC15" i="17"/>
  <c r="X15" i="17"/>
  <c r="AC98" i="17"/>
  <c r="AB98" i="17"/>
  <c r="AA98" i="17"/>
  <c r="W40" i="17"/>
  <c r="U40" i="17"/>
  <c r="Y18" i="17"/>
  <c r="AE18" i="17"/>
  <c r="AF71" i="17"/>
  <c r="AA71" i="17"/>
  <c r="AF91" i="17"/>
  <c r="AA91" i="17"/>
  <c r="W19" i="17"/>
  <c r="AA19" i="17"/>
  <c r="AE19" i="17"/>
  <c r="X19" i="17"/>
  <c r="AB19" i="17"/>
  <c r="AF19" i="17"/>
  <c r="Y19" i="17"/>
  <c r="AC19" i="17"/>
  <c r="U19" i="17"/>
  <c r="Z19" i="17"/>
  <c r="AD19" i="17"/>
  <c r="T19" i="17"/>
  <c r="Y67" i="17"/>
  <c r="X67" i="17"/>
  <c r="U22" i="17"/>
  <c r="Z22" i="17"/>
  <c r="AD22" i="17"/>
  <c r="W22" i="17"/>
  <c r="AA22" i="17"/>
  <c r="AE22" i="17"/>
  <c r="X22" i="17"/>
  <c r="AB22" i="17"/>
  <c r="AF22" i="17"/>
  <c r="Y22" i="17"/>
  <c r="AC22" i="17"/>
  <c r="T22" i="17"/>
  <c r="T61" i="17"/>
  <c r="AD61" i="17"/>
  <c r="Y61" i="17"/>
  <c r="X93" i="17"/>
  <c r="AB93" i="17"/>
  <c r="AF93" i="17"/>
  <c r="Y93" i="17"/>
  <c r="AC93" i="17"/>
  <c r="U93" i="17"/>
  <c r="Z93" i="17"/>
  <c r="AD93" i="17"/>
  <c r="W93" i="17"/>
  <c r="AA93" i="17"/>
  <c r="AE93" i="17"/>
  <c r="T93" i="17"/>
  <c r="AC83" i="17"/>
  <c r="AE83" i="17"/>
  <c r="Z83" i="17"/>
  <c r="AA49" i="17"/>
  <c r="U49" i="17"/>
  <c r="AB49" i="17"/>
  <c r="W44" i="17"/>
  <c r="AA44" i="17"/>
  <c r="AE44" i="17"/>
  <c r="X44" i="17"/>
  <c r="AB44" i="17"/>
  <c r="AF44" i="17"/>
  <c r="Y44" i="17"/>
  <c r="AC44" i="17"/>
  <c r="AD44" i="17"/>
  <c r="Z44" i="17"/>
  <c r="U44" i="17"/>
  <c r="T44" i="17"/>
  <c r="U47" i="17"/>
  <c r="Z47" i="17"/>
  <c r="AD47" i="17"/>
  <c r="W47" i="17"/>
  <c r="AA47" i="17"/>
  <c r="AE47" i="17"/>
  <c r="X47" i="17"/>
  <c r="AB47" i="17"/>
  <c r="AF47" i="17"/>
  <c r="AC47" i="17"/>
  <c r="T47" i="17"/>
  <c r="Y47" i="17"/>
  <c r="W76" i="17"/>
  <c r="AA76" i="17"/>
  <c r="AE76" i="17"/>
  <c r="X76" i="17"/>
  <c r="AB76" i="17"/>
  <c r="AF76" i="17"/>
  <c r="Y76" i="17"/>
  <c r="AC76" i="17"/>
  <c r="AD76" i="17"/>
  <c r="Z76" i="17"/>
  <c r="U76" i="17"/>
  <c r="T76" i="17"/>
  <c r="W72" i="17"/>
  <c r="AA72" i="17"/>
  <c r="AE72" i="17"/>
  <c r="X72" i="17"/>
  <c r="AB72" i="17"/>
  <c r="AF72" i="17"/>
  <c r="Y72" i="17"/>
  <c r="AC72" i="17"/>
  <c r="Z72" i="17"/>
  <c r="U72" i="17"/>
  <c r="AD72" i="17"/>
  <c r="T72" i="17"/>
  <c r="X16" i="17"/>
  <c r="AB16" i="17"/>
  <c r="AF16" i="17"/>
  <c r="Y16" i="17"/>
  <c r="AC16" i="17"/>
  <c r="U16" i="17"/>
  <c r="Z16" i="17"/>
  <c r="AD16" i="17"/>
  <c r="W16" i="17"/>
  <c r="AA16" i="17"/>
  <c r="AE16" i="17"/>
  <c r="T16" i="17"/>
  <c r="W68" i="17"/>
  <c r="AA68" i="17"/>
  <c r="AE68" i="17"/>
  <c r="X68" i="17"/>
  <c r="AB68" i="17"/>
  <c r="AF68" i="17"/>
  <c r="Y68" i="17"/>
  <c r="AC68" i="17"/>
  <c r="U68" i="17"/>
  <c r="Z68" i="17"/>
  <c r="AD68" i="17"/>
  <c r="T68" i="17"/>
  <c r="W64" i="17"/>
  <c r="AA64" i="17"/>
  <c r="AE64" i="17"/>
  <c r="X64" i="17"/>
  <c r="AB64" i="17"/>
  <c r="AF64" i="17"/>
  <c r="Y64" i="17"/>
  <c r="AC64" i="17"/>
  <c r="U64" i="17"/>
  <c r="AD64" i="17"/>
  <c r="Z64" i="17"/>
  <c r="T64" i="17"/>
  <c r="W92" i="17"/>
  <c r="AA92" i="17"/>
  <c r="AE92" i="17"/>
  <c r="X92" i="17"/>
  <c r="AB92" i="17"/>
  <c r="AF92" i="17"/>
  <c r="Y92" i="17"/>
  <c r="AC92" i="17"/>
  <c r="AD92" i="17"/>
  <c r="Z92" i="17"/>
  <c r="U92" i="17"/>
  <c r="T92" i="17"/>
  <c r="X32" i="17"/>
  <c r="AB32" i="17"/>
  <c r="AF32" i="17"/>
  <c r="Y32" i="17"/>
  <c r="AC32" i="17"/>
  <c r="U32" i="17"/>
  <c r="Z32" i="17"/>
  <c r="AD32" i="17"/>
  <c r="W32" i="17"/>
  <c r="AA32" i="17"/>
  <c r="AE32" i="17"/>
  <c r="T32" i="17"/>
  <c r="AB25" i="17"/>
  <c r="T15" i="17"/>
  <c r="Y98" i="17"/>
  <c r="X98" i="17"/>
  <c r="AE61" i="17"/>
  <c r="Z61" i="17"/>
  <c r="AF83" i="17"/>
  <c r="AA83" i="17"/>
  <c r="W49" i="17"/>
  <c r="AC49" i="17"/>
  <c r="N8" i="17"/>
  <c r="AE8" i="17" s="1"/>
  <c r="Q10" i="17"/>
  <c r="M7" i="17"/>
  <c r="N7" i="17"/>
  <c r="M10" i="17"/>
  <c r="Q7" i="17"/>
  <c r="Q4" i="17"/>
  <c r="P4" i="17"/>
  <c r="N4" i="17"/>
  <c r="AA4" i="17" s="1"/>
  <c r="N5" i="17"/>
  <c r="AC5" i="17" s="1"/>
  <c r="N4" i="20"/>
  <c r="P4" i="20"/>
  <c r="B78" i="30" l="1"/>
  <c r="C77" i="30"/>
  <c r="EF11" i="17"/>
  <c r="AD106" i="27"/>
  <c r="AL104" i="27"/>
  <c r="EJ108" i="26"/>
  <c r="EJ107" i="26"/>
  <c r="EJ104" i="26"/>
  <c r="EJ106" i="26" s="1"/>
  <c r="AN104" i="26"/>
  <c r="Q4" i="20"/>
  <c r="D17" i="20"/>
  <c r="D10" i="20"/>
  <c r="D15" i="20"/>
  <c r="D16" i="20"/>
  <c r="D11" i="20"/>
  <c r="BF4" i="20"/>
  <c r="IX6" i="20"/>
  <c r="IX7" i="20"/>
  <c r="IX4" i="20"/>
  <c r="IX5" i="20" s="1"/>
  <c r="F114" i="27"/>
  <c r="AG106" i="27"/>
  <c r="AI106" i="27"/>
  <c r="Y106" i="27"/>
  <c r="F116" i="27"/>
  <c r="Z106" i="27"/>
  <c r="AE106" i="27"/>
  <c r="X106" i="27"/>
  <c r="AA106" i="27"/>
  <c r="F109" i="27"/>
  <c r="AB106" i="27"/>
  <c r="F115" i="27"/>
  <c r="F110" i="27"/>
  <c r="AH106" i="27"/>
  <c r="AJ106" i="27"/>
  <c r="AF106" i="27"/>
  <c r="AC106" i="27"/>
  <c r="X104" i="27"/>
  <c r="BL5" i="27"/>
  <c r="FH5" i="27"/>
  <c r="FE6" i="27"/>
  <c r="BI6" i="27"/>
  <c r="BK10" i="27"/>
  <c r="FG10" i="27"/>
  <c r="BK9" i="27"/>
  <c r="FG9" i="27"/>
  <c r="FE13" i="27"/>
  <c r="BI13" i="27"/>
  <c r="BK7" i="27"/>
  <c r="FG7" i="27"/>
  <c r="BL12" i="27"/>
  <c r="FH12" i="27"/>
  <c r="FG8" i="27"/>
  <c r="BK8" i="27"/>
  <c r="BK11" i="27"/>
  <c r="FG11" i="27"/>
  <c r="BJ4" i="27"/>
  <c r="FF4" i="27"/>
  <c r="FA6" i="26"/>
  <c r="BE6" i="26"/>
  <c r="EZ7" i="26"/>
  <c r="BD7" i="26"/>
  <c r="FB5" i="26"/>
  <c r="BF5" i="26"/>
  <c r="FA10" i="26"/>
  <c r="BE10" i="26"/>
  <c r="BE4" i="26"/>
  <c r="FA4" i="26"/>
  <c r="FC13" i="26"/>
  <c r="BG13" i="26"/>
  <c r="FA8" i="26"/>
  <c r="BE8" i="26"/>
  <c r="FC9" i="26"/>
  <c r="BG9" i="26"/>
  <c r="FA12" i="26"/>
  <c r="BE12" i="26"/>
  <c r="EZ11" i="26"/>
  <c r="BD11" i="26"/>
  <c r="T9" i="17"/>
  <c r="W11" i="17"/>
  <c r="AD11" i="17"/>
  <c r="AD9" i="17"/>
  <c r="AB11" i="17"/>
  <c r="FA11" i="17"/>
  <c r="Y11" i="17"/>
  <c r="X11" i="17"/>
  <c r="FA8" i="17"/>
  <c r="U11" i="17"/>
  <c r="Z11" i="17"/>
  <c r="EZ10" i="17"/>
  <c r="T11" i="17"/>
  <c r="AA11" i="17"/>
  <c r="EX11" i="17"/>
  <c r="ET11" i="17"/>
  <c r="EP11" i="17"/>
  <c r="EL11" i="17"/>
  <c r="EH11" i="17"/>
  <c r="EW11" i="17"/>
  <c r="ES11" i="17"/>
  <c r="EO11" i="17"/>
  <c r="EK11" i="17"/>
  <c r="EG11" i="17"/>
  <c r="R7" i="17"/>
  <c r="IB7" i="17"/>
  <c r="EF7" i="17"/>
  <c r="EH7" i="17"/>
  <c r="EI7" i="17"/>
  <c r="EJ7" i="17"/>
  <c r="EK7" i="17"/>
  <c r="EL7" i="17"/>
  <c r="EM7" i="17"/>
  <c r="EN7" i="17"/>
  <c r="EO7" i="17"/>
  <c r="EP7" i="17"/>
  <c r="EQ7" i="17"/>
  <c r="ER7" i="17"/>
  <c r="EG7" i="17"/>
  <c r="ES7" i="17"/>
  <c r="ET7" i="17"/>
  <c r="EU7" i="17"/>
  <c r="EV7" i="17"/>
  <c r="EW7" i="17"/>
  <c r="EX7" i="17"/>
  <c r="EY7" i="17"/>
  <c r="EZ7" i="17"/>
  <c r="R5" i="17"/>
  <c r="EG5" i="17"/>
  <c r="EH5" i="17"/>
  <c r="EI5" i="17"/>
  <c r="EJ5" i="17"/>
  <c r="EK5" i="17"/>
  <c r="EL5" i="17"/>
  <c r="EM5" i="17"/>
  <c r="EN5" i="17"/>
  <c r="EO5" i="17"/>
  <c r="EP5" i="17"/>
  <c r="EQ5" i="17"/>
  <c r="EF5" i="17"/>
  <c r="IB5" i="17"/>
  <c r="ER5" i="17"/>
  <c r="ES5" i="17"/>
  <c r="ET5" i="17"/>
  <c r="EU5" i="17"/>
  <c r="EV5" i="17"/>
  <c r="EW5" i="17"/>
  <c r="EX5" i="17"/>
  <c r="EY5" i="17"/>
  <c r="R8" i="17"/>
  <c r="EG8" i="17"/>
  <c r="EH8" i="17"/>
  <c r="EI8" i="17"/>
  <c r="EJ8" i="17"/>
  <c r="EK8" i="17"/>
  <c r="EL8" i="17"/>
  <c r="EM8" i="17"/>
  <c r="EN8" i="17"/>
  <c r="EO8" i="17"/>
  <c r="EP8" i="17"/>
  <c r="EQ8" i="17"/>
  <c r="ER8" i="17"/>
  <c r="IB8" i="17"/>
  <c r="ES8" i="17"/>
  <c r="EF8" i="17"/>
  <c r="ET8" i="17"/>
  <c r="EU8" i="17"/>
  <c r="EV8" i="17"/>
  <c r="EW8" i="17"/>
  <c r="EX8" i="17"/>
  <c r="EY8" i="17"/>
  <c r="EZ8" i="17"/>
  <c r="R12" i="17"/>
  <c r="EG12" i="17"/>
  <c r="IB12" i="17"/>
  <c r="EH12" i="17"/>
  <c r="EI12" i="17"/>
  <c r="EJ12" i="17"/>
  <c r="EK12" i="17"/>
  <c r="EL12" i="17"/>
  <c r="EM12" i="17"/>
  <c r="EN12" i="17"/>
  <c r="EO12" i="17"/>
  <c r="EP12" i="17"/>
  <c r="EQ12" i="17"/>
  <c r="ER12" i="17"/>
  <c r="ES12" i="17"/>
  <c r="ET12" i="17"/>
  <c r="EF12" i="17"/>
  <c r="EU12" i="17"/>
  <c r="EV12" i="17"/>
  <c r="EW12" i="17"/>
  <c r="EX12" i="17"/>
  <c r="EY12" i="17"/>
  <c r="EZ12" i="17"/>
  <c r="FA12" i="17"/>
  <c r="EV11" i="17"/>
  <c r="ER11" i="17"/>
  <c r="EN11" i="17"/>
  <c r="EJ11" i="17"/>
  <c r="R4" i="17"/>
  <c r="EG4" i="17"/>
  <c r="EK4" i="17"/>
  <c r="EO4" i="17"/>
  <c r="ES4" i="17"/>
  <c r="EW4" i="17"/>
  <c r="FA4" i="17"/>
  <c r="FE4" i="17"/>
  <c r="FI4" i="17"/>
  <c r="FM4" i="17"/>
  <c r="FQ4" i="17"/>
  <c r="EF4" i="17"/>
  <c r="EI4" i="17"/>
  <c r="EQ4" i="17"/>
  <c r="EU4" i="17"/>
  <c r="EY4" i="17"/>
  <c r="FC4" i="17"/>
  <c r="FK4" i="17"/>
  <c r="FS4" i="17"/>
  <c r="EN4" i="17"/>
  <c r="EV4" i="17"/>
  <c r="FH4" i="17"/>
  <c r="FP4" i="17"/>
  <c r="IB4" i="17"/>
  <c r="EH4" i="17"/>
  <c r="EL4" i="17"/>
  <c r="EP4" i="17"/>
  <c r="ET4" i="17"/>
  <c r="EX4" i="17"/>
  <c r="FB4" i="17"/>
  <c r="FF4" i="17"/>
  <c r="FJ4" i="17"/>
  <c r="FN4" i="17"/>
  <c r="FR4" i="17"/>
  <c r="EM4" i="17"/>
  <c r="FG4" i="17"/>
  <c r="FO4" i="17"/>
  <c r="ER4" i="17"/>
  <c r="FD4" i="17"/>
  <c r="EJ4" i="17"/>
  <c r="EZ4" i="17"/>
  <c r="FL4" i="17"/>
  <c r="FB12" i="17"/>
  <c r="R10" i="17"/>
  <c r="EF10" i="17"/>
  <c r="EH10" i="17"/>
  <c r="EI10" i="17"/>
  <c r="EJ10" i="17"/>
  <c r="EK10" i="17"/>
  <c r="EL10" i="17"/>
  <c r="EM10" i="17"/>
  <c r="EN10" i="17"/>
  <c r="EO10" i="17"/>
  <c r="EP10" i="17"/>
  <c r="EQ10" i="17"/>
  <c r="IB10" i="17"/>
  <c r="EG10" i="17"/>
  <c r="ER10" i="17"/>
  <c r="ES10" i="17"/>
  <c r="ET10" i="17"/>
  <c r="EU10" i="17"/>
  <c r="EV10" i="17"/>
  <c r="EW10" i="17"/>
  <c r="EX10" i="17"/>
  <c r="EY10" i="17"/>
  <c r="V10" i="17"/>
  <c r="W12" i="17"/>
  <c r="R9" i="17"/>
  <c r="IB9" i="17"/>
  <c r="EH9" i="17"/>
  <c r="EI9" i="17"/>
  <c r="EJ9" i="17"/>
  <c r="EK9" i="17"/>
  <c r="EL9" i="17"/>
  <c r="EM9" i="17"/>
  <c r="EN9" i="17"/>
  <c r="EO9" i="17"/>
  <c r="EP9" i="17"/>
  <c r="EQ9" i="17"/>
  <c r="ER9" i="17"/>
  <c r="EF9" i="17"/>
  <c r="EG9" i="17"/>
  <c r="ES9" i="17"/>
  <c r="ET9" i="17"/>
  <c r="EU9" i="17"/>
  <c r="EV9" i="17"/>
  <c r="EW9" i="17"/>
  <c r="EX9" i="17"/>
  <c r="EY9" i="17"/>
  <c r="V11" i="17"/>
  <c r="EZ11" i="17"/>
  <c r="FA7" i="17"/>
  <c r="EZ9" i="17"/>
  <c r="EZ5" i="17"/>
  <c r="EY11" i="17"/>
  <c r="EU11" i="17"/>
  <c r="EQ11" i="17"/>
  <c r="EM11" i="17"/>
  <c r="EI11" i="17"/>
  <c r="IB11" i="17"/>
  <c r="FA6" i="17"/>
  <c r="BE6" i="17"/>
  <c r="BF11" i="17"/>
  <c r="FB11" i="17"/>
  <c r="BG12" i="17"/>
  <c r="FC12" i="17"/>
  <c r="BF8" i="17"/>
  <c r="FB8" i="17"/>
  <c r="BF7" i="17"/>
  <c r="FB7" i="17"/>
  <c r="FA9" i="17"/>
  <c r="BE9" i="17"/>
  <c r="FA13" i="17"/>
  <c r="BE13" i="17"/>
  <c r="BE5" i="17"/>
  <c r="FA5" i="17"/>
  <c r="BE10" i="17"/>
  <c r="FA10" i="17"/>
  <c r="BW4" i="17"/>
  <c r="FT4" i="17" s="1"/>
  <c r="X9" i="17"/>
  <c r="AB9" i="17"/>
  <c r="AC11" i="17"/>
  <c r="AF11" i="17"/>
  <c r="AE11" i="17"/>
  <c r="AE9" i="17"/>
  <c r="AC9" i="17"/>
  <c r="AA9" i="17"/>
  <c r="Z9" i="17"/>
  <c r="Y9" i="17"/>
  <c r="AF9" i="17"/>
  <c r="W9" i="17"/>
  <c r="U9" i="17"/>
  <c r="B85" i="28"/>
  <c r="C85" i="28" s="1"/>
  <c r="AE12" i="17"/>
  <c r="U12" i="17"/>
  <c r="T12" i="17"/>
  <c r="AA12" i="17"/>
  <c r="AF12" i="17"/>
  <c r="AD12" i="17"/>
  <c r="AC12" i="17"/>
  <c r="AB12" i="17"/>
  <c r="Z12" i="17"/>
  <c r="Y12" i="17"/>
  <c r="X12" i="17"/>
  <c r="U4" i="20"/>
  <c r="V7" i="17"/>
  <c r="V4" i="17"/>
  <c r="V5" i="17"/>
  <c r="V8" i="17"/>
  <c r="W4" i="17"/>
  <c r="AC4" i="17"/>
  <c r="X4" i="17"/>
  <c r="T4" i="17"/>
  <c r="Y4" i="17"/>
  <c r="Z4" i="17"/>
  <c r="W5" i="17"/>
  <c r="AD4" i="17"/>
  <c r="AF4" i="17"/>
  <c r="AE4" i="17"/>
  <c r="Y5" i="17"/>
  <c r="T5" i="17"/>
  <c r="U4" i="17"/>
  <c r="AB4" i="17"/>
  <c r="T8" i="17"/>
  <c r="W8" i="17"/>
  <c r="AF8" i="17"/>
  <c r="P104" i="17"/>
  <c r="AB5" i="17"/>
  <c r="AD5" i="17"/>
  <c r="AF5" i="17"/>
  <c r="AD8" i="17"/>
  <c r="AC8" i="17"/>
  <c r="AB8" i="17"/>
  <c r="U10" i="17"/>
  <c r="Z10" i="17"/>
  <c r="AD10" i="17"/>
  <c r="T10" i="17"/>
  <c r="Y10" i="17"/>
  <c r="W10" i="17"/>
  <c r="AA10" i="17"/>
  <c r="AE10" i="17"/>
  <c r="X10" i="17"/>
  <c r="AB10" i="17"/>
  <c r="AF10" i="17"/>
  <c r="AC10" i="17"/>
  <c r="AE5" i="17"/>
  <c r="Z5" i="17"/>
  <c r="X5" i="17"/>
  <c r="Z8" i="17"/>
  <c r="Y8" i="17"/>
  <c r="X8" i="17"/>
  <c r="W7" i="17"/>
  <c r="AA7" i="17"/>
  <c r="AE7" i="17"/>
  <c r="Z7" i="17"/>
  <c r="X7" i="17"/>
  <c r="AB7" i="17"/>
  <c r="AF7" i="17"/>
  <c r="T7" i="17"/>
  <c r="Y7" i="17"/>
  <c r="AC7" i="17"/>
  <c r="U7" i="17"/>
  <c r="AD7" i="17"/>
  <c r="AA5" i="17"/>
  <c r="U5" i="17"/>
  <c r="AA8" i="17"/>
  <c r="U8" i="17"/>
  <c r="Y4" i="20"/>
  <c r="S4" i="20"/>
  <c r="AC4" i="20"/>
  <c r="T4" i="20"/>
  <c r="AE4" i="20"/>
  <c r="AD4" i="20"/>
  <c r="AB4" i="20"/>
  <c r="AA4" i="20"/>
  <c r="Z4" i="20"/>
  <c r="X4" i="20"/>
  <c r="W4" i="20"/>
  <c r="V4" i="20"/>
  <c r="C78" i="30" l="1"/>
  <c r="B79" i="30"/>
  <c r="EI104" i="27"/>
  <c r="AM104" i="27" s="1"/>
  <c r="EJ109" i="26"/>
  <c r="EK107" i="26"/>
  <c r="EK108" i="26"/>
  <c r="EK104" i="26"/>
  <c r="EK106" i="26" s="1"/>
  <c r="AO104" i="26"/>
  <c r="IX8" i="20"/>
  <c r="BG4" i="20"/>
  <c r="IY7" i="20"/>
  <c r="PT4" i="20"/>
  <c r="IB4" i="20"/>
  <c r="IB5" i="20" s="1"/>
  <c r="IB8" i="20" s="1"/>
  <c r="IC4" i="20"/>
  <c r="IC5" i="20" s="1"/>
  <c r="IC8" i="20" s="1"/>
  <c r="ID4" i="20"/>
  <c r="ID5" i="20" s="1"/>
  <c r="ID8" i="20" s="1"/>
  <c r="IE4" i="20"/>
  <c r="IE5" i="20" s="1"/>
  <c r="IE8" i="20" s="1"/>
  <c r="IF4" i="20"/>
  <c r="IF5" i="20" s="1"/>
  <c r="IF8" i="20" s="1"/>
  <c r="IG4" i="20"/>
  <c r="IG5" i="20" s="1"/>
  <c r="IG8" i="20" s="1"/>
  <c r="IH4" i="20"/>
  <c r="IH5" i="20" s="1"/>
  <c r="IH8" i="20" s="1"/>
  <c r="II4" i="20"/>
  <c r="II5" i="20" s="1"/>
  <c r="II8" i="20" s="1"/>
  <c r="IJ4" i="20"/>
  <c r="IJ5" i="20" s="1"/>
  <c r="IJ8" i="20" s="1"/>
  <c r="IK4" i="20"/>
  <c r="IK5" i="20" s="1"/>
  <c r="IK8" i="20" s="1"/>
  <c r="IL4" i="20"/>
  <c r="IL5" i="20" s="1"/>
  <c r="IL8" i="20" s="1"/>
  <c r="IM4" i="20"/>
  <c r="IM5" i="20" s="1"/>
  <c r="IM8" i="20" s="1"/>
  <c r="IN4" i="20"/>
  <c r="IN5" i="20" s="1"/>
  <c r="IN8" i="20" s="1"/>
  <c r="IO4" i="20"/>
  <c r="IO5" i="20" s="1"/>
  <c r="IO8" i="20" s="1"/>
  <c r="IP4" i="20"/>
  <c r="IP5" i="20" s="1"/>
  <c r="IP8" i="20" s="1"/>
  <c r="IQ4" i="20"/>
  <c r="IQ5" i="20" s="1"/>
  <c r="IQ8" i="20" s="1"/>
  <c r="IR4" i="20"/>
  <c r="IR5" i="20" s="1"/>
  <c r="IR8" i="20" s="1"/>
  <c r="IS4" i="20"/>
  <c r="IS5" i="20" s="1"/>
  <c r="IS8" i="20" s="1"/>
  <c r="IT4" i="20"/>
  <c r="IT5" i="20" s="1"/>
  <c r="IT8" i="20" s="1"/>
  <c r="IU4" i="20"/>
  <c r="IU5" i="20" s="1"/>
  <c r="IU8" i="20" s="1"/>
  <c r="IV4" i="20"/>
  <c r="IV5" i="20" s="1"/>
  <c r="IV8" i="20" s="1"/>
  <c r="IW4" i="20"/>
  <c r="IW5" i="20" s="1"/>
  <c r="IW8" i="20" s="1"/>
  <c r="IY4" i="20"/>
  <c r="IY5" i="20" s="1"/>
  <c r="FH8" i="27"/>
  <c r="BL8" i="27"/>
  <c r="FH7" i="27"/>
  <c r="BL7" i="27"/>
  <c r="FH9" i="27"/>
  <c r="BL9" i="27"/>
  <c r="FF6" i="27"/>
  <c r="BJ6" i="27"/>
  <c r="FF13" i="27"/>
  <c r="BJ13" i="27"/>
  <c r="BL11" i="27"/>
  <c r="FH11" i="27"/>
  <c r="BM12" i="27"/>
  <c r="FI12" i="27"/>
  <c r="FH10" i="27"/>
  <c r="BL10" i="27"/>
  <c r="FI5" i="27"/>
  <c r="BM5" i="27"/>
  <c r="BK4" i="27"/>
  <c r="FG4" i="27"/>
  <c r="FA11" i="26"/>
  <c r="BE11" i="26"/>
  <c r="FD9" i="26"/>
  <c r="BH9" i="26"/>
  <c r="FD13" i="26"/>
  <c r="BH13" i="26"/>
  <c r="FB10" i="26"/>
  <c r="BF10" i="26"/>
  <c r="FA7" i="26"/>
  <c r="BE7" i="26"/>
  <c r="FB12" i="26"/>
  <c r="BF12" i="26"/>
  <c r="FB8" i="26"/>
  <c r="BF8" i="26"/>
  <c r="FC5" i="26"/>
  <c r="BG5" i="26"/>
  <c r="FB6" i="26"/>
  <c r="BF6" i="26"/>
  <c r="FB4" i="26"/>
  <c r="BF4" i="26"/>
  <c r="R104" i="17"/>
  <c r="Q104" i="17" s="1"/>
  <c r="BF10" i="17"/>
  <c r="FB10" i="17"/>
  <c r="FB9" i="17"/>
  <c r="BF9" i="17"/>
  <c r="BF5" i="17"/>
  <c r="FB5" i="17"/>
  <c r="BG8" i="17"/>
  <c r="FC8" i="17"/>
  <c r="BG11" i="17"/>
  <c r="FC11" i="17"/>
  <c r="BF13" i="17"/>
  <c r="FB13" i="17"/>
  <c r="BF6" i="17"/>
  <c r="FB6" i="17"/>
  <c r="BG7" i="17"/>
  <c r="FC7" i="17"/>
  <c r="FD12" i="17"/>
  <c r="BH12" i="17"/>
  <c r="BX4" i="17"/>
  <c r="FU4" i="17" s="1"/>
  <c r="B86" i="28"/>
  <c r="C86" i="28" s="1"/>
  <c r="V104" i="17"/>
  <c r="Y104" i="17"/>
  <c r="W104" i="17"/>
  <c r="AC104" i="17"/>
  <c r="AD104" i="17"/>
  <c r="AE104" i="17"/>
  <c r="X104" i="17"/>
  <c r="Z104" i="17"/>
  <c r="AB104" i="17"/>
  <c r="U104" i="17"/>
  <c r="AA104" i="17"/>
  <c r="AF104" i="17"/>
  <c r="C79" i="30" l="1"/>
  <c r="B80" i="30"/>
  <c r="T106" i="17"/>
  <c r="AH104" i="17"/>
  <c r="AN104" i="27"/>
  <c r="EJ107" i="27"/>
  <c r="EJ108" i="27"/>
  <c r="EJ104" i="27"/>
  <c r="EJ106" i="27" s="1"/>
  <c r="IF106" i="27"/>
  <c r="IF107" i="27"/>
  <c r="IF104" i="27"/>
  <c r="IF108" i="27" s="1"/>
  <c r="EK109" i="26"/>
  <c r="EL107" i="26"/>
  <c r="EL108" i="26"/>
  <c r="EL104" i="26"/>
  <c r="EL106" i="26" s="1"/>
  <c r="AP104" i="26"/>
  <c r="AE106" i="17"/>
  <c r="AD106" i="17"/>
  <c r="U106" i="17"/>
  <c r="T104" i="17"/>
  <c r="AF106" i="17"/>
  <c r="AC106" i="17"/>
  <c r="Z106" i="17"/>
  <c r="Y106" i="17"/>
  <c r="X106" i="17"/>
  <c r="W106" i="17"/>
  <c r="D109" i="17"/>
  <c r="V106" i="17"/>
  <c r="AB106" i="17"/>
  <c r="AA106" i="17"/>
  <c r="D110" i="17"/>
  <c r="D114" i="17"/>
  <c r="D115" i="17"/>
  <c r="D116" i="17"/>
  <c r="IY6" i="20"/>
  <c r="IY8" i="20" s="1"/>
  <c r="PT6" i="20"/>
  <c r="PT7" i="20"/>
  <c r="BH4" i="20"/>
  <c r="IZ7" i="20"/>
  <c r="IZ4" i="20"/>
  <c r="IZ5" i="20" s="1"/>
  <c r="FG6" i="27"/>
  <c r="BK6" i="27"/>
  <c r="BM7" i="27"/>
  <c r="FI7" i="27"/>
  <c r="FI11" i="27"/>
  <c r="BM11" i="27"/>
  <c r="BN5" i="27"/>
  <c r="FJ5" i="27"/>
  <c r="FG13" i="27"/>
  <c r="BK13" i="27"/>
  <c r="BM9" i="27"/>
  <c r="FI9" i="27"/>
  <c r="FI8" i="27"/>
  <c r="BM8" i="27"/>
  <c r="FI10" i="27"/>
  <c r="BM10" i="27"/>
  <c r="BN12" i="27"/>
  <c r="FJ12" i="27"/>
  <c r="BL4" i="27"/>
  <c r="FH4" i="27"/>
  <c r="FC4" i="26"/>
  <c r="BG4" i="26"/>
  <c r="FD5" i="26"/>
  <c r="BH5" i="26"/>
  <c r="FC12" i="26"/>
  <c r="BG12" i="26"/>
  <c r="FC10" i="26"/>
  <c r="BG10" i="26"/>
  <c r="FE9" i="26"/>
  <c r="BI9" i="26"/>
  <c r="FC6" i="26"/>
  <c r="BG6" i="26"/>
  <c r="FC8" i="26"/>
  <c r="BG8" i="26"/>
  <c r="FB7" i="26"/>
  <c r="BF7" i="26"/>
  <c r="FE13" i="26"/>
  <c r="BI13" i="26"/>
  <c r="FB11" i="26"/>
  <c r="BF11" i="26"/>
  <c r="BG9" i="17"/>
  <c r="FC9" i="17"/>
  <c r="FE12" i="17"/>
  <c r="BI12" i="17"/>
  <c r="BH7" i="17"/>
  <c r="FD7" i="17"/>
  <c r="FC13" i="17"/>
  <c r="BG13" i="17"/>
  <c r="FD8" i="17"/>
  <c r="BH8" i="17"/>
  <c r="FC6" i="17"/>
  <c r="BG6" i="17"/>
  <c r="BH11" i="17"/>
  <c r="FD11" i="17"/>
  <c r="FC5" i="17"/>
  <c r="BG5" i="17"/>
  <c r="BG10" i="17"/>
  <c r="FC10" i="17"/>
  <c r="BY4" i="17"/>
  <c r="FV4" i="17" s="1"/>
  <c r="B87" i="28"/>
  <c r="C87" i="28" s="1"/>
  <c r="B81" i="30" l="1"/>
  <c r="C80" i="30"/>
  <c r="EJ109" i="27"/>
  <c r="EE104" i="17"/>
  <c r="AI104" i="17" s="1"/>
  <c r="IF109" i="27"/>
  <c r="AO104" i="27"/>
  <c r="EK107" i="27"/>
  <c r="EK108" i="27"/>
  <c r="EK104" i="27"/>
  <c r="EK106" i="27" s="1"/>
  <c r="EL109" i="26"/>
  <c r="EM107" i="26"/>
  <c r="EM108" i="26"/>
  <c r="EM104" i="26"/>
  <c r="EM106" i="26" s="1"/>
  <c r="AQ104" i="26"/>
  <c r="IZ6" i="20"/>
  <c r="IZ8" i="20" s="1"/>
  <c r="PT8" i="20"/>
  <c r="BI4" i="20"/>
  <c r="JA7" i="20"/>
  <c r="JA4" i="20"/>
  <c r="JA5" i="20" s="1"/>
  <c r="BN9" i="27"/>
  <c r="FJ9" i="27"/>
  <c r="FK5" i="27"/>
  <c r="BO5" i="27"/>
  <c r="BN7" i="27"/>
  <c r="FJ7" i="27"/>
  <c r="BN8" i="27"/>
  <c r="FJ8" i="27"/>
  <c r="FH13" i="27"/>
  <c r="BL13" i="27"/>
  <c r="BN11" i="27"/>
  <c r="FJ11" i="27"/>
  <c r="FH6" i="27"/>
  <c r="BL6" i="27"/>
  <c r="BN10" i="27"/>
  <c r="FJ10" i="27"/>
  <c r="BO12" i="27"/>
  <c r="FK12" i="27"/>
  <c r="BM4" i="27"/>
  <c r="FI4" i="27"/>
  <c r="FC11" i="26"/>
  <c r="BG11" i="26"/>
  <c r="FC7" i="26"/>
  <c r="BG7" i="26"/>
  <c r="FD6" i="26"/>
  <c r="BH6" i="26"/>
  <c r="FD10" i="26"/>
  <c r="BH10" i="26"/>
  <c r="FE5" i="26"/>
  <c r="BI5" i="26"/>
  <c r="FF13" i="26"/>
  <c r="BJ13" i="26"/>
  <c r="FD8" i="26"/>
  <c r="BH8" i="26"/>
  <c r="FF9" i="26"/>
  <c r="BJ9" i="26"/>
  <c r="FD12" i="26"/>
  <c r="BH12" i="26"/>
  <c r="FD4" i="26"/>
  <c r="BH4" i="26"/>
  <c r="BH10" i="17"/>
  <c r="FD10" i="17"/>
  <c r="BI11" i="17"/>
  <c r="FE11" i="17"/>
  <c r="FD5" i="17"/>
  <c r="BH5" i="17"/>
  <c r="FD6" i="17"/>
  <c r="BH6" i="17"/>
  <c r="FD13" i="17"/>
  <c r="BH13" i="17"/>
  <c r="BJ12" i="17"/>
  <c r="FF12" i="17"/>
  <c r="BI8" i="17"/>
  <c r="FE8" i="17"/>
  <c r="FE7" i="17"/>
  <c r="BI7" i="17"/>
  <c r="FD9" i="17"/>
  <c r="BH9" i="17"/>
  <c r="BZ4" i="17"/>
  <c r="FW4" i="17" s="1"/>
  <c r="B88" i="28"/>
  <c r="C88" i="28" s="1"/>
  <c r="C81" i="30" l="1"/>
  <c r="B82" i="30"/>
  <c r="AJ104" i="17"/>
  <c r="EF104" i="17"/>
  <c r="IB106" i="17"/>
  <c r="IB107" i="17"/>
  <c r="IB104" i="17"/>
  <c r="IB108" i="17" s="1"/>
  <c r="AP104" i="27"/>
  <c r="EL107" i="27"/>
  <c r="EL108" i="27"/>
  <c r="EL104" i="27"/>
  <c r="EL106" i="27" s="1"/>
  <c r="EK109" i="27"/>
  <c r="EM109" i="26"/>
  <c r="EN107" i="26"/>
  <c r="EN108" i="26"/>
  <c r="EN104" i="26"/>
  <c r="EN106" i="26" s="1"/>
  <c r="AR104" i="26"/>
  <c r="JA6" i="20"/>
  <c r="JA8" i="20" s="1"/>
  <c r="BJ4" i="20"/>
  <c r="JB7" i="20"/>
  <c r="JB4" i="20"/>
  <c r="JB5" i="20" s="1"/>
  <c r="FL5" i="27"/>
  <c r="BP5" i="27"/>
  <c r="FK10" i="27"/>
  <c r="BO10" i="27"/>
  <c r="BO11" i="27"/>
  <c r="FK11" i="27"/>
  <c r="BO8" i="27"/>
  <c r="FK8" i="27"/>
  <c r="FI6" i="27"/>
  <c r="BM6" i="27"/>
  <c r="FI13" i="27"/>
  <c r="BM13" i="27"/>
  <c r="BP12" i="27"/>
  <c r="FL12" i="27"/>
  <c r="BO7" i="27"/>
  <c r="FK7" i="27"/>
  <c r="BO9" i="27"/>
  <c r="FK9" i="27"/>
  <c r="BN4" i="27"/>
  <c r="FJ4" i="27"/>
  <c r="FE4" i="26"/>
  <c r="BI4" i="26"/>
  <c r="FG9" i="26"/>
  <c r="BK9" i="26"/>
  <c r="FG13" i="26"/>
  <c r="BK13" i="26"/>
  <c r="FE10" i="26"/>
  <c r="BI10" i="26"/>
  <c r="FD7" i="26"/>
  <c r="BH7" i="26"/>
  <c r="FE12" i="26"/>
  <c r="BI12" i="26"/>
  <c r="FE8" i="26"/>
  <c r="BI8" i="26"/>
  <c r="FF5" i="26"/>
  <c r="BJ5" i="26"/>
  <c r="FE6" i="26"/>
  <c r="BI6" i="26"/>
  <c r="FD11" i="26"/>
  <c r="BH11" i="26"/>
  <c r="BJ7" i="17"/>
  <c r="FF7" i="17"/>
  <c r="FE6" i="17"/>
  <c r="BI6" i="17"/>
  <c r="BK12" i="17"/>
  <c r="FG12" i="17"/>
  <c r="BJ11" i="17"/>
  <c r="FF11" i="17"/>
  <c r="FE9" i="17"/>
  <c r="BI9" i="17"/>
  <c r="FE13" i="17"/>
  <c r="BI13" i="17"/>
  <c r="FE5" i="17"/>
  <c r="BI5" i="17"/>
  <c r="BJ8" i="17"/>
  <c r="FF8" i="17"/>
  <c r="BI10" i="17"/>
  <c r="FE10" i="17"/>
  <c r="CA4" i="17"/>
  <c r="FX4" i="17" s="1"/>
  <c r="B89" i="28"/>
  <c r="C89" i="28" s="1"/>
  <c r="B83" i="30" l="1"/>
  <c r="C82" i="30"/>
  <c r="IB109" i="17"/>
  <c r="AK104" i="17"/>
  <c r="EG104" i="17"/>
  <c r="EL109" i="27"/>
  <c r="AQ104" i="27"/>
  <c r="EM108" i="27"/>
  <c r="EM107" i="27"/>
  <c r="EM104" i="27"/>
  <c r="EM106" i="27" s="1"/>
  <c r="EN109" i="26"/>
  <c r="EO107" i="26"/>
  <c r="EO108" i="26"/>
  <c r="EO104" i="26"/>
  <c r="EO106" i="26" s="1"/>
  <c r="EO109" i="26" s="1"/>
  <c r="AS104" i="26"/>
  <c r="JB6" i="20"/>
  <c r="JB8" i="20" s="1"/>
  <c r="BK4" i="20"/>
  <c r="JC7" i="20"/>
  <c r="JC4" i="20"/>
  <c r="JC5" i="20" s="1"/>
  <c r="FL7" i="27"/>
  <c r="BP7" i="27"/>
  <c r="BP8" i="27"/>
  <c r="FL8" i="27"/>
  <c r="FJ6" i="27"/>
  <c r="BN6" i="27"/>
  <c r="BQ5" i="27"/>
  <c r="FM5" i="27"/>
  <c r="BN13" i="27"/>
  <c r="FJ13" i="27"/>
  <c r="FL10" i="27"/>
  <c r="BP10" i="27"/>
  <c r="BP9" i="27"/>
  <c r="FL9" i="27"/>
  <c r="BQ12" i="27"/>
  <c r="FM12" i="27"/>
  <c r="BP11" i="27"/>
  <c r="FL11" i="27"/>
  <c r="BO4" i="27"/>
  <c r="FK4" i="27"/>
  <c r="FE11" i="26"/>
  <c r="BI11" i="26"/>
  <c r="FG5" i="26"/>
  <c r="BK5" i="26"/>
  <c r="FF12" i="26"/>
  <c r="BJ12" i="26"/>
  <c r="FF10" i="26"/>
  <c r="BJ10" i="26"/>
  <c r="FH9" i="26"/>
  <c r="BL9" i="26"/>
  <c r="FF6" i="26"/>
  <c r="BJ6" i="26"/>
  <c r="FF8" i="26"/>
  <c r="BJ8" i="26"/>
  <c r="FE7" i="26"/>
  <c r="BI7" i="26"/>
  <c r="FH13" i="26"/>
  <c r="BL13" i="26"/>
  <c r="FF4" i="26"/>
  <c r="BJ4" i="26"/>
  <c r="FF13" i="17"/>
  <c r="BJ13" i="17"/>
  <c r="FF6" i="17"/>
  <c r="BJ6" i="17"/>
  <c r="BK11" i="17"/>
  <c r="FG11" i="17"/>
  <c r="FG8" i="17"/>
  <c r="BK8" i="17"/>
  <c r="BJ5" i="17"/>
  <c r="FF5" i="17"/>
  <c r="FF9" i="17"/>
  <c r="BJ9" i="17"/>
  <c r="BJ10" i="17"/>
  <c r="FF10" i="17"/>
  <c r="FH12" i="17"/>
  <c r="BL12" i="17"/>
  <c r="BK7" i="17"/>
  <c r="FG7" i="17"/>
  <c r="CB4" i="17"/>
  <c r="FY4" i="17" s="1"/>
  <c r="B90" i="28"/>
  <c r="C90" i="28" s="1"/>
  <c r="C83" i="30" l="1"/>
  <c r="B84" i="30"/>
  <c r="AL104" i="17"/>
  <c r="EH104" i="17"/>
  <c r="EM109" i="27"/>
  <c r="AR104" i="27"/>
  <c r="EN107" i="27"/>
  <c r="EN108" i="27"/>
  <c r="EN104" i="27"/>
  <c r="EN106" i="27" s="1"/>
  <c r="EP108" i="26"/>
  <c r="EP107" i="26"/>
  <c r="EP104" i="26"/>
  <c r="EP106" i="26" s="1"/>
  <c r="AT104" i="26"/>
  <c r="JC6" i="20"/>
  <c r="JC8" i="20" s="1"/>
  <c r="BL4" i="20"/>
  <c r="JD7" i="20"/>
  <c r="JD4" i="20"/>
  <c r="JD5" i="20" s="1"/>
  <c r="FM10" i="27"/>
  <c r="BQ10" i="27"/>
  <c r="BR12" i="27"/>
  <c r="FN12" i="27"/>
  <c r="BR5" i="27"/>
  <c r="FN5" i="27"/>
  <c r="FM8" i="27"/>
  <c r="BQ8" i="27"/>
  <c r="FK6" i="27"/>
  <c r="BO6" i="27"/>
  <c r="BQ7" i="27"/>
  <c r="FM7" i="27"/>
  <c r="FM11" i="27"/>
  <c r="BQ11" i="27"/>
  <c r="BQ9" i="27"/>
  <c r="FM9" i="27"/>
  <c r="FK13" i="27"/>
  <c r="BO13" i="27"/>
  <c r="BP4" i="27"/>
  <c r="FL4" i="27"/>
  <c r="FG4" i="26"/>
  <c r="BK4" i="26"/>
  <c r="FF7" i="26"/>
  <c r="BJ7" i="26"/>
  <c r="BK6" i="26"/>
  <c r="FG6" i="26"/>
  <c r="FG10" i="26"/>
  <c r="BK10" i="26"/>
  <c r="FH5" i="26"/>
  <c r="BL5" i="26"/>
  <c r="FI13" i="26"/>
  <c r="BM13" i="26"/>
  <c r="FG8" i="26"/>
  <c r="BK8" i="26"/>
  <c r="FI9" i="26"/>
  <c r="BM9" i="26"/>
  <c r="FG12" i="26"/>
  <c r="BK12" i="26"/>
  <c r="FF11" i="26"/>
  <c r="BJ11" i="26"/>
  <c r="FI12" i="17"/>
  <c r="BM12" i="17"/>
  <c r="BK9" i="17"/>
  <c r="FG9" i="17"/>
  <c r="FH8" i="17"/>
  <c r="BL8" i="17"/>
  <c r="FG6" i="17"/>
  <c r="BK6" i="17"/>
  <c r="FG13" i="17"/>
  <c r="BK13" i="17"/>
  <c r="BL7" i="17"/>
  <c r="FH7" i="17"/>
  <c r="BK10" i="17"/>
  <c r="FG10" i="17"/>
  <c r="FG5" i="17"/>
  <c r="BK5" i="17"/>
  <c r="FH11" i="17"/>
  <c r="BL11" i="17"/>
  <c r="CC4" i="17"/>
  <c r="FZ4" i="17" s="1"/>
  <c r="B91" i="28"/>
  <c r="C91" i="28" s="1"/>
  <c r="B85" i="30" l="1"/>
  <c r="C84" i="30"/>
  <c r="AM104" i="17"/>
  <c r="EI104" i="17"/>
  <c r="AS104" i="27"/>
  <c r="EO107" i="27"/>
  <c r="EO108" i="27"/>
  <c r="EO104" i="27"/>
  <c r="EO106" i="27" s="1"/>
  <c r="EN109" i="27"/>
  <c r="EP109" i="26"/>
  <c r="EQ107" i="26"/>
  <c r="EQ108" i="26"/>
  <c r="EQ104" i="26"/>
  <c r="EQ106" i="26" s="1"/>
  <c r="AU104" i="26"/>
  <c r="JD6" i="20"/>
  <c r="JD8" i="20"/>
  <c r="BM4" i="20"/>
  <c r="JE7" i="20"/>
  <c r="JE4" i="20"/>
  <c r="JE5" i="20" s="1"/>
  <c r="BR9" i="27"/>
  <c r="FN9" i="27"/>
  <c r="BR7" i="27"/>
  <c r="FN7" i="27"/>
  <c r="BS12" i="27"/>
  <c r="FO12" i="27"/>
  <c r="FL13" i="27"/>
  <c r="BP13" i="27"/>
  <c r="BR11" i="27"/>
  <c r="FN11" i="27"/>
  <c r="FL6" i="27"/>
  <c r="BP6" i="27"/>
  <c r="FN10" i="27"/>
  <c r="BR10" i="27"/>
  <c r="BR8" i="27"/>
  <c r="FN8" i="27"/>
  <c r="FO5" i="27"/>
  <c r="BS5" i="27"/>
  <c r="BQ4" i="27"/>
  <c r="FM4" i="27"/>
  <c r="FG11" i="26"/>
  <c r="BK11" i="26"/>
  <c r="FJ9" i="26"/>
  <c r="BN9" i="26"/>
  <c r="FJ13" i="26"/>
  <c r="BN13" i="26"/>
  <c r="FH10" i="26"/>
  <c r="BL10" i="26"/>
  <c r="FG7" i="26"/>
  <c r="BK7" i="26"/>
  <c r="FH12" i="26"/>
  <c r="BL12" i="26"/>
  <c r="FH8" i="26"/>
  <c r="BL8" i="26"/>
  <c r="FI5" i="26"/>
  <c r="BM5" i="26"/>
  <c r="FH4" i="26"/>
  <c r="BL4" i="26"/>
  <c r="FH6" i="26"/>
  <c r="BL6" i="26"/>
  <c r="FH5" i="17"/>
  <c r="BL5" i="17"/>
  <c r="FH6" i="17"/>
  <c r="BL6" i="17"/>
  <c r="FH9" i="17"/>
  <c r="BL9" i="17"/>
  <c r="BL10" i="17"/>
  <c r="FH10" i="17"/>
  <c r="BM7" i="17"/>
  <c r="FI7" i="17"/>
  <c r="BM11" i="17"/>
  <c r="FI11" i="17"/>
  <c r="FH13" i="17"/>
  <c r="BL13" i="17"/>
  <c r="BM8" i="17"/>
  <c r="FI8" i="17"/>
  <c r="BN12" i="17"/>
  <c r="FJ12" i="17"/>
  <c r="CD4" i="17"/>
  <c r="GA4" i="17" s="1"/>
  <c r="B92" i="28"/>
  <c r="C92" i="28" s="1"/>
  <c r="C85" i="30" l="1"/>
  <c r="B86" i="30"/>
  <c r="AN104" i="17"/>
  <c r="EJ104" i="17"/>
  <c r="EO109" i="27"/>
  <c r="AT104" i="27"/>
  <c r="EP107" i="27"/>
  <c r="EP108" i="27"/>
  <c r="EP104" i="27"/>
  <c r="EP106" i="27" s="1"/>
  <c r="EQ109" i="26"/>
  <c r="ER108" i="26"/>
  <c r="ER107" i="26"/>
  <c r="ER104" i="26"/>
  <c r="ER106" i="26" s="1"/>
  <c r="AV104" i="26"/>
  <c r="JE6" i="20"/>
  <c r="JE8" i="20" s="1"/>
  <c r="BN4" i="20"/>
  <c r="JF7" i="20"/>
  <c r="JF4" i="20"/>
  <c r="JF5" i="20" s="1"/>
  <c r="FM6" i="27"/>
  <c r="BQ6" i="27"/>
  <c r="FM13" i="27"/>
  <c r="BQ13" i="27"/>
  <c r="FO8" i="27"/>
  <c r="BS8" i="27"/>
  <c r="BS7" i="27"/>
  <c r="FO7" i="27"/>
  <c r="BT5" i="27"/>
  <c r="FP5" i="27"/>
  <c r="BS10" i="27"/>
  <c r="FO10" i="27"/>
  <c r="BS11" i="27"/>
  <c r="FO11" i="27"/>
  <c r="BT12" i="27"/>
  <c r="FP12" i="27"/>
  <c r="BS9" i="27"/>
  <c r="FO9" i="27"/>
  <c r="BR4" i="27"/>
  <c r="FN4" i="27"/>
  <c r="FI6" i="26"/>
  <c r="BM6" i="26"/>
  <c r="FJ5" i="26"/>
  <c r="BN5" i="26"/>
  <c r="FI12" i="26"/>
  <c r="BM12" i="26"/>
  <c r="FI10" i="26"/>
  <c r="BM10" i="26"/>
  <c r="FK9" i="26"/>
  <c r="BO9" i="26"/>
  <c r="FI4" i="26"/>
  <c r="BM4" i="26"/>
  <c r="FI8" i="26"/>
  <c r="BM8" i="26"/>
  <c r="FH7" i="26"/>
  <c r="BL7" i="26"/>
  <c r="FK13" i="26"/>
  <c r="BO13" i="26"/>
  <c r="FH11" i="26"/>
  <c r="BL11" i="26"/>
  <c r="FI6" i="17"/>
  <c r="BM6" i="17"/>
  <c r="BO12" i="17"/>
  <c r="FK12" i="17"/>
  <c r="BN8" i="17"/>
  <c r="FJ8" i="17"/>
  <c r="BN11" i="17"/>
  <c r="FJ11" i="17"/>
  <c r="BM10" i="17"/>
  <c r="FI10" i="17"/>
  <c r="FI13" i="17"/>
  <c r="BM13" i="17"/>
  <c r="FI9" i="17"/>
  <c r="BM9" i="17"/>
  <c r="BM5" i="17"/>
  <c r="FI5" i="17"/>
  <c r="BN7" i="17"/>
  <c r="FJ7" i="17"/>
  <c r="CE4" i="17"/>
  <c r="GB4" i="17" s="1"/>
  <c r="B93" i="28"/>
  <c r="C93" i="28" s="1"/>
  <c r="C86" i="30" l="1"/>
  <c r="B87" i="30"/>
  <c r="AO104" i="17"/>
  <c r="EK104" i="17"/>
  <c r="EP109" i="27"/>
  <c r="AU104" i="27"/>
  <c r="EQ107" i="27"/>
  <c r="EQ108" i="27"/>
  <c r="EQ104" i="27"/>
  <c r="EQ106" i="27" s="1"/>
  <c r="EQ109" i="27" s="1"/>
  <c r="ER109" i="26"/>
  <c r="ES107" i="26"/>
  <c r="ES108" i="26"/>
  <c r="ES104" i="26"/>
  <c r="ES106" i="26" s="1"/>
  <c r="AW104" i="26"/>
  <c r="JF6" i="20"/>
  <c r="JF8" i="20" s="1"/>
  <c r="BO4" i="20"/>
  <c r="JG7" i="20"/>
  <c r="JG4" i="20"/>
  <c r="JG5" i="20" s="1"/>
  <c r="FN13" i="27"/>
  <c r="BR13" i="27"/>
  <c r="FQ12" i="27"/>
  <c r="BU12" i="27"/>
  <c r="FP10" i="27"/>
  <c r="BT10" i="27"/>
  <c r="FP7" i="27"/>
  <c r="BT7" i="27"/>
  <c r="FP8" i="27"/>
  <c r="BT8" i="27"/>
  <c r="BR6" i="27"/>
  <c r="FN6" i="27"/>
  <c r="FP9" i="27"/>
  <c r="BT9" i="27"/>
  <c r="FP11" i="27"/>
  <c r="BT11" i="27"/>
  <c r="FQ5" i="27"/>
  <c r="BU5" i="27"/>
  <c r="BS4" i="27"/>
  <c r="FO4" i="27"/>
  <c r="FI11" i="26"/>
  <c r="BM11" i="26"/>
  <c r="FI7" i="26"/>
  <c r="BM7" i="26"/>
  <c r="FJ4" i="26"/>
  <c r="BN4" i="26"/>
  <c r="FJ10" i="26"/>
  <c r="BN10" i="26"/>
  <c r="FK5" i="26"/>
  <c r="BO5" i="26"/>
  <c r="FL13" i="26"/>
  <c r="BP13" i="26"/>
  <c r="FJ8" i="26"/>
  <c r="BN8" i="26"/>
  <c r="FL9" i="26"/>
  <c r="BP9" i="26"/>
  <c r="FJ12" i="26"/>
  <c r="BN12" i="26"/>
  <c r="FJ6" i="26"/>
  <c r="BN6" i="26"/>
  <c r="BN13" i="17"/>
  <c r="FJ13" i="17"/>
  <c r="BO11" i="17"/>
  <c r="FK11" i="17"/>
  <c r="FL12" i="17"/>
  <c r="BP12" i="17"/>
  <c r="BN9" i="17"/>
  <c r="FJ9" i="17"/>
  <c r="BN6" i="17"/>
  <c r="FJ6" i="17"/>
  <c r="BN5" i="17"/>
  <c r="FJ5" i="17"/>
  <c r="FK7" i="17"/>
  <c r="BO7" i="17"/>
  <c r="BN10" i="17"/>
  <c r="FJ10" i="17"/>
  <c r="BO8" i="17"/>
  <c r="FK8" i="17"/>
  <c r="CF4" i="17"/>
  <c r="GC4" i="17" s="1"/>
  <c r="B94" i="28"/>
  <c r="C94" i="28" s="1"/>
  <c r="C87" i="30" l="1"/>
  <c r="B88" i="30"/>
  <c r="AP104" i="17"/>
  <c r="EL104" i="17"/>
  <c r="AV104" i="27"/>
  <c r="ER108" i="27"/>
  <c r="ER107" i="27"/>
  <c r="ER104" i="27"/>
  <c r="ER106" i="27" s="1"/>
  <c r="ES109" i="26"/>
  <c r="ET108" i="26"/>
  <c r="ET107" i="26"/>
  <c r="ET104" i="26"/>
  <c r="ET106" i="26" s="1"/>
  <c r="AX104" i="26"/>
  <c r="JG6" i="20"/>
  <c r="JG8" i="20" s="1"/>
  <c r="BP4" i="20"/>
  <c r="JH7" i="20"/>
  <c r="JH4" i="20"/>
  <c r="JH5" i="20" s="1"/>
  <c r="FQ11" i="27"/>
  <c r="BU11" i="27"/>
  <c r="BU7" i="27"/>
  <c r="FQ7" i="27"/>
  <c r="BV12" i="27"/>
  <c r="FR12" i="27"/>
  <c r="FO6" i="27"/>
  <c r="BS6" i="27"/>
  <c r="BV5" i="27"/>
  <c r="FR5" i="27"/>
  <c r="FQ9" i="27"/>
  <c r="BU9" i="27"/>
  <c r="FQ8" i="27"/>
  <c r="BU8" i="27"/>
  <c r="FQ10" i="27"/>
  <c r="BU10" i="27"/>
  <c r="FO13" i="27"/>
  <c r="BS13" i="27"/>
  <c r="BT4" i="27"/>
  <c r="FP4" i="27"/>
  <c r="FK6" i="26"/>
  <c r="BO6" i="26"/>
  <c r="FM9" i="26"/>
  <c r="BQ9" i="26"/>
  <c r="FM13" i="26"/>
  <c r="BQ13" i="26"/>
  <c r="FK10" i="26"/>
  <c r="BO10" i="26"/>
  <c r="FJ7" i="26"/>
  <c r="BN7" i="26"/>
  <c r="FK12" i="26"/>
  <c r="BO12" i="26"/>
  <c r="FK8" i="26"/>
  <c r="BO8" i="26"/>
  <c r="FL5" i="26"/>
  <c r="BP5" i="26"/>
  <c r="FK4" i="26"/>
  <c r="BO4" i="26"/>
  <c r="FJ11" i="26"/>
  <c r="BN11" i="26"/>
  <c r="BO10" i="17"/>
  <c r="FK10" i="17"/>
  <c r="FK5" i="17"/>
  <c r="BO5" i="17"/>
  <c r="BO9" i="17"/>
  <c r="FK9" i="17"/>
  <c r="FL11" i="17"/>
  <c r="BP11" i="17"/>
  <c r="BQ12" i="17"/>
  <c r="FM12" i="17"/>
  <c r="BP7" i="17"/>
  <c r="FL7" i="17"/>
  <c r="FL8" i="17"/>
  <c r="BP8" i="17"/>
  <c r="FK6" i="17"/>
  <c r="BO6" i="17"/>
  <c r="FK13" i="17"/>
  <c r="BO13" i="17"/>
  <c r="CG4" i="17"/>
  <c r="GD4" i="17" s="1"/>
  <c r="B95" i="28"/>
  <c r="C95" i="28" s="1"/>
  <c r="B89" i="30" l="1"/>
  <c r="C88" i="30"/>
  <c r="AQ104" i="17"/>
  <c r="EM104" i="17"/>
  <c r="ER109" i="27"/>
  <c r="AW104" i="27"/>
  <c r="ES107" i="27"/>
  <c r="ES108" i="27"/>
  <c r="ES104" i="27"/>
  <c r="ES106" i="27" s="1"/>
  <c r="ET109" i="26"/>
  <c r="EU107" i="26"/>
  <c r="EU108" i="26"/>
  <c r="EU104" i="26"/>
  <c r="EU106" i="26" s="1"/>
  <c r="AY104" i="26"/>
  <c r="JH6" i="20"/>
  <c r="JH8" i="20" s="1"/>
  <c r="BQ4" i="20"/>
  <c r="JI7" i="20"/>
  <c r="JI4" i="20"/>
  <c r="JI5" i="20" s="1"/>
  <c r="BV7" i="27"/>
  <c r="FR7" i="27"/>
  <c r="BV10" i="27"/>
  <c r="FR10" i="27"/>
  <c r="FP13" i="27"/>
  <c r="BT13" i="27"/>
  <c r="BV8" i="27"/>
  <c r="FR8" i="27"/>
  <c r="BV11" i="27"/>
  <c r="FR11" i="27"/>
  <c r="BV9" i="27"/>
  <c r="FR9" i="27"/>
  <c r="FP6" i="27"/>
  <c r="BT6" i="27"/>
  <c r="FS5" i="27"/>
  <c r="BW5" i="27"/>
  <c r="BW12" i="27"/>
  <c r="FS12" i="27"/>
  <c r="BU4" i="27"/>
  <c r="FQ4" i="27"/>
  <c r="FK11" i="26"/>
  <c r="BO11" i="26"/>
  <c r="FM5" i="26"/>
  <c r="BQ5" i="26"/>
  <c r="FL12" i="26"/>
  <c r="BP12" i="26"/>
  <c r="FL10" i="26"/>
  <c r="BP10" i="26"/>
  <c r="FN9" i="26"/>
  <c r="BR9" i="26"/>
  <c r="FL4" i="26"/>
  <c r="BP4" i="26"/>
  <c r="FL8" i="26"/>
  <c r="BP8" i="26"/>
  <c r="FK7" i="26"/>
  <c r="BO7" i="26"/>
  <c r="FN13" i="26"/>
  <c r="BR13" i="26"/>
  <c r="FL6" i="26"/>
  <c r="BP6" i="26"/>
  <c r="FL6" i="17"/>
  <c r="BP6" i="17"/>
  <c r="BQ11" i="17"/>
  <c r="FM11" i="17"/>
  <c r="FL5" i="17"/>
  <c r="BP5" i="17"/>
  <c r="BQ7" i="17"/>
  <c r="FM7" i="17"/>
  <c r="FL13" i="17"/>
  <c r="BP13" i="17"/>
  <c r="BQ8" i="17"/>
  <c r="FM8" i="17"/>
  <c r="BR12" i="17"/>
  <c r="FN12" i="17"/>
  <c r="FL9" i="17"/>
  <c r="BP9" i="17"/>
  <c r="BP10" i="17"/>
  <c r="FL10" i="17"/>
  <c r="CH4" i="17"/>
  <c r="GE4" i="17" s="1"/>
  <c r="B96" i="28"/>
  <c r="C96" i="28" s="1"/>
  <c r="C89" i="30" l="1"/>
  <c r="B90" i="30"/>
  <c r="AR104" i="17"/>
  <c r="EN104" i="17"/>
  <c r="ES109" i="27"/>
  <c r="AX104" i="27"/>
  <c r="ET107" i="27"/>
  <c r="ET108" i="27"/>
  <c r="ET104" i="27"/>
  <c r="ET106" i="27" s="1"/>
  <c r="EU109" i="26"/>
  <c r="EV108" i="26"/>
  <c r="EV107" i="26"/>
  <c r="EV104" i="26"/>
  <c r="EV106" i="26" s="1"/>
  <c r="AZ104" i="26"/>
  <c r="JI6" i="20"/>
  <c r="JI8" i="20" s="1"/>
  <c r="BR4" i="20"/>
  <c r="JJ7" i="20"/>
  <c r="JJ4" i="20"/>
  <c r="JJ5" i="20" s="1"/>
  <c r="BW9" i="27"/>
  <c r="FS9" i="27"/>
  <c r="BW8" i="27"/>
  <c r="FS8" i="27"/>
  <c r="FS10" i="27"/>
  <c r="BW10" i="27"/>
  <c r="FT5" i="27"/>
  <c r="BX5" i="27"/>
  <c r="FQ6" i="27"/>
  <c r="BU6" i="27"/>
  <c r="FQ13" i="27"/>
  <c r="BU13" i="27"/>
  <c r="BX12" i="27"/>
  <c r="FT12" i="27"/>
  <c r="FS11" i="27"/>
  <c r="BW11" i="27"/>
  <c r="BW7" i="27"/>
  <c r="FS7" i="27"/>
  <c r="BV4" i="27"/>
  <c r="FR4" i="27"/>
  <c r="FM6" i="26"/>
  <c r="BQ6" i="26"/>
  <c r="FL7" i="26"/>
  <c r="BP7" i="26"/>
  <c r="BQ4" i="26"/>
  <c r="FM4" i="26"/>
  <c r="FM10" i="26"/>
  <c r="BQ10" i="26"/>
  <c r="FN5" i="26"/>
  <c r="BR5" i="26"/>
  <c r="FO13" i="26"/>
  <c r="BS13" i="26"/>
  <c r="FM8" i="26"/>
  <c r="BQ8" i="26"/>
  <c r="FO9" i="26"/>
  <c r="BS9" i="26"/>
  <c r="FM12" i="26"/>
  <c r="BQ12" i="26"/>
  <c r="FL11" i="26"/>
  <c r="BP11" i="26"/>
  <c r="BQ10" i="17"/>
  <c r="FM10" i="17"/>
  <c r="BS12" i="17"/>
  <c r="FO12" i="17"/>
  <c r="FM9" i="17"/>
  <c r="BQ9" i="17"/>
  <c r="BR8" i="17"/>
  <c r="FN8" i="17"/>
  <c r="BR7" i="17"/>
  <c r="FN7" i="17"/>
  <c r="BR11" i="17"/>
  <c r="FN11" i="17"/>
  <c r="FM13" i="17"/>
  <c r="BQ13" i="17"/>
  <c r="BQ5" i="17"/>
  <c r="FM5" i="17"/>
  <c r="FM6" i="17"/>
  <c r="BQ6" i="17"/>
  <c r="CI4" i="17"/>
  <c r="GF4" i="17" s="1"/>
  <c r="B97" i="28"/>
  <c r="C97" i="28" s="1"/>
  <c r="B91" i="30" l="1"/>
  <c r="C90" i="30"/>
  <c r="AS104" i="17"/>
  <c r="EO104" i="17"/>
  <c r="AY104" i="27"/>
  <c r="EU107" i="27"/>
  <c r="EU108" i="27"/>
  <c r="EU104" i="27"/>
  <c r="EU106" i="27" s="1"/>
  <c r="ET109" i="27"/>
  <c r="EV109" i="26"/>
  <c r="EW107" i="26"/>
  <c r="EW108" i="26"/>
  <c r="EW104" i="26"/>
  <c r="EW106" i="26" s="1"/>
  <c r="EW109" i="26" s="1"/>
  <c r="BA104" i="26"/>
  <c r="JJ6" i="20"/>
  <c r="JJ8" i="20" s="1"/>
  <c r="BS4" i="20"/>
  <c r="JK7" i="20"/>
  <c r="JK4" i="20"/>
  <c r="JK5" i="20" s="1"/>
  <c r="BX8" i="27"/>
  <c r="FT8" i="27"/>
  <c r="FR6" i="27"/>
  <c r="BV6" i="27"/>
  <c r="FT10" i="27"/>
  <c r="BX10" i="27"/>
  <c r="FT11" i="27"/>
  <c r="BX11" i="27"/>
  <c r="FR13" i="27"/>
  <c r="BV13" i="27"/>
  <c r="BY5" i="27"/>
  <c r="FU5" i="27"/>
  <c r="FT7" i="27"/>
  <c r="BX7" i="27"/>
  <c r="BY12" i="27"/>
  <c r="FU12" i="27"/>
  <c r="BX9" i="27"/>
  <c r="FT9" i="27"/>
  <c r="BW4" i="27"/>
  <c r="FS4" i="27"/>
  <c r="FM11" i="26"/>
  <c r="BQ11" i="26"/>
  <c r="FP9" i="26"/>
  <c r="BT9" i="26"/>
  <c r="FP13" i="26"/>
  <c r="BT13" i="26"/>
  <c r="FN10" i="26"/>
  <c r="BR10" i="26"/>
  <c r="FM7" i="26"/>
  <c r="BQ7" i="26"/>
  <c r="FN12" i="26"/>
  <c r="BR12" i="26"/>
  <c r="FN8" i="26"/>
  <c r="BR8" i="26"/>
  <c r="FO5" i="26"/>
  <c r="BS5" i="26"/>
  <c r="FN6" i="26"/>
  <c r="BR6" i="26"/>
  <c r="FN4" i="26"/>
  <c r="BR4" i="26"/>
  <c r="BR5" i="17"/>
  <c r="FN5" i="17"/>
  <c r="BS11" i="17"/>
  <c r="FO11" i="17"/>
  <c r="BS8" i="17"/>
  <c r="FO8" i="17"/>
  <c r="FP12" i="17"/>
  <c r="BT12" i="17"/>
  <c r="FN6" i="17"/>
  <c r="BR6" i="17"/>
  <c r="BR13" i="17"/>
  <c r="FN13" i="17"/>
  <c r="BR9" i="17"/>
  <c r="FN9" i="17"/>
  <c r="BS7" i="17"/>
  <c r="FO7" i="17"/>
  <c r="BR10" i="17"/>
  <c r="FN10" i="17"/>
  <c r="CJ4" i="17"/>
  <c r="GG4" i="17" s="1"/>
  <c r="B98" i="28"/>
  <c r="C98" i="28" s="1"/>
  <c r="B92" i="30" l="1"/>
  <c r="C91" i="30"/>
  <c r="AT104" i="17"/>
  <c r="EP104" i="17"/>
  <c r="EU109" i="27"/>
  <c r="AZ104" i="27"/>
  <c r="EV108" i="27"/>
  <c r="EV107" i="27"/>
  <c r="EV104" i="27"/>
  <c r="EV106" i="27" s="1"/>
  <c r="EX107" i="26"/>
  <c r="EX108" i="26"/>
  <c r="EX104" i="26"/>
  <c r="EX106" i="26" s="1"/>
  <c r="BB104" i="26"/>
  <c r="JK6" i="20"/>
  <c r="JK8" i="20" s="1"/>
  <c r="BT4" i="20"/>
  <c r="JL7" i="20"/>
  <c r="JL4" i="20"/>
  <c r="JL5" i="20" s="1"/>
  <c r="BY9" i="27"/>
  <c r="FU9" i="27"/>
  <c r="FS6" i="27"/>
  <c r="BW6" i="27"/>
  <c r="BZ12" i="27"/>
  <c r="FV12" i="27"/>
  <c r="BZ5" i="27"/>
  <c r="FV5" i="27"/>
  <c r="FU11" i="27"/>
  <c r="BY11" i="27"/>
  <c r="BY7" i="27"/>
  <c r="FU7" i="27"/>
  <c r="FS13" i="27"/>
  <c r="BW13" i="27"/>
  <c r="FU10" i="27"/>
  <c r="BY10" i="27"/>
  <c r="FU8" i="27"/>
  <c r="BY8" i="27"/>
  <c r="BX4" i="27"/>
  <c r="FT4" i="27"/>
  <c r="FO4" i="26"/>
  <c r="BS4" i="26"/>
  <c r="FP5" i="26"/>
  <c r="BT5" i="26"/>
  <c r="FO12" i="26"/>
  <c r="BS12" i="26"/>
  <c r="FO10" i="26"/>
  <c r="BS10" i="26"/>
  <c r="FQ9" i="26"/>
  <c r="BU9" i="26"/>
  <c r="FO6" i="26"/>
  <c r="BS6" i="26"/>
  <c r="FO8" i="26"/>
  <c r="BS8" i="26"/>
  <c r="FN7" i="26"/>
  <c r="BR7" i="26"/>
  <c r="FQ13" i="26"/>
  <c r="BU13" i="26"/>
  <c r="FN11" i="26"/>
  <c r="BR11" i="26"/>
  <c r="BU12" i="17"/>
  <c r="FQ12" i="17"/>
  <c r="BT11" i="17"/>
  <c r="FP11" i="17"/>
  <c r="BT7" i="17"/>
  <c r="FP7" i="17"/>
  <c r="FO13" i="17"/>
  <c r="BS13" i="17"/>
  <c r="FO6" i="17"/>
  <c r="BS6" i="17"/>
  <c r="FO10" i="17"/>
  <c r="BS10" i="17"/>
  <c r="BS9" i="17"/>
  <c r="FO9" i="17"/>
  <c r="FP8" i="17"/>
  <c r="BT8" i="17"/>
  <c r="FO5" i="17"/>
  <c r="BS5" i="17"/>
  <c r="CK4" i="17"/>
  <c r="GH4" i="17" s="1"/>
  <c r="B99" i="28"/>
  <c r="C99" i="28" s="1"/>
  <c r="C92" i="30" l="1"/>
  <c r="B93" i="30"/>
  <c r="AU104" i="17"/>
  <c r="EQ104" i="17"/>
  <c r="EV109" i="27"/>
  <c r="BA104" i="27"/>
  <c r="EW107" i="27"/>
  <c r="EW108" i="27"/>
  <c r="EW104" i="27"/>
  <c r="EW106" i="27" s="1"/>
  <c r="EX109" i="26"/>
  <c r="EY104" i="26"/>
  <c r="EY106" i="26" s="1"/>
  <c r="EY108" i="26"/>
  <c r="EY107" i="26"/>
  <c r="BC104" i="26"/>
  <c r="JL6" i="20"/>
  <c r="JL8" i="20" s="1"/>
  <c r="BU4" i="20"/>
  <c r="JM7" i="20"/>
  <c r="JM4" i="20"/>
  <c r="JM5" i="20" s="1"/>
  <c r="FT6" i="27"/>
  <c r="BX6" i="27"/>
  <c r="BZ7" i="27"/>
  <c r="FV7" i="27"/>
  <c r="FW5" i="27"/>
  <c r="CA5" i="27"/>
  <c r="FV10" i="27"/>
  <c r="BZ10" i="27"/>
  <c r="BZ8" i="27"/>
  <c r="FV8" i="27"/>
  <c r="FT13" i="27"/>
  <c r="BX13" i="27"/>
  <c r="BZ11" i="27"/>
  <c r="FV11" i="27"/>
  <c r="CA12" i="27"/>
  <c r="FW12" i="27"/>
  <c r="BZ9" i="27"/>
  <c r="FV9" i="27"/>
  <c r="BY4" i="27"/>
  <c r="FU4" i="27"/>
  <c r="FO11" i="26"/>
  <c r="BS11" i="26"/>
  <c r="FO7" i="26"/>
  <c r="BS7" i="26"/>
  <c r="FP6" i="26"/>
  <c r="BT6" i="26"/>
  <c r="FP10" i="26"/>
  <c r="BT10" i="26"/>
  <c r="FQ5" i="26"/>
  <c r="BU5" i="26"/>
  <c r="FR13" i="26"/>
  <c r="BV13" i="26"/>
  <c r="FP8" i="26"/>
  <c r="BT8" i="26"/>
  <c r="FR9" i="26"/>
  <c r="BV9" i="26"/>
  <c r="FP12" i="26"/>
  <c r="BT12" i="26"/>
  <c r="FP4" i="26"/>
  <c r="BT4" i="26"/>
  <c r="BU8" i="17"/>
  <c r="FQ8" i="17"/>
  <c r="BT10" i="17"/>
  <c r="FP10" i="17"/>
  <c r="FP13" i="17"/>
  <c r="BT13" i="17"/>
  <c r="BU11" i="17"/>
  <c r="FQ11" i="17"/>
  <c r="FP5" i="17"/>
  <c r="BT5" i="17"/>
  <c r="FP6" i="17"/>
  <c r="BT6" i="17"/>
  <c r="FP9" i="17"/>
  <c r="BT9" i="17"/>
  <c r="BU7" i="17"/>
  <c r="FQ7" i="17"/>
  <c r="BV12" i="17"/>
  <c r="FR12" i="17"/>
  <c r="CL4" i="17"/>
  <c r="GI4" i="17" s="1"/>
  <c r="B100" i="28"/>
  <c r="C100" i="28" s="1"/>
  <c r="B94" i="30" l="1"/>
  <c r="C93" i="30"/>
  <c r="AV104" i="17"/>
  <c r="ER104" i="17"/>
  <c r="BB104" i="27"/>
  <c r="EX106" i="27"/>
  <c r="EX107" i="27"/>
  <c r="EX108" i="27"/>
  <c r="EX104" i="27"/>
  <c r="EW109" i="27"/>
  <c r="EY109" i="26"/>
  <c r="EZ104" i="26"/>
  <c r="BD104" i="26"/>
  <c r="EZ108" i="26"/>
  <c r="EZ107" i="26"/>
  <c r="EZ106" i="26"/>
  <c r="JM6" i="20"/>
  <c r="JM8" i="20" s="1"/>
  <c r="BV4" i="20"/>
  <c r="JN7" i="20"/>
  <c r="JN4" i="20"/>
  <c r="JN5" i="20" s="1"/>
  <c r="FU13" i="27"/>
  <c r="BY13" i="27"/>
  <c r="CA10" i="27"/>
  <c r="FW10" i="27"/>
  <c r="CA7" i="27"/>
  <c r="FW7" i="27"/>
  <c r="CB12" i="27"/>
  <c r="FX12" i="27"/>
  <c r="CB5" i="27"/>
  <c r="FX5" i="27"/>
  <c r="FU6" i="27"/>
  <c r="BY6" i="27"/>
  <c r="CA9" i="27"/>
  <c r="FW9" i="27"/>
  <c r="CA11" i="27"/>
  <c r="FW11" i="27"/>
  <c r="FW8" i="27"/>
  <c r="CA8" i="27"/>
  <c r="BZ4" i="27"/>
  <c r="FV4" i="27"/>
  <c r="FQ4" i="26"/>
  <c r="BU4" i="26"/>
  <c r="FS9" i="26"/>
  <c r="BW9" i="26"/>
  <c r="FS13" i="26"/>
  <c r="BW13" i="26"/>
  <c r="FQ10" i="26"/>
  <c r="BU10" i="26"/>
  <c r="FP7" i="26"/>
  <c r="BT7" i="26"/>
  <c r="FQ12" i="26"/>
  <c r="BU12" i="26"/>
  <c r="FQ8" i="26"/>
  <c r="BU8" i="26"/>
  <c r="FR5" i="26"/>
  <c r="BV5" i="26"/>
  <c r="FQ6" i="26"/>
  <c r="BU6" i="26"/>
  <c r="FP11" i="26"/>
  <c r="BT11" i="26"/>
  <c r="BW12" i="17"/>
  <c r="FS12" i="17"/>
  <c r="FQ6" i="17"/>
  <c r="BU6" i="17"/>
  <c r="BV7" i="17"/>
  <c r="FR7" i="17"/>
  <c r="BV11" i="17"/>
  <c r="FR11" i="17"/>
  <c r="BU10" i="17"/>
  <c r="FQ10" i="17"/>
  <c r="FQ9" i="17"/>
  <c r="BU9" i="17"/>
  <c r="BU5" i="17"/>
  <c r="FQ5" i="17"/>
  <c r="FQ13" i="17"/>
  <c r="BU13" i="17"/>
  <c r="BV8" i="17"/>
  <c r="FR8" i="17"/>
  <c r="CM4" i="17"/>
  <c r="GJ4" i="17" s="1"/>
  <c r="B101" i="28"/>
  <c r="C101" i="28" s="1"/>
  <c r="C94" i="30" l="1"/>
  <c r="B95" i="30"/>
  <c r="AW104" i="17"/>
  <c r="ES104" i="17"/>
  <c r="EX109" i="27"/>
  <c r="BC104" i="27"/>
  <c r="EY107" i="27"/>
  <c r="EY108" i="27"/>
  <c r="EY104" i="27"/>
  <c r="EY106" i="27" s="1"/>
  <c r="FA104" i="26"/>
  <c r="FA106" i="26" s="1"/>
  <c r="FA109" i="26" s="1"/>
  <c r="BE104" i="26"/>
  <c r="FA108" i="26"/>
  <c r="FA107" i="26"/>
  <c r="EZ109" i="26"/>
  <c r="JN6" i="20"/>
  <c r="JN8" i="20" s="1"/>
  <c r="BW4" i="20"/>
  <c r="JO7" i="20"/>
  <c r="JO4" i="20"/>
  <c r="JO5" i="20" s="1"/>
  <c r="FV6" i="27"/>
  <c r="BZ6" i="27"/>
  <c r="FY12" i="27"/>
  <c r="CC12" i="27"/>
  <c r="FX10" i="27"/>
  <c r="CB10" i="27"/>
  <c r="CB11" i="27"/>
  <c r="FX11" i="27"/>
  <c r="FX8" i="27"/>
  <c r="CB8" i="27"/>
  <c r="FV13" i="27"/>
  <c r="BZ13" i="27"/>
  <c r="FX9" i="27"/>
  <c r="CB9" i="27"/>
  <c r="FY5" i="27"/>
  <c r="CC5" i="27"/>
  <c r="FX7" i="27"/>
  <c r="CB7" i="27"/>
  <c r="CA4" i="27"/>
  <c r="FW4" i="27"/>
  <c r="FQ11" i="26"/>
  <c r="BU11" i="26"/>
  <c r="FS5" i="26"/>
  <c r="BW5" i="26"/>
  <c r="FR12" i="26"/>
  <c r="BV12" i="26"/>
  <c r="FR10" i="26"/>
  <c r="BV10" i="26"/>
  <c r="FT9" i="26"/>
  <c r="BX9" i="26"/>
  <c r="FR6" i="26"/>
  <c r="BV6" i="26"/>
  <c r="FR8" i="26"/>
  <c r="BV8" i="26"/>
  <c r="FQ7" i="26"/>
  <c r="BU7" i="26"/>
  <c r="FT13" i="26"/>
  <c r="BX13" i="26"/>
  <c r="FR4" i="26"/>
  <c r="BV4" i="26"/>
  <c r="BV13" i="17"/>
  <c r="FR13" i="17"/>
  <c r="FR9" i="17"/>
  <c r="BV9" i="17"/>
  <c r="BV6" i="17"/>
  <c r="FR6" i="17"/>
  <c r="BW11" i="17"/>
  <c r="FS11" i="17"/>
  <c r="BW8" i="17"/>
  <c r="FS8" i="17"/>
  <c r="BV5" i="17"/>
  <c r="FR5" i="17"/>
  <c r="BV10" i="17"/>
  <c r="FR10" i="17"/>
  <c r="BW7" i="17"/>
  <c r="FS7" i="17"/>
  <c r="FT12" i="17"/>
  <c r="BX12" i="17"/>
  <c r="CN4" i="17"/>
  <c r="GK4" i="17" s="1"/>
  <c r="B102" i="28"/>
  <c r="C102" i="28" s="1"/>
  <c r="C95" i="30" l="1"/>
  <c r="B96" i="30"/>
  <c r="AX104" i="17"/>
  <c r="ET104" i="17"/>
  <c r="EY109" i="27"/>
  <c r="BD104" i="27"/>
  <c r="EZ107" i="27"/>
  <c r="EZ108" i="27"/>
  <c r="EZ104" i="27"/>
  <c r="EZ106" i="27" s="1"/>
  <c r="FB104" i="26"/>
  <c r="BF104" i="26"/>
  <c r="FB108" i="26"/>
  <c r="FB107" i="26"/>
  <c r="FB106" i="26"/>
  <c r="JO6" i="20"/>
  <c r="JO8" i="20" s="1"/>
  <c r="BX4" i="20"/>
  <c r="JP7" i="20"/>
  <c r="JP4" i="20"/>
  <c r="JP5" i="20" s="1"/>
  <c r="CD5" i="27"/>
  <c r="FZ5" i="27"/>
  <c r="FW13" i="27"/>
  <c r="CA13" i="27"/>
  <c r="CD12" i="27"/>
  <c r="FZ12" i="27"/>
  <c r="FY11" i="27"/>
  <c r="CC11" i="27"/>
  <c r="CC7" i="27"/>
  <c r="FY7" i="27"/>
  <c r="FY9" i="27"/>
  <c r="CC9" i="27"/>
  <c r="FY8" i="27"/>
  <c r="CC8" i="27"/>
  <c r="FY10" i="27"/>
  <c r="CC10" i="27"/>
  <c r="FW6" i="27"/>
  <c r="CA6" i="27"/>
  <c r="CB4" i="27"/>
  <c r="FX4" i="27"/>
  <c r="FS4" i="26"/>
  <c r="BW4" i="26"/>
  <c r="FR7" i="26"/>
  <c r="BV7" i="26"/>
  <c r="FS6" i="26"/>
  <c r="BW6" i="26"/>
  <c r="FS10" i="26"/>
  <c r="BW10" i="26"/>
  <c r="FT5" i="26"/>
  <c r="BX5" i="26"/>
  <c r="FU13" i="26"/>
  <c r="BY13" i="26"/>
  <c r="FS8" i="26"/>
  <c r="BW8" i="26"/>
  <c r="FU9" i="26"/>
  <c r="BY9" i="26"/>
  <c r="FS12" i="26"/>
  <c r="BW12" i="26"/>
  <c r="FR11" i="26"/>
  <c r="BV11" i="26"/>
  <c r="BW9" i="17"/>
  <c r="FS9" i="17"/>
  <c r="BX7" i="17"/>
  <c r="FT7" i="17"/>
  <c r="FS5" i="17"/>
  <c r="BW5" i="17"/>
  <c r="BX11" i="17"/>
  <c r="FT11" i="17"/>
  <c r="FU12" i="17"/>
  <c r="BY12" i="17"/>
  <c r="BW10" i="17"/>
  <c r="FS10" i="17"/>
  <c r="FT8" i="17"/>
  <c r="BX8" i="17"/>
  <c r="FS6" i="17"/>
  <c r="BW6" i="17"/>
  <c r="FS13" i="17"/>
  <c r="BW13" i="17"/>
  <c r="CO4" i="17"/>
  <c r="GL4" i="17" s="1"/>
  <c r="B103" i="28"/>
  <c r="C103" i="28" s="1"/>
  <c r="B97" i="30" l="1"/>
  <c r="C96" i="30"/>
  <c r="AY104" i="17"/>
  <c r="EU104" i="17"/>
  <c r="EZ109" i="27"/>
  <c r="BE104" i="27"/>
  <c r="FA107" i="27"/>
  <c r="FA108" i="27"/>
  <c r="FA104" i="27"/>
  <c r="FA106" i="27" s="1"/>
  <c r="FC104" i="26"/>
  <c r="FC106" i="26" s="1"/>
  <c r="FC109" i="26" s="1"/>
  <c r="BG104" i="26"/>
  <c r="FC107" i="26"/>
  <c r="FC108" i="26"/>
  <c r="FB109" i="26"/>
  <c r="JP6" i="20"/>
  <c r="JP8" i="20" s="1"/>
  <c r="BY4" i="20"/>
  <c r="JQ7" i="20"/>
  <c r="JQ4" i="20"/>
  <c r="JQ5" i="20" s="1"/>
  <c r="CD10" i="27"/>
  <c r="FZ10" i="27"/>
  <c r="CD9" i="27"/>
  <c r="FZ9" i="27"/>
  <c r="CD11" i="27"/>
  <c r="FZ11" i="27"/>
  <c r="FX13" i="27"/>
  <c r="CB13" i="27"/>
  <c r="FX6" i="27"/>
  <c r="CB6" i="27"/>
  <c r="CD8" i="27"/>
  <c r="FZ8" i="27"/>
  <c r="CD7" i="27"/>
  <c r="FZ7" i="27"/>
  <c r="CE12" i="27"/>
  <c r="GA12" i="27"/>
  <c r="GA5" i="27"/>
  <c r="CE5" i="27"/>
  <c r="CC4" i="27"/>
  <c r="FY4" i="27"/>
  <c r="FS11" i="26"/>
  <c r="BW11" i="26"/>
  <c r="FV9" i="26"/>
  <c r="BZ9" i="26"/>
  <c r="FV13" i="26"/>
  <c r="BZ13" i="26"/>
  <c r="FT10" i="26"/>
  <c r="BX10" i="26"/>
  <c r="FS7" i="26"/>
  <c r="BW7" i="26"/>
  <c r="FT12" i="26"/>
  <c r="BX12" i="26"/>
  <c r="FT8" i="26"/>
  <c r="BX8" i="26"/>
  <c r="FU5" i="26"/>
  <c r="BY5" i="26"/>
  <c r="FT6" i="26"/>
  <c r="BX6" i="26"/>
  <c r="FT4" i="26"/>
  <c r="BX4" i="26"/>
  <c r="BX10" i="17"/>
  <c r="FT10" i="17"/>
  <c r="BY11" i="17"/>
  <c r="FU11" i="17"/>
  <c r="BY7" i="17"/>
  <c r="FU7" i="17"/>
  <c r="FT6" i="17"/>
  <c r="BX6" i="17"/>
  <c r="FT13" i="17"/>
  <c r="BX13" i="17"/>
  <c r="BY8" i="17"/>
  <c r="FU8" i="17"/>
  <c r="BZ12" i="17"/>
  <c r="FV12" i="17"/>
  <c r="FT5" i="17"/>
  <c r="BX5" i="17"/>
  <c r="FT9" i="17"/>
  <c r="BX9" i="17"/>
  <c r="CP4" i="17"/>
  <c r="GM4" i="17" s="1"/>
  <c r="B104" i="28"/>
  <c r="C104" i="28" s="1"/>
  <c r="C97" i="30" l="1"/>
  <c r="B98" i="30"/>
  <c r="AZ104" i="17"/>
  <c r="EV104" i="17"/>
  <c r="FA109" i="27"/>
  <c r="BF104" i="27"/>
  <c r="FB107" i="27"/>
  <c r="FB108" i="27"/>
  <c r="FB104" i="27"/>
  <c r="FB106" i="27" s="1"/>
  <c r="FD104" i="26"/>
  <c r="BH104" i="26"/>
  <c r="FD108" i="26"/>
  <c r="FD107" i="26"/>
  <c r="FD106" i="26"/>
  <c r="JQ6" i="20"/>
  <c r="JQ8" i="20" s="1"/>
  <c r="BZ4" i="20"/>
  <c r="JR7" i="20"/>
  <c r="JR4" i="20"/>
  <c r="JR5" i="20" s="1"/>
  <c r="CE9" i="27"/>
  <c r="GA9" i="27"/>
  <c r="FY13" i="27"/>
  <c r="CC13" i="27"/>
  <c r="CF12" i="27"/>
  <c r="GB12" i="27"/>
  <c r="CE8" i="27"/>
  <c r="GA8" i="27"/>
  <c r="GB5" i="27"/>
  <c r="CF5" i="27"/>
  <c r="FY6" i="27"/>
  <c r="CC6" i="27"/>
  <c r="CE7" i="27"/>
  <c r="GA7" i="27"/>
  <c r="CE11" i="27"/>
  <c r="GA11" i="27"/>
  <c r="GA10" i="27"/>
  <c r="CE10" i="27"/>
  <c r="CD4" i="27"/>
  <c r="FZ4" i="27"/>
  <c r="FU4" i="26"/>
  <c r="BY4" i="26"/>
  <c r="FV5" i="26"/>
  <c r="BZ5" i="26"/>
  <c r="FU12" i="26"/>
  <c r="BY12" i="26"/>
  <c r="FU10" i="26"/>
  <c r="BY10" i="26"/>
  <c r="FW9" i="26"/>
  <c r="CA9" i="26"/>
  <c r="FU6" i="26"/>
  <c r="BY6" i="26"/>
  <c r="FU8" i="26"/>
  <c r="BY8" i="26"/>
  <c r="FT7" i="26"/>
  <c r="BX7" i="26"/>
  <c r="FW13" i="26"/>
  <c r="CA13" i="26"/>
  <c r="FT11" i="26"/>
  <c r="BX11" i="26"/>
  <c r="FU6" i="17"/>
  <c r="BY6" i="17"/>
  <c r="BY9" i="17"/>
  <c r="FU9" i="17"/>
  <c r="FU5" i="17"/>
  <c r="BY5" i="17"/>
  <c r="BZ8" i="17"/>
  <c r="FV8" i="17"/>
  <c r="BZ11" i="17"/>
  <c r="FV11" i="17"/>
  <c r="FU13" i="17"/>
  <c r="BY13" i="17"/>
  <c r="CA12" i="17"/>
  <c r="FW12" i="17"/>
  <c r="BZ7" i="17"/>
  <c r="FV7" i="17"/>
  <c r="BY10" i="17"/>
  <c r="FU10" i="17"/>
  <c r="CQ4" i="17"/>
  <c r="GN4" i="17" s="1"/>
  <c r="B105" i="28"/>
  <c r="C105" i="28" s="1"/>
  <c r="B99" i="30" l="1"/>
  <c r="C98" i="30"/>
  <c r="BA104" i="17"/>
  <c r="EW104" i="17"/>
  <c r="FB109" i="27"/>
  <c r="BG104" i="27"/>
  <c r="FC108" i="27"/>
  <c r="FC107" i="27"/>
  <c r="FC104" i="27"/>
  <c r="FC106" i="27" s="1"/>
  <c r="FE104" i="26"/>
  <c r="BI104" i="26"/>
  <c r="FE107" i="26"/>
  <c r="FE108" i="26"/>
  <c r="FE106" i="26"/>
  <c r="FD109" i="26"/>
  <c r="JR6" i="20"/>
  <c r="JR8" i="20" s="1"/>
  <c r="CA4" i="20"/>
  <c r="JS7" i="20"/>
  <c r="JS4" i="20"/>
  <c r="JS5" i="20" s="1"/>
  <c r="FZ6" i="27"/>
  <c r="CD6" i="27"/>
  <c r="FZ13" i="27"/>
  <c r="CD13" i="27"/>
  <c r="GB11" i="27"/>
  <c r="CF11" i="27"/>
  <c r="CF8" i="27"/>
  <c r="GB8" i="27"/>
  <c r="GB10" i="27"/>
  <c r="CF10" i="27"/>
  <c r="CG5" i="27"/>
  <c r="GC5" i="27"/>
  <c r="GB7" i="27"/>
  <c r="CF7" i="27"/>
  <c r="CG12" i="27"/>
  <c r="GC12" i="27"/>
  <c r="CF9" i="27"/>
  <c r="GB9" i="27"/>
  <c r="CE4" i="27"/>
  <c r="GA4" i="27"/>
  <c r="FU11" i="26"/>
  <c r="BY11" i="26"/>
  <c r="FU7" i="26"/>
  <c r="BY7" i="26"/>
  <c r="FV6" i="26"/>
  <c r="BZ6" i="26"/>
  <c r="FV10" i="26"/>
  <c r="BZ10" i="26"/>
  <c r="FW5" i="26"/>
  <c r="CA5" i="26"/>
  <c r="FX13" i="26"/>
  <c r="CB13" i="26"/>
  <c r="FV8" i="26"/>
  <c r="BZ8" i="26"/>
  <c r="FX9" i="26"/>
  <c r="CB9" i="26"/>
  <c r="FV12" i="26"/>
  <c r="BZ12" i="26"/>
  <c r="FV4" i="26"/>
  <c r="BZ4" i="26"/>
  <c r="FV13" i="17"/>
  <c r="BZ13" i="17"/>
  <c r="FW7" i="17"/>
  <c r="CA7" i="17"/>
  <c r="FW8" i="17"/>
  <c r="CA8" i="17"/>
  <c r="FV9" i="17"/>
  <c r="BZ9" i="17"/>
  <c r="BZ5" i="17"/>
  <c r="FV5" i="17"/>
  <c r="FV6" i="17"/>
  <c r="BZ6" i="17"/>
  <c r="BZ10" i="17"/>
  <c r="FV10" i="17"/>
  <c r="FX12" i="17"/>
  <c r="CB12" i="17"/>
  <c r="CA11" i="17"/>
  <c r="FW11" i="17"/>
  <c r="CR4" i="17"/>
  <c r="GO4" i="17" s="1"/>
  <c r="B106" i="28"/>
  <c r="C106" i="28" s="1"/>
  <c r="B100" i="30" l="1"/>
  <c r="C99" i="30"/>
  <c r="BB104" i="17"/>
  <c r="EX104" i="17"/>
  <c r="FC109" i="27"/>
  <c r="BH104" i="27"/>
  <c r="FD107" i="27"/>
  <c r="FD108" i="27"/>
  <c r="FD104" i="27"/>
  <c r="FD106" i="27" s="1"/>
  <c r="FF104" i="26"/>
  <c r="BJ104" i="26"/>
  <c r="FF107" i="26"/>
  <c r="FF108" i="26"/>
  <c r="FF106" i="26"/>
  <c r="FE109" i="26"/>
  <c r="JS6" i="20"/>
  <c r="JS8" i="20" s="1"/>
  <c r="CB4" i="20"/>
  <c r="JT7" i="20"/>
  <c r="JT4" i="20"/>
  <c r="JT5" i="20" s="1"/>
  <c r="GA13" i="27"/>
  <c r="CE13" i="27"/>
  <c r="CH12" i="27"/>
  <c r="GD12" i="27"/>
  <c r="CH5" i="27"/>
  <c r="GD5" i="27"/>
  <c r="GC8" i="27"/>
  <c r="CG8" i="27"/>
  <c r="CG7" i="27"/>
  <c r="GC7" i="27"/>
  <c r="GC10" i="27"/>
  <c r="CG10" i="27"/>
  <c r="GC11" i="27"/>
  <c r="CG11" i="27"/>
  <c r="GA6" i="27"/>
  <c r="CE6" i="27"/>
  <c r="CG9" i="27"/>
  <c r="GC9" i="27"/>
  <c r="CF4" i="27"/>
  <c r="GB4" i="27"/>
  <c r="FW4" i="26"/>
  <c r="CA4" i="26"/>
  <c r="FY9" i="26"/>
  <c r="CC9" i="26"/>
  <c r="FY13" i="26"/>
  <c r="CC13" i="26"/>
  <c r="FW10" i="26"/>
  <c r="CA10" i="26"/>
  <c r="FV7" i="26"/>
  <c r="BZ7" i="26"/>
  <c r="FW12" i="26"/>
  <c r="CA12" i="26"/>
  <c r="FW8" i="26"/>
  <c r="CA8" i="26"/>
  <c r="FX5" i="26"/>
  <c r="CB5" i="26"/>
  <c r="CA6" i="26"/>
  <c r="FW6" i="26"/>
  <c r="FV11" i="26"/>
  <c r="BZ11" i="26"/>
  <c r="FX11" i="17"/>
  <c r="CB11" i="17"/>
  <c r="FW5" i="17"/>
  <c r="CA5" i="17"/>
  <c r="FY12" i="17"/>
  <c r="CC12" i="17"/>
  <c r="FW6" i="17"/>
  <c r="CA6" i="17"/>
  <c r="CA9" i="17"/>
  <c r="FW9" i="17"/>
  <c r="CB7" i="17"/>
  <c r="FX7" i="17"/>
  <c r="FX8" i="17"/>
  <c r="CB8" i="17"/>
  <c r="FW13" i="17"/>
  <c r="CA13" i="17"/>
  <c r="CA10" i="17"/>
  <c r="FW10" i="17"/>
  <c r="CS4" i="17"/>
  <c r="GP4" i="17" s="1"/>
  <c r="B107" i="28"/>
  <c r="C107" i="28" s="1"/>
  <c r="B101" i="30" l="1"/>
  <c r="C100" i="30"/>
  <c r="BC104" i="17"/>
  <c r="EY104" i="17"/>
  <c r="BI104" i="27"/>
  <c r="FE107" i="27"/>
  <c r="FE108" i="27"/>
  <c r="FE104" i="27"/>
  <c r="FE106" i="27" s="1"/>
  <c r="FD109" i="27"/>
  <c r="FG104" i="26"/>
  <c r="FG106" i="26" s="1"/>
  <c r="FG109" i="26" s="1"/>
  <c r="BK104" i="26"/>
  <c r="FG107" i="26"/>
  <c r="FG108" i="26"/>
  <c r="FF109" i="26"/>
  <c r="JT6" i="20"/>
  <c r="JT8" i="20" s="1"/>
  <c r="CC4" i="20"/>
  <c r="JU7" i="20"/>
  <c r="JU4" i="20"/>
  <c r="JU5" i="20" s="1"/>
  <c r="CI12" i="27"/>
  <c r="GE12" i="27"/>
  <c r="GB6" i="27"/>
  <c r="CF6" i="27"/>
  <c r="GD10" i="27"/>
  <c r="CH10" i="27"/>
  <c r="CH8" i="27"/>
  <c r="GD8" i="27"/>
  <c r="CH11" i="27"/>
  <c r="GD11" i="27"/>
  <c r="GB13" i="27"/>
  <c r="CF13" i="27"/>
  <c r="CH9" i="27"/>
  <c r="GD9" i="27"/>
  <c r="CH7" i="27"/>
  <c r="GD7" i="27"/>
  <c r="GE5" i="27"/>
  <c r="CI5" i="27"/>
  <c r="CG4" i="27"/>
  <c r="GC4" i="27"/>
  <c r="FW11" i="26"/>
  <c r="CA11" i="26"/>
  <c r="FX12" i="26"/>
  <c r="CB12" i="26"/>
  <c r="FX10" i="26"/>
  <c r="CB10" i="26"/>
  <c r="FZ9" i="26"/>
  <c r="CD9" i="26"/>
  <c r="FX8" i="26"/>
  <c r="CB8" i="26"/>
  <c r="FW7" i="26"/>
  <c r="CA7" i="26"/>
  <c r="FZ13" i="26"/>
  <c r="CD13" i="26"/>
  <c r="FX4" i="26"/>
  <c r="CB4" i="26"/>
  <c r="FY5" i="26"/>
  <c r="CC5" i="26"/>
  <c r="FX6" i="26"/>
  <c r="CB6" i="26"/>
  <c r="FX13" i="17"/>
  <c r="CB13" i="17"/>
  <c r="FX6" i="17"/>
  <c r="CB6" i="17"/>
  <c r="FX5" i="17"/>
  <c r="CB5" i="17"/>
  <c r="CC7" i="17"/>
  <c r="FY7" i="17"/>
  <c r="CC8" i="17"/>
  <c r="FY8" i="17"/>
  <c r="CD12" i="17"/>
  <c r="FZ12" i="17"/>
  <c r="CC11" i="17"/>
  <c r="FY11" i="17"/>
  <c r="CB10" i="17"/>
  <c r="FX10" i="17"/>
  <c r="FX9" i="17"/>
  <c r="CB9" i="17"/>
  <c r="CT4" i="17"/>
  <c r="GQ4" i="17" s="1"/>
  <c r="B108" i="28"/>
  <c r="C108" i="28" s="1"/>
  <c r="C101" i="30" l="1"/>
  <c r="B102" i="30"/>
  <c r="FE109" i="27"/>
  <c r="BD104" i="17"/>
  <c r="EZ104" i="17"/>
  <c r="BJ104" i="27"/>
  <c r="FF107" i="27"/>
  <c r="FF108" i="27"/>
  <c r="FF104" i="27"/>
  <c r="FF106" i="27" s="1"/>
  <c r="BL104" i="26"/>
  <c r="FH104" i="26"/>
  <c r="FH106" i="26" s="1"/>
  <c r="FH108" i="26"/>
  <c r="FH107" i="26"/>
  <c r="JU6" i="20"/>
  <c r="JU8" i="20" s="1"/>
  <c r="CD4" i="20"/>
  <c r="JV7" i="20"/>
  <c r="JV4" i="20"/>
  <c r="JV5" i="20" s="1"/>
  <c r="GE8" i="27"/>
  <c r="CI8" i="27"/>
  <c r="CI10" i="27"/>
  <c r="GE10" i="27"/>
  <c r="GC13" i="27"/>
  <c r="CG13" i="27"/>
  <c r="GC6" i="27"/>
  <c r="CG6" i="27"/>
  <c r="CI7" i="27"/>
  <c r="GE7" i="27"/>
  <c r="CJ5" i="27"/>
  <c r="GF5" i="27"/>
  <c r="CI9" i="27"/>
  <c r="GE9" i="27"/>
  <c r="CI11" i="27"/>
  <c r="GE11" i="27"/>
  <c r="CJ12" i="27"/>
  <c r="GF12" i="27"/>
  <c r="CH4" i="27"/>
  <c r="GD4" i="27"/>
  <c r="FY6" i="26"/>
  <c r="CC6" i="26"/>
  <c r="FY4" i="26"/>
  <c r="CC4" i="26"/>
  <c r="FX7" i="26"/>
  <c r="CB7" i="26"/>
  <c r="GA9" i="26"/>
  <c r="CE9" i="26"/>
  <c r="FY12" i="26"/>
  <c r="CC12" i="26"/>
  <c r="FZ5" i="26"/>
  <c r="CD5" i="26"/>
  <c r="GA13" i="26"/>
  <c r="CE13" i="26"/>
  <c r="FY8" i="26"/>
  <c r="CC8" i="26"/>
  <c r="FY10" i="26"/>
  <c r="CC10" i="26"/>
  <c r="FX11" i="26"/>
  <c r="CB11" i="26"/>
  <c r="FY6" i="17"/>
  <c r="CC6" i="17"/>
  <c r="CC9" i="17"/>
  <c r="FY9" i="17"/>
  <c r="CC10" i="17"/>
  <c r="FY10" i="17"/>
  <c r="CE12" i="17"/>
  <c r="GA12" i="17"/>
  <c r="CD7" i="17"/>
  <c r="FZ7" i="17"/>
  <c r="CC5" i="17"/>
  <c r="FY5" i="17"/>
  <c r="FY13" i="17"/>
  <c r="CC13" i="17"/>
  <c r="CD11" i="17"/>
  <c r="FZ11" i="17"/>
  <c r="CD8" i="17"/>
  <c r="FZ8" i="17"/>
  <c r="CU4" i="17"/>
  <c r="GR4" i="17" s="1"/>
  <c r="B109" i="28"/>
  <c r="C109" i="28" s="1"/>
  <c r="C102" i="30" l="1"/>
  <c r="B103" i="30"/>
  <c r="BE104" i="17"/>
  <c r="FA104" i="17"/>
  <c r="FF109" i="27"/>
  <c r="BK104" i="27"/>
  <c r="FG107" i="27"/>
  <c r="FG108" i="27"/>
  <c r="FG104" i="27"/>
  <c r="FG106" i="27" s="1"/>
  <c r="FG109" i="27" s="1"/>
  <c r="FH109" i="26"/>
  <c r="FI104" i="26"/>
  <c r="BM104" i="26"/>
  <c r="FI106" i="26"/>
  <c r="FI108" i="26"/>
  <c r="FI107" i="26"/>
  <c r="JV6" i="20"/>
  <c r="JV8" i="20" s="1"/>
  <c r="CE4" i="20"/>
  <c r="JW7" i="20"/>
  <c r="JW4" i="20"/>
  <c r="JW5" i="20" s="1"/>
  <c r="GD13" i="27"/>
  <c r="CH13" i="27"/>
  <c r="GF8" i="27"/>
  <c r="CJ8" i="27"/>
  <c r="CH6" i="27"/>
  <c r="GD6" i="27"/>
  <c r="CJ11" i="27"/>
  <c r="GF11" i="27"/>
  <c r="GG5" i="27"/>
  <c r="CK5" i="27"/>
  <c r="GF10" i="27"/>
  <c r="CJ10" i="27"/>
  <c r="GG12" i="27"/>
  <c r="CK12" i="27"/>
  <c r="GF9" i="27"/>
  <c r="CJ9" i="27"/>
  <c r="GF7" i="27"/>
  <c r="CJ7" i="27"/>
  <c r="CI4" i="27"/>
  <c r="GE4" i="27"/>
  <c r="FY11" i="26"/>
  <c r="CC11" i="26"/>
  <c r="FZ8" i="26"/>
  <c r="CD8" i="26"/>
  <c r="GA5" i="26"/>
  <c r="CE5" i="26"/>
  <c r="GB9" i="26"/>
  <c r="CF9" i="26"/>
  <c r="FZ4" i="26"/>
  <c r="CD4" i="26"/>
  <c r="FZ10" i="26"/>
  <c r="CD10" i="26"/>
  <c r="GB13" i="26"/>
  <c r="CF13" i="26"/>
  <c r="FZ12" i="26"/>
  <c r="CD12" i="26"/>
  <c r="FY7" i="26"/>
  <c r="CC7" i="26"/>
  <c r="FZ6" i="26"/>
  <c r="CD6" i="26"/>
  <c r="CE11" i="17"/>
  <c r="GA11" i="17"/>
  <c r="CD5" i="17"/>
  <c r="FZ5" i="17"/>
  <c r="GB12" i="17"/>
  <c r="CF12" i="17"/>
  <c r="CD9" i="17"/>
  <c r="FZ9" i="17"/>
  <c r="CD13" i="17"/>
  <c r="FZ13" i="17"/>
  <c r="CD6" i="17"/>
  <c r="FZ6" i="17"/>
  <c r="CE8" i="17"/>
  <c r="GA8" i="17"/>
  <c r="GA7" i="17"/>
  <c r="CE7" i="17"/>
  <c r="CD10" i="17"/>
  <c r="FZ10" i="17"/>
  <c r="CV4" i="17"/>
  <c r="GS4" i="17" s="1"/>
  <c r="B110" i="28"/>
  <c r="C110" i="28" s="1"/>
  <c r="B104" i="30" l="1"/>
  <c r="C103" i="30"/>
  <c r="BF104" i="17"/>
  <c r="FB104" i="17"/>
  <c r="BL104" i="27"/>
  <c r="FH108" i="27"/>
  <c r="FH107" i="27"/>
  <c r="FH104" i="27"/>
  <c r="FH106" i="27" s="1"/>
  <c r="FI109" i="26"/>
  <c r="FJ104" i="26"/>
  <c r="FJ106" i="26" s="1"/>
  <c r="BN104" i="26"/>
  <c r="FJ107" i="26"/>
  <c r="FJ108" i="26"/>
  <c r="JW6" i="20"/>
  <c r="JW8" i="20" s="1"/>
  <c r="CF4" i="20"/>
  <c r="JX7" i="20"/>
  <c r="JX4" i="20"/>
  <c r="JX5" i="20" s="1"/>
  <c r="GG11" i="27"/>
  <c r="CK11" i="27"/>
  <c r="GG9" i="27"/>
  <c r="CK9" i="27"/>
  <c r="GG10" i="27"/>
  <c r="CK10" i="27"/>
  <c r="GG8" i="27"/>
  <c r="CK8" i="27"/>
  <c r="CK7" i="27"/>
  <c r="GG7" i="27"/>
  <c r="CL12" i="27"/>
  <c r="GH12" i="27"/>
  <c r="CL5" i="27"/>
  <c r="GH5" i="27"/>
  <c r="GE13" i="27"/>
  <c r="CI13" i="27"/>
  <c r="GE6" i="27"/>
  <c r="CI6" i="27"/>
  <c r="CJ4" i="27"/>
  <c r="GF4" i="27"/>
  <c r="GA6" i="26"/>
  <c r="CE6" i="26"/>
  <c r="GA12" i="26"/>
  <c r="CE12" i="26"/>
  <c r="GA10" i="26"/>
  <c r="CE10" i="26"/>
  <c r="GC9" i="26"/>
  <c r="CG9" i="26"/>
  <c r="GA8" i="26"/>
  <c r="CE8" i="26"/>
  <c r="FZ7" i="26"/>
  <c r="CD7" i="26"/>
  <c r="GC13" i="26"/>
  <c r="CG13" i="26"/>
  <c r="GA4" i="26"/>
  <c r="CE4" i="26"/>
  <c r="GB5" i="26"/>
  <c r="CF5" i="26"/>
  <c r="FZ11" i="26"/>
  <c r="CD11" i="26"/>
  <c r="CE10" i="17"/>
  <c r="GA10" i="17"/>
  <c r="GB8" i="17"/>
  <c r="CF8" i="17"/>
  <c r="GA13" i="17"/>
  <c r="CE13" i="17"/>
  <c r="CF7" i="17"/>
  <c r="GB7" i="17"/>
  <c r="GA6" i="17"/>
  <c r="CE6" i="17"/>
  <c r="CE9" i="17"/>
  <c r="GA9" i="17"/>
  <c r="GA5" i="17"/>
  <c r="CE5" i="17"/>
  <c r="CG12" i="17"/>
  <c r="GC12" i="17"/>
  <c r="GB11" i="17"/>
  <c r="CF11" i="17"/>
  <c r="CW4" i="17"/>
  <c r="GT4" i="17" s="1"/>
  <c r="B111" i="28"/>
  <c r="C111" i="28" s="1"/>
  <c r="B105" i="30" l="1"/>
  <c r="C104" i="30"/>
  <c r="FH109" i="27"/>
  <c r="BG104" i="17"/>
  <c r="FC104" i="17"/>
  <c r="BM104" i="27"/>
  <c r="FI107" i="27"/>
  <c r="FI108" i="27"/>
  <c r="FI104" i="27"/>
  <c r="FI106" i="27" s="1"/>
  <c r="FI109" i="27" s="1"/>
  <c r="FJ109" i="26"/>
  <c r="FK104" i="26"/>
  <c r="FK106" i="26" s="1"/>
  <c r="BO104" i="26"/>
  <c r="FK107" i="26"/>
  <c r="FK108" i="26"/>
  <c r="JX6" i="20"/>
  <c r="JX8" i="20" s="1"/>
  <c r="CG4" i="20"/>
  <c r="JY4" i="20"/>
  <c r="JY5" i="20" s="1"/>
  <c r="CL8" i="27"/>
  <c r="GH8" i="27"/>
  <c r="CL9" i="27"/>
  <c r="GH9" i="27"/>
  <c r="CM12" i="27"/>
  <c r="GI12" i="27"/>
  <c r="GF6" i="27"/>
  <c r="CJ6" i="27"/>
  <c r="CL10" i="27"/>
  <c r="GH10" i="27"/>
  <c r="CL11" i="27"/>
  <c r="GH11" i="27"/>
  <c r="GF13" i="27"/>
  <c r="CJ13" i="27"/>
  <c r="GI5" i="27"/>
  <c r="CM5" i="27"/>
  <c r="CL7" i="27"/>
  <c r="GH7" i="27"/>
  <c r="CK4" i="27"/>
  <c r="GG4" i="27"/>
  <c r="GA11" i="26"/>
  <c r="CE11" i="26"/>
  <c r="GB4" i="26"/>
  <c r="CF4" i="26"/>
  <c r="GA7" i="26"/>
  <c r="CE7" i="26"/>
  <c r="GD9" i="26"/>
  <c r="CH9" i="26"/>
  <c r="GB12" i="26"/>
  <c r="CF12" i="26"/>
  <c r="GC5" i="26"/>
  <c r="CG5" i="26"/>
  <c r="GD13" i="26"/>
  <c r="CH13" i="26"/>
  <c r="GB8" i="26"/>
  <c r="CF8" i="26"/>
  <c r="GB10" i="26"/>
  <c r="CF10" i="26"/>
  <c r="GB6" i="26"/>
  <c r="CF6" i="26"/>
  <c r="CG8" i="17"/>
  <c r="GC8" i="17"/>
  <c r="CH12" i="17"/>
  <c r="GD12" i="17"/>
  <c r="GB9" i="17"/>
  <c r="CF9" i="17"/>
  <c r="CG7" i="17"/>
  <c r="GC7" i="17"/>
  <c r="CG11" i="17"/>
  <c r="GC11" i="17"/>
  <c r="GB5" i="17"/>
  <c r="CF5" i="17"/>
  <c r="GB6" i="17"/>
  <c r="CF6" i="17"/>
  <c r="GB13" i="17"/>
  <c r="CF13" i="17"/>
  <c r="CF10" i="17"/>
  <c r="GB10" i="17"/>
  <c r="CX4" i="17"/>
  <c r="GU4" i="17" s="1"/>
  <c r="B112" i="28"/>
  <c r="C112" i="28" s="1"/>
  <c r="C105" i="30" l="1"/>
  <c r="B106" i="30"/>
  <c r="BH104" i="17"/>
  <c r="FD104" i="17"/>
  <c r="BN104" i="27"/>
  <c r="FJ107" i="27"/>
  <c r="FJ108" i="27"/>
  <c r="FJ104" i="27"/>
  <c r="FJ106" i="27" s="1"/>
  <c r="FK109" i="26"/>
  <c r="FL104" i="26"/>
  <c r="BP104" i="26"/>
  <c r="FL108" i="26"/>
  <c r="FL107" i="26"/>
  <c r="FL106" i="26"/>
  <c r="JY7" i="20"/>
  <c r="JY6" i="20"/>
  <c r="JY8" i="20" s="1"/>
  <c r="CH4" i="20"/>
  <c r="JZ4" i="20"/>
  <c r="JZ5" i="20" s="1"/>
  <c r="CM7" i="27"/>
  <c r="GI7" i="27"/>
  <c r="GJ5" i="27"/>
  <c r="CN5" i="27"/>
  <c r="GG6" i="27"/>
  <c r="CK6" i="27"/>
  <c r="GI11" i="27"/>
  <c r="CM11" i="27"/>
  <c r="CM9" i="27"/>
  <c r="GI9" i="27"/>
  <c r="GG13" i="27"/>
  <c r="CK13" i="27"/>
  <c r="GI10" i="27"/>
  <c r="CM10" i="27"/>
  <c r="CN12" i="27"/>
  <c r="GJ12" i="27"/>
  <c r="CM8" i="27"/>
  <c r="GI8" i="27"/>
  <c r="CL4" i="27"/>
  <c r="GH4" i="27"/>
  <c r="GC6" i="26"/>
  <c r="CG6" i="26"/>
  <c r="GC8" i="26"/>
  <c r="CG8" i="26"/>
  <c r="GD5" i="26"/>
  <c r="CH5" i="26"/>
  <c r="GE9" i="26"/>
  <c r="CI9" i="26"/>
  <c r="CG4" i="26"/>
  <c r="GC4" i="26"/>
  <c r="GC10" i="26"/>
  <c r="CG10" i="26"/>
  <c r="GE13" i="26"/>
  <c r="CI13" i="26"/>
  <c r="GC12" i="26"/>
  <c r="CG12" i="26"/>
  <c r="GB7" i="26"/>
  <c r="CF7" i="26"/>
  <c r="GB11" i="26"/>
  <c r="CF11" i="26"/>
  <c r="GC13" i="17"/>
  <c r="CG13" i="17"/>
  <c r="CG5" i="17"/>
  <c r="GC5" i="17"/>
  <c r="CH7" i="17"/>
  <c r="GD7" i="17"/>
  <c r="CI12" i="17"/>
  <c r="GE12" i="17"/>
  <c r="CG10" i="17"/>
  <c r="GC10" i="17"/>
  <c r="CH11" i="17"/>
  <c r="GD11" i="17"/>
  <c r="GC6" i="17"/>
  <c r="CG6" i="17"/>
  <c r="CG9" i="17"/>
  <c r="GC9" i="17"/>
  <c r="CH8" i="17"/>
  <c r="GD8" i="17"/>
  <c r="CY4" i="17"/>
  <c r="GV4" i="17" s="1"/>
  <c r="B113" i="28"/>
  <c r="C113" i="28" s="1"/>
  <c r="B107" i="30" l="1"/>
  <c r="C106" i="30"/>
  <c r="FJ109" i="27"/>
  <c r="BI104" i="17"/>
  <c r="FE104" i="17"/>
  <c r="BO104" i="27"/>
  <c r="FK108" i="27"/>
  <c r="FK107" i="27"/>
  <c r="FK104" i="27"/>
  <c r="FK106" i="27" s="1"/>
  <c r="FM104" i="26"/>
  <c r="FM106" i="26" s="1"/>
  <c r="BQ104" i="26"/>
  <c r="FM108" i="26"/>
  <c r="FM107" i="26"/>
  <c r="FL109" i="26"/>
  <c r="JZ6" i="20"/>
  <c r="JZ7" i="20"/>
  <c r="CI4" i="20"/>
  <c r="KA7" i="20"/>
  <c r="KA4" i="20"/>
  <c r="KA5" i="20" s="1"/>
  <c r="GJ10" i="27"/>
  <c r="CN10" i="27"/>
  <c r="GH6" i="27"/>
  <c r="CL6" i="27"/>
  <c r="GH13" i="27"/>
  <c r="CL13" i="27"/>
  <c r="GJ11" i="27"/>
  <c r="CN11" i="27"/>
  <c r="CO5" i="27"/>
  <c r="GK5" i="27"/>
  <c r="GK12" i="27"/>
  <c r="CO12" i="27"/>
  <c r="CN8" i="27"/>
  <c r="GJ8" i="27"/>
  <c r="CN9" i="27"/>
  <c r="GJ9" i="27"/>
  <c r="GJ7" i="27"/>
  <c r="CN7" i="27"/>
  <c r="CM4" i="27"/>
  <c r="GI4" i="27"/>
  <c r="GC11" i="26"/>
  <c r="CG11" i="26"/>
  <c r="GD12" i="26"/>
  <c r="CH12" i="26"/>
  <c r="GD10" i="26"/>
  <c r="CH10" i="26"/>
  <c r="GF9" i="26"/>
  <c r="CJ9" i="26"/>
  <c r="GD8" i="26"/>
  <c r="CH8" i="26"/>
  <c r="GC7" i="26"/>
  <c r="CG7" i="26"/>
  <c r="GF13" i="26"/>
  <c r="CJ13" i="26"/>
  <c r="GE5" i="26"/>
  <c r="CI5" i="26"/>
  <c r="GD6" i="26"/>
  <c r="CH6" i="26"/>
  <c r="GD4" i="26"/>
  <c r="CH4" i="26"/>
  <c r="CH10" i="17"/>
  <c r="GD10" i="17"/>
  <c r="CI7" i="17"/>
  <c r="GE7" i="17"/>
  <c r="CH9" i="17"/>
  <c r="GD9" i="17"/>
  <c r="CI11" i="17"/>
  <c r="GE11" i="17"/>
  <c r="GF12" i="17"/>
  <c r="CJ12" i="17"/>
  <c r="CH5" i="17"/>
  <c r="GD5" i="17"/>
  <c r="GD6" i="17"/>
  <c r="CH6" i="17"/>
  <c r="CH13" i="17"/>
  <c r="GD13" i="17"/>
  <c r="CI8" i="17"/>
  <c r="GE8" i="17"/>
  <c r="CZ4" i="17"/>
  <c r="GW4" i="17" s="1"/>
  <c r="B114" i="28"/>
  <c r="C114" i="28" s="1"/>
  <c r="B108" i="30" l="1"/>
  <c r="C107" i="30"/>
  <c r="BJ104" i="17"/>
  <c r="FF104" i="17"/>
  <c r="FK109" i="27"/>
  <c r="BP104" i="27"/>
  <c r="FL108" i="27"/>
  <c r="FL107" i="27"/>
  <c r="FL104" i="27"/>
  <c r="FL106" i="27" s="1"/>
  <c r="FM109" i="26"/>
  <c r="FN104" i="26"/>
  <c r="BR104" i="26"/>
  <c r="FN106" i="26"/>
  <c r="FN108" i="26"/>
  <c r="FN107" i="26"/>
  <c r="JZ8" i="20"/>
  <c r="KA6" i="20"/>
  <c r="KA8" i="20" s="1"/>
  <c r="CJ4" i="20"/>
  <c r="KB7" i="20"/>
  <c r="KB4" i="20"/>
  <c r="KB5" i="20" s="1"/>
  <c r="CP12" i="27"/>
  <c r="GL12" i="27"/>
  <c r="GK11" i="27"/>
  <c r="CO11" i="27"/>
  <c r="GI6" i="27"/>
  <c r="CM6" i="27"/>
  <c r="CO9" i="27"/>
  <c r="GK9" i="27"/>
  <c r="CO7" i="27"/>
  <c r="GK7" i="27"/>
  <c r="GI13" i="27"/>
  <c r="CM13" i="27"/>
  <c r="GK10" i="27"/>
  <c r="CO10" i="27"/>
  <c r="GK8" i="27"/>
  <c r="CO8" i="27"/>
  <c r="CP5" i="27"/>
  <c r="GL5" i="27"/>
  <c r="CN4" i="27"/>
  <c r="GJ4" i="27"/>
  <c r="GE4" i="26"/>
  <c r="CI4" i="26"/>
  <c r="GF5" i="26"/>
  <c r="CJ5" i="26"/>
  <c r="GD7" i="26"/>
  <c r="CH7" i="26"/>
  <c r="GG9" i="26"/>
  <c r="CK9" i="26"/>
  <c r="GE12" i="26"/>
  <c r="CI12" i="26"/>
  <c r="GE6" i="26"/>
  <c r="CI6" i="26"/>
  <c r="GG13" i="26"/>
  <c r="CK13" i="26"/>
  <c r="GE8" i="26"/>
  <c r="CI8" i="26"/>
  <c r="GE10" i="26"/>
  <c r="CI10" i="26"/>
  <c r="GD11" i="26"/>
  <c r="CH11" i="26"/>
  <c r="GF8" i="17"/>
  <c r="CJ8" i="17"/>
  <c r="GE13" i="17"/>
  <c r="CI13" i="17"/>
  <c r="GE5" i="17"/>
  <c r="CI5" i="17"/>
  <c r="CJ11" i="17"/>
  <c r="GF11" i="17"/>
  <c r="CJ7" i="17"/>
  <c r="GF7" i="17"/>
  <c r="GE6" i="17"/>
  <c r="CI6" i="17"/>
  <c r="CK12" i="17"/>
  <c r="GG12" i="17"/>
  <c r="CI9" i="17"/>
  <c r="GE9" i="17"/>
  <c r="GE10" i="17"/>
  <c r="CI10" i="17"/>
  <c r="DA4" i="17"/>
  <c r="GX4" i="17" s="1"/>
  <c r="B115" i="28"/>
  <c r="C115" i="28" s="1"/>
  <c r="C108" i="30" l="1"/>
  <c r="B109" i="30"/>
  <c r="BK104" i="17"/>
  <c r="FG104" i="17"/>
  <c r="FL109" i="27"/>
  <c r="BQ104" i="27"/>
  <c r="FM107" i="27"/>
  <c r="FM108" i="27"/>
  <c r="FM104" i="27"/>
  <c r="FM106" i="27" s="1"/>
  <c r="FN109" i="26"/>
  <c r="FO104" i="26"/>
  <c r="BS104" i="26"/>
  <c r="FO108" i="26"/>
  <c r="FO107" i="26"/>
  <c r="FO106" i="26"/>
  <c r="KB6" i="20"/>
  <c r="KB8" i="20" s="1"/>
  <c r="CK4" i="20"/>
  <c r="KC4" i="20"/>
  <c r="KC5" i="20" s="1"/>
  <c r="CP9" i="27"/>
  <c r="GL9" i="27"/>
  <c r="CP8" i="27"/>
  <c r="GL8" i="27"/>
  <c r="GJ13" i="27"/>
  <c r="CN13" i="27"/>
  <c r="CP11" i="27"/>
  <c r="GL11" i="27"/>
  <c r="GL10" i="27"/>
  <c r="CP10" i="27"/>
  <c r="GJ6" i="27"/>
  <c r="CN6" i="27"/>
  <c r="GM5" i="27"/>
  <c r="CQ5" i="27"/>
  <c r="CP7" i="27"/>
  <c r="GL7" i="27"/>
  <c r="CQ12" i="27"/>
  <c r="GM12" i="27"/>
  <c r="CO4" i="27"/>
  <c r="GK4" i="27"/>
  <c r="GE11" i="26"/>
  <c r="CI11" i="26"/>
  <c r="GF8" i="26"/>
  <c r="CJ8" i="26"/>
  <c r="GF6" i="26"/>
  <c r="CJ6" i="26"/>
  <c r="GH9" i="26"/>
  <c r="CL9" i="26"/>
  <c r="GG5" i="26"/>
  <c r="CK5" i="26"/>
  <c r="GF10" i="26"/>
  <c r="CJ10" i="26"/>
  <c r="GH13" i="26"/>
  <c r="CL13" i="26"/>
  <c r="GF12" i="26"/>
  <c r="CJ12" i="26"/>
  <c r="GE7" i="26"/>
  <c r="CI7" i="26"/>
  <c r="GF4" i="26"/>
  <c r="CJ4" i="26"/>
  <c r="GF9" i="17"/>
  <c r="CJ9" i="17"/>
  <c r="CL12" i="17"/>
  <c r="GH12" i="17"/>
  <c r="GF6" i="17"/>
  <c r="CJ6" i="17"/>
  <c r="GF13" i="17"/>
  <c r="CJ13" i="17"/>
  <c r="CK11" i="17"/>
  <c r="GG11" i="17"/>
  <c r="CJ10" i="17"/>
  <c r="GF10" i="17"/>
  <c r="GF5" i="17"/>
  <c r="CJ5" i="17"/>
  <c r="CK8" i="17"/>
  <c r="GG8" i="17"/>
  <c r="CK7" i="17"/>
  <c r="GG7" i="17"/>
  <c r="DB4" i="17"/>
  <c r="GY4" i="17" s="1"/>
  <c r="B116" i="28"/>
  <c r="C116" i="28" s="1"/>
  <c r="C109" i="30" l="1"/>
  <c r="B110" i="30"/>
  <c r="BL104" i="17"/>
  <c r="FH104" i="17"/>
  <c r="FM109" i="27"/>
  <c r="BR104" i="27"/>
  <c r="FN107" i="27"/>
  <c r="FN108" i="27"/>
  <c r="FN104" i="27"/>
  <c r="FN106" i="27" s="1"/>
  <c r="FP104" i="26"/>
  <c r="BT104" i="26"/>
  <c r="FP108" i="26"/>
  <c r="FP107" i="26"/>
  <c r="FP106" i="26"/>
  <c r="FO109" i="26"/>
  <c r="KC7" i="20"/>
  <c r="KC6" i="20"/>
  <c r="KC8" i="20" s="1"/>
  <c r="CL4" i="20"/>
  <c r="KD7" i="20"/>
  <c r="KD4" i="20"/>
  <c r="KD5" i="20" s="1"/>
  <c r="GK6" i="27"/>
  <c r="CO6" i="27"/>
  <c r="GM7" i="27"/>
  <c r="CQ7" i="27"/>
  <c r="CQ11" i="27"/>
  <c r="GM11" i="27"/>
  <c r="GM8" i="27"/>
  <c r="CQ8" i="27"/>
  <c r="CR12" i="27"/>
  <c r="GN12" i="27"/>
  <c r="CR5" i="27"/>
  <c r="GN5" i="27"/>
  <c r="CQ10" i="27"/>
  <c r="GM10" i="27"/>
  <c r="GK13" i="27"/>
  <c r="CO13" i="27"/>
  <c r="CQ9" i="27"/>
  <c r="GM9" i="27"/>
  <c r="CP4" i="27"/>
  <c r="GL4" i="27"/>
  <c r="CK4" i="26"/>
  <c r="GG4" i="26"/>
  <c r="GG12" i="26"/>
  <c r="CK12" i="26"/>
  <c r="GG10" i="26"/>
  <c r="CK10" i="26"/>
  <c r="GI9" i="26"/>
  <c r="CM9" i="26"/>
  <c r="GG8" i="26"/>
  <c r="CK8" i="26"/>
  <c r="GF7" i="26"/>
  <c r="CJ7" i="26"/>
  <c r="GI13" i="26"/>
  <c r="CM13" i="26"/>
  <c r="GH5" i="26"/>
  <c r="CL5" i="26"/>
  <c r="GG6" i="26"/>
  <c r="CK6" i="26"/>
  <c r="GF11" i="26"/>
  <c r="CJ11" i="26"/>
  <c r="GG13" i="17"/>
  <c r="CK13" i="17"/>
  <c r="CL8" i="17"/>
  <c r="GH8" i="17"/>
  <c r="CK10" i="17"/>
  <c r="GG10" i="17"/>
  <c r="CM12" i="17"/>
  <c r="GI12" i="17"/>
  <c r="CK5" i="17"/>
  <c r="GG5" i="17"/>
  <c r="GG6" i="17"/>
  <c r="CK6" i="17"/>
  <c r="CK9" i="17"/>
  <c r="GG9" i="17"/>
  <c r="CL7" i="17"/>
  <c r="GH7" i="17"/>
  <c r="CL11" i="17"/>
  <c r="GH11" i="17"/>
  <c r="DC4" i="17"/>
  <c r="GZ4" i="17" s="1"/>
  <c r="B117" i="28"/>
  <c r="C117" i="28" s="1"/>
  <c r="C110" i="30" l="1"/>
  <c r="B111" i="30"/>
  <c r="BM104" i="17"/>
  <c r="FI104" i="17"/>
  <c r="FN109" i="27"/>
  <c r="BS104" i="27"/>
  <c r="FO107" i="27"/>
  <c r="FO108" i="27"/>
  <c r="FO104" i="27"/>
  <c r="FO106" i="27" s="1"/>
  <c r="FO109" i="27" s="1"/>
  <c r="BU104" i="26"/>
  <c r="FQ104" i="26"/>
  <c r="FQ108" i="26"/>
  <c r="FQ106" i="26"/>
  <c r="FQ107" i="26"/>
  <c r="FP109" i="26"/>
  <c r="KD6" i="20"/>
  <c r="KD8" i="20" s="1"/>
  <c r="CM4" i="20"/>
  <c r="KE4" i="20"/>
  <c r="KE5" i="20" s="1"/>
  <c r="GN8" i="27"/>
  <c r="CR8" i="27"/>
  <c r="GO5" i="27"/>
  <c r="CS5" i="27"/>
  <c r="GL13" i="27"/>
  <c r="CP13" i="27"/>
  <c r="GN7" i="27"/>
  <c r="CR7" i="27"/>
  <c r="GL6" i="27"/>
  <c r="CP6" i="27"/>
  <c r="GN9" i="27"/>
  <c r="CR9" i="27"/>
  <c r="GN10" i="27"/>
  <c r="CR10" i="27"/>
  <c r="CS12" i="27"/>
  <c r="GO12" i="27"/>
  <c r="CR11" i="27"/>
  <c r="GN11" i="27"/>
  <c r="CQ4" i="27"/>
  <c r="GM4" i="27"/>
  <c r="GG11" i="26"/>
  <c r="CK11" i="26"/>
  <c r="GI5" i="26"/>
  <c r="CM5" i="26"/>
  <c r="GG7" i="26"/>
  <c r="CK7" i="26"/>
  <c r="GJ9" i="26"/>
  <c r="CN9" i="26"/>
  <c r="GH12" i="26"/>
  <c r="CL12" i="26"/>
  <c r="GH6" i="26"/>
  <c r="CL6" i="26"/>
  <c r="GJ13" i="26"/>
  <c r="CN13" i="26"/>
  <c r="GH8" i="26"/>
  <c r="CL8" i="26"/>
  <c r="GH10" i="26"/>
  <c r="CL10" i="26"/>
  <c r="GH4" i="26"/>
  <c r="CL4" i="26"/>
  <c r="CL6" i="17"/>
  <c r="GH6" i="17"/>
  <c r="GI7" i="17"/>
  <c r="CM7" i="17"/>
  <c r="GJ12" i="17"/>
  <c r="CN12" i="17"/>
  <c r="CM8" i="17"/>
  <c r="GI8" i="17"/>
  <c r="CL13" i="17"/>
  <c r="GH13" i="17"/>
  <c r="CM11" i="17"/>
  <c r="GI11" i="17"/>
  <c r="GH9" i="17"/>
  <c r="CL9" i="17"/>
  <c r="CL5" i="17"/>
  <c r="GH5" i="17"/>
  <c r="CL10" i="17"/>
  <c r="GH10" i="17"/>
  <c r="DD4" i="17"/>
  <c r="HA4" i="17" s="1"/>
  <c r="B118" i="28"/>
  <c r="C118" i="28" s="1"/>
  <c r="C111" i="30" l="1"/>
  <c r="B112" i="30"/>
  <c r="FQ109" i="26"/>
  <c r="BN104" i="17"/>
  <c r="FJ104" i="17"/>
  <c r="BT104" i="27"/>
  <c r="FP107" i="27"/>
  <c r="FP108" i="27"/>
  <c r="FP104" i="27"/>
  <c r="FP106" i="27" s="1"/>
  <c r="FR104" i="26"/>
  <c r="BV104" i="26"/>
  <c r="FR108" i="26"/>
  <c r="FR107" i="26"/>
  <c r="FR106" i="26"/>
  <c r="KE7" i="20"/>
  <c r="KE6" i="20"/>
  <c r="KE8" i="20" s="1"/>
  <c r="CN4" i="20"/>
  <c r="KF7" i="20"/>
  <c r="KF4" i="20"/>
  <c r="KF5" i="20" s="1"/>
  <c r="CS9" i="27"/>
  <c r="GO9" i="27"/>
  <c r="CS7" i="27"/>
  <c r="GO7" i="27"/>
  <c r="CT5" i="27"/>
  <c r="GP5" i="27"/>
  <c r="CT12" i="27"/>
  <c r="GP12" i="27"/>
  <c r="GO10" i="27"/>
  <c r="CS10" i="27"/>
  <c r="GM6" i="27"/>
  <c r="CQ6" i="27"/>
  <c r="GM13" i="27"/>
  <c r="CQ13" i="27"/>
  <c r="GO8" i="27"/>
  <c r="CS8" i="27"/>
  <c r="GO11" i="27"/>
  <c r="CS11" i="27"/>
  <c r="CR4" i="27"/>
  <c r="GN4" i="27"/>
  <c r="GI4" i="26"/>
  <c r="CM4" i="26"/>
  <c r="GI8" i="26"/>
  <c r="CM8" i="26"/>
  <c r="GI6" i="26"/>
  <c r="CM6" i="26"/>
  <c r="GK9" i="26"/>
  <c r="CO9" i="26"/>
  <c r="GJ5" i="26"/>
  <c r="CN5" i="26"/>
  <c r="GI10" i="26"/>
  <c r="CM10" i="26"/>
  <c r="GK13" i="26"/>
  <c r="CO13" i="26"/>
  <c r="GI12" i="26"/>
  <c r="CM12" i="26"/>
  <c r="GH7" i="26"/>
  <c r="CL7" i="26"/>
  <c r="GH11" i="26"/>
  <c r="CL11" i="26"/>
  <c r="CN7" i="17"/>
  <c r="GJ7" i="17"/>
  <c r="CM9" i="17"/>
  <c r="GI9" i="17"/>
  <c r="CM10" i="17"/>
  <c r="GI10" i="17"/>
  <c r="GI5" i="17"/>
  <c r="CM5" i="17"/>
  <c r="CN11" i="17"/>
  <c r="GJ11" i="17"/>
  <c r="GJ8" i="17"/>
  <c r="CN8" i="17"/>
  <c r="GK12" i="17"/>
  <c r="CO12" i="17"/>
  <c r="GI13" i="17"/>
  <c r="CM13" i="17"/>
  <c r="GI6" i="17"/>
  <c r="CM6" i="17"/>
  <c r="DE4" i="17"/>
  <c r="HB4" i="17" s="1"/>
  <c r="B119" i="28"/>
  <c r="C119" i="28" s="1"/>
  <c r="B113" i="30" l="1"/>
  <c r="C112" i="30"/>
  <c r="FP109" i="27"/>
  <c r="BO104" i="17"/>
  <c r="FK104" i="17"/>
  <c r="BU104" i="27"/>
  <c r="FQ107" i="27"/>
  <c r="FQ108" i="27"/>
  <c r="FQ104" i="27"/>
  <c r="FQ106" i="27" s="1"/>
  <c r="FS104" i="26"/>
  <c r="FS106" i="26" s="1"/>
  <c r="BW104" i="26"/>
  <c r="FS107" i="26"/>
  <c r="FS108" i="26"/>
  <c r="FR109" i="26"/>
  <c r="KF6" i="20"/>
  <c r="KF8" i="20" s="1"/>
  <c r="CO4" i="20"/>
  <c r="KG7" i="20"/>
  <c r="KG4" i="20"/>
  <c r="KG5" i="20" s="1"/>
  <c r="CU12" i="27"/>
  <c r="GQ12" i="27"/>
  <c r="CT7" i="27"/>
  <c r="GP7" i="27"/>
  <c r="CT8" i="27"/>
  <c r="GP8" i="27"/>
  <c r="GN6" i="27"/>
  <c r="CR6" i="27"/>
  <c r="CT11" i="27"/>
  <c r="GP11" i="27"/>
  <c r="GN13" i="27"/>
  <c r="CR13" i="27"/>
  <c r="CT10" i="27"/>
  <c r="GP10" i="27"/>
  <c r="GQ5" i="27"/>
  <c r="CU5" i="27"/>
  <c r="CT9" i="27"/>
  <c r="GP9" i="27"/>
  <c r="CS4" i="27"/>
  <c r="GO4" i="27"/>
  <c r="GI11" i="26"/>
  <c r="CM11" i="26"/>
  <c r="GJ12" i="26"/>
  <c r="CN12" i="26"/>
  <c r="GJ10" i="26"/>
  <c r="CN10" i="26"/>
  <c r="GL9" i="26"/>
  <c r="CP9" i="26"/>
  <c r="GJ8" i="26"/>
  <c r="CN8" i="26"/>
  <c r="GI7" i="26"/>
  <c r="CM7" i="26"/>
  <c r="GL13" i="26"/>
  <c r="CP13" i="26"/>
  <c r="GK5" i="26"/>
  <c r="CO5" i="26"/>
  <c r="GJ6" i="26"/>
  <c r="CN6" i="26"/>
  <c r="GJ4" i="26"/>
  <c r="CN4" i="26"/>
  <c r="GJ6" i="17"/>
  <c r="CN6" i="17"/>
  <c r="GJ13" i="17"/>
  <c r="CN13" i="17"/>
  <c r="CO8" i="17"/>
  <c r="GK8" i="17"/>
  <c r="GJ5" i="17"/>
  <c r="CN5" i="17"/>
  <c r="GJ9" i="17"/>
  <c r="CN9" i="17"/>
  <c r="CP12" i="17"/>
  <c r="GL12" i="17"/>
  <c r="CO11" i="17"/>
  <c r="GK11" i="17"/>
  <c r="CN10" i="17"/>
  <c r="GJ10" i="17"/>
  <c r="CO7" i="17"/>
  <c r="GK7" i="17"/>
  <c r="DF4" i="17"/>
  <c r="HC4" i="17" s="1"/>
  <c r="B120" i="28"/>
  <c r="C120" i="28" s="1"/>
  <c r="C113" i="30" l="1"/>
  <c r="B114" i="30"/>
  <c r="BP104" i="17"/>
  <c r="FL104" i="17"/>
  <c r="FQ109" i="27"/>
  <c r="BV104" i="27"/>
  <c r="FR106" i="27"/>
  <c r="FR108" i="27"/>
  <c r="FR104" i="27"/>
  <c r="FR107" i="27" s="1"/>
  <c r="FS109" i="26"/>
  <c r="FT104" i="26"/>
  <c r="BX104" i="26"/>
  <c r="FT108" i="26"/>
  <c r="FT107" i="26"/>
  <c r="FT106" i="26"/>
  <c r="KG6" i="20"/>
  <c r="KG8" i="20" s="1"/>
  <c r="CP4" i="20"/>
  <c r="KH4" i="20"/>
  <c r="KH5" i="20" s="1"/>
  <c r="GR5" i="27"/>
  <c r="CV5" i="27"/>
  <c r="GO13" i="27"/>
  <c r="CS13" i="27"/>
  <c r="GO6" i="27"/>
  <c r="CS6" i="27"/>
  <c r="CU7" i="27"/>
  <c r="GQ7" i="27"/>
  <c r="CU9" i="27"/>
  <c r="GQ9" i="27"/>
  <c r="GQ10" i="27"/>
  <c r="CU10" i="27"/>
  <c r="CU11" i="27"/>
  <c r="GQ11" i="27"/>
  <c r="CU8" i="27"/>
  <c r="GQ8" i="27"/>
  <c r="CV12" i="27"/>
  <c r="GR12" i="27"/>
  <c r="CT4" i="27"/>
  <c r="GP4" i="27"/>
  <c r="CO4" i="26"/>
  <c r="GK4" i="26"/>
  <c r="GL5" i="26"/>
  <c r="CP5" i="26"/>
  <c r="GJ7" i="26"/>
  <c r="CN7" i="26"/>
  <c r="GM9" i="26"/>
  <c r="CQ9" i="26"/>
  <c r="GK12" i="26"/>
  <c r="CO12" i="26"/>
  <c r="GK6" i="26"/>
  <c r="CO6" i="26"/>
  <c r="GM13" i="26"/>
  <c r="CQ13" i="26"/>
  <c r="GK8" i="26"/>
  <c r="CO8" i="26"/>
  <c r="GK10" i="26"/>
  <c r="CO10" i="26"/>
  <c r="GJ11" i="26"/>
  <c r="CN11" i="26"/>
  <c r="GK5" i="17"/>
  <c r="CO5" i="17"/>
  <c r="GK13" i="17"/>
  <c r="CO13" i="17"/>
  <c r="CO10" i="17"/>
  <c r="GK10" i="17"/>
  <c r="CQ12" i="17"/>
  <c r="GM12" i="17"/>
  <c r="CO9" i="17"/>
  <c r="GK9" i="17"/>
  <c r="GK6" i="17"/>
  <c r="CO6" i="17"/>
  <c r="CP7" i="17"/>
  <c r="GL7" i="17"/>
  <c r="CP11" i="17"/>
  <c r="GL11" i="17"/>
  <c r="CP8" i="17"/>
  <c r="GL8" i="17"/>
  <c r="DG4" i="17"/>
  <c r="HD4" i="17" s="1"/>
  <c r="B121" i="28"/>
  <c r="C121" i="28" s="1"/>
  <c r="B115" i="30" l="1"/>
  <c r="C114" i="30"/>
  <c r="BQ104" i="17"/>
  <c r="FM104" i="17"/>
  <c r="BW104" i="27"/>
  <c r="FS106" i="27"/>
  <c r="FS108" i="27"/>
  <c r="FS104" i="27"/>
  <c r="FS107" i="27" s="1"/>
  <c r="FR109" i="27"/>
  <c r="BY104" i="26"/>
  <c r="FU104" i="26"/>
  <c r="FU106" i="26"/>
  <c r="FU107" i="26"/>
  <c r="FU108" i="26"/>
  <c r="FT109" i="26"/>
  <c r="KH7" i="20"/>
  <c r="KH6" i="20"/>
  <c r="KH8" i="20" s="1"/>
  <c r="CQ4" i="20"/>
  <c r="KI4" i="20"/>
  <c r="KI5" i="20" s="1"/>
  <c r="GR10" i="27"/>
  <c r="CV10" i="27"/>
  <c r="GR7" i="27"/>
  <c r="CV7" i="27"/>
  <c r="GP6" i="27"/>
  <c r="CT6" i="27"/>
  <c r="CW5" i="27"/>
  <c r="GS5" i="27"/>
  <c r="CT13" i="27"/>
  <c r="GP13" i="27"/>
  <c r="CV8" i="27"/>
  <c r="GR8" i="27"/>
  <c r="CW12" i="27"/>
  <c r="GS12" i="27"/>
  <c r="CV11" i="27"/>
  <c r="GR11" i="27"/>
  <c r="CV9" i="27"/>
  <c r="GR9" i="27"/>
  <c r="CU4" i="27"/>
  <c r="GQ4" i="27"/>
  <c r="GK11" i="26"/>
  <c r="CO11" i="26"/>
  <c r="GL8" i="26"/>
  <c r="CP8" i="26"/>
  <c r="GL6" i="26"/>
  <c r="CP6" i="26"/>
  <c r="GN9" i="26"/>
  <c r="CR9" i="26"/>
  <c r="GM5" i="26"/>
  <c r="CQ5" i="26"/>
  <c r="GL10" i="26"/>
  <c r="CP10" i="26"/>
  <c r="GN13" i="26"/>
  <c r="CR13" i="26"/>
  <c r="GL12" i="26"/>
  <c r="CP12" i="26"/>
  <c r="GK7" i="26"/>
  <c r="CO7" i="26"/>
  <c r="GL4" i="26"/>
  <c r="CP4" i="26"/>
  <c r="GL13" i="17"/>
  <c r="CP13" i="17"/>
  <c r="GL6" i="17"/>
  <c r="CP6" i="17"/>
  <c r="CQ11" i="17"/>
  <c r="GM11" i="17"/>
  <c r="CP5" i="17"/>
  <c r="GL5" i="17"/>
  <c r="GN12" i="17"/>
  <c r="CR12" i="17"/>
  <c r="GM8" i="17"/>
  <c r="CQ8" i="17"/>
  <c r="CQ7" i="17"/>
  <c r="GM7" i="17"/>
  <c r="GL9" i="17"/>
  <c r="CP9" i="17"/>
  <c r="CP10" i="17"/>
  <c r="GL10" i="17"/>
  <c r="DH4" i="17"/>
  <c r="HE4" i="17" s="1"/>
  <c r="B122" i="28"/>
  <c r="C122" i="28" s="1"/>
  <c r="B116" i="30" l="1"/>
  <c r="C115" i="30"/>
  <c r="BR104" i="17"/>
  <c r="FN104" i="17"/>
  <c r="FS109" i="27"/>
  <c r="BX104" i="27"/>
  <c r="FT106" i="27"/>
  <c r="FT108" i="27"/>
  <c r="FT104" i="27"/>
  <c r="FT107" i="27" s="1"/>
  <c r="FU109" i="26"/>
  <c r="BZ104" i="26"/>
  <c r="FV104" i="26"/>
  <c r="FV107" i="26" s="1"/>
  <c r="FV106" i="26"/>
  <c r="FV108" i="26"/>
  <c r="KI7" i="20"/>
  <c r="KI6" i="20"/>
  <c r="CR4" i="20"/>
  <c r="KJ4" i="20"/>
  <c r="KJ5" i="20" s="1"/>
  <c r="CX12" i="27"/>
  <c r="GT12" i="27"/>
  <c r="CW7" i="27"/>
  <c r="GS7" i="27"/>
  <c r="GS11" i="27"/>
  <c r="CW11" i="27"/>
  <c r="GS8" i="27"/>
  <c r="CW8" i="27"/>
  <c r="CX5" i="27"/>
  <c r="GT5" i="27"/>
  <c r="CW9" i="27"/>
  <c r="GS9" i="27"/>
  <c r="GQ13" i="27"/>
  <c r="CU13" i="27"/>
  <c r="GQ6" i="27"/>
  <c r="CU6" i="27"/>
  <c r="GS10" i="27"/>
  <c r="CW10" i="27"/>
  <c r="CV4" i="27"/>
  <c r="GR4" i="27"/>
  <c r="GM4" i="26"/>
  <c r="CQ4" i="26"/>
  <c r="GM12" i="26"/>
  <c r="CQ12" i="26"/>
  <c r="GM10" i="26"/>
  <c r="CQ10" i="26"/>
  <c r="GO9" i="26"/>
  <c r="CS9" i="26"/>
  <c r="GM8" i="26"/>
  <c r="CQ8" i="26"/>
  <c r="GL7" i="26"/>
  <c r="CP7" i="26"/>
  <c r="GO13" i="26"/>
  <c r="CS13" i="26"/>
  <c r="GN5" i="26"/>
  <c r="CR5" i="26"/>
  <c r="CQ6" i="26"/>
  <c r="GM6" i="26"/>
  <c r="GL11" i="26"/>
  <c r="CP11" i="26"/>
  <c r="CQ10" i="17"/>
  <c r="GM10" i="17"/>
  <c r="CR7" i="17"/>
  <c r="GN7" i="17"/>
  <c r="GN11" i="17"/>
  <c r="CR11" i="17"/>
  <c r="CQ9" i="17"/>
  <c r="GM9" i="17"/>
  <c r="GN8" i="17"/>
  <c r="CR8" i="17"/>
  <c r="GM6" i="17"/>
  <c r="CQ6" i="17"/>
  <c r="GM5" i="17"/>
  <c r="CQ5" i="17"/>
  <c r="GO12" i="17"/>
  <c r="CS12" i="17"/>
  <c r="GM13" i="17"/>
  <c r="CQ13" i="17"/>
  <c r="DI4" i="17"/>
  <c r="HF4" i="17" s="1"/>
  <c r="B123" i="28"/>
  <c r="C123" i="28" s="1"/>
  <c r="B117" i="30" l="1"/>
  <c r="C116" i="30"/>
  <c r="BS104" i="17"/>
  <c r="FO104" i="17"/>
  <c r="BY104" i="27"/>
  <c r="FU106" i="27"/>
  <c r="FU108" i="27"/>
  <c r="FU104" i="27"/>
  <c r="FU107" i="27" s="1"/>
  <c r="FT109" i="27"/>
  <c r="FW104" i="26"/>
  <c r="CA104" i="26"/>
  <c r="FW108" i="26"/>
  <c r="FW107" i="26"/>
  <c r="FW106" i="26"/>
  <c r="FV109" i="26"/>
  <c r="KI8" i="20"/>
  <c r="KJ6" i="20"/>
  <c r="KJ8" i="20" s="1"/>
  <c r="KJ7" i="20"/>
  <c r="CS4" i="20"/>
  <c r="KK7" i="20"/>
  <c r="KK4" i="20"/>
  <c r="KK5" i="20" s="1"/>
  <c r="GR6" i="27"/>
  <c r="CV6" i="27"/>
  <c r="CX9" i="27"/>
  <c r="GT9" i="27"/>
  <c r="CX7" i="27"/>
  <c r="GT7" i="27"/>
  <c r="CX8" i="27"/>
  <c r="GT8" i="27"/>
  <c r="GT10" i="27"/>
  <c r="CX10" i="27"/>
  <c r="GR13" i="27"/>
  <c r="CV13" i="27"/>
  <c r="CX11" i="27"/>
  <c r="GT11" i="27"/>
  <c r="GU5" i="27"/>
  <c r="CY5" i="27"/>
  <c r="CY12" i="27"/>
  <c r="GU12" i="27"/>
  <c r="CW4" i="27"/>
  <c r="GS4" i="27"/>
  <c r="GM11" i="26"/>
  <c r="CQ11" i="26"/>
  <c r="GO5" i="26"/>
  <c r="CS5" i="26"/>
  <c r="GM7" i="26"/>
  <c r="CQ7" i="26"/>
  <c r="GP9" i="26"/>
  <c r="CT9" i="26"/>
  <c r="GN12" i="26"/>
  <c r="CR12" i="26"/>
  <c r="GP13" i="26"/>
  <c r="CT13" i="26"/>
  <c r="GN8" i="26"/>
  <c r="CR8" i="26"/>
  <c r="GN10" i="26"/>
  <c r="CR10" i="26"/>
  <c r="GN4" i="26"/>
  <c r="CR4" i="26"/>
  <c r="GN6" i="26"/>
  <c r="CR6" i="26"/>
  <c r="GN9" i="17"/>
  <c r="CR9" i="17"/>
  <c r="CS7" i="17"/>
  <c r="GO7" i="17"/>
  <c r="CT12" i="17"/>
  <c r="GP12" i="17"/>
  <c r="GN6" i="17"/>
  <c r="CR6" i="17"/>
  <c r="GN13" i="17"/>
  <c r="CR13" i="17"/>
  <c r="GN5" i="17"/>
  <c r="CR5" i="17"/>
  <c r="CS8" i="17"/>
  <c r="GO8" i="17"/>
  <c r="CS11" i="17"/>
  <c r="GO11" i="17"/>
  <c r="CR10" i="17"/>
  <c r="GN10" i="17"/>
  <c r="DJ4" i="17"/>
  <c r="HG4" i="17" s="1"/>
  <c r="B124" i="28"/>
  <c r="C124" i="28" s="1"/>
  <c r="B118" i="30" l="1"/>
  <c r="C117" i="30"/>
  <c r="BT104" i="17"/>
  <c r="FP104" i="17"/>
  <c r="FU109" i="27"/>
  <c r="BZ104" i="27"/>
  <c r="FV106" i="27"/>
  <c r="FV108" i="27"/>
  <c r="FV104" i="27"/>
  <c r="FV107" i="27" s="1"/>
  <c r="FX104" i="26"/>
  <c r="FX107" i="26" s="1"/>
  <c r="CB104" i="26"/>
  <c r="FX108" i="26"/>
  <c r="FX106" i="26"/>
  <c r="FW109" i="26"/>
  <c r="KK6" i="20"/>
  <c r="KK8" i="20" s="1"/>
  <c r="CT4" i="20"/>
  <c r="KL7" i="20"/>
  <c r="KL4" i="20"/>
  <c r="KL5" i="20" s="1"/>
  <c r="GU8" i="27"/>
  <c r="CY8" i="27"/>
  <c r="CY9" i="27"/>
  <c r="GU9" i="27"/>
  <c r="CZ5" i="27"/>
  <c r="GV5" i="27"/>
  <c r="GS13" i="27"/>
  <c r="CW13" i="27"/>
  <c r="CY10" i="27"/>
  <c r="GU10" i="27"/>
  <c r="GS6" i="27"/>
  <c r="CW6" i="27"/>
  <c r="CZ12" i="27"/>
  <c r="GV12" i="27"/>
  <c r="CY11" i="27"/>
  <c r="GU11" i="27"/>
  <c r="CY7" i="27"/>
  <c r="GU7" i="27"/>
  <c r="CX4" i="27"/>
  <c r="GT4" i="27"/>
  <c r="GO6" i="26"/>
  <c r="CS6" i="26"/>
  <c r="GO10" i="26"/>
  <c r="CS10" i="26"/>
  <c r="GQ13" i="26"/>
  <c r="CU13" i="26"/>
  <c r="GQ9" i="26"/>
  <c r="CU9" i="26"/>
  <c r="GP5" i="26"/>
  <c r="CT5" i="26"/>
  <c r="GO4" i="26"/>
  <c r="CS4" i="26"/>
  <c r="GO8" i="26"/>
  <c r="CS8" i="26"/>
  <c r="GO12" i="26"/>
  <c r="CS12" i="26"/>
  <c r="GN7" i="26"/>
  <c r="CR7" i="26"/>
  <c r="GN11" i="26"/>
  <c r="CR11" i="26"/>
  <c r="CS5" i="17"/>
  <c r="GO5" i="17"/>
  <c r="GO6" i="17"/>
  <c r="CS6" i="17"/>
  <c r="CS10" i="17"/>
  <c r="GO10" i="17"/>
  <c r="CT8" i="17"/>
  <c r="GP8" i="17"/>
  <c r="CT11" i="17"/>
  <c r="GP11" i="17"/>
  <c r="CT7" i="17"/>
  <c r="GP7" i="17"/>
  <c r="GO13" i="17"/>
  <c r="CS13" i="17"/>
  <c r="CS9" i="17"/>
  <c r="GO9" i="17"/>
  <c r="CU12" i="17"/>
  <c r="GQ12" i="17"/>
  <c r="DK4" i="17"/>
  <c r="HH4" i="17" s="1"/>
  <c r="B125" i="28"/>
  <c r="C125" i="28" s="1"/>
  <c r="C118" i="30" l="1"/>
  <c r="B119" i="30"/>
  <c r="BU104" i="17"/>
  <c r="FQ104" i="17"/>
  <c r="CA104" i="27"/>
  <c r="FW107" i="27"/>
  <c r="FW106" i="27"/>
  <c r="FW108" i="27"/>
  <c r="FW104" i="27"/>
  <c r="FV109" i="27"/>
  <c r="FY104" i="26"/>
  <c r="CC104" i="26"/>
  <c r="FY106" i="26"/>
  <c r="FY107" i="26"/>
  <c r="FY108" i="26"/>
  <c r="FX109" i="26"/>
  <c r="KL6" i="20"/>
  <c r="KL8" i="20" s="1"/>
  <c r="CU4" i="20"/>
  <c r="KM5" i="20"/>
  <c r="KM7" i="20"/>
  <c r="KM4" i="20"/>
  <c r="KM6" i="20" s="1"/>
  <c r="GV9" i="27"/>
  <c r="CZ9" i="27"/>
  <c r="CX6" i="27"/>
  <c r="GT6" i="27"/>
  <c r="GV11" i="27"/>
  <c r="CZ11" i="27"/>
  <c r="GV8" i="27"/>
  <c r="CZ8" i="27"/>
  <c r="GT13" i="27"/>
  <c r="CX13" i="27"/>
  <c r="GV7" i="27"/>
  <c r="CZ7" i="27"/>
  <c r="GW12" i="27"/>
  <c r="DA12" i="27"/>
  <c r="GV10" i="27"/>
  <c r="CZ10" i="27"/>
  <c r="GW5" i="27"/>
  <c r="DA5" i="27"/>
  <c r="CY4" i="27"/>
  <c r="GU4" i="27"/>
  <c r="GO11" i="26"/>
  <c r="CS11" i="26"/>
  <c r="GP12" i="26"/>
  <c r="CT12" i="26"/>
  <c r="GP4" i="26"/>
  <c r="CT4" i="26"/>
  <c r="GR9" i="26"/>
  <c r="CV9" i="26"/>
  <c r="GP10" i="26"/>
  <c r="CT10" i="26"/>
  <c r="GO7" i="26"/>
  <c r="CS7" i="26"/>
  <c r="GP8" i="26"/>
  <c r="CT8" i="26"/>
  <c r="GQ5" i="26"/>
  <c r="CU5" i="26"/>
  <c r="GR13" i="26"/>
  <c r="CV13" i="26"/>
  <c r="GP6" i="26"/>
  <c r="CT6" i="26"/>
  <c r="CT6" i="17"/>
  <c r="GP6" i="17"/>
  <c r="CT13" i="17"/>
  <c r="GP13" i="17"/>
  <c r="GR12" i="17"/>
  <c r="CV12" i="17"/>
  <c r="CT9" i="17"/>
  <c r="GP9" i="17"/>
  <c r="GQ7" i="17"/>
  <c r="CU7" i="17"/>
  <c r="CU8" i="17"/>
  <c r="GQ8" i="17"/>
  <c r="CU11" i="17"/>
  <c r="GQ11" i="17"/>
  <c r="CT10" i="17"/>
  <c r="GP10" i="17"/>
  <c r="CT5" i="17"/>
  <c r="GP5" i="17"/>
  <c r="DL4" i="17"/>
  <c r="HI4" i="17" s="1"/>
  <c r="B126" i="28"/>
  <c r="C126" i="28" s="1"/>
  <c r="B120" i="30" l="1"/>
  <c r="C119" i="30"/>
  <c r="BV104" i="17"/>
  <c r="FR104" i="17"/>
  <c r="FW109" i="27"/>
  <c r="CB104" i="27"/>
  <c r="FX108" i="27"/>
  <c r="FX106" i="27"/>
  <c r="FX104" i="27"/>
  <c r="FX107" i="27" s="1"/>
  <c r="FY109" i="26"/>
  <c r="CD104" i="26"/>
  <c r="FZ104" i="26"/>
  <c r="FZ107" i="26" s="1"/>
  <c r="FZ108" i="26"/>
  <c r="FZ106" i="26"/>
  <c r="KM8" i="20"/>
  <c r="CV4" i="20"/>
  <c r="KN5" i="20"/>
  <c r="KN7" i="20"/>
  <c r="KN4" i="20"/>
  <c r="KN6" i="20" s="1"/>
  <c r="GW10" i="27"/>
  <c r="DA10" i="27"/>
  <c r="GU6" i="27"/>
  <c r="CY6" i="27"/>
  <c r="DA7" i="27"/>
  <c r="GW7" i="27"/>
  <c r="GW8" i="27"/>
  <c r="DA8" i="27"/>
  <c r="DB5" i="27"/>
  <c r="GX5" i="27"/>
  <c r="DB12" i="27"/>
  <c r="GX12" i="27"/>
  <c r="GU13" i="27"/>
  <c r="CY13" i="27"/>
  <c r="GW11" i="27"/>
  <c r="DA11" i="27"/>
  <c r="GW9" i="27"/>
  <c r="DA9" i="27"/>
  <c r="CZ4" i="27"/>
  <c r="GV4" i="27"/>
  <c r="GQ6" i="26"/>
  <c r="CU6" i="26"/>
  <c r="GR5" i="26"/>
  <c r="CV5" i="26"/>
  <c r="GP7" i="26"/>
  <c r="CT7" i="26"/>
  <c r="GS9" i="26"/>
  <c r="CW9" i="26"/>
  <c r="GQ12" i="26"/>
  <c r="CU12" i="26"/>
  <c r="GS13" i="26"/>
  <c r="CW13" i="26"/>
  <c r="GQ8" i="26"/>
  <c r="CU8" i="26"/>
  <c r="GQ10" i="26"/>
  <c r="CU10" i="26"/>
  <c r="GQ4" i="26"/>
  <c r="CU4" i="26"/>
  <c r="GP11" i="26"/>
  <c r="CT11" i="26"/>
  <c r="CU10" i="17"/>
  <c r="GQ10" i="17"/>
  <c r="GR8" i="17"/>
  <c r="CV8" i="17"/>
  <c r="CU9" i="17"/>
  <c r="GQ9" i="17"/>
  <c r="GQ13" i="17"/>
  <c r="CU13" i="17"/>
  <c r="CV7" i="17"/>
  <c r="GR7" i="17"/>
  <c r="CW12" i="17"/>
  <c r="GS12" i="17"/>
  <c r="GQ5" i="17"/>
  <c r="CU5" i="17"/>
  <c r="GR11" i="17"/>
  <c r="CV11" i="17"/>
  <c r="GQ6" i="17"/>
  <c r="CU6" i="17"/>
  <c r="DM4" i="17"/>
  <c r="HJ4" i="17" s="1"/>
  <c r="B127" i="28"/>
  <c r="C127" i="28" s="1"/>
  <c r="C120" i="30" l="1"/>
  <c r="B121" i="30"/>
  <c r="BW104" i="17"/>
  <c r="FS104" i="17"/>
  <c r="FX109" i="27"/>
  <c r="CC104" i="27"/>
  <c r="FY106" i="27"/>
  <c r="FY108" i="27"/>
  <c r="FY104" i="27"/>
  <c r="FY107" i="27" s="1"/>
  <c r="FZ109" i="26"/>
  <c r="GA104" i="26"/>
  <c r="GA107" i="26" s="1"/>
  <c r="CE104" i="26"/>
  <c r="GA108" i="26"/>
  <c r="GA106" i="26"/>
  <c r="KN8" i="20"/>
  <c r="CW4" i="20"/>
  <c r="KO5" i="20"/>
  <c r="KO7" i="20"/>
  <c r="KO4" i="20"/>
  <c r="KO6" i="20" s="1"/>
  <c r="DB8" i="27"/>
  <c r="GX8" i="27"/>
  <c r="GV6" i="27"/>
  <c r="CZ6" i="27"/>
  <c r="DC12" i="27"/>
  <c r="GY12" i="27"/>
  <c r="DB11" i="27"/>
  <c r="GX11" i="27"/>
  <c r="DB9" i="27"/>
  <c r="GX9" i="27"/>
  <c r="GV13" i="27"/>
  <c r="CZ13" i="27"/>
  <c r="DB10" i="27"/>
  <c r="GX10" i="27"/>
  <c r="GY5" i="27"/>
  <c r="DC5" i="27"/>
  <c r="DB7" i="27"/>
  <c r="GX7" i="27"/>
  <c r="DA4" i="27"/>
  <c r="GW4" i="27"/>
  <c r="GQ11" i="26"/>
  <c r="CU11" i="26"/>
  <c r="GR10" i="26"/>
  <c r="CV10" i="26"/>
  <c r="GT13" i="26"/>
  <c r="CX13" i="26"/>
  <c r="GT9" i="26"/>
  <c r="CX9" i="26"/>
  <c r="GS5" i="26"/>
  <c r="CW5" i="26"/>
  <c r="GR4" i="26"/>
  <c r="CV4" i="26"/>
  <c r="GR8" i="26"/>
  <c r="CV8" i="26"/>
  <c r="GR12" i="26"/>
  <c r="CV12" i="26"/>
  <c r="GQ7" i="26"/>
  <c r="CU7" i="26"/>
  <c r="GR6" i="26"/>
  <c r="CV6" i="26"/>
  <c r="GR13" i="17"/>
  <c r="CV13" i="17"/>
  <c r="CW8" i="17"/>
  <c r="GS8" i="17"/>
  <c r="CW11" i="17"/>
  <c r="GS11" i="17"/>
  <c r="GR6" i="17"/>
  <c r="CV6" i="17"/>
  <c r="CX12" i="17"/>
  <c r="GT12" i="17"/>
  <c r="GR5" i="17"/>
  <c r="CV5" i="17"/>
  <c r="CW7" i="17"/>
  <c r="GS7" i="17"/>
  <c r="CV9" i="17"/>
  <c r="GR9" i="17"/>
  <c r="CV10" i="17"/>
  <c r="GR10" i="17"/>
  <c r="DN4" i="17"/>
  <c r="HK4" i="17" s="1"/>
  <c r="B128" i="28"/>
  <c r="C128" i="28" s="1"/>
  <c r="C121" i="30" l="1"/>
  <c r="B122" i="30"/>
  <c r="BX104" i="17"/>
  <c r="FT104" i="17"/>
  <c r="FY109" i="27"/>
  <c r="CD104" i="27"/>
  <c r="FZ106" i="27"/>
  <c r="FZ108" i="27"/>
  <c r="FZ104" i="27"/>
  <c r="FZ107" i="27" s="1"/>
  <c r="GB104" i="26"/>
  <c r="GB107" i="26" s="1"/>
  <c r="CF104" i="26"/>
  <c r="GB108" i="26"/>
  <c r="GB106" i="26"/>
  <c r="GA109" i="26"/>
  <c r="KO8" i="20"/>
  <c r="CX4" i="20"/>
  <c r="KP5" i="20"/>
  <c r="KP7" i="20"/>
  <c r="KP4" i="20"/>
  <c r="KP6" i="20" s="1"/>
  <c r="GZ5" i="27"/>
  <c r="DD5" i="27"/>
  <c r="GW13" i="27"/>
  <c r="DA13" i="27"/>
  <c r="GW6" i="27"/>
  <c r="DA6" i="27"/>
  <c r="DC11" i="27"/>
  <c r="GY11" i="27"/>
  <c r="DC7" i="27"/>
  <c r="GY7" i="27"/>
  <c r="GY10" i="27"/>
  <c r="DC10" i="27"/>
  <c r="DC9" i="27"/>
  <c r="GY9" i="27"/>
  <c r="DD12" i="27"/>
  <c r="GZ12" i="27"/>
  <c r="DC8" i="27"/>
  <c r="GY8" i="27"/>
  <c r="DB4" i="27"/>
  <c r="GX4" i="27"/>
  <c r="GS6" i="26"/>
  <c r="CW6" i="26"/>
  <c r="GS12" i="26"/>
  <c r="CW12" i="26"/>
  <c r="GS4" i="26"/>
  <c r="CW4" i="26"/>
  <c r="GU9" i="26"/>
  <c r="CY9" i="26"/>
  <c r="GS10" i="26"/>
  <c r="CW10" i="26"/>
  <c r="GR7" i="26"/>
  <c r="CV7" i="26"/>
  <c r="GS8" i="26"/>
  <c r="CW8" i="26"/>
  <c r="GT5" i="26"/>
  <c r="CX5" i="26"/>
  <c r="GU13" i="26"/>
  <c r="CY13" i="26"/>
  <c r="GR11" i="26"/>
  <c r="CV11" i="26"/>
  <c r="CW5" i="17"/>
  <c r="GS5" i="17"/>
  <c r="GS6" i="17"/>
  <c r="CW6" i="17"/>
  <c r="CW9" i="17"/>
  <c r="GS9" i="17"/>
  <c r="CX8" i="17"/>
  <c r="GT8" i="17"/>
  <c r="GS13" i="17"/>
  <c r="CW13" i="17"/>
  <c r="CW10" i="17"/>
  <c r="GS10" i="17"/>
  <c r="CX7" i="17"/>
  <c r="GT7" i="17"/>
  <c r="CY12" i="17"/>
  <c r="GU12" i="17"/>
  <c r="CX11" i="17"/>
  <c r="GT11" i="17"/>
  <c r="DO4" i="17"/>
  <c r="HL4" i="17" s="1"/>
  <c r="B129" i="28"/>
  <c r="C129" i="28" s="1"/>
  <c r="B123" i="30" l="1"/>
  <c r="C122" i="30"/>
  <c r="BY104" i="17"/>
  <c r="FU104" i="17"/>
  <c r="FZ109" i="27"/>
  <c r="CE104" i="27"/>
  <c r="GA106" i="27"/>
  <c r="GA108" i="27"/>
  <c r="GA104" i="27"/>
  <c r="GA107" i="27" s="1"/>
  <c r="GC104" i="26"/>
  <c r="CG104" i="26"/>
  <c r="GC106" i="26"/>
  <c r="GC108" i="26"/>
  <c r="GC107" i="26"/>
  <c r="GB109" i="26"/>
  <c r="KP8" i="20"/>
  <c r="CY4" i="20"/>
  <c r="KQ5" i="20"/>
  <c r="KQ7" i="20"/>
  <c r="KQ4" i="20"/>
  <c r="KQ6" i="20" s="1"/>
  <c r="GZ10" i="27"/>
  <c r="DD10" i="27"/>
  <c r="DD11" i="27"/>
  <c r="GZ11" i="27"/>
  <c r="GX6" i="27"/>
  <c r="DB6" i="27"/>
  <c r="DE5" i="27"/>
  <c r="HA5" i="27"/>
  <c r="GX13" i="27"/>
  <c r="DB13" i="27"/>
  <c r="HA12" i="27"/>
  <c r="DE12" i="27"/>
  <c r="DD8" i="27"/>
  <c r="GZ8" i="27"/>
  <c r="DD9" i="27"/>
  <c r="GZ9" i="27"/>
  <c r="GZ7" i="27"/>
  <c r="DD7" i="27"/>
  <c r="DC4" i="27"/>
  <c r="GY4" i="27"/>
  <c r="GS11" i="26"/>
  <c r="CW11" i="26"/>
  <c r="GU5" i="26"/>
  <c r="CY5" i="26"/>
  <c r="GS7" i="26"/>
  <c r="CW7" i="26"/>
  <c r="GV9" i="26"/>
  <c r="CZ9" i="26"/>
  <c r="GT12" i="26"/>
  <c r="CX12" i="26"/>
  <c r="GV13" i="26"/>
  <c r="CZ13" i="26"/>
  <c r="GT8" i="26"/>
  <c r="CX8" i="26"/>
  <c r="GT10" i="26"/>
  <c r="CX10" i="26"/>
  <c r="GT4" i="26"/>
  <c r="CX4" i="26"/>
  <c r="GT6" i="26"/>
  <c r="CX6" i="26"/>
  <c r="GT6" i="17"/>
  <c r="CX6" i="17"/>
  <c r="CX13" i="17"/>
  <c r="GT13" i="17"/>
  <c r="GV12" i="17"/>
  <c r="CZ12" i="17"/>
  <c r="CX10" i="17"/>
  <c r="GT10" i="17"/>
  <c r="CY8" i="17"/>
  <c r="GU8" i="17"/>
  <c r="CY11" i="17"/>
  <c r="GU11" i="17"/>
  <c r="CY7" i="17"/>
  <c r="GU7" i="17"/>
  <c r="CX9" i="17"/>
  <c r="GT9" i="17"/>
  <c r="CX5" i="17"/>
  <c r="GT5" i="17"/>
  <c r="DP4" i="17"/>
  <c r="HM4" i="17" s="1"/>
  <c r="B130" i="28"/>
  <c r="C130" i="28" s="1"/>
  <c r="B124" i="30" l="1"/>
  <c r="C123" i="30"/>
  <c r="BZ104" i="17"/>
  <c r="FV104" i="17"/>
  <c r="GA109" i="27"/>
  <c r="CF104" i="27"/>
  <c r="GB106" i="27"/>
  <c r="GB108" i="27"/>
  <c r="GB104" i="27"/>
  <c r="GB107" i="27" s="1"/>
  <c r="GC109" i="26"/>
  <c r="GD104" i="26"/>
  <c r="CH104" i="26"/>
  <c r="GD107" i="26"/>
  <c r="GD106" i="26"/>
  <c r="GD108" i="26"/>
  <c r="KQ8" i="20"/>
  <c r="CZ4" i="20"/>
  <c r="KR5" i="20"/>
  <c r="KR7" i="20"/>
  <c r="KR4" i="20"/>
  <c r="KR6" i="20" s="1"/>
  <c r="DF5" i="27"/>
  <c r="HB5" i="27"/>
  <c r="HA11" i="27"/>
  <c r="DE11" i="27"/>
  <c r="HA8" i="27"/>
  <c r="DE8" i="27"/>
  <c r="DF12" i="27"/>
  <c r="HB12" i="27"/>
  <c r="DE9" i="27"/>
  <c r="HA9" i="27"/>
  <c r="DE7" i="27"/>
  <c r="HA7" i="27"/>
  <c r="GY13" i="27"/>
  <c r="DC13" i="27"/>
  <c r="GY6" i="27"/>
  <c r="DC6" i="27"/>
  <c r="HA10" i="27"/>
  <c r="DE10" i="27"/>
  <c r="DD4" i="27"/>
  <c r="GZ4" i="27"/>
  <c r="GU6" i="26"/>
  <c r="CY6" i="26"/>
  <c r="GU10" i="26"/>
  <c r="CY10" i="26"/>
  <c r="GW13" i="26"/>
  <c r="DA13" i="26"/>
  <c r="GW9" i="26"/>
  <c r="DA9" i="26"/>
  <c r="GV5" i="26"/>
  <c r="CZ5" i="26"/>
  <c r="GU4" i="26"/>
  <c r="CY4" i="26"/>
  <c r="GU8" i="26"/>
  <c r="CY8" i="26"/>
  <c r="GU12" i="26"/>
  <c r="CY12" i="26"/>
  <c r="GT7" i="26"/>
  <c r="CX7" i="26"/>
  <c r="GT11" i="26"/>
  <c r="CX11" i="26"/>
  <c r="GU5" i="17"/>
  <c r="CY5" i="17"/>
  <c r="CZ7" i="17"/>
  <c r="GV7" i="17"/>
  <c r="GV8" i="17"/>
  <c r="CZ8" i="17"/>
  <c r="CY9" i="17"/>
  <c r="GU9" i="17"/>
  <c r="CZ11" i="17"/>
  <c r="GV11" i="17"/>
  <c r="GU10" i="17"/>
  <c r="CY10" i="17"/>
  <c r="GU13" i="17"/>
  <c r="CY13" i="17"/>
  <c r="DA12" i="17"/>
  <c r="GW12" i="17"/>
  <c r="GU6" i="17"/>
  <c r="CY6" i="17"/>
  <c r="DQ4" i="17"/>
  <c r="HN4" i="17" s="1"/>
  <c r="B131" i="28"/>
  <c r="C131" i="28" s="1"/>
  <c r="C124" i="30" l="1"/>
  <c r="B125" i="30"/>
  <c r="CA104" i="17"/>
  <c r="FW104" i="17"/>
  <c r="GB109" i="27"/>
  <c r="CG104" i="27"/>
  <c r="GC106" i="27"/>
  <c r="GC108" i="27"/>
  <c r="GC104" i="27"/>
  <c r="GC107" i="27" s="1"/>
  <c r="GE104" i="26"/>
  <c r="GE107" i="26" s="1"/>
  <c r="CI104" i="26"/>
  <c r="GE108" i="26"/>
  <c r="GE106" i="26"/>
  <c r="GD109" i="26"/>
  <c r="KR8" i="20"/>
  <c r="DA4" i="20"/>
  <c r="KS5" i="20"/>
  <c r="KS4" i="20"/>
  <c r="KS7" i="20" s="1"/>
  <c r="DF11" i="27"/>
  <c r="HB11" i="27"/>
  <c r="DF7" i="27"/>
  <c r="HB7" i="27"/>
  <c r="DG12" i="27"/>
  <c r="HC12" i="27"/>
  <c r="HB10" i="27"/>
  <c r="DF10" i="27"/>
  <c r="GZ13" i="27"/>
  <c r="DD13" i="27"/>
  <c r="DF8" i="27"/>
  <c r="HB8" i="27"/>
  <c r="GZ6" i="27"/>
  <c r="DD6" i="27"/>
  <c r="DF9" i="27"/>
  <c r="HB9" i="27"/>
  <c r="HC5" i="27"/>
  <c r="DG5" i="27"/>
  <c r="DE4" i="27"/>
  <c r="HA4" i="27"/>
  <c r="GU11" i="26"/>
  <c r="CY11" i="26"/>
  <c r="GV12" i="26"/>
  <c r="CZ12" i="26"/>
  <c r="GV4" i="26"/>
  <c r="CZ4" i="26"/>
  <c r="GX9" i="26"/>
  <c r="DB9" i="26"/>
  <c r="GV10" i="26"/>
  <c r="CZ10" i="26"/>
  <c r="GU7" i="26"/>
  <c r="CY7" i="26"/>
  <c r="GV8" i="26"/>
  <c r="CZ8" i="26"/>
  <c r="GW5" i="26"/>
  <c r="DA5" i="26"/>
  <c r="GX13" i="26"/>
  <c r="DB13" i="26"/>
  <c r="GV6" i="26"/>
  <c r="CZ6" i="26"/>
  <c r="DA11" i="17"/>
  <c r="GW11" i="17"/>
  <c r="CZ10" i="17"/>
  <c r="GV10" i="17"/>
  <c r="CZ9" i="17"/>
  <c r="GV9" i="17"/>
  <c r="DA7" i="17"/>
  <c r="GW7" i="17"/>
  <c r="DB12" i="17"/>
  <c r="GX12" i="17"/>
  <c r="GV6" i="17"/>
  <c r="CZ6" i="17"/>
  <c r="GV13" i="17"/>
  <c r="CZ13" i="17"/>
  <c r="DA8" i="17"/>
  <c r="GW8" i="17"/>
  <c r="GV5" i="17"/>
  <c r="CZ5" i="17"/>
  <c r="DR4" i="17"/>
  <c r="HO4" i="17" s="1"/>
  <c r="B132" i="28"/>
  <c r="C132" i="28" s="1"/>
  <c r="C125" i="30" l="1"/>
  <c r="B126" i="30"/>
  <c r="CB104" i="17"/>
  <c r="FX104" i="17"/>
  <c r="GC109" i="27"/>
  <c r="CH104" i="27"/>
  <c r="GD106" i="27"/>
  <c r="GD108" i="27"/>
  <c r="GD104" i="27"/>
  <c r="GD107" i="27" s="1"/>
  <c r="GF104" i="26"/>
  <c r="GF107" i="26" s="1"/>
  <c r="CJ104" i="26"/>
  <c r="GF106" i="26"/>
  <c r="GF108" i="26"/>
  <c r="GE109" i="26"/>
  <c r="KS6" i="20"/>
  <c r="KS8" i="20" s="1"/>
  <c r="DB4" i="20"/>
  <c r="KT5" i="20"/>
  <c r="KT4" i="20"/>
  <c r="KT6" i="20" s="1"/>
  <c r="DG9" i="27"/>
  <c r="HC9" i="27"/>
  <c r="HC8" i="27"/>
  <c r="DG8" i="27"/>
  <c r="DG7" i="27"/>
  <c r="HC7" i="27"/>
  <c r="DG10" i="27"/>
  <c r="HC10" i="27"/>
  <c r="DH5" i="27"/>
  <c r="HD5" i="27"/>
  <c r="HA6" i="27"/>
  <c r="DE6" i="27"/>
  <c r="HA13" i="27"/>
  <c r="DE13" i="27"/>
  <c r="DH12" i="27"/>
  <c r="HD12" i="27"/>
  <c r="DG11" i="27"/>
  <c r="HC11" i="27"/>
  <c r="DF4" i="27"/>
  <c r="HB4" i="27"/>
  <c r="GW6" i="26"/>
  <c r="DA6" i="26"/>
  <c r="GX5" i="26"/>
  <c r="DB5" i="26"/>
  <c r="GV7" i="26"/>
  <c r="CZ7" i="26"/>
  <c r="GY9" i="26"/>
  <c r="DC9" i="26"/>
  <c r="GW12" i="26"/>
  <c r="DA12" i="26"/>
  <c r="GY13" i="26"/>
  <c r="DC13" i="26"/>
  <c r="GW8" i="26"/>
  <c r="DA8" i="26"/>
  <c r="GW10" i="26"/>
  <c r="DA10" i="26"/>
  <c r="DA4" i="26"/>
  <c r="GW4" i="26"/>
  <c r="GV11" i="26"/>
  <c r="CZ11" i="26"/>
  <c r="GW6" i="17"/>
  <c r="DA6" i="17"/>
  <c r="DB8" i="17"/>
  <c r="GX8" i="17"/>
  <c r="DB7" i="17"/>
  <c r="GX7" i="17"/>
  <c r="DA10" i="17"/>
  <c r="GW10" i="17"/>
  <c r="DA5" i="17"/>
  <c r="GW5" i="17"/>
  <c r="GW13" i="17"/>
  <c r="DA13" i="17"/>
  <c r="DC12" i="17"/>
  <c r="GY12" i="17"/>
  <c r="DA9" i="17"/>
  <c r="GW9" i="17"/>
  <c r="DB11" i="17"/>
  <c r="GX11" i="17"/>
  <c r="DS4" i="17"/>
  <c r="HP4" i="17" s="1"/>
  <c r="B133" i="28"/>
  <c r="C133" i="28" s="1"/>
  <c r="C126" i="30" l="1"/>
  <c r="B127" i="30"/>
  <c r="GF109" i="26"/>
  <c r="CC104" i="17"/>
  <c r="FY104" i="17"/>
  <c r="GD109" i="27"/>
  <c r="CI104" i="27"/>
  <c r="GE107" i="27"/>
  <c r="GE106" i="27"/>
  <c r="GE104" i="27"/>
  <c r="GE108" i="27" s="1"/>
  <c r="GG104" i="26"/>
  <c r="CK104" i="26"/>
  <c r="GG106" i="26"/>
  <c r="GG108" i="26"/>
  <c r="GG107" i="26"/>
  <c r="KT7" i="20"/>
  <c r="KT8" i="20" s="1"/>
  <c r="DC4" i="20"/>
  <c r="KU5" i="20"/>
  <c r="KU4" i="20"/>
  <c r="KU6" i="20" s="1"/>
  <c r="HD10" i="27"/>
  <c r="DH10" i="27"/>
  <c r="HB6" i="27"/>
  <c r="DF6" i="27"/>
  <c r="HB13" i="27"/>
  <c r="DF13" i="27"/>
  <c r="HD8" i="27"/>
  <c r="DH8" i="27"/>
  <c r="HE12" i="27"/>
  <c r="DI12" i="27"/>
  <c r="DH11" i="27"/>
  <c r="HD11" i="27"/>
  <c r="HE5" i="27"/>
  <c r="DI5" i="27"/>
  <c r="HD7" i="27"/>
  <c r="DH7" i="27"/>
  <c r="HD9" i="27"/>
  <c r="DH9" i="27"/>
  <c r="DG4" i="27"/>
  <c r="HC4" i="27"/>
  <c r="GX4" i="26"/>
  <c r="DB4" i="26"/>
  <c r="GW11" i="26"/>
  <c r="DA11" i="26"/>
  <c r="GX10" i="26"/>
  <c r="DB10" i="26"/>
  <c r="GZ13" i="26"/>
  <c r="DD13" i="26"/>
  <c r="GZ9" i="26"/>
  <c r="DD9" i="26"/>
  <c r="GY5" i="26"/>
  <c r="DC5" i="26"/>
  <c r="GX8" i="26"/>
  <c r="DB8" i="26"/>
  <c r="GX12" i="26"/>
  <c r="DB12" i="26"/>
  <c r="GW7" i="26"/>
  <c r="DA7" i="26"/>
  <c r="GX6" i="26"/>
  <c r="DB6" i="26"/>
  <c r="DB13" i="17"/>
  <c r="GX13" i="17"/>
  <c r="GX9" i="17"/>
  <c r="DB9" i="17"/>
  <c r="DB10" i="17"/>
  <c r="GX10" i="17"/>
  <c r="DC8" i="17"/>
  <c r="GY8" i="17"/>
  <c r="DB6" i="17"/>
  <c r="GX6" i="17"/>
  <c r="DC11" i="17"/>
  <c r="GY11" i="17"/>
  <c r="GZ12" i="17"/>
  <c r="DD12" i="17"/>
  <c r="DB5" i="17"/>
  <c r="GX5" i="17"/>
  <c r="GY7" i="17"/>
  <c r="DC7" i="17"/>
  <c r="DT4" i="17"/>
  <c r="HQ4" i="17" s="1"/>
  <c r="B134" i="28"/>
  <c r="C134" i="28" s="1"/>
  <c r="C127" i="30" l="1"/>
  <c r="B128" i="30"/>
  <c r="CD104" i="17"/>
  <c r="FZ104" i="17"/>
  <c r="GE109" i="27"/>
  <c r="CJ104" i="27"/>
  <c r="GF107" i="27"/>
  <c r="GF106" i="27"/>
  <c r="GF104" i="27"/>
  <c r="GF108" i="27" s="1"/>
  <c r="GG109" i="26"/>
  <c r="GH104" i="26"/>
  <c r="GH107" i="26" s="1"/>
  <c r="CL104" i="26"/>
  <c r="GH108" i="26"/>
  <c r="GH106" i="26"/>
  <c r="KU7" i="20"/>
  <c r="KU8" i="20" s="1"/>
  <c r="DD4" i="20"/>
  <c r="KV5" i="20"/>
  <c r="KV4" i="20"/>
  <c r="KV6" i="20" s="1"/>
  <c r="DI7" i="27"/>
  <c r="HE7" i="27"/>
  <c r="HE8" i="27"/>
  <c r="DI8" i="27"/>
  <c r="HC6" i="27"/>
  <c r="DG6" i="27"/>
  <c r="DI11" i="27"/>
  <c r="HE11" i="27"/>
  <c r="HE9" i="27"/>
  <c r="DI9" i="27"/>
  <c r="DJ5" i="27"/>
  <c r="HF5" i="27"/>
  <c r="DJ12" i="27"/>
  <c r="HF12" i="27"/>
  <c r="HC13" i="27"/>
  <c r="DG13" i="27"/>
  <c r="HE10" i="27"/>
  <c r="DI10" i="27"/>
  <c r="DH4" i="27"/>
  <c r="HD4" i="27"/>
  <c r="GY6" i="26"/>
  <c r="DC6" i="26"/>
  <c r="GY12" i="26"/>
  <c r="DC12" i="26"/>
  <c r="GZ5" i="26"/>
  <c r="DD5" i="26"/>
  <c r="HA13" i="26"/>
  <c r="DE13" i="26"/>
  <c r="GX11" i="26"/>
  <c r="DB11" i="26"/>
  <c r="GX7" i="26"/>
  <c r="DB7" i="26"/>
  <c r="GY8" i="26"/>
  <c r="DC8" i="26"/>
  <c r="HA9" i="26"/>
  <c r="DE9" i="26"/>
  <c r="GY10" i="26"/>
  <c r="DC10" i="26"/>
  <c r="GY4" i="26"/>
  <c r="DC4" i="26"/>
  <c r="HA12" i="17"/>
  <c r="DE12" i="17"/>
  <c r="DC9" i="17"/>
  <c r="GY9" i="17"/>
  <c r="DD7" i="17"/>
  <c r="GZ7" i="17"/>
  <c r="GY5" i="17"/>
  <c r="DC5" i="17"/>
  <c r="GZ11" i="17"/>
  <c r="DD11" i="17"/>
  <c r="GZ8" i="17"/>
  <c r="DD8" i="17"/>
  <c r="GY6" i="17"/>
  <c r="DC6" i="17"/>
  <c r="DC10" i="17"/>
  <c r="GY10" i="17"/>
  <c r="GY13" i="17"/>
  <c r="DC13" i="17"/>
  <c r="DU4" i="17"/>
  <c r="HR4" i="17" s="1"/>
  <c r="B135" i="28"/>
  <c r="C135" i="28" s="1"/>
  <c r="B129" i="30" l="1"/>
  <c r="C128" i="30"/>
  <c r="CE104" i="17"/>
  <c r="GA104" i="17"/>
  <c r="CK104" i="27"/>
  <c r="GG106" i="27"/>
  <c r="GG107" i="27"/>
  <c r="GG108" i="27"/>
  <c r="GG104" i="27"/>
  <c r="GF109" i="27"/>
  <c r="GH109" i="26"/>
  <c r="GI104" i="26"/>
  <c r="CM104" i="26"/>
  <c r="GI107" i="26"/>
  <c r="GI106" i="26"/>
  <c r="GI108" i="26"/>
  <c r="KV7" i="20"/>
  <c r="KV8" i="20" s="1"/>
  <c r="DE4" i="20"/>
  <c r="KW5" i="20"/>
  <c r="KW4" i="20"/>
  <c r="KW6" i="20" s="1"/>
  <c r="HD13" i="27"/>
  <c r="DH13" i="27"/>
  <c r="DJ8" i="27"/>
  <c r="HF8" i="27"/>
  <c r="HG5" i="27"/>
  <c r="DK5" i="27"/>
  <c r="DJ11" i="27"/>
  <c r="HF11" i="27"/>
  <c r="DJ10" i="27"/>
  <c r="HF10" i="27"/>
  <c r="DJ9" i="27"/>
  <c r="HF9" i="27"/>
  <c r="HD6" i="27"/>
  <c r="DH6" i="27"/>
  <c r="DK12" i="27"/>
  <c r="HG12" i="27"/>
  <c r="DJ7" i="27"/>
  <c r="HF7" i="27"/>
  <c r="DI4" i="27"/>
  <c r="HE4" i="27"/>
  <c r="GZ4" i="26"/>
  <c r="DD4" i="26"/>
  <c r="HB9" i="26"/>
  <c r="DF9" i="26"/>
  <c r="GY7" i="26"/>
  <c r="DC7" i="26"/>
  <c r="HB13" i="26"/>
  <c r="DF13" i="26"/>
  <c r="GZ12" i="26"/>
  <c r="DD12" i="26"/>
  <c r="GZ10" i="26"/>
  <c r="DD10" i="26"/>
  <c r="GZ8" i="26"/>
  <c r="DD8" i="26"/>
  <c r="GY11" i="26"/>
  <c r="DC11" i="26"/>
  <c r="HA5" i="26"/>
  <c r="DE5" i="26"/>
  <c r="GZ6" i="26"/>
  <c r="DD6" i="26"/>
  <c r="DD9" i="17"/>
  <c r="GZ9" i="17"/>
  <c r="DE8" i="17"/>
  <c r="HA8" i="17"/>
  <c r="GZ5" i="17"/>
  <c r="DD5" i="17"/>
  <c r="DD10" i="17"/>
  <c r="GZ10" i="17"/>
  <c r="GZ13" i="17"/>
  <c r="DD13" i="17"/>
  <c r="GZ6" i="17"/>
  <c r="DD6" i="17"/>
  <c r="DE11" i="17"/>
  <c r="HA11" i="17"/>
  <c r="DF12" i="17"/>
  <c r="HB12" i="17"/>
  <c r="DE7" i="17"/>
  <c r="HA7" i="17"/>
  <c r="DV4" i="17"/>
  <c r="HS4" i="17" s="1"/>
  <c r="B136" i="28"/>
  <c r="C136" i="28" s="1"/>
  <c r="C129" i="30" l="1"/>
  <c r="B130" i="30"/>
  <c r="CF104" i="17"/>
  <c r="GB104" i="17"/>
  <c r="GG109" i="27"/>
  <c r="CL104" i="27"/>
  <c r="GH106" i="27"/>
  <c r="GH107" i="27"/>
  <c r="GH104" i="27"/>
  <c r="GH108" i="27" s="1"/>
  <c r="GI109" i="26"/>
  <c r="GJ104" i="26"/>
  <c r="GJ107" i="26" s="1"/>
  <c r="CN104" i="26"/>
  <c r="GJ108" i="26"/>
  <c r="GJ106" i="26"/>
  <c r="KW7" i="20"/>
  <c r="KW8" i="20" s="1"/>
  <c r="DF4" i="20"/>
  <c r="KX5" i="20"/>
  <c r="KX4" i="20"/>
  <c r="KX7" i="20" s="1"/>
  <c r="DK7" i="27"/>
  <c r="HG7" i="27"/>
  <c r="DL12" i="27"/>
  <c r="HH12" i="27"/>
  <c r="DK9" i="27"/>
  <c r="HG9" i="27"/>
  <c r="DK11" i="27"/>
  <c r="HG11" i="27"/>
  <c r="DK8" i="27"/>
  <c r="HG8" i="27"/>
  <c r="HE6" i="27"/>
  <c r="DI6" i="27"/>
  <c r="HH5" i="27"/>
  <c r="DL5" i="27"/>
  <c r="HE13" i="27"/>
  <c r="DI13" i="27"/>
  <c r="HG10" i="27"/>
  <c r="DK10" i="27"/>
  <c r="DJ4" i="27"/>
  <c r="HF4" i="27"/>
  <c r="HA6" i="26"/>
  <c r="DE6" i="26"/>
  <c r="GZ11" i="26"/>
  <c r="DD11" i="26"/>
  <c r="HA10" i="26"/>
  <c r="DE10" i="26"/>
  <c r="HC13" i="26"/>
  <c r="DG13" i="26"/>
  <c r="HC9" i="26"/>
  <c r="DG9" i="26"/>
  <c r="HB5" i="26"/>
  <c r="DF5" i="26"/>
  <c r="HA8" i="26"/>
  <c r="DE8" i="26"/>
  <c r="HA12" i="26"/>
  <c r="DE12" i="26"/>
  <c r="GZ7" i="26"/>
  <c r="DD7" i="26"/>
  <c r="HA4" i="26"/>
  <c r="DE4" i="26"/>
  <c r="HA6" i="17"/>
  <c r="DE6" i="17"/>
  <c r="DF7" i="17"/>
  <c r="HB7" i="17"/>
  <c r="DF11" i="17"/>
  <c r="HB11" i="17"/>
  <c r="DG12" i="17"/>
  <c r="HC12" i="17"/>
  <c r="DE10" i="17"/>
  <c r="HA10" i="17"/>
  <c r="DF8" i="17"/>
  <c r="HB8" i="17"/>
  <c r="HA13" i="17"/>
  <c r="DE13" i="17"/>
  <c r="HA5" i="17"/>
  <c r="DE5" i="17"/>
  <c r="DE9" i="17"/>
  <c r="HA9" i="17"/>
  <c r="DW4" i="17"/>
  <c r="HT4" i="17" s="1"/>
  <c r="B137" i="28"/>
  <c r="C137" i="28" s="1"/>
  <c r="B131" i="30" l="1"/>
  <c r="C130" i="30"/>
  <c r="CG104" i="17"/>
  <c r="GC104" i="17"/>
  <c r="GH109" i="27"/>
  <c r="CM104" i="27"/>
  <c r="GI106" i="27"/>
  <c r="GI107" i="27"/>
  <c r="GI104" i="27"/>
  <c r="GI108" i="27" s="1"/>
  <c r="CO104" i="26"/>
  <c r="GK104" i="26"/>
  <c r="GK107" i="26" s="1"/>
  <c r="GK106" i="26"/>
  <c r="GK108" i="26"/>
  <c r="GJ109" i="26"/>
  <c r="KX6" i="20"/>
  <c r="KX8" i="20" s="1"/>
  <c r="DG4" i="20"/>
  <c r="KY5" i="20"/>
  <c r="KY4" i="20"/>
  <c r="KY7" i="20" s="1"/>
  <c r="DL11" i="27"/>
  <c r="HH11" i="27"/>
  <c r="DM12" i="27"/>
  <c r="HI12" i="27"/>
  <c r="HF13" i="27"/>
  <c r="DJ13" i="27"/>
  <c r="HF6" i="27"/>
  <c r="DJ6" i="27"/>
  <c r="HH10" i="27"/>
  <c r="DL10" i="27"/>
  <c r="DM5" i="27"/>
  <c r="HI5" i="27"/>
  <c r="DL8" i="27"/>
  <c r="HH8" i="27"/>
  <c r="DL9" i="27"/>
  <c r="HH9" i="27"/>
  <c r="HH7" i="27"/>
  <c r="DL7" i="27"/>
  <c r="DK4" i="27"/>
  <c r="HG4" i="27"/>
  <c r="HB4" i="26"/>
  <c r="DF4" i="26"/>
  <c r="HB12" i="26"/>
  <c r="DF12" i="26"/>
  <c r="HC5" i="26"/>
  <c r="DG5" i="26"/>
  <c r="HD13" i="26"/>
  <c r="DH13" i="26"/>
  <c r="HA11" i="26"/>
  <c r="DE11" i="26"/>
  <c r="HA7" i="26"/>
  <c r="DE7" i="26"/>
  <c r="HB8" i="26"/>
  <c r="DF8" i="26"/>
  <c r="HD9" i="26"/>
  <c r="DH9" i="26"/>
  <c r="HB10" i="26"/>
  <c r="DF10" i="26"/>
  <c r="HB6" i="26"/>
  <c r="DF6" i="26"/>
  <c r="HB9" i="17"/>
  <c r="DF9" i="17"/>
  <c r="DF5" i="17"/>
  <c r="HB5" i="17"/>
  <c r="HC8" i="17"/>
  <c r="DG8" i="17"/>
  <c r="HD12" i="17"/>
  <c r="DH12" i="17"/>
  <c r="HC7" i="17"/>
  <c r="DG7" i="17"/>
  <c r="HB13" i="17"/>
  <c r="DF13" i="17"/>
  <c r="HB6" i="17"/>
  <c r="DF6" i="17"/>
  <c r="DF10" i="17"/>
  <c r="HB10" i="17"/>
  <c r="DG11" i="17"/>
  <c r="HC11" i="17"/>
  <c r="DX4" i="17"/>
  <c r="HU4" i="17" s="1"/>
  <c r="B138" i="28"/>
  <c r="C138" i="28" s="1"/>
  <c r="C131" i="30" l="1"/>
  <c r="B132" i="30"/>
  <c r="CH104" i="17"/>
  <c r="GD104" i="17"/>
  <c r="GI109" i="27"/>
  <c r="CN104" i="27"/>
  <c r="GJ106" i="27"/>
  <c r="GJ107" i="27"/>
  <c r="GJ104" i="27"/>
  <c r="GJ108" i="27" s="1"/>
  <c r="GK109" i="26"/>
  <c r="GL104" i="26"/>
  <c r="GL107" i="26" s="1"/>
  <c r="CP104" i="26"/>
  <c r="GL108" i="26"/>
  <c r="GL106" i="26"/>
  <c r="KY6" i="20"/>
  <c r="KY8" i="20" s="1"/>
  <c r="DH4" i="20"/>
  <c r="KZ5" i="20"/>
  <c r="KZ7" i="20"/>
  <c r="KZ4" i="20"/>
  <c r="KZ6" i="20" s="1"/>
  <c r="HG6" i="27"/>
  <c r="DK6" i="27"/>
  <c r="DN12" i="27"/>
  <c r="HJ12" i="27"/>
  <c r="DM9" i="27"/>
  <c r="HI9" i="27"/>
  <c r="DN5" i="27"/>
  <c r="HJ5" i="27"/>
  <c r="DM7" i="27"/>
  <c r="HI7" i="27"/>
  <c r="HI10" i="27"/>
  <c r="DM10" i="27"/>
  <c r="HG13" i="27"/>
  <c r="DK13" i="27"/>
  <c r="HI8" i="27"/>
  <c r="DM8" i="27"/>
  <c r="DM11" i="27"/>
  <c r="HI11" i="27"/>
  <c r="DL4" i="27"/>
  <c r="HH4" i="27"/>
  <c r="HC6" i="26"/>
  <c r="DG6" i="26"/>
  <c r="HE9" i="26"/>
  <c r="DI9" i="26"/>
  <c r="HB7" i="26"/>
  <c r="DF7" i="26"/>
  <c r="HE13" i="26"/>
  <c r="DI13" i="26"/>
  <c r="HC12" i="26"/>
  <c r="DG12" i="26"/>
  <c r="HC10" i="26"/>
  <c r="DG10" i="26"/>
  <c r="HC8" i="26"/>
  <c r="DG8" i="26"/>
  <c r="HB11" i="26"/>
  <c r="DF11" i="26"/>
  <c r="HD5" i="26"/>
  <c r="DH5" i="26"/>
  <c r="HC4" i="26"/>
  <c r="DG4" i="26"/>
  <c r="DG10" i="17"/>
  <c r="HC10" i="17"/>
  <c r="HC13" i="17"/>
  <c r="DG13" i="17"/>
  <c r="HE12" i="17"/>
  <c r="DI12" i="17"/>
  <c r="HC5" i="17"/>
  <c r="DG5" i="17"/>
  <c r="HC6" i="17"/>
  <c r="DG6" i="17"/>
  <c r="DH7" i="17"/>
  <c r="HD7" i="17"/>
  <c r="HD8" i="17"/>
  <c r="DH8" i="17"/>
  <c r="DG9" i="17"/>
  <c r="HC9" i="17"/>
  <c r="DH11" i="17"/>
  <c r="HD11" i="17"/>
  <c r="DY4" i="17"/>
  <c r="HV4" i="17" s="1"/>
  <c r="B139" i="28"/>
  <c r="C139" i="28" s="1"/>
  <c r="C132" i="30" l="1"/>
  <c r="B133" i="30"/>
  <c r="CI104" i="17"/>
  <c r="GE104" i="17"/>
  <c r="GJ109" i="27"/>
  <c r="CO104" i="27"/>
  <c r="GK106" i="27"/>
  <c r="GK107" i="27"/>
  <c r="GK104" i="27"/>
  <c r="GK108" i="27" s="1"/>
  <c r="GM104" i="26"/>
  <c r="GM107" i="26" s="1"/>
  <c r="CQ104" i="26"/>
  <c r="GM108" i="26"/>
  <c r="GM106" i="26"/>
  <c r="GL109" i="26"/>
  <c r="KZ8" i="20"/>
  <c r="DI4" i="20"/>
  <c r="LA5" i="20"/>
  <c r="LA4" i="20"/>
  <c r="LA6" i="20" s="1"/>
  <c r="HK5" i="27"/>
  <c r="DO5" i="27"/>
  <c r="DO12" i="27"/>
  <c r="HK12" i="27"/>
  <c r="HH13" i="27"/>
  <c r="DL13" i="27"/>
  <c r="HH6" i="27"/>
  <c r="DL6" i="27"/>
  <c r="DN8" i="27"/>
  <c r="HJ8" i="27"/>
  <c r="HJ10" i="27"/>
  <c r="DN10" i="27"/>
  <c r="DN11" i="27"/>
  <c r="HJ11" i="27"/>
  <c r="DN7" i="27"/>
  <c r="HJ7" i="27"/>
  <c r="DN9" i="27"/>
  <c r="HJ9" i="27"/>
  <c r="DM4" i="27"/>
  <c r="HI4" i="27"/>
  <c r="HD4" i="26"/>
  <c r="DH4" i="26"/>
  <c r="HC11" i="26"/>
  <c r="DG11" i="26"/>
  <c r="HD10" i="26"/>
  <c r="DH10" i="26"/>
  <c r="HF13" i="26"/>
  <c r="DJ13" i="26"/>
  <c r="HF9" i="26"/>
  <c r="DJ9" i="26"/>
  <c r="HE5" i="26"/>
  <c r="DI5" i="26"/>
  <c r="HD8" i="26"/>
  <c r="DH8" i="26"/>
  <c r="HD12" i="26"/>
  <c r="DH12" i="26"/>
  <c r="HC7" i="26"/>
  <c r="DG7" i="26"/>
  <c r="HD6" i="26"/>
  <c r="DH6" i="26"/>
  <c r="HD5" i="17"/>
  <c r="DH5" i="17"/>
  <c r="HD13" i="17"/>
  <c r="DH13" i="17"/>
  <c r="DI11" i="17"/>
  <c r="HE11" i="17"/>
  <c r="DH9" i="17"/>
  <c r="HD9" i="17"/>
  <c r="DI7" i="17"/>
  <c r="HE7" i="17"/>
  <c r="DI8" i="17"/>
  <c r="HE8" i="17"/>
  <c r="HD6" i="17"/>
  <c r="DH6" i="17"/>
  <c r="DJ12" i="17"/>
  <c r="HF12" i="17"/>
  <c r="DH10" i="17"/>
  <c r="HD10" i="17"/>
  <c r="DZ4" i="17"/>
  <c r="HW4" i="17" s="1"/>
  <c r="B140" i="28"/>
  <c r="C140" i="28" s="1"/>
  <c r="B134" i="30" l="1"/>
  <c r="C133" i="30"/>
  <c r="CJ104" i="17"/>
  <c r="GF104" i="17"/>
  <c r="GK109" i="27"/>
  <c r="CP104" i="27"/>
  <c r="GL106" i="27"/>
  <c r="GL107" i="27"/>
  <c r="GL104" i="27"/>
  <c r="GL108" i="27" s="1"/>
  <c r="GM109" i="26"/>
  <c r="GN104" i="26"/>
  <c r="GN107" i="26" s="1"/>
  <c r="CR104" i="26"/>
  <c r="GN108" i="26"/>
  <c r="GN106" i="26"/>
  <c r="LA7" i="20"/>
  <c r="LA8" i="20" s="1"/>
  <c r="DJ4" i="20"/>
  <c r="LB5" i="20"/>
  <c r="LB4" i="20"/>
  <c r="LB6" i="20" s="1"/>
  <c r="DP12" i="27"/>
  <c r="HL12" i="27"/>
  <c r="HI13" i="27"/>
  <c r="DM13" i="27"/>
  <c r="DP5" i="27"/>
  <c r="HL5" i="27"/>
  <c r="DO10" i="27"/>
  <c r="HK10" i="27"/>
  <c r="HI6" i="27"/>
  <c r="DM6" i="27"/>
  <c r="DO7" i="27"/>
  <c r="HK7" i="27"/>
  <c r="DO9" i="27"/>
  <c r="HK9" i="27"/>
  <c r="DO11" i="27"/>
  <c r="HK11" i="27"/>
  <c r="HK8" i="27"/>
  <c r="DO8" i="27"/>
  <c r="DN4" i="27"/>
  <c r="HJ4" i="27"/>
  <c r="HE6" i="26"/>
  <c r="DI6" i="26"/>
  <c r="HE12" i="26"/>
  <c r="DI12" i="26"/>
  <c r="HF5" i="26"/>
  <c r="DJ5" i="26"/>
  <c r="HG13" i="26"/>
  <c r="DK13" i="26"/>
  <c r="HD11" i="26"/>
  <c r="DH11" i="26"/>
  <c r="HD7" i="26"/>
  <c r="DH7" i="26"/>
  <c r="HE8" i="26"/>
  <c r="DI8" i="26"/>
  <c r="HG9" i="26"/>
  <c r="DK9" i="26"/>
  <c r="HE10" i="26"/>
  <c r="DI10" i="26"/>
  <c r="DI4" i="26"/>
  <c r="HE4" i="26"/>
  <c r="HE13" i="17"/>
  <c r="DI13" i="17"/>
  <c r="DI10" i="17"/>
  <c r="HE10" i="17"/>
  <c r="DK12" i="17"/>
  <c r="HG12" i="17"/>
  <c r="DJ8" i="17"/>
  <c r="HF8" i="17"/>
  <c r="DI9" i="17"/>
  <c r="HE9" i="17"/>
  <c r="HE6" i="17"/>
  <c r="DI6" i="17"/>
  <c r="DI5" i="17"/>
  <c r="HE5" i="17"/>
  <c r="DJ7" i="17"/>
  <c r="HF7" i="17"/>
  <c r="DJ11" i="17"/>
  <c r="HF11" i="17"/>
  <c r="EA4" i="17"/>
  <c r="HX4" i="17" s="1"/>
  <c r="B141" i="28"/>
  <c r="C141" i="28" s="1"/>
  <c r="C134" i="30" l="1"/>
  <c r="B135" i="30"/>
  <c r="CK104" i="17"/>
  <c r="GG104" i="17"/>
  <c r="GL109" i="27"/>
  <c r="CQ104" i="27"/>
  <c r="GM107" i="27"/>
  <c r="GM106" i="27"/>
  <c r="GM104" i="27"/>
  <c r="GM108" i="27" s="1"/>
  <c r="GO104" i="26"/>
  <c r="GO107" i="26" s="1"/>
  <c r="CS104" i="26"/>
  <c r="GO106" i="26"/>
  <c r="GO108" i="26"/>
  <c r="GN109" i="26"/>
  <c r="LB7" i="20"/>
  <c r="LB8" i="20" s="1"/>
  <c r="DK4" i="20"/>
  <c r="LC5" i="20"/>
  <c r="LC4" i="20"/>
  <c r="LC6" i="20" s="1"/>
  <c r="HJ13" i="27"/>
  <c r="DN13" i="27"/>
  <c r="HL7" i="27"/>
  <c r="DP7" i="27"/>
  <c r="HL8" i="27"/>
  <c r="DP8" i="27"/>
  <c r="DP11" i="27"/>
  <c r="HL11" i="27"/>
  <c r="HL10" i="27"/>
  <c r="DP10" i="27"/>
  <c r="HJ6" i="27"/>
  <c r="DN6" i="27"/>
  <c r="HL9" i="27"/>
  <c r="DP9" i="27"/>
  <c r="HM5" i="27"/>
  <c r="DQ5" i="27"/>
  <c r="HM12" i="27"/>
  <c r="DQ12" i="27"/>
  <c r="DO4" i="27"/>
  <c r="HK4" i="27"/>
  <c r="HF4" i="26"/>
  <c r="DJ4" i="26"/>
  <c r="HH9" i="26"/>
  <c r="DL9" i="26"/>
  <c r="HE7" i="26"/>
  <c r="DI7" i="26"/>
  <c r="HH13" i="26"/>
  <c r="DL13" i="26"/>
  <c r="HF12" i="26"/>
  <c r="DJ12" i="26"/>
  <c r="HF10" i="26"/>
  <c r="DJ10" i="26"/>
  <c r="HF8" i="26"/>
  <c r="DJ8" i="26"/>
  <c r="HE11" i="26"/>
  <c r="DI11" i="26"/>
  <c r="HG5" i="26"/>
  <c r="DK5" i="26"/>
  <c r="HF6" i="26"/>
  <c r="DJ6" i="26"/>
  <c r="DJ6" i="17"/>
  <c r="HF6" i="17"/>
  <c r="HG7" i="17"/>
  <c r="DK7" i="17"/>
  <c r="DK8" i="17"/>
  <c r="HG8" i="17"/>
  <c r="DJ10" i="17"/>
  <c r="HF10" i="17"/>
  <c r="DJ13" i="17"/>
  <c r="HF13" i="17"/>
  <c r="DK11" i="17"/>
  <c r="HG11" i="17"/>
  <c r="DJ5" i="17"/>
  <c r="HF5" i="17"/>
  <c r="DJ9" i="17"/>
  <c r="HF9" i="17"/>
  <c r="HH12" i="17"/>
  <c r="DL12" i="17"/>
  <c r="EB4" i="17"/>
  <c r="HY4" i="17" s="1"/>
  <c r="B142" i="28"/>
  <c r="C142" i="28" s="1"/>
  <c r="C135" i="30" l="1"/>
  <c r="B136" i="30"/>
  <c r="CL104" i="17"/>
  <c r="GH104" i="17"/>
  <c r="GM109" i="27"/>
  <c r="CR104" i="27"/>
  <c r="GN106" i="27"/>
  <c r="GN107" i="27"/>
  <c r="GN104" i="27"/>
  <c r="GN108" i="27" s="1"/>
  <c r="GO109" i="26"/>
  <c r="CT104" i="26"/>
  <c r="GP104" i="26"/>
  <c r="GP107" i="26" s="1"/>
  <c r="GP108" i="26"/>
  <c r="GP106" i="26"/>
  <c r="LC7" i="20"/>
  <c r="LC8" i="20" s="1"/>
  <c r="DL4" i="20"/>
  <c r="LD5" i="20"/>
  <c r="LD4" i="20"/>
  <c r="LD6" i="20" s="1"/>
  <c r="HK6" i="27"/>
  <c r="DO6" i="27"/>
  <c r="DR5" i="27"/>
  <c r="HN5" i="27"/>
  <c r="DQ7" i="27"/>
  <c r="HM7" i="27"/>
  <c r="DQ11" i="27"/>
  <c r="HM11" i="27"/>
  <c r="DR12" i="27"/>
  <c r="HN12" i="27"/>
  <c r="HM9" i="27"/>
  <c r="DQ9" i="27"/>
  <c r="HM10" i="27"/>
  <c r="DQ10" i="27"/>
  <c r="HM8" i="27"/>
  <c r="DQ8" i="27"/>
  <c r="HK13" i="27"/>
  <c r="DO13" i="27"/>
  <c r="DP4" i="27"/>
  <c r="HL4" i="27"/>
  <c r="HG6" i="26"/>
  <c r="DK6" i="26"/>
  <c r="HF11" i="26"/>
  <c r="DJ11" i="26"/>
  <c r="HG10" i="26"/>
  <c r="DK10" i="26"/>
  <c r="HI13" i="26"/>
  <c r="DM13" i="26"/>
  <c r="HI9" i="26"/>
  <c r="DM9" i="26"/>
  <c r="HH5" i="26"/>
  <c r="DL5" i="26"/>
  <c r="HG8" i="26"/>
  <c r="DK8" i="26"/>
  <c r="HG12" i="26"/>
  <c r="DK12" i="26"/>
  <c r="HF7" i="26"/>
  <c r="DJ7" i="26"/>
  <c r="HG4" i="26"/>
  <c r="DK4" i="26"/>
  <c r="DL7" i="17"/>
  <c r="HH7" i="17"/>
  <c r="DK9" i="17"/>
  <c r="HG9" i="17"/>
  <c r="HH11" i="17"/>
  <c r="DL11" i="17"/>
  <c r="DK10" i="17"/>
  <c r="HG10" i="17"/>
  <c r="DM12" i="17"/>
  <c r="HI12" i="17"/>
  <c r="HG5" i="17"/>
  <c r="DK5" i="17"/>
  <c r="HG13" i="17"/>
  <c r="DK13" i="17"/>
  <c r="HH8" i="17"/>
  <c r="DL8" i="17"/>
  <c r="HG6" i="17"/>
  <c r="DK6" i="17"/>
  <c r="EC4" i="17"/>
  <c r="HZ4" i="17" s="1"/>
  <c r="B143" i="28"/>
  <c r="C143" i="28" s="1"/>
  <c r="C136" i="30" l="1"/>
  <c r="B137" i="30"/>
  <c r="GN109" i="27"/>
  <c r="CM104" i="17"/>
  <c r="GI104" i="17"/>
  <c r="CS104" i="27"/>
  <c r="GO106" i="27"/>
  <c r="GO107" i="27"/>
  <c r="GO104" i="27"/>
  <c r="GO108" i="27" s="1"/>
  <c r="GP109" i="26"/>
  <c r="CU104" i="26"/>
  <c r="GQ104" i="26"/>
  <c r="GQ107" i="26" s="1"/>
  <c r="GQ108" i="26"/>
  <c r="GQ106" i="26"/>
  <c r="LD7" i="20"/>
  <c r="LD8" i="20" s="1"/>
  <c r="DM4" i="20"/>
  <c r="LE5" i="20"/>
  <c r="LE4" i="20"/>
  <c r="LE6" i="20" s="1"/>
  <c r="DR11" i="27"/>
  <c r="HN11" i="27"/>
  <c r="HO5" i="27"/>
  <c r="DS5" i="27"/>
  <c r="DR8" i="27"/>
  <c r="HN8" i="27"/>
  <c r="DR9" i="27"/>
  <c r="HN9" i="27"/>
  <c r="HL13" i="27"/>
  <c r="DP13" i="27"/>
  <c r="DR10" i="27"/>
  <c r="HN10" i="27"/>
  <c r="HL6" i="27"/>
  <c r="DP6" i="27"/>
  <c r="DS12" i="27"/>
  <c r="HO12" i="27"/>
  <c r="DR7" i="27"/>
  <c r="HN7" i="27"/>
  <c r="DQ4" i="27"/>
  <c r="HM4" i="27"/>
  <c r="HH4" i="26"/>
  <c r="DL4" i="26"/>
  <c r="HH12" i="26"/>
  <c r="DL12" i="26"/>
  <c r="HI5" i="26"/>
  <c r="DM5" i="26"/>
  <c r="HJ13" i="26"/>
  <c r="DN13" i="26"/>
  <c r="HG11" i="26"/>
  <c r="DK11" i="26"/>
  <c r="HG7" i="26"/>
  <c r="DK7" i="26"/>
  <c r="HH8" i="26"/>
  <c r="DL8" i="26"/>
  <c r="HJ9" i="26"/>
  <c r="DN9" i="26"/>
  <c r="HH10" i="26"/>
  <c r="DL10" i="26"/>
  <c r="HH6" i="26"/>
  <c r="DL6" i="26"/>
  <c r="DN12" i="17"/>
  <c r="HJ12" i="17"/>
  <c r="DM8" i="17"/>
  <c r="HI8" i="17"/>
  <c r="HH5" i="17"/>
  <c r="DL5" i="17"/>
  <c r="DL10" i="17"/>
  <c r="HH10" i="17"/>
  <c r="DL9" i="17"/>
  <c r="HH9" i="17"/>
  <c r="HH6" i="17"/>
  <c r="DL6" i="17"/>
  <c r="HH13" i="17"/>
  <c r="DL13" i="17"/>
  <c r="DM11" i="17"/>
  <c r="HI11" i="17"/>
  <c r="DM7" i="17"/>
  <c r="HI7" i="17"/>
  <c r="ED4" i="17"/>
  <c r="IA4" i="17" s="1"/>
  <c r="B144" i="28"/>
  <c r="C144" i="28" s="1"/>
  <c r="C137" i="30" l="1"/>
  <c r="B138" i="30"/>
  <c r="CN104" i="17"/>
  <c r="GJ104" i="17"/>
  <c r="GO109" i="27"/>
  <c r="CT104" i="27"/>
  <c r="GP106" i="27"/>
  <c r="GP107" i="27"/>
  <c r="GP104" i="27"/>
  <c r="GP108" i="27" s="1"/>
  <c r="GQ109" i="26"/>
  <c r="GR104" i="26"/>
  <c r="GR107" i="26" s="1"/>
  <c r="CV104" i="26"/>
  <c r="GR108" i="26"/>
  <c r="GR106" i="26"/>
  <c r="LE7" i="20"/>
  <c r="LE8" i="20" s="1"/>
  <c r="DN4" i="20"/>
  <c r="LF5" i="20"/>
  <c r="LF4" i="20"/>
  <c r="LF6" i="20" s="1"/>
  <c r="HP5" i="27"/>
  <c r="DT5" i="27"/>
  <c r="DT12" i="27"/>
  <c r="HP12" i="27"/>
  <c r="HO10" i="27"/>
  <c r="DS10" i="27"/>
  <c r="DS9" i="27"/>
  <c r="HO9" i="27"/>
  <c r="HM6" i="27"/>
  <c r="DQ6" i="27"/>
  <c r="HM13" i="27"/>
  <c r="DQ13" i="27"/>
  <c r="DS7" i="27"/>
  <c r="HO7" i="27"/>
  <c r="DS8" i="27"/>
  <c r="HO8" i="27"/>
  <c r="DS11" i="27"/>
  <c r="HO11" i="27"/>
  <c r="DR4" i="27"/>
  <c r="HN4" i="27"/>
  <c r="HI6" i="26"/>
  <c r="DM6" i="26"/>
  <c r="HK9" i="26"/>
  <c r="DO9" i="26"/>
  <c r="HH7" i="26"/>
  <c r="DL7" i="26"/>
  <c r="HK13" i="26"/>
  <c r="DO13" i="26"/>
  <c r="HI12" i="26"/>
  <c r="DM12" i="26"/>
  <c r="HI10" i="26"/>
  <c r="DM10" i="26"/>
  <c r="HI8" i="26"/>
  <c r="DM8" i="26"/>
  <c r="HH11" i="26"/>
  <c r="DL11" i="26"/>
  <c r="HJ5" i="26"/>
  <c r="DN5" i="26"/>
  <c r="HI4" i="26"/>
  <c r="DM4" i="26"/>
  <c r="HI6" i="17"/>
  <c r="DM6" i="17"/>
  <c r="DM5" i="17"/>
  <c r="HI5" i="17"/>
  <c r="DN7" i="17"/>
  <c r="HJ7" i="17"/>
  <c r="DN11" i="17"/>
  <c r="HJ11" i="17"/>
  <c r="DM10" i="17"/>
  <c r="HI10" i="17"/>
  <c r="DN8" i="17"/>
  <c r="HJ8" i="17"/>
  <c r="HI13" i="17"/>
  <c r="DM13" i="17"/>
  <c r="DM9" i="17"/>
  <c r="HI9" i="17"/>
  <c r="DO12" i="17"/>
  <c r="HK12" i="17"/>
  <c r="B145" i="28"/>
  <c r="C145" i="28" s="1"/>
  <c r="B139" i="30" l="1"/>
  <c r="C138" i="30"/>
  <c r="CO104" i="17"/>
  <c r="GK104" i="17"/>
  <c r="GP109" i="27"/>
  <c r="CU104" i="27"/>
  <c r="GQ106" i="27"/>
  <c r="GQ107" i="27"/>
  <c r="GQ104" i="27"/>
  <c r="GQ108" i="27" s="1"/>
  <c r="GS104" i="26"/>
  <c r="GS108" i="26" s="1"/>
  <c r="CW104" i="26"/>
  <c r="GS106" i="26"/>
  <c r="GS107" i="26"/>
  <c r="GR109" i="26"/>
  <c r="LF7" i="20"/>
  <c r="LF8" i="20" s="1"/>
  <c r="DO4" i="20"/>
  <c r="LG5" i="20"/>
  <c r="LG4" i="20"/>
  <c r="LG6" i="20" s="1"/>
  <c r="DT9" i="27"/>
  <c r="HP9" i="27"/>
  <c r="DU12" i="27"/>
  <c r="HQ12" i="27"/>
  <c r="HN6" i="27"/>
  <c r="DR6" i="27"/>
  <c r="HP10" i="27"/>
  <c r="DT10" i="27"/>
  <c r="DU5" i="27"/>
  <c r="HQ5" i="27"/>
  <c r="DR13" i="27"/>
  <c r="HN13" i="27"/>
  <c r="DT8" i="27"/>
  <c r="HP8" i="27"/>
  <c r="DT11" i="27"/>
  <c r="HP11" i="27"/>
  <c r="HP7" i="27"/>
  <c r="DT7" i="27"/>
  <c r="DS4" i="27"/>
  <c r="HO4" i="27"/>
  <c r="HJ4" i="26"/>
  <c r="DN4" i="26"/>
  <c r="HI11" i="26"/>
  <c r="DM11" i="26"/>
  <c r="HJ10" i="26"/>
  <c r="DN10" i="26"/>
  <c r="HL13" i="26"/>
  <c r="DP13" i="26"/>
  <c r="HL9" i="26"/>
  <c r="DP9" i="26"/>
  <c r="HK5" i="26"/>
  <c r="DO5" i="26"/>
  <c r="HJ8" i="26"/>
  <c r="DN8" i="26"/>
  <c r="HJ12" i="26"/>
  <c r="DN12" i="26"/>
  <c r="HI7" i="26"/>
  <c r="DM7" i="26"/>
  <c r="HJ6" i="26"/>
  <c r="DN6" i="26"/>
  <c r="DN9" i="17"/>
  <c r="HJ9" i="17"/>
  <c r="DO8" i="17"/>
  <c r="HK8" i="17"/>
  <c r="DO11" i="17"/>
  <c r="HK11" i="17"/>
  <c r="DN5" i="17"/>
  <c r="HJ5" i="17"/>
  <c r="DN13" i="17"/>
  <c r="HJ13" i="17"/>
  <c r="HJ6" i="17"/>
  <c r="DN6" i="17"/>
  <c r="HL12" i="17"/>
  <c r="DP12" i="17"/>
  <c r="DN10" i="17"/>
  <c r="HJ10" i="17"/>
  <c r="DO7" i="17"/>
  <c r="HK7" i="17"/>
  <c r="B146" i="28"/>
  <c r="C146" i="28" s="1"/>
  <c r="C139" i="30" l="1"/>
  <c r="B140" i="30"/>
  <c r="CP104" i="17"/>
  <c r="GL104" i="17"/>
  <c r="GQ109" i="27"/>
  <c r="CV104" i="27"/>
  <c r="GR106" i="27"/>
  <c r="GR107" i="27"/>
  <c r="GR104" i="27"/>
  <c r="GR108" i="27" s="1"/>
  <c r="GS109" i="26"/>
  <c r="CX104" i="26"/>
  <c r="GT104" i="26"/>
  <c r="GT108" i="26" s="1"/>
  <c r="GT107" i="26"/>
  <c r="GT106" i="26"/>
  <c r="LG7" i="20"/>
  <c r="LG8" i="20" s="1"/>
  <c r="DP4" i="20"/>
  <c r="LH5" i="20"/>
  <c r="LH4" i="20"/>
  <c r="LH6" i="20" s="1"/>
  <c r="DV12" i="27"/>
  <c r="HR12" i="27"/>
  <c r="DU11" i="27"/>
  <c r="HQ11" i="27"/>
  <c r="HO13" i="27"/>
  <c r="DS13" i="27"/>
  <c r="DU7" i="27"/>
  <c r="HQ7" i="27"/>
  <c r="HO6" i="27"/>
  <c r="DS6" i="27"/>
  <c r="HQ10" i="27"/>
  <c r="DU10" i="27"/>
  <c r="HQ8" i="27"/>
  <c r="DU8" i="27"/>
  <c r="DV5" i="27"/>
  <c r="HR5" i="27"/>
  <c r="DU9" i="27"/>
  <c r="HQ9" i="27"/>
  <c r="DT4" i="27"/>
  <c r="HP4" i="27"/>
  <c r="HK6" i="26"/>
  <c r="DO6" i="26"/>
  <c r="HK12" i="26"/>
  <c r="DO12" i="26"/>
  <c r="HL5" i="26"/>
  <c r="DP5" i="26"/>
  <c r="HM13" i="26"/>
  <c r="DQ13" i="26"/>
  <c r="HJ11" i="26"/>
  <c r="DN11" i="26"/>
  <c r="HJ7" i="26"/>
  <c r="DN7" i="26"/>
  <c r="HK8" i="26"/>
  <c r="DO8" i="26"/>
  <c r="HM9" i="26"/>
  <c r="DQ9" i="26"/>
  <c r="HK10" i="26"/>
  <c r="DO10" i="26"/>
  <c r="HK4" i="26"/>
  <c r="DO4" i="26"/>
  <c r="HK6" i="17"/>
  <c r="DO6" i="17"/>
  <c r="DQ12" i="17"/>
  <c r="HM12" i="17"/>
  <c r="DP7" i="17"/>
  <c r="HL7" i="17"/>
  <c r="HK10" i="17"/>
  <c r="DO10" i="17"/>
  <c r="HK5" i="17"/>
  <c r="DO5" i="17"/>
  <c r="HL8" i="17"/>
  <c r="DP8" i="17"/>
  <c r="HK13" i="17"/>
  <c r="DO13" i="17"/>
  <c r="DP11" i="17"/>
  <c r="HL11" i="17"/>
  <c r="DO9" i="17"/>
  <c r="HK9" i="17"/>
  <c r="B147" i="28"/>
  <c r="C147" i="28" s="1"/>
  <c r="B141" i="30" l="1"/>
  <c r="C140" i="30"/>
  <c r="CQ104" i="17"/>
  <c r="GM104" i="17"/>
  <c r="GR109" i="27"/>
  <c r="CW104" i="27"/>
  <c r="GS106" i="27"/>
  <c r="GS107" i="27"/>
  <c r="GS104" i="27"/>
  <c r="GS108" i="27" s="1"/>
  <c r="GU104" i="26"/>
  <c r="GU108" i="26" s="1"/>
  <c r="CY104" i="26"/>
  <c r="GU107" i="26"/>
  <c r="GU106" i="26"/>
  <c r="GT109" i="26"/>
  <c r="LH7" i="20"/>
  <c r="LH8" i="20" s="1"/>
  <c r="DQ4" i="20"/>
  <c r="LI5" i="20"/>
  <c r="LI4" i="20"/>
  <c r="LI7" i="20" s="1"/>
  <c r="DV7" i="27"/>
  <c r="HR7" i="27"/>
  <c r="DV11" i="27"/>
  <c r="HR11" i="27"/>
  <c r="HS5" i="27"/>
  <c r="DW5" i="27"/>
  <c r="DV8" i="27"/>
  <c r="HR8" i="27"/>
  <c r="HP6" i="27"/>
  <c r="DT6" i="27"/>
  <c r="HP13" i="27"/>
  <c r="DT13" i="27"/>
  <c r="HR10" i="27"/>
  <c r="DV10" i="27"/>
  <c r="DV9" i="27"/>
  <c r="HR9" i="27"/>
  <c r="DW12" i="27"/>
  <c r="HS12" i="27"/>
  <c r="DU4" i="27"/>
  <c r="HQ4" i="27"/>
  <c r="HL4" i="26"/>
  <c r="DP4" i="26"/>
  <c r="HN9" i="26"/>
  <c r="DR9" i="26"/>
  <c r="HK7" i="26"/>
  <c r="DO7" i="26"/>
  <c r="HN13" i="26"/>
  <c r="DR13" i="26"/>
  <c r="HL12" i="26"/>
  <c r="DP12" i="26"/>
  <c r="HL10" i="26"/>
  <c r="DP10" i="26"/>
  <c r="HL8" i="26"/>
  <c r="DP8" i="26"/>
  <c r="HK11" i="26"/>
  <c r="DO11" i="26"/>
  <c r="HM5" i="26"/>
  <c r="DQ5" i="26"/>
  <c r="HL6" i="26"/>
  <c r="DP6" i="26"/>
  <c r="DP9" i="17"/>
  <c r="HL9" i="17"/>
  <c r="DQ8" i="17"/>
  <c r="HM8" i="17"/>
  <c r="DP10" i="17"/>
  <c r="HL10" i="17"/>
  <c r="DQ11" i="17"/>
  <c r="HM11" i="17"/>
  <c r="DR12" i="17"/>
  <c r="HN12" i="17"/>
  <c r="HL13" i="17"/>
  <c r="DP13" i="17"/>
  <c r="HL5" i="17"/>
  <c r="DP5" i="17"/>
  <c r="HL6" i="17"/>
  <c r="DP6" i="17"/>
  <c r="DQ7" i="17"/>
  <c r="HM7" i="17"/>
  <c r="B148" i="28"/>
  <c r="C148" i="28" s="1"/>
  <c r="C141" i="30" l="1"/>
  <c r="B142" i="30"/>
  <c r="CR104" i="17"/>
  <c r="GN104" i="17"/>
  <c r="GS109" i="27"/>
  <c r="CX104" i="27"/>
  <c r="GT106" i="27"/>
  <c r="GT107" i="27"/>
  <c r="GT104" i="27"/>
  <c r="GT108" i="27" s="1"/>
  <c r="GV104" i="26"/>
  <c r="GV108" i="26" s="1"/>
  <c r="CZ104" i="26"/>
  <c r="GV107" i="26"/>
  <c r="GV106" i="26"/>
  <c r="GU109" i="26"/>
  <c r="LI6" i="20"/>
  <c r="LI8" i="20" s="1"/>
  <c r="DR4" i="20"/>
  <c r="LJ5" i="20"/>
  <c r="LJ4" i="20"/>
  <c r="LJ7" i="20" s="1"/>
  <c r="HS8" i="27"/>
  <c r="DW8" i="27"/>
  <c r="DW11" i="27"/>
  <c r="HS11" i="27"/>
  <c r="DW10" i="27"/>
  <c r="HS10" i="27"/>
  <c r="HQ6" i="27"/>
  <c r="DU6" i="27"/>
  <c r="DX5" i="27"/>
  <c r="HT5" i="27"/>
  <c r="HQ13" i="27"/>
  <c r="DU13" i="27"/>
  <c r="DW9" i="27"/>
  <c r="HS9" i="27"/>
  <c r="DX12" i="27"/>
  <c r="HT12" i="27"/>
  <c r="DW7" i="27"/>
  <c r="HS7" i="27"/>
  <c r="DV4" i="27"/>
  <c r="HR4" i="27"/>
  <c r="HM6" i="26"/>
  <c r="DQ6" i="26"/>
  <c r="HL11" i="26"/>
  <c r="DP11" i="26"/>
  <c r="HM10" i="26"/>
  <c r="DQ10" i="26"/>
  <c r="HO13" i="26"/>
  <c r="DS13" i="26"/>
  <c r="HO9" i="26"/>
  <c r="DS9" i="26"/>
  <c r="HN5" i="26"/>
  <c r="DR5" i="26"/>
  <c r="HM8" i="26"/>
  <c r="DQ8" i="26"/>
  <c r="HM12" i="26"/>
  <c r="DQ12" i="26"/>
  <c r="HL7" i="26"/>
  <c r="DP7" i="26"/>
  <c r="HM4" i="26"/>
  <c r="DQ4" i="26"/>
  <c r="HM6" i="17"/>
  <c r="DQ6" i="17"/>
  <c r="HM13" i="17"/>
  <c r="DQ13" i="17"/>
  <c r="DR11" i="17"/>
  <c r="HN11" i="17"/>
  <c r="DR8" i="17"/>
  <c r="HN8" i="17"/>
  <c r="DQ5" i="17"/>
  <c r="HM5" i="17"/>
  <c r="DR7" i="17"/>
  <c r="HN7" i="17"/>
  <c r="DS12" i="17"/>
  <c r="HO12" i="17"/>
  <c r="DQ10" i="17"/>
  <c r="HM10" i="17"/>
  <c r="DQ9" i="17"/>
  <c r="HM9" i="17"/>
  <c r="B149" i="28"/>
  <c r="C149" i="28" s="1"/>
  <c r="C142" i="30" l="1"/>
  <c r="B143" i="30"/>
  <c r="CS104" i="17"/>
  <c r="GO104" i="17"/>
  <c r="GT109" i="27"/>
  <c r="CY104" i="27"/>
  <c r="GU107" i="27"/>
  <c r="GU106" i="27"/>
  <c r="GU104" i="27"/>
  <c r="GU108" i="27" s="1"/>
  <c r="GW104" i="26"/>
  <c r="DA104" i="26"/>
  <c r="GW106" i="26"/>
  <c r="GW107" i="26"/>
  <c r="GW108" i="26"/>
  <c r="GV109" i="26"/>
  <c r="LJ6" i="20"/>
  <c r="LJ8" i="20" s="1"/>
  <c r="DS4" i="20"/>
  <c r="LK5" i="20"/>
  <c r="LK4" i="20"/>
  <c r="LK7" i="20" s="1"/>
  <c r="HR13" i="27"/>
  <c r="DV13" i="27"/>
  <c r="DV6" i="27"/>
  <c r="HR6" i="27"/>
  <c r="HT11" i="27"/>
  <c r="DX11" i="27"/>
  <c r="HU12" i="27"/>
  <c r="DY12" i="27"/>
  <c r="HT8" i="27"/>
  <c r="DX8" i="27"/>
  <c r="HT7" i="27"/>
  <c r="DX7" i="27"/>
  <c r="HT9" i="27"/>
  <c r="DX9" i="27"/>
  <c r="HU5" i="27"/>
  <c r="DY5" i="27"/>
  <c r="HT10" i="27"/>
  <c r="DX10" i="27"/>
  <c r="DW4" i="27"/>
  <c r="HS4" i="27"/>
  <c r="HN4" i="26"/>
  <c r="DR4" i="26"/>
  <c r="HN12" i="26"/>
  <c r="DR12" i="26"/>
  <c r="HO5" i="26"/>
  <c r="DS5" i="26"/>
  <c r="HP13" i="26"/>
  <c r="DT13" i="26"/>
  <c r="HM11" i="26"/>
  <c r="DQ11" i="26"/>
  <c r="HM7" i="26"/>
  <c r="DQ7" i="26"/>
  <c r="HN8" i="26"/>
  <c r="DR8" i="26"/>
  <c r="HP9" i="26"/>
  <c r="DT9" i="26"/>
  <c r="HN10" i="26"/>
  <c r="DR10" i="26"/>
  <c r="HN6" i="26"/>
  <c r="DR6" i="26"/>
  <c r="HO7" i="17"/>
  <c r="DS7" i="17"/>
  <c r="DS8" i="17"/>
  <c r="HO8" i="17"/>
  <c r="DR13" i="17"/>
  <c r="HN13" i="17"/>
  <c r="DR10" i="17"/>
  <c r="HN10" i="17"/>
  <c r="DR6" i="17"/>
  <c r="HN6" i="17"/>
  <c r="HN9" i="17"/>
  <c r="DR9" i="17"/>
  <c r="HP12" i="17"/>
  <c r="DT12" i="17"/>
  <c r="DR5" i="17"/>
  <c r="HN5" i="17"/>
  <c r="DS11" i="17"/>
  <c r="HO11" i="17"/>
  <c r="B150" i="28"/>
  <c r="C150" i="28" s="1"/>
  <c r="C143" i="30" l="1"/>
  <c r="B144" i="30"/>
  <c r="CT104" i="17"/>
  <c r="GP104" i="17"/>
  <c r="CZ104" i="27"/>
  <c r="GV107" i="27"/>
  <c r="GV106" i="27"/>
  <c r="GV104" i="27"/>
  <c r="GV108" i="27" s="1"/>
  <c r="GU109" i="27"/>
  <c r="GW109" i="26"/>
  <c r="GX104" i="26"/>
  <c r="DB104" i="26"/>
  <c r="GX108" i="26"/>
  <c r="GX107" i="26"/>
  <c r="GX106" i="26"/>
  <c r="LK6" i="20"/>
  <c r="LK8" i="20" s="1"/>
  <c r="DT4" i="20"/>
  <c r="LL5" i="20"/>
  <c r="LL4" i="20"/>
  <c r="LL6" i="20" s="1"/>
  <c r="DZ5" i="27"/>
  <c r="HV5" i="27"/>
  <c r="DZ12" i="27"/>
  <c r="HV12" i="27"/>
  <c r="HS6" i="27"/>
  <c r="DW6" i="27"/>
  <c r="HU10" i="27"/>
  <c r="DY10" i="27"/>
  <c r="DY9" i="27"/>
  <c r="HU9" i="27"/>
  <c r="HU8" i="27"/>
  <c r="DY8" i="27"/>
  <c r="DY11" i="27"/>
  <c r="HU11" i="27"/>
  <c r="HS13" i="27"/>
  <c r="DW13" i="27"/>
  <c r="DY7" i="27"/>
  <c r="HU7" i="27"/>
  <c r="DX4" i="27"/>
  <c r="HT4" i="27"/>
  <c r="HO6" i="26"/>
  <c r="DS6" i="26"/>
  <c r="HQ9" i="26"/>
  <c r="DU9" i="26"/>
  <c r="HN7" i="26"/>
  <c r="DR7" i="26"/>
  <c r="HQ13" i="26"/>
  <c r="DU13" i="26"/>
  <c r="HO12" i="26"/>
  <c r="DS12" i="26"/>
  <c r="HO10" i="26"/>
  <c r="DS10" i="26"/>
  <c r="HO8" i="26"/>
  <c r="DS8" i="26"/>
  <c r="HN11" i="26"/>
  <c r="DR11" i="26"/>
  <c r="HP5" i="26"/>
  <c r="DT5" i="26"/>
  <c r="HO4" i="26"/>
  <c r="DS4" i="26"/>
  <c r="DT11" i="17"/>
  <c r="HP11" i="17"/>
  <c r="DS9" i="17"/>
  <c r="HO9" i="17"/>
  <c r="HO5" i="17"/>
  <c r="DS5" i="17"/>
  <c r="DS10" i="17"/>
  <c r="HO10" i="17"/>
  <c r="HP8" i="17"/>
  <c r="DT8" i="17"/>
  <c r="HQ12" i="17"/>
  <c r="DU12" i="17"/>
  <c r="DT7" i="17"/>
  <c r="HP7" i="17"/>
  <c r="HO6" i="17"/>
  <c r="DS6" i="17"/>
  <c r="HO13" i="17"/>
  <c r="DS13" i="17"/>
  <c r="B151" i="28"/>
  <c r="C151" i="28" s="1"/>
  <c r="B145" i="30" l="1"/>
  <c r="C144" i="30"/>
  <c r="CU104" i="17"/>
  <c r="GQ104" i="17"/>
  <c r="GV109" i="27"/>
  <c r="DA104" i="27"/>
  <c r="GW106" i="27"/>
  <c r="GW107" i="27"/>
  <c r="GW104" i="27"/>
  <c r="GW108" i="27" s="1"/>
  <c r="GY104" i="26"/>
  <c r="GY108" i="26" s="1"/>
  <c r="DC104" i="26"/>
  <c r="GY107" i="26"/>
  <c r="GY106" i="26"/>
  <c r="GX109" i="26"/>
  <c r="LL7" i="20"/>
  <c r="LL8" i="20" s="1"/>
  <c r="DU4" i="20"/>
  <c r="LM5" i="20"/>
  <c r="LM4" i="20"/>
  <c r="LM6" i="20" s="1"/>
  <c r="HT6" i="27"/>
  <c r="DX6" i="27"/>
  <c r="HT13" i="27"/>
  <c r="DX13" i="27"/>
  <c r="DZ8" i="27"/>
  <c r="HV8" i="27"/>
  <c r="DZ10" i="27"/>
  <c r="HV10" i="27"/>
  <c r="EA12" i="27"/>
  <c r="HW12" i="27"/>
  <c r="DZ7" i="27"/>
  <c r="HV7" i="27"/>
  <c r="DZ11" i="27"/>
  <c r="HV11" i="27"/>
  <c r="DZ9" i="27"/>
  <c r="HV9" i="27"/>
  <c r="HW5" i="27"/>
  <c r="EA5" i="27"/>
  <c r="DY4" i="27"/>
  <c r="HU4" i="27"/>
  <c r="HP4" i="26"/>
  <c r="DT4" i="26"/>
  <c r="HO11" i="26"/>
  <c r="DS11" i="26"/>
  <c r="HP10" i="26"/>
  <c r="DT10" i="26"/>
  <c r="HR13" i="26"/>
  <c r="DV13" i="26"/>
  <c r="HR9" i="26"/>
  <c r="DV9" i="26"/>
  <c r="HQ5" i="26"/>
  <c r="DU5" i="26"/>
  <c r="HP8" i="26"/>
  <c r="DT8" i="26"/>
  <c r="HP12" i="26"/>
  <c r="DT12" i="26"/>
  <c r="HO7" i="26"/>
  <c r="DS7" i="26"/>
  <c r="HP6" i="26"/>
  <c r="DT6" i="26"/>
  <c r="HP13" i="17"/>
  <c r="DT13" i="17"/>
  <c r="HP6" i="17"/>
  <c r="DT6" i="17"/>
  <c r="DV12" i="17"/>
  <c r="HR12" i="17"/>
  <c r="DT10" i="17"/>
  <c r="HP10" i="17"/>
  <c r="DT9" i="17"/>
  <c r="HP9" i="17"/>
  <c r="DU8" i="17"/>
  <c r="HQ8" i="17"/>
  <c r="HP5" i="17"/>
  <c r="DT5" i="17"/>
  <c r="DU7" i="17"/>
  <c r="HQ7" i="17"/>
  <c r="DU11" i="17"/>
  <c r="HQ11" i="17"/>
  <c r="B152" i="28"/>
  <c r="C152" i="28" s="1"/>
  <c r="C145" i="30" l="1"/>
  <c r="B146" i="30"/>
  <c r="CV104" i="17"/>
  <c r="GR104" i="17"/>
  <c r="GW109" i="27"/>
  <c r="DB104" i="27"/>
  <c r="GX106" i="27"/>
  <c r="GX107" i="27"/>
  <c r="GX104" i="27"/>
  <c r="GX108" i="27" s="1"/>
  <c r="GZ104" i="26"/>
  <c r="GZ108" i="26" s="1"/>
  <c r="DD104" i="26"/>
  <c r="GZ107" i="26"/>
  <c r="GZ106" i="26"/>
  <c r="GY109" i="26"/>
  <c r="LM7" i="20"/>
  <c r="DV4" i="20"/>
  <c r="LN5" i="20"/>
  <c r="LM8" i="20"/>
  <c r="LN4" i="20"/>
  <c r="LN6" i="20" s="1"/>
  <c r="HU13" i="27"/>
  <c r="DY13" i="27"/>
  <c r="EA9" i="27"/>
  <c r="HW9" i="27"/>
  <c r="EA7" i="27"/>
  <c r="HW7" i="27"/>
  <c r="HW10" i="27"/>
  <c r="EA10" i="27"/>
  <c r="HX5" i="27"/>
  <c r="EB5" i="27"/>
  <c r="HU6" i="27"/>
  <c r="DY6" i="27"/>
  <c r="EA11" i="27"/>
  <c r="HW11" i="27"/>
  <c r="EB12" i="27"/>
  <c r="HX12" i="27"/>
  <c r="EA8" i="27"/>
  <c r="HW8" i="27"/>
  <c r="DZ4" i="27"/>
  <c r="HV4" i="27"/>
  <c r="HQ6" i="26"/>
  <c r="DU6" i="26"/>
  <c r="HQ12" i="26"/>
  <c r="DU12" i="26"/>
  <c r="HR5" i="26"/>
  <c r="DV5" i="26"/>
  <c r="HS13" i="26"/>
  <c r="DW13" i="26"/>
  <c r="HP11" i="26"/>
  <c r="DT11" i="26"/>
  <c r="HP7" i="26"/>
  <c r="DT7" i="26"/>
  <c r="HQ8" i="26"/>
  <c r="DU8" i="26"/>
  <c r="HS9" i="26"/>
  <c r="DW9" i="26"/>
  <c r="HQ10" i="26"/>
  <c r="DU10" i="26"/>
  <c r="DU4" i="26"/>
  <c r="HQ4" i="26"/>
  <c r="HQ6" i="17"/>
  <c r="DU6" i="17"/>
  <c r="DV11" i="17"/>
  <c r="HR11" i="17"/>
  <c r="DV7" i="17"/>
  <c r="HR7" i="17"/>
  <c r="DV8" i="17"/>
  <c r="HR8" i="17"/>
  <c r="DU10" i="17"/>
  <c r="HQ10" i="17"/>
  <c r="HQ13" i="17"/>
  <c r="DU13" i="17"/>
  <c r="HQ5" i="17"/>
  <c r="DU5" i="17"/>
  <c r="DU9" i="17"/>
  <c r="HQ9" i="17"/>
  <c r="DW12" i="17"/>
  <c r="HS12" i="17"/>
  <c r="B153" i="28"/>
  <c r="C153" i="28" s="1"/>
  <c r="B147" i="30" l="1"/>
  <c r="C146" i="30"/>
  <c r="CW104" i="17"/>
  <c r="GS104" i="17"/>
  <c r="GX109" i="27"/>
  <c r="DC104" i="27"/>
  <c r="GY106" i="27"/>
  <c r="GY107" i="27"/>
  <c r="GY104" i="27"/>
  <c r="GY108" i="27" s="1"/>
  <c r="DE104" i="26"/>
  <c r="HA104" i="26"/>
  <c r="HA108" i="26" s="1"/>
  <c r="HA106" i="26"/>
  <c r="HA107" i="26"/>
  <c r="GZ109" i="26"/>
  <c r="LN7" i="20"/>
  <c r="LN8" i="20" s="1"/>
  <c r="DW4" i="20"/>
  <c r="LO5" i="20"/>
  <c r="LO4" i="20"/>
  <c r="LO6" i="20" s="1"/>
  <c r="HV6" i="27"/>
  <c r="DZ6" i="27"/>
  <c r="HX10" i="27"/>
  <c r="EB10" i="27"/>
  <c r="EC5" i="27"/>
  <c r="HY5" i="27"/>
  <c r="HV13" i="27"/>
  <c r="DZ13" i="27"/>
  <c r="EC12" i="27"/>
  <c r="HY12" i="27"/>
  <c r="EB9" i="27"/>
  <c r="HX9" i="27"/>
  <c r="EB8" i="27"/>
  <c r="HX8" i="27"/>
  <c r="EB11" i="27"/>
  <c r="HX11" i="27"/>
  <c r="HX7" i="27"/>
  <c r="EB7" i="27"/>
  <c r="EA4" i="27"/>
  <c r="HW4" i="27"/>
  <c r="HR4" i="26"/>
  <c r="DV4" i="26"/>
  <c r="HT9" i="26"/>
  <c r="DX9" i="26"/>
  <c r="HQ7" i="26"/>
  <c r="DU7" i="26"/>
  <c r="HT13" i="26"/>
  <c r="DX13" i="26"/>
  <c r="HR12" i="26"/>
  <c r="DV12" i="26"/>
  <c r="HR10" i="26"/>
  <c r="DV10" i="26"/>
  <c r="HR8" i="26"/>
  <c r="DV8" i="26"/>
  <c r="HQ11" i="26"/>
  <c r="DU11" i="26"/>
  <c r="HS5" i="26"/>
  <c r="DW5" i="26"/>
  <c r="HR6" i="26"/>
  <c r="DV6" i="26"/>
  <c r="HR13" i="17"/>
  <c r="DV13" i="17"/>
  <c r="HS8" i="17"/>
  <c r="DW8" i="17"/>
  <c r="DW11" i="17"/>
  <c r="HS11" i="17"/>
  <c r="HR9" i="17"/>
  <c r="DV9" i="17"/>
  <c r="HR6" i="17"/>
  <c r="DV6" i="17"/>
  <c r="DV5" i="17"/>
  <c r="HR5" i="17"/>
  <c r="HT12" i="17"/>
  <c r="DX12" i="17"/>
  <c r="DV10" i="17"/>
  <c r="HR10" i="17"/>
  <c r="HS7" i="17"/>
  <c r="DW7" i="17"/>
  <c r="B154" i="28"/>
  <c r="C154" i="28" s="1"/>
  <c r="B148" i="30" l="1"/>
  <c r="C147" i="30"/>
  <c r="CX104" i="17"/>
  <c r="GT104" i="17"/>
  <c r="GY109" i="27"/>
  <c r="DD104" i="27"/>
  <c r="GZ106" i="27"/>
  <c r="GZ107" i="27"/>
  <c r="GZ104" i="27"/>
  <c r="GZ108" i="27" s="1"/>
  <c r="HA109" i="26"/>
  <c r="HB104" i="26"/>
  <c r="DF104" i="26"/>
  <c r="HB108" i="26"/>
  <c r="HB107" i="26"/>
  <c r="HB106" i="26"/>
  <c r="LO7" i="20"/>
  <c r="LO8" i="20" s="1"/>
  <c r="DX4" i="20"/>
  <c r="LP5" i="20"/>
  <c r="LP6" i="20"/>
  <c r="LP4" i="20"/>
  <c r="LP7" i="20" s="1"/>
  <c r="HW13" i="27"/>
  <c r="EA13" i="27"/>
  <c r="EC9" i="27"/>
  <c r="HY9" i="27"/>
  <c r="HY10" i="27"/>
  <c r="EC10" i="27"/>
  <c r="EC11" i="27"/>
  <c r="HY11" i="27"/>
  <c r="HY7" i="27"/>
  <c r="EC7" i="27"/>
  <c r="HW6" i="27"/>
  <c r="EA6" i="27"/>
  <c r="HY8" i="27"/>
  <c r="EC8" i="27"/>
  <c r="ED12" i="27"/>
  <c r="HZ12" i="27"/>
  <c r="ED5" i="27"/>
  <c r="HZ5" i="27"/>
  <c r="EB4" i="27"/>
  <c r="HX4" i="27"/>
  <c r="HS6" i="26"/>
  <c r="DW6" i="26"/>
  <c r="HR11" i="26"/>
  <c r="DV11" i="26"/>
  <c r="HS10" i="26"/>
  <c r="DW10" i="26"/>
  <c r="HU13" i="26"/>
  <c r="DY13" i="26"/>
  <c r="HU9" i="26"/>
  <c r="DY9" i="26"/>
  <c r="HT5" i="26"/>
  <c r="DX5" i="26"/>
  <c r="HS8" i="26"/>
  <c r="DW8" i="26"/>
  <c r="HS12" i="26"/>
  <c r="DW12" i="26"/>
  <c r="HR7" i="26"/>
  <c r="DV7" i="26"/>
  <c r="HS4" i="26"/>
  <c r="DW4" i="26"/>
  <c r="DW9" i="17"/>
  <c r="HS9" i="17"/>
  <c r="DX8" i="17"/>
  <c r="HT8" i="17"/>
  <c r="HS5" i="17"/>
  <c r="DW5" i="17"/>
  <c r="DW10" i="17"/>
  <c r="HS10" i="17"/>
  <c r="DX7" i="17"/>
  <c r="HT7" i="17"/>
  <c r="HU12" i="17"/>
  <c r="DY12" i="17"/>
  <c r="HS6" i="17"/>
  <c r="DW6" i="17"/>
  <c r="HS13" i="17"/>
  <c r="DW13" i="17"/>
  <c r="DX11" i="17"/>
  <c r="HT11" i="17"/>
  <c r="B155" i="28"/>
  <c r="C155" i="28" s="1"/>
  <c r="C148" i="30" l="1"/>
  <c r="B149" i="30"/>
  <c r="CY104" i="17"/>
  <c r="GU104" i="17"/>
  <c r="GZ109" i="27"/>
  <c r="DE104" i="27"/>
  <c r="HA106" i="27"/>
  <c r="HA107" i="27"/>
  <c r="HA104" i="27"/>
  <c r="HA108" i="27" s="1"/>
  <c r="HB109" i="26"/>
  <c r="HC104" i="26"/>
  <c r="DG104" i="26"/>
  <c r="HC107" i="26"/>
  <c r="HC106" i="26"/>
  <c r="HC108" i="26"/>
  <c r="LP8" i="20"/>
  <c r="DY4" i="20"/>
  <c r="LQ5" i="20"/>
  <c r="LQ4" i="20"/>
  <c r="LQ6" i="20" s="1"/>
  <c r="HX6" i="27"/>
  <c r="EB6" i="27"/>
  <c r="ED11" i="27"/>
  <c r="HZ11" i="27"/>
  <c r="ED9" i="27"/>
  <c r="HZ9" i="27"/>
  <c r="IA5" i="27"/>
  <c r="EE5" i="27"/>
  <c r="EE12" i="27"/>
  <c r="IA12" i="27"/>
  <c r="ED8" i="27"/>
  <c r="HZ8" i="27"/>
  <c r="ED7" i="27"/>
  <c r="HZ7" i="27"/>
  <c r="HZ10" i="27"/>
  <c r="ED10" i="27"/>
  <c r="HX13" i="27"/>
  <c r="EB13" i="27"/>
  <c r="EC4" i="27"/>
  <c r="HY4" i="27"/>
  <c r="HT4" i="26"/>
  <c r="DX4" i="26"/>
  <c r="HT12" i="26"/>
  <c r="DX12" i="26"/>
  <c r="HU5" i="26"/>
  <c r="DY5" i="26"/>
  <c r="HV13" i="26"/>
  <c r="DZ13" i="26"/>
  <c r="HS11" i="26"/>
  <c r="DW11" i="26"/>
  <c r="HS7" i="26"/>
  <c r="DW7" i="26"/>
  <c r="HT8" i="26"/>
  <c r="DX8" i="26"/>
  <c r="HV9" i="26"/>
  <c r="DZ9" i="26"/>
  <c r="HT10" i="26"/>
  <c r="DX10" i="26"/>
  <c r="HT6" i="26"/>
  <c r="DX6" i="26"/>
  <c r="HT13" i="17"/>
  <c r="DX13" i="17"/>
  <c r="DZ12" i="17"/>
  <c r="HV12" i="17"/>
  <c r="DX10" i="17"/>
  <c r="HT10" i="17"/>
  <c r="DY8" i="17"/>
  <c r="HU8" i="17"/>
  <c r="HT5" i="17"/>
  <c r="DX5" i="17"/>
  <c r="HT6" i="17"/>
  <c r="DX6" i="17"/>
  <c r="DY11" i="17"/>
  <c r="HU11" i="17"/>
  <c r="DY7" i="17"/>
  <c r="HU7" i="17"/>
  <c r="DX9" i="17"/>
  <c r="HT9" i="17"/>
  <c r="B156" i="28"/>
  <c r="C156" i="28" s="1"/>
  <c r="B150" i="30" l="1"/>
  <c r="C149" i="30"/>
  <c r="CZ104" i="17"/>
  <c r="GV104" i="17"/>
  <c r="HA109" i="27"/>
  <c r="DF104" i="27"/>
  <c r="HB106" i="27"/>
  <c r="HB107" i="27"/>
  <c r="HB104" i="27"/>
  <c r="HB108" i="27" s="1"/>
  <c r="HC109" i="26"/>
  <c r="HD104" i="26"/>
  <c r="DH104" i="26"/>
  <c r="HD108" i="26"/>
  <c r="HD107" i="26"/>
  <c r="HD106" i="26"/>
  <c r="LQ7" i="20"/>
  <c r="LQ8" i="20" s="1"/>
  <c r="DZ4" i="20"/>
  <c r="LR5" i="20"/>
  <c r="LR4" i="20"/>
  <c r="LR6" i="20" s="1"/>
  <c r="IA8" i="27"/>
  <c r="EE8" i="27"/>
  <c r="EE11" i="27"/>
  <c r="IA11" i="27"/>
  <c r="EE10" i="27"/>
  <c r="IA10" i="27"/>
  <c r="EF5" i="27"/>
  <c r="IB5" i="27"/>
  <c r="HY13" i="27"/>
  <c r="EC13" i="27"/>
  <c r="HY6" i="27"/>
  <c r="EC6" i="27"/>
  <c r="EE7" i="27"/>
  <c r="IA7" i="27"/>
  <c r="EF12" i="27"/>
  <c r="IB12" i="27"/>
  <c r="EE9" i="27"/>
  <c r="IA9" i="27"/>
  <c r="ED4" i="27"/>
  <c r="HZ4" i="27"/>
  <c r="HU6" i="26"/>
  <c r="DY6" i="26"/>
  <c r="HW9" i="26"/>
  <c r="EA9" i="26"/>
  <c r="HT7" i="26"/>
  <c r="DX7" i="26"/>
  <c r="HW13" i="26"/>
  <c r="EA13" i="26"/>
  <c r="HU12" i="26"/>
  <c r="DY12" i="26"/>
  <c r="HU10" i="26"/>
  <c r="DY10" i="26"/>
  <c r="HU8" i="26"/>
  <c r="DY8" i="26"/>
  <c r="HT11" i="26"/>
  <c r="DX11" i="26"/>
  <c r="HV5" i="26"/>
  <c r="DZ5" i="26"/>
  <c r="DY4" i="26"/>
  <c r="HU4" i="26"/>
  <c r="HU6" i="17"/>
  <c r="DY6" i="17"/>
  <c r="DZ7" i="17"/>
  <c r="HV7" i="17"/>
  <c r="DZ8" i="17"/>
  <c r="HV8" i="17"/>
  <c r="EA12" i="17"/>
  <c r="HW12" i="17"/>
  <c r="DY5" i="17"/>
  <c r="HU5" i="17"/>
  <c r="HU13" i="17"/>
  <c r="DY13" i="17"/>
  <c r="DY9" i="17"/>
  <c r="HU9" i="17"/>
  <c r="DZ11" i="17"/>
  <c r="HV11" i="17"/>
  <c r="DY10" i="17"/>
  <c r="HU10" i="17"/>
  <c r="B157" i="28"/>
  <c r="C157" i="28" s="1"/>
  <c r="C150" i="30" l="1"/>
  <c r="B151" i="30"/>
  <c r="DA104" i="17"/>
  <c r="GW104" i="17"/>
  <c r="HB109" i="27"/>
  <c r="DG104" i="27"/>
  <c r="HC107" i="27"/>
  <c r="HC106" i="27"/>
  <c r="HC104" i="27"/>
  <c r="HC108" i="27" s="1"/>
  <c r="HE104" i="26"/>
  <c r="DI104" i="26"/>
  <c r="HE106" i="26"/>
  <c r="HE107" i="26"/>
  <c r="HE108" i="26"/>
  <c r="HD109" i="26"/>
  <c r="LR7" i="20"/>
  <c r="LR8" i="20" s="1"/>
  <c r="EA4" i="20"/>
  <c r="LS5" i="20"/>
  <c r="LS4" i="20"/>
  <c r="LS6" i="20" s="1"/>
  <c r="HZ6" i="27"/>
  <c r="ED6" i="27"/>
  <c r="IC5" i="27"/>
  <c r="EG5" i="27"/>
  <c r="EF11" i="27"/>
  <c r="IB11" i="27"/>
  <c r="HZ13" i="27"/>
  <c r="ED13" i="27"/>
  <c r="IB8" i="27"/>
  <c r="EF8" i="27"/>
  <c r="IC12" i="27"/>
  <c r="EG12" i="27"/>
  <c r="IB9" i="27"/>
  <c r="EF9" i="27"/>
  <c r="EF7" i="27"/>
  <c r="IB7" i="27"/>
  <c r="IB10" i="27"/>
  <c r="EF10" i="27"/>
  <c r="EE4" i="27"/>
  <c r="IA4" i="27"/>
  <c r="HV4" i="26"/>
  <c r="DZ4" i="26"/>
  <c r="HU11" i="26"/>
  <c r="DY11" i="26"/>
  <c r="HV10" i="26"/>
  <c r="DZ10" i="26"/>
  <c r="HX13" i="26"/>
  <c r="EB13" i="26"/>
  <c r="HX9" i="26"/>
  <c r="EB9" i="26"/>
  <c r="HW5" i="26"/>
  <c r="EA5" i="26"/>
  <c r="HV8" i="26"/>
  <c r="DZ8" i="26"/>
  <c r="HV12" i="26"/>
  <c r="DZ12" i="26"/>
  <c r="HU7" i="26"/>
  <c r="DY7" i="26"/>
  <c r="HV6" i="26"/>
  <c r="DZ6" i="26"/>
  <c r="HX12" i="17"/>
  <c r="EB12" i="17"/>
  <c r="HW7" i="17"/>
  <c r="EA7" i="17"/>
  <c r="DZ6" i="17"/>
  <c r="HV6" i="17"/>
  <c r="DZ13" i="17"/>
  <c r="HV13" i="17"/>
  <c r="EA11" i="17"/>
  <c r="HW11" i="17"/>
  <c r="DZ10" i="17"/>
  <c r="HV10" i="17"/>
  <c r="DZ9" i="17"/>
  <c r="HV9" i="17"/>
  <c r="DZ5" i="17"/>
  <c r="HV5" i="17"/>
  <c r="EA8" i="17"/>
  <c r="HW8" i="17"/>
  <c r="B158" i="28"/>
  <c r="C158" i="28" s="1"/>
  <c r="B152" i="30" l="1"/>
  <c r="C152" i="30" s="1"/>
  <c r="C151" i="30"/>
  <c r="DB104" i="17"/>
  <c r="GX104" i="17"/>
  <c r="HC109" i="27"/>
  <c r="DH104" i="27"/>
  <c r="HD106" i="27"/>
  <c r="HD107" i="27"/>
  <c r="HD104" i="27"/>
  <c r="HD108" i="27" s="1"/>
  <c r="HE109" i="26"/>
  <c r="DJ104" i="26"/>
  <c r="HF104" i="26"/>
  <c r="HF108" i="26" s="1"/>
  <c r="HF107" i="26"/>
  <c r="HF106" i="26"/>
  <c r="LS7" i="20"/>
  <c r="LS8" i="20" s="1"/>
  <c r="EB4" i="20"/>
  <c r="LT5" i="20"/>
  <c r="LT6" i="20"/>
  <c r="LT4" i="20"/>
  <c r="LT7" i="20" s="1"/>
  <c r="IC10" i="27"/>
  <c r="EG10" i="27"/>
  <c r="IC9" i="27"/>
  <c r="EG9" i="27"/>
  <c r="IC8" i="27"/>
  <c r="EG8" i="27"/>
  <c r="IA6" i="27"/>
  <c r="EE6" i="27"/>
  <c r="EH12" i="27"/>
  <c r="IE12" i="27" s="1"/>
  <c r="ID12" i="27"/>
  <c r="IA13" i="27"/>
  <c r="EE13" i="27"/>
  <c r="EH5" i="27"/>
  <c r="IE5" i="27" s="1"/>
  <c r="ID5" i="27"/>
  <c r="EG7" i="27"/>
  <c r="IC7" i="27"/>
  <c r="EG11" i="27"/>
  <c r="IC11" i="27"/>
  <c r="EF4" i="27"/>
  <c r="IB4" i="27"/>
  <c r="EA6" i="26"/>
  <c r="HW6" i="26"/>
  <c r="HW12" i="26"/>
  <c r="EA12" i="26"/>
  <c r="HX5" i="26"/>
  <c r="EB5" i="26"/>
  <c r="HY13" i="26"/>
  <c r="EC13" i="26"/>
  <c r="HV11" i="26"/>
  <c r="DZ11" i="26"/>
  <c r="HV7" i="26"/>
  <c r="DZ7" i="26"/>
  <c r="HW8" i="26"/>
  <c r="EA8" i="26"/>
  <c r="HY9" i="26"/>
  <c r="EC9" i="26"/>
  <c r="HW10" i="26"/>
  <c r="EA10" i="26"/>
  <c r="HW4" i="26"/>
  <c r="EA4" i="26"/>
  <c r="EB7" i="17"/>
  <c r="HX7" i="17"/>
  <c r="HW5" i="17"/>
  <c r="EA5" i="17"/>
  <c r="EA10" i="17"/>
  <c r="HW10" i="17"/>
  <c r="HW13" i="17"/>
  <c r="EA13" i="17"/>
  <c r="EC12" i="17"/>
  <c r="HY12" i="17"/>
  <c r="EB8" i="17"/>
  <c r="HX8" i="17"/>
  <c r="EA9" i="17"/>
  <c r="HW9" i="17"/>
  <c r="HX11" i="17"/>
  <c r="EB11" i="17"/>
  <c r="HW6" i="17"/>
  <c r="EA6" i="17"/>
  <c r="B159" i="28"/>
  <c r="C159" i="28" s="1"/>
  <c r="HD109" i="27" l="1"/>
  <c r="DC104" i="17"/>
  <c r="GY104" i="17"/>
  <c r="DI104" i="27"/>
  <c r="HE106" i="27"/>
  <c r="HE107" i="27"/>
  <c r="HE104" i="27"/>
  <c r="HE108" i="27" s="1"/>
  <c r="HF109" i="26"/>
  <c r="HG104" i="26"/>
  <c r="DK104" i="26"/>
  <c r="HG108" i="26"/>
  <c r="HG107" i="26"/>
  <c r="HG106" i="26"/>
  <c r="LT8" i="20"/>
  <c r="EC4" i="20"/>
  <c r="LU5" i="20"/>
  <c r="LU4" i="20"/>
  <c r="LU6" i="20" s="1"/>
  <c r="EH11" i="27"/>
  <c r="IE11" i="27" s="1"/>
  <c r="ID11" i="27"/>
  <c r="IB13" i="27"/>
  <c r="EF13" i="27"/>
  <c r="EH9" i="27"/>
  <c r="IE9" i="27" s="1"/>
  <c r="ID9" i="27"/>
  <c r="EH7" i="27"/>
  <c r="IE7" i="27" s="1"/>
  <c r="ID7" i="27"/>
  <c r="IB6" i="27"/>
  <c r="EF6" i="27"/>
  <c r="EH8" i="27"/>
  <c r="IE8" i="27" s="1"/>
  <c r="ID8" i="27"/>
  <c r="EH10" i="27"/>
  <c r="IE10" i="27" s="1"/>
  <c r="ID10" i="27"/>
  <c r="EG4" i="27"/>
  <c r="IC4" i="27"/>
  <c r="HX4" i="26"/>
  <c r="EB4" i="26"/>
  <c r="HZ9" i="26"/>
  <c r="ED9" i="26"/>
  <c r="IA9" i="26" s="1"/>
  <c r="HW7" i="26"/>
  <c r="EA7" i="26"/>
  <c r="HZ13" i="26"/>
  <c r="ED13" i="26"/>
  <c r="IA13" i="26" s="1"/>
  <c r="HX12" i="26"/>
  <c r="EB12" i="26"/>
  <c r="HX10" i="26"/>
  <c r="EB10" i="26"/>
  <c r="HX8" i="26"/>
  <c r="EB8" i="26"/>
  <c r="HW11" i="26"/>
  <c r="EA11" i="26"/>
  <c r="HY5" i="26"/>
  <c r="EC5" i="26"/>
  <c r="HX6" i="26"/>
  <c r="EB6" i="26"/>
  <c r="EC8" i="17"/>
  <c r="HY8" i="17"/>
  <c r="HX6" i="17"/>
  <c r="EB6" i="17"/>
  <c r="EC11" i="17"/>
  <c r="HY11" i="17"/>
  <c r="HX13" i="17"/>
  <c r="EB13" i="17"/>
  <c r="HX5" i="17"/>
  <c r="EB5" i="17"/>
  <c r="EB9" i="17"/>
  <c r="HX9" i="17"/>
  <c r="ED12" i="17"/>
  <c r="IA12" i="17" s="1"/>
  <c r="HZ12" i="17"/>
  <c r="EB10" i="17"/>
  <c r="HX10" i="17"/>
  <c r="EC7" i="17"/>
  <c r="HY7" i="17"/>
  <c r="B160" i="28"/>
  <c r="C160" i="28" s="1"/>
  <c r="DD104" i="17" l="1"/>
  <c r="GZ104" i="17"/>
  <c r="HE109" i="27"/>
  <c r="DJ104" i="27"/>
  <c r="HF106" i="27"/>
  <c r="HF107" i="27"/>
  <c r="HF104" i="27"/>
  <c r="HF108" i="27" s="1"/>
  <c r="DL104" i="26"/>
  <c r="HH104" i="26"/>
  <c r="HH108" i="26"/>
  <c r="HH107" i="26"/>
  <c r="HH106" i="26"/>
  <c r="HG109" i="26"/>
  <c r="LU7" i="20"/>
  <c r="LU8" i="20" s="1"/>
  <c r="ED4" i="20"/>
  <c r="LV5" i="20"/>
  <c r="LV4" i="20"/>
  <c r="LV6" i="20" s="1"/>
  <c r="IC13" i="27"/>
  <c r="EG13" i="27"/>
  <c r="IC6" i="27"/>
  <c r="EG6" i="27"/>
  <c r="EH4" i="27"/>
  <c r="IE4" i="27" s="1"/>
  <c r="ID4" i="27"/>
  <c r="HY6" i="26"/>
  <c r="EC6" i="26"/>
  <c r="HX11" i="26"/>
  <c r="EB11" i="26"/>
  <c r="HY10" i="26"/>
  <c r="EC10" i="26"/>
  <c r="HZ5" i="26"/>
  <c r="ED5" i="26"/>
  <c r="IA5" i="26" s="1"/>
  <c r="HY8" i="26"/>
  <c r="EC8" i="26"/>
  <c r="HY12" i="26"/>
  <c r="EC12" i="26"/>
  <c r="HX7" i="26"/>
  <c r="EB7" i="26"/>
  <c r="EC4" i="26"/>
  <c r="HY4" i="26"/>
  <c r="HY13" i="17"/>
  <c r="EC13" i="17"/>
  <c r="HY6" i="17"/>
  <c r="EC6" i="17"/>
  <c r="EC5" i="17"/>
  <c r="HY5" i="17"/>
  <c r="EC10" i="17"/>
  <c r="HY10" i="17"/>
  <c r="EC9" i="17"/>
  <c r="HY9" i="17"/>
  <c r="ED7" i="17"/>
  <c r="IA7" i="17" s="1"/>
  <c r="HZ7" i="17"/>
  <c r="ED11" i="17"/>
  <c r="IA11" i="17" s="1"/>
  <c r="HZ11" i="17"/>
  <c r="ED8" i="17"/>
  <c r="IA8" i="17" s="1"/>
  <c r="HZ8" i="17"/>
  <c r="B161" i="28"/>
  <c r="C161" i="28" s="1"/>
  <c r="DE104" i="17" l="1"/>
  <c r="HA104" i="17"/>
  <c r="HF109" i="27"/>
  <c r="DK104" i="27"/>
  <c r="HG106" i="27"/>
  <c r="HG107" i="27"/>
  <c r="HG104" i="27"/>
  <c r="HG108" i="27" s="1"/>
  <c r="HH109" i="26"/>
  <c r="HI104" i="26"/>
  <c r="HI108" i="26" s="1"/>
  <c r="DM104" i="26"/>
  <c r="HI106" i="26"/>
  <c r="HI107" i="26"/>
  <c r="LV7" i="20"/>
  <c r="LV8" i="20" s="1"/>
  <c r="EE4" i="20"/>
  <c r="LW5" i="20"/>
  <c r="LW4" i="20"/>
  <c r="LW6" i="20" s="1"/>
  <c r="EH6" i="27"/>
  <c r="IE6" i="27" s="1"/>
  <c r="ID6" i="27"/>
  <c r="ID13" i="27"/>
  <c r="EH13" i="27"/>
  <c r="IE13" i="27" s="1"/>
  <c r="HZ12" i="26"/>
  <c r="ED12" i="26"/>
  <c r="IA12" i="26" s="1"/>
  <c r="HY11" i="26"/>
  <c r="EC11" i="26"/>
  <c r="HZ4" i="26"/>
  <c r="ED4" i="26"/>
  <c r="IA4" i="26" s="1"/>
  <c r="HY7" i="26"/>
  <c r="EC7" i="26"/>
  <c r="HZ8" i="26"/>
  <c r="ED8" i="26"/>
  <c r="IA8" i="26" s="1"/>
  <c r="HZ10" i="26"/>
  <c r="ED10" i="26"/>
  <c r="IA10" i="26" s="1"/>
  <c r="HZ6" i="26"/>
  <c r="ED6" i="26"/>
  <c r="IA6" i="26" s="1"/>
  <c r="ED9" i="17"/>
  <c r="IA9" i="17" s="1"/>
  <c r="HZ9" i="17"/>
  <c r="ED5" i="17"/>
  <c r="IA5" i="17" s="1"/>
  <c r="HZ5" i="17"/>
  <c r="HZ6" i="17"/>
  <c r="ED6" i="17"/>
  <c r="IA6" i="17" s="1"/>
  <c r="ED10" i="17"/>
  <c r="IA10" i="17" s="1"/>
  <c r="HZ10" i="17"/>
  <c r="ED13" i="17"/>
  <c r="IA13" i="17" s="1"/>
  <c r="HZ13" i="17"/>
  <c r="B162" i="28"/>
  <c r="C162" i="28" s="1"/>
  <c r="DF104" i="17" l="1"/>
  <c r="HB104" i="17"/>
  <c r="HG109" i="27"/>
  <c r="DL104" i="27"/>
  <c r="HH106" i="27"/>
  <c r="HH107" i="27"/>
  <c r="HH104" i="27"/>
  <c r="HH108" i="27" s="1"/>
  <c r="HI109" i="26"/>
  <c r="DN104" i="26"/>
  <c r="HJ104" i="26"/>
  <c r="HJ108" i="26" s="1"/>
  <c r="HJ107" i="26"/>
  <c r="HJ106" i="26"/>
  <c r="LW7" i="20"/>
  <c r="LW8" i="20" s="1"/>
  <c r="EF4" i="20"/>
  <c r="LX5" i="20"/>
  <c r="LX4" i="20"/>
  <c r="LX6" i="20" s="1"/>
  <c r="HZ7" i="26"/>
  <c r="ED7" i="26"/>
  <c r="IA7" i="26" s="1"/>
  <c r="HZ11" i="26"/>
  <c r="ED11" i="26"/>
  <c r="IA11" i="26" s="1"/>
  <c r="B163" i="28"/>
  <c r="C163" i="28" s="1"/>
  <c r="DG104" i="17" l="1"/>
  <c r="HC104" i="17"/>
  <c r="HH109" i="27"/>
  <c r="DM104" i="27"/>
  <c r="HI106" i="27"/>
  <c r="HI107" i="27"/>
  <c r="HI104" i="27"/>
  <c r="HI108" i="27" s="1"/>
  <c r="HJ109" i="26"/>
  <c r="DO104" i="26"/>
  <c r="HK104" i="26"/>
  <c r="HK108" i="26" s="1"/>
  <c r="HK107" i="26"/>
  <c r="HK106" i="26"/>
  <c r="LX7" i="20"/>
  <c r="LX8" i="20" s="1"/>
  <c r="EG4" i="20"/>
  <c r="LY5" i="20"/>
  <c r="LY4" i="20"/>
  <c r="LY6" i="20" s="1"/>
  <c r="B164" i="28"/>
  <c r="C164" i="28" s="1"/>
  <c r="DH104" i="17" l="1"/>
  <c r="HD104" i="17"/>
  <c r="HI109" i="27"/>
  <c r="DN104" i="27"/>
  <c r="HJ106" i="27"/>
  <c r="HJ107" i="27"/>
  <c r="HJ104" i="27"/>
  <c r="HJ108" i="27" s="1"/>
  <c r="HK109" i="26"/>
  <c r="HL104" i="26"/>
  <c r="DP104" i="26"/>
  <c r="HL107" i="26"/>
  <c r="HL106" i="26"/>
  <c r="HL108" i="26"/>
  <c r="LY7" i="20"/>
  <c r="LY8" i="20" s="1"/>
  <c r="EH4" i="20"/>
  <c r="LZ5" i="20"/>
  <c r="LZ4" i="20"/>
  <c r="LZ6" i="20" s="1"/>
  <c r="B165" i="28"/>
  <c r="C165" i="28" s="1"/>
  <c r="DI104" i="17" l="1"/>
  <c r="HE104" i="17"/>
  <c r="HJ109" i="27"/>
  <c r="DO104" i="27"/>
  <c r="HK107" i="27"/>
  <c r="HK106" i="27"/>
  <c r="HK104" i="27"/>
  <c r="HK108" i="27" s="1"/>
  <c r="HL109" i="26"/>
  <c r="HM104" i="26"/>
  <c r="HM108" i="26" s="1"/>
  <c r="DQ104" i="26"/>
  <c r="HM106" i="26"/>
  <c r="HM107" i="26"/>
  <c r="LZ7" i="20"/>
  <c r="LZ8" i="20" s="1"/>
  <c r="EI4" i="20"/>
  <c r="MA5" i="20"/>
  <c r="MA6" i="20"/>
  <c r="MA4" i="20"/>
  <c r="MA7" i="20" s="1"/>
  <c r="DJ104" i="17" l="1"/>
  <c r="HF104" i="17"/>
  <c r="DP104" i="27"/>
  <c r="HL107" i="27"/>
  <c r="HL106" i="27"/>
  <c r="HL104" i="27"/>
  <c r="HL108" i="27" s="1"/>
  <c r="HK109" i="27"/>
  <c r="HM109" i="26"/>
  <c r="HN104" i="26"/>
  <c r="DR104" i="26"/>
  <c r="HN108" i="26"/>
  <c r="HN107" i="26"/>
  <c r="HN106" i="26"/>
  <c r="MA8" i="20"/>
  <c r="EJ4" i="20"/>
  <c r="MB5" i="20"/>
  <c r="MB4" i="20"/>
  <c r="MB6" i="20" s="1"/>
  <c r="DK104" i="17" l="1"/>
  <c r="HG104" i="17"/>
  <c r="HL109" i="27"/>
  <c r="DQ104" i="27"/>
  <c r="HM106" i="27"/>
  <c r="HM107" i="27"/>
  <c r="HM104" i="27"/>
  <c r="HM108" i="27" s="1"/>
  <c r="HN109" i="26"/>
  <c r="HO104" i="26"/>
  <c r="DS104" i="26"/>
  <c r="HO108" i="26"/>
  <c r="HO107" i="26"/>
  <c r="HO106" i="26"/>
  <c r="MB7" i="20"/>
  <c r="EK4" i="20"/>
  <c r="MC5" i="20"/>
  <c r="MC4" i="20"/>
  <c r="MC6" i="20" s="1"/>
  <c r="MB8" i="20"/>
  <c r="DL104" i="17" l="1"/>
  <c r="HH104" i="17"/>
  <c r="HM109" i="27"/>
  <c r="DR104" i="27"/>
  <c r="HN106" i="27"/>
  <c r="HN107" i="27"/>
  <c r="HN104" i="27"/>
  <c r="HN108" i="27" s="1"/>
  <c r="HP104" i="26"/>
  <c r="HP108" i="26" s="1"/>
  <c r="DT104" i="26"/>
  <c r="HP107" i="26"/>
  <c r="HP106" i="26"/>
  <c r="HO109" i="26"/>
  <c r="MC7" i="20"/>
  <c r="MC8" i="20" s="1"/>
  <c r="EL4" i="20"/>
  <c r="MD5" i="20"/>
  <c r="MD4" i="20"/>
  <c r="MD6" i="20" s="1"/>
  <c r="DM104" i="17" l="1"/>
  <c r="HI104" i="17"/>
  <c r="HN109" i="27"/>
  <c r="DS104" i="27"/>
  <c r="HO106" i="27"/>
  <c r="HO107" i="27"/>
  <c r="HO104" i="27"/>
  <c r="HO108" i="27" s="1"/>
  <c r="HQ104" i="26"/>
  <c r="DU104" i="26"/>
  <c r="HQ106" i="26"/>
  <c r="HQ107" i="26"/>
  <c r="HQ108" i="26"/>
  <c r="HP109" i="26"/>
  <c r="MD7" i="20"/>
  <c r="MD8" i="20" s="1"/>
  <c r="EM4" i="20"/>
  <c r="ME5" i="20"/>
  <c r="ME4" i="20"/>
  <c r="ME6" i="20" s="1"/>
  <c r="DN104" i="17" l="1"/>
  <c r="HJ104" i="17"/>
  <c r="HO109" i="27"/>
  <c r="DT104" i="27"/>
  <c r="HP106" i="27"/>
  <c r="HP107" i="27"/>
  <c r="HP104" i="27"/>
  <c r="HP108" i="27" s="1"/>
  <c r="HQ109" i="26"/>
  <c r="DV104" i="26"/>
  <c r="HR104" i="26"/>
  <c r="HR108" i="26" s="1"/>
  <c r="HR107" i="26"/>
  <c r="HR106" i="26"/>
  <c r="ME7" i="20"/>
  <c r="ME8" i="20" s="1"/>
  <c r="EN4" i="20"/>
  <c r="MF5" i="20"/>
  <c r="MF4" i="20"/>
  <c r="MF6" i="20" s="1"/>
  <c r="DO104" i="17" l="1"/>
  <c r="HK104" i="17"/>
  <c r="HP109" i="27"/>
  <c r="DU104" i="27"/>
  <c r="HQ106" i="27"/>
  <c r="HQ107" i="27"/>
  <c r="HQ104" i="27"/>
  <c r="HQ108" i="27" s="1"/>
  <c r="HS104" i="26"/>
  <c r="HS108" i="26" s="1"/>
  <c r="DW104" i="26"/>
  <c r="HS107" i="26"/>
  <c r="HS106" i="26"/>
  <c r="HR109" i="26"/>
  <c r="MF7" i="20"/>
  <c r="MF8" i="20" s="1"/>
  <c r="EO4" i="20"/>
  <c r="MG5" i="20"/>
  <c r="MG4" i="20"/>
  <c r="MG6" i="20" s="1"/>
  <c r="DP104" i="17" l="1"/>
  <c r="HL104" i="17"/>
  <c r="HQ109" i="27"/>
  <c r="DV104" i="27"/>
  <c r="HR106" i="27"/>
  <c r="HR107" i="27"/>
  <c r="HR104" i="27"/>
  <c r="HR108" i="27" s="1"/>
  <c r="HT104" i="26"/>
  <c r="HT108" i="26" s="1"/>
  <c r="DX104" i="26"/>
  <c r="HT107" i="26"/>
  <c r="HT106" i="26"/>
  <c r="HS109" i="26"/>
  <c r="MG7" i="20"/>
  <c r="MG8" i="20" s="1"/>
  <c r="EP4" i="20"/>
  <c r="MH5" i="20"/>
  <c r="MH4" i="20"/>
  <c r="MH6" i="20" s="1"/>
  <c r="DQ104" i="17" l="1"/>
  <c r="HM104" i="17"/>
  <c r="HR109" i="27"/>
  <c r="DW104" i="27"/>
  <c r="HS107" i="27"/>
  <c r="HS106" i="27"/>
  <c r="HS104" i="27"/>
  <c r="HS108" i="27" s="1"/>
  <c r="HU104" i="26"/>
  <c r="HU108" i="26" s="1"/>
  <c r="DY104" i="26"/>
  <c r="HU107" i="26"/>
  <c r="HU106" i="26"/>
  <c r="HT109" i="26"/>
  <c r="MH7" i="20"/>
  <c r="MH8" i="20" s="1"/>
  <c r="EQ4" i="20"/>
  <c r="MI5" i="20"/>
  <c r="MI4" i="20"/>
  <c r="MI6" i="20" s="1"/>
  <c r="DR104" i="17" l="1"/>
  <c r="HN104" i="17"/>
  <c r="HS109" i="27"/>
  <c r="DX104" i="27"/>
  <c r="HT106" i="27"/>
  <c r="HT107" i="27"/>
  <c r="HT104" i="27"/>
  <c r="HT108" i="27" s="1"/>
  <c r="HU109" i="26"/>
  <c r="HV104" i="26"/>
  <c r="DZ104" i="26"/>
  <c r="HV108" i="26"/>
  <c r="HV106" i="26"/>
  <c r="HV107" i="26"/>
  <c r="MI7" i="20"/>
  <c r="MI8" i="20" s="1"/>
  <c r="ER4" i="20"/>
  <c r="MJ5" i="20"/>
  <c r="MJ4" i="20"/>
  <c r="MJ6" i="20" s="1"/>
  <c r="HT109" i="27" l="1"/>
  <c r="DS104" i="17"/>
  <c r="HO104" i="17"/>
  <c r="DY104" i="27"/>
  <c r="HU106" i="27"/>
  <c r="HU107" i="27"/>
  <c r="HU104" i="27"/>
  <c r="HU108" i="27" s="1"/>
  <c r="HV109" i="26"/>
  <c r="HW104" i="26"/>
  <c r="HW108" i="26" s="1"/>
  <c r="EA104" i="26"/>
  <c r="HW107" i="26"/>
  <c r="HW106" i="26"/>
  <c r="MJ7" i="20"/>
  <c r="MJ8" i="20" s="1"/>
  <c r="ES4" i="20"/>
  <c r="MK5" i="20"/>
  <c r="MK6" i="20"/>
  <c r="MK4" i="20"/>
  <c r="MK7" i="20" s="1"/>
  <c r="DT104" i="17" l="1"/>
  <c r="HP104" i="17"/>
  <c r="HU109" i="27"/>
  <c r="DZ104" i="27"/>
  <c r="HV106" i="27"/>
  <c r="HV107" i="27"/>
  <c r="HV104" i="27"/>
  <c r="HV108" i="27" s="1"/>
  <c r="HX104" i="26"/>
  <c r="HX108" i="26" s="1"/>
  <c r="EB104" i="26"/>
  <c r="HX107" i="26"/>
  <c r="HX106" i="26"/>
  <c r="HW109" i="26"/>
  <c r="MK8" i="20"/>
  <c r="ET4" i="20"/>
  <c r="ML5" i="20"/>
  <c r="ML6" i="20"/>
  <c r="ML4" i="20"/>
  <c r="ML7" i="20" s="1"/>
  <c r="DU104" i="17" l="1"/>
  <c r="HQ104" i="17"/>
  <c r="HV109" i="27"/>
  <c r="EA104" i="27"/>
  <c r="HW106" i="27"/>
  <c r="HW107" i="27"/>
  <c r="HW104" i="27"/>
  <c r="HW108" i="27" s="1"/>
  <c r="HY104" i="26"/>
  <c r="HY108" i="26" s="1"/>
  <c r="EC104" i="26"/>
  <c r="HY106" i="26"/>
  <c r="HY107" i="26"/>
  <c r="HX109" i="26"/>
  <c r="ML8" i="20"/>
  <c r="EU4" i="20"/>
  <c r="MM5" i="20"/>
  <c r="MM4" i="20"/>
  <c r="MM6" i="20" s="1"/>
  <c r="DV104" i="17" l="1"/>
  <c r="HR104" i="17"/>
  <c r="EB104" i="27"/>
  <c r="HX106" i="27"/>
  <c r="HX107" i="27"/>
  <c r="HX104" i="27"/>
  <c r="HX108" i="27" s="1"/>
  <c r="HW109" i="27"/>
  <c r="HY109" i="26"/>
  <c r="ED104" i="26"/>
  <c r="HZ104" i="26"/>
  <c r="HZ108" i="26" s="1"/>
  <c r="HZ107" i="26"/>
  <c r="HZ106" i="26"/>
  <c r="MM7" i="20"/>
  <c r="MM8" i="20"/>
  <c r="EV4" i="20"/>
  <c r="MN5" i="20"/>
  <c r="MN6" i="20"/>
  <c r="MN4" i="20"/>
  <c r="MN7" i="20" s="1"/>
  <c r="DW104" i="17" l="1"/>
  <c r="HS104" i="17"/>
  <c r="HX109" i="27"/>
  <c r="EC104" i="27"/>
  <c r="HY106" i="27"/>
  <c r="HY107" i="27"/>
  <c r="HY104" i="27"/>
  <c r="HY108" i="27" s="1"/>
  <c r="HZ109" i="26"/>
  <c r="IA104" i="26"/>
  <c r="IA108" i="26" s="1"/>
  <c r="IA106" i="26"/>
  <c r="IA107" i="26"/>
  <c r="MN8" i="20"/>
  <c r="EW4" i="20"/>
  <c r="MO5" i="20"/>
  <c r="MO4" i="20"/>
  <c r="MO6" i="20" s="1"/>
  <c r="DX104" i="17" l="1"/>
  <c r="HT104" i="17"/>
  <c r="HY109" i="27"/>
  <c r="ED104" i="27"/>
  <c r="HZ106" i="27"/>
  <c r="HZ107" i="27"/>
  <c r="HZ104" i="27"/>
  <c r="HZ108" i="27" s="1"/>
  <c r="IA109" i="26"/>
  <c r="MO7" i="20"/>
  <c r="MO8" i="20" s="1"/>
  <c r="EX4" i="20"/>
  <c r="MP5" i="20"/>
  <c r="MP4" i="20"/>
  <c r="MP6" i="20" s="1"/>
  <c r="DY104" i="17" l="1"/>
  <c r="HU104" i="17"/>
  <c r="EE104" i="27"/>
  <c r="IA107" i="27"/>
  <c r="IA106" i="27"/>
  <c r="IA104" i="27"/>
  <c r="IA108" i="27" s="1"/>
  <c r="HZ109" i="27"/>
  <c r="MP7" i="20"/>
  <c r="MP8" i="20" s="1"/>
  <c r="EY4" i="20"/>
  <c r="MQ5" i="20"/>
  <c r="MQ6" i="20"/>
  <c r="MQ4" i="20"/>
  <c r="MQ7" i="20" s="1"/>
  <c r="DZ104" i="17" l="1"/>
  <c r="HV104" i="17"/>
  <c r="IA109" i="27"/>
  <c r="EF104" i="27"/>
  <c r="IB107" i="27"/>
  <c r="IB106" i="27"/>
  <c r="IB104" i="27"/>
  <c r="IB108" i="27" s="1"/>
  <c r="MQ8" i="20"/>
  <c r="EZ4" i="20"/>
  <c r="MR5" i="20"/>
  <c r="MR6" i="20"/>
  <c r="MR4" i="20"/>
  <c r="MR7" i="20" s="1"/>
  <c r="EA104" i="17" l="1"/>
  <c r="HW104" i="17"/>
  <c r="EG104" i="27"/>
  <c r="IC106" i="27"/>
  <c r="IC107" i="27"/>
  <c r="IC104" i="27"/>
  <c r="IC108" i="27" s="1"/>
  <c r="IB109" i="27"/>
  <c r="MR8" i="20"/>
  <c r="FA4" i="20"/>
  <c r="MS5" i="20"/>
  <c r="MS6" i="20"/>
  <c r="MS4" i="20"/>
  <c r="MS7" i="20" s="1"/>
  <c r="EB104" i="17" l="1"/>
  <c r="HX104" i="17"/>
  <c r="IC109" i="27"/>
  <c r="EH104" i="27"/>
  <c r="ID106" i="27"/>
  <c r="ID107" i="27"/>
  <c r="ID104" i="27"/>
  <c r="ID108" i="27" s="1"/>
  <c r="MS8" i="20"/>
  <c r="FB4" i="20"/>
  <c r="MT5" i="20"/>
  <c r="MT6" i="20"/>
  <c r="MT4" i="20"/>
  <c r="MT7" i="20" s="1"/>
  <c r="EC104" i="17" l="1"/>
  <c r="HY104" i="17"/>
  <c r="ID109" i="27"/>
  <c r="IE106" i="27"/>
  <c r="IE107" i="27"/>
  <c r="IE104" i="27"/>
  <c r="IE108" i="27" s="1"/>
  <c r="MT8" i="20"/>
  <c r="FC4" i="20"/>
  <c r="MU5" i="20"/>
  <c r="MU6" i="20"/>
  <c r="MU4" i="20"/>
  <c r="MU7" i="20" s="1"/>
  <c r="ED104" i="17" l="1"/>
  <c r="IA104" i="17" s="1"/>
  <c r="HZ104" i="17"/>
  <c r="IE109" i="27"/>
  <c r="MU8" i="20"/>
  <c r="FD4" i="20"/>
  <c r="MV5" i="20"/>
  <c r="MV6" i="20"/>
  <c r="MV4" i="20"/>
  <c r="MV7" i="20" s="1"/>
  <c r="MV8" i="20" l="1"/>
  <c r="FE4" i="20"/>
  <c r="MW5" i="20"/>
  <c r="MW6" i="20"/>
  <c r="MW4" i="20"/>
  <c r="MW7" i="20" s="1"/>
  <c r="MW8" i="20" l="1"/>
  <c r="FF4" i="20"/>
  <c r="MX5" i="20"/>
  <c r="MX6" i="20"/>
  <c r="MX4" i="20"/>
  <c r="MX7" i="20" s="1"/>
  <c r="MX8" i="20" l="1"/>
  <c r="FG4" i="20"/>
  <c r="MY5" i="20"/>
  <c r="MY6" i="20"/>
  <c r="MY4" i="20"/>
  <c r="MY7" i="20" s="1"/>
  <c r="MY8" i="20" l="1"/>
  <c r="FH4" i="20"/>
  <c r="MZ5" i="20"/>
  <c r="MZ6" i="20"/>
  <c r="MZ4" i="20"/>
  <c r="MZ7" i="20" s="1"/>
  <c r="MZ8" i="20" l="1"/>
  <c r="FI4" i="20"/>
  <c r="NA5" i="20"/>
  <c r="NA6" i="20"/>
  <c r="NA4" i="20"/>
  <c r="NA7" i="20" s="1"/>
  <c r="NA8" i="20" l="1"/>
  <c r="FJ4" i="20"/>
  <c r="NB5" i="20"/>
  <c r="NB4" i="20"/>
  <c r="NB6" i="20" s="1"/>
  <c r="NB7" i="20" l="1"/>
  <c r="NB8" i="20" s="1"/>
  <c r="FK4" i="20"/>
  <c r="NC5" i="20"/>
  <c r="NC6" i="20"/>
  <c r="NC4" i="20"/>
  <c r="NC7" i="20" s="1"/>
  <c r="NC8" i="20" l="1"/>
  <c r="FL4" i="20"/>
  <c r="ND5" i="20"/>
  <c r="ND6" i="20"/>
  <c r="ND4" i="20"/>
  <c r="ND7" i="20" s="1"/>
  <c r="ND8" i="20" l="1"/>
  <c r="FM4" i="20"/>
  <c r="NE5" i="20"/>
  <c r="NE6" i="20"/>
  <c r="NE4" i="20"/>
  <c r="NE7" i="20" s="1"/>
  <c r="NE8" i="20" l="1"/>
  <c r="FN4" i="20"/>
  <c r="NF5" i="20"/>
  <c r="NF6" i="20"/>
  <c r="NF4" i="20"/>
  <c r="NF7" i="20" s="1"/>
  <c r="NF8" i="20" l="1"/>
  <c r="FO4" i="20"/>
  <c r="NG5" i="20"/>
  <c r="NG6" i="20"/>
  <c r="NG4" i="20"/>
  <c r="NG7" i="20" s="1"/>
  <c r="NG8" i="20" l="1"/>
  <c r="FP4" i="20"/>
  <c r="NH5" i="20"/>
  <c r="NH6" i="20"/>
  <c r="NH4" i="20"/>
  <c r="NH7" i="20" s="1"/>
  <c r="NH8" i="20" l="1"/>
  <c r="FQ4" i="20"/>
  <c r="NI5" i="20"/>
  <c r="NI6" i="20"/>
  <c r="NI4" i="20"/>
  <c r="NI7" i="20" s="1"/>
  <c r="NI8" i="20" l="1"/>
  <c r="FR4" i="20"/>
  <c r="NJ5" i="20"/>
  <c r="NJ6" i="20"/>
  <c r="NJ4" i="20"/>
  <c r="NJ7" i="20" s="1"/>
  <c r="NJ8" i="20" l="1"/>
  <c r="FS4" i="20"/>
  <c r="NK5" i="20"/>
  <c r="NK4" i="20"/>
  <c r="NK6" i="20" s="1"/>
  <c r="NK7" i="20" l="1"/>
  <c r="NK8" i="20" s="1"/>
  <c r="FT4" i="20"/>
  <c r="NL5" i="20"/>
  <c r="NL4" i="20"/>
  <c r="NL6" i="20" s="1"/>
  <c r="NL7" i="20" l="1"/>
  <c r="NL8" i="20" s="1"/>
  <c r="FU4" i="20"/>
  <c r="NM5" i="20"/>
  <c r="NM6" i="20"/>
  <c r="NM4" i="20"/>
  <c r="NM7" i="20" s="1"/>
  <c r="NM8" i="20" l="1"/>
  <c r="FV4" i="20"/>
  <c r="NN5" i="20"/>
  <c r="NN4" i="20"/>
  <c r="NN6" i="20" s="1"/>
  <c r="NN7" i="20" l="1"/>
  <c r="NN8" i="20" s="1"/>
  <c r="FW4" i="20"/>
  <c r="NO5" i="20"/>
  <c r="NO4" i="20"/>
  <c r="NO6" i="20" s="1"/>
  <c r="NO7" i="20" l="1"/>
  <c r="NO8" i="20" s="1"/>
  <c r="FX4" i="20"/>
  <c r="NP5" i="20"/>
  <c r="NP6" i="20"/>
  <c r="NP4" i="20"/>
  <c r="NP7" i="20" s="1"/>
  <c r="NP8" i="20" l="1"/>
  <c r="FY4" i="20"/>
  <c r="NQ5" i="20"/>
  <c r="NQ4" i="20"/>
  <c r="NQ6" i="20" s="1"/>
  <c r="NQ7" i="20" l="1"/>
  <c r="NQ8" i="20" s="1"/>
  <c r="FZ4" i="20"/>
  <c r="NR5" i="20"/>
  <c r="NR4" i="20"/>
  <c r="NR6" i="20" s="1"/>
  <c r="NR7" i="20" l="1"/>
  <c r="NR8" i="20" s="1"/>
  <c r="GA4" i="20"/>
  <c r="NS5" i="20"/>
  <c r="NS4" i="20"/>
  <c r="NS6" i="20" s="1"/>
  <c r="NS7" i="20" l="1"/>
  <c r="NS8" i="20" s="1"/>
  <c r="GB4" i="20"/>
  <c r="NT5" i="20"/>
  <c r="NT4" i="20"/>
  <c r="NT6" i="20" s="1"/>
  <c r="NT7" i="20" l="1"/>
  <c r="NT8" i="20" s="1"/>
  <c r="GC4" i="20"/>
  <c r="NU5" i="20"/>
  <c r="NU4" i="20"/>
  <c r="NU6" i="20" s="1"/>
  <c r="NU7" i="20" l="1"/>
  <c r="NU8" i="20" s="1"/>
  <c r="GD4" i="20"/>
  <c r="NV5" i="20"/>
  <c r="NV4" i="20"/>
  <c r="NV6" i="20" s="1"/>
  <c r="NV7" i="20" l="1"/>
  <c r="NV8" i="20" s="1"/>
  <c r="GE4" i="20"/>
  <c r="NW5" i="20"/>
  <c r="NW4" i="20"/>
  <c r="NW6" i="20" s="1"/>
  <c r="NW7" i="20" l="1"/>
  <c r="NW8" i="20" s="1"/>
  <c r="GF4" i="20"/>
  <c r="NX5" i="20"/>
  <c r="NX4" i="20"/>
  <c r="NX6" i="20" s="1"/>
  <c r="NX7" i="20" l="1"/>
  <c r="NX8" i="20" s="1"/>
  <c r="GG4" i="20"/>
  <c r="NY5" i="20"/>
  <c r="NY4" i="20"/>
  <c r="NY6" i="20" s="1"/>
  <c r="NY7" i="20" l="1"/>
  <c r="NY8" i="20" s="1"/>
  <c r="GH4" i="20"/>
  <c r="NZ5" i="20"/>
  <c r="NZ4" i="20"/>
  <c r="NZ6" i="20" s="1"/>
  <c r="NZ7" i="20" l="1"/>
  <c r="NZ8" i="20" s="1"/>
  <c r="GI4" i="20"/>
  <c r="OA5" i="20"/>
  <c r="OA4" i="20"/>
  <c r="OA6" i="20" s="1"/>
  <c r="OA7" i="20" l="1"/>
  <c r="OA8" i="20" s="1"/>
  <c r="GJ4" i="20"/>
  <c r="OB5" i="20"/>
  <c r="OB6" i="20"/>
  <c r="OB4" i="20"/>
  <c r="OB7" i="20" s="1"/>
  <c r="OB8" i="20" l="1"/>
  <c r="GK4" i="20"/>
  <c r="OC5" i="20"/>
  <c r="OC6" i="20"/>
  <c r="OC4" i="20"/>
  <c r="OC7" i="20" s="1"/>
  <c r="OC8" i="20" l="1"/>
  <c r="GL4" i="20"/>
  <c r="OD5" i="20"/>
  <c r="OD6" i="20"/>
  <c r="OD4" i="20"/>
  <c r="OD7" i="20" s="1"/>
  <c r="OD8" i="20" l="1"/>
  <c r="GM4" i="20"/>
  <c r="OE5" i="20"/>
  <c r="OE6" i="20"/>
  <c r="OE4" i="20"/>
  <c r="OE7" i="20" s="1"/>
  <c r="OE8" i="20" l="1"/>
  <c r="GN4" i="20"/>
  <c r="OF5" i="20"/>
  <c r="OF6" i="20"/>
  <c r="OF4" i="20"/>
  <c r="OF7" i="20" s="1"/>
  <c r="OF8" i="20" l="1"/>
  <c r="GO4" i="20"/>
  <c r="OG5" i="20"/>
  <c r="OG4" i="20"/>
  <c r="OG6" i="20" s="1"/>
  <c r="OG7" i="20" l="1"/>
  <c r="OG8" i="20" s="1"/>
  <c r="GP4" i="20"/>
  <c r="OH5" i="20"/>
  <c r="OH4" i="20"/>
  <c r="OH6" i="20" s="1"/>
  <c r="OH7" i="20" l="1"/>
  <c r="OH8" i="20" s="1"/>
  <c r="GQ4" i="20"/>
  <c r="OI5" i="20"/>
  <c r="OI6" i="20"/>
  <c r="OI4" i="20"/>
  <c r="OI7" i="20" s="1"/>
  <c r="OI8" i="20" l="1"/>
  <c r="GR4" i="20"/>
  <c r="OJ5" i="20"/>
  <c r="OJ6" i="20"/>
  <c r="OJ4" i="20"/>
  <c r="OJ7" i="20" s="1"/>
  <c r="OJ8" i="20" l="1"/>
  <c r="GS4" i="20"/>
  <c r="OK5" i="20"/>
  <c r="OK6" i="20"/>
  <c r="OK4" i="20"/>
  <c r="OK7" i="20" s="1"/>
  <c r="OK8" i="20" l="1"/>
  <c r="GT4" i="20"/>
  <c r="OL5" i="20"/>
  <c r="OL6" i="20"/>
  <c r="OL4" i="20"/>
  <c r="OL7" i="20" s="1"/>
  <c r="OL8" i="20" l="1"/>
  <c r="GU4" i="20"/>
  <c r="OM5" i="20"/>
  <c r="OM4" i="20"/>
  <c r="OM6" i="20" s="1"/>
  <c r="OM7" i="20" l="1"/>
  <c r="OM8" i="20" s="1"/>
  <c r="GV4" i="20"/>
  <c r="ON5" i="20"/>
  <c r="ON4" i="20"/>
  <c r="ON6" i="20" s="1"/>
  <c r="ON7" i="20" l="1"/>
  <c r="ON8" i="20" s="1"/>
  <c r="GW4" i="20"/>
  <c r="OO5" i="20"/>
  <c r="OO4" i="20"/>
  <c r="OO6" i="20" s="1"/>
  <c r="OO7" i="20" l="1"/>
  <c r="OO8" i="20" s="1"/>
  <c r="GX4" i="20"/>
  <c r="OP5" i="20"/>
  <c r="OP4" i="20"/>
  <c r="OP6" i="20" s="1"/>
  <c r="OP7" i="20" l="1"/>
  <c r="OP8" i="20" s="1"/>
  <c r="GY4" i="20"/>
  <c r="OQ5" i="20"/>
  <c r="OQ4" i="20"/>
  <c r="OQ6" i="20" s="1"/>
  <c r="OQ7" i="20" l="1"/>
  <c r="OQ8" i="20" s="1"/>
  <c r="GZ4" i="20"/>
  <c r="OR5" i="20"/>
  <c r="OR4" i="20"/>
  <c r="OR6" i="20" s="1"/>
  <c r="OR7" i="20" l="1"/>
  <c r="OR8" i="20" s="1"/>
  <c r="HA4" i="20"/>
  <c r="OS5" i="20"/>
  <c r="OS4" i="20"/>
  <c r="OS6" i="20" s="1"/>
  <c r="OS7" i="20" l="1"/>
  <c r="OS8" i="20" s="1"/>
  <c r="HB4" i="20"/>
  <c r="OT5" i="20"/>
  <c r="OT4" i="20"/>
  <c r="OT6" i="20" s="1"/>
  <c r="OT7" i="20" l="1"/>
  <c r="OT8" i="20" s="1"/>
  <c r="HC4" i="20"/>
  <c r="OU5" i="20"/>
  <c r="OU4" i="20"/>
  <c r="OU6" i="20" s="1"/>
  <c r="OU7" i="20" l="1"/>
  <c r="OU8" i="20" s="1"/>
  <c r="HD4" i="20"/>
  <c r="OV5" i="20"/>
  <c r="OV4" i="20"/>
  <c r="OV6" i="20" s="1"/>
  <c r="OV7" i="20" l="1"/>
  <c r="OV8" i="20" s="1"/>
  <c r="HE4" i="20"/>
  <c r="OW5" i="20"/>
  <c r="OW4" i="20"/>
  <c r="OW6" i="20" s="1"/>
  <c r="OW7" i="20" l="1"/>
  <c r="OW8" i="20" s="1"/>
  <c r="HF4" i="20"/>
  <c r="OX5" i="20"/>
  <c r="OX4" i="20"/>
  <c r="OX6" i="20" s="1"/>
  <c r="OX7" i="20" l="1"/>
  <c r="OX8" i="20" s="1"/>
  <c r="HG4" i="20"/>
  <c r="OY5" i="20"/>
  <c r="OY4" i="20"/>
  <c r="OY6" i="20" s="1"/>
  <c r="OY7" i="20" l="1"/>
  <c r="OY8" i="20" s="1"/>
  <c r="HH4" i="20"/>
  <c r="OZ5" i="20"/>
  <c r="OZ4" i="20"/>
  <c r="OZ6" i="20" s="1"/>
  <c r="OZ7" i="20" l="1"/>
  <c r="OZ8" i="20" s="1"/>
  <c r="HI4" i="20"/>
  <c r="PA5" i="20"/>
  <c r="PA4" i="20"/>
  <c r="PA6" i="20" s="1"/>
  <c r="PA7" i="20" l="1"/>
  <c r="PA8" i="20" s="1"/>
  <c r="HJ4" i="20"/>
  <c r="PB5" i="20"/>
  <c r="PB4" i="20"/>
  <c r="PB6" i="20" s="1"/>
  <c r="PB7" i="20" l="1"/>
  <c r="PB8" i="20" s="1"/>
  <c r="HK4" i="20"/>
  <c r="PC5" i="20"/>
  <c r="PC4" i="20"/>
  <c r="PC6" i="20" s="1"/>
  <c r="PC7" i="20" l="1"/>
  <c r="PC8" i="20" s="1"/>
  <c r="HL4" i="20"/>
  <c r="PD5" i="20"/>
  <c r="PD4" i="20"/>
  <c r="PD6" i="20" s="1"/>
  <c r="PD7" i="20" l="1"/>
  <c r="PD8" i="20" s="1"/>
  <c r="HM4" i="20"/>
  <c r="PE5" i="20"/>
  <c r="PE4" i="20"/>
  <c r="PE6" i="20" s="1"/>
  <c r="PE7" i="20" l="1"/>
  <c r="PE8" i="20" s="1"/>
  <c r="HN4" i="20"/>
  <c r="PF5" i="20"/>
  <c r="PF4" i="20"/>
  <c r="PF6" i="20" s="1"/>
  <c r="PF7" i="20" l="1"/>
  <c r="PF8" i="20" s="1"/>
  <c r="HO4" i="20"/>
  <c r="PG5" i="20"/>
  <c r="PG4" i="20"/>
  <c r="PG6" i="20" s="1"/>
  <c r="PG7" i="20" l="1"/>
  <c r="PG8" i="20" s="1"/>
  <c r="HP4" i="20"/>
  <c r="PH5" i="20"/>
  <c r="PH4" i="20"/>
  <c r="PH6" i="20" s="1"/>
  <c r="PH7" i="20" l="1"/>
  <c r="PH8" i="20" s="1"/>
  <c r="HQ4" i="20"/>
  <c r="PI5" i="20"/>
  <c r="PI4" i="20"/>
  <c r="PI6" i="20" s="1"/>
  <c r="PI7" i="20" l="1"/>
  <c r="PI8" i="20" s="1"/>
  <c r="HR4" i="20"/>
  <c r="PJ5" i="20"/>
  <c r="PJ4" i="20"/>
  <c r="PJ6" i="20" s="1"/>
  <c r="PJ7" i="20" l="1"/>
  <c r="PJ8" i="20" s="1"/>
  <c r="HS4" i="20"/>
  <c r="PK5" i="20"/>
  <c r="PK4" i="20"/>
  <c r="PK6" i="20" s="1"/>
  <c r="PK7" i="20" l="1"/>
  <c r="PK8" i="20" s="1"/>
  <c r="HT4" i="20"/>
  <c r="PL5" i="20"/>
  <c r="PL4" i="20"/>
  <c r="PL6" i="20" s="1"/>
  <c r="PL7" i="20" l="1"/>
  <c r="PL8" i="20" s="1"/>
  <c r="HU4" i="20"/>
  <c r="PM5" i="20"/>
  <c r="PM4" i="20"/>
  <c r="PM6" i="20" s="1"/>
  <c r="PM7" i="20" l="1"/>
  <c r="PM8" i="20" s="1"/>
  <c r="HV4" i="20"/>
  <c r="PN5" i="20"/>
  <c r="PN4" i="20"/>
  <c r="PN6" i="20" s="1"/>
  <c r="PN7" i="20" l="1"/>
  <c r="PN8" i="20" s="1"/>
  <c r="HW4" i="20"/>
  <c r="PO5" i="20"/>
  <c r="PO4" i="20"/>
  <c r="PO6" i="20" s="1"/>
  <c r="PO7" i="20" l="1"/>
  <c r="PO8" i="20" s="1"/>
  <c r="HX4" i="20"/>
  <c r="PP5" i="20"/>
  <c r="PP4" i="20"/>
  <c r="PP6" i="20" s="1"/>
  <c r="PP7" i="20" l="1"/>
  <c r="PP8" i="20" s="1"/>
  <c r="HY4" i="20"/>
  <c r="PQ5" i="20"/>
  <c r="PQ4" i="20"/>
  <c r="PQ6" i="20" s="1"/>
  <c r="PQ7" i="20" l="1"/>
  <c r="PQ8" i="20" s="1"/>
  <c r="HZ4" i="20"/>
  <c r="PR5" i="20"/>
  <c r="PR4" i="20"/>
  <c r="PR6" i="20" s="1"/>
  <c r="PR7" i="20" l="1"/>
  <c r="PR8" i="20" s="1"/>
  <c r="PS5" i="20"/>
  <c r="PS4" i="20"/>
  <c r="PS6" i="20" s="1"/>
  <c r="PS7" i="20" l="1"/>
  <c r="PS8" i="20" s="1"/>
  <c r="EF108" i="17"/>
  <c r="EF107" i="17"/>
  <c r="EF106" i="17"/>
  <c r="EF109" i="17" s="1"/>
  <c r="HQ108" i="17"/>
  <c r="HQ107" i="17"/>
  <c r="HA107" i="17"/>
  <c r="HA108" i="17"/>
  <c r="GO107" i="17"/>
  <c r="GO108" i="17"/>
  <c r="FA106" i="17"/>
  <c r="FA108" i="17"/>
  <c r="FA107" i="17"/>
  <c r="HR108" i="17"/>
  <c r="HR107" i="17"/>
  <c r="GP107" i="17"/>
  <c r="GP108" i="17"/>
  <c r="EX108" i="17"/>
  <c r="EX107" i="17"/>
  <c r="HK107" i="17"/>
  <c r="HK108" i="17"/>
  <c r="HG107" i="17"/>
  <c r="HG108" i="17"/>
  <c r="EY108" i="17"/>
  <c r="EY107" i="17"/>
  <c r="GI107" i="17"/>
  <c r="GI108" i="17"/>
  <c r="FS107" i="17"/>
  <c r="FS108" i="17"/>
  <c r="HN107" i="17"/>
  <c r="HN108" i="17"/>
  <c r="GH108" i="17"/>
  <c r="GH107" i="17"/>
  <c r="FW108" i="17"/>
  <c r="HD107" i="17"/>
  <c r="HD108" i="17"/>
  <c r="ES108" i="17"/>
  <c r="ES107" i="17"/>
  <c r="GD107" i="17"/>
  <c r="GD108" i="17"/>
  <c r="HU108" i="17"/>
  <c r="HU107" i="17"/>
  <c r="EL106" i="17"/>
  <c r="EL108" i="17"/>
  <c r="EL107" i="17"/>
  <c r="HE107" i="17"/>
  <c r="HE108" i="17"/>
  <c r="GB108" i="17"/>
  <c r="FL107" i="17"/>
  <c r="FL108" i="17"/>
  <c r="GF108" i="17"/>
  <c r="HL108" i="17"/>
  <c r="HL107" i="17"/>
  <c r="FU108" i="17"/>
  <c r="GL107" i="17"/>
  <c r="GL108" i="17"/>
  <c r="EI108" i="17"/>
  <c r="EI106" i="17"/>
  <c r="EI107" i="17"/>
  <c r="EW108" i="17"/>
  <c r="EW107" i="17"/>
  <c r="EW106" i="17"/>
  <c r="FR108" i="17"/>
  <c r="FR107" i="17"/>
  <c r="FK107" i="17"/>
  <c r="FK108" i="17"/>
  <c r="GR108" i="17"/>
  <c r="EU108" i="17"/>
  <c r="EU107" i="17"/>
  <c r="HM107" i="17"/>
  <c r="HM108" i="17"/>
  <c r="GT108" i="17"/>
  <c r="GT107" i="17"/>
  <c r="FN108" i="17"/>
  <c r="FN107" i="17"/>
  <c r="HY107" i="17"/>
  <c r="HY108" i="17"/>
  <c r="HS107" i="17"/>
  <c r="HS108" i="17"/>
  <c r="FJ107" i="17"/>
  <c r="FJ108" i="17"/>
  <c r="HH108" i="17"/>
  <c r="HH107" i="17"/>
  <c r="EM108" i="17"/>
  <c r="EM107" i="17"/>
  <c r="HJ107" i="17"/>
  <c r="HJ108" i="17"/>
  <c r="GX107" i="17"/>
  <c r="GX108" i="17"/>
  <c r="FX108" i="17"/>
  <c r="EJ108" i="17"/>
  <c r="EJ106" i="17"/>
  <c r="EJ109" i="17" s="1"/>
  <c r="EJ107" i="17"/>
  <c r="ER106" i="17"/>
  <c r="ER108" i="17"/>
  <c r="ER107" i="17"/>
  <c r="GQ108" i="17"/>
  <c r="GQ107" i="17"/>
  <c r="FZ108" i="17"/>
  <c r="EH108" i="17"/>
  <c r="EH106" i="17"/>
  <c r="EH107" i="17"/>
  <c r="GA108" i="17"/>
  <c r="HC108" i="17"/>
  <c r="HC107" i="17"/>
  <c r="GU108" i="17"/>
  <c r="GU107" i="17"/>
  <c r="FM106" i="17"/>
  <c r="FM109" i="17" s="1"/>
  <c r="FM107" i="17"/>
  <c r="FM108" i="17"/>
  <c r="EO107" i="17"/>
  <c r="EO108" i="17"/>
  <c r="FT108" i="17"/>
  <c r="FT107" i="17"/>
  <c r="FY107" i="17"/>
  <c r="FY108" i="17"/>
  <c r="EG107" i="17"/>
  <c r="EG108" i="17"/>
  <c r="GY107" i="17"/>
  <c r="GY108" i="17"/>
  <c r="GE108" i="17"/>
  <c r="GE107" i="17"/>
  <c r="FB107" i="17"/>
  <c r="FB108" i="17"/>
  <c r="FI107" i="17"/>
  <c r="FI108" i="17"/>
  <c r="HF107" i="17"/>
  <c r="HF108" i="17"/>
  <c r="FD107" i="17"/>
  <c r="FD108" i="17"/>
  <c r="FQ107" i="17"/>
  <c r="FQ108" i="17"/>
  <c r="FO108" i="17"/>
  <c r="FO107" i="17"/>
  <c r="EQ107" i="17"/>
  <c r="EQ108" i="17"/>
  <c r="GW108" i="17"/>
  <c r="GW107" i="17"/>
  <c r="IA108" i="17"/>
  <c r="IA107" i="17"/>
  <c r="FP107" i="17"/>
  <c r="FP108" i="17"/>
  <c r="EK108" i="17"/>
  <c r="EK107" i="17"/>
  <c r="EN108" i="17"/>
  <c r="EN107" i="17"/>
  <c r="GG108" i="17"/>
  <c r="GG107" i="17"/>
  <c r="GN108" i="17"/>
  <c r="GN107" i="17"/>
  <c r="GV107" i="17"/>
  <c r="GV108" i="17"/>
  <c r="EP107" i="17"/>
  <c r="EP108" i="17"/>
  <c r="FE108" i="17"/>
  <c r="FE107" i="17"/>
  <c r="FV108" i="17"/>
  <c r="FV107" i="17"/>
  <c r="HP107" i="17"/>
  <c r="HP108" i="17"/>
  <c r="HP109" i="17" s="1"/>
  <c r="GS107" i="17"/>
  <c r="GS108" i="17"/>
  <c r="FC108" i="17"/>
  <c r="FC107" i="17"/>
  <c r="FC106" i="17"/>
  <c r="GZ107" i="17"/>
  <c r="GZ108" i="17"/>
  <c r="HX108" i="17"/>
  <c r="HX107" i="17"/>
  <c r="EZ107" i="17"/>
  <c r="EZ108" i="17"/>
  <c r="EZ106" i="17"/>
  <c r="EZ109" i="17" s="1"/>
  <c r="FF108" i="17"/>
  <c r="FF107" i="17"/>
  <c r="HB108" i="17"/>
  <c r="HB107" i="17"/>
  <c r="HV108" i="17"/>
  <c r="HV107" i="17"/>
  <c r="GJ107" i="17"/>
  <c r="GJ108" i="17"/>
  <c r="GM107" i="17"/>
  <c r="GM108" i="17"/>
  <c r="FG107" i="17"/>
  <c r="FG108" i="17"/>
  <c r="HZ108" i="17"/>
  <c r="HZ107" i="17"/>
  <c r="GC107" i="17"/>
  <c r="GC108" i="17"/>
  <c r="EV106" i="17"/>
  <c r="EV107" i="17"/>
  <c r="EV108" i="17"/>
  <c r="HW107" i="17"/>
  <c r="HW108" i="17"/>
  <c r="FS106" i="17"/>
  <c r="HI108" i="17"/>
  <c r="HI107" i="17"/>
  <c r="ET107" i="17"/>
  <c r="ET106" i="17"/>
  <c r="ET108" i="17"/>
  <c r="FH107" i="17"/>
  <c r="FH108" i="17"/>
  <c r="HT108" i="17"/>
  <c r="HT107" i="17"/>
  <c r="HO107" i="17"/>
  <c r="HO108" i="17"/>
  <c r="GK107" i="17"/>
  <c r="GK108" i="17"/>
  <c r="GI106" i="17"/>
  <c r="GI109" i="17" s="1"/>
  <c r="HD106" i="17"/>
  <c r="EU106" i="17"/>
  <c r="FN106" i="17"/>
  <c r="GD106" i="17"/>
  <c r="GD109" i="17" s="1"/>
  <c r="GE106" i="17"/>
  <c r="FB106" i="17"/>
  <c r="GU106" i="17"/>
  <c r="HW106" i="17"/>
  <c r="HW109" i="17" s="1"/>
  <c r="HP106" i="17"/>
  <c r="FJ106" i="17"/>
  <c r="EG106" i="17"/>
  <c r="EG109" i="17" s="1"/>
  <c r="GH106" i="17"/>
  <c r="FO106" i="17"/>
  <c r="HJ106" i="17"/>
  <c r="GX106" i="17"/>
  <c r="EX106" i="17"/>
  <c r="GM106" i="17"/>
  <c r="HE106" i="17"/>
  <c r="GL106" i="17"/>
  <c r="FU106" i="17"/>
  <c r="GY106" i="17"/>
  <c r="FY106" i="17"/>
  <c r="HB106" i="17"/>
  <c r="GV106" i="17"/>
  <c r="GC106" i="17"/>
  <c r="HV106" i="17"/>
  <c r="HZ106" i="17"/>
  <c r="HR106" i="17"/>
  <c r="FK106" i="17"/>
  <c r="GK106" i="17"/>
  <c r="GJ106" i="17"/>
  <c r="EM106" i="17"/>
  <c r="GQ106" i="17"/>
  <c r="EO106" i="17"/>
  <c r="HH106" i="17"/>
  <c r="HS106" i="17"/>
  <c r="HO106" i="17"/>
  <c r="HG106" i="17"/>
  <c r="EP106" i="17"/>
  <c r="EP109" i="17" s="1"/>
  <c r="HQ106" i="17"/>
  <c r="FV106" i="17"/>
  <c r="HI106" i="17"/>
  <c r="HC106" i="17"/>
  <c r="GN106" i="17"/>
  <c r="GN109" i="17" s="1"/>
  <c r="FH106" i="17"/>
  <c r="HA106" i="17"/>
  <c r="HL106" i="17"/>
  <c r="HK106" i="17"/>
  <c r="HX106" i="17"/>
  <c r="GT106" i="17"/>
  <c r="EQ106" i="17"/>
  <c r="FR106" i="17"/>
  <c r="FW106" i="17"/>
  <c r="HT106" i="17"/>
  <c r="GA106" i="17"/>
  <c r="GZ106" i="17"/>
  <c r="FE106" i="17"/>
  <c r="EN106" i="17"/>
  <c r="EN109" i="17" s="1"/>
  <c r="GW106" i="17"/>
  <c r="GW109" i="17" s="1"/>
  <c r="HY106" i="17"/>
  <c r="HF106" i="17"/>
  <c r="EY106" i="17"/>
  <c r="ES106" i="17"/>
  <c r="ES109" i="17" s="1"/>
  <c r="GP106" i="17"/>
  <c r="GG106" i="17"/>
  <c r="FZ106" i="17"/>
  <c r="HM106" i="17"/>
  <c r="HU106" i="17"/>
  <c r="HU109" i="17" s="1"/>
  <c r="HN106" i="17"/>
  <c r="FF106" i="17"/>
  <c r="FF109" i="17" s="1"/>
  <c r="FT106" i="17"/>
  <c r="FT109" i="17" s="1"/>
  <c r="FQ106" i="17"/>
  <c r="GR106" i="17"/>
  <c r="GF106" i="17"/>
  <c r="FI106" i="17"/>
  <c r="IA106" i="17"/>
  <c r="GB106" i="17"/>
  <c r="FD106" i="17"/>
  <c r="FX106" i="17"/>
  <c r="GS106" i="17"/>
  <c r="EK106" i="17"/>
  <c r="GO106" i="17"/>
  <c r="FK109" i="17" l="1"/>
  <c r="FO109" i="17"/>
  <c r="GE109" i="17"/>
  <c r="HC109" i="17"/>
  <c r="EQ109" i="17"/>
  <c r="GT109" i="17"/>
  <c r="EL109" i="17"/>
  <c r="FA109" i="17"/>
  <c r="HN109" i="17"/>
  <c r="FH109" i="17"/>
  <c r="FB109" i="17"/>
  <c r="ET109" i="17"/>
  <c r="FS109" i="17"/>
  <c r="GU109" i="17"/>
  <c r="ER109" i="17"/>
  <c r="EW109" i="17"/>
  <c r="EI109" i="17"/>
  <c r="EY109" i="17"/>
  <c r="HA109" i="17"/>
  <c r="EO109" i="17"/>
  <c r="FN109" i="17"/>
  <c r="EK109" i="17"/>
  <c r="FQ109" i="17"/>
  <c r="GP109" i="17"/>
  <c r="HS109" i="17"/>
  <c r="EM109" i="17"/>
  <c r="EX109" i="17"/>
  <c r="GH109" i="17"/>
  <c r="EV109" i="17"/>
  <c r="FC109" i="17"/>
  <c r="EH109" i="17"/>
  <c r="HJ109" i="17"/>
  <c r="HR109" i="17"/>
  <c r="GO109" i="17"/>
  <c r="HM109" i="17"/>
  <c r="FL106" i="17"/>
  <c r="FL109" i="17" s="1"/>
  <c r="FG106" i="17"/>
  <c r="FG109" i="17" s="1"/>
  <c r="HX109" i="17"/>
  <c r="HI109" i="17"/>
  <c r="HG109" i="17"/>
  <c r="HH109" i="17"/>
  <c r="GJ109" i="17"/>
  <c r="GY109" i="17"/>
  <c r="HE109" i="17"/>
  <c r="GX109" i="17"/>
  <c r="FZ107" i="17"/>
  <c r="FZ109" i="17" s="1"/>
  <c r="GR107" i="17"/>
  <c r="GR109" i="17" s="1"/>
  <c r="FU107" i="17"/>
  <c r="FU109" i="17" s="1"/>
  <c r="FW107" i="17"/>
  <c r="FW109" i="17" s="1"/>
  <c r="GK109" i="17"/>
  <c r="GZ109" i="17"/>
  <c r="GC109" i="17"/>
  <c r="GL109" i="17"/>
  <c r="FJ109" i="17"/>
  <c r="FP106" i="17"/>
  <c r="FP109" i="17" s="1"/>
  <c r="HT109" i="17"/>
  <c r="HK109" i="17"/>
  <c r="HO109" i="17"/>
  <c r="HD109" i="17"/>
  <c r="GS109" i="17"/>
  <c r="IA109" i="17"/>
  <c r="HY109" i="17"/>
  <c r="HL109" i="17"/>
  <c r="HQ109" i="17"/>
  <c r="GQ109" i="17"/>
  <c r="HV109" i="17"/>
  <c r="HB109" i="17"/>
  <c r="GM109" i="17"/>
  <c r="GA107" i="17"/>
  <c r="GA109" i="17" s="1"/>
  <c r="FX107" i="17"/>
  <c r="FX109" i="17" s="1"/>
  <c r="EU109" i="17"/>
  <c r="GF107" i="17"/>
  <c r="GF109" i="17" s="1"/>
  <c r="GB107" i="17"/>
  <c r="GB109" i="17" s="1"/>
  <c r="FI109" i="17"/>
  <c r="GG109" i="17"/>
  <c r="FR109" i="17"/>
  <c r="FY109" i="17"/>
  <c r="FD109" i="17"/>
  <c r="HF109" i="17"/>
  <c r="FE109" i="17"/>
  <c r="FV109" i="17"/>
  <c r="HZ109" i="17"/>
  <c r="GV109"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B4" authorId="0" shapeId="0" xr:uid="{00000000-0006-0000-0100-000001000000}">
      <text>
        <r>
          <rPr>
            <sz val="9"/>
            <color indexed="81"/>
            <rFont val="Tahoma"/>
            <family val="2"/>
          </rPr>
          <t>The Minimum point-estimate represents the smallest value that is feasible, but highly improbable.</t>
        </r>
      </text>
    </comment>
    <comment ref="C4" authorId="0" shapeId="0" xr:uid="{00000000-0006-0000-0100-000002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 authorId="0" shapeId="0" xr:uid="{00000000-0006-0000-0100-000003000000}">
      <text>
        <r>
          <rPr>
            <sz val="9"/>
            <color indexed="81"/>
            <rFont val="Tahoma"/>
            <family val="2"/>
          </rPr>
          <t>The Maximum point-estimate represents the largest value that is feasible, but highly improbable</t>
        </r>
      </text>
    </comment>
    <comment ref="N12" authorId="0" shapeId="0" xr:uid="{00000000-0006-0000-0100-000004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V23" authorId="0" shapeId="0" xr:uid="{00000000-0006-0000-0100-000005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W23" authorId="0" shapeId="0" xr:uid="{00000000-0006-0000-0100-000006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40" authorId="0" shapeId="0" xr:uid="{00000000-0006-0000-0100-000007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40" authorId="0" shapeId="0" xr:uid="{00000000-0006-0000-0100-000008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0" authorId="0" shapeId="0" xr:uid="{00000000-0006-0000-0100-000009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S2" authorId="0" shapeId="0" xr:uid="{00000000-0006-0000-02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T2" authorId="0" shapeId="0" xr:uid="{00000000-0006-0000-02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200-000003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3" authorId="0" shapeId="0" xr:uid="{00000000-0006-0000-02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200-000005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 ref="E3" authorId="0" shapeId="0" xr:uid="{00000000-0006-0000-02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2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S2" authorId="0" shapeId="0" xr:uid="{00000000-0006-0000-03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T2" authorId="0" shapeId="0" xr:uid="{00000000-0006-0000-03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300-000003000000}">
      <text>
        <r>
          <rPr>
            <sz val="9"/>
            <color indexed="81"/>
            <rFont val="Tahoma"/>
            <family val="2"/>
          </rPr>
          <t>The Minimum point-estimate represents the smallest value that is feasible, but highly improbable.</t>
        </r>
      </text>
    </comment>
    <comment ref="C3" authorId="0" shapeId="0" xr:uid="{00000000-0006-0000-03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300-000005000000}">
      <text>
        <r>
          <rPr>
            <sz val="9"/>
            <color indexed="81"/>
            <rFont val="Tahoma"/>
            <family val="2"/>
          </rPr>
          <t>The Maximum point-estimate represents the largest value that is feasible, but highly improbable</t>
        </r>
      </text>
    </comment>
    <comment ref="E3" authorId="0" shapeId="0" xr:uid="{00000000-0006-0000-03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3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W2" authorId="0" shapeId="0" xr:uid="{00000000-0006-0000-04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X2" authorId="0" shapeId="0" xr:uid="{00000000-0006-0000-04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400-000003000000}">
      <text>
        <r>
          <rPr>
            <sz val="9"/>
            <color indexed="81"/>
            <rFont val="Tahoma"/>
            <family val="2"/>
          </rPr>
          <t>Optionally, choose a minimum point-estimate for a single uncertainty by selecting a dropdown value in this column for any row.  The percentage you choose will reduce the row's Most Likely point-estimate, and it will override the minimum point-estimate calculated by the heuristic in cell D2.</t>
        </r>
      </text>
    </comment>
    <comment ref="C3" authorId="0" shapeId="0" xr:uid="{00000000-0006-0000-0400-000004000000}">
      <text>
        <r>
          <rPr>
            <sz val="9"/>
            <color indexed="81"/>
            <rFont val="Tahoma"/>
            <family val="2"/>
          </rPr>
          <t>Optionally, manually enter a minimum point-estimate for a single uncertainty by entering a specific value in this column for any row.  The value you enter will override the row's calculated, mininum point-estimate using percentage adjustments.</t>
        </r>
      </text>
    </comment>
    <comment ref="D3" authorId="0" shapeId="0" xr:uid="{00000000-0006-0000-0400-000005000000}">
      <text>
        <r>
          <rPr>
            <sz val="9"/>
            <color indexed="81"/>
            <rFont val="Tahoma"/>
            <family val="2"/>
          </rPr>
          <t>Use a simple heuristic to quickly create MINIMUM point-estimates for all rows.  Do this by selecting a percentage in cell D2.  Minimum point-estimates are automatically created for you by taking the Most Likely point-estimate in column E and reducing it by the percentage value specified in cell D2.  
Optionally, choose a row-speciific heuristic by selecting a percentage in column B, or enter a specific minimum point-estimate in column C.  
(If you need to modify the dropdown choices in cell D2 or column B, you can do that in the Vlookups worksheet).</t>
        </r>
      </text>
    </comment>
    <comment ref="E3" authorId="0" shapeId="0" xr:uid="{00000000-0006-0000-0400-000006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F3" authorId="0" shapeId="0" xr:uid="{00000000-0006-0000-0400-000007000000}">
      <text>
        <r>
          <rPr>
            <sz val="9"/>
            <color indexed="81"/>
            <rFont val="Tahoma"/>
            <family val="2"/>
          </rPr>
          <t>Use a simple heuristic to quickly create MAXIMUM point-estimates for all rows.  Do this by selecting a percentage in cell F2.  Maximum point-estimates are automatically created for you by taking the Most Likely point-estimate in column E and increasing it by the percentage value specified in cell F2.  
Optionally, choose a row-speciific heuristic by selecting a percentage in column H, or enter a specific minimum point-estimate in column G.  
(If you need to modify the dropdown choices in cell F2 or column H, you can do that in the Vlookups worksheet).</t>
        </r>
      </text>
    </comment>
    <comment ref="G3" authorId="0" shapeId="0" xr:uid="{00000000-0006-0000-0400-000008000000}">
      <text>
        <r>
          <rPr>
            <sz val="9"/>
            <color indexed="81"/>
            <rFont val="Tahoma"/>
            <family val="2"/>
          </rPr>
          <t>Optionally, manually enter a maximum point-estimate for a single uncertainty by entering a specific value in this column for any row.  The value you enter will override the row's calculated, maximum point-estimate using percentage adjustments.</t>
        </r>
      </text>
    </comment>
    <comment ref="H3" authorId="0" shapeId="0" xr:uid="{00000000-0006-0000-0400-000009000000}">
      <text>
        <r>
          <rPr>
            <sz val="9"/>
            <color indexed="81"/>
            <rFont val="Tahoma"/>
            <family val="2"/>
          </rPr>
          <t>Optionally, choose a maximum point-estimate for a single uncertainty by selecting a dropdown value in this column for any row.  The percentage you choose will increase the row's Most Likely point-estimate, and it will override the maximum point-estimate calculated by the heuristic in cell F2.</t>
        </r>
      </text>
    </comment>
    <comment ref="I3" authorId="0" shapeId="0" xr:uid="{00000000-0006-0000-0400-00000A000000}">
      <text>
        <r>
          <rPr>
            <sz val="9"/>
            <color indexed="81"/>
            <rFont val="Tahoma"/>
            <family val="2"/>
          </rPr>
          <t>This checks that a proper 3-point estimate was entered:
Minimum value must be &gt; 0 and &lt; Most Likely
Most Likely must be &gt; Minimum and &lt; Maximum 
Maximum must be &gt; Most Likely</t>
        </r>
      </text>
    </comment>
    <comment ref="O3" authorId="0" shapeId="0" xr:uid="{00000000-0006-0000-0400-00000B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E3" authorId="0" shapeId="0" xr:uid="{00000000-0006-0000-0500-000001000000}">
      <text>
        <r>
          <rPr>
            <b/>
            <sz val="9"/>
            <color indexed="81"/>
            <rFont val="Tahoma"/>
            <family val="2"/>
          </rPr>
          <t>William Davis:</t>
        </r>
        <r>
          <rPr>
            <sz val="9"/>
            <color indexed="81"/>
            <rFont val="Tahoma"/>
            <family val="2"/>
          </rPr>
          <t xml:space="preserve">
This checks that a proper 3-point estimate was entered:
Minimum value must be &gt; 0 and =&lt; Most Likely
Most Likely must be &gt;= Minimum and =&lt; Maximum Maximum must be &gt;= Most Likely
The same value cannot be used for the minimum,
most likely and maximum point-estimates</t>
        </r>
      </text>
    </comment>
  </commentList>
</comments>
</file>

<file path=xl/sharedStrings.xml><?xml version="1.0" encoding="utf-8"?>
<sst xmlns="http://schemas.openxmlformats.org/spreadsheetml/2006/main" count="1204" uniqueCount="760">
  <si>
    <t>BETA</t>
  </si>
  <si>
    <t>Low</t>
  </si>
  <si>
    <t>Medium-Low</t>
  </si>
  <si>
    <t>Medium-High</t>
  </si>
  <si>
    <t>High</t>
  </si>
  <si>
    <t>No skew</t>
  </si>
  <si>
    <t>Slight skew</t>
  </si>
  <si>
    <t>Severe skew</t>
  </si>
  <si>
    <t>ALPHA</t>
  </si>
  <si>
    <t>Range %</t>
  </si>
  <si>
    <t>Skew Analysis</t>
  </si>
  <si>
    <t>Alpha</t>
  </si>
  <si>
    <t>Beta</t>
  </si>
  <si>
    <t>X</t>
  </si>
  <si>
    <t>Y</t>
  </si>
  <si>
    <t>Planning Estimate</t>
  </si>
  <si>
    <t>To use this template:</t>
  </si>
  <si>
    <t>Optionally:</t>
  </si>
  <si>
    <t>ID</t>
  </si>
  <si>
    <t>Most Likely</t>
  </si>
  <si>
    <t>Most Likely Confidence</t>
  </si>
  <si>
    <t>Date</t>
  </si>
  <si>
    <t>Version</t>
  </si>
  <si>
    <t>Description</t>
  </si>
  <si>
    <t>R/L Skew</t>
  </si>
  <si>
    <t>Midpoint</t>
  </si>
  <si>
    <t>High Confidence</t>
  </si>
  <si>
    <t>Medium-High Confidence</t>
  </si>
  <si>
    <t>Low Confidence</t>
  </si>
  <si>
    <t>Medium-Low Confidence</t>
  </si>
  <si>
    <t>Minimum</t>
  </si>
  <si>
    <t>Maximum</t>
  </si>
  <si>
    <t>Triangular</t>
  </si>
  <si>
    <t>Variance</t>
  </si>
  <si>
    <t>Mean</t>
  </si>
  <si>
    <t>Guesstimate</t>
  </si>
  <si>
    <t>Medium</t>
  </si>
  <si>
    <t>Medium Confidence</t>
  </si>
  <si>
    <t>Very slight skew</t>
  </si>
  <si>
    <t>Very low skew</t>
  </si>
  <si>
    <t>Low skew</t>
  </si>
  <si>
    <t>Medium-low skew</t>
  </si>
  <si>
    <t>Medium skew</t>
  </si>
  <si>
    <t>Medium-high skew</t>
  </si>
  <si>
    <t>High skew</t>
  </si>
  <si>
    <t>Very high skew</t>
  </si>
  <si>
    <t>Very severe skew</t>
  </si>
  <si>
    <t>Extremely severe skew</t>
  </si>
  <si>
    <t>Near Certainty</t>
  </si>
  <si>
    <t>Very High Confidence</t>
  </si>
  <si>
    <t>Very High</t>
  </si>
  <si>
    <t>Very Low</t>
  </si>
  <si>
    <t>Very Low Confidence</t>
  </si>
  <si>
    <t>Extremely High Confidence</t>
  </si>
  <si>
    <t>Extremely High</t>
  </si>
  <si>
    <t>Near Triangular</t>
  </si>
  <si>
    <t xml:space="preserve">revenue, expenses, agile story points, project portfolios, event attendance, and more.  </t>
  </si>
  <si>
    <t>This example workbook is intended to help you quickly get started.  You can also download</t>
  </si>
  <si>
    <t>3) Select any probabilistic planning estimate, or make a risk-based forecast</t>
  </si>
  <si>
    <t>If you have any questions, suggestions, or comments, I'd love to hear from you!</t>
  </si>
  <si>
    <t>Contact me!</t>
  </si>
  <si>
    <t>With</t>
  </si>
  <si>
    <t>The lowerbound threshold is</t>
  </si>
  <si>
    <t>Between a lowerbound value of</t>
  </si>
  <si>
    <t>and an upperbound value of</t>
  </si>
  <si>
    <t>where, below the lowerbound, the % is</t>
  </si>
  <si>
    <t xml:space="preserve"> confidence</t>
  </si>
  <si>
    <t>1) Create a 3-point estimate (minimum, most likely, maximum)</t>
  </si>
  <si>
    <t>SPERT SD</t>
  </si>
  <si>
    <t>SPERT Beta Probability</t>
  </si>
  <si>
    <t>2) Render a subjective judgment about the most likely outcome</t>
  </si>
  <si>
    <t>and the upperbound threshold is</t>
  </si>
  <si>
    <t>the range probability is</t>
  </si>
  <si>
    <t>and above the upperbound, the % is</t>
  </si>
  <si>
    <r>
      <t xml:space="preserve">1) Create a 3-point estimate under the </t>
    </r>
    <r>
      <rPr>
        <b/>
        <sz val="11"/>
        <color theme="1"/>
        <rFont val="Calibri"/>
        <family val="2"/>
        <scheme val="minor"/>
      </rPr>
      <t>Minimum,</t>
    </r>
    <r>
      <rPr>
        <sz val="11"/>
        <color theme="1"/>
        <rFont val="Calibri"/>
        <family val="2"/>
        <scheme val="minor"/>
      </rPr>
      <t xml:space="preserve"> </t>
    </r>
    <r>
      <rPr>
        <b/>
        <sz val="11"/>
        <color theme="1"/>
        <rFont val="Calibri"/>
        <family val="2"/>
        <scheme val="minor"/>
      </rPr>
      <t>Most Likely</t>
    </r>
    <r>
      <rPr>
        <sz val="11"/>
        <color theme="1"/>
        <rFont val="Calibri"/>
        <family val="2"/>
        <scheme val="minor"/>
      </rPr>
      <t xml:space="preserve">, and </t>
    </r>
    <r>
      <rPr>
        <b/>
        <sz val="11"/>
        <color theme="1"/>
        <rFont val="Calibri"/>
        <family val="2"/>
        <scheme val="minor"/>
      </rPr>
      <t>Maximum</t>
    </r>
    <r>
      <rPr>
        <sz val="11"/>
        <color theme="1"/>
        <rFont val="Calibri"/>
        <family val="2"/>
        <scheme val="minor"/>
      </rPr>
      <t xml:space="preserve"> columns</t>
    </r>
  </si>
  <si>
    <t>3) Examine the SPERT probabilistic estimates for various confidence levels</t>
  </si>
  <si>
    <r>
      <t xml:space="preserve">Enter any desired estimate under the </t>
    </r>
    <r>
      <rPr>
        <b/>
        <sz val="11"/>
        <color theme="1"/>
        <rFont val="Calibri"/>
        <family val="2"/>
        <scheme val="minor"/>
      </rPr>
      <t>Planning Estimate</t>
    </r>
    <r>
      <rPr>
        <sz val="11"/>
        <color theme="1"/>
        <rFont val="Calibri"/>
        <family val="2"/>
        <scheme val="minor"/>
      </rPr>
      <t xml:space="preserve"> column to find the SPERT probability for the planning estimate</t>
    </r>
  </si>
  <si>
    <t>Show Left-Side Area</t>
  </si>
  <si>
    <t>Show the likelihood that the SPERT estimates will be EQUAL TO or GREATER THAN an uncertainty</t>
  </si>
  <si>
    <t>Show Right-Side Area</t>
  </si>
  <si>
    <t>Show the likelihood that an uncertainty will EXCEED the SPERT estimates shown below</t>
  </si>
  <si>
    <t>Choose whether to show currency formatting</t>
  </si>
  <si>
    <t>Show currency formatting</t>
  </si>
  <si>
    <t>Do not show currency formatting</t>
  </si>
  <si>
    <t>Whole project or portfolio planning estimate</t>
  </si>
  <si>
    <t>&lt;&lt; Heuristics &gt;&gt;</t>
  </si>
  <si>
    <r>
      <t xml:space="preserve">2) Render a subjective judgment about </t>
    </r>
    <r>
      <rPr>
        <i/>
        <sz val="11"/>
        <color theme="1"/>
        <rFont val="Calibri"/>
        <family val="2"/>
        <scheme val="minor"/>
      </rPr>
      <t>how likely</t>
    </r>
    <r>
      <rPr>
        <sz val="11"/>
        <color theme="1"/>
        <rFont val="Calibri"/>
        <family val="2"/>
        <scheme val="minor"/>
      </rPr>
      <t xml:space="preserve"> the Most Likely outcome is, under the </t>
    </r>
    <r>
      <rPr>
        <b/>
        <sz val="11"/>
        <color theme="1"/>
        <rFont val="Calibri"/>
        <family val="2"/>
        <scheme val="minor"/>
      </rPr>
      <t xml:space="preserve">Most Likely Confidence </t>
    </r>
    <r>
      <rPr>
        <sz val="11"/>
        <color theme="1"/>
        <rFont val="Calibri"/>
        <family val="2"/>
        <scheme val="minor"/>
      </rPr>
      <t>column</t>
    </r>
  </si>
  <si>
    <t xml:space="preserve">without even the implied warranty of MERCHANTABILITY or FITNESS FOR A PARTICULAR PURPOSE.  </t>
  </si>
  <si>
    <t>GNU General Public License as published by the Free Software Foundation, either version 3 of the License,</t>
  </si>
  <si>
    <t>to estimate uncertainties that have bell-shaped risk properties, like:  task duration, work effort,</t>
  </si>
  <si>
    <t xml:space="preserve">Watch Statistical PERT videos on YouTube </t>
  </si>
  <si>
    <t>Follow Statistical PERT on Twitter to learn when new updates are released</t>
  </si>
  <si>
    <t>BETA.INV to model uncertainty.  To easily model mild-to-moderately skewed uncertainties,</t>
  </si>
  <si>
    <t>NORMAL.DIST and NORMAL.INV.</t>
  </si>
  <si>
    <t>All Statistical PERT downloads share the same three steps for making a probablistic estimate:</t>
  </si>
  <si>
    <t>SPERT Probability</t>
  </si>
  <si>
    <t>Min %</t>
  </si>
  <si>
    <t>Min point</t>
  </si>
  <si>
    <t>Max point</t>
  </si>
  <si>
    <t>Max %</t>
  </si>
  <si>
    <t>&lt; Heuristics &gt;</t>
  </si>
  <si>
    <t>Use SPERT to estimate task duration, work effort, agile story points, cost, revenue, event attendance, etc.</t>
  </si>
  <si>
    <t>A green checkmark means you have correctly entered minimum, most likely and maximum point-estimates</t>
  </si>
  <si>
    <t>This analysis helps SPERT choose an implied bell-shaped curve for your uncertainty</t>
  </si>
  <si>
    <r>
      <t xml:space="preserve">the </t>
    </r>
    <r>
      <rPr>
        <b/>
        <sz val="14"/>
        <color theme="7" tint="-0.249977111117893"/>
        <rFont val="Calibri"/>
        <family val="2"/>
        <scheme val="minor"/>
      </rPr>
      <t>Most Likely</t>
    </r>
    <r>
      <rPr>
        <sz val="14"/>
        <color theme="7" tint="-0.249977111117893"/>
        <rFont val="Calibri"/>
        <family val="2"/>
        <scheme val="minor"/>
      </rPr>
      <t xml:space="preserve"> outcome really is</t>
    </r>
  </si>
  <si>
    <t>This choice influences the implied bell-shaped curve for the uncertainty you are estimating</t>
  </si>
  <si>
    <r>
      <t xml:space="preserve">This is the </t>
    </r>
    <r>
      <rPr>
        <b/>
        <sz val="14"/>
        <color theme="7" tint="-0.249977111117893"/>
        <rFont val="Calibri"/>
        <family val="2"/>
        <scheme val="minor"/>
      </rPr>
      <t>Mean</t>
    </r>
    <r>
      <rPr>
        <sz val="14"/>
        <color theme="7" tint="-0.249977111117893"/>
        <rFont val="Calibri"/>
        <family val="2"/>
        <scheme val="minor"/>
      </rPr>
      <t xml:space="preserve"> (average) and </t>
    </r>
    <r>
      <rPr>
        <b/>
        <sz val="14"/>
        <color theme="7" tint="-0.249977111117893"/>
        <rFont val="Calibri"/>
        <family val="2"/>
        <scheme val="minor"/>
      </rPr>
      <t>SPERT Standard Deviation</t>
    </r>
    <r>
      <rPr>
        <sz val="14"/>
        <color theme="7" tint="-0.249977111117893"/>
        <rFont val="Calibri"/>
        <family val="2"/>
        <scheme val="minor"/>
      </rPr>
      <t xml:space="preserve"> for your uncertainty</t>
    </r>
  </si>
  <si>
    <r>
      <t xml:space="preserve">Read the </t>
    </r>
    <r>
      <rPr>
        <b/>
        <i/>
        <sz val="11"/>
        <color rgb="FFFF0000"/>
        <rFont val="Calibri"/>
        <family val="2"/>
        <scheme val="minor"/>
      </rPr>
      <t>red text</t>
    </r>
    <r>
      <rPr>
        <i/>
        <sz val="11"/>
        <color theme="1" tint="0.34998626667073579"/>
        <rFont val="Calibri"/>
        <family val="2"/>
        <scheme val="minor"/>
      </rPr>
      <t xml:space="preserve"> below to see how this choice affects the SPERT estimates</t>
    </r>
  </si>
  <si>
    <r>
      <t xml:space="preserve">Enter a </t>
    </r>
    <r>
      <rPr>
        <b/>
        <sz val="14"/>
        <color theme="7" tint="-0.249977111117893"/>
        <rFont val="Calibri"/>
        <family val="2"/>
        <scheme val="minor"/>
      </rPr>
      <t>Planning Estimate</t>
    </r>
    <r>
      <rPr>
        <sz val="14"/>
        <color theme="7" tint="-0.249977111117893"/>
        <rFont val="Calibri"/>
        <family val="2"/>
        <scheme val="minor"/>
      </rPr>
      <t xml:space="preserve"> and see its likelihood of occurrence under </t>
    </r>
    <r>
      <rPr>
        <b/>
        <sz val="14"/>
        <color theme="7" tint="-0.249977111117893"/>
        <rFont val="Calibri"/>
        <family val="2"/>
        <scheme val="minor"/>
      </rPr>
      <t>SPERT Probability</t>
    </r>
  </si>
  <si>
    <t>you'll see the SPERT Probability that your Planning Estimate will be EXCEEDED by the uncertainty's actual outcome.</t>
  </si>
  <si>
    <t>Here, you'll see several SPERT estimates with different probabilities of occurrence</t>
  </si>
  <si>
    <r>
      <t>Find a</t>
    </r>
    <r>
      <rPr>
        <b/>
        <sz val="14"/>
        <color theme="7" tint="-0.249977111117893"/>
        <rFont val="Calibri"/>
        <family val="2"/>
        <scheme val="minor"/>
      </rPr>
      <t xml:space="preserve"> SPERT Probablistic Estimate</t>
    </r>
    <r>
      <rPr>
        <sz val="14"/>
        <color theme="7" tint="-0.249977111117893"/>
        <rFont val="Calibri"/>
        <family val="2"/>
        <scheme val="minor"/>
      </rPr>
      <t xml:space="preserve"> that best matches your risk propensity →</t>
    </r>
  </si>
  <si>
    <r>
      <t xml:space="preserve">Choose whether to </t>
    </r>
    <r>
      <rPr>
        <b/>
        <sz val="14"/>
        <color theme="7" tint="-0.249977111117893"/>
        <rFont val="Calibri"/>
        <family val="2"/>
        <scheme val="minor"/>
      </rPr>
      <t>show currency formatting</t>
    </r>
  </si>
  <si>
    <r>
      <t xml:space="preserve">Try selecting a different dropdown percentage by clicking </t>
    </r>
    <r>
      <rPr>
        <i/>
        <u/>
        <sz val="11"/>
        <color theme="1" tint="0.34998626667073579"/>
        <rFont val="Calibri"/>
        <family val="2"/>
        <scheme val="minor"/>
      </rPr>
      <t>above</t>
    </r>
    <r>
      <rPr>
        <i/>
        <sz val="11"/>
        <color theme="1" tint="0.34998626667073579"/>
        <rFont val="Calibri"/>
        <family val="2"/>
        <scheme val="minor"/>
      </rPr>
      <t xml:space="preserve"> the </t>
    </r>
    <r>
      <rPr>
        <b/>
        <i/>
        <sz val="11"/>
        <color theme="1" tint="0.34998626667073579"/>
        <rFont val="Calibri"/>
        <family val="2"/>
        <scheme val="minor"/>
      </rPr>
      <t>Minimum</t>
    </r>
    <r>
      <rPr>
        <i/>
        <sz val="11"/>
        <color theme="1" tint="0.34998626667073579"/>
        <rFont val="Calibri"/>
        <family val="2"/>
        <scheme val="minor"/>
      </rPr>
      <t xml:space="preserve"> and </t>
    </r>
    <r>
      <rPr>
        <b/>
        <i/>
        <sz val="11"/>
        <color theme="1" tint="0.34998626667073579"/>
        <rFont val="Calibri"/>
        <family val="2"/>
        <scheme val="minor"/>
      </rPr>
      <t>Maximum</t>
    </r>
    <r>
      <rPr>
        <i/>
        <sz val="11"/>
        <color theme="1" tint="0.34998626667073579"/>
        <rFont val="Calibri"/>
        <family val="2"/>
        <scheme val="minor"/>
      </rPr>
      <t xml:space="preserve"> cell headings,</t>
    </r>
  </si>
  <si>
    <t>and see the value changes for the minimum and maximum point-estimates in the green-shaded cells.</t>
  </si>
  <si>
    <r>
      <t xml:space="preserve">The rest of the </t>
    </r>
    <r>
      <rPr>
        <b/>
        <i/>
        <sz val="11"/>
        <color theme="1" tint="0.34998626667073579"/>
        <rFont val="Calibri"/>
        <family val="2"/>
        <scheme val="minor"/>
      </rPr>
      <t xml:space="preserve">(1-Point entry) </t>
    </r>
    <r>
      <rPr>
        <i/>
        <sz val="11"/>
        <color theme="1" tint="0.34998626667073579"/>
        <rFont val="Calibri"/>
        <family val="2"/>
        <scheme val="minor"/>
      </rPr>
      <t xml:space="preserve">worksheet works exactly the same way as the </t>
    </r>
    <r>
      <rPr>
        <b/>
        <i/>
        <sz val="11"/>
        <color theme="1" tint="0.34998626667073579"/>
        <rFont val="Calibri"/>
        <family val="2"/>
        <scheme val="minor"/>
      </rPr>
      <t xml:space="preserve">(3-Point entry) </t>
    </r>
    <r>
      <rPr>
        <i/>
        <sz val="11"/>
        <color theme="1" tint="0.34998626667073579"/>
        <rFont val="Calibri"/>
        <family val="2"/>
        <scheme val="minor"/>
      </rPr>
      <t>worksheet.</t>
    </r>
  </si>
  <si>
    <r>
      <t xml:space="preserve">Note:  This is a </t>
    </r>
    <r>
      <rPr>
        <i/>
        <u/>
        <sz val="12"/>
        <color theme="1" tint="0.34998626667073579"/>
        <rFont val="Calibri"/>
        <family val="2"/>
        <scheme val="minor"/>
      </rPr>
      <t>cumulative</t>
    </r>
    <r>
      <rPr>
        <i/>
        <sz val="12"/>
        <color theme="1" tint="0.34998626667073579"/>
        <rFont val="Calibri"/>
        <family val="2"/>
        <scheme val="minor"/>
      </rPr>
      <t xml:space="preserve"> probability, so the </t>
    </r>
    <r>
      <rPr>
        <b/>
        <i/>
        <sz val="12"/>
        <color theme="1" tint="0.34998626667073579"/>
        <rFont val="Calibri"/>
        <family val="2"/>
        <scheme val="minor"/>
      </rPr>
      <t>SPERT Probability</t>
    </r>
    <r>
      <rPr>
        <i/>
        <sz val="12"/>
        <color theme="1" tint="0.34998626667073579"/>
        <rFont val="Calibri"/>
        <family val="2"/>
        <scheme val="minor"/>
      </rPr>
      <t xml:space="preserve"> is the likelihood that</t>
    </r>
  </si>
  <si>
    <r>
      <t xml:space="preserve">the </t>
    </r>
    <r>
      <rPr>
        <b/>
        <i/>
        <sz val="12"/>
        <color theme="1" tint="0.34998626667073579"/>
        <rFont val="Calibri"/>
        <family val="2"/>
        <scheme val="minor"/>
      </rPr>
      <t>Planning Estimate</t>
    </r>
    <r>
      <rPr>
        <i/>
        <sz val="12"/>
        <color theme="1" tint="0.34998626667073579"/>
        <rFont val="Calibri"/>
        <family val="2"/>
        <scheme val="minor"/>
      </rPr>
      <t xml:space="preserve"> will be EQUAL TO or GREATER THAN the uncertainty's actual outcome*</t>
    </r>
  </si>
  <si>
    <r>
      <t>You can change these cumulative probability choices (enter values between</t>
    </r>
    <r>
      <rPr>
        <b/>
        <sz val="11"/>
        <color rgb="FF0000FF"/>
        <rFont val="Calibri"/>
        <family val="2"/>
        <scheme val="minor"/>
      </rPr>
      <t xml:space="preserve"> 1%</t>
    </r>
    <r>
      <rPr>
        <sz val="11"/>
        <color theme="1" tint="0.34998626667073579"/>
        <rFont val="Calibri"/>
        <family val="2"/>
        <scheme val="minor"/>
      </rPr>
      <t xml:space="preserve"> and</t>
    </r>
    <r>
      <rPr>
        <sz val="11"/>
        <color rgb="FF0000FF"/>
        <rFont val="Calibri"/>
        <family val="2"/>
        <scheme val="minor"/>
      </rPr>
      <t xml:space="preserve"> </t>
    </r>
    <r>
      <rPr>
        <b/>
        <sz val="11"/>
        <color rgb="FF0000FF"/>
        <rFont val="Calibri"/>
        <family val="2"/>
        <scheme val="minor"/>
      </rPr>
      <t>99%</t>
    </r>
    <r>
      <rPr>
        <sz val="11"/>
        <color theme="1" tint="0.34998626667073579"/>
        <rFont val="Calibri"/>
        <family val="2"/>
        <scheme val="minor"/>
      </rPr>
      <t>) →</t>
    </r>
  </si>
  <si>
    <t>You don't have to know this or do anything with this, but SPERT needs this</t>
  </si>
  <si>
    <r>
      <rPr>
        <b/>
        <sz val="14"/>
        <color theme="7" tint="-0.249977111117893"/>
        <rFont val="Calibri"/>
        <family val="2"/>
        <scheme val="minor"/>
      </rPr>
      <t>Show</t>
    </r>
    <r>
      <rPr>
        <sz val="14"/>
        <color theme="7" tint="-0.249977111117893"/>
        <rFont val="Calibri"/>
        <family val="2"/>
        <scheme val="minor"/>
      </rPr>
      <t xml:space="preserve"> probabilities from either the </t>
    </r>
    <r>
      <rPr>
        <b/>
        <sz val="14"/>
        <color theme="7" tint="-0.249977111117893"/>
        <rFont val="Calibri"/>
        <family val="2"/>
        <scheme val="minor"/>
      </rPr>
      <t>left-side area</t>
    </r>
    <r>
      <rPr>
        <sz val="14"/>
        <color theme="7" tint="-0.249977111117893"/>
        <rFont val="Calibri"/>
        <family val="2"/>
        <scheme val="minor"/>
      </rPr>
      <t xml:space="preserve"> or </t>
    </r>
    <r>
      <rPr>
        <b/>
        <sz val="14"/>
        <color theme="7" tint="-0.249977111117893"/>
        <rFont val="Calibri"/>
        <family val="2"/>
        <scheme val="minor"/>
      </rPr>
      <t>right-side area</t>
    </r>
  </si>
  <si>
    <r>
      <t xml:space="preserve">* This is true if you choose </t>
    </r>
    <r>
      <rPr>
        <b/>
        <i/>
        <sz val="10"/>
        <color theme="1" tint="0.34998626667073579"/>
        <rFont val="Calibri"/>
        <family val="2"/>
        <scheme val="minor"/>
      </rPr>
      <t>Show Left-Side Area</t>
    </r>
    <r>
      <rPr>
        <i/>
        <sz val="10"/>
        <color theme="1" tint="0.34998626667073579"/>
        <rFont val="Calibri"/>
        <family val="2"/>
        <scheme val="minor"/>
      </rPr>
      <t xml:space="preserve"> in the dropdown control above.  If you choose </t>
    </r>
    <r>
      <rPr>
        <b/>
        <i/>
        <sz val="10"/>
        <color theme="1" tint="0.34998626667073579"/>
        <rFont val="Calibri"/>
        <family val="2"/>
        <scheme val="minor"/>
      </rPr>
      <t>Show Right-Side Area</t>
    </r>
    <r>
      <rPr>
        <i/>
        <sz val="10"/>
        <color theme="1" tint="0.34998626667073579"/>
        <rFont val="Calibri"/>
        <family val="2"/>
        <scheme val="minor"/>
      </rPr>
      <t>,</t>
    </r>
  </si>
  <si>
    <r>
      <t>Statistical PERT</t>
    </r>
    <r>
      <rPr>
        <b/>
        <sz val="14"/>
        <rFont val="Calibri"/>
        <family val="2"/>
      </rPr>
      <t>®</t>
    </r>
    <r>
      <rPr>
        <b/>
        <sz val="14"/>
        <rFont val="Calibri"/>
        <family val="2"/>
        <scheme val="minor"/>
      </rPr>
      <t xml:space="preserve"> (SPERT®) </t>
    </r>
    <r>
      <rPr>
        <b/>
        <i/>
        <sz val="14"/>
        <color rgb="FFF1592A"/>
        <rFont val="Calibri"/>
        <family val="2"/>
        <scheme val="minor"/>
      </rPr>
      <t>Beta Edition</t>
    </r>
  </si>
  <si>
    <t>Validate your bell-shaped uncertainty</t>
  </si>
  <si>
    <r>
      <rPr>
        <sz val="14"/>
        <color theme="7" tint="-0.249977111117893"/>
        <rFont val="Calibri"/>
        <family val="2"/>
        <scheme val="minor"/>
      </rPr>
      <t xml:space="preserve">Examine SPERT's </t>
    </r>
    <r>
      <rPr>
        <b/>
        <sz val="14"/>
        <color theme="7" tint="-0.249977111117893"/>
        <rFont val="Calibri"/>
        <family val="2"/>
        <scheme val="minor"/>
      </rPr>
      <t>Skew Analysis</t>
    </r>
  </si>
  <si>
    <t>Render a subjective judgment about HOW LIKELY</t>
  </si>
  <si>
    <r>
      <t>First,</t>
    </r>
    <r>
      <rPr>
        <sz val="16"/>
        <color rgb="FFFF0000"/>
        <rFont val="Calibri"/>
        <family val="2"/>
        <scheme val="minor"/>
      </rPr>
      <t xml:space="preserve"> </t>
    </r>
    <r>
      <rPr>
        <sz val="16"/>
        <color theme="7" tint="-0.249977111117893"/>
        <rFont val="Calibri"/>
        <family val="2"/>
        <scheme val="minor"/>
      </rPr>
      <t>enter a</t>
    </r>
    <r>
      <rPr>
        <b/>
        <sz val="16"/>
        <color theme="7" tint="-0.249977111117893"/>
        <rFont val="Calibri"/>
        <family val="2"/>
        <scheme val="minor"/>
      </rPr>
      <t xml:space="preserve"> </t>
    </r>
    <r>
      <rPr>
        <sz val="16"/>
        <color theme="7" tint="-0.249977111117893"/>
        <rFont val="Calibri"/>
        <family val="2"/>
        <scheme val="minor"/>
      </rPr>
      <t>three-point estimate</t>
    </r>
    <r>
      <rPr>
        <b/>
        <sz val="16"/>
        <color theme="7" tint="-0.249977111117893"/>
        <rFont val="Calibri"/>
        <family val="2"/>
        <scheme val="minor"/>
      </rPr>
      <t xml:space="preserve"> </t>
    </r>
    <r>
      <rPr>
        <sz val="16"/>
        <color theme="7" tint="-0.249977111117893"/>
        <rFont val="Calibri"/>
        <family val="2"/>
        <scheme val="minor"/>
      </rPr>
      <t>for any uncertainty</t>
    </r>
  </si>
  <si>
    <r>
      <rPr>
        <b/>
        <sz val="14"/>
        <color rgb="FFFF0000"/>
        <rFont val="Calibri"/>
        <family val="2"/>
        <scheme val="minor"/>
      </rPr>
      <t>That's it!</t>
    </r>
    <r>
      <rPr>
        <sz val="14"/>
        <color theme="1"/>
        <rFont val="Calibri"/>
        <family val="2"/>
        <scheme val="minor"/>
      </rPr>
      <t xml:space="preserve">  </t>
    </r>
    <r>
      <rPr>
        <sz val="14"/>
        <color theme="7" tint="-0.249977111117893"/>
        <rFont val="Calibri"/>
        <family val="2"/>
        <scheme val="minor"/>
      </rPr>
      <t xml:space="preserve">Now try using the </t>
    </r>
    <r>
      <rPr>
        <b/>
        <sz val="14"/>
        <color theme="7" tint="-0.249977111117893"/>
        <rFont val="Calibri"/>
        <family val="2"/>
        <scheme val="minor"/>
      </rPr>
      <t>(3-Point entry)</t>
    </r>
    <r>
      <rPr>
        <sz val="14"/>
        <color theme="7" tint="-0.249977111117893"/>
        <rFont val="Calibri"/>
        <family val="2"/>
        <scheme val="minor"/>
      </rPr>
      <t xml:space="preserve"> worksheet!</t>
    </r>
  </si>
  <si>
    <r>
      <t xml:space="preserve">Or, use the </t>
    </r>
    <r>
      <rPr>
        <b/>
        <sz val="14"/>
        <color theme="7" tint="-0.249977111117893"/>
        <rFont val="Calibri"/>
        <family val="2"/>
        <scheme val="minor"/>
      </rPr>
      <t>(1-Point entry)</t>
    </r>
    <r>
      <rPr>
        <sz val="14"/>
        <color theme="7" tint="-0.249977111117893"/>
        <rFont val="Calibri"/>
        <family val="2"/>
        <scheme val="minor"/>
      </rPr>
      <t xml:space="preserve"> worksheet, where two heuristics automatically calculate the </t>
    </r>
    <r>
      <rPr>
        <b/>
        <sz val="14"/>
        <color theme="7" tint="-0.249977111117893"/>
        <rFont val="Calibri"/>
        <family val="2"/>
        <scheme val="minor"/>
      </rPr>
      <t>Minimum</t>
    </r>
    <r>
      <rPr>
        <sz val="14"/>
        <color theme="7" tint="-0.249977111117893"/>
        <rFont val="Calibri"/>
        <family val="2"/>
        <scheme val="minor"/>
      </rPr>
      <t xml:space="preserve"> and </t>
    </r>
    <r>
      <rPr>
        <b/>
        <sz val="14"/>
        <color theme="7" tint="-0.249977111117893"/>
        <rFont val="Calibri"/>
        <family val="2"/>
        <scheme val="minor"/>
      </rPr>
      <t>Maximum</t>
    </r>
    <r>
      <rPr>
        <sz val="14"/>
        <color theme="7" tint="-0.249977111117893"/>
        <rFont val="Calibri"/>
        <family val="2"/>
        <scheme val="minor"/>
      </rPr>
      <t xml:space="preserve"> point-estimates</t>
    </r>
  </si>
  <si>
    <r>
      <rPr>
        <b/>
        <i/>
        <sz val="22"/>
        <color theme="1" tint="0.34998626667073579"/>
        <rFont val="Calibri"/>
        <family val="2"/>
        <scheme val="minor"/>
      </rPr>
      <t>Welcome to</t>
    </r>
    <r>
      <rPr>
        <b/>
        <sz val="22"/>
        <color theme="1" tint="0.34998626667073579"/>
        <rFont val="Calibri"/>
        <family val="2"/>
        <scheme val="minor"/>
      </rPr>
      <t xml:space="preserve"> </t>
    </r>
    <r>
      <rPr>
        <b/>
        <sz val="22"/>
        <rFont val="Calibri"/>
        <family val="2"/>
        <scheme val="minor"/>
      </rPr>
      <t>Statistical PERT®</t>
    </r>
    <r>
      <rPr>
        <b/>
        <i/>
        <sz val="22"/>
        <color rgb="FFF1592A"/>
        <rFont val="Calibri"/>
        <family val="2"/>
        <scheme val="minor"/>
      </rPr>
      <t xml:space="preserve"> Beta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</si>
  <si>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</si>
  <si>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uses Excel's two beta distribution functions, BETA.DIST and</t>
    </r>
  </si>
  <si>
    <r>
      <t xml:space="preserve">try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Normal Edition</t>
    </r>
    <r>
      <rPr>
        <sz val="11"/>
        <color theme="1"/>
        <rFont val="Calibri"/>
        <family val="2"/>
        <scheme val="minor"/>
      </rPr>
      <t xml:space="preserve"> which uses Excel's two normal distribution functions</t>
    </r>
  </si>
  <si>
    <r>
      <t xml:space="preserve">essential things you need to know to use the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spreadsheet.</t>
    </r>
  </si>
  <si>
    <r>
      <t xml:space="preserve">a Quick Start guide for </t>
    </r>
    <r>
      <rPr>
        <b/>
        <u/>
        <sz val="11"/>
        <color theme="10"/>
        <rFont val="Calibri"/>
        <family val="2"/>
        <scheme val="minor"/>
      </rPr>
      <t>Statistical PERT®</t>
    </r>
    <r>
      <rPr>
        <b/>
        <i/>
        <u/>
        <sz val="11"/>
        <color theme="10"/>
        <rFont val="Calibri"/>
        <family val="2"/>
        <scheme val="minor"/>
      </rPr>
      <t xml:space="preserve"> Beta Edition</t>
    </r>
    <r>
      <rPr>
        <u/>
        <sz val="11"/>
        <color theme="10"/>
        <rFont val="Calibri"/>
        <family val="2"/>
        <scheme val="minor"/>
      </rPr>
      <t>.  The Quick Start guide explains the</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</si>
  <si>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</si>
  <si>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</si>
  <si>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Statistical PERT</t>
    </r>
    <r>
      <rPr>
        <b/>
        <sz val="18"/>
        <rFont val="Calibri"/>
        <family val="2"/>
      </rPr>
      <t>®</t>
    </r>
    <r>
      <rPr>
        <b/>
        <sz val="18"/>
        <rFont val="Calibri"/>
        <family val="2"/>
        <scheme val="minor"/>
      </rPr>
      <t xml:space="preserve"> (SPERT®) </t>
    </r>
    <r>
      <rPr>
        <b/>
        <i/>
        <sz val="18"/>
        <color rgb="FFF1592A"/>
        <rFont val="Calibri"/>
        <family val="2"/>
        <scheme val="minor"/>
      </rPr>
      <t>Beta Edition</t>
    </r>
    <r>
      <rPr>
        <b/>
        <i/>
        <sz val="18"/>
        <color rgb="FFC00000"/>
        <rFont val="Calibri"/>
        <family val="2"/>
        <scheme val="minor"/>
      </rPr>
      <t xml:space="preserve"> </t>
    </r>
    <r>
      <rPr>
        <b/>
        <i/>
        <sz val="18"/>
        <color theme="1" tint="0.34998626667073579"/>
        <rFont val="Calibri"/>
        <family val="2"/>
        <scheme val="minor"/>
      </rPr>
      <t>for Beginners</t>
    </r>
  </si>
  <si>
    <t>1.0</t>
  </si>
  <si>
    <t>Choose which side of the probability curve to display</t>
  </si>
  <si>
    <r>
      <t xml:space="preserve">These are the </t>
    </r>
    <r>
      <rPr>
        <b/>
        <sz val="11"/>
        <color theme="1"/>
        <rFont val="Calibri"/>
        <family val="2"/>
        <scheme val="minor"/>
      </rPr>
      <t>Minimum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minimum</t>
    </r>
    <r>
      <rPr>
        <sz val="11"/>
        <color theme="1"/>
        <rFont val="Calibri"/>
        <family val="2"/>
        <scheme val="minor"/>
      </rPr>
      <t xml:space="preserve"> value for a 3-point estimate.  You can add to, remove, or change this list.</t>
    </r>
  </si>
  <si>
    <r>
      <t xml:space="preserve">These are the </t>
    </r>
    <r>
      <rPr>
        <b/>
        <sz val="11"/>
        <color theme="1"/>
        <rFont val="Calibri"/>
        <family val="2"/>
        <scheme val="minor"/>
      </rPr>
      <t>Maximum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maximum</t>
    </r>
    <r>
      <rPr>
        <sz val="11"/>
        <color theme="1"/>
        <rFont val="Calibri"/>
        <family val="2"/>
        <scheme val="minor"/>
      </rPr>
      <t xml:space="preserve"> value for a 3-point estimate.  You can add to, remove, or change this list.</t>
    </r>
  </si>
  <si>
    <t>Initial release which includes a new Beginners worksheet, and fixes to pie charts linked to the wrong worksheet</t>
  </si>
  <si>
    <t>SPERT Probabilistic Estimates using the BETA distribution</t>
  </si>
  <si>
    <t>1.1</t>
  </si>
  <si>
    <t>Update the copyright to use a function</t>
  </si>
  <si>
    <t>1.2</t>
  </si>
  <si>
    <t>Update the bottom page links, license instructions, and no-warranty disclaimer</t>
  </si>
  <si>
    <t>Connect with or follow William W. Davis on LinkedIn</t>
  </si>
  <si>
    <t>Statistical PERT® is a free spreadsheet file; you can redistribute it and/or modify it under the terms of the</t>
  </si>
  <si>
    <t>or (at your option) any later version.  Statistical PERT® and SPERT® are federally-registered trademarks.  If you modify</t>
  </si>
  <si>
    <t>this spreadsheet in any material way, please remove these trademarked names from the modified spreadsheet.</t>
  </si>
  <si>
    <r>
      <t xml:space="preserve">All models are wrong, </t>
    </r>
    <r>
      <rPr>
        <i/>
        <sz val="13"/>
        <color theme="1" tint="0.34998626667073579"/>
        <rFont val="Candara"/>
        <family val="2"/>
      </rPr>
      <t>but some are useful.</t>
    </r>
  </si>
  <si>
    <t xml:space="preserve"> George E. P. Box, British statistician (1919-2013)</t>
  </si>
  <si>
    <r>
      <rPr>
        <b/>
        <i/>
        <sz val="13"/>
        <color theme="1" tint="0.34998626667073579"/>
        <rFont val="Candara"/>
        <family val="2"/>
      </rPr>
      <t>Facts are stubborn things,</t>
    </r>
    <r>
      <rPr>
        <i/>
        <sz val="13"/>
        <color theme="1" tint="0.34998626667073579"/>
        <rFont val="Candara"/>
        <family val="2"/>
      </rPr>
      <t xml:space="preserve"> but statistics are pliable.</t>
    </r>
  </si>
  <si>
    <t xml:space="preserve"> Mark Twain, American humorist (1835-1910)</t>
  </si>
  <si>
    <t>Plus:</t>
  </si>
  <si>
    <t>- New! Line Sparklines to visualize the 3-point uncertainty of every row</t>
  </si>
  <si>
    <t>New with Version 2 -- Dynamic, tri-colored, bell-shaped curves!</t>
  </si>
  <si>
    <t>2.0a</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</si>
  <si>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</si>
  <si>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</si>
  <si>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</si>
  <si>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</si>
  <si>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</si>
  <si>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</si>
  <si>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</si>
  <si>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</si>
  <si>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</si>
  <si>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</si>
  <si>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</si>
  <si>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</si>
  <si>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</si>
  <si>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</si>
  <si>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</si>
  <si>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</si>
  <si>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</si>
  <si>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</si>
  <si>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</si>
  <si>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</si>
  <si>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</si>
  <si>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</si>
  <si>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</si>
  <si>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</si>
  <si>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</si>
  <si>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</si>
  <si>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</si>
  <si>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</si>
  <si>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</si>
  <si>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</si>
  <si>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</si>
  <si>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</si>
  <si>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</si>
  <si>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</si>
  <si>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</si>
  <si>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</si>
  <si>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</si>
  <si>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</si>
  <si>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</si>
  <si>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</si>
  <si>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</si>
  <si>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</si>
  <si>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</si>
  <si>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</si>
  <si>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</si>
  <si>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</si>
  <si>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</si>
  <si>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</si>
  <si>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</si>
  <si>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</si>
  <si>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</si>
  <si>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</si>
  <si>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</si>
  <si>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</si>
  <si>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</si>
  <si>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</si>
  <si>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</si>
  <si>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</si>
  <si>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</si>
  <si>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</si>
  <si>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</si>
  <si>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</si>
  <si>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</si>
  <si>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</si>
  <si>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</si>
  <si>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</si>
  <si>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</si>
  <si>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</si>
  <si>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</si>
  <si>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</si>
  <si>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</si>
  <si>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</si>
  <si>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</si>
  <si>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</si>
  <si>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</si>
  <si>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</si>
  <si>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</si>
  <si>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</si>
  <si>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</si>
  <si>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</si>
  <si>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</si>
  <si>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</si>
  <si>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</si>
  <si>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</si>
  <si>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</si>
  <si>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</si>
  <si>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</si>
  <si>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</si>
  <si>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</si>
  <si>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</si>
  <si>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</si>
  <si>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</si>
  <si>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</si>
  <si>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</si>
  <si>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</si>
  <si>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</si>
  <si>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</si>
  <si>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</si>
  <si>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</si>
  <si>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</si>
  <si>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</si>
  <si>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</si>
  <si>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</si>
  <si>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</si>
  <si>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</si>
  <si>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</si>
  <si>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</si>
  <si>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</si>
  <si>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</si>
  <si>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</si>
  <si>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</si>
  <si>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</si>
  <si>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</si>
  <si>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</si>
  <si>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</si>
  <si>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</si>
  <si>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</si>
  <si>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</si>
  <si>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</si>
  <si>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</si>
  <si>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</si>
  <si>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</si>
  <si>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</si>
  <si>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</si>
  <si>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</si>
  <si>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</si>
  <si>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</si>
  <si>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</si>
  <si>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</si>
  <si>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</si>
  <si>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</si>
  <si>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</si>
  <si>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</si>
  <si>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</si>
  <si>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</si>
  <si>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</si>
  <si>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</si>
  <si>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</si>
  <si>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</si>
  <si>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</si>
  <si>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</si>
  <si>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</si>
  <si>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</si>
  <si>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</si>
  <si>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</si>
  <si>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</si>
  <si>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</si>
  <si>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</si>
  <si>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</si>
  <si>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</si>
  <si>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</si>
  <si>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</si>
  <si>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</si>
  <si>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</si>
  <si>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</si>
  <si>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</si>
  <si>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</si>
  <si>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</si>
  <si>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</si>
  <si>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</si>
  <si>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</si>
  <si>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</si>
  <si>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</si>
  <si>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</si>
  <si>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</si>
  <si>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</si>
  <si>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</si>
  <si>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</si>
  <si>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</si>
  <si>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</si>
  <si>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</si>
  <si>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</si>
  <si>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</si>
  <si>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</si>
  <si>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</si>
  <si>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</si>
  <si>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</si>
  <si>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</si>
  <si>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</si>
  <si>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</si>
  <si>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</si>
  <si>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</si>
  <si>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</si>
  <si>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</si>
  <si>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</si>
  <si>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</si>
  <si>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</si>
  <si>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</si>
  <si>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</si>
  <si>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</si>
  <si>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</si>
  <si>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</si>
  <si>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</si>
  <si>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</si>
  <si>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</si>
  <si>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</si>
  <si>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</si>
  <si>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</si>
  <si>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</si>
  <si>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</si>
  <si>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</si>
  <si>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</si>
  <si>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</si>
  <si>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</si>
  <si>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</si>
  <si>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</si>
  <si>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</si>
  <si>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</si>
  <si>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</si>
  <si>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</si>
  <si>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</si>
  <si>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</si>
  <si>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</si>
  <si>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</si>
  <si>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</si>
  <si>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</si>
  <si>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</si>
  <si>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</si>
  <si>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</si>
  <si>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</si>
  <si>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</si>
  <si>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</si>
  <si>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</si>
  <si>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</si>
  <si>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</si>
  <si>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</si>
  <si>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</si>
  <si>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</si>
  <si>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</si>
  <si>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</si>
  <si>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</si>
  <si>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</si>
  <si>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</si>
  <si>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</si>
  <si>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</si>
  <si>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</si>
  <si>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</si>
  <si>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</si>
  <si>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</si>
  <si>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</si>
  <si>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</si>
  <si>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</si>
  <si>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</si>
  <si>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</si>
  <si>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</si>
  <si>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</si>
  <si>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</si>
  <si>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</si>
  <si>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</si>
  <si>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</si>
  <si>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</si>
  <si>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</si>
  <si>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</si>
  <si>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</si>
  <si>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</si>
  <si>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</si>
  <si>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</si>
  <si>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</si>
  <si>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</si>
  <si>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</si>
  <si>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</si>
  <si>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</si>
  <si>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</si>
  <si>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</si>
  <si>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</si>
  <si>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</si>
  <si>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</si>
  <si>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</si>
  <si>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</si>
  <si>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</si>
  <si>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</si>
  <si>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</si>
  <si>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</si>
  <si>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</si>
  <si>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</si>
  <si>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</si>
  <si>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</si>
  <si>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</si>
  <si>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</si>
  <si>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</si>
  <si>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</si>
  <si>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</si>
  <si>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</si>
  <si>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</si>
  <si>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</si>
  <si>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</si>
  <si>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</si>
  <si>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</si>
  <si>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</si>
  <si>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</si>
  <si>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</si>
  <si>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</si>
  <si>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</si>
  <si>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</si>
  <si>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</si>
  <si>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</si>
  <si>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</si>
  <si>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</si>
  <si>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</si>
  <si>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</si>
  <si>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</si>
  <si>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</si>
  <si>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</si>
  <si>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</si>
  <si>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</si>
  <si>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</si>
  <si>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</si>
  <si>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</si>
  <si>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</si>
  <si>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</si>
  <si>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</si>
  <si>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</si>
  <si>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</si>
  <si>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</si>
  <si>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</si>
  <si>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</si>
  <si>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</si>
  <si>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</si>
  <si>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</si>
  <si>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</si>
  <si>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</si>
  <si>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</si>
  <si>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</si>
  <si>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</si>
  <si>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</si>
  <si>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</si>
  <si>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</si>
  <si>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</si>
  <si>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</si>
  <si>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</si>
  <si>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</si>
  <si>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</si>
  <si>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</si>
  <si>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</si>
  <si>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</si>
  <si>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</si>
  <si>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</si>
  <si>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</si>
  <si>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</si>
  <si>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</si>
  <si>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</si>
  <si>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</si>
  <si>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</si>
  <si>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</si>
  <si>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</si>
  <si>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</si>
  <si>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</si>
  <si>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</si>
  <si>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</si>
  <si>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</si>
  <si>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</si>
  <si>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</si>
  <si>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</si>
  <si>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</si>
  <si>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</si>
  <si>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</si>
  <si>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</si>
  <si>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</si>
  <si>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</si>
  <si>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</si>
  <si>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</si>
  <si>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</si>
  <si>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</si>
  <si>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</si>
  <si>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</si>
  <si>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</si>
  <si>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</si>
  <si>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</si>
  <si>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</si>
  <si>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</si>
  <si>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</si>
  <si>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</si>
  <si>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</si>
  <si>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</si>
  <si>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</si>
  <si>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</si>
  <si>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</si>
  <si>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</si>
  <si>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</si>
  <si>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</si>
  <si>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</si>
  <si>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</si>
  <si>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</si>
  <si>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</si>
  <si>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</si>
  <si>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</si>
  <si>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</si>
  <si>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</si>
  <si>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</si>
  <si>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</si>
  <si>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</si>
  <si>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</si>
  <si>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</si>
  <si>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</si>
  <si>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</si>
  <si>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</si>
  <si>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</si>
  <si>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</si>
  <si>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</si>
  <si>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</si>
  <si>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</si>
  <si>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</si>
  <si>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</si>
  <si>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</si>
  <si>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</si>
  <si>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</si>
  <si>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</si>
  <si>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</si>
  <si>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</si>
  <si>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</si>
  <si>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</si>
  <si>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</si>
  <si>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</si>
  <si>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</si>
  <si>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</si>
  <si>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</si>
  <si>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</si>
  <si>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</si>
  <si>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</si>
  <si>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</si>
  <si>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</si>
  <si>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</si>
  <si>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</si>
  <si>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</si>
  <si>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</si>
  <si>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</si>
  <si>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</si>
  <si>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</si>
  <si>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</si>
  <si>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</si>
  <si>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</si>
  <si>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</si>
  <si>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</si>
  <si>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</si>
  <si>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</si>
  <si>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</si>
  <si>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</si>
  <si>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</si>
  <si>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</si>
  <si>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</si>
  <si>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</si>
  <si>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</si>
  <si>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</si>
  <si>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</si>
  <si>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</si>
  <si>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</si>
  <si>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</si>
  <si>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</si>
  <si>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</si>
  <si>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</si>
  <si>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</si>
  <si>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</si>
  <si>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</si>
  <si>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</si>
  <si>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</si>
  <si>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</si>
  <si>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</si>
  <si>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</si>
  <si>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</si>
  <si>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</si>
  <si>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</si>
  <si>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</si>
  <si>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</si>
  <si>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</si>
  <si>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</si>
  <si>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</si>
  <si>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</si>
  <si>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</si>
  <si>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</si>
  <si>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</si>
  <si>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</si>
  <si>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</si>
  <si>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</si>
  <si>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</si>
  <si>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</si>
  <si>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</si>
  <si>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</si>
  <si>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</si>
  <si>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</si>
  <si>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</si>
  <si>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</si>
  <si>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</si>
  <si>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</si>
  <si>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</si>
  <si>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</si>
  <si>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</si>
  <si>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</si>
  <si>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</si>
  <si>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</si>
  <si>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</si>
  <si>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</si>
  <si>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</si>
  <si>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</si>
  <si>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</si>
  <si>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</si>
  <si>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</si>
  <si>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</si>
  <si>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</si>
  <si>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</si>
  <si>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</si>
  <si>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</si>
  <si>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</si>
  <si>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</si>
  <si>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</si>
  <si>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</si>
  <si>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</si>
  <si>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</si>
  <si>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</si>
  <si>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</si>
  <si>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</si>
  <si>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</si>
  <si>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</si>
  <si>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</si>
  <si>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X-axis increments</t>
  </si>
  <si>
    <t>This, along with the grayed-out table below, is only used to create a Sparkline</t>
  </si>
  <si>
    <t>Curve</t>
  </si>
  <si>
    <t>The bell-shaped curve will change depending on your 3-point estimate and your subjective judgment about the Most Likely outcome (above)</t>
  </si>
  <si>
    <t>Note:  If your 3-point estimate indicates skewing, SPERT Beta Edition fits your uncertainty into a beta-distributed, bell-shaped curve</t>
  </si>
  <si>
    <t>This beta distribution graph shows the bell-shaped curve for your uncertainty</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</si>
  <si>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61 through 163 are hidden; they are used to create the bell-curve Sparkline</t>
    </r>
  </si>
  <si>
    <t>This section is only to build Line Sparklines to show the bell-shaped curve for each row, and the summary bell-curve chart.</t>
  </si>
  <si>
    <t>These are the y-axis values with which the bell-shaped curve is built (used only for the Line SparkLine column)</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</si>
  <si>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AH through IB are hidden; they are used to create Sparklines and the bell-curve bar chart</t>
    </r>
  </si>
  <si>
    <t>2.0b</t>
  </si>
  <si>
    <t>2.0c</t>
  </si>
  <si>
    <t>x-axis increments (magenta in blue cells shows the increment, the next 101 columns are the x-axis values for the Line Sparkline column and summary bell-curve chart)</t>
  </si>
  <si>
    <t>2.0d</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</si>
  <si>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AH through PT are hidden; they are used to create Sparklines and the bell-curve bar chart</t>
    </r>
  </si>
  <si>
    <t>Miss the pie</t>
  </si>
  <si>
    <t>chart? Press</t>
  </si>
  <si>
    <t>CTRL and 6</t>
  </si>
  <si>
    <t>The lowerbound area covers</t>
  </si>
  <si>
    <t>to show the</t>
  </si>
  <si>
    <t>and the upperbound area covers</t>
  </si>
  <si>
    <t>pie chart</t>
  </si>
  <si>
    <t>Add tri-color bar chart and pie chart to SPERT Beta Charts tab</t>
  </si>
  <si>
    <t>Add Line Sparklines to SPERT Beta (Mixed entry) tab</t>
  </si>
  <si>
    <t>Add Line Sparklines to SPERT Beta (1-point entry) and SPERT Beta (3-point entry) tabs</t>
  </si>
  <si>
    <t>Change the Welcome tab.  Add GNU GPL tab.  Add Line Sparkline to SPERT Beginners tab.</t>
  </si>
  <si>
    <t>Add tri-color summary bar chart (normal distribution) pie chart to SPERT Beta (1-point entry) tab</t>
  </si>
  <si>
    <t>2.0ee</t>
  </si>
  <si>
    <t>2.0f</t>
  </si>
  <si>
    <t>Add tri-color summary bar chart (normal distribution) pie chart to SPERT Beta (3-point entry) tab</t>
  </si>
  <si>
    <t>2.0g</t>
  </si>
  <si>
    <t>Add tri-color summary bar chart (normal distribution) pie chart to SPERT Beta (Mixed entry) tab. Fix combo chart references to SPERT Normal.</t>
  </si>
  <si>
    <t>2.0h</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</si>
  <si>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</si>
  <si>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</si>
  <si>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</si>
  <si>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2.0i</t>
  </si>
  <si>
    <t>Update the copyright disclosure.</t>
  </si>
  <si>
    <t>Add CLT notice on normal distribution combo charts.</t>
  </si>
  <si>
    <t>2.0j</t>
  </si>
  <si>
    <t>Change SPERT % to show only one decimal. Format the chart on the Charts tab. Format horizontal axis on charts to display values horizontally.</t>
  </si>
  <si>
    <t>2.0k</t>
  </si>
  <si>
    <r>
      <t>The</t>
    </r>
    <r>
      <rPr>
        <b/>
        <sz val="11"/>
        <color theme="1"/>
        <rFont val="Calibri"/>
        <family val="2"/>
        <scheme val="minor"/>
      </rPr>
      <t xml:space="preserve"> starting date</t>
    </r>
    <r>
      <rPr>
        <sz val="11"/>
        <color theme="1"/>
        <rFont val="Calibri"/>
        <family val="2"/>
        <scheme val="minor"/>
      </rPr>
      <t xml:space="preserve"> for our next release is</t>
    </r>
  </si>
  <si>
    <t>We'll use</t>
  </si>
  <si>
    <r>
      <t>We'll</t>
    </r>
    <r>
      <rPr>
        <b/>
        <i/>
        <sz val="11"/>
        <color theme="1"/>
        <rFont val="Calibri"/>
        <family val="2"/>
        <scheme val="minor"/>
      </rPr>
      <t xml:space="preserve"> most likely </t>
    </r>
    <r>
      <rPr>
        <sz val="11"/>
        <color theme="1"/>
        <rFont val="Calibri"/>
        <family val="2"/>
        <scheme val="minor"/>
      </rPr>
      <t>complete about</t>
    </r>
  </si>
  <si>
    <t>We have</t>
  </si>
  <si>
    <r>
      <t xml:space="preserve">In a </t>
    </r>
    <r>
      <rPr>
        <b/>
        <sz val="11"/>
        <color theme="1"/>
        <rFont val="Calibri"/>
        <family val="2"/>
        <scheme val="minor"/>
      </rPr>
      <t>worst-case scenario</t>
    </r>
    <r>
      <rPr>
        <sz val="11"/>
        <color theme="1"/>
        <rFont val="Calibri"/>
        <family val="2"/>
        <scheme val="minor"/>
      </rPr>
      <t>, we would complete only</t>
    </r>
  </si>
  <si>
    <r>
      <t xml:space="preserve">In a </t>
    </r>
    <r>
      <rPr>
        <b/>
        <sz val="11"/>
        <color theme="1"/>
        <rFont val="Calibri"/>
        <family val="2"/>
        <scheme val="minor"/>
      </rPr>
      <t>best-case scenario</t>
    </r>
    <r>
      <rPr>
        <sz val="11"/>
        <color theme="1"/>
        <rFont val="Calibri"/>
        <family val="2"/>
        <scheme val="minor"/>
      </rPr>
      <t>, we might possibly complete</t>
    </r>
  </si>
  <si>
    <t>Our Product Backlog or next release represents about</t>
  </si>
  <si>
    <t>We desire</t>
  </si>
  <si>
    <r>
      <t xml:space="preserve">So, on </t>
    </r>
    <r>
      <rPr>
        <b/>
        <sz val="11"/>
        <color theme="1"/>
        <rFont val="Calibri"/>
        <family val="2"/>
        <scheme val="minor"/>
      </rPr>
      <t>average,</t>
    </r>
    <r>
      <rPr>
        <sz val="11"/>
        <color theme="1"/>
        <rFont val="Calibri"/>
        <family val="2"/>
        <scheme val="minor"/>
      </rPr>
      <t xml:space="preserve"> we expect each sprint will finish</t>
    </r>
  </si>
  <si>
    <t>For this uncertainty, the SPERT standard deviation is</t>
  </si>
  <si>
    <r>
      <t>Given this, we forecast that we'll complete</t>
    </r>
    <r>
      <rPr>
        <b/>
        <i/>
        <sz val="11"/>
        <color theme="1"/>
        <rFont val="Calibri"/>
        <family val="2"/>
        <scheme val="minor"/>
      </rPr>
      <t xml:space="preserve"> at least</t>
    </r>
  </si>
  <si>
    <t>We'll need</t>
  </si>
  <si>
    <t>So, we'll need about</t>
  </si>
  <si>
    <t>During this time, there is/are</t>
  </si>
  <si>
    <t>In total, the number of days needed are</t>
  </si>
  <si>
    <r>
      <t>story points</t>
    </r>
    <r>
      <rPr>
        <sz val="11"/>
        <color theme="0" tint="-0.499984740745262"/>
        <rFont val="Calibri"/>
        <family val="2"/>
        <scheme val="minor"/>
      </rPr>
      <t xml:space="preserve"> </t>
    </r>
    <r>
      <rPr>
        <i/>
        <sz val="11"/>
        <color theme="0" tint="-0.499984740745262"/>
        <rFont val="Calibri"/>
        <family val="2"/>
        <scheme val="minor"/>
      </rPr>
      <t>(or user stories or features)</t>
    </r>
    <r>
      <rPr>
        <sz val="11"/>
        <color theme="1"/>
        <rFont val="Calibri"/>
        <family val="2"/>
        <scheme val="minor"/>
      </rPr>
      <t xml:space="preserve"> per sprint</t>
    </r>
  </si>
  <si>
    <r>
      <t xml:space="preserve">that the </t>
    </r>
    <r>
      <rPr>
        <b/>
        <i/>
        <sz val="11"/>
        <color theme="1"/>
        <rFont val="Calibri"/>
        <family val="2"/>
        <scheme val="minor"/>
      </rPr>
      <t>most likely</t>
    </r>
    <r>
      <rPr>
        <sz val="11"/>
        <color theme="1"/>
        <rFont val="Calibri"/>
        <family val="2"/>
        <scheme val="minor"/>
      </rPr>
      <t xml:space="preserve"> outcome will regularly occur</t>
    </r>
  </si>
  <si>
    <r>
      <t xml:space="preserve">story points </t>
    </r>
    <r>
      <rPr>
        <i/>
        <sz val="11"/>
        <color theme="0" tint="-0.499984740745262"/>
        <rFont val="Calibri"/>
        <family val="2"/>
        <scheme val="minor"/>
      </rPr>
      <t>(or user stories or features)</t>
    </r>
  </si>
  <si>
    <r>
      <t>story points</t>
    </r>
    <r>
      <rPr>
        <i/>
        <sz val="11"/>
        <color theme="0" tint="-0.499984740745262"/>
        <rFont val="Calibri"/>
        <family val="2"/>
        <scheme val="minor"/>
      </rPr>
      <t xml:space="preserve"> (or user stories or features)</t>
    </r>
  </si>
  <si>
    <r>
      <t>story points of effort</t>
    </r>
    <r>
      <rPr>
        <i/>
        <sz val="11"/>
        <color theme="0" tint="-0.499984740745262"/>
        <rFont val="Calibri"/>
        <family val="2"/>
        <scheme val="minor"/>
      </rPr>
      <t xml:space="preserve"> (or user stories or features)</t>
    </r>
  </si>
  <si>
    <t>confidence in each sprint iteration</t>
  </si>
  <si>
    <r>
      <t>story points</t>
    </r>
    <r>
      <rPr>
        <sz val="11"/>
        <color theme="0" tint="-0.499984740745262"/>
        <rFont val="Calibri"/>
        <family val="2"/>
        <scheme val="minor"/>
      </rPr>
      <t xml:space="preserve"> </t>
    </r>
    <r>
      <rPr>
        <i/>
        <sz val="11"/>
        <color theme="0" tint="-0.499984740745262"/>
        <rFont val="Calibri"/>
        <family val="2"/>
        <scheme val="minor"/>
      </rPr>
      <t xml:space="preserve">(or user stories or features) </t>
    </r>
    <r>
      <rPr>
        <sz val="11"/>
        <color theme="1"/>
        <rFont val="Calibri"/>
        <family val="2"/>
        <scheme val="minor"/>
      </rPr>
      <t>per sprint</t>
    </r>
  </si>
  <si>
    <r>
      <t>story points</t>
    </r>
    <r>
      <rPr>
        <sz val="11"/>
        <color theme="0" tint="-0.499984740745262"/>
        <rFont val="Calibri"/>
        <family val="2"/>
        <scheme val="minor"/>
      </rPr>
      <t xml:space="preserve"> </t>
    </r>
    <r>
      <rPr>
        <i/>
        <sz val="11"/>
        <color theme="0" tint="-0.499984740745262"/>
        <rFont val="Calibri"/>
        <family val="2"/>
        <scheme val="minor"/>
      </rPr>
      <t xml:space="preserve">(or user stories or features) </t>
    </r>
    <r>
      <rPr>
        <sz val="11"/>
        <color theme="1"/>
        <rFont val="Calibri"/>
        <family val="2"/>
        <scheme val="minor"/>
      </rPr>
      <t>each sprint</t>
    </r>
    <r>
      <rPr>
        <i/>
        <sz val="11"/>
        <color theme="0" tint="-0.499984740745262"/>
        <rFont val="Calibri"/>
        <family val="2"/>
        <scheme val="minor"/>
      </rPr>
      <t xml:space="preserve"> (for the confidence level expressed in cell C6)</t>
    </r>
  </si>
  <si>
    <t>sprints to do all the work of the Product Backlog or the next release</t>
  </si>
  <si>
    <t>business weeks</t>
  </si>
  <si>
    <t>which includes both working + non-working days</t>
  </si>
  <si>
    <r>
      <t xml:space="preserve">The </t>
    </r>
    <r>
      <rPr>
        <i/>
        <sz val="11"/>
        <color theme="1"/>
        <rFont val="Calibri"/>
        <family val="2"/>
        <scheme val="minor"/>
      </rPr>
      <t>alpha</t>
    </r>
    <r>
      <rPr>
        <sz val="11"/>
        <color theme="1"/>
        <rFont val="Calibri"/>
        <family val="2"/>
        <scheme val="minor"/>
      </rPr>
      <t xml:space="preserve"> shape argument is</t>
    </r>
  </si>
  <si>
    <r>
      <t xml:space="preserve">The </t>
    </r>
    <r>
      <rPr>
        <i/>
        <sz val="11"/>
        <color theme="1"/>
        <rFont val="Calibri"/>
        <family val="2"/>
        <scheme val="minor"/>
      </rPr>
      <t>beta</t>
    </r>
    <r>
      <rPr>
        <sz val="11"/>
        <color theme="1"/>
        <rFont val="Calibri"/>
        <family val="2"/>
        <scheme val="minor"/>
      </rPr>
      <t xml:space="preserve"> shape argument is</t>
    </r>
  </si>
  <si>
    <t>The bell-curve distribution looks like this</t>
  </si>
  <si>
    <r>
      <t xml:space="preserve">This is an </t>
    </r>
    <r>
      <rPr>
        <b/>
        <i/>
        <sz val="14"/>
        <color theme="1"/>
        <rFont val="Calibri"/>
        <family val="2"/>
        <scheme val="minor"/>
      </rPr>
      <t>experimental</t>
    </r>
    <r>
      <rPr>
        <sz val="14"/>
        <color theme="1"/>
        <rFont val="Calibri"/>
        <family val="2"/>
        <scheme val="minor"/>
      </rPr>
      <t xml:space="preserve"> worksheet for agile team forecasting</t>
    </r>
  </si>
  <si>
    <t>Scenario 1</t>
  </si>
  <si>
    <t>Added new Agile Forecast tab including a single scenario</t>
  </si>
  <si>
    <t>2.0m</t>
  </si>
  <si>
    <t>Be sure there is a green checkmark; otherwise, check your 3-point estimate for correctness</t>
  </si>
  <si>
    <t>Agile Forecast formatting</t>
  </si>
  <si>
    <t>week iterations or sprints</t>
  </si>
  <si>
    <t>So, we will complete the Product Backlog or next release by</t>
  </si>
  <si>
    <t>2.0n</t>
  </si>
  <si>
    <t>extra days (working and/or non-working)</t>
  </si>
  <si>
    <t>- New! Agile Forecast worksheet</t>
  </si>
  <si>
    <t>See the GNU General Public License for more details (https://www.gnu.org/licenses/).</t>
  </si>
  <si>
    <t>Updated the URL for the footer link to the GNU GPL</t>
  </si>
  <si>
    <t>2.0p</t>
  </si>
  <si>
    <t>- Other minor improvements, too!</t>
  </si>
  <si>
    <t>Removed duplicate (PERT) mean in Agile Forecast tab. Don't show headings  and indent GNU GPL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</si>
</sst>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d/yy;@"/>
    <numFmt numFmtId="165" formatCode="0.000"/>
    <numFmt numFmtId="166" formatCode="0.0%"/>
    <numFmt numFmtId="167" formatCode="0.0"/>
  </numFmts>
  <fonts count="87" x14ac:knownFonts="1">
    <font>
      <sz val="11"/>
      <color theme="1"/>
      <name val="Calibri"/>
      <family val="2"/>
      <scheme val="minor"/>
    </font>
    <font>
      <b/>
      <sz val="11"/>
      <color theme="1"/>
      <name val="Calibri"/>
      <family val="2"/>
      <scheme val="minor"/>
    </font>
    <font>
      <b/>
      <i/>
      <sz val="11"/>
      <color theme="1"/>
      <name val="Calibri"/>
      <family val="2"/>
      <scheme val="minor"/>
    </font>
    <font>
      <sz val="10"/>
      <color theme="1"/>
      <name val="Calibri"/>
      <family val="2"/>
    </font>
    <font>
      <u/>
      <sz val="11"/>
      <color theme="10"/>
      <name val="Calibri"/>
      <family val="2"/>
      <scheme val="minor"/>
    </font>
    <font>
      <b/>
      <sz val="11"/>
      <color rgb="FFFF0000"/>
      <name val="Calibri"/>
      <family val="2"/>
      <scheme val="minor"/>
    </font>
    <font>
      <i/>
      <sz val="11"/>
      <color theme="1"/>
      <name val="Calibri"/>
      <family val="2"/>
      <scheme val="minor"/>
    </font>
    <font>
      <b/>
      <sz val="12"/>
      <color theme="1"/>
      <name val="Calibri"/>
      <family val="2"/>
      <scheme val="minor"/>
    </font>
    <font>
      <sz val="11"/>
      <name val="Calibri"/>
      <family val="2"/>
      <scheme val="minor"/>
    </font>
    <font>
      <b/>
      <sz val="14"/>
      <name val="Calibri"/>
      <family val="2"/>
      <scheme val="minor"/>
    </font>
    <font>
      <b/>
      <sz val="14"/>
      <name val="Calibri"/>
      <family val="2"/>
    </font>
    <font>
      <sz val="12"/>
      <color theme="1"/>
      <name val="Calibri"/>
      <family val="2"/>
      <scheme val="minor"/>
    </font>
    <font>
      <b/>
      <i/>
      <sz val="22"/>
      <color theme="1"/>
      <name val="Calibri"/>
      <family val="2"/>
      <scheme val="minor"/>
    </font>
    <font>
      <b/>
      <i/>
      <sz val="22"/>
      <color rgb="FFF1592A"/>
      <name val="Calibri"/>
      <family val="2"/>
      <scheme val="minor"/>
    </font>
    <font>
      <sz val="11"/>
      <color theme="1"/>
      <name val="Calibri"/>
      <family val="2"/>
      <scheme val="minor"/>
    </font>
    <font>
      <b/>
      <sz val="13"/>
      <color theme="1"/>
      <name val="Calibri"/>
      <family val="2"/>
      <scheme val="minor"/>
    </font>
    <font>
      <sz val="13"/>
      <color theme="1"/>
      <name val="Calibri"/>
      <family val="2"/>
      <scheme val="minor"/>
    </font>
    <font>
      <i/>
      <sz val="12"/>
      <color theme="1"/>
      <name val="Calibri"/>
      <family val="2"/>
      <scheme val="minor"/>
    </font>
    <font>
      <i/>
      <sz val="10"/>
      <color theme="1"/>
      <name val="Calibri"/>
      <family val="2"/>
      <scheme val="minor"/>
    </font>
    <font>
      <i/>
      <sz val="11"/>
      <color theme="0" tint="-0.499984740745262"/>
      <name val="Calibri"/>
      <family val="2"/>
      <scheme val="minor"/>
    </font>
    <font>
      <sz val="11"/>
      <color theme="0" tint="-0.499984740745262"/>
      <name val="Calibri"/>
      <family val="2"/>
      <scheme val="minor"/>
    </font>
    <font>
      <sz val="9"/>
      <color indexed="81"/>
      <name val="Tahoma"/>
      <family val="2"/>
    </font>
    <font>
      <b/>
      <sz val="9"/>
      <color indexed="81"/>
      <name val="Tahoma"/>
      <family val="2"/>
    </font>
    <font>
      <sz val="11"/>
      <color rgb="FFC00000"/>
      <name val="Calibri"/>
      <family val="2"/>
      <scheme val="minor"/>
    </font>
    <font>
      <sz val="11"/>
      <color rgb="FFFF0000"/>
      <name val="Calibri"/>
      <family val="2"/>
      <scheme val="minor"/>
    </font>
    <font>
      <sz val="9"/>
      <name val="Calibri"/>
      <family val="2"/>
      <scheme val="minor"/>
    </font>
    <font>
      <b/>
      <sz val="11"/>
      <color rgb="FF0000FF"/>
      <name val="Calibri"/>
      <family val="2"/>
      <scheme val="minor"/>
    </font>
    <font>
      <sz val="12"/>
      <color rgb="FFFF0000"/>
      <name val="Calibri"/>
      <family val="2"/>
      <scheme val="minor"/>
    </font>
    <font>
      <i/>
      <sz val="9"/>
      <color theme="1"/>
      <name val="Calibri"/>
      <family val="2"/>
      <scheme val="minor"/>
    </font>
    <font>
      <sz val="11"/>
      <color rgb="FF0000FF"/>
      <name val="Calibri"/>
      <family val="2"/>
      <scheme val="minor"/>
    </font>
    <font>
      <b/>
      <sz val="13"/>
      <color rgb="FF0000FF"/>
      <name val="Calibri"/>
      <family val="2"/>
      <scheme val="minor"/>
    </font>
    <font>
      <b/>
      <sz val="12"/>
      <color rgb="FF0000FF"/>
      <name val="Calibri"/>
      <family val="2"/>
      <scheme val="minor"/>
    </font>
    <font>
      <sz val="12"/>
      <color rgb="FF0000FF"/>
      <name val="Calibri"/>
      <family val="2"/>
      <scheme val="minor"/>
    </font>
    <font>
      <b/>
      <i/>
      <u/>
      <sz val="11"/>
      <color theme="10"/>
      <name val="Calibri"/>
      <family val="2"/>
      <scheme val="minor"/>
    </font>
    <font>
      <sz val="8.5"/>
      <name val="Calibri"/>
      <family val="2"/>
      <scheme val="minor"/>
    </font>
    <font>
      <sz val="9.5"/>
      <color theme="1"/>
      <name val="Calibri"/>
      <family val="2"/>
      <scheme val="minor"/>
    </font>
    <font>
      <sz val="10"/>
      <color theme="1" tint="0.34998626667073579"/>
      <name val="Calibri"/>
      <family val="2"/>
    </font>
    <font>
      <b/>
      <sz val="18"/>
      <name val="Calibri"/>
      <family val="2"/>
      <scheme val="minor"/>
    </font>
    <font>
      <b/>
      <sz val="18"/>
      <name val="Calibri"/>
      <family val="2"/>
    </font>
    <font>
      <b/>
      <i/>
      <sz val="18"/>
      <color rgb="FFC00000"/>
      <name val="Calibri"/>
      <family val="2"/>
      <scheme val="minor"/>
    </font>
    <font>
      <b/>
      <sz val="14"/>
      <color theme="7" tint="-0.249977111117893"/>
      <name val="Calibri"/>
      <family val="2"/>
      <scheme val="minor"/>
    </font>
    <font>
      <b/>
      <sz val="16"/>
      <color rgb="FFFF0000"/>
      <name val="Calibri"/>
      <family val="2"/>
      <scheme val="minor"/>
    </font>
    <font>
      <b/>
      <sz val="16"/>
      <color theme="7" tint="-0.249977111117893"/>
      <name val="Calibri"/>
      <family val="2"/>
      <scheme val="minor"/>
    </font>
    <font>
      <sz val="16"/>
      <color rgb="FFFF0000"/>
      <name val="Calibri"/>
      <family val="2"/>
      <scheme val="minor"/>
    </font>
    <font>
      <sz val="16"/>
      <color theme="7" tint="-0.249977111117893"/>
      <name val="Calibri"/>
      <family val="2"/>
      <scheme val="minor"/>
    </font>
    <font>
      <i/>
      <sz val="11"/>
      <color theme="7" tint="-0.249977111117893"/>
      <name val="Calibri"/>
      <family val="2"/>
      <scheme val="minor"/>
    </font>
    <font>
      <sz val="14"/>
      <color theme="7" tint="-0.249977111117893"/>
      <name val="Calibri"/>
      <family val="2"/>
      <scheme val="minor"/>
    </font>
    <font>
      <sz val="11"/>
      <color theme="1" tint="0.34998626667073579"/>
      <name val="Calibri"/>
      <family val="2"/>
      <scheme val="minor"/>
    </font>
    <font>
      <i/>
      <sz val="11"/>
      <color theme="1" tint="0.34998626667073579"/>
      <name val="Calibri"/>
      <family val="2"/>
      <scheme val="minor"/>
    </font>
    <font>
      <b/>
      <i/>
      <sz val="11"/>
      <color rgb="FFFF0000"/>
      <name val="Calibri"/>
      <family val="2"/>
      <scheme val="minor"/>
    </font>
    <font>
      <i/>
      <sz val="12"/>
      <color theme="1" tint="0.34998626667073579"/>
      <name val="Calibri"/>
      <family val="2"/>
      <scheme val="minor"/>
    </font>
    <font>
      <i/>
      <sz val="10"/>
      <color theme="1" tint="0.34998626667073579"/>
      <name val="Calibri"/>
      <family val="2"/>
      <scheme val="minor"/>
    </font>
    <font>
      <sz val="14"/>
      <color theme="1"/>
      <name val="Calibri"/>
      <family val="2"/>
      <scheme val="minor"/>
    </font>
    <font>
      <b/>
      <sz val="14"/>
      <color rgb="FFFF0000"/>
      <name val="Calibri"/>
      <family val="2"/>
      <scheme val="minor"/>
    </font>
    <font>
      <i/>
      <u/>
      <sz val="11"/>
      <color theme="1" tint="0.34998626667073579"/>
      <name val="Calibri"/>
      <family val="2"/>
      <scheme val="minor"/>
    </font>
    <font>
      <b/>
      <i/>
      <sz val="11"/>
      <color theme="1" tint="0.34998626667073579"/>
      <name val="Calibri"/>
      <family val="2"/>
      <scheme val="minor"/>
    </font>
    <font>
      <i/>
      <u/>
      <sz val="12"/>
      <color theme="1" tint="0.34998626667073579"/>
      <name val="Calibri"/>
      <family val="2"/>
      <scheme val="minor"/>
    </font>
    <font>
      <b/>
      <i/>
      <sz val="12"/>
      <color theme="1" tint="0.34998626667073579"/>
      <name val="Calibri"/>
      <family val="2"/>
      <scheme val="minor"/>
    </font>
    <font>
      <b/>
      <i/>
      <sz val="10"/>
      <color theme="1" tint="0.34998626667073579"/>
      <name val="Calibri"/>
      <family val="2"/>
      <scheme val="minor"/>
    </font>
    <font>
      <b/>
      <sz val="22"/>
      <name val="Calibri"/>
      <family val="2"/>
      <scheme val="minor"/>
    </font>
    <font>
      <b/>
      <i/>
      <sz val="18"/>
      <color rgb="FFF1592A"/>
      <name val="Calibri"/>
      <family val="2"/>
      <scheme val="minor"/>
    </font>
    <font>
      <b/>
      <i/>
      <sz val="14"/>
      <color rgb="FFF1592A"/>
      <name val="Calibri"/>
      <family val="2"/>
      <scheme val="minor"/>
    </font>
    <font>
      <b/>
      <i/>
      <sz val="22"/>
      <color theme="1" tint="0.34998626667073579"/>
      <name val="Calibri"/>
      <family val="2"/>
      <scheme val="minor"/>
    </font>
    <font>
      <b/>
      <sz val="22"/>
      <color theme="1" tint="0.34998626667073579"/>
      <name val="Calibri"/>
      <family val="2"/>
      <scheme val="minor"/>
    </font>
    <font>
      <b/>
      <i/>
      <sz val="11"/>
      <color rgb="FFF1592A"/>
      <name val="Calibri"/>
      <family val="2"/>
      <scheme val="minor"/>
    </font>
    <font>
      <b/>
      <u/>
      <sz val="11"/>
      <color theme="10"/>
      <name val="Calibri"/>
      <family val="2"/>
      <scheme val="minor"/>
    </font>
    <font>
      <b/>
      <i/>
      <sz val="18"/>
      <color theme="1" tint="0.34998626667073579"/>
      <name val="Calibri"/>
      <family val="2"/>
      <scheme val="minor"/>
    </font>
    <font>
      <b/>
      <i/>
      <sz val="13"/>
      <color theme="1" tint="0.34998626667073579"/>
      <name val="Candara"/>
      <family val="2"/>
    </font>
    <font>
      <i/>
      <sz val="13"/>
      <color theme="1" tint="0.34998626667073579"/>
      <name val="Candara"/>
      <family val="2"/>
    </font>
    <font>
      <sz val="10"/>
      <color theme="1" tint="0.34998626667073579"/>
      <name val="Candara"/>
      <family val="2"/>
    </font>
    <font>
      <i/>
      <sz val="10"/>
      <color theme="1" tint="0.34998626667073579"/>
      <name val="Candara"/>
      <family val="2"/>
    </font>
    <font>
      <sz val="10.5"/>
      <color theme="1"/>
      <name val="Courier New"/>
      <family val="3"/>
    </font>
    <font>
      <i/>
      <sz val="11"/>
      <color theme="0" tint="-0.34998626667073579"/>
      <name val="Calibri"/>
      <family val="2"/>
      <scheme val="minor"/>
    </font>
    <font>
      <sz val="11"/>
      <color theme="0" tint="-0.499984740745262"/>
      <name val="Calibri"/>
      <family val="2"/>
    </font>
    <font>
      <i/>
      <sz val="11"/>
      <color theme="0" tint="-0.499984740745262"/>
      <name val="Calibri"/>
      <family val="2"/>
    </font>
    <font>
      <b/>
      <sz val="11"/>
      <color rgb="FFC00000"/>
      <name val="Calibri"/>
      <family val="2"/>
      <scheme val="minor"/>
    </font>
    <font>
      <sz val="10"/>
      <color theme="1"/>
      <name val="Calibri"/>
      <family val="2"/>
      <scheme val="minor"/>
    </font>
    <font>
      <i/>
      <sz val="10"/>
      <color rgb="FFC00000"/>
      <name val="Calibri"/>
      <family val="2"/>
      <scheme val="minor"/>
    </font>
    <font>
      <sz val="11"/>
      <color theme="1" tint="0.499984740745262"/>
      <name val="Calibri"/>
      <family val="2"/>
      <scheme val="minor"/>
    </font>
    <font>
      <sz val="11"/>
      <color theme="5" tint="0.39997558519241921"/>
      <name val="Calibri"/>
      <family val="2"/>
      <scheme val="minor"/>
    </font>
    <font>
      <u/>
      <sz val="10"/>
      <color theme="10"/>
      <name val="Calibri"/>
      <family val="2"/>
      <scheme val="minor"/>
    </font>
    <font>
      <sz val="12"/>
      <name val="Calibri"/>
      <family val="2"/>
      <scheme val="minor"/>
    </font>
    <font>
      <sz val="8"/>
      <color theme="1"/>
      <name val="Calibri"/>
      <family val="2"/>
      <scheme val="minor"/>
    </font>
    <font>
      <b/>
      <i/>
      <sz val="14"/>
      <color theme="1"/>
      <name val="Calibri"/>
      <family val="2"/>
      <scheme val="minor"/>
    </font>
    <font>
      <b/>
      <sz val="14"/>
      <color rgb="FF0000FF"/>
      <name val="Calibri"/>
      <family val="2"/>
      <scheme val="minor"/>
    </font>
    <font>
      <b/>
      <sz val="14"/>
      <color theme="1"/>
      <name val="Calibri"/>
      <family val="2"/>
      <scheme val="minor"/>
    </font>
    <font>
      <sz val="14"/>
      <color rgb="FF0000FF"/>
      <name val="Calibri"/>
      <family val="2"/>
      <scheme val="minor"/>
    </font>
  </fonts>
  <fills count="37">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99"/>
        <bgColor indexed="64"/>
      </patternFill>
    </fill>
    <fill>
      <patternFill patternType="solid">
        <fgColor rgb="FF99FF99"/>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FFFCC"/>
        <bgColor indexed="64"/>
      </patternFill>
    </fill>
    <fill>
      <patternFill patternType="solid">
        <fgColor theme="4" tint="0.39997558519241921"/>
        <bgColor indexed="64"/>
      </patternFill>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rgb="FFF6903C"/>
        <bgColor indexed="64"/>
      </patternFill>
    </fill>
    <fill>
      <patternFill patternType="solid">
        <fgColor rgb="FFF8A764"/>
        <bgColor indexed="64"/>
      </patternFill>
    </fill>
    <fill>
      <patternFill patternType="solid">
        <fgColor theme="9" tint="0.79998168889431442"/>
        <bgColor indexed="64"/>
      </patternFill>
    </fill>
    <fill>
      <patternFill patternType="solid">
        <fgColor rgb="FFFEF4EC"/>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rgb="FFFFCCCC"/>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4" fillId="0" borderId="0" applyNumberFormat="0" applyFill="0" applyBorder="0" applyAlignment="0" applyProtection="0"/>
    <xf numFmtId="44" fontId="14" fillId="0" borderId="0" applyFont="0" applyFill="0" applyBorder="0" applyAlignment="0" applyProtection="0"/>
    <xf numFmtId="9" fontId="14" fillId="0" borderId="0" applyFont="0" applyFill="0" applyBorder="0" applyAlignment="0" applyProtection="0"/>
  </cellStyleXfs>
  <cellXfs count="285">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5" borderId="1" xfId="0" applyFill="1" applyBorder="1"/>
    <xf numFmtId="0" fontId="1" fillId="4" borderId="1" xfId="0" applyFont="1" applyFill="1" applyBorder="1"/>
    <xf numFmtId="0" fontId="1" fillId="5" borderId="1" xfId="0" applyFont="1" applyFill="1" applyBorder="1"/>
    <xf numFmtId="0" fontId="0" fillId="6" borderId="1" xfId="0" applyFill="1" applyBorder="1"/>
    <xf numFmtId="0" fontId="0" fillId="0" borderId="1" xfId="0" applyBorder="1"/>
    <xf numFmtId="0" fontId="1" fillId="12" borderId="1" xfId="0" applyFont="1" applyFill="1" applyBorder="1" applyAlignment="1">
      <alignment horizontal="center"/>
    </xf>
    <xf numFmtId="164" fontId="1" fillId="12" borderId="1" xfId="0" applyNumberFormat="1" applyFont="1" applyFill="1" applyBorder="1" applyAlignment="1">
      <alignment horizontal="center"/>
    </xf>
    <xf numFmtId="49" fontId="1" fillId="12" borderId="1" xfId="0" applyNumberFormat="1" applyFont="1" applyFill="1" applyBorder="1" applyAlignment="1">
      <alignment horizontal="center"/>
    </xf>
    <xf numFmtId="164" fontId="0" fillId="0" borderId="1" xfId="0" applyNumberFormat="1" applyBorder="1"/>
    <xf numFmtId="49" fontId="0" fillId="0" borderId="1" xfId="0" applyNumberFormat="1" applyBorder="1" applyAlignment="1">
      <alignment horizontal="center"/>
    </xf>
    <xf numFmtId="17" fontId="0" fillId="0" borderId="0" xfId="0" quotePrefix="1" applyNumberFormat="1"/>
    <xf numFmtId="0" fontId="0" fillId="10" borderId="0" xfId="0" applyFill="1" applyAlignment="1">
      <alignment vertical="center"/>
    </xf>
    <xf numFmtId="0" fontId="0" fillId="10" borderId="0" xfId="0" applyFill="1" applyAlignment="1">
      <alignment horizontal="center" vertical="center"/>
    </xf>
    <xf numFmtId="0" fontId="0" fillId="0" borderId="0" xfId="0" applyAlignment="1">
      <alignment vertical="center"/>
    </xf>
    <xf numFmtId="0" fontId="5" fillId="10" borderId="0" xfId="0" applyFont="1" applyFill="1" applyAlignment="1">
      <alignment vertical="center"/>
    </xf>
    <xf numFmtId="0" fontId="1" fillId="13" borderId="3" xfId="0" applyFont="1"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vertical="center"/>
    </xf>
    <xf numFmtId="0" fontId="0" fillId="11" borderId="1"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12" borderId="5" xfId="0" applyFill="1" applyBorder="1" applyAlignment="1">
      <alignment vertical="center"/>
    </xf>
    <xf numFmtId="0" fontId="0" fillId="12" borderId="5" xfId="0" applyFill="1" applyBorder="1" applyAlignment="1">
      <alignment horizontal="center" vertical="center"/>
    </xf>
    <xf numFmtId="0" fontId="0" fillId="12" borderId="6" xfId="0" applyFill="1" applyBorder="1" applyAlignment="1">
      <alignment vertical="center"/>
    </xf>
    <xf numFmtId="0" fontId="0" fillId="12" borderId="0" xfId="0" applyFill="1" applyAlignment="1">
      <alignment vertical="center"/>
    </xf>
    <xf numFmtId="0" fontId="0" fillId="12" borderId="0" xfId="0" applyFill="1" applyAlignment="1">
      <alignment horizontal="center" vertical="center"/>
    </xf>
    <xf numFmtId="0" fontId="0" fillId="12" borderId="8" xfId="0" applyFill="1" applyBorder="1" applyAlignment="1">
      <alignment vertical="center"/>
    </xf>
    <xf numFmtId="0" fontId="0" fillId="12" borderId="2" xfId="0" applyFill="1" applyBorder="1" applyAlignment="1">
      <alignment vertical="center"/>
    </xf>
    <xf numFmtId="0" fontId="0" fillId="12" borderId="2" xfId="0" applyFill="1" applyBorder="1" applyAlignment="1">
      <alignment horizontal="center" vertical="center"/>
    </xf>
    <xf numFmtId="0" fontId="0" fillId="12" borderId="10" xfId="0" applyFill="1" applyBorder="1" applyAlignment="1">
      <alignment vertical="center"/>
    </xf>
    <xf numFmtId="0" fontId="3" fillId="10" borderId="0" xfId="0" applyFont="1" applyFill="1" applyAlignment="1">
      <alignment horizontal="left" vertical="center"/>
    </xf>
    <xf numFmtId="0" fontId="0" fillId="0" borderId="0" xfId="0" applyAlignment="1">
      <alignment horizontal="center" vertical="center"/>
    </xf>
    <xf numFmtId="2" fontId="0" fillId="15" borderId="1" xfId="0" applyNumberFormat="1" applyFill="1" applyBorder="1" applyAlignment="1">
      <alignment horizontal="center" vertical="center"/>
    </xf>
    <xf numFmtId="0" fontId="6" fillId="10" borderId="0" xfId="0" applyFont="1" applyFill="1" applyAlignment="1">
      <alignment horizontal="right" vertical="center"/>
    </xf>
    <xf numFmtId="0" fontId="0" fillId="16" borderId="1" xfId="0" applyFill="1" applyBorder="1"/>
    <xf numFmtId="9" fontId="0" fillId="10" borderId="0" xfId="0" applyNumberFormat="1" applyFill="1" applyAlignment="1">
      <alignment vertical="center"/>
    </xf>
    <xf numFmtId="9" fontId="0" fillId="12" borderId="5" xfId="0" applyNumberFormat="1" applyFill="1" applyBorder="1" applyAlignment="1">
      <alignment vertical="center"/>
    </xf>
    <xf numFmtId="9" fontId="0" fillId="12" borderId="0" xfId="0" applyNumberFormat="1" applyFill="1" applyAlignment="1">
      <alignment vertical="center"/>
    </xf>
    <xf numFmtId="9" fontId="0" fillId="12" borderId="2" xfId="0" applyNumberFormat="1" applyFill="1" applyBorder="1" applyAlignment="1">
      <alignment vertical="center"/>
    </xf>
    <xf numFmtId="3" fontId="0" fillId="10" borderId="0" xfId="0" applyNumberFormat="1" applyFill="1" applyAlignment="1">
      <alignment vertical="center"/>
    </xf>
    <xf numFmtId="3" fontId="0" fillId="12" borderId="5" xfId="0" applyNumberFormat="1" applyFill="1" applyBorder="1" applyAlignment="1">
      <alignment vertical="center"/>
    </xf>
    <xf numFmtId="3" fontId="0" fillId="12" borderId="0" xfId="0" applyNumberFormat="1" applyFill="1" applyAlignment="1">
      <alignment vertical="center"/>
    </xf>
    <xf numFmtId="3" fontId="0" fillId="12" borderId="2" xfId="0" applyNumberFormat="1" applyFill="1" applyBorder="1" applyAlignment="1">
      <alignment vertical="center"/>
    </xf>
    <xf numFmtId="0" fontId="0" fillId="18" borderId="1" xfId="0" applyFill="1" applyBorder="1" applyAlignment="1">
      <alignment horizontal="center"/>
    </xf>
    <xf numFmtId="0" fontId="0" fillId="18" borderId="1" xfId="0" applyFill="1" applyBorder="1"/>
    <xf numFmtId="0" fontId="0" fillId="15" borderId="1" xfId="0" applyFill="1" applyBorder="1"/>
    <xf numFmtId="165" fontId="0" fillId="0" borderId="0" xfId="0" applyNumberFormat="1"/>
    <xf numFmtId="0" fontId="8" fillId="0" borderId="0" xfId="0" applyFont="1"/>
    <xf numFmtId="0" fontId="9" fillId="10" borderId="0" xfId="0" applyFont="1" applyFill="1" applyAlignment="1">
      <alignment horizontal="left" vertical="center"/>
    </xf>
    <xf numFmtId="0" fontId="0" fillId="10" borderId="0" xfId="0" applyFill="1"/>
    <xf numFmtId="0" fontId="6" fillId="10" borderId="0" xfId="0" applyFont="1" applyFill="1"/>
    <xf numFmtId="0" fontId="12" fillId="10" borderId="0" xfId="0" applyFont="1" applyFill="1"/>
    <xf numFmtId="0" fontId="4" fillId="10" borderId="0" xfId="1" applyFill="1"/>
    <xf numFmtId="0" fontId="3" fillId="10" borderId="0" xfId="0" applyFont="1" applyFill="1" applyAlignment="1">
      <alignment horizontal="left"/>
    </xf>
    <xf numFmtId="0" fontId="0" fillId="10" borderId="0" xfId="0" applyFill="1" applyAlignment="1">
      <alignment horizontal="center"/>
    </xf>
    <xf numFmtId="0" fontId="16" fillId="10" borderId="0" xfId="0" applyFont="1" applyFill="1" applyAlignment="1">
      <alignment horizontal="center"/>
    </xf>
    <xf numFmtId="9" fontId="15" fillId="20" borderId="1" xfId="3" applyFont="1" applyFill="1" applyBorder="1"/>
    <xf numFmtId="9" fontId="15" fillId="21" borderId="1" xfId="3" applyFont="1" applyFill="1" applyBorder="1"/>
    <xf numFmtId="9" fontId="15" fillId="22" borderId="1" xfId="3" applyFont="1" applyFill="1" applyBorder="1"/>
    <xf numFmtId="0" fontId="17" fillId="10" borderId="0" xfId="0" applyFont="1" applyFill="1" applyAlignment="1">
      <alignment horizontal="left"/>
    </xf>
    <xf numFmtId="0" fontId="18" fillId="10" borderId="0" xfId="0" applyFont="1" applyFill="1" applyAlignment="1">
      <alignment horizontal="right" vertical="center"/>
    </xf>
    <xf numFmtId="0" fontId="6" fillId="19" borderId="0" xfId="0" applyFont="1" applyFill="1" applyAlignment="1">
      <alignment horizontal="right"/>
    </xf>
    <xf numFmtId="0" fontId="20" fillId="11" borderId="1" xfId="0" applyFont="1" applyFill="1" applyBorder="1"/>
    <xf numFmtId="37" fontId="7" fillId="23" borderId="1" xfId="2" applyNumberFormat="1" applyFont="1" applyFill="1" applyBorder="1"/>
    <xf numFmtId="37" fontId="7" fillId="24" borderId="1" xfId="2" applyNumberFormat="1" applyFont="1" applyFill="1" applyBorder="1"/>
    <xf numFmtId="37" fontId="7" fillId="16" borderId="1" xfId="2" applyNumberFormat="1" applyFont="1" applyFill="1" applyBorder="1"/>
    <xf numFmtId="37" fontId="7" fillId="2" borderId="1" xfId="2" applyNumberFormat="1" applyFont="1" applyFill="1" applyBorder="1"/>
    <xf numFmtId="37" fontId="7" fillId="25" borderId="1" xfId="2" applyNumberFormat="1" applyFont="1" applyFill="1" applyBorder="1"/>
    <xf numFmtId="37" fontId="7" fillId="26" borderId="1" xfId="2" applyNumberFormat="1" applyFont="1" applyFill="1" applyBorder="1"/>
    <xf numFmtId="0" fontId="11" fillId="10" borderId="1" xfId="0" applyFont="1" applyFill="1" applyBorder="1" applyAlignment="1">
      <alignment horizontal="center" vertical="center"/>
    </xf>
    <xf numFmtId="0" fontId="11" fillId="11" borderId="1" xfId="0" applyFont="1" applyFill="1" applyBorder="1" applyAlignment="1">
      <alignment horizontal="center" vertical="center"/>
    </xf>
    <xf numFmtId="0" fontId="11" fillId="11" borderId="1" xfId="0" applyFont="1" applyFill="1" applyBorder="1" applyAlignment="1">
      <alignment vertical="center"/>
    </xf>
    <xf numFmtId="0" fontId="11" fillId="3" borderId="1" xfId="0" applyFont="1" applyFill="1" applyBorder="1" applyAlignment="1">
      <alignment horizontal="center" vertical="center"/>
    </xf>
    <xf numFmtId="0" fontId="11" fillId="7" borderId="1" xfId="0" applyFont="1" applyFill="1" applyBorder="1" applyAlignment="1">
      <alignment horizontal="center" vertical="center"/>
    </xf>
    <xf numFmtId="0" fontId="11" fillId="9" borderId="1" xfId="0" applyFont="1" applyFill="1" applyBorder="1" applyAlignment="1">
      <alignment horizontal="center" vertical="center"/>
    </xf>
    <xf numFmtId="0" fontId="11" fillId="10" borderId="0" xfId="0" applyFont="1" applyFill="1" applyAlignment="1">
      <alignment vertical="center"/>
    </xf>
    <xf numFmtId="0" fontId="11" fillId="0" borderId="0" xfId="0" applyFont="1"/>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6" fillId="10" borderId="0" xfId="0" applyFont="1" applyFill="1" applyAlignment="1">
      <alignment horizontal="left"/>
    </xf>
    <xf numFmtId="0" fontId="6" fillId="10" borderId="0" xfId="0" applyFont="1" applyFill="1" applyAlignment="1">
      <alignment horizontal="right"/>
    </xf>
    <xf numFmtId="0" fontId="25" fillId="10" borderId="0" xfId="0" applyFont="1" applyFill="1" applyAlignment="1">
      <alignment horizontal="center" vertical="center"/>
    </xf>
    <xf numFmtId="3" fontId="15" fillId="19" borderId="1" xfId="0" applyNumberFormat="1" applyFont="1" applyFill="1" applyBorder="1"/>
    <xf numFmtId="0" fontId="1" fillId="12" borderId="4" xfId="0" applyFont="1" applyFill="1" applyBorder="1"/>
    <xf numFmtId="0" fontId="0" fillId="12" borderId="7" xfId="0" applyFill="1" applyBorder="1"/>
    <xf numFmtId="0" fontId="1" fillId="12" borderId="7" xfId="0" applyFont="1" applyFill="1" applyBorder="1"/>
    <xf numFmtId="0" fontId="0" fillId="12" borderId="9" xfId="0" applyFill="1" applyBorder="1"/>
    <xf numFmtId="9" fontId="0" fillId="2" borderId="1" xfId="0" applyNumberFormat="1" applyFill="1" applyBorder="1"/>
    <xf numFmtId="9" fontId="0" fillId="0" borderId="0" xfId="0" applyNumberFormat="1"/>
    <xf numFmtId="0" fontId="1" fillId="11" borderId="3" xfId="0" applyFont="1" applyFill="1" applyBorder="1"/>
    <xf numFmtId="0" fontId="0" fillId="11" borderId="14" xfId="0" applyFill="1" applyBorder="1"/>
    <xf numFmtId="0" fontId="0" fillId="28" borderId="1" xfId="0" applyFill="1" applyBorder="1"/>
    <xf numFmtId="0" fontId="24" fillId="28" borderId="1" xfId="0" applyFont="1" applyFill="1" applyBorder="1"/>
    <xf numFmtId="0" fontId="0" fillId="28" borderId="13" xfId="0" applyFill="1" applyBorder="1"/>
    <xf numFmtId="0" fontId="0" fillId="28" borderId="14" xfId="0" applyFill="1" applyBorder="1"/>
    <xf numFmtId="9" fontId="5" fillId="7" borderId="1" xfId="0" applyNumberFormat="1" applyFont="1" applyFill="1" applyBorder="1" applyAlignment="1">
      <alignment horizontal="center" vertical="center"/>
    </xf>
    <xf numFmtId="9" fontId="26" fillId="7" borderId="1" xfId="0" applyNumberFormat="1" applyFont="1" applyFill="1" applyBorder="1" applyAlignment="1">
      <alignment horizontal="center" vertical="center"/>
    </xf>
    <xf numFmtId="37" fontId="11" fillId="23" borderId="1" xfId="2" applyNumberFormat="1" applyFont="1" applyFill="1" applyBorder="1"/>
    <xf numFmtId="37" fontId="11" fillId="24" borderId="1" xfId="2" applyNumberFormat="1" applyFont="1" applyFill="1" applyBorder="1"/>
    <xf numFmtId="37" fontId="11" fillId="16" borderId="1" xfId="2" applyNumberFormat="1" applyFont="1" applyFill="1" applyBorder="1"/>
    <xf numFmtId="37" fontId="11" fillId="2" borderId="1" xfId="2" applyNumberFormat="1" applyFont="1" applyFill="1" applyBorder="1"/>
    <xf numFmtId="37" fontId="11" fillId="25" borderId="1" xfId="2" applyNumberFormat="1" applyFont="1" applyFill="1" applyBorder="1"/>
    <xf numFmtId="37" fontId="11" fillId="26" borderId="1" xfId="2" applyNumberFormat="1" applyFont="1" applyFill="1" applyBorder="1"/>
    <xf numFmtId="3" fontId="0" fillId="29" borderId="1" xfId="0" applyNumberFormat="1" applyFill="1" applyBorder="1" applyAlignment="1">
      <alignment vertical="center"/>
    </xf>
    <xf numFmtId="3" fontId="0" fillId="3" borderId="1" xfId="0" applyNumberFormat="1" applyFill="1" applyBorder="1" applyAlignment="1">
      <alignment horizontal="right" vertical="center"/>
    </xf>
    <xf numFmtId="1" fontId="11" fillId="3" borderId="1" xfId="0" applyNumberFormat="1" applyFont="1" applyFill="1" applyBorder="1" applyAlignment="1">
      <alignment horizontal="right" vertical="center"/>
    </xf>
    <xf numFmtId="0" fontId="9" fillId="10" borderId="0" xfId="0" applyFont="1" applyFill="1" applyAlignment="1">
      <alignment horizontal="left" vertical="top"/>
    </xf>
    <xf numFmtId="0" fontId="25" fillId="10" borderId="0" xfId="0" applyFont="1" applyFill="1" applyAlignment="1">
      <alignment horizontal="center" vertical="top"/>
    </xf>
    <xf numFmtId="3" fontId="1" fillId="30" borderId="1" xfId="0" applyNumberFormat="1" applyFont="1" applyFill="1" applyBorder="1" applyAlignment="1">
      <alignment vertical="center"/>
    </xf>
    <xf numFmtId="3" fontId="1" fillId="30" borderId="1" xfId="0" applyNumberFormat="1" applyFont="1" applyFill="1" applyBorder="1" applyAlignment="1">
      <alignment horizontal="right" vertical="center"/>
    </xf>
    <xf numFmtId="2" fontId="0" fillId="30" borderId="1" xfId="0" applyNumberFormat="1" applyFill="1" applyBorder="1" applyAlignment="1">
      <alignment horizontal="center" vertical="center"/>
    </xf>
    <xf numFmtId="9" fontId="1" fillId="7" borderId="1" xfId="0" applyNumberFormat="1" applyFont="1" applyFill="1" applyBorder="1" applyAlignment="1">
      <alignment horizontal="center" vertical="center"/>
    </xf>
    <xf numFmtId="0" fontId="0" fillId="27" borderId="1" xfId="0" applyFill="1" applyBorder="1" applyAlignment="1">
      <alignment horizontal="center" vertical="center"/>
    </xf>
    <xf numFmtId="0" fontId="11" fillId="27" borderId="1" xfId="0" applyFont="1" applyFill="1" applyBorder="1" applyAlignment="1">
      <alignment horizontal="center" vertical="center"/>
    </xf>
    <xf numFmtId="37" fontId="14" fillId="2" borderId="1" xfId="2" applyNumberFormat="1" applyFill="1" applyBorder="1"/>
    <xf numFmtId="37" fontId="14" fillId="25" borderId="1" xfId="2" applyNumberFormat="1" applyFill="1" applyBorder="1"/>
    <xf numFmtId="0" fontId="28" fillId="10" borderId="0" xfId="0" applyFont="1" applyFill="1" applyAlignment="1">
      <alignment horizontal="left" vertical="center"/>
    </xf>
    <xf numFmtId="3" fontId="29" fillId="7" borderId="1" xfId="0" applyNumberFormat="1" applyFont="1" applyFill="1" applyBorder="1" applyAlignment="1">
      <alignment vertical="center"/>
    </xf>
    <xf numFmtId="9" fontId="30" fillId="14" borderId="1" xfId="0" applyNumberFormat="1" applyFont="1" applyFill="1" applyBorder="1"/>
    <xf numFmtId="3" fontId="30" fillId="14" borderId="1" xfId="0" applyNumberFormat="1" applyFont="1" applyFill="1" applyBorder="1"/>
    <xf numFmtId="37" fontId="31" fillId="14" borderId="1" xfId="2" applyNumberFormat="1" applyFont="1" applyFill="1" applyBorder="1" applyAlignment="1">
      <alignment horizontal="right"/>
    </xf>
    <xf numFmtId="3" fontId="32" fillId="7" borderId="1" xfId="0" applyNumberFormat="1" applyFont="1" applyFill="1" applyBorder="1" applyAlignment="1">
      <alignment vertical="center"/>
    </xf>
    <xf numFmtId="1" fontId="11" fillId="15" borderId="1" xfId="0" applyNumberFormat="1" applyFont="1" applyFill="1" applyBorder="1" applyAlignment="1">
      <alignment horizontal="center" vertical="center"/>
    </xf>
    <xf numFmtId="1" fontId="32" fillId="7" borderId="1" xfId="0" applyNumberFormat="1" applyFont="1" applyFill="1" applyBorder="1" applyAlignment="1">
      <alignment vertical="center"/>
    </xf>
    <xf numFmtId="0" fontId="4" fillId="10" borderId="0" xfId="1" applyFill="1" applyAlignment="1">
      <alignment horizontal="left"/>
    </xf>
    <xf numFmtId="0" fontId="0" fillId="12" borderId="0" xfId="0" applyFill="1"/>
    <xf numFmtId="0" fontId="0" fillId="12" borderId="0" xfId="0" applyFill="1" applyAlignment="1">
      <alignment horizontal="center"/>
    </xf>
    <xf numFmtId="0" fontId="4" fillId="12" borderId="0" xfId="1" applyFill="1"/>
    <xf numFmtId="3" fontId="29" fillId="17" borderId="1" xfId="0" applyNumberFormat="1" applyFont="1" applyFill="1" applyBorder="1" applyAlignment="1">
      <alignment vertical="center"/>
    </xf>
    <xf numFmtId="3" fontId="1" fillId="10" borderId="0" xfId="0" applyNumberFormat="1" applyFont="1" applyFill="1" applyAlignment="1">
      <alignment vertical="center"/>
    </xf>
    <xf numFmtId="9" fontId="30" fillId="10" borderId="0" xfId="0" applyNumberFormat="1" applyFont="1" applyFill="1"/>
    <xf numFmtId="3" fontId="15" fillId="10" borderId="0" xfId="0" applyNumberFormat="1" applyFont="1" applyFill="1"/>
    <xf numFmtId="3" fontId="30" fillId="10" borderId="0" xfId="0" applyNumberFormat="1" applyFont="1" applyFill="1"/>
    <xf numFmtId="9" fontId="15" fillId="10" borderId="0" xfId="3" applyFont="1" applyFill="1"/>
    <xf numFmtId="9" fontId="1" fillId="10" borderId="0" xfId="0" applyNumberFormat="1" applyFont="1" applyFill="1" applyAlignment="1">
      <alignment horizontal="center" vertical="center"/>
    </xf>
    <xf numFmtId="0" fontId="35" fillId="11" borderId="1" xfId="0" applyFont="1" applyFill="1" applyBorder="1" applyAlignment="1">
      <alignment horizontal="center" vertical="center"/>
    </xf>
    <xf numFmtId="0" fontId="34" fillId="10" borderId="0" xfId="0" applyFont="1" applyFill="1" applyAlignment="1">
      <alignment horizontal="center" vertical="center"/>
    </xf>
    <xf numFmtId="9" fontId="24" fillId="17" borderId="1" xfId="0" applyNumberFormat="1" applyFont="1" applyFill="1" applyBorder="1" applyAlignment="1">
      <alignment horizontal="center" vertical="center"/>
    </xf>
    <xf numFmtId="9" fontId="8" fillId="17" borderId="1" xfId="0" applyNumberFormat="1" applyFont="1" applyFill="1" applyBorder="1" applyAlignment="1">
      <alignment horizontal="center" vertical="center"/>
    </xf>
    <xf numFmtId="0" fontId="36" fillId="10" borderId="0" xfId="0" applyFont="1" applyFill="1" applyAlignment="1">
      <alignment horizontal="left"/>
    </xf>
    <xf numFmtId="2" fontId="0" fillId="10" borderId="1" xfId="0" applyNumberFormat="1" applyFill="1" applyBorder="1" applyAlignment="1">
      <alignment horizontal="center" vertical="center"/>
    </xf>
    <xf numFmtId="0" fontId="5" fillId="6" borderId="0" xfId="0" applyFont="1" applyFill="1" applyAlignment="1">
      <alignment vertical="center"/>
    </xf>
    <xf numFmtId="0" fontId="1" fillId="6" borderId="0" xfId="0" applyFont="1" applyFill="1" applyAlignment="1">
      <alignment horizontal="center" vertical="center"/>
    </xf>
    <xf numFmtId="0" fontId="25" fillId="6" borderId="0" xfId="0" applyFont="1" applyFill="1" applyAlignment="1">
      <alignment horizontal="center" vertical="center"/>
    </xf>
    <xf numFmtId="0" fontId="0" fillId="6" borderId="0" xfId="0" applyFill="1" applyAlignment="1">
      <alignment vertical="center"/>
    </xf>
    <xf numFmtId="0" fontId="0" fillId="6" borderId="0" xfId="0" applyFill="1" applyAlignment="1">
      <alignment horizontal="center" vertical="center"/>
    </xf>
    <xf numFmtId="0" fontId="1" fillId="6" borderId="3" xfId="0" applyFont="1" applyFill="1" applyBorder="1" applyAlignment="1">
      <alignment horizontal="center" vertical="center"/>
    </xf>
    <xf numFmtId="0" fontId="46" fillId="10" borderId="0" xfId="0" applyFont="1" applyFill="1" applyAlignment="1">
      <alignment horizontal="right" vertical="center" indent="1"/>
    </xf>
    <xf numFmtId="0" fontId="47" fillId="10" borderId="0" xfId="0" applyFont="1" applyFill="1" applyAlignment="1">
      <alignment vertical="center"/>
    </xf>
    <xf numFmtId="0" fontId="48" fillId="10" borderId="0" xfId="0" applyFont="1" applyFill="1" applyAlignment="1">
      <alignment horizontal="left" vertical="center" indent="1"/>
    </xf>
    <xf numFmtId="0" fontId="46" fillId="6" borderId="0" xfId="0" applyFont="1" applyFill="1" applyAlignment="1">
      <alignment horizontal="right" vertical="center" indent="1"/>
    </xf>
    <xf numFmtId="0" fontId="48" fillId="6" borderId="0" xfId="0" applyFont="1" applyFill="1" applyAlignment="1">
      <alignment horizontal="left" vertical="center" indent="1"/>
    </xf>
    <xf numFmtId="3" fontId="0" fillId="3" borderId="1" xfId="0" applyNumberFormat="1" applyFill="1" applyBorder="1" applyAlignment="1">
      <alignment horizontal="right" vertical="center" indent="1"/>
    </xf>
    <xf numFmtId="0" fontId="52" fillId="0" borderId="0" xfId="0" applyFont="1" applyAlignment="1">
      <alignment vertical="center"/>
    </xf>
    <xf numFmtId="0" fontId="0" fillId="15" borderId="0" xfId="0" applyFill="1"/>
    <xf numFmtId="0" fontId="0" fillId="15" borderId="0" xfId="0" applyFill="1" applyAlignment="1">
      <alignment horizontal="center"/>
    </xf>
    <xf numFmtId="0" fontId="48" fillId="15" borderId="0" xfId="0" applyFont="1" applyFill="1" applyAlignment="1">
      <alignment horizontal="left" vertical="center" indent="1"/>
    </xf>
    <xf numFmtId="0" fontId="0" fillId="15" borderId="0" xfId="0" applyFill="1" applyAlignment="1">
      <alignment vertical="center"/>
    </xf>
    <xf numFmtId="0" fontId="0" fillId="15" borderId="0" xfId="0" applyFill="1" applyAlignment="1">
      <alignment horizontal="center" vertical="center"/>
    </xf>
    <xf numFmtId="37" fontId="14" fillId="2" borderId="1" xfId="2" applyNumberFormat="1" applyFill="1" applyBorder="1" applyAlignment="1">
      <alignment horizontal="right"/>
    </xf>
    <xf numFmtId="37" fontId="14" fillId="25" borderId="1" xfId="2" applyNumberFormat="1" applyFill="1" applyBorder="1" applyAlignment="1">
      <alignment horizontal="right"/>
    </xf>
    <xf numFmtId="0" fontId="46" fillId="15" borderId="0" xfId="0" applyFont="1" applyFill="1" applyAlignment="1">
      <alignment horizontal="left" vertical="center" indent="1"/>
    </xf>
    <xf numFmtId="3" fontId="26" fillId="7" borderId="1" xfId="0" applyNumberFormat="1" applyFont="1" applyFill="1" applyBorder="1" applyAlignment="1">
      <alignment vertical="center"/>
    </xf>
    <xf numFmtId="3" fontId="26" fillId="7" borderId="1" xfId="0" applyNumberFormat="1" applyFont="1" applyFill="1" applyBorder="1" applyAlignment="1">
      <alignment horizontal="right" vertical="center" indent="1"/>
    </xf>
    <xf numFmtId="0" fontId="41" fillId="6" borderId="0" xfId="0" applyFont="1" applyFill="1" applyAlignment="1">
      <alignment horizontal="left" vertical="top" indent="1"/>
    </xf>
    <xf numFmtId="0" fontId="37" fillId="10" borderId="0" xfId="0" applyFont="1" applyFill="1" applyAlignment="1">
      <alignment horizontal="left" vertical="top" indent="2"/>
    </xf>
    <xf numFmtId="164" fontId="0" fillId="16" borderId="1" xfId="0" applyNumberFormat="1" applyFill="1" applyBorder="1"/>
    <xf numFmtId="49" fontId="0" fillId="16" borderId="1" xfId="0" applyNumberFormat="1" applyFill="1" applyBorder="1" applyAlignment="1">
      <alignment horizontal="center"/>
    </xf>
    <xf numFmtId="0" fontId="3" fillId="10" borderId="0" xfId="0" applyFont="1" applyFill="1" applyAlignment="1">
      <alignment horizontal="left" vertical="center" indent="1"/>
    </xf>
    <xf numFmtId="0" fontId="4" fillId="10" borderId="0" xfId="1" applyFill="1" applyAlignment="1">
      <alignment horizontal="left"/>
    </xf>
    <xf numFmtId="0" fontId="36" fillId="10" borderId="0" xfId="0" applyFont="1" applyFill="1" applyAlignment="1">
      <alignment horizontal="left" indent="1"/>
    </xf>
    <xf numFmtId="0" fontId="67" fillId="12" borderId="0" xfId="0" applyFont="1" applyFill="1"/>
    <xf numFmtId="0" fontId="69" fillId="12" borderId="0" xfId="0" quotePrefix="1" applyFont="1" applyFill="1"/>
    <xf numFmtId="0" fontId="68" fillId="12" borderId="0" xfId="0" applyFont="1" applyFill="1"/>
    <xf numFmtId="0" fontId="70" fillId="12" borderId="0" xfId="0" quotePrefix="1" applyFont="1" applyFill="1"/>
    <xf numFmtId="164" fontId="0" fillId="31" borderId="1" xfId="0" applyNumberFormat="1" applyFill="1" applyBorder="1"/>
    <xf numFmtId="49" fontId="0" fillId="31" borderId="1" xfId="0" applyNumberFormat="1" applyFill="1" applyBorder="1" applyAlignment="1">
      <alignment horizontal="center"/>
    </xf>
    <xf numFmtId="0" fontId="0" fillId="31" borderId="1" xfId="0" applyFill="1" applyBorder="1"/>
    <xf numFmtId="0" fontId="1" fillId="11" borderId="1" xfId="0" applyFont="1" applyFill="1" applyBorder="1" applyAlignment="1">
      <alignment horizontal="center"/>
    </xf>
    <xf numFmtId="0" fontId="0" fillId="0" borderId="0" xfId="0" applyAlignment="1">
      <alignment horizontal="center"/>
    </xf>
    <xf numFmtId="0" fontId="72" fillId="10" borderId="0" xfId="0" applyFont="1" applyFill="1" applyAlignment="1">
      <alignment horizontal="right"/>
    </xf>
    <xf numFmtId="39" fontId="47" fillId="16" borderId="1" xfId="0" applyNumberFormat="1" applyFont="1" applyFill="1" applyBorder="1"/>
    <xf numFmtId="0" fontId="72" fillId="10" borderId="0" xfId="0" applyFont="1" applyFill="1" applyAlignment="1">
      <alignment horizontal="left" indent="1"/>
    </xf>
    <xf numFmtId="37" fontId="20" fillId="11" borderId="1" xfId="0" applyNumberFormat="1" applyFont="1" applyFill="1" applyBorder="1"/>
    <xf numFmtId="0" fontId="19" fillId="0" borderId="0" xfId="0" applyFont="1"/>
    <xf numFmtId="0" fontId="1" fillId="10" borderId="1" xfId="0" applyFont="1" applyFill="1" applyBorder="1" applyAlignment="1">
      <alignment horizontal="center" vertical="center"/>
    </xf>
    <xf numFmtId="0" fontId="0" fillId="10" borderId="1" xfId="0" applyFill="1" applyBorder="1" applyAlignment="1">
      <alignment vertical="center"/>
    </xf>
    <xf numFmtId="0" fontId="50" fillId="10" borderId="0" xfId="0" applyFont="1" applyFill="1" applyAlignment="1">
      <alignment horizontal="left" vertical="center" indent="1"/>
    </xf>
    <xf numFmtId="0" fontId="46" fillId="10" borderId="0" xfId="0" applyFont="1" applyFill="1" applyAlignment="1">
      <alignment horizontal="right" indent="1"/>
    </xf>
    <xf numFmtId="0" fontId="51" fillId="10" borderId="0" xfId="0" applyFont="1" applyFill="1" applyAlignment="1">
      <alignment horizontal="left" vertical="center" indent="1"/>
    </xf>
    <xf numFmtId="0" fontId="47" fillId="6" borderId="0" xfId="0" applyFont="1" applyFill="1" applyAlignment="1">
      <alignment horizontal="right" vertical="center" indent="1"/>
    </xf>
    <xf numFmtId="0" fontId="46" fillId="10" borderId="0" xfId="0" applyFont="1" applyFill="1" applyAlignment="1">
      <alignment horizontal="left" vertical="center" indent="1"/>
    </xf>
    <xf numFmtId="0" fontId="52" fillId="6" borderId="0" xfId="0" applyFont="1" applyFill="1" applyAlignment="1">
      <alignment horizontal="left" vertical="center" indent="1"/>
    </xf>
    <xf numFmtId="0" fontId="52" fillId="6" borderId="0" xfId="0" applyFont="1" applyFill="1" applyAlignment="1">
      <alignment vertical="center"/>
    </xf>
    <xf numFmtId="0" fontId="52" fillId="6" borderId="0" xfId="0" applyFont="1" applyFill="1" applyAlignment="1">
      <alignment horizontal="center" vertical="center"/>
    </xf>
    <xf numFmtId="0" fontId="1" fillId="10" borderId="0" xfId="0" applyFont="1" applyFill="1" applyBorder="1" applyAlignment="1">
      <alignment horizontal="center" vertical="center"/>
    </xf>
    <xf numFmtId="0" fontId="0" fillId="10" borderId="0" xfId="0" applyFill="1" applyBorder="1" applyAlignment="1">
      <alignment horizontal="center" vertical="center"/>
    </xf>
    <xf numFmtId="0" fontId="48" fillId="6" borderId="7" xfId="0" applyFont="1" applyFill="1" applyBorder="1" applyAlignment="1">
      <alignment horizontal="left" vertical="center" indent="1"/>
    </xf>
    <xf numFmtId="0" fontId="75" fillId="11" borderId="1" xfId="0" applyFont="1" applyFill="1" applyBorder="1"/>
    <xf numFmtId="37" fontId="23" fillId="11" borderId="1" xfId="0" applyNumberFormat="1" applyFont="1" applyFill="1" applyBorder="1"/>
    <xf numFmtId="0" fontId="20" fillId="13" borderId="1" xfId="0" applyFont="1" applyFill="1" applyBorder="1"/>
    <xf numFmtId="37" fontId="75" fillId="32" borderId="1" xfId="0" applyNumberFormat="1" applyFont="1" applyFill="1" applyBorder="1"/>
    <xf numFmtId="0" fontId="72" fillId="10" borderId="0" xfId="0" applyFont="1" applyFill="1" applyAlignment="1">
      <alignment horizontal="left"/>
    </xf>
    <xf numFmtId="0" fontId="76" fillId="10" borderId="0" xfId="0" applyFont="1" applyFill="1" applyAlignment="1">
      <alignment horizontal="center"/>
    </xf>
    <xf numFmtId="0" fontId="77" fillId="10" borderId="0" xfId="0" applyFont="1" applyFill="1" applyAlignment="1">
      <alignment horizontal="center"/>
    </xf>
    <xf numFmtId="0" fontId="20" fillId="13" borderId="0" xfId="0" applyFont="1" applyFill="1"/>
    <xf numFmtId="0" fontId="78" fillId="33" borderId="0" xfId="0" applyFont="1" applyFill="1"/>
    <xf numFmtId="166" fontId="11" fillId="8" borderId="1" xfId="0" applyNumberFormat="1" applyFont="1" applyFill="1" applyBorder="1" applyAlignment="1">
      <alignment vertical="center"/>
    </xf>
    <xf numFmtId="37" fontId="23" fillId="34" borderId="1" xfId="0" applyNumberFormat="1" applyFont="1" applyFill="1" applyBorder="1"/>
    <xf numFmtId="37" fontId="79" fillId="4" borderId="1" xfId="0" applyNumberFormat="1" applyFont="1" applyFill="1" applyBorder="1"/>
    <xf numFmtId="0" fontId="80" fillId="10" borderId="0" xfId="1" applyFont="1" applyFill="1" applyAlignment="1">
      <alignment horizontal="left"/>
    </xf>
    <xf numFmtId="166" fontId="0" fillId="8" borderId="1" xfId="0" applyNumberFormat="1" applyFill="1" applyBorder="1" applyAlignment="1">
      <alignment vertical="center"/>
    </xf>
    <xf numFmtId="166" fontId="1" fillId="8" borderId="1" xfId="0" applyNumberFormat="1" applyFont="1" applyFill="1" applyBorder="1" applyAlignment="1">
      <alignment vertical="center"/>
    </xf>
    <xf numFmtId="166" fontId="0" fillId="10" borderId="0" xfId="0" applyNumberFormat="1" applyFill="1" applyAlignment="1">
      <alignment vertical="center"/>
    </xf>
    <xf numFmtId="166" fontId="7" fillId="8" borderId="1" xfId="0" applyNumberFormat="1" applyFont="1" applyFill="1" applyBorder="1"/>
    <xf numFmtId="166" fontId="0" fillId="12" borderId="5" xfId="0" applyNumberFormat="1" applyFill="1" applyBorder="1" applyAlignment="1">
      <alignment vertical="center"/>
    </xf>
    <xf numFmtId="166" fontId="0" fillId="12" borderId="0" xfId="0" applyNumberFormat="1" applyFill="1" applyAlignment="1">
      <alignment vertical="center"/>
    </xf>
    <xf numFmtId="166" fontId="0" fillId="12" borderId="2" xfId="0" applyNumberFormat="1" applyFill="1" applyBorder="1" applyAlignment="1">
      <alignment vertical="center"/>
    </xf>
    <xf numFmtId="166" fontId="0" fillId="0" borderId="0" xfId="0" applyNumberFormat="1" applyAlignment="1">
      <alignment vertical="center"/>
    </xf>
    <xf numFmtId="0" fontId="4" fillId="10" borderId="0" xfId="1" applyFill="1" applyAlignment="1">
      <alignment horizontal="left"/>
    </xf>
    <xf numFmtId="0" fontId="0" fillId="10" borderId="0" xfId="0" applyFill="1" applyAlignment="1">
      <alignment horizontal="right" indent="1"/>
    </xf>
    <xf numFmtId="0" fontId="19" fillId="10" borderId="0" xfId="0" applyFont="1" applyFill="1" applyAlignment="1">
      <alignment horizontal="right" indent="1"/>
    </xf>
    <xf numFmtId="0" fontId="0" fillId="10" borderId="0" xfId="0" applyFill="1" applyAlignment="1">
      <alignment horizontal="left" indent="1"/>
    </xf>
    <xf numFmtId="0" fontId="6" fillId="10" borderId="0" xfId="0" applyFont="1" applyFill="1" applyAlignment="1">
      <alignment horizontal="left" indent="1"/>
    </xf>
    <xf numFmtId="14" fontId="0" fillId="10" borderId="0" xfId="0" applyNumberFormat="1" applyFill="1" applyAlignment="1">
      <alignment horizontal="left" indent="1"/>
    </xf>
    <xf numFmtId="0" fontId="81" fillId="35" borderId="1" xfId="0" applyFont="1" applyFill="1" applyBorder="1" applyAlignment="1">
      <alignment horizontal="center" vertical="center"/>
    </xf>
    <xf numFmtId="0" fontId="0" fillId="6" borderId="1" xfId="0" applyFill="1" applyBorder="1" applyAlignment="1">
      <alignment horizontal="center" vertical="center"/>
    </xf>
    <xf numFmtId="0" fontId="1" fillId="7" borderId="1" xfId="0" applyFont="1" applyFill="1" applyBorder="1" applyAlignment="1">
      <alignment horizontal="center" vertical="center"/>
    </xf>
    <xf numFmtId="0" fontId="82" fillId="7" borderId="3" xfId="0" applyFont="1" applyFill="1" applyBorder="1" applyAlignment="1">
      <alignment horizontal="center" vertical="center"/>
    </xf>
    <xf numFmtId="0" fontId="1" fillId="30" borderId="15" xfId="0" applyFont="1" applyFill="1" applyBorder="1" applyAlignment="1">
      <alignment horizontal="center"/>
    </xf>
    <xf numFmtId="0" fontId="19" fillId="10" borderId="0" xfId="0" applyFont="1" applyFill="1" applyAlignment="1">
      <alignment horizontal="left" indent="1"/>
    </xf>
    <xf numFmtId="0" fontId="0" fillId="27" borderId="15" xfId="0" applyFill="1" applyBorder="1" applyAlignment="1">
      <alignment horizontal="center" vertical="center"/>
    </xf>
    <xf numFmtId="0" fontId="0" fillId="3" borderId="12" xfId="0" applyFill="1" applyBorder="1" applyAlignment="1">
      <alignment horizontal="center" vertical="center"/>
    </xf>
    <xf numFmtId="0" fontId="1" fillId="11" borderId="11" xfId="0" applyFont="1" applyFill="1" applyBorder="1" applyAlignment="1">
      <alignment horizontal="center"/>
    </xf>
    <xf numFmtId="3" fontId="11" fillId="35" borderId="15" xfId="0" applyNumberFormat="1" applyFont="1" applyFill="1" applyBorder="1" applyAlignment="1">
      <alignment horizontal="center" vertical="center"/>
    </xf>
    <xf numFmtId="37" fontId="11" fillId="35" borderId="15" xfId="2" applyNumberFormat="1" applyFont="1" applyFill="1" applyBorder="1" applyAlignment="1">
      <alignment horizontal="center"/>
    </xf>
    <xf numFmtId="167" fontId="11" fillId="35" borderId="15" xfId="0" applyNumberFormat="1" applyFont="1" applyFill="1" applyBorder="1" applyAlignment="1">
      <alignment horizontal="center" vertical="center"/>
    </xf>
    <xf numFmtId="0" fontId="81" fillId="35" borderId="12" xfId="0" applyFont="1" applyFill="1" applyBorder="1" applyAlignment="1">
      <alignment horizontal="center" vertical="center"/>
    </xf>
    <xf numFmtId="0" fontId="0" fillId="7" borderId="15" xfId="0" applyFont="1" applyFill="1" applyBorder="1" applyAlignment="1">
      <alignment horizontal="center" vertical="center"/>
    </xf>
    <xf numFmtId="3" fontId="84" fillId="7" borderId="11" xfId="0" applyNumberFormat="1" applyFont="1" applyFill="1" applyBorder="1" applyAlignment="1">
      <alignment horizontal="center" vertical="center"/>
    </xf>
    <xf numFmtId="9" fontId="84" fillId="7" borderId="12" xfId="0" applyNumberFormat="1" applyFont="1" applyFill="1" applyBorder="1" applyAlignment="1">
      <alignment horizontal="center" vertical="center"/>
    </xf>
    <xf numFmtId="14" fontId="85" fillId="16" borderId="1" xfId="0" applyNumberFormat="1" applyFont="1" applyFill="1" applyBorder="1" applyAlignment="1">
      <alignment horizontal="center" vertical="center"/>
    </xf>
    <xf numFmtId="0" fontId="86" fillId="7" borderId="12" xfId="0" applyFont="1" applyFill="1" applyBorder="1" applyAlignment="1">
      <alignment horizontal="center" vertical="center"/>
    </xf>
    <xf numFmtId="14" fontId="86" fillId="7" borderId="11" xfId="0" applyNumberFormat="1" applyFont="1" applyFill="1" applyBorder="1" applyAlignment="1">
      <alignment horizontal="center" vertical="center"/>
    </xf>
    <xf numFmtId="0" fontId="86" fillId="7" borderId="15" xfId="0" applyFont="1" applyFill="1" applyBorder="1" applyAlignment="1">
      <alignment horizontal="center" vertical="center"/>
    </xf>
    <xf numFmtId="3" fontId="84" fillId="7" borderId="15" xfId="0" applyNumberFormat="1" applyFont="1" applyFill="1" applyBorder="1" applyAlignment="1">
      <alignment horizontal="center" vertical="center"/>
    </xf>
    <xf numFmtId="3" fontId="84" fillId="7" borderId="12" xfId="0" applyNumberFormat="1" applyFont="1" applyFill="1" applyBorder="1" applyAlignment="1">
      <alignment horizontal="center" vertical="center"/>
    </xf>
    <xf numFmtId="0" fontId="80" fillId="10" borderId="0" xfId="1" applyFont="1" applyFill="1" applyAlignment="1"/>
    <xf numFmtId="0" fontId="40" fillId="6" borderId="0" xfId="0" applyFont="1" applyFill="1" applyAlignment="1">
      <alignment horizontal="right" vertical="center" indent="1"/>
    </xf>
    <xf numFmtId="0" fontId="0" fillId="7" borderId="3"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45" fillId="6" borderId="0" xfId="0" applyFont="1" applyFill="1" applyAlignment="1">
      <alignment horizontal="left" vertical="center" indent="1"/>
    </xf>
    <xf numFmtId="0" fontId="1" fillId="7" borderId="3" xfId="0" applyFont="1" applyFill="1" applyBorder="1" applyAlignment="1">
      <alignment horizontal="center" vertical="center"/>
    </xf>
    <xf numFmtId="0" fontId="1" fillId="7" borderId="14" xfId="0" applyFont="1" applyFill="1" applyBorder="1" applyAlignment="1">
      <alignment horizontal="center" vertical="center"/>
    </xf>
    <xf numFmtId="0" fontId="27" fillId="6" borderId="2" xfId="0" applyFont="1" applyFill="1" applyBorder="1" applyAlignment="1">
      <alignment horizontal="center" vertical="center"/>
    </xf>
    <xf numFmtId="0" fontId="1" fillId="11" borderId="1" xfId="0" applyFont="1" applyFill="1" applyBorder="1" applyAlignment="1">
      <alignment horizontal="center" vertical="center" wrapText="1"/>
    </xf>
    <xf numFmtId="0" fontId="7" fillId="11" borderId="1" xfId="0" applyFont="1" applyFill="1" applyBorder="1" applyAlignment="1">
      <alignment horizontal="center" vertical="center"/>
    </xf>
    <xf numFmtId="0" fontId="46" fillId="6" borderId="0" xfId="0" applyFont="1" applyFill="1" applyAlignment="1">
      <alignment horizontal="right" vertical="center" indent="1"/>
    </xf>
    <xf numFmtId="0" fontId="46" fillId="6" borderId="8" xfId="0" applyFont="1" applyFill="1" applyBorder="1" applyAlignment="1">
      <alignment horizontal="right" vertical="center" indent="1"/>
    </xf>
    <xf numFmtId="0" fontId="80" fillId="10" borderId="0" xfId="1" applyFont="1" applyFill="1" applyAlignment="1">
      <alignment horizontal="left"/>
    </xf>
    <xf numFmtId="0" fontId="4" fillId="10" borderId="0" xfId="1" applyFill="1" applyAlignment="1">
      <alignment horizontal="left"/>
    </xf>
    <xf numFmtId="0" fontId="27" fillId="10" borderId="2" xfId="0" applyFont="1" applyFill="1" applyBorder="1" applyAlignment="1">
      <alignment horizontal="center" vertical="center"/>
    </xf>
    <xf numFmtId="166" fontId="1" fillId="11" borderId="1" xfId="0" applyNumberFormat="1" applyFont="1" applyFill="1" applyBorder="1" applyAlignment="1">
      <alignment horizontal="center" vertical="center" wrapText="1"/>
    </xf>
    <xf numFmtId="0" fontId="1" fillId="11" borderId="11" xfId="0" applyFont="1" applyFill="1" applyBorder="1" applyAlignment="1">
      <alignment horizontal="center" vertical="center" wrapText="1"/>
    </xf>
    <xf numFmtId="0" fontId="1" fillId="11" borderId="12" xfId="0" applyFont="1" applyFill="1" applyBorder="1" applyAlignment="1">
      <alignment horizontal="center" vertical="center" wrapText="1"/>
    </xf>
    <xf numFmtId="0" fontId="52" fillId="36" borderId="3" xfId="0" applyFont="1" applyFill="1" applyBorder="1" applyAlignment="1">
      <alignment horizontal="center" vertical="center"/>
    </xf>
    <xf numFmtId="0" fontId="52" fillId="36" borderId="13" xfId="0" applyFont="1" applyFill="1" applyBorder="1" applyAlignment="1">
      <alignment horizontal="center" vertical="center"/>
    </xf>
    <xf numFmtId="0" fontId="52" fillId="36" borderId="14" xfId="0" applyFont="1" applyFill="1" applyBorder="1" applyAlignment="1">
      <alignment horizontal="center" vertical="center"/>
    </xf>
    <xf numFmtId="0" fontId="80" fillId="10" borderId="0" xfId="1" applyFont="1" applyFill="1" applyAlignment="1">
      <alignment horizontal="left" indent="1"/>
    </xf>
    <xf numFmtId="0" fontId="4" fillId="10" borderId="0" xfId="1" applyFill="1" applyAlignment="1">
      <alignment horizontal="left" indent="1"/>
    </xf>
    <xf numFmtId="0" fontId="0" fillId="27" borderId="11" xfId="0" applyFill="1" applyBorder="1" applyAlignment="1">
      <alignment horizontal="center" vertical="center" wrapText="1"/>
    </xf>
    <xf numFmtId="0" fontId="0" fillId="27" borderId="15" xfId="0" applyFill="1" applyBorder="1" applyAlignment="1">
      <alignment horizontal="center" vertical="center" wrapText="1"/>
    </xf>
    <xf numFmtId="0" fontId="0" fillId="27" borderId="12" xfId="0" applyFill="1" applyBorder="1" applyAlignment="1">
      <alignment horizontal="center" vertical="center" wrapText="1"/>
    </xf>
    <xf numFmtId="0" fontId="0" fillId="27" borderId="1" xfId="0" applyFill="1" applyBorder="1" applyAlignment="1">
      <alignment horizontal="center" vertical="center" wrapText="1"/>
    </xf>
    <xf numFmtId="0" fontId="71"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cellXfs>
  <cellStyles count="4">
    <cellStyle name="Currency" xfId="2" builtinId="4"/>
    <cellStyle name="Hyperlink" xfId="1" builtinId="8"/>
    <cellStyle name="Normal" xfId="0" builtinId="0"/>
    <cellStyle name="Percent" xfId="3" builtinId="5"/>
  </cellStyles>
  <dxfs count="18">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s>
  <tableStyles count="0" defaultTableStyle="TableStyleMedium2" defaultPivotStyle="PivotStyleLight16"/>
  <colors>
    <mruColors>
      <color rgb="FF0000FF"/>
      <color rgb="FFFFFF99"/>
      <color rgb="FFF1592A"/>
      <color rgb="FFFFFFCC"/>
      <color rgb="FF99FF99"/>
      <color rgb="FFCC3300"/>
      <color rgb="FF008000"/>
      <color rgb="FFCC99FF"/>
      <color rgb="FFCCCC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E0-407D-BA6E-248CE8EAFEF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A-4577-45F9-A3E7-04B9E3DA066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31-4577-45F9-A3E7-04B9E3DA0662}"/>
              </c:ext>
            </c:extLst>
          </c:dPt>
          <c:val>
            <c:numRef>
              <c:f>'SPERT® Beta (1-Point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0-4577-45F9-A3E7-04B9E3DA066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entry)'!$EF$106:$IB$106</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FCFA-4047-B879-A7E280A74932}"/>
            </c:ext>
          </c:extLst>
        </c:ser>
        <c:ser>
          <c:idx val="1"/>
          <c:order val="1"/>
          <c:spPr>
            <a:solidFill>
              <a:schemeClr val="accent1"/>
            </a:solidFill>
            <a:ln>
              <a:noFill/>
            </a:ln>
            <a:effectLst/>
          </c:spPr>
          <c:invertIfNegative val="0"/>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entry)'!$EF$107:$IB$107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FCFA-4047-B879-A7E280A74932}"/>
            </c:ext>
          </c:extLst>
        </c:ser>
        <c:ser>
          <c:idx val="2"/>
          <c:order val="2"/>
          <c:spPr>
            <a:solidFill>
              <a:schemeClr val="accent2"/>
            </a:solidFill>
            <a:ln>
              <a:noFill/>
            </a:ln>
            <a:effectLst/>
          </c:spPr>
          <c:invertIfNegative val="0"/>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entry)'!$EF$108:$IB$108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extLst>
            <c:ext xmlns:c16="http://schemas.microsoft.com/office/drawing/2014/chart" uri="{C3380CC4-5D6E-409C-BE32-E72D297353CC}">
              <c16:uniqueId val="{00000002-FCFA-4047-B879-A7E280A74932}"/>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entry)'!$EF$109:$IB$109</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smooth val="0"/>
          <c:extLst>
            <c:ext xmlns:c16="http://schemas.microsoft.com/office/drawing/2014/chart" uri="{C3380CC4-5D6E-409C-BE32-E72D297353CC}">
              <c16:uniqueId val="{00000003-FCFA-4047-B879-A7E280A74932}"/>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CA-4808-A546-E6F9A51A81E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6CA-4808-A546-E6F9A51A81E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86CA-4808-A546-E6F9A51A81E2}"/>
              </c:ext>
            </c:extLst>
          </c:dPt>
          <c:val>
            <c:numRef>
              <c:f>'SPERT® Beta (3-Point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6-86CA-4808-A546-E6F9A51A81E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entry)'!$EF$106:$IB$106</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B387-4EB1-ACC7-38E9D72D63B5}"/>
            </c:ext>
          </c:extLst>
        </c:ser>
        <c:ser>
          <c:idx val="1"/>
          <c:order val="1"/>
          <c:spPr>
            <a:solidFill>
              <a:schemeClr val="accent1"/>
            </a:solidFill>
            <a:ln>
              <a:noFill/>
            </a:ln>
            <a:effectLst/>
          </c:spPr>
          <c:invertIfNegative val="0"/>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entry)'!$EF$107:$IB$107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B387-4EB1-ACC7-38E9D72D63B5}"/>
            </c:ext>
          </c:extLst>
        </c:ser>
        <c:ser>
          <c:idx val="2"/>
          <c:order val="2"/>
          <c:spPr>
            <a:solidFill>
              <a:schemeClr val="accent2"/>
            </a:solidFill>
            <a:ln>
              <a:noFill/>
            </a:ln>
            <a:effectLst/>
          </c:spPr>
          <c:invertIfNegative val="0"/>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entry)'!$EF$108:$IB$108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extLst>
            <c:ext xmlns:c16="http://schemas.microsoft.com/office/drawing/2014/chart" uri="{C3380CC4-5D6E-409C-BE32-E72D297353CC}">
              <c16:uniqueId val="{00000002-B387-4EB1-ACC7-38E9D72D63B5}"/>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entry)'!$EF$109:$IB$109</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smooth val="0"/>
          <c:extLst>
            <c:ext xmlns:c16="http://schemas.microsoft.com/office/drawing/2014/chart" uri="{C3380CC4-5D6E-409C-BE32-E72D297353CC}">
              <c16:uniqueId val="{00000003-B387-4EB1-ACC7-38E9D72D63B5}"/>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2A-4C91-B917-DFD744AAFE8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D2A-4C91-B917-DFD744AAFE8E}"/>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4D2A-4C91-B917-DFD744AAFE8E}"/>
              </c:ext>
            </c:extLst>
          </c:dPt>
          <c:val>
            <c:numRef>
              <c:f>'SPERT® Beta (Mixed entry)'!$F$114:$F$116</c:f>
              <c:numCache>
                <c:formatCode>0%</c:formatCode>
                <c:ptCount val="3"/>
                <c:pt idx="0">
                  <c:v>0.26518805323932337</c:v>
                </c:pt>
                <c:pt idx="1">
                  <c:v>0.16420905994090115</c:v>
                </c:pt>
                <c:pt idx="2">
                  <c:v>0.57060288681977545</c:v>
                </c:pt>
              </c:numCache>
            </c:numRef>
          </c:val>
          <c:extLst>
            <c:ext xmlns:c16="http://schemas.microsoft.com/office/drawing/2014/chart" uri="{C3380CC4-5D6E-409C-BE32-E72D297353CC}">
              <c16:uniqueId val="{00000006-4D2A-4C91-B917-DFD744AAFE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entry)'!$EJ$106:$IF$106</c:f>
              <c:numCache>
                <c:formatCode>General</c:formatCode>
                <c:ptCount val="101"/>
                <c:pt idx="0">
                  <c:v>2.8176575781047314E-5</c:v>
                </c:pt>
                <c:pt idx="1">
                  <c:v>3.349563761218157E-5</c:v>
                </c:pt>
                <c:pt idx="2">
                  <c:v>3.9678535229541055E-5</c:v>
                </c:pt>
                <c:pt idx="3">
                  <c:v>4.6837139099580276E-5</c:v>
                </c:pt>
                <c:pt idx="4">
                  <c:v>5.5092494146801108E-5</c:v>
                </c:pt>
                <c:pt idx="5">
                  <c:v>6.4574619365119138E-5</c:v>
                </c:pt>
                <c:pt idx="6">
                  <c:v>7.5422100242321331E-5</c:v>
                </c:pt>
                <c:pt idx="7">
                  <c:v>8.778144688235544E-5</c:v>
                </c:pt>
                <c:pt idx="8">
                  <c:v>1.0180619224771019E-4</c:v>
                </c:pt>
                <c:pt idx="9">
                  <c:v>1.1765570752420762E-4</c:v>
                </c:pt>
                <c:pt idx="10">
                  <c:v>1.3549371532166904E-4</c:v>
                </c:pt>
                <c:pt idx="11">
                  <c:v>1.554864863266266E-4</c:v>
                </c:pt>
                <c:pt idx="12">
                  <c:v>1.77800711142749E-4</c:v>
                </c:pt>
                <c:pt idx="13">
                  <c:v>2.026010463742096E-4</c:v>
                </c:pt>
                <c:pt idx="14">
                  <c:v>2.3004734246221472E-4</c:v>
                </c:pt>
                <c:pt idx="15">
                  <c:v>2.6029157025818985E-4</c:v>
                </c:pt>
                <c:pt idx="16">
                  <c:v>2.9347447363605009E-4</c:v>
                </c:pt>
                <c:pt idx="17">
                  <c:v>3.2972198638141979E-4</c:v>
                </c:pt>
                <c:pt idx="18">
                  <c:v>3.69141462863634E-4</c:v>
                </c:pt>
                <c:pt idx="19">
                  <c:v>4.1181778326195348E-4</c:v>
                </c:pt>
                <c:pt idx="20">
                  <c:v>4.5780940500207327E-4</c:v>
                </c:pt>
                <c:pt idx="21">
                  <c:v>5.0714444215011595E-4</c:v>
                </c:pt>
                <c:pt idx="22">
                  <c:v>5.5981686337504624E-4</c:v>
                </c:pt>
                <c:pt idx="23">
                  <c:v>6.157829062868413E-4</c:v>
                </c:pt>
                <c:pt idx="24">
                  <c:v>6.7495781105790206E-4</c:v>
                </c:pt>
                <c:pt idx="25">
                  <c:v>7.3721297883997468E-4</c:v>
                </c:pt>
                <c:pt idx="26">
                  <c:v>8.0237366024845053E-4</c:v>
                </c:pt>
                <c:pt idx="27">
                  <c:v>8.7021727581910926E-4</c:v>
                </c:pt>
                <c:pt idx="28">
                  <c:v>9.4047246365500613E-4</c:v>
                </c:pt>
                <c:pt idx="29">
                  <c:v>1.0128189393824286E-3</c:v>
                </c:pt>
                <c:pt idx="30">
                  <c:v>1.0868882400505754E-3</c:v>
                </c:pt>
                <c:pt idx="31">
                  <c:v>1.162265406891895E-3</c:v>
                </c:pt>
                <c:pt idx="32">
                  <c:v>1.2384916421918947E-3</c:v>
                </c:pt>
                <c:pt idx="33">
                  <c:v>1.3150679533120685E-3</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D0B8-407E-8D77-B5F97D1A7CC9}"/>
            </c:ext>
          </c:extLst>
        </c:ser>
        <c:ser>
          <c:idx val="1"/>
          <c:order val="1"/>
          <c:spPr>
            <a:solidFill>
              <a:schemeClr val="accent1"/>
            </a:solidFill>
            <a:ln>
              <a:noFill/>
            </a:ln>
            <a:effectLst/>
          </c:spPr>
          <c:invertIfNegative val="0"/>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entry)'!$EJ$107:$IF$107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1.3914597727048637E-3</c:v>
                </c:pt>
                <c:pt idx="35">
                  <c:v>1.4671025172045564E-3</c:v>
                </c:pt>
                <c:pt idx="36">
                  <c:v>1.5414080237157624E-3</c:v>
                </c:pt>
                <c:pt idx="37">
                  <c:v>1.6137717724657441E-3</c:v>
                </c:pt>
                <c:pt idx="38">
                  <c:v>1.6835807840941514E-3</c:v>
                </c:pt>
                <c:pt idx="39">
                  <c:v>1.7502220538920365E-3</c:v>
                </c:pt>
                <c:pt idx="40">
                  <c:v>1.8130913663160476E-3</c:v>
                </c:pt>
                <c:pt idx="41">
                  <c:v>1.8716023162816977E-3</c:v>
                </c:pt>
                <c:pt idx="42">
                  <c:v>1.9251953513785523E-3</c:v>
                </c:pt>
                <c:pt idx="43">
                  <c:v>1.9733466416245152E-3</c:v>
                </c:pt>
                <c:pt idx="44">
                  <c:v>2.0155765811102834E-3</c:v>
                </c:pt>
                <c:pt idx="45">
                  <c:v>2.0514577291301881E-3</c:v>
                </c:pt>
                <c:pt idx="46">
                  <c:v>2.0806220072152569E-3</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D0B8-407E-8D77-B5F97D1A7CC9}"/>
            </c:ext>
          </c:extLst>
        </c:ser>
        <c:ser>
          <c:idx val="2"/>
          <c:order val="2"/>
          <c:spPr>
            <a:solidFill>
              <a:schemeClr val="accent2"/>
            </a:solidFill>
            <a:ln>
              <a:noFill/>
            </a:ln>
            <a:effectLst/>
          </c:spPr>
          <c:invertIfNegative val="0"/>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entry)'!$EJ$108:$IF$108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2.1027669827453784E-3</c:v>
                </c:pt>
                <c:pt idx="48">
                  <c:v>2.11766108919012E-3</c:v>
                </c:pt>
                <c:pt idx="49">
                  <c:v>2.1251476569942125E-3</c:v>
                </c:pt>
                <c:pt idx="50">
                  <c:v>2.1251476569942112E-3</c:v>
                </c:pt>
                <c:pt idx="51">
                  <c:v>2.1176610891901152E-3</c:v>
                </c:pt>
                <c:pt idx="52">
                  <c:v>2.1027669827453702E-3</c:v>
                </c:pt>
                <c:pt idx="53">
                  <c:v>2.0806220072152456E-3</c:v>
                </c:pt>
                <c:pt idx="54">
                  <c:v>2.0514577291301734E-3</c:v>
                </c:pt>
                <c:pt idx="55">
                  <c:v>2.0155765811102661E-3</c:v>
                </c:pt>
                <c:pt idx="56">
                  <c:v>1.9733466416244948E-3</c:v>
                </c:pt>
                <c:pt idx="57">
                  <c:v>1.9251953513785296E-3</c:v>
                </c:pt>
                <c:pt idx="58">
                  <c:v>1.8716023162816723E-3</c:v>
                </c:pt>
                <c:pt idx="59">
                  <c:v>1.8130913663160205E-3</c:v>
                </c:pt>
                <c:pt idx="60">
                  <c:v>1.7502220538920075E-3</c:v>
                </c:pt>
                <c:pt idx="61">
                  <c:v>1.6835807840941206E-3</c:v>
                </c:pt>
                <c:pt idx="62">
                  <c:v>1.6137717724657122E-3</c:v>
                </c:pt>
                <c:pt idx="63">
                  <c:v>1.5414080237157294E-3</c:v>
                </c:pt>
                <c:pt idx="64">
                  <c:v>1.4671025172045226E-3</c:v>
                </c:pt>
                <c:pt idx="65">
                  <c:v>1.3914597727048294E-3</c:v>
                </c:pt>
                <c:pt idx="66">
                  <c:v>1.3150679533120342E-3</c:v>
                </c:pt>
                <c:pt idx="67">
                  <c:v>1.23849164219186E-3</c:v>
                </c:pt>
                <c:pt idx="68">
                  <c:v>1.1622654068918609E-3</c:v>
                </c:pt>
                <c:pt idx="69">
                  <c:v>1.0868882400505418E-3</c:v>
                </c:pt>
                <c:pt idx="70">
                  <c:v>1.0128189393823958E-3</c:v>
                </c:pt>
                <c:pt idx="71">
                  <c:v>9.4047246365497415E-4</c:v>
                </c:pt>
                <c:pt idx="72">
                  <c:v>8.7021727581907825E-4</c:v>
                </c:pt>
                <c:pt idx="73">
                  <c:v>8.023736602484206E-4</c:v>
                </c:pt>
                <c:pt idx="74">
                  <c:v>7.3721297883994617E-4</c:v>
                </c:pt>
                <c:pt idx="75">
                  <c:v>6.7495781105787484E-4</c:v>
                </c:pt>
                <c:pt idx="76">
                  <c:v>6.157829062868155E-4</c:v>
                </c:pt>
                <c:pt idx="77">
                  <c:v>5.5981686337502185E-4</c:v>
                </c:pt>
                <c:pt idx="78">
                  <c:v>5.0714444215009319E-4</c:v>
                </c:pt>
                <c:pt idx="79">
                  <c:v>4.578094050020518E-4</c:v>
                </c:pt>
                <c:pt idx="80">
                  <c:v>4.1181778326193348E-4</c:v>
                </c:pt>
                <c:pt idx="81">
                  <c:v>3.6914146286361568E-4</c:v>
                </c:pt>
                <c:pt idx="82">
                  <c:v>3.2972198638140288E-4</c:v>
                </c:pt>
                <c:pt idx="83">
                  <c:v>2.9347447363603453E-4</c:v>
                </c:pt>
                <c:pt idx="84">
                  <c:v>2.6029157025817565E-4</c:v>
                </c:pt>
                <c:pt idx="85">
                  <c:v>2.3004734246220173E-4</c:v>
                </c:pt>
                <c:pt idx="86">
                  <c:v>2.0260104637419795E-4</c:v>
                </c:pt>
                <c:pt idx="87">
                  <c:v>1.7780071114273824E-4</c:v>
                </c:pt>
                <c:pt idx="88">
                  <c:v>1.5548648632661679E-4</c:v>
                </c:pt>
                <c:pt idx="89">
                  <c:v>1.354937153216604E-4</c:v>
                </c:pt>
                <c:pt idx="90">
                  <c:v>1.1765570752419984E-4</c:v>
                </c:pt>
                <c:pt idx="91">
                  <c:v>1.0180619224770335E-4</c:v>
                </c:pt>
                <c:pt idx="92">
                  <c:v>8.7781446882349368E-5</c:v>
                </c:pt>
                <c:pt idx="93">
                  <c:v>7.5422100242316032E-5</c:v>
                </c:pt>
                <c:pt idx="94">
                  <c:v>6.4574619365114421E-5</c:v>
                </c:pt>
                <c:pt idx="95">
                  <c:v>5.5092494146797063E-5</c:v>
                </c:pt>
                <c:pt idx="96">
                  <c:v>4.6837139099576718E-5</c:v>
                </c:pt>
                <c:pt idx="97">
                  <c:v>3.967853522953802E-5</c:v>
                </c:pt>
                <c:pt idx="98">
                  <c:v>3.3495637612178927E-5</c:v>
                </c:pt>
                <c:pt idx="99">
                  <c:v>2.8176575781045088E-5</c:v>
                </c:pt>
                <c:pt idx="100">
                  <c:v>2.361867464911365E-5</c:v>
                </c:pt>
              </c:numCache>
            </c:numRef>
          </c:val>
          <c:extLst>
            <c:ext xmlns:c16="http://schemas.microsoft.com/office/drawing/2014/chart" uri="{C3380CC4-5D6E-409C-BE32-E72D297353CC}">
              <c16:uniqueId val="{00000002-D0B8-407E-8D77-B5F97D1A7CC9}"/>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entry)'!$EJ$109:$IF$109</c:f>
              <c:numCache>
                <c:formatCode>General</c:formatCode>
                <c:ptCount val="101"/>
                <c:pt idx="0">
                  <c:v>2.8176575781047314E-5</c:v>
                </c:pt>
                <c:pt idx="1">
                  <c:v>3.349563761218157E-5</c:v>
                </c:pt>
                <c:pt idx="2">
                  <c:v>3.9678535229541055E-5</c:v>
                </c:pt>
                <c:pt idx="3">
                  <c:v>4.6837139099580276E-5</c:v>
                </c:pt>
                <c:pt idx="4">
                  <c:v>5.5092494146801108E-5</c:v>
                </c:pt>
                <c:pt idx="5">
                  <c:v>6.4574619365119138E-5</c:v>
                </c:pt>
                <c:pt idx="6">
                  <c:v>7.5422100242321331E-5</c:v>
                </c:pt>
                <c:pt idx="7">
                  <c:v>8.778144688235544E-5</c:v>
                </c:pt>
                <c:pt idx="8">
                  <c:v>1.0180619224771019E-4</c:v>
                </c:pt>
                <c:pt idx="9">
                  <c:v>1.1765570752420762E-4</c:v>
                </c:pt>
                <c:pt idx="10">
                  <c:v>1.3549371532166904E-4</c:v>
                </c:pt>
                <c:pt idx="11">
                  <c:v>1.554864863266266E-4</c:v>
                </c:pt>
                <c:pt idx="12">
                  <c:v>1.77800711142749E-4</c:v>
                </c:pt>
                <c:pt idx="13">
                  <c:v>2.026010463742096E-4</c:v>
                </c:pt>
                <c:pt idx="14">
                  <c:v>2.3004734246221472E-4</c:v>
                </c:pt>
                <c:pt idx="15">
                  <c:v>2.6029157025818985E-4</c:v>
                </c:pt>
                <c:pt idx="16">
                  <c:v>2.9347447363605009E-4</c:v>
                </c:pt>
                <c:pt idx="17">
                  <c:v>3.2972198638141979E-4</c:v>
                </c:pt>
                <c:pt idx="18">
                  <c:v>3.69141462863634E-4</c:v>
                </c:pt>
                <c:pt idx="19">
                  <c:v>4.1181778326195348E-4</c:v>
                </c:pt>
                <c:pt idx="20">
                  <c:v>4.5780940500207327E-4</c:v>
                </c:pt>
                <c:pt idx="21">
                  <c:v>5.0714444215011595E-4</c:v>
                </c:pt>
                <c:pt idx="22">
                  <c:v>5.5981686337504624E-4</c:v>
                </c:pt>
                <c:pt idx="23">
                  <c:v>6.157829062868413E-4</c:v>
                </c:pt>
                <c:pt idx="24">
                  <c:v>6.7495781105790206E-4</c:v>
                </c:pt>
                <c:pt idx="25">
                  <c:v>7.3721297883997468E-4</c:v>
                </c:pt>
                <c:pt idx="26">
                  <c:v>8.0237366024845053E-4</c:v>
                </c:pt>
                <c:pt idx="27">
                  <c:v>8.7021727581910926E-4</c:v>
                </c:pt>
                <c:pt idx="28">
                  <c:v>9.4047246365500613E-4</c:v>
                </c:pt>
                <c:pt idx="29">
                  <c:v>1.0128189393824286E-3</c:v>
                </c:pt>
                <c:pt idx="30">
                  <c:v>1.0868882400505754E-3</c:v>
                </c:pt>
                <c:pt idx="31">
                  <c:v>1.162265406891895E-3</c:v>
                </c:pt>
                <c:pt idx="32">
                  <c:v>1.2384916421918947E-3</c:v>
                </c:pt>
                <c:pt idx="33">
                  <c:v>1.3150679533120685E-3</c:v>
                </c:pt>
                <c:pt idx="34">
                  <c:v>1.3914597727048637E-3</c:v>
                </c:pt>
                <c:pt idx="35">
                  <c:v>1.4671025172045564E-3</c:v>
                </c:pt>
                <c:pt idx="36">
                  <c:v>1.5414080237157624E-3</c:v>
                </c:pt>
                <c:pt idx="37">
                  <c:v>1.6137717724657441E-3</c:v>
                </c:pt>
                <c:pt idx="38">
                  <c:v>1.6835807840941514E-3</c:v>
                </c:pt>
                <c:pt idx="39">
                  <c:v>1.7502220538920365E-3</c:v>
                </c:pt>
                <c:pt idx="40">
                  <c:v>1.8130913663160476E-3</c:v>
                </c:pt>
                <c:pt idx="41">
                  <c:v>1.8716023162816977E-3</c:v>
                </c:pt>
                <c:pt idx="42">
                  <c:v>1.9251953513785523E-3</c:v>
                </c:pt>
                <c:pt idx="43">
                  <c:v>1.9733466416245152E-3</c:v>
                </c:pt>
                <c:pt idx="44">
                  <c:v>2.0155765811102834E-3</c:v>
                </c:pt>
                <c:pt idx="45">
                  <c:v>2.0514577291301881E-3</c:v>
                </c:pt>
                <c:pt idx="46">
                  <c:v>2.0806220072152569E-3</c:v>
                </c:pt>
                <c:pt idx="47">
                  <c:v>2.1027669827453784E-3</c:v>
                </c:pt>
                <c:pt idx="48">
                  <c:v>2.11766108919012E-3</c:v>
                </c:pt>
                <c:pt idx="49">
                  <c:v>2.1251476569942125E-3</c:v>
                </c:pt>
                <c:pt idx="50">
                  <c:v>2.1251476569942112E-3</c:v>
                </c:pt>
                <c:pt idx="51">
                  <c:v>2.1176610891901152E-3</c:v>
                </c:pt>
                <c:pt idx="52">
                  <c:v>2.1027669827453702E-3</c:v>
                </c:pt>
                <c:pt idx="53">
                  <c:v>2.0806220072152456E-3</c:v>
                </c:pt>
                <c:pt idx="54">
                  <c:v>2.0514577291301734E-3</c:v>
                </c:pt>
                <c:pt idx="55">
                  <c:v>2.0155765811102661E-3</c:v>
                </c:pt>
                <c:pt idx="56">
                  <c:v>1.9733466416244948E-3</c:v>
                </c:pt>
                <c:pt idx="57">
                  <c:v>1.9251953513785296E-3</c:v>
                </c:pt>
                <c:pt idx="58">
                  <c:v>1.8716023162816723E-3</c:v>
                </c:pt>
                <c:pt idx="59">
                  <c:v>1.8130913663160205E-3</c:v>
                </c:pt>
                <c:pt idx="60">
                  <c:v>1.7502220538920075E-3</c:v>
                </c:pt>
                <c:pt idx="61">
                  <c:v>1.6835807840941206E-3</c:v>
                </c:pt>
                <c:pt idx="62">
                  <c:v>1.6137717724657122E-3</c:v>
                </c:pt>
                <c:pt idx="63">
                  <c:v>1.5414080237157294E-3</c:v>
                </c:pt>
                <c:pt idx="64">
                  <c:v>1.4671025172045226E-3</c:v>
                </c:pt>
                <c:pt idx="65">
                  <c:v>1.3914597727048294E-3</c:v>
                </c:pt>
                <c:pt idx="66">
                  <c:v>1.3150679533120342E-3</c:v>
                </c:pt>
                <c:pt idx="67">
                  <c:v>1.23849164219186E-3</c:v>
                </c:pt>
                <c:pt idx="68">
                  <c:v>1.1622654068918609E-3</c:v>
                </c:pt>
                <c:pt idx="69">
                  <c:v>1.0868882400505418E-3</c:v>
                </c:pt>
                <c:pt idx="70">
                  <c:v>1.0128189393823958E-3</c:v>
                </c:pt>
                <c:pt idx="71">
                  <c:v>9.4047246365497415E-4</c:v>
                </c:pt>
                <c:pt idx="72">
                  <c:v>8.7021727581907825E-4</c:v>
                </c:pt>
                <c:pt idx="73">
                  <c:v>8.023736602484206E-4</c:v>
                </c:pt>
                <c:pt idx="74">
                  <c:v>7.3721297883994617E-4</c:v>
                </c:pt>
                <c:pt idx="75">
                  <c:v>6.7495781105787484E-4</c:v>
                </c:pt>
                <c:pt idx="76">
                  <c:v>6.157829062868155E-4</c:v>
                </c:pt>
                <c:pt idx="77">
                  <c:v>5.5981686337502185E-4</c:v>
                </c:pt>
                <c:pt idx="78">
                  <c:v>5.0714444215009319E-4</c:v>
                </c:pt>
                <c:pt idx="79">
                  <c:v>4.578094050020518E-4</c:v>
                </c:pt>
                <c:pt idx="80">
                  <c:v>4.1181778326193348E-4</c:v>
                </c:pt>
                <c:pt idx="81">
                  <c:v>3.6914146286361568E-4</c:v>
                </c:pt>
                <c:pt idx="82">
                  <c:v>3.2972198638140288E-4</c:v>
                </c:pt>
                <c:pt idx="83">
                  <c:v>2.9347447363603453E-4</c:v>
                </c:pt>
                <c:pt idx="84">
                  <c:v>2.6029157025817565E-4</c:v>
                </c:pt>
                <c:pt idx="85">
                  <c:v>2.3004734246220173E-4</c:v>
                </c:pt>
                <c:pt idx="86">
                  <c:v>2.0260104637419795E-4</c:v>
                </c:pt>
                <c:pt idx="87">
                  <c:v>1.7780071114273824E-4</c:v>
                </c:pt>
                <c:pt idx="88">
                  <c:v>1.5548648632661679E-4</c:v>
                </c:pt>
                <c:pt idx="89">
                  <c:v>1.354937153216604E-4</c:v>
                </c:pt>
                <c:pt idx="90">
                  <c:v>1.1765570752419984E-4</c:v>
                </c:pt>
                <c:pt idx="91">
                  <c:v>1.0180619224770335E-4</c:v>
                </c:pt>
                <c:pt idx="92">
                  <c:v>8.7781446882349368E-5</c:v>
                </c:pt>
                <c:pt idx="93">
                  <c:v>7.5422100242316032E-5</c:v>
                </c:pt>
                <c:pt idx="94">
                  <c:v>6.4574619365114421E-5</c:v>
                </c:pt>
                <c:pt idx="95">
                  <c:v>5.5092494146797063E-5</c:v>
                </c:pt>
                <c:pt idx="96">
                  <c:v>4.6837139099576718E-5</c:v>
                </c:pt>
                <c:pt idx="97">
                  <c:v>3.967853522953802E-5</c:v>
                </c:pt>
                <c:pt idx="98">
                  <c:v>3.3495637612178927E-5</c:v>
                </c:pt>
                <c:pt idx="99">
                  <c:v>2.8176575781045088E-5</c:v>
                </c:pt>
                <c:pt idx="100">
                  <c:v>2.361867464911365E-5</c:v>
                </c:pt>
              </c:numCache>
            </c:numRef>
          </c:val>
          <c:smooth val="0"/>
          <c:extLst>
            <c:ext xmlns:c16="http://schemas.microsoft.com/office/drawing/2014/chart" uri="{C3380CC4-5D6E-409C-BE32-E72D297353CC}">
              <c16:uniqueId val="{00000003-D0B8-407E-8D77-B5F97D1A7CC9}"/>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6A-457B-AD83-2C16BD6B523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3A6A-457B-AD83-2C16BD6B523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3A6A-457B-AD83-2C16BD6B5232}"/>
              </c:ext>
            </c:extLst>
          </c:dPt>
          <c:val>
            <c:numRef>
              <c:f>'SPERT® Beta - Charts'!$D$15:$D$17</c:f>
              <c:numCache>
                <c:formatCode>0%</c:formatCode>
                <c:ptCount val="3"/>
                <c:pt idx="0">
                  <c:v>0.60006146168815144</c:v>
                </c:pt>
                <c:pt idx="1">
                  <c:v>0.20203478566595262</c:v>
                </c:pt>
                <c:pt idx="2">
                  <c:v>0.19790375264589588</c:v>
                </c:pt>
              </c:numCache>
            </c:numRef>
          </c:val>
          <c:extLst>
            <c:ext xmlns:c16="http://schemas.microsoft.com/office/drawing/2014/chart" uri="{C3380CC4-5D6E-409C-BE32-E72D297353CC}">
              <c16:uniqueId val="{00000006-3A6A-457B-AD83-2C16BD6B523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Beta Distribution Bell-Curve</a:t>
            </a:r>
          </a:p>
        </c:rich>
      </c:tx>
      <c:layout>
        <c:manualLayout>
          <c:xMode val="edge"/>
          <c:yMode val="edge"/>
          <c:x val="0.36640572706189506"/>
          <c:y val="3.66300366300366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Charts'!$IB$5:$PT$5</c:f>
              <c:numCache>
                <c:formatCode>General</c:formatCode>
                <c:ptCount val="201"/>
                <c:pt idx="0">
                  <c:v>0</c:v>
                </c:pt>
                <c:pt idx="1">
                  <c:v>6.9836706451630363E-5</c:v>
                </c:pt>
                <c:pt idx="2">
                  <c:v>1.9456516406249967E-4</c:v>
                </c:pt>
                <c:pt idx="3">
                  <c:v>3.5205059356209934E-4</c:v>
                </c:pt>
                <c:pt idx="4">
                  <c:v>5.3380510324048587E-4</c:v>
                </c:pt>
                <c:pt idx="5">
                  <c:v>7.3465486838336527E-4</c:v>
                </c:pt>
                <c:pt idx="6">
                  <c:v>9.5094759777825067E-4</c:v>
                </c:pt>
                <c:pt idx="7">
                  <c:v>1.1798953983468475E-3</c:v>
                </c:pt>
                <c:pt idx="8">
                  <c:v>1.4192640000000047E-3</c:v>
                </c:pt>
                <c:pt idx="9">
                  <c:v>1.6672026280915252E-3</c:v>
                </c:pt>
                <c:pt idx="10">
                  <c:v>1.9221413571625591E-3</c:v>
                </c:pt>
                <c:pt idx="11">
                  <c:v>2.1827246877764621E-3</c:v>
                </c:pt>
                <c:pt idx="12">
                  <c:v>2.4477662205629244E-3</c:v>
                </c:pt>
                <c:pt idx="13">
                  <c:v>2.7162164082067874E-3</c:v>
                </c:pt>
                <c:pt idx="14">
                  <c:v>2.9871388243808373E-3</c:v>
                </c:pt>
                <c:pt idx="15">
                  <c:v>3.2596922062817662E-3</c:v>
                </c:pt>
                <c:pt idx="16">
                  <c:v>3.5331165435501378E-3</c:v>
                </c:pt>
                <c:pt idx="17">
                  <c:v>3.806722083879166E-3</c:v>
                </c:pt>
                <c:pt idx="18">
                  <c:v>4.0798804921875244E-3</c:v>
                </c:pt>
                <c:pt idx="19">
                  <c:v>4.3520176333624004E-3</c:v>
                </c:pt>
                <c:pt idx="20">
                  <c:v>4.6226076015164789E-3</c:v>
                </c:pt>
                <c:pt idx="21">
                  <c:v>4.8911677217810577E-3</c:v>
                </c:pt>
                <c:pt idx="22">
                  <c:v>5.1572543218014666E-3</c:v>
                </c:pt>
                <c:pt idx="23">
                  <c:v>5.4204591202497137E-3</c:v>
                </c:pt>
                <c:pt idx="24">
                  <c:v>5.6804061156900025E-3</c:v>
                </c:pt>
                <c:pt idx="25">
                  <c:v>5.9367488854465533E-3</c:v>
                </c:pt>
                <c:pt idx="26">
                  <c:v>6.1891682236417302E-3</c:v>
                </c:pt>
                <c:pt idx="27">
                  <c:v>6.4373700622530582E-3</c:v>
                </c:pt>
                <c:pt idx="28">
                  <c:v>6.6810836302199144E-3</c:v>
                </c:pt>
                <c:pt idx="29">
                  <c:v>6.9200598142476321E-3</c:v>
                </c:pt>
                <c:pt idx="30">
                  <c:v>7.1540696916680673E-3</c:v>
                </c:pt>
                <c:pt idx="31">
                  <c:v>7.3829032109946711E-3</c:v>
                </c:pt>
                <c:pt idx="32">
                  <c:v>7.6063680000000395E-3</c:v>
                </c:pt>
                <c:pt idx="33">
                  <c:v>7.8242882844982951E-3</c:v>
                </c:pt>
                <c:pt idx="34">
                  <c:v>8.0365039037207566E-3</c:v>
                </c:pt>
                <c:pt idx="35">
                  <c:v>8.2428694103730601E-3</c:v>
                </c:pt>
                <c:pt idx="36">
                  <c:v>8.4432532452619231E-3</c:v>
                </c:pt>
                <c:pt idx="37">
                  <c:v>8.6375369778624693E-3</c:v>
                </c:pt>
                <c:pt idx="38">
                  <c:v>8.825614605425804E-3</c:v>
                </c:pt>
                <c:pt idx="39">
                  <c:v>9.0073919042504176E-3</c:v>
                </c:pt>
                <c:pt idx="40">
                  <c:v>9.1827858275991773E-3</c:v>
                </c:pt>
                <c:pt idx="41">
                  <c:v>9.3517239454662237E-3</c:v>
                </c:pt>
                <c:pt idx="42">
                  <c:v>9.514143922009527E-3</c:v>
                </c:pt>
                <c:pt idx="43">
                  <c:v>9.6699930269848345E-3</c:v>
                </c:pt>
                <c:pt idx="44">
                  <c:v>9.8192276779604671E-3</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D095-4430-985B-5F09D6C61DAB}"/>
            </c:ext>
          </c:extLst>
        </c:ser>
        <c:ser>
          <c:idx val="1"/>
          <c:order val="1"/>
          <c:spPr>
            <a:solidFill>
              <a:schemeClr val="accent1"/>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Charts'!$IB$6:$PT$6</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9.9618130104728794E-3</c:v>
                </c:pt>
                <c:pt idx="46">
                  <c:v>1.0097722473610463E-2</c:v>
                </c:pt>
                <c:pt idx="47">
                  <c:v>1.0226937448795805E-2</c:v>
                </c:pt>
                <c:pt idx="48">
                  <c:v>1.0349446889781925E-2</c:v>
                </c:pt>
                <c:pt idx="49">
                  <c:v>1.0465246982091288E-2</c:v>
                </c:pt>
                <c:pt idx="50">
                  <c:v>1.0574340820312535E-2</c:v>
                </c:pt>
                <c:pt idx="51">
                  <c:v>1.0676738101832801E-2</c:v>
                </c:pt>
                <c:pt idx="52">
                  <c:v>1.0772454835726589E-2</c:v>
                </c:pt>
                <c:pt idx="53">
                  <c:v>1.0861513065648079E-2</c:v>
                </c:pt>
                <c:pt idx="54">
                  <c:v>1.094394060568501E-2</c:v>
                </c:pt>
                <c:pt idx="55">
                  <c:v>1.1019770788230663E-2</c:v>
                </c:pt>
                <c:pt idx="56">
                  <c:v>1.1089042223017848E-2</c:v>
                </c:pt>
                <c:pt idx="57">
                  <c:v>1.1151798566536522E-2</c:v>
                </c:pt>
                <c:pt idx="58">
                  <c:v>1.1208088301125928E-2</c:v>
                </c:pt>
                <c:pt idx="59">
                  <c:v>1.1257964523094039E-2</c:v>
                </c:pt>
                <c:pt idx="60">
                  <c:v>1.1301484739272631E-2</c:v>
                </c:pt>
                <c:pt idx="61">
                  <c:v>1.1338710671465926E-2</c:v>
                </c:pt>
                <c:pt idx="62">
                  <c:v>1.1369708068295667E-2</c:v>
                </c:pt>
                <c:pt idx="63">
                  <c:v>1.1394546523985638E-2</c:v>
                </c:pt>
                <c:pt idx="64">
                  <c:v>1.1413299303665168E-2</c:v>
                </c:pt>
                <c:pt idx="65">
                  <c:v>1.1426043174803965E-2</c:v>
                </c:pt>
                <c:pt idx="66">
                  <c:v>1.1432858244420531E-2</c:v>
                </c:pt>
                <c:pt idx="67">
                  <c:v>1.1433827801733411E-2</c:v>
                </c:pt>
                <c:pt idx="68">
                  <c:v>1.1429038165949073E-2</c:v>
                </c:pt>
                <c:pt idx="69">
                  <c:v>1.1418578538902749E-2</c:v>
                </c:pt>
                <c:pt idx="70">
                  <c:v>1.1402540862288821E-2</c:v>
                </c:pt>
                <c:pt idx="71">
                  <c:v>1.1381019679236045E-2</c:v>
                </c:pt>
                <c:pt idx="72">
                  <c:v>1.1354111999999993E-2</c:v>
                </c:pt>
                <c:pt idx="73">
                  <c:v>1.1321917171560595E-2</c:v>
                </c:pt>
                <c:pt idx="74">
                  <c:v>1.1284536750927075E-2</c:v>
                </c:pt>
                <c:pt idx="75">
                  <c:v>1.1242074381965665E-2</c:v>
                </c:pt>
                <c:pt idx="76">
                  <c:v>1.1194635675577588E-2</c:v>
                </c:pt>
                <c:pt idx="77">
                  <c:v>1.1142328093065916E-2</c:v>
                </c:pt>
                <c:pt idx="78">
                  <c:v>1.1085260832540144E-2</c:v>
                </c:pt>
                <c:pt idx="79">
                  <c:v>1.102354471821684E-2</c:v>
                </c:pt>
                <c:pt idx="80">
                  <c:v>1.0957292092483407E-2</c:v>
                </c:pt>
                <c:pt idx="81">
                  <c:v>1.0886616710600103E-2</c:v>
                </c:pt>
                <c:pt idx="82">
                  <c:v>1.0811633637922988E-2</c:v>
                </c:pt>
                <c:pt idx="83">
                  <c:v>1.0732459149537315E-2</c:v>
                </c:pt>
                <c:pt idx="84">
                  <c:v>1.0649210632197457E-2</c:v>
                </c:pt>
                <c:pt idx="85">
                  <c:v>1.0562006488475273E-2</c:v>
                </c:pt>
                <c:pt idx="86">
                  <c:v>1.0470966043024544E-2</c:v>
                </c:pt>
                <c:pt idx="87">
                  <c:v>1.0376209450874151E-2</c:v>
                </c:pt>
                <c:pt idx="88">
                  <c:v>1.0277857607667591E-2</c:v>
                </c:pt>
                <c:pt idx="89">
                  <c:v>1.0176032061770816E-2</c:v>
                </c:pt>
                <c:pt idx="90">
                  <c:v>1.0070854928174697E-2</c:v>
                </c:pt>
                <c:pt idx="91">
                  <c:v>9.9624488041221947E-3</c:v>
                </c:pt>
                <c:pt idx="92">
                  <c:v>9.8509366863941336E-3</c:v>
                </c:pt>
                <c:pt idx="93">
                  <c:v>9.7364418901907286E-3</c:v>
                </c:pt>
                <c:pt idx="94">
                  <c:v>9.6190879695494096E-3</c:v>
                </c:pt>
                <c:pt idx="95">
                  <c:v>9.4989986392422995E-3</c:v>
                </c:pt>
                <c:pt idx="96">
                  <c:v>9.3762976980997538E-3</c:v>
                </c:pt>
                <c:pt idx="97">
                  <c:v>9.2511089537087032E-3</c:v>
                </c:pt>
                <c:pt idx="98">
                  <c:v>9.123556148437427E-3</c:v>
                </c:pt>
                <c:pt idx="99">
                  <c:v>8.9937628867402843E-3</c:v>
                </c:pt>
                <c:pt idx="100">
                  <c:v>8.8618525636985183E-3</c:v>
                </c:pt>
                <c:pt idx="101">
                  <c:v>8.7279482947550686E-3</c:v>
                </c:pt>
                <c:pt idx="102">
                  <c:v>8.5921728466033208E-3</c:v>
                </c:pt>
                <c:pt idx="103">
                  <c:v>8.4546485691917271E-3</c:v>
                </c:pt>
                <c:pt idx="104">
                  <c:v>8.3154973288076146E-3</c:v>
                </c:pt>
                <c:pt idx="105">
                  <c:v>8.1748404422055908E-3</c:v>
                </c:pt>
                <c:pt idx="106">
                  <c:v>8.0327986117470565E-3</c:v>
                </c:pt>
                <c:pt idx="107">
                  <c:v>7.8894918615191323E-3</c:v>
                </c:pt>
                <c:pt idx="108">
                  <c:v>7.7450394744025142E-3</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D095-4430-985B-5F09D6C61DAB}"/>
            </c:ext>
          </c:extLst>
        </c:ser>
        <c:ser>
          <c:idx val="2"/>
          <c:order val="2"/>
          <c:spPr>
            <a:solidFill>
              <a:schemeClr val="accent2"/>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Charts'!$IB$7:$PT$7</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7.5995599300590017E-3</c:v>
                </c:pt>
                <c:pt idx="110">
                  <c:v>7.4531708438110239E-3</c:v>
                </c:pt>
                <c:pt idx="111">
                  <c:v>7.3059889063862111E-3</c:v>
                </c:pt>
                <c:pt idx="112">
                  <c:v>7.1581298245015209E-3</c:v>
                </c:pt>
                <c:pt idx="113">
                  <c:v>7.00970826226227E-3</c:v>
                </c:pt>
                <c:pt idx="114">
                  <c:v>6.8608377833525528E-3</c:v>
                </c:pt>
                <c:pt idx="115">
                  <c:v>6.7116307939943769E-3</c:v>
                </c:pt>
                <c:pt idx="116">
                  <c:v>6.56219848665385E-3</c:v>
                </c:pt>
                <c:pt idx="117">
                  <c:v>6.4126507844734478E-3</c:v>
                </c:pt>
                <c:pt idx="118">
                  <c:v>6.2630962864104606E-3</c:v>
                </c:pt>
                <c:pt idx="119">
                  <c:v>6.1136422130621598E-3</c:v>
                </c:pt>
                <c:pt idx="120">
                  <c:v>5.9643943531593156E-3</c:v>
                </c:pt>
                <c:pt idx="121">
                  <c:v>5.8154570107100539E-3</c:v>
                </c:pt>
                <c:pt idx="122">
                  <c:v>5.666932952777046E-3</c:v>
                </c:pt>
                <c:pt idx="123">
                  <c:v>5.5189233578713352E-3</c:v>
                </c:pt>
                <c:pt idx="124">
                  <c:v>5.3715277649470086E-3</c:v>
                </c:pt>
                <c:pt idx="125">
                  <c:v>5.2248440229812664E-3</c:v>
                </c:pt>
                <c:pt idx="126">
                  <c:v>5.0789682411251239E-3</c:v>
                </c:pt>
                <c:pt idx="127">
                  <c:v>4.9339947394104978E-3</c:v>
                </c:pt>
                <c:pt idx="128">
                  <c:v>4.7900159999998883E-3</c:v>
                </c:pt>
                <c:pt idx="129">
                  <c:v>4.6471226189653504E-3</c:v>
                </c:pt>
                <c:pt idx="130">
                  <c:v>4.5054032585839874E-3</c:v>
                </c:pt>
                <c:pt idx="131">
                  <c:v>4.3649446001375446E-3</c:v>
                </c:pt>
                <c:pt idx="132">
                  <c:v>4.2258312972041495E-3</c:v>
                </c:pt>
                <c:pt idx="133">
                  <c:v>4.0881459294306423E-3</c:v>
                </c:pt>
                <c:pt idx="134">
                  <c:v>3.9519689567743274E-3</c:v>
                </c:pt>
                <c:pt idx="135">
                  <c:v>3.8173786742033331E-3</c:v>
                </c:pt>
                <c:pt idx="136">
                  <c:v>3.6844511668451714E-3</c:v>
                </c:pt>
                <c:pt idx="137">
                  <c:v>3.5532602655733159E-3</c:v>
                </c:pt>
                <c:pt idx="138">
                  <c:v>3.423877503022088E-3</c:v>
                </c:pt>
                <c:pt idx="139">
                  <c:v>3.2963720700203598E-3</c:v>
                </c:pt>
                <c:pt idx="140">
                  <c:v>3.1708107724348956E-3</c:v>
                </c:pt>
                <c:pt idx="141">
                  <c:v>3.047257988414427E-3</c:v>
                </c:pt>
                <c:pt idx="142">
                  <c:v>2.9257756260259288E-3</c:v>
                </c:pt>
                <c:pt idx="143">
                  <c:v>2.8064230812746794E-3</c:v>
                </c:pt>
                <c:pt idx="144">
                  <c:v>2.6892571965000784E-3</c:v>
                </c:pt>
                <c:pt idx="145">
                  <c:v>2.574332219139319E-3</c:v>
                </c:pt>
                <c:pt idx="146">
                  <c:v>2.4616997608514048E-3</c:v>
                </c:pt>
                <c:pt idx="147">
                  <c:v>2.3514087569940288E-3</c:v>
                </c:pt>
                <c:pt idx="148">
                  <c:v>2.2435054264462518E-3</c:v>
                </c:pt>
                <c:pt idx="149">
                  <c:v>2.1380332317699458E-3</c:v>
                </c:pt>
                <c:pt idx="150">
                  <c:v>2.0350328397033329E-3</c:v>
                </c:pt>
                <c:pt idx="151">
                  <c:v>1.9345420819800022E-3</c:v>
                </c:pt>
                <c:pt idx="152">
                  <c:v>1.8365959164671126E-3</c:v>
                </c:pt>
                <c:pt idx="153">
                  <c:v>1.7412263886165103E-3</c:v>
                </c:pt>
                <c:pt idx="154">
                  <c:v>1.6484625932228322E-3</c:v>
                </c:pt>
                <c:pt idx="155">
                  <c:v>1.5583306364826985E-3</c:v>
                </c:pt>
                <c:pt idx="156">
                  <c:v>1.4708535983493491E-3</c:v>
                </c:pt>
                <c:pt idx="157">
                  <c:v>1.386051495177188E-3</c:v>
                </c:pt>
                <c:pt idx="158">
                  <c:v>1.303941242650847E-3</c:v>
                </c:pt>
                <c:pt idx="159">
                  <c:v>1.2245366189935724E-3</c:v>
                </c:pt>
                <c:pt idx="160">
                  <c:v>1.147848228449818E-3</c:v>
                </c:pt>
                <c:pt idx="161">
                  <c:v>1.0738834650371261E-3</c:v>
                </c:pt>
                <c:pt idx="162">
                  <c:v>1.0026464765624317E-3</c:v>
                </c:pt>
                <c:pt idx="163">
                  <c:v>9.3413812889813191E-4</c:v>
                </c:pt>
                <c:pt idx="164">
                  <c:v>8.6835597051334223E-4</c:v>
                </c:pt>
                <c:pt idx="165">
                  <c:v>8.0529419725587973E-4</c:v>
                </c:pt>
                <c:pt idx="166">
                  <c:v>7.4494361738062012E-4</c:v>
                </c:pt>
                <c:pt idx="167">
                  <c:v>6.8729161682002933E-4</c:v>
                </c:pt>
                <c:pt idx="168">
                  <c:v>6.3232212469273123E-4</c:v>
                </c:pt>
                <c:pt idx="169">
                  <c:v>5.8001557904609072E-4</c:v>
                </c:pt>
                <c:pt idx="170">
                  <c:v>5.3034889282889267E-4</c:v>
                </c:pt>
                <c:pt idx="171">
                  <c:v>4.832954200903114E-4</c:v>
                </c:pt>
                <c:pt idx="172">
                  <c:v>4.3882492240141668E-4</c:v>
                </c:pt>
                <c:pt idx="173">
                  <c:v>3.9690353549560678E-4</c:v>
                </c:pt>
                <c:pt idx="174">
                  <c:v>3.5749373612439279E-4</c:v>
                </c:pt>
                <c:pt idx="175">
                  <c:v>3.2055430912509219E-4</c:v>
                </c:pt>
                <c:pt idx="176">
                  <c:v>2.8604031469703595E-4</c:v>
                </c:pt>
                <c:pt idx="177">
                  <c:v>2.5390305588299906E-4</c:v>
                </c:pt>
                <c:pt idx="178">
                  <c:v>2.2409004625261627E-4</c:v>
                </c:pt>
                <c:pt idx="179">
                  <c:v>1.9654497778465025E-4</c:v>
                </c:pt>
                <c:pt idx="180">
                  <c:v>1.712076889450268E-4</c:v>
                </c:pt>
                <c:pt idx="181">
                  <c:v>1.4801413295763698E-4</c:v>
                </c:pt>
                <c:pt idx="182">
                  <c:v>1.2689634626496466E-4</c:v>
                </c:pt>
                <c:pt idx="183">
                  <c:v>1.0778241717567791E-4</c:v>
                </c:pt>
                <c:pt idx="184">
                  <c:v>9.059645469637426E-5</c:v>
                </c:pt>
                <c:pt idx="185">
                  <c:v>7.5258557544739818E-5</c:v>
                </c:pt>
                <c:pt idx="186">
                  <c:v>6.1684783341439675E-5</c:v>
                </c:pt>
                <c:pt idx="187">
                  <c:v>4.9787117978121551E-5</c:v>
                </c:pt>
                <c:pt idx="188">
                  <c:v>3.9473445158965706E-5</c:v>
                </c:pt>
                <c:pt idx="189">
                  <c:v>3.0647516113274256E-5</c:v>
                </c:pt>
                <c:pt idx="190">
                  <c:v>2.3208919476644944E-5</c:v>
                </c:pt>
                <c:pt idx="191">
                  <c:v>1.7053051338330089E-5</c:v>
                </c:pt>
                <c:pt idx="192">
                  <c:v>1.2071085452430203E-5</c:v>
                </c:pt>
                <c:pt idx="193">
                  <c:v>8.1499436106226591E-6</c:v>
                </c:pt>
                <c:pt idx="194">
                  <c:v>5.1722661741730233E-6</c:v>
                </c:pt>
                <c:pt idx="195">
                  <c:v>3.0163827630272921E-6</c:v>
                </c:pt>
                <c:pt idx="196">
                  <c:v>1.5562830998251105E-6</c:v>
                </c:pt>
                <c:pt idx="197">
                  <c:v>6.6158800672104596E-7</c:v>
                </c:pt>
                <c:pt idx="198">
                  <c:v>1.9752055294400951E-7</c:v>
                </c:pt>
                <c:pt idx="199">
                  <c:v>2.4877351066866582E-8</c:v>
                </c:pt>
                <c:pt idx="200">
                  <c:v>3.4382572416435196E-17</c:v>
                </c:pt>
              </c:numCache>
            </c:numRef>
          </c:val>
          <c:extLst>
            <c:ext xmlns:c16="http://schemas.microsoft.com/office/drawing/2014/chart" uri="{C3380CC4-5D6E-409C-BE32-E72D297353CC}">
              <c16:uniqueId val="{00000002-D095-4430-985B-5F09D6C61DAB}"/>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Charts'!$IB$8:$PT$8</c:f>
              <c:numCache>
                <c:formatCode>General</c:formatCode>
                <c:ptCount val="201"/>
                <c:pt idx="0">
                  <c:v>0</c:v>
                </c:pt>
                <c:pt idx="1">
                  <c:v>6.9836706451630363E-5</c:v>
                </c:pt>
                <c:pt idx="2">
                  <c:v>1.9456516406249967E-4</c:v>
                </c:pt>
                <c:pt idx="3">
                  <c:v>3.5205059356209934E-4</c:v>
                </c:pt>
                <c:pt idx="4">
                  <c:v>5.3380510324048587E-4</c:v>
                </c:pt>
                <c:pt idx="5">
                  <c:v>7.3465486838336527E-4</c:v>
                </c:pt>
                <c:pt idx="6">
                  <c:v>9.5094759777825067E-4</c:v>
                </c:pt>
                <c:pt idx="7">
                  <c:v>1.1798953983468475E-3</c:v>
                </c:pt>
                <c:pt idx="8">
                  <c:v>1.4192640000000047E-3</c:v>
                </c:pt>
                <c:pt idx="9">
                  <c:v>1.6672026280915252E-3</c:v>
                </c:pt>
                <c:pt idx="10">
                  <c:v>1.9221413571625591E-3</c:v>
                </c:pt>
                <c:pt idx="11">
                  <c:v>2.1827246877764621E-3</c:v>
                </c:pt>
                <c:pt idx="12">
                  <c:v>2.4477662205629244E-3</c:v>
                </c:pt>
                <c:pt idx="13">
                  <c:v>2.7162164082067874E-3</c:v>
                </c:pt>
                <c:pt idx="14">
                  <c:v>2.9871388243808373E-3</c:v>
                </c:pt>
                <c:pt idx="15">
                  <c:v>3.2596922062817662E-3</c:v>
                </c:pt>
                <c:pt idx="16">
                  <c:v>3.5331165435501378E-3</c:v>
                </c:pt>
                <c:pt idx="17">
                  <c:v>3.806722083879166E-3</c:v>
                </c:pt>
                <c:pt idx="18">
                  <c:v>4.0798804921875244E-3</c:v>
                </c:pt>
                <c:pt idx="19">
                  <c:v>4.3520176333624004E-3</c:v>
                </c:pt>
                <c:pt idx="20">
                  <c:v>4.6226076015164789E-3</c:v>
                </c:pt>
                <c:pt idx="21">
                  <c:v>4.8911677217810577E-3</c:v>
                </c:pt>
                <c:pt idx="22">
                  <c:v>5.1572543218014666E-3</c:v>
                </c:pt>
                <c:pt idx="23">
                  <c:v>5.4204591202497137E-3</c:v>
                </c:pt>
                <c:pt idx="24">
                  <c:v>5.6804061156900025E-3</c:v>
                </c:pt>
                <c:pt idx="25">
                  <c:v>5.9367488854465533E-3</c:v>
                </c:pt>
                <c:pt idx="26">
                  <c:v>6.1891682236417302E-3</c:v>
                </c:pt>
                <c:pt idx="27">
                  <c:v>6.4373700622530582E-3</c:v>
                </c:pt>
                <c:pt idx="28">
                  <c:v>6.6810836302199144E-3</c:v>
                </c:pt>
                <c:pt idx="29">
                  <c:v>6.9200598142476321E-3</c:v>
                </c:pt>
                <c:pt idx="30">
                  <c:v>7.1540696916680673E-3</c:v>
                </c:pt>
                <c:pt idx="31">
                  <c:v>7.3829032109946711E-3</c:v>
                </c:pt>
                <c:pt idx="32">
                  <c:v>7.6063680000000395E-3</c:v>
                </c:pt>
                <c:pt idx="33">
                  <c:v>7.8242882844982951E-3</c:v>
                </c:pt>
                <c:pt idx="34">
                  <c:v>8.0365039037207566E-3</c:v>
                </c:pt>
                <c:pt idx="35">
                  <c:v>8.2428694103730601E-3</c:v>
                </c:pt>
                <c:pt idx="36">
                  <c:v>8.4432532452619231E-3</c:v>
                </c:pt>
                <c:pt idx="37">
                  <c:v>8.6375369778624693E-3</c:v>
                </c:pt>
                <c:pt idx="38">
                  <c:v>8.825614605425804E-3</c:v>
                </c:pt>
                <c:pt idx="39">
                  <c:v>9.0073919042504176E-3</c:v>
                </c:pt>
                <c:pt idx="40">
                  <c:v>9.1827858275991773E-3</c:v>
                </c:pt>
                <c:pt idx="41">
                  <c:v>9.3517239454662237E-3</c:v>
                </c:pt>
                <c:pt idx="42">
                  <c:v>9.514143922009527E-3</c:v>
                </c:pt>
                <c:pt idx="43">
                  <c:v>9.6699930269848345E-3</c:v>
                </c:pt>
                <c:pt idx="44">
                  <c:v>9.8192276779604671E-3</c:v>
                </c:pt>
                <c:pt idx="45">
                  <c:v>9.9618130104728794E-3</c:v>
                </c:pt>
                <c:pt idx="46">
                  <c:v>1.0097722473610463E-2</c:v>
                </c:pt>
                <c:pt idx="47">
                  <c:v>1.0226937448795805E-2</c:v>
                </c:pt>
                <c:pt idx="48">
                  <c:v>1.0349446889781925E-2</c:v>
                </c:pt>
                <c:pt idx="49">
                  <c:v>1.0465246982091288E-2</c:v>
                </c:pt>
                <c:pt idx="50">
                  <c:v>1.0574340820312535E-2</c:v>
                </c:pt>
                <c:pt idx="51">
                  <c:v>1.0676738101832801E-2</c:v>
                </c:pt>
                <c:pt idx="52">
                  <c:v>1.0772454835726589E-2</c:v>
                </c:pt>
                <c:pt idx="53">
                  <c:v>1.0861513065648079E-2</c:v>
                </c:pt>
                <c:pt idx="54">
                  <c:v>1.094394060568501E-2</c:v>
                </c:pt>
                <c:pt idx="55">
                  <c:v>1.1019770788230663E-2</c:v>
                </c:pt>
                <c:pt idx="56">
                  <c:v>1.1089042223017848E-2</c:v>
                </c:pt>
                <c:pt idx="57">
                  <c:v>1.1151798566536522E-2</c:v>
                </c:pt>
                <c:pt idx="58">
                  <c:v>1.1208088301125928E-2</c:v>
                </c:pt>
                <c:pt idx="59">
                  <c:v>1.1257964523094039E-2</c:v>
                </c:pt>
                <c:pt idx="60">
                  <c:v>1.1301484739272631E-2</c:v>
                </c:pt>
                <c:pt idx="61">
                  <c:v>1.1338710671465926E-2</c:v>
                </c:pt>
                <c:pt idx="62">
                  <c:v>1.1369708068295667E-2</c:v>
                </c:pt>
                <c:pt idx="63">
                  <c:v>1.1394546523985638E-2</c:v>
                </c:pt>
                <c:pt idx="64">
                  <c:v>1.1413299303665168E-2</c:v>
                </c:pt>
                <c:pt idx="65">
                  <c:v>1.1426043174803965E-2</c:v>
                </c:pt>
                <c:pt idx="66">
                  <c:v>1.1432858244420531E-2</c:v>
                </c:pt>
                <c:pt idx="67">
                  <c:v>1.1433827801733411E-2</c:v>
                </c:pt>
                <c:pt idx="68">
                  <c:v>1.1429038165949073E-2</c:v>
                </c:pt>
                <c:pt idx="69">
                  <c:v>1.1418578538902749E-2</c:v>
                </c:pt>
                <c:pt idx="70">
                  <c:v>1.1402540862288821E-2</c:v>
                </c:pt>
                <c:pt idx="71">
                  <c:v>1.1381019679236045E-2</c:v>
                </c:pt>
                <c:pt idx="72">
                  <c:v>1.1354111999999993E-2</c:v>
                </c:pt>
                <c:pt idx="73">
                  <c:v>1.1321917171560595E-2</c:v>
                </c:pt>
                <c:pt idx="74">
                  <c:v>1.1284536750927075E-2</c:v>
                </c:pt>
                <c:pt idx="75">
                  <c:v>1.1242074381965665E-2</c:v>
                </c:pt>
                <c:pt idx="76">
                  <c:v>1.1194635675577588E-2</c:v>
                </c:pt>
                <c:pt idx="77">
                  <c:v>1.1142328093065916E-2</c:v>
                </c:pt>
                <c:pt idx="78">
                  <c:v>1.1085260832540144E-2</c:v>
                </c:pt>
                <c:pt idx="79">
                  <c:v>1.102354471821684E-2</c:v>
                </c:pt>
                <c:pt idx="80">
                  <c:v>1.0957292092483407E-2</c:v>
                </c:pt>
                <c:pt idx="81">
                  <c:v>1.0886616710600103E-2</c:v>
                </c:pt>
                <c:pt idx="82">
                  <c:v>1.0811633637922988E-2</c:v>
                </c:pt>
                <c:pt idx="83">
                  <c:v>1.0732459149537315E-2</c:v>
                </c:pt>
                <c:pt idx="84">
                  <c:v>1.0649210632197457E-2</c:v>
                </c:pt>
                <c:pt idx="85">
                  <c:v>1.0562006488475273E-2</c:v>
                </c:pt>
                <c:pt idx="86">
                  <c:v>1.0470966043024544E-2</c:v>
                </c:pt>
                <c:pt idx="87">
                  <c:v>1.0376209450874151E-2</c:v>
                </c:pt>
                <c:pt idx="88">
                  <c:v>1.0277857607667591E-2</c:v>
                </c:pt>
                <c:pt idx="89">
                  <c:v>1.0176032061770816E-2</c:v>
                </c:pt>
                <c:pt idx="90">
                  <c:v>1.0070854928174697E-2</c:v>
                </c:pt>
                <c:pt idx="91">
                  <c:v>9.9624488041221947E-3</c:v>
                </c:pt>
                <c:pt idx="92">
                  <c:v>9.8509366863941336E-3</c:v>
                </c:pt>
                <c:pt idx="93">
                  <c:v>9.7364418901907286E-3</c:v>
                </c:pt>
                <c:pt idx="94">
                  <c:v>9.6190879695494096E-3</c:v>
                </c:pt>
                <c:pt idx="95">
                  <c:v>9.4989986392422995E-3</c:v>
                </c:pt>
                <c:pt idx="96">
                  <c:v>9.3762976980997538E-3</c:v>
                </c:pt>
                <c:pt idx="97">
                  <c:v>9.2511089537087032E-3</c:v>
                </c:pt>
                <c:pt idx="98">
                  <c:v>9.123556148437427E-3</c:v>
                </c:pt>
                <c:pt idx="99">
                  <c:v>8.9937628867402843E-3</c:v>
                </c:pt>
                <c:pt idx="100">
                  <c:v>8.8618525636985183E-3</c:v>
                </c:pt>
                <c:pt idx="101">
                  <c:v>8.7279482947550686E-3</c:v>
                </c:pt>
                <c:pt idx="102">
                  <c:v>8.5921728466033208E-3</c:v>
                </c:pt>
                <c:pt idx="103">
                  <c:v>8.4546485691917271E-3</c:v>
                </c:pt>
                <c:pt idx="104">
                  <c:v>8.3154973288076146E-3</c:v>
                </c:pt>
                <c:pt idx="105">
                  <c:v>8.1748404422055908E-3</c:v>
                </c:pt>
                <c:pt idx="106">
                  <c:v>8.0327986117470565E-3</c:v>
                </c:pt>
                <c:pt idx="107">
                  <c:v>7.8894918615191323E-3</c:v>
                </c:pt>
                <c:pt idx="108">
                  <c:v>7.7450394744025142E-3</c:v>
                </c:pt>
                <c:pt idx="109">
                  <c:v>7.5995599300590017E-3</c:v>
                </c:pt>
                <c:pt idx="110">
                  <c:v>7.4531708438110239E-3</c:v>
                </c:pt>
                <c:pt idx="111">
                  <c:v>7.3059889063862111E-3</c:v>
                </c:pt>
                <c:pt idx="112">
                  <c:v>7.1581298245015209E-3</c:v>
                </c:pt>
                <c:pt idx="113">
                  <c:v>7.00970826226227E-3</c:v>
                </c:pt>
                <c:pt idx="114">
                  <c:v>6.8608377833525528E-3</c:v>
                </c:pt>
                <c:pt idx="115">
                  <c:v>6.7116307939943769E-3</c:v>
                </c:pt>
                <c:pt idx="116">
                  <c:v>6.56219848665385E-3</c:v>
                </c:pt>
                <c:pt idx="117">
                  <c:v>6.4126507844734478E-3</c:v>
                </c:pt>
                <c:pt idx="118">
                  <c:v>6.2630962864104606E-3</c:v>
                </c:pt>
                <c:pt idx="119">
                  <c:v>6.1136422130621598E-3</c:v>
                </c:pt>
                <c:pt idx="120">
                  <c:v>5.9643943531593156E-3</c:v>
                </c:pt>
                <c:pt idx="121">
                  <c:v>5.8154570107100539E-3</c:v>
                </c:pt>
                <c:pt idx="122">
                  <c:v>5.666932952777046E-3</c:v>
                </c:pt>
                <c:pt idx="123">
                  <c:v>5.5189233578713352E-3</c:v>
                </c:pt>
                <c:pt idx="124">
                  <c:v>5.3715277649470086E-3</c:v>
                </c:pt>
                <c:pt idx="125">
                  <c:v>5.2248440229812664E-3</c:v>
                </c:pt>
                <c:pt idx="126">
                  <c:v>5.0789682411251239E-3</c:v>
                </c:pt>
                <c:pt idx="127">
                  <c:v>4.9339947394104978E-3</c:v>
                </c:pt>
                <c:pt idx="128">
                  <c:v>4.7900159999998883E-3</c:v>
                </c:pt>
                <c:pt idx="129">
                  <c:v>4.6471226189653504E-3</c:v>
                </c:pt>
                <c:pt idx="130">
                  <c:v>4.5054032585839874E-3</c:v>
                </c:pt>
                <c:pt idx="131">
                  <c:v>4.3649446001375446E-3</c:v>
                </c:pt>
                <c:pt idx="132">
                  <c:v>4.2258312972041495E-3</c:v>
                </c:pt>
                <c:pt idx="133">
                  <c:v>4.0881459294306423E-3</c:v>
                </c:pt>
                <c:pt idx="134">
                  <c:v>3.9519689567743274E-3</c:v>
                </c:pt>
                <c:pt idx="135">
                  <c:v>3.8173786742033331E-3</c:v>
                </c:pt>
                <c:pt idx="136">
                  <c:v>3.6844511668451714E-3</c:v>
                </c:pt>
                <c:pt idx="137">
                  <c:v>3.5532602655733159E-3</c:v>
                </c:pt>
                <c:pt idx="138">
                  <c:v>3.423877503022088E-3</c:v>
                </c:pt>
                <c:pt idx="139">
                  <c:v>3.2963720700203598E-3</c:v>
                </c:pt>
                <c:pt idx="140">
                  <c:v>3.1708107724348956E-3</c:v>
                </c:pt>
                <c:pt idx="141">
                  <c:v>3.047257988414427E-3</c:v>
                </c:pt>
                <c:pt idx="142">
                  <c:v>2.9257756260259288E-3</c:v>
                </c:pt>
                <c:pt idx="143">
                  <c:v>2.8064230812746794E-3</c:v>
                </c:pt>
                <c:pt idx="144">
                  <c:v>2.6892571965000784E-3</c:v>
                </c:pt>
                <c:pt idx="145">
                  <c:v>2.574332219139319E-3</c:v>
                </c:pt>
                <c:pt idx="146">
                  <c:v>2.4616997608514048E-3</c:v>
                </c:pt>
                <c:pt idx="147">
                  <c:v>2.3514087569940288E-3</c:v>
                </c:pt>
                <c:pt idx="148">
                  <c:v>2.2435054264462518E-3</c:v>
                </c:pt>
                <c:pt idx="149">
                  <c:v>2.1380332317699458E-3</c:v>
                </c:pt>
                <c:pt idx="150">
                  <c:v>2.0350328397033329E-3</c:v>
                </c:pt>
                <c:pt idx="151">
                  <c:v>1.9345420819800022E-3</c:v>
                </c:pt>
                <c:pt idx="152">
                  <c:v>1.8365959164671126E-3</c:v>
                </c:pt>
                <c:pt idx="153">
                  <c:v>1.7412263886165103E-3</c:v>
                </c:pt>
                <c:pt idx="154">
                  <c:v>1.6484625932228322E-3</c:v>
                </c:pt>
                <c:pt idx="155">
                  <c:v>1.5583306364826985E-3</c:v>
                </c:pt>
                <c:pt idx="156">
                  <c:v>1.4708535983493491E-3</c:v>
                </c:pt>
                <c:pt idx="157">
                  <c:v>1.386051495177188E-3</c:v>
                </c:pt>
                <c:pt idx="158">
                  <c:v>1.303941242650847E-3</c:v>
                </c:pt>
                <c:pt idx="159">
                  <c:v>1.2245366189935724E-3</c:v>
                </c:pt>
                <c:pt idx="160">
                  <c:v>1.147848228449818E-3</c:v>
                </c:pt>
                <c:pt idx="161">
                  <c:v>1.0738834650371261E-3</c:v>
                </c:pt>
                <c:pt idx="162">
                  <c:v>1.0026464765624317E-3</c:v>
                </c:pt>
                <c:pt idx="163">
                  <c:v>9.3413812889813191E-4</c:v>
                </c:pt>
                <c:pt idx="164">
                  <c:v>8.6835597051334223E-4</c:v>
                </c:pt>
                <c:pt idx="165">
                  <c:v>8.0529419725587973E-4</c:v>
                </c:pt>
                <c:pt idx="166">
                  <c:v>7.4494361738062012E-4</c:v>
                </c:pt>
                <c:pt idx="167">
                  <c:v>6.8729161682002933E-4</c:v>
                </c:pt>
                <c:pt idx="168">
                  <c:v>6.3232212469273123E-4</c:v>
                </c:pt>
                <c:pt idx="169">
                  <c:v>5.8001557904609072E-4</c:v>
                </c:pt>
                <c:pt idx="170">
                  <c:v>5.3034889282889267E-4</c:v>
                </c:pt>
                <c:pt idx="171">
                  <c:v>4.832954200903114E-4</c:v>
                </c:pt>
                <c:pt idx="172">
                  <c:v>4.3882492240141668E-4</c:v>
                </c:pt>
                <c:pt idx="173">
                  <c:v>3.9690353549560678E-4</c:v>
                </c:pt>
                <c:pt idx="174">
                  <c:v>3.5749373612439279E-4</c:v>
                </c:pt>
                <c:pt idx="175">
                  <c:v>3.2055430912509219E-4</c:v>
                </c:pt>
                <c:pt idx="176">
                  <c:v>2.8604031469703595E-4</c:v>
                </c:pt>
                <c:pt idx="177">
                  <c:v>2.5390305588299906E-4</c:v>
                </c:pt>
                <c:pt idx="178">
                  <c:v>2.2409004625261627E-4</c:v>
                </c:pt>
                <c:pt idx="179">
                  <c:v>1.9654497778465025E-4</c:v>
                </c:pt>
                <c:pt idx="180">
                  <c:v>1.712076889450268E-4</c:v>
                </c:pt>
                <c:pt idx="181">
                  <c:v>1.4801413295763698E-4</c:v>
                </c:pt>
                <c:pt idx="182">
                  <c:v>1.2689634626496466E-4</c:v>
                </c:pt>
                <c:pt idx="183">
                  <c:v>1.0778241717567791E-4</c:v>
                </c:pt>
                <c:pt idx="184">
                  <c:v>9.059645469637426E-5</c:v>
                </c:pt>
                <c:pt idx="185">
                  <c:v>7.5258557544739818E-5</c:v>
                </c:pt>
                <c:pt idx="186">
                  <c:v>6.1684783341439675E-5</c:v>
                </c:pt>
                <c:pt idx="187">
                  <c:v>4.9787117978121551E-5</c:v>
                </c:pt>
                <c:pt idx="188">
                  <c:v>3.9473445158965706E-5</c:v>
                </c:pt>
                <c:pt idx="189">
                  <c:v>3.0647516113274256E-5</c:v>
                </c:pt>
                <c:pt idx="190">
                  <c:v>2.3208919476644944E-5</c:v>
                </c:pt>
                <c:pt idx="191">
                  <c:v>1.7053051338330089E-5</c:v>
                </c:pt>
                <c:pt idx="192">
                  <c:v>1.2071085452430203E-5</c:v>
                </c:pt>
                <c:pt idx="193">
                  <c:v>8.1499436106226591E-6</c:v>
                </c:pt>
                <c:pt idx="194">
                  <c:v>5.1722661741730233E-6</c:v>
                </c:pt>
                <c:pt idx="195">
                  <c:v>3.0163827630272921E-6</c:v>
                </c:pt>
                <c:pt idx="196">
                  <c:v>1.5562830998251105E-6</c:v>
                </c:pt>
                <c:pt idx="197">
                  <c:v>6.6158800672104596E-7</c:v>
                </c:pt>
                <c:pt idx="198">
                  <c:v>1.9752055294400951E-7</c:v>
                </c:pt>
                <c:pt idx="199">
                  <c:v>2.4877351066866582E-8</c:v>
                </c:pt>
                <c:pt idx="200">
                  <c:v>3.4382572416435196E-17</c:v>
                </c:pt>
              </c:numCache>
            </c:numRef>
          </c:val>
          <c:smooth val="0"/>
          <c:extLst>
            <c:ext xmlns:c16="http://schemas.microsoft.com/office/drawing/2014/chart" uri="{C3380CC4-5D6E-409C-BE32-E72D297353CC}">
              <c16:uniqueId val="{00000003-D095-4430-985B-5F09D6C61DAB}"/>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6.jpe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7.jpe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6.jpe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73126</xdr:colOff>
      <xdr:row>1</xdr:row>
      <xdr:rowOff>9525</xdr:rowOff>
    </xdr:from>
    <xdr:to>
      <xdr:col>0</xdr:col>
      <xdr:colOff>561975</xdr:colOff>
      <xdr:row>1</xdr:row>
      <xdr:rowOff>342900</xdr:rowOff>
    </xdr:to>
    <xdr:pic>
      <xdr:nvPicPr>
        <xdr:cNvPr id="2" name="Picture 1">
          <a:extLst>
            <a:ext uri="{FF2B5EF4-FFF2-40B4-BE49-F238E27FC236}">
              <a16:creationId xmlns:a16="http://schemas.microsoft.com/office/drawing/2014/main" id="{7961F5F4-531F-4116-B8FE-DD16606248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126" y="200025"/>
          <a:ext cx="488849" cy="333375"/>
        </a:xfrm>
        <a:prstGeom prst="rect">
          <a:avLst/>
        </a:prstGeom>
      </xdr:spPr>
    </xdr:pic>
    <xdr:clientData/>
  </xdr:twoCellAnchor>
  <xdr:twoCellAnchor editAs="oneCell">
    <xdr:from>
      <xdr:col>3</xdr:col>
      <xdr:colOff>0</xdr:colOff>
      <xdr:row>11</xdr:row>
      <xdr:rowOff>0</xdr:rowOff>
    </xdr:from>
    <xdr:to>
      <xdr:col>8</xdr:col>
      <xdr:colOff>346185</xdr:colOff>
      <xdr:row>20</xdr:row>
      <xdr:rowOff>151851</xdr:rowOff>
    </xdr:to>
    <xdr:pic>
      <xdr:nvPicPr>
        <xdr:cNvPr id="4" name="Picture 3">
          <a:extLst>
            <a:ext uri="{FF2B5EF4-FFF2-40B4-BE49-F238E27FC236}">
              <a16:creationId xmlns:a16="http://schemas.microsoft.com/office/drawing/2014/main" id="{0C44B5D6-A5B8-4B9D-AD69-A649C202707B}"/>
            </a:ext>
          </a:extLst>
        </xdr:cNvPr>
        <xdr:cNvPicPr>
          <a:picLocks noChangeAspect="1"/>
        </xdr:cNvPicPr>
      </xdr:nvPicPr>
      <xdr:blipFill>
        <a:blip xmlns:r="http://schemas.openxmlformats.org/officeDocument/2006/relationships" r:embed="rId2"/>
        <a:stretch>
          <a:fillRect/>
        </a:stretch>
      </xdr:blipFill>
      <xdr:spPr>
        <a:xfrm>
          <a:off x="7705725" y="2324100"/>
          <a:ext cx="3346560" cy="18663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28576</xdr:rowOff>
    </xdr:from>
    <xdr:to>
      <xdr:col>1</xdr:col>
      <xdr:colOff>95250</xdr:colOff>
      <xdr:row>0</xdr:row>
      <xdr:rowOff>295274</xdr:rowOff>
    </xdr:to>
    <xdr:pic>
      <xdr:nvPicPr>
        <xdr:cNvPr id="3" name="Picture 2">
          <a:extLst>
            <a:ext uri="{FF2B5EF4-FFF2-40B4-BE49-F238E27FC236}">
              <a16:creationId xmlns:a16="http://schemas.microsoft.com/office/drawing/2014/main" id="{13C25B00-0663-4A46-A1BD-50DE407F92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8576"/>
          <a:ext cx="400050" cy="266698"/>
        </a:xfrm>
        <a:prstGeom prst="rect">
          <a:avLst/>
        </a:prstGeom>
      </xdr:spPr>
    </xdr:pic>
    <xdr:clientData/>
  </xdr:twoCellAnchor>
  <xdr:twoCellAnchor editAs="oneCell">
    <xdr:from>
      <xdr:col>7</xdr:col>
      <xdr:colOff>1019175</xdr:colOff>
      <xdr:row>35</xdr:row>
      <xdr:rowOff>0</xdr:rowOff>
    </xdr:from>
    <xdr:to>
      <xdr:col>13</xdr:col>
      <xdr:colOff>1514224</xdr:colOff>
      <xdr:row>36</xdr:row>
      <xdr:rowOff>9493</xdr:rowOff>
    </xdr:to>
    <xdr:pic>
      <xdr:nvPicPr>
        <xdr:cNvPr id="2" name="Picture 1">
          <a:extLst>
            <a:ext uri="{FF2B5EF4-FFF2-40B4-BE49-F238E27FC236}">
              <a16:creationId xmlns:a16="http://schemas.microsoft.com/office/drawing/2014/main" id="{576A0EC5-078C-4232-83B7-DC862EA8C81E}"/>
            </a:ext>
          </a:extLst>
        </xdr:cNvPr>
        <xdr:cNvPicPr>
          <a:picLocks noChangeAspect="1"/>
        </xdr:cNvPicPr>
      </xdr:nvPicPr>
      <xdr:blipFill>
        <a:blip xmlns:r="http://schemas.openxmlformats.org/officeDocument/2006/relationships" r:embed="rId2"/>
        <a:stretch>
          <a:fillRect/>
        </a:stretch>
      </xdr:blipFill>
      <xdr:spPr>
        <a:xfrm>
          <a:off x="4457700" y="6877050"/>
          <a:ext cx="2009524" cy="257143"/>
        </a:xfrm>
        <a:prstGeom prst="rect">
          <a:avLst/>
        </a:prstGeom>
      </xdr:spPr>
    </xdr:pic>
    <xdr:clientData/>
  </xdr:twoCellAnchor>
  <xdr:twoCellAnchor editAs="oneCell">
    <xdr:from>
      <xdr:col>22</xdr:col>
      <xdr:colOff>514350</xdr:colOff>
      <xdr:row>37</xdr:row>
      <xdr:rowOff>19050</xdr:rowOff>
    </xdr:from>
    <xdr:to>
      <xdr:col>24</xdr:col>
      <xdr:colOff>876051</xdr:colOff>
      <xdr:row>38</xdr:row>
      <xdr:rowOff>19019</xdr:rowOff>
    </xdr:to>
    <xdr:pic>
      <xdr:nvPicPr>
        <xdr:cNvPr id="4" name="Picture 3">
          <a:extLst>
            <a:ext uri="{FF2B5EF4-FFF2-40B4-BE49-F238E27FC236}">
              <a16:creationId xmlns:a16="http://schemas.microsoft.com/office/drawing/2014/main" id="{38481ED8-8CFE-4A1C-AB13-2E7EF9BD6A17}"/>
            </a:ext>
          </a:extLst>
        </xdr:cNvPr>
        <xdr:cNvPicPr>
          <a:picLocks noChangeAspect="1"/>
        </xdr:cNvPicPr>
      </xdr:nvPicPr>
      <xdr:blipFill>
        <a:blip xmlns:r="http://schemas.openxmlformats.org/officeDocument/2006/relationships" r:embed="rId3"/>
        <a:stretch>
          <a:fillRect/>
        </a:stretch>
      </xdr:blipFill>
      <xdr:spPr>
        <a:xfrm>
          <a:off x="9725025" y="7334250"/>
          <a:ext cx="1990476" cy="2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8E3F8797-6409-4216-8DE0-B891DCD21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228600</xdr:rowOff>
    </xdr:to>
    <xdr:pic>
      <xdr:nvPicPr>
        <xdr:cNvPr id="3" name="Picture 2">
          <a:extLst>
            <a:ext uri="{FF2B5EF4-FFF2-40B4-BE49-F238E27FC236}">
              <a16:creationId xmlns:a16="http://schemas.microsoft.com/office/drawing/2014/main" id="{89541FEA-A841-42D6-9A2E-67A1E8C894C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180975"/>
        </a:xfrm>
        <a:prstGeom prst="rect">
          <a:avLst/>
        </a:prstGeom>
      </xdr:spPr>
    </xdr:pic>
    <xdr:clientData/>
  </xdr:twoCellAnchor>
  <xdr:twoCellAnchor>
    <xdr:from>
      <xdr:col>10</xdr:col>
      <xdr:colOff>304799</xdr:colOff>
      <xdr:row>107</xdr:row>
      <xdr:rowOff>95250</xdr:rowOff>
    </xdr:from>
    <xdr:to>
      <xdr:col>18</xdr:col>
      <xdr:colOff>57150</xdr:colOff>
      <xdr:row>117</xdr:row>
      <xdr:rowOff>76200</xdr:rowOff>
    </xdr:to>
    <xdr:sp macro="" textlink="">
      <xdr:nvSpPr>
        <xdr:cNvPr id="4" name="TextBox 3">
          <a:extLst>
            <a:ext uri="{FF2B5EF4-FFF2-40B4-BE49-F238E27FC236}">
              <a16:creationId xmlns:a16="http://schemas.microsoft.com/office/drawing/2014/main" id="{F1BAB8B5-F21A-4A9B-951F-C0E242873BD4}"/>
            </a:ext>
          </a:extLst>
        </xdr:cNvPr>
        <xdr:cNvSpPr txBox="1"/>
      </xdr:nvSpPr>
      <xdr:spPr>
        <a:xfrm>
          <a:off x="5257799" y="3457575"/>
          <a:ext cx="3609976" cy="2143125"/>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Both the pie chart and tri-colored, bell-curve combo chart below represent the uncertainty of summary row #104 and assume that the </a:t>
          </a:r>
          <a:r>
            <a:rPr lang="en-US" sz="1100" i="1" baseline="0">
              <a:solidFill>
                <a:schemeClr val="dk1"/>
              </a:solidFill>
              <a:effectLst/>
              <a:latin typeface="+mn-lt"/>
              <a:ea typeface="+mn-ea"/>
              <a:cs typeface="+mn-cs"/>
            </a:rPr>
            <a:t>Central Limit Theorem</a:t>
          </a:r>
          <a:r>
            <a:rPr lang="en-US" sz="1100" i="0" baseline="0">
              <a:solidFill>
                <a:schemeClr val="dk1"/>
              </a:solidFill>
              <a:effectLst/>
              <a:latin typeface="+mn-lt"/>
              <a:ea typeface="+mn-ea"/>
              <a:cs typeface="+mn-cs"/>
            </a:rPr>
            <a:t> applies to that row.</a:t>
          </a:r>
          <a:endParaRPr lang="en-US">
            <a:effectLst/>
          </a:endParaRPr>
        </a:p>
      </xdr:txBody>
    </xdr:sp>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3E8468F8-D06B-40F9-B369-6F77493CF779}"/>
            </a:ext>
          </a:extLst>
        </xdr:cNvPr>
        <xdr:cNvSpPr/>
      </xdr:nvSpPr>
      <xdr:spPr>
        <a:xfrm>
          <a:off x="4953000" y="3590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228600</xdr:colOff>
      <xdr:row>117</xdr:row>
      <xdr:rowOff>171450</xdr:rowOff>
    </xdr:from>
    <xdr:to>
      <xdr:col>18</xdr:col>
      <xdr:colOff>57150</xdr:colOff>
      <xdr:row>136</xdr:row>
      <xdr:rowOff>19050</xdr:rowOff>
    </xdr:to>
    <xdr:graphicFrame macro="">
      <xdr:nvGraphicFramePr>
        <xdr:cNvPr id="6" name="Chart 5">
          <a:extLst>
            <a:ext uri="{FF2B5EF4-FFF2-40B4-BE49-F238E27FC236}">
              <a16:creationId xmlns:a16="http://schemas.microsoft.com/office/drawing/2014/main" id="{1055E06F-A33E-4A3B-86E4-1195EB559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133350</xdr:colOff>
      <xdr:row>107</xdr:row>
      <xdr:rowOff>85725</xdr:rowOff>
    </xdr:from>
    <xdr:to>
      <xdr:col>21</xdr:col>
      <xdr:colOff>9525</xdr:colOff>
      <xdr:row>117</xdr:row>
      <xdr:rowOff>57149</xdr:rowOff>
    </xdr:to>
    <xdr:sp macro="" textlink="">
      <xdr:nvSpPr>
        <xdr:cNvPr id="7" name="Rectangle 6">
          <a:extLst>
            <a:ext uri="{FF2B5EF4-FFF2-40B4-BE49-F238E27FC236}">
              <a16:creationId xmlns:a16="http://schemas.microsoft.com/office/drawing/2014/main" id="{4A8CB979-5619-49D4-A215-105073AFA7D5}"/>
            </a:ext>
          </a:extLst>
        </xdr:cNvPr>
        <xdr:cNvSpPr/>
      </xdr:nvSpPr>
      <xdr:spPr>
        <a:xfrm>
          <a:off x="8943975" y="3448050"/>
          <a:ext cx="2419350" cy="2133599"/>
        </a:xfrm>
        <a:prstGeom prst="rect">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IMPORTANT</a:t>
          </a:r>
          <a:r>
            <a:rPr lang="en-US" sz="1200" b="1" baseline="0">
              <a:solidFill>
                <a:sysClr val="windowText" lastClr="000000"/>
              </a:solidFill>
            </a:rPr>
            <a:t> DISCLOSURE!</a:t>
          </a:r>
        </a:p>
        <a:p>
          <a:pPr algn="l"/>
          <a:r>
            <a:rPr lang="en-US" sz="1000">
              <a:solidFill>
                <a:sysClr val="windowText" lastClr="000000"/>
              </a:solidFill>
            </a:rPr>
            <a:t>The charts on this worksheet assume that the </a:t>
          </a:r>
          <a:r>
            <a:rPr lang="en-US" sz="1000" b="1" i="1">
              <a:solidFill>
                <a:sysClr val="windowText" lastClr="000000"/>
              </a:solidFill>
            </a:rPr>
            <a:t>Central Limit Theorem </a:t>
          </a:r>
          <a:r>
            <a:rPr lang="en-US" sz="1000">
              <a:solidFill>
                <a:sysClr val="windowText" lastClr="000000"/>
              </a:solidFill>
            </a:rPr>
            <a:t>applies to summary row</a:t>
          </a:r>
          <a:r>
            <a:rPr lang="en-US" sz="1000" baseline="0">
              <a:solidFill>
                <a:sysClr val="windowText" lastClr="000000"/>
              </a:solidFill>
            </a:rPr>
            <a:t> #104</a:t>
          </a:r>
          <a:r>
            <a:rPr lang="en-US" sz="1000">
              <a:solidFill>
                <a:sysClr val="windowText" lastClr="000000"/>
              </a:solidFill>
            </a:rPr>
            <a:t>,</a:t>
          </a:r>
          <a:r>
            <a:rPr lang="en-US" sz="1000" baseline="0">
              <a:solidFill>
                <a:sysClr val="windowText" lastClr="000000"/>
              </a:solidFill>
            </a:rPr>
            <a:t> which may or may not be true.</a:t>
          </a:r>
        </a:p>
        <a:p>
          <a:pPr algn="l"/>
          <a:endParaRPr lang="en-US" sz="1000" baseline="0">
            <a:solidFill>
              <a:sysClr val="windowText" lastClr="000000"/>
            </a:solidFill>
          </a:endParaRPr>
        </a:p>
        <a:p>
          <a:pPr algn="l"/>
          <a:r>
            <a:rPr lang="en-US" sz="1000" baseline="0">
              <a:solidFill>
                <a:sysClr val="windowText" lastClr="000000"/>
              </a:solidFill>
            </a:rPr>
            <a:t>Be sure to understand the </a:t>
          </a:r>
          <a:r>
            <a:rPr lang="en-US" sz="1000" i="1" baseline="0">
              <a:solidFill>
                <a:sysClr val="windowText" lastClr="000000"/>
              </a:solidFill>
            </a:rPr>
            <a:t>Central Limit Theorem </a:t>
          </a:r>
          <a:r>
            <a:rPr lang="en-US" sz="1000" baseline="0">
              <a:solidFill>
                <a:sysClr val="windowText" lastClr="000000"/>
              </a:solidFill>
            </a:rPr>
            <a:t>and validate that it applies to your estimated uncertainties in rows 4-103 before relying on the probabilities shown in row 106 or the the summary charts in this worksheet.</a:t>
          </a:r>
          <a:endParaRPr lang="en-US" sz="10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4E2AE404-AB48-4E1C-974F-958BA8B60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47626</xdr:rowOff>
    </xdr:from>
    <xdr:to>
      <xdr:col>0</xdr:col>
      <xdr:colOff>361951</xdr:colOff>
      <xdr:row>0</xdr:row>
      <xdr:rowOff>219075</xdr:rowOff>
    </xdr:to>
    <xdr:pic>
      <xdr:nvPicPr>
        <xdr:cNvPr id="3" name="Picture 2">
          <a:extLst>
            <a:ext uri="{FF2B5EF4-FFF2-40B4-BE49-F238E27FC236}">
              <a16:creationId xmlns:a16="http://schemas.microsoft.com/office/drawing/2014/main" id="{2C1E7E87-1C94-44D3-8224-594EE0EB95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6"/>
          <a:ext cx="285750" cy="171449"/>
        </a:xfrm>
        <a:prstGeom prst="rect">
          <a:avLst/>
        </a:prstGeom>
      </xdr:spPr>
    </xdr:pic>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4CA965CE-B9A1-4812-B806-433CAA0AE714}"/>
            </a:ext>
          </a:extLst>
        </xdr:cNvPr>
        <xdr:cNvSpPr/>
      </xdr:nvSpPr>
      <xdr:spPr>
        <a:xfrm>
          <a:off x="4953000" y="20735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0</xdr:colOff>
      <xdr:row>118</xdr:row>
      <xdr:rowOff>0</xdr:rowOff>
    </xdr:from>
    <xdr:to>
      <xdr:col>16</xdr:col>
      <xdr:colOff>762000</xdr:colOff>
      <xdr:row>136</xdr:row>
      <xdr:rowOff>38100</xdr:rowOff>
    </xdr:to>
    <xdr:graphicFrame macro="">
      <xdr:nvGraphicFramePr>
        <xdr:cNvPr id="6" name="Chart 5">
          <a:extLst>
            <a:ext uri="{FF2B5EF4-FFF2-40B4-BE49-F238E27FC236}">
              <a16:creationId xmlns:a16="http://schemas.microsoft.com/office/drawing/2014/main" id="{6AD84AE1-A40B-45A9-B7FF-AA46A5A82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238125</xdr:colOff>
      <xdr:row>107</xdr:row>
      <xdr:rowOff>19050</xdr:rowOff>
    </xdr:from>
    <xdr:to>
      <xdr:col>16</xdr:col>
      <xdr:colOff>771526</xdr:colOff>
      <xdr:row>117</xdr:row>
      <xdr:rowOff>0</xdr:rowOff>
    </xdr:to>
    <xdr:sp macro="" textlink="">
      <xdr:nvSpPr>
        <xdr:cNvPr id="8" name="TextBox 7">
          <a:extLst>
            <a:ext uri="{FF2B5EF4-FFF2-40B4-BE49-F238E27FC236}">
              <a16:creationId xmlns:a16="http://schemas.microsoft.com/office/drawing/2014/main" id="{0AACEA5E-3A98-4C67-B2AD-884E6BDD37DA}"/>
            </a:ext>
          </a:extLst>
        </xdr:cNvPr>
        <xdr:cNvSpPr txBox="1"/>
      </xdr:nvSpPr>
      <xdr:spPr>
        <a:xfrm>
          <a:off x="5191125" y="3381375"/>
          <a:ext cx="3609976" cy="2143125"/>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Both the pie chart and tri-colored, bell-curve combo chart below represent the uncertainty of summary row #104 and assume that the </a:t>
          </a:r>
          <a:r>
            <a:rPr lang="en-US" sz="1100" i="1" baseline="0">
              <a:solidFill>
                <a:schemeClr val="dk1"/>
              </a:solidFill>
              <a:effectLst/>
              <a:latin typeface="+mn-lt"/>
              <a:ea typeface="+mn-ea"/>
              <a:cs typeface="+mn-cs"/>
            </a:rPr>
            <a:t>Central Limit Theorem</a:t>
          </a:r>
          <a:r>
            <a:rPr lang="en-US" sz="1100" i="0" baseline="0">
              <a:solidFill>
                <a:schemeClr val="dk1"/>
              </a:solidFill>
              <a:effectLst/>
              <a:latin typeface="+mn-lt"/>
              <a:ea typeface="+mn-ea"/>
              <a:cs typeface="+mn-cs"/>
            </a:rPr>
            <a:t> applies to that row.</a:t>
          </a:r>
          <a:endParaRPr lang="en-US">
            <a:effectLst/>
          </a:endParaRPr>
        </a:p>
      </xdr:txBody>
    </xdr:sp>
    <xdr:clientData/>
  </xdr:twoCellAnchor>
  <xdr:twoCellAnchor>
    <xdr:from>
      <xdr:col>18</xdr:col>
      <xdr:colOff>66675</xdr:colOff>
      <xdr:row>107</xdr:row>
      <xdr:rowOff>19050</xdr:rowOff>
    </xdr:from>
    <xdr:to>
      <xdr:col>20</xdr:col>
      <xdr:colOff>857250</xdr:colOff>
      <xdr:row>116</xdr:row>
      <xdr:rowOff>180974</xdr:rowOff>
    </xdr:to>
    <xdr:sp macro="" textlink="">
      <xdr:nvSpPr>
        <xdr:cNvPr id="9" name="Rectangle 8">
          <a:extLst>
            <a:ext uri="{FF2B5EF4-FFF2-40B4-BE49-F238E27FC236}">
              <a16:creationId xmlns:a16="http://schemas.microsoft.com/office/drawing/2014/main" id="{119CF2D9-A1DA-4334-BB8E-DB6CFE6AA052}"/>
            </a:ext>
          </a:extLst>
        </xdr:cNvPr>
        <xdr:cNvSpPr/>
      </xdr:nvSpPr>
      <xdr:spPr>
        <a:xfrm>
          <a:off x="8877300" y="3381375"/>
          <a:ext cx="2419350" cy="2133599"/>
        </a:xfrm>
        <a:prstGeom prst="rect">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IMPORTANT</a:t>
          </a:r>
          <a:r>
            <a:rPr lang="en-US" sz="1200" b="1" baseline="0">
              <a:solidFill>
                <a:sysClr val="windowText" lastClr="000000"/>
              </a:solidFill>
            </a:rPr>
            <a:t> DISCLOSURE!</a:t>
          </a:r>
        </a:p>
        <a:p>
          <a:pPr algn="l"/>
          <a:r>
            <a:rPr lang="en-US" sz="1000">
              <a:solidFill>
                <a:sysClr val="windowText" lastClr="000000"/>
              </a:solidFill>
            </a:rPr>
            <a:t>The charts on this worksheet assume that the </a:t>
          </a:r>
          <a:r>
            <a:rPr lang="en-US" sz="1000" b="1" i="1">
              <a:solidFill>
                <a:sysClr val="windowText" lastClr="000000"/>
              </a:solidFill>
            </a:rPr>
            <a:t>Central Limit Theorem </a:t>
          </a:r>
          <a:r>
            <a:rPr lang="en-US" sz="1000">
              <a:solidFill>
                <a:sysClr val="windowText" lastClr="000000"/>
              </a:solidFill>
            </a:rPr>
            <a:t>applies to summary row</a:t>
          </a:r>
          <a:r>
            <a:rPr lang="en-US" sz="1000" baseline="0">
              <a:solidFill>
                <a:sysClr val="windowText" lastClr="000000"/>
              </a:solidFill>
            </a:rPr>
            <a:t> #104</a:t>
          </a:r>
          <a:r>
            <a:rPr lang="en-US" sz="1000">
              <a:solidFill>
                <a:sysClr val="windowText" lastClr="000000"/>
              </a:solidFill>
            </a:rPr>
            <a:t>,</a:t>
          </a:r>
          <a:r>
            <a:rPr lang="en-US" sz="1000" baseline="0">
              <a:solidFill>
                <a:sysClr val="windowText" lastClr="000000"/>
              </a:solidFill>
            </a:rPr>
            <a:t> which may or may not be true.</a:t>
          </a:r>
        </a:p>
        <a:p>
          <a:pPr algn="l"/>
          <a:endParaRPr lang="en-US" sz="1000" baseline="0">
            <a:solidFill>
              <a:sysClr val="windowText" lastClr="000000"/>
            </a:solidFill>
          </a:endParaRPr>
        </a:p>
        <a:p>
          <a:pPr algn="l"/>
          <a:r>
            <a:rPr lang="en-US" sz="1000" baseline="0">
              <a:solidFill>
                <a:sysClr val="windowText" lastClr="000000"/>
              </a:solidFill>
            </a:rPr>
            <a:t>Be sure to understand the </a:t>
          </a:r>
          <a:r>
            <a:rPr lang="en-US" sz="1000" i="1" baseline="0">
              <a:solidFill>
                <a:sysClr val="windowText" lastClr="000000"/>
              </a:solidFill>
            </a:rPr>
            <a:t>Central Limit Theorem </a:t>
          </a:r>
          <a:r>
            <a:rPr lang="en-US" sz="1000" baseline="0">
              <a:solidFill>
                <a:sysClr val="windowText" lastClr="000000"/>
              </a:solidFill>
            </a:rPr>
            <a:t>and validate that it applies to your estimated uncertainties in rows 4-103 before relying on the probabilities shown in row 106 or the the summary charts in this worksheet.</a:t>
          </a:r>
          <a:endParaRPr lang="en-US" sz="10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28577</xdr:colOff>
      <xdr:row>110</xdr:row>
      <xdr:rowOff>28575</xdr:rowOff>
    </xdr:from>
    <xdr:to>
      <xdr:col>8</xdr:col>
      <xdr:colOff>0</xdr:colOff>
      <xdr:row>116</xdr:row>
      <xdr:rowOff>180974</xdr:rowOff>
    </xdr:to>
    <xdr:graphicFrame macro="">
      <xdr:nvGraphicFramePr>
        <xdr:cNvPr id="2" name="Chart 1">
          <a:extLst>
            <a:ext uri="{FF2B5EF4-FFF2-40B4-BE49-F238E27FC236}">
              <a16:creationId xmlns:a16="http://schemas.microsoft.com/office/drawing/2014/main" id="{4DBC89D1-517A-4169-8F24-DC243C576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228600</xdr:rowOff>
    </xdr:to>
    <xdr:pic>
      <xdr:nvPicPr>
        <xdr:cNvPr id="3" name="Picture 2">
          <a:extLst>
            <a:ext uri="{FF2B5EF4-FFF2-40B4-BE49-F238E27FC236}">
              <a16:creationId xmlns:a16="http://schemas.microsoft.com/office/drawing/2014/main" id="{67E87AB7-0FC0-4B2B-A4AB-87649EE290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180975"/>
        </a:xfrm>
        <a:prstGeom prst="rect">
          <a:avLst/>
        </a:prstGeom>
      </xdr:spPr>
    </xdr:pic>
    <xdr:clientData/>
  </xdr:twoCellAnchor>
  <xdr:twoCellAnchor>
    <xdr:from>
      <xdr:col>8</xdr:col>
      <xdr:colOff>66675</xdr:colOff>
      <xdr:row>108</xdr:row>
      <xdr:rowOff>0</xdr:rowOff>
    </xdr:from>
    <xdr:to>
      <xdr:col>8</xdr:col>
      <xdr:colOff>247650</xdr:colOff>
      <xdr:row>116</xdr:row>
      <xdr:rowOff>76200</xdr:rowOff>
    </xdr:to>
    <xdr:sp macro="" textlink="">
      <xdr:nvSpPr>
        <xdr:cNvPr id="5" name="Right Brace 4">
          <a:extLst>
            <a:ext uri="{FF2B5EF4-FFF2-40B4-BE49-F238E27FC236}">
              <a16:creationId xmlns:a16="http://schemas.microsoft.com/office/drawing/2014/main" id="{B1C10154-BA0C-4588-B9C8-FB207C1206F4}"/>
            </a:ext>
          </a:extLst>
        </xdr:cNvPr>
        <xdr:cNvSpPr/>
      </xdr:nvSpPr>
      <xdr:spPr>
        <a:xfrm>
          <a:off x="5048250" y="3581400"/>
          <a:ext cx="18097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1</xdr:colOff>
      <xdr:row>118</xdr:row>
      <xdr:rowOff>0</xdr:rowOff>
    </xdr:from>
    <xdr:to>
      <xdr:col>19</xdr:col>
      <xdr:colOff>9526</xdr:colOff>
      <xdr:row>136</xdr:row>
      <xdr:rowOff>38100</xdr:rowOff>
    </xdr:to>
    <xdr:graphicFrame macro="">
      <xdr:nvGraphicFramePr>
        <xdr:cNvPr id="6" name="Chart 5">
          <a:extLst>
            <a:ext uri="{FF2B5EF4-FFF2-40B4-BE49-F238E27FC236}">
              <a16:creationId xmlns:a16="http://schemas.microsoft.com/office/drawing/2014/main" id="{880689D8-D9B4-4FE3-8D86-F4AFBB403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104775</xdr:colOff>
      <xdr:row>107</xdr:row>
      <xdr:rowOff>19050</xdr:rowOff>
    </xdr:from>
    <xdr:to>
      <xdr:col>18</xdr:col>
      <xdr:colOff>485776</xdr:colOff>
      <xdr:row>117</xdr:row>
      <xdr:rowOff>0</xdr:rowOff>
    </xdr:to>
    <xdr:sp macro="" textlink="">
      <xdr:nvSpPr>
        <xdr:cNvPr id="8" name="TextBox 7">
          <a:extLst>
            <a:ext uri="{FF2B5EF4-FFF2-40B4-BE49-F238E27FC236}">
              <a16:creationId xmlns:a16="http://schemas.microsoft.com/office/drawing/2014/main" id="{11D904BD-E647-4A2E-99B6-8829901B44DD}"/>
            </a:ext>
          </a:extLst>
        </xdr:cNvPr>
        <xdr:cNvSpPr txBox="1"/>
      </xdr:nvSpPr>
      <xdr:spPr>
        <a:xfrm>
          <a:off x="5400675" y="3381375"/>
          <a:ext cx="3609976" cy="2143125"/>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Both the pie chart and tri-colored, bell-curve combo chart below represent the uncertainty of summary row #104 and assume that the </a:t>
          </a:r>
          <a:r>
            <a:rPr lang="en-US" sz="1100" i="1" baseline="0">
              <a:solidFill>
                <a:schemeClr val="dk1"/>
              </a:solidFill>
              <a:effectLst/>
              <a:latin typeface="+mn-lt"/>
              <a:ea typeface="+mn-ea"/>
              <a:cs typeface="+mn-cs"/>
            </a:rPr>
            <a:t>Central Limit Theorem</a:t>
          </a:r>
          <a:r>
            <a:rPr lang="en-US" sz="1100" i="0" baseline="0">
              <a:solidFill>
                <a:schemeClr val="dk1"/>
              </a:solidFill>
              <a:effectLst/>
              <a:latin typeface="+mn-lt"/>
              <a:ea typeface="+mn-ea"/>
              <a:cs typeface="+mn-cs"/>
            </a:rPr>
            <a:t> applies to that row.</a:t>
          </a:r>
          <a:endParaRPr lang="en-US">
            <a:effectLst/>
          </a:endParaRPr>
        </a:p>
      </xdr:txBody>
    </xdr:sp>
    <xdr:clientData/>
  </xdr:twoCellAnchor>
  <xdr:twoCellAnchor>
    <xdr:from>
      <xdr:col>19</xdr:col>
      <xdr:colOff>85725</xdr:colOff>
      <xdr:row>107</xdr:row>
      <xdr:rowOff>28575</xdr:rowOff>
    </xdr:from>
    <xdr:to>
      <xdr:col>23</xdr:col>
      <xdr:colOff>495300</xdr:colOff>
      <xdr:row>116</xdr:row>
      <xdr:rowOff>190499</xdr:rowOff>
    </xdr:to>
    <xdr:sp macro="" textlink="">
      <xdr:nvSpPr>
        <xdr:cNvPr id="9" name="Rectangle 8">
          <a:extLst>
            <a:ext uri="{FF2B5EF4-FFF2-40B4-BE49-F238E27FC236}">
              <a16:creationId xmlns:a16="http://schemas.microsoft.com/office/drawing/2014/main" id="{E8B3F6F2-405B-4CA2-9236-ED522D28EA77}"/>
            </a:ext>
          </a:extLst>
        </xdr:cNvPr>
        <xdr:cNvSpPr/>
      </xdr:nvSpPr>
      <xdr:spPr>
        <a:xfrm>
          <a:off x="9124950" y="3390900"/>
          <a:ext cx="2419350" cy="2133599"/>
        </a:xfrm>
        <a:prstGeom prst="rect">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IMPORTANT</a:t>
          </a:r>
          <a:r>
            <a:rPr lang="en-US" sz="1200" b="1" baseline="0">
              <a:solidFill>
                <a:sysClr val="windowText" lastClr="000000"/>
              </a:solidFill>
            </a:rPr>
            <a:t> DISCLOSURE!</a:t>
          </a:r>
        </a:p>
        <a:p>
          <a:pPr algn="l"/>
          <a:r>
            <a:rPr lang="en-US" sz="1000">
              <a:solidFill>
                <a:sysClr val="windowText" lastClr="000000"/>
              </a:solidFill>
            </a:rPr>
            <a:t>The charts on this worksheet assume that the </a:t>
          </a:r>
          <a:r>
            <a:rPr lang="en-US" sz="1000" b="1" i="1">
              <a:solidFill>
                <a:sysClr val="windowText" lastClr="000000"/>
              </a:solidFill>
            </a:rPr>
            <a:t>Central Limit Theorem </a:t>
          </a:r>
          <a:r>
            <a:rPr lang="en-US" sz="1000">
              <a:solidFill>
                <a:sysClr val="windowText" lastClr="000000"/>
              </a:solidFill>
            </a:rPr>
            <a:t>applies to summary row</a:t>
          </a:r>
          <a:r>
            <a:rPr lang="en-US" sz="1000" baseline="0">
              <a:solidFill>
                <a:sysClr val="windowText" lastClr="000000"/>
              </a:solidFill>
            </a:rPr>
            <a:t> #104</a:t>
          </a:r>
          <a:r>
            <a:rPr lang="en-US" sz="1000">
              <a:solidFill>
                <a:sysClr val="windowText" lastClr="000000"/>
              </a:solidFill>
            </a:rPr>
            <a:t>,</a:t>
          </a:r>
          <a:r>
            <a:rPr lang="en-US" sz="1000" baseline="0">
              <a:solidFill>
                <a:sysClr val="windowText" lastClr="000000"/>
              </a:solidFill>
            </a:rPr>
            <a:t> which may or may not be true.</a:t>
          </a:r>
        </a:p>
        <a:p>
          <a:pPr algn="l"/>
          <a:endParaRPr lang="en-US" sz="1000" baseline="0">
            <a:solidFill>
              <a:sysClr val="windowText" lastClr="000000"/>
            </a:solidFill>
          </a:endParaRPr>
        </a:p>
        <a:p>
          <a:pPr algn="l"/>
          <a:r>
            <a:rPr lang="en-US" sz="1000" baseline="0">
              <a:solidFill>
                <a:sysClr val="windowText" lastClr="000000"/>
              </a:solidFill>
            </a:rPr>
            <a:t>Be sure to understand the </a:t>
          </a:r>
          <a:r>
            <a:rPr lang="en-US" sz="1000" i="1" baseline="0">
              <a:solidFill>
                <a:sysClr val="windowText" lastClr="000000"/>
              </a:solidFill>
            </a:rPr>
            <a:t>Central Limit Theorem </a:t>
          </a:r>
          <a:r>
            <a:rPr lang="en-US" sz="1000" baseline="0">
              <a:solidFill>
                <a:sysClr val="windowText" lastClr="000000"/>
              </a:solidFill>
            </a:rPr>
            <a:t>and validate that it applies to your estimated uncertainties in rows 4-103 before relying on the probabilities shown in row 106 or the the summary charts in this worksheet.</a:t>
          </a:r>
          <a:endParaRPr lang="en-US" sz="10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66675</xdr:colOff>
      <xdr:row>0</xdr:row>
      <xdr:rowOff>57151</xdr:rowOff>
    </xdr:from>
    <xdr:to>
      <xdr:col>0</xdr:col>
      <xdr:colOff>352425</xdr:colOff>
      <xdr:row>0</xdr:row>
      <xdr:rowOff>228601</xdr:rowOff>
    </xdr:to>
    <xdr:pic>
      <xdr:nvPicPr>
        <xdr:cNvPr id="3" name="Picture 2">
          <a:extLst>
            <a:ext uri="{FF2B5EF4-FFF2-40B4-BE49-F238E27FC236}">
              <a16:creationId xmlns:a16="http://schemas.microsoft.com/office/drawing/2014/main" id="{D834552C-6488-416E-A908-A16E34EEC7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57151"/>
          <a:ext cx="285750" cy="171450"/>
        </a:xfrm>
        <a:prstGeom prst="rect">
          <a:avLst/>
        </a:prstGeom>
      </xdr:spPr>
    </xdr:pic>
    <xdr:clientData/>
  </xdr:twoCellAnchor>
  <xdr:twoCellAnchor>
    <xdr:from>
      <xdr:col>4</xdr:col>
      <xdr:colOff>47626</xdr:colOff>
      <xdr:row>11</xdr:row>
      <xdr:rowOff>100695</xdr:rowOff>
    </xdr:from>
    <xdr:to>
      <xdr:col>7</xdr:col>
      <xdr:colOff>1209675</xdr:colOff>
      <xdr:row>17</xdr:row>
      <xdr:rowOff>95250</xdr:rowOff>
    </xdr:to>
    <xdr:graphicFrame macro="">
      <xdr:nvGraphicFramePr>
        <xdr:cNvPr id="4" name="Chart 3">
          <a:extLst>
            <a:ext uri="{FF2B5EF4-FFF2-40B4-BE49-F238E27FC236}">
              <a16:creationId xmlns:a16="http://schemas.microsoft.com/office/drawing/2014/main" id="{14817804-E415-4473-90CB-9A296A2D9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1219200</xdr:colOff>
      <xdr:row>6</xdr:row>
      <xdr:rowOff>142875</xdr:rowOff>
    </xdr:from>
    <xdr:to>
      <xdr:col>20</xdr:col>
      <xdr:colOff>885825</xdr:colOff>
      <xdr:row>24</xdr:row>
      <xdr:rowOff>19050</xdr:rowOff>
    </xdr:to>
    <xdr:graphicFrame macro="">
      <xdr:nvGraphicFramePr>
        <xdr:cNvPr id="5" name="Chart 4">
          <a:extLst>
            <a:ext uri="{FF2B5EF4-FFF2-40B4-BE49-F238E27FC236}">
              <a16:creationId xmlns:a16="http://schemas.microsoft.com/office/drawing/2014/main" id="{17D277B2-0685-48AE-894D-AA73CB7D0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28576</xdr:rowOff>
    </xdr:from>
    <xdr:to>
      <xdr:col>1</xdr:col>
      <xdr:colOff>0</xdr:colOff>
      <xdr:row>0</xdr:row>
      <xdr:rowOff>224518</xdr:rowOff>
    </xdr:to>
    <xdr:pic>
      <xdr:nvPicPr>
        <xdr:cNvPr id="2" name="Picture 1">
          <a:extLst>
            <a:ext uri="{FF2B5EF4-FFF2-40B4-BE49-F238E27FC236}">
              <a16:creationId xmlns:a16="http://schemas.microsoft.com/office/drawing/2014/main" id="{7AFB500F-7B90-4B43-961D-A47A6AD6FE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8576"/>
          <a:ext cx="304800" cy="195942"/>
        </a:xfrm>
        <a:prstGeom prst="rect">
          <a:avLst/>
        </a:prstGeom>
      </xdr:spPr>
    </xdr:pic>
    <xdr:clientData/>
  </xdr:twoCellAnchor>
  <xdr:twoCellAnchor editAs="oneCell">
    <xdr:from>
      <xdr:col>22</xdr:col>
      <xdr:colOff>514350</xdr:colOff>
      <xdr:row>31</xdr:row>
      <xdr:rowOff>0</xdr:rowOff>
    </xdr:from>
    <xdr:to>
      <xdr:col>24</xdr:col>
      <xdr:colOff>761751</xdr:colOff>
      <xdr:row>32</xdr:row>
      <xdr:rowOff>114269</xdr:rowOff>
    </xdr:to>
    <xdr:pic>
      <xdr:nvPicPr>
        <xdr:cNvPr id="4" name="Picture 3">
          <a:extLst>
            <a:ext uri="{FF2B5EF4-FFF2-40B4-BE49-F238E27FC236}">
              <a16:creationId xmlns:a16="http://schemas.microsoft.com/office/drawing/2014/main" id="{6CAB187A-97A6-426F-9411-C41DEEAA0A88}"/>
            </a:ext>
          </a:extLst>
        </xdr:cNvPr>
        <xdr:cNvPicPr>
          <a:picLocks noChangeAspect="1"/>
        </xdr:cNvPicPr>
      </xdr:nvPicPr>
      <xdr:blipFill>
        <a:blip xmlns:r="http://schemas.openxmlformats.org/officeDocument/2006/relationships" r:embed="rId2"/>
        <a:stretch>
          <a:fillRect/>
        </a:stretch>
      </xdr:blipFill>
      <xdr:spPr>
        <a:xfrm>
          <a:off x="10239375" y="7181850"/>
          <a:ext cx="1990476" cy="247619"/>
        </a:xfrm>
        <a:prstGeom prst="rect">
          <a:avLst/>
        </a:prstGeom>
      </xdr:spPr>
    </xdr:pic>
    <xdr:clientData/>
  </xdr:twoCellAnchor>
</xdr:wsDr>
</file>

<file path=xl/theme/theme1.xml><?xml version="1.0" encoding="utf-8"?>
<a:theme xmlns:a="http://schemas.openxmlformats.org/drawingml/2006/main" name="SPERT">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statisticalpert.com/" TargetMode="External"/><Relationship Id="rId7" Type="http://schemas.openxmlformats.org/officeDocument/2006/relationships/hyperlink" Target="https://www.linkedin.com/in/famousdavis/" TargetMode="External"/><Relationship Id="rId2" Type="http://schemas.openxmlformats.org/officeDocument/2006/relationships/hyperlink" Target="https://www.statisticalpert.com/download/755/" TargetMode="External"/><Relationship Id="rId1" Type="http://schemas.openxmlformats.org/officeDocument/2006/relationships/hyperlink" Target="https://www.statisticalpert.com/contact-me/" TargetMode="External"/><Relationship Id="rId6" Type="http://schemas.openxmlformats.org/officeDocument/2006/relationships/hyperlink" Target="https://twitter.com/StatisticalPERT" TargetMode="External"/><Relationship Id="rId5" Type="http://schemas.openxmlformats.org/officeDocument/2006/relationships/hyperlink" Target="https://www.youtube.com/statisticalpert" TargetMode="External"/><Relationship Id="rId4" Type="http://schemas.openxmlformats.org/officeDocument/2006/relationships/hyperlink" Target="https://app.pluralsight.com/library/courses/estimate-projects-products/table-of-content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7.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1.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1.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2.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1.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2.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2.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3.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2.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3.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3.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4.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3.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inkedin.com/in/famousdavis/" TargetMode="External"/><Relationship Id="rId13" Type="http://schemas.openxmlformats.org/officeDocument/2006/relationships/comments" Target="../comments4.xml"/><Relationship Id="rId3" Type="http://schemas.openxmlformats.org/officeDocument/2006/relationships/hyperlink" Target="http://www.pluralsight.com/courses/estimate-projects-using-statistics-and-excel" TargetMode="External"/><Relationship Id="rId7" Type="http://schemas.openxmlformats.org/officeDocument/2006/relationships/hyperlink" Target="https://twitter.com/StatisticalPERT" TargetMode="External"/><Relationship Id="rId12" Type="http://schemas.openxmlformats.org/officeDocument/2006/relationships/vmlDrawing" Target="../drawings/vmlDrawing4.vml"/><Relationship Id="rId2" Type="http://schemas.openxmlformats.org/officeDocument/2006/relationships/hyperlink" Target="https://www.statisticalpert.com/" TargetMode="External"/><Relationship Id="rId1" Type="http://schemas.openxmlformats.org/officeDocument/2006/relationships/hyperlink" Target="https://www.youtube.com/statisticalpert" TargetMode="External"/><Relationship Id="rId6" Type="http://schemas.openxmlformats.org/officeDocument/2006/relationships/hyperlink" Target="https://app.pluralsight.com/library/courses/estimate-projects-products/table-of-contents" TargetMode="External"/><Relationship Id="rId11" Type="http://schemas.openxmlformats.org/officeDocument/2006/relationships/drawing" Target="../drawings/drawing5.xml"/><Relationship Id="rId5" Type="http://schemas.openxmlformats.org/officeDocument/2006/relationships/hyperlink" Target="https://twitter.com/StatisticalPERT" TargetMode="External"/><Relationship Id="rId10" Type="http://schemas.openxmlformats.org/officeDocument/2006/relationships/printerSettings" Target="../printerSettings/printerSettings4.bin"/><Relationship Id="rId4" Type="http://schemas.openxmlformats.org/officeDocument/2006/relationships/hyperlink" Target="https://www.youtube.com/statisticalpert" TargetMode="External"/><Relationship Id="rId9" Type="http://schemas.openxmlformats.org/officeDocument/2006/relationships/hyperlink" Target="https://www.gnu.org/license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5.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5.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6.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5.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drawing" Target="../drawings/drawing7.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printerSettings" Target="../printerSettings/printerSettings6.bin"/><Relationship Id="rId5" Type="http://schemas.openxmlformats.org/officeDocument/2006/relationships/hyperlink" Target="https://www.statisticalpert.com/" TargetMode="External"/><Relationship Id="rId10" Type="http://schemas.openxmlformats.org/officeDocument/2006/relationships/hyperlink" Target="https://www.gnu.org/licenses/"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showGridLines="0" showRowColHeaders="0" tabSelected="1" workbookViewId="0">
      <pane ySplit="2" topLeftCell="A3" activePane="bottomLeft" state="frozen"/>
      <selection pane="bottomLeft" activeCell="B41" sqref="B41"/>
    </sheetView>
  </sheetViews>
  <sheetFormatPr defaultColWidth="9" defaultRowHeight="15" x14ac:dyDescent="0.25"/>
  <cols>
    <col min="1" max="1" width="9" style="132"/>
    <col min="2" max="2" width="97.5703125" style="132" customWidth="1"/>
    <col min="3" max="16384" width="9" style="132"/>
  </cols>
  <sheetData>
    <row r="1" spans="1:4" x14ac:dyDescent="0.25">
      <c r="A1" s="56"/>
      <c r="B1" s="56"/>
    </row>
    <row r="2" spans="1:4" ht="28.5" x14ac:dyDescent="0.45">
      <c r="A2" s="56"/>
      <c r="B2" s="58" t="s">
        <v>129</v>
      </c>
    </row>
    <row r="3" spans="1:4" x14ac:dyDescent="0.25">
      <c r="A3" s="56"/>
      <c r="B3" s="56"/>
    </row>
    <row r="4" spans="1:4" ht="17.25" x14ac:dyDescent="0.3">
      <c r="A4" s="56"/>
      <c r="B4" s="56" t="s">
        <v>130</v>
      </c>
      <c r="D4" s="178" t="s">
        <v>152</v>
      </c>
    </row>
    <row r="5" spans="1:4" x14ac:dyDescent="0.25">
      <c r="A5" s="56"/>
      <c r="B5" s="56" t="s">
        <v>89</v>
      </c>
      <c r="D5" s="179" t="s">
        <v>153</v>
      </c>
    </row>
    <row r="6" spans="1:4" x14ac:dyDescent="0.25">
      <c r="A6" s="56"/>
      <c r="B6" s="56" t="s">
        <v>56</v>
      </c>
    </row>
    <row r="7" spans="1:4" x14ac:dyDescent="0.25">
      <c r="A7" s="56"/>
      <c r="B7" s="56"/>
    </row>
    <row r="8" spans="1:4" ht="17.25" x14ac:dyDescent="0.3">
      <c r="A8" s="56"/>
      <c r="B8" s="56" t="s">
        <v>131</v>
      </c>
      <c r="D8" s="180" t="s">
        <v>154</v>
      </c>
    </row>
    <row r="9" spans="1:4" x14ac:dyDescent="0.25">
      <c r="A9" s="56"/>
      <c r="B9" s="56" t="s">
        <v>92</v>
      </c>
      <c r="D9" s="179" t="s">
        <v>155</v>
      </c>
    </row>
    <row r="10" spans="1:4" x14ac:dyDescent="0.25">
      <c r="A10" s="56"/>
      <c r="B10" s="56" t="s">
        <v>132</v>
      </c>
    </row>
    <row r="11" spans="1:4" x14ac:dyDescent="0.25">
      <c r="A11" s="56"/>
      <c r="B11" s="56" t="s">
        <v>93</v>
      </c>
    </row>
    <row r="12" spans="1:4" x14ac:dyDescent="0.25">
      <c r="A12" s="56"/>
      <c r="B12" s="56"/>
    </row>
    <row r="13" spans="1:4" x14ac:dyDescent="0.25">
      <c r="A13" s="56"/>
      <c r="B13" s="56" t="s">
        <v>57</v>
      </c>
    </row>
    <row r="14" spans="1:4" x14ac:dyDescent="0.25">
      <c r="A14" s="56"/>
      <c r="B14" s="59" t="s">
        <v>134</v>
      </c>
    </row>
    <row r="15" spans="1:4" x14ac:dyDescent="0.25">
      <c r="A15" s="56"/>
      <c r="B15" s="56" t="s">
        <v>133</v>
      </c>
    </row>
    <row r="16" spans="1:4" x14ac:dyDescent="0.25">
      <c r="A16" s="56"/>
      <c r="B16" s="56" t="s">
        <v>94</v>
      </c>
    </row>
    <row r="17" spans="1:8" x14ac:dyDescent="0.25">
      <c r="A17" s="56"/>
      <c r="B17" s="56"/>
    </row>
    <row r="18" spans="1:8" x14ac:dyDescent="0.25">
      <c r="A18" s="56"/>
      <c r="B18" s="56" t="s">
        <v>67</v>
      </c>
    </row>
    <row r="19" spans="1:8" x14ac:dyDescent="0.25">
      <c r="A19" s="56"/>
      <c r="B19" s="56" t="s">
        <v>70</v>
      </c>
    </row>
    <row r="20" spans="1:8" x14ac:dyDescent="0.25">
      <c r="A20" s="56"/>
      <c r="B20" s="56" t="s">
        <v>58</v>
      </c>
    </row>
    <row r="21" spans="1:8" x14ac:dyDescent="0.25">
      <c r="A21" s="56"/>
      <c r="B21" s="56"/>
    </row>
    <row r="22" spans="1:8" x14ac:dyDescent="0.25">
      <c r="A22" s="56"/>
      <c r="B22" s="56" t="s">
        <v>59</v>
      </c>
      <c r="D22" s="181" t="s">
        <v>158</v>
      </c>
    </row>
    <row r="23" spans="1:8" x14ac:dyDescent="0.25">
      <c r="A23" s="56"/>
      <c r="B23" s="59" t="s">
        <v>60</v>
      </c>
      <c r="D23" s="181"/>
    </row>
    <row r="24" spans="1:8" x14ac:dyDescent="0.25">
      <c r="A24" s="56"/>
      <c r="B24" s="56"/>
      <c r="D24" s="181" t="s">
        <v>156</v>
      </c>
    </row>
    <row r="25" spans="1:8" x14ac:dyDescent="0.25">
      <c r="A25" s="56"/>
      <c r="B25" s="60" t="str">
        <f>CONCATENATE("Version ",'Change Log'!$B$2," – © 2015-",YEAR('Change Log'!$A$2),", William W. Davis, MSPM, PMP")</f>
        <v>Version 2.0p – © 2015-2019, William W. Davis, MSPM, PMP</v>
      </c>
      <c r="C25" s="133"/>
      <c r="D25" s="181" t="s">
        <v>754</v>
      </c>
      <c r="H25" s="133"/>
    </row>
    <row r="26" spans="1:8" x14ac:dyDescent="0.25">
      <c r="A26" s="56"/>
      <c r="B26" s="131" t="s">
        <v>136</v>
      </c>
      <c r="C26" s="134"/>
      <c r="D26" s="181" t="s">
        <v>157</v>
      </c>
      <c r="E26" s="134"/>
      <c r="F26" s="134"/>
      <c r="G26" s="134"/>
      <c r="H26" s="134"/>
    </row>
    <row r="27" spans="1:8" x14ac:dyDescent="0.25">
      <c r="A27" s="56"/>
      <c r="B27" s="131" t="s">
        <v>135</v>
      </c>
      <c r="C27" s="134"/>
      <c r="D27" s="181" t="s">
        <v>758</v>
      </c>
      <c r="H27" s="133"/>
    </row>
    <row r="28" spans="1:8" x14ac:dyDescent="0.25">
      <c r="A28" s="56"/>
      <c r="B28" s="131" t="s">
        <v>90</v>
      </c>
      <c r="C28" s="134"/>
      <c r="D28" s="181"/>
      <c r="H28" s="133"/>
    </row>
    <row r="29" spans="1:8" x14ac:dyDescent="0.25">
      <c r="A29" s="56"/>
      <c r="B29" s="131" t="s">
        <v>148</v>
      </c>
      <c r="C29" s="134"/>
      <c r="D29" s="181"/>
      <c r="H29" s="133"/>
    </row>
    <row r="30" spans="1:8" x14ac:dyDescent="0.25">
      <c r="A30" s="56"/>
      <c r="B30" s="131" t="s">
        <v>91</v>
      </c>
      <c r="C30" s="134"/>
      <c r="D30" s="134"/>
      <c r="H30" s="133"/>
    </row>
    <row r="31" spans="1:8" x14ac:dyDescent="0.25">
      <c r="A31" s="56"/>
      <c r="B31" s="146" t="s">
        <v>149</v>
      </c>
      <c r="C31" s="134"/>
      <c r="D31" s="134"/>
      <c r="H31" s="133"/>
    </row>
    <row r="32" spans="1:8" x14ac:dyDescent="0.25">
      <c r="A32" s="56"/>
      <c r="B32" s="146" t="s">
        <v>88</v>
      </c>
      <c r="C32" s="133"/>
      <c r="H32" s="133"/>
    </row>
    <row r="33" spans="1:8" x14ac:dyDescent="0.25">
      <c r="A33" s="56"/>
      <c r="B33" s="146" t="s">
        <v>150</v>
      </c>
      <c r="C33" s="133"/>
      <c r="H33" s="133"/>
    </row>
    <row r="34" spans="1:8" x14ac:dyDescent="0.25">
      <c r="A34" s="56"/>
      <c r="B34" s="146" t="s">
        <v>151</v>
      </c>
      <c r="C34" s="133"/>
      <c r="H34" s="133"/>
    </row>
    <row r="35" spans="1:8" x14ac:dyDescent="0.25">
      <c r="A35" s="56"/>
      <c r="B35" s="146" t="s">
        <v>706</v>
      </c>
      <c r="C35" s="133"/>
      <c r="H35" s="133"/>
    </row>
    <row r="36" spans="1:8" x14ac:dyDescent="0.25">
      <c r="A36" s="56"/>
      <c r="B36" s="146" t="s">
        <v>707</v>
      </c>
      <c r="C36" s="133"/>
      <c r="H36" s="133"/>
    </row>
    <row r="37" spans="1:8" x14ac:dyDescent="0.25">
      <c r="A37" s="56"/>
      <c r="B37" s="146"/>
      <c r="C37" s="133"/>
      <c r="H37" s="133"/>
    </row>
    <row r="38" spans="1:8" x14ac:dyDescent="0.25">
      <c r="A38" s="56"/>
      <c r="B38" s="146" t="s">
        <v>708</v>
      </c>
      <c r="C38" s="133"/>
      <c r="H38" s="133"/>
    </row>
    <row r="39" spans="1:8" x14ac:dyDescent="0.25">
      <c r="A39" s="60"/>
      <c r="B39" s="146" t="s">
        <v>87</v>
      </c>
      <c r="C39" s="133"/>
      <c r="H39" s="133"/>
    </row>
    <row r="40" spans="1:8" x14ac:dyDescent="0.25">
      <c r="A40" s="56"/>
      <c r="B40" s="217" t="s">
        <v>755</v>
      </c>
    </row>
    <row r="41" spans="1:8" x14ac:dyDescent="0.25">
      <c r="A41" s="56"/>
      <c r="B41" s="56"/>
    </row>
  </sheetData>
  <hyperlinks>
    <hyperlink ref="B23" r:id="rId1" xr:uid="{00000000-0004-0000-0000-000002000000}"/>
    <hyperlink ref="B14" r:id="rId2" display="a Quick Start guide for Statistical PERT® - Beta Edition.  The Quick Start guide explains the" xr:uid="{00000000-0004-0000-0000-000005000000}"/>
    <hyperlink ref="B26" r:id="rId3" display="Download more FREE Statistical PERT templates at https://www.statisticalpert.com" xr:uid="{E48E2655-9B33-4236-9813-AE598E60F39D}"/>
    <hyperlink ref="B27" r:id="rId4" xr:uid="{E31B6D7C-CB51-4743-A2E7-7C53BA357E0C}"/>
    <hyperlink ref="B28" r:id="rId5" xr:uid="{0D998F28-5A27-47C8-B2B1-02BFD6EE354A}"/>
    <hyperlink ref="B30" r:id="rId6" xr:uid="{E71E39B7-EE9A-4F37-98C0-9F72BF5312F6}"/>
    <hyperlink ref="B29" r:id="rId7" display="Connect with me on LinkedIn" xr:uid="{960B1E18-E160-4D92-8838-83F2864E275D}"/>
    <hyperlink ref="B40" r:id="rId8" display="See the GNU General Public License for more details (http://www.gnu.org/licenses/)." xr:uid="{09F55D51-5665-4FE8-A1E6-E1B6379C7C06}"/>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1"/>
  <sheetViews>
    <sheetView showGridLines="0" workbookViewId="0">
      <selection activeCell="G2" sqref="G2"/>
    </sheetView>
  </sheetViews>
  <sheetFormatPr defaultRowHeight="15" x14ac:dyDescent="0.25"/>
  <cols>
    <col min="1" max="1" width="10.5703125" customWidth="1"/>
    <col min="2" max="2" width="25.5703125" customWidth="1"/>
    <col min="3" max="12" width="13.85546875" customWidth="1"/>
  </cols>
  <sheetData>
    <row r="1" spans="1:12" x14ac:dyDescent="0.25">
      <c r="A1" s="8" t="s">
        <v>8</v>
      </c>
      <c r="B1" s="6"/>
      <c r="C1" s="5" t="s">
        <v>48</v>
      </c>
      <c r="D1" s="5" t="s">
        <v>54</v>
      </c>
      <c r="E1" s="5" t="s">
        <v>50</v>
      </c>
      <c r="F1" s="5" t="s">
        <v>4</v>
      </c>
      <c r="G1" s="5" t="s">
        <v>3</v>
      </c>
      <c r="H1" s="5" t="s">
        <v>36</v>
      </c>
      <c r="I1" s="5" t="s">
        <v>2</v>
      </c>
      <c r="J1" s="5" t="s">
        <v>1</v>
      </c>
      <c r="K1" s="5" t="s">
        <v>51</v>
      </c>
      <c r="L1" s="5" t="s">
        <v>35</v>
      </c>
    </row>
    <row r="2" spans="1:12" x14ac:dyDescent="0.25">
      <c r="B2" s="9" t="s">
        <v>5</v>
      </c>
      <c r="C2" s="52">
        <v>25</v>
      </c>
      <c r="D2" s="52">
        <v>15</v>
      </c>
      <c r="E2" s="52">
        <v>10</v>
      </c>
      <c r="F2" s="52">
        <v>7</v>
      </c>
      <c r="G2" s="41">
        <v>5</v>
      </c>
      <c r="H2" s="6">
        <v>4</v>
      </c>
      <c r="I2" s="6">
        <v>3</v>
      </c>
      <c r="J2" s="6">
        <v>2</v>
      </c>
      <c r="K2" s="6">
        <v>1.5</v>
      </c>
      <c r="L2" s="6">
        <v>1.25</v>
      </c>
    </row>
    <row r="3" spans="1:12" x14ac:dyDescent="0.25">
      <c r="B3" s="9" t="s">
        <v>38</v>
      </c>
      <c r="C3" s="51">
        <f t="shared" ref="C3:K3" si="0">AVERAGE(C2,C4)</f>
        <v>19</v>
      </c>
      <c r="D3" s="51">
        <f t="shared" si="0"/>
        <v>11.5</v>
      </c>
      <c r="E3" s="51">
        <f t="shared" si="0"/>
        <v>7.75</v>
      </c>
      <c r="F3" s="51">
        <f t="shared" si="0"/>
        <v>5.5</v>
      </c>
      <c r="G3" s="51">
        <f t="shared" si="0"/>
        <v>4</v>
      </c>
      <c r="H3" s="51">
        <f t="shared" si="0"/>
        <v>3.25</v>
      </c>
      <c r="I3" s="51">
        <f t="shared" si="0"/>
        <v>2.5</v>
      </c>
      <c r="J3" s="51">
        <f t="shared" si="0"/>
        <v>1.75</v>
      </c>
      <c r="K3" s="51">
        <f t="shared" si="0"/>
        <v>1.375</v>
      </c>
      <c r="L3" s="51">
        <f>AVERAGE(L2,L4)</f>
        <v>1.1875</v>
      </c>
    </row>
    <row r="4" spans="1:12" x14ac:dyDescent="0.25">
      <c r="B4" s="9" t="s">
        <v>6</v>
      </c>
      <c r="C4" s="52">
        <v>13</v>
      </c>
      <c r="D4" s="52">
        <v>8</v>
      </c>
      <c r="E4" s="52">
        <v>5.5</v>
      </c>
      <c r="F4" s="52">
        <v>4</v>
      </c>
      <c r="G4" s="41">
        <v>3</v>
      </c>
      <c r="H4" s="6">
        <v>2.5</v>
      </c>
      <c r="I4" s="6">
        <v>2</v>
      </c>
      <c r="J4" s="6">
        <v>1.5</v>
      </c>
      <c r="K4" s="6">
        <v>1.25</v>
      </c>
      <c r="L4" s="6">
        <v>1.125</v>
      </c>
    </row>
    <row r="5" spans="1:12" x14ac:dyDescent="0.25">
      <c r="B5" s="9" t="s">
        <v>39</v>
      </c>
      <c r="C5" s="51">
        <f t="shared" ref="C5:L5" si="1">AVERAGE(C4,C6)</f>
        <v>11</v>
      </c>
      <c r="D5" s="51">
        <f t="shared" si="1"/>
        <v>6.835</v>
      </c>
      <c r="E5" s="51">
        <f t="shared" si="1"/>
        <v>4.75</v>
      </c>
      <c r="F5" s="51">
        <f t="shared" si="1"/>
        <v>3.5</v>
      </c>
      <c r="G5" s="51">
        <f t="shared" si="1"/>
        <v>2.6749999999999998</v>
      </c>
      <c r="H5" s="51">
        <f t="shared" si="1"/>
        <v>2.25</v>
      </c>
      <c r="I5" s="51">
        <f t="shared" si="1"/>
        <v>1.835</v>
      </c>
      <c r="J5" s="51">
        <f t="shared" si="1"/>
        <v>1.415</v>
      </c>
      <c r="K5" s="51">
        <f t="shared" si="1"/>
        <v>1.21</v>
      </c>
      <c r="L5" s="51">
        <f t="shared" si="1"/>
        <v>1.1040000000000001</v>
      </c>
    </row>
    <row r="6" spans="1:12" x14ac:dyDescent="0.25">
      <c r="B6" s="9" t="s">
        <v>40</v>
      </c>
      <c r="C6" s="52">
        <v>9</v>
      </c>
      <c r="D6" s="52">
        <v>5.67</v>
      </c>
      <c r="E6" s="52">
        <v>4</v>
      </c>
      <c r="F6" s="52">
        <v>3</v>
      </c>
      <c r="G6" s="41">
        <v>2.35</v>
      </c>
      <c r="H6" s="6">
        <v>2</v>
      </c>
      <c r="I6" s="6">
        <v>1.67</v>
      </c>
      <c r="J6" s="6">
        <v>1.33</v>
      </c>
      <c r="K6" s="6">
        <v>1.17</v>
      </c>
      <c r="L6" s="6">
        <v>1.083</v>
      </c>
    </row>
    <row r="7" spans="1:12" x14ac:dyDescent="0.25">
      <c r="B7" s="9" t="s">
        <v>41</v>
      </c>
      <c r="C7" s="51">
        <f t="shared" ref="C7:L7" si="2">AVERAGE(C6,C8)</f>
        <v>8</v>
      </c>
      <c r="D7" s="51">
        <f t="shared" si="2"/>
        <v>5.085</v>
      </c>
      <c r="E7" s="51">
        <f t="shared" si="2"/>
        <v>3.625</v>
      </c>
      <c r="F7" s="51">
        <f t="shared" si="2"/>
        <v>2.75</v>
      </c>
      <c r="G7" s="51">
        <f t="shared" si="2"/>
        <v>2.1749999999999998</v>
      </c>
      <c r="H7" s="51">
        <f t="shared" si="2"/>
        <v>1.875</v>
      </c>
      <c r="I7" s="51">
        <f t="shared" si="2"/>
        <v>1.585</v>
      </c>
      <c r="J7" s="51">
        <f t="shared" si="2"/>
        <v>1.29</v>
      </c>
      <c r="K7" s="51">
        <f t="shared" si="2"/>
        <v>1.1475</v>
      </c>
      <c r="L7" s="51">
        <f t="shared" si="2"/>
        <v>1.0727500000000001</v>
      </c>
    </row>
    <row r="8" spans="1:12" x14ac:dyDescent="0.25">
      <c r="B8" s="9" t="s">
        <v>42</v>
      </c>
      <c r="C8" s="52">
        <v>7</v>
      </c>
      <c r="D8" s="52">
        <v>4.5</v>
      </c>
      <c r="E8" s="52">
        <v>3.25</v>
      </c>
      <c r="F8" s="52">
        <v>2.5</v>
      </c>
      <c r="G8" s="41">
        <v>2</v>
      </c>
      <c r="H8" s="6">
        <v>1.75</v>
      </c>
      <c r="I8" s="6">
        <v>1.5</v>
      </c>
      <c r="J8" s="6">
        <v>1.25</v>
      </c>
      <c r="K8" s="6">
        <v>1.125</v>
      </c>
      <c r="L8" s="6">
        <v>1.0625</v>
      </c>
    </row>
    <row r="9" spans="1:12" x14ac:dyDescent="0.25">
      <c r="B9" s="9" t="s">
        <v>43</v>
      </c>
      <c r="C9" s="51">
        <f t="shared" ref="C9:L9" si="3">AVERAGE(C8,C10)</f>
        <v>6.4</v>
      </c>
      <c r="D9" s="51">
        <f t="shared" si="3"/>
        <v>4.1500000000000004</v>
      </c>
      <c r="E9" s="51">
        <f t="shared" si="3"/>
        <v>3.0249999999999999</v>
      </c>
      <c r="F9" s="51">
        <f t="shared" si="3"/>
        <v>2.35</v>
      </c>
      <c r="G9" s="51">
        <f t="shared" si="3"/>
        <v>1.9</v>
      </c>
      <c r="H9" s="51">
        <f t="shared" si="3"/>
        <v>1.675</v>
      </c>
      <c r="I9" s="51">
        <f t="shared" si="3"/>
        <v>1.45</v>
      </c>
      <c r="J9" s="51">
        <f t="shared" si="3"/>
        <v>1.2250000000000001</v>
      </c>
      <c r="K9" s="51">
        <f t="shared" si="3"/>
        <v>1.1125</v>
      </c>
      <c r="L9" s="51">
        <f t="shared" si="3"/>
        <v>1.0562499999999999</v>
      </c>
    </row>
    <row r="10" spans="1:12" x14ac:dyDescent="0.25">
      <c r="B10" s="9" t="s">
        <v>44</v>
      </c>
      <c r="C10" s="52">
        <v>5.8</v>
      </c>
      <c r="D10" s="52">
        <v>3.8</v>
      </c>
      <c r="E10" s="52">
        <v>2.8</v>
      </c>
      <c r="F10" s="52">
        <v>2.2000000000000002</v>
      </c>
      <c r="G10" s="41">
        <v>1.8</v>
      </c>
      <c r="H10" s="6">
        <v>1.6</v>
      </c>
      <c r="I10" s="6">
        <v>1.4</v>
      </c>
      <c r="J10" s="6">
        <v>1.2</v>
      </c>
      <c r="K10" s="6">
        <v>1.1000000000000001</v>
      </c>
      <c r="L10" s="6">
        <v>1.05</v>
      </c>
    </row>
    <row r="11" spans="1:12" x14ac:dyDescent="0.25">
      <c r="B11" s="9" t="s">
        <v>45</v>
      </c>
      <c r="C11" s="51">
        <f t="shared" ref="C11:L11" si="4">AVERAGE(C10,C12)</f>
        <v>5.1150000000000002</v>
      </c>
      <c r="D11" s="51">
        <f t="shared" si="4"/>
        <v>3.4</v>
      </c>
      <c r="E11" s="51">
        <f t="shared" si="4"/>
        <v>2.5425</v>
      </c>
      <c r="F11" s="51">
        <f t="shared" si="4"/>
        <v>2.0285000000000002</v>
      </c>
      <c r="G11" s="51">
        <f t="shared" si="4"/>
        <v>1.6875</v>
      </c>
      <c r="H11" s="51">
        <f t="shared" si="4"/>
        <v>1.5125000000000002</v>
      </c>
      <c r="I11" s="51">
        <f t="shared" si="4"/>
        <v>1.3424999999999998</v>
      </c>
      <c r="J11" s="51">
        <f t="shared" si="4"/>
        <v>1.1724999999999999</v>
      </c>
      <c r="K11" s="51">
        <f t="shared" si="4"/>
        <v>1.085</v>
      </c>
      <c r="L11" s="51">
        <f t="shared" si="4"/>
        <v>1.0425</v>
      </c>
    </row>
    <row r="12" spans="1:12" x14ac:dyDescent="0.25">
      <c r="B12" s="9" t="s">
        <v>7</v>
      </c>
      <c r="C12" s="52">
        <v>4.43</v>
      </c>
      <c r="D12" s="52">
        <v>3</v>
      </c>
      <c r="E12" s="52">
        <v>2.2850000000000001</v>
      </c>
      <c r="F12" s="52">
        <v>1.857</v>
      </c>
      <c r="G12" s="41">
        <v>1.575</v>
      </c>
      <c r="H12" s="6">
        <v>1.425</v>
      </c>
      <c r="I12" s="6">
        <v>1.2849999999999999</v>
      </c>
      <c r="J12" s="6">
        <v>1.145</v>
      </c>
      <c r="K12" s="6">
        <v>1.07</v>
      </c>
      <c r="L12" s="6">
        <v>1.0349999999999999</v>
      </c>
    </row>
    <row r="13" spans="1:12" x14ac:dyDescent="0.25">
      <c r="B13" s="9" t="s">
        <v>46</v>
      </c>
      <c r="C13" s="51">
        <f t="shared" ref="C13:L15" si="5">AVERAGE(C12,C14)</f>
        <v>4.05</v>
      </c>
      <c r="D13" s="51">
        <f t="shared" si="5"/>
        <v>2.7800000000000002</v>
      </c>
      <c r="E13" s="51">
        <f t="shared" si="5"/>
        <v>2.1425000000000001</v>
      </c>
      <c r="F13" s="51">
        <f t="shared" si="5"/>
        <v>1.762</v>
      </c>
      <c r="G13" s="51">
        <f t="shared" si="5"/>
        <v>1.5125</v>
      </c>
      <c r="H13" s="51">
        <f t="shared" si="5"/>
        <v>1.375</v>
      </c>
      <c r="I13" s="51">
        <f t="shared" si="5"/>
        <v>1.2549999999999999</v>
      </c>
      <c r="J13" s="51">
        <f t="shared" si="5"/>
        <v>1.1274999999999999</v>
      </c>
      <c r="K13" s="51">
        <f t="shared" si="5"/>
        <v>1.0625</v>
      </c>
      <c r="L13" s="51">
        <f t="shared" si="5"/>
        <v>1.0299999999999998</v>
      </c>
    </row>
    <row r="14" spans="1:12" x14ac:dyDescent="0.25">
      <c r="B14" s="9" t="s">
        <v>47</v>
      </c>
      <c r="C14" s="52">
        <v>3.67</v>
      </c>
      <c r="D14" s="52">
        <v>2.56</v>
      </c>
      <c r="E14" s="52">
        <v>2</v>
      </c>
      <c r="F14" s="52">
        <v>1.667</v>
      </c>
      <c r="G14" s="41">
        <v>1.45</v>
      </c>
      <c r="H14" s="6">
        <v>1.325</v>
      </c>
      <c r="I14" s="6">
        <v>1.2250000000000001</v>
      </c>
      <c r="J14" s="6">
        <v>1.1100000000000001</v>
      </c>
      <c r="K14" s="6">
        <v>1.0549999999999999</v>
      </c>
      <c r="L14" s="6">
        <v>1.0249999999999999</v>
      </c>
    </row>
    <row r="15" spans="1:12" x14ac:dyDescent="0.25">
      <c r="B15" s="9" t="s">
        <v>55</v>
      </c>
      <c r="C15" s="51">
        <f t="shared" si="5"/>
        <v>2.335</v>
      </c>
      <c r="D15" s="51">
        <f t="shared" si="5"/>
        <v>1.78</v>
      </c>
      <c r="E15" s="51">
        <f t="shared" si="5"/>
        <v>1.5</v>
      </c>
      <c r="F15" s="51">
        <f t="shared" si="5"/>
        <v>1.3334999999999999</v>
      </c>
      <c r="G15" s="51">
        <f t="shared" si="5"/>
        <v>1.2250000000000001</v>
      </c>
      <c r="H15" s="51">
        <f t="shared" si="5"/>
        <v>1.1625000000000001</v>
      </c>
      <c r="I15" s="51">
        <f t="shared" si="5"/>
        <v>1.1125</v>
      </c>
      <c r="J15" s="51">
        <f t="shared" si="5"/>
        <v>1.0550000000000002</v>
      </c>
      <c r="K15" s="51">
        <f t="shared" si="5"/>
        <v>1.0274999999999999</v>
      </c>
      <c r="L15" s="51">
        <f t="shared" si="5"/>
        <v>1.0125</v>
      </c>
    </row>
    <row r="16" spans="1:12" x14ac:dyDescent="0.25">
      <c r="B16" s="9" t="s">
        <v>32</v>
      </c>
      <c r="C16" s="6">
        <v>1</v>
      </c>
      <c r="D16" s="6">
        <v>1</v>
      </c>
      <c r="E16" s="6">
        <v>1</v>
      </c>
      <c r="F16" s="6">
        <v>1</v>
      </c>
      <c r="G16" s="6">
        <v>1</v>
      </c>
      <c r="H16" s="6">
        <v>1</v>
      </c>
      <c r="I16" s="6">
        <v>1</v>
      </c>
      <c r="J16" s="6">
        <v>1</v>
      </c>
      <c r="K16" s="6">
        <v>1</v>
      </c>
      <c r="L16" s="6">
        <v>1</v>
      </c>
    </row>
    <row r="19" spans="1:12" x14ac:dyDescent="0.25">
      <c r="A19" s="7" t="s">
        <v>0</v>
      </c>
      <c r="B19" s="3"/>
      <c r="C19" s="4" t="s">
        <v>48</v>
      </c>
      <c r="D19" s="4" t="s">
        <v>54</v>
      </c>
      <c r="E19" s="4" t="s">
        <v>50</v>
      </c>
      <c r="F19" s="4" t="s">
        <v>4</v>
      </c>
      <c r="G19" s="4" t="s">
        <v>3</v>
      </c>
      <c r="H19" s="4" t="s">
        <v>36</v>
      </c>
      <c r="I19" s="4" t="s">
        <v>2</v>
      </c>
      <c r="J19" s="4" t="s">
        <v>1</v>
      </c>
      <c r="K19" s="4" t="s">
        <v>51</v>
      </c>
      <c r="L19" s="4" t="s">
        <v>35</v>
      </c>
    </row>
    <row r="20" spans="1:12" x14ac:dyDescent="0.25">
      <c r="B20" s="3" t="s">
        <v>5</v>
      </c>
      <c r="C20" s="3">
        <v>25</v>
      </c>
      <c r="D20" s="3">
        <v>15</v>
      </c>
      <c r="E20" s="3">
        <v>10</v>
      </c>
      <c r="F20" s="3">
        <v>7</v>
      </c>
      <c r="G20" s="3">
        <v>5</v>
      </c>
      <c r="H20" s="3">
        <v>4</v>
      </c>
      <c r="I20" s="3">
        <v>3</v>
      </c>
      <c r="J20" s="3">
        <v>2</v>
      </c>
      <c r="K20" s="3">
        <v>1.5</v>
      </c>
      <c r="L20" s="3">
        <v>1.25</v>
      </c>
    </row>
    <row r="21" spans="1:12" x14ac:dyDescent="0.25">
      <c r="B21" s="3" t="s">
        <v>38</v>
      </c>
      <c r="C21" s="3">
        <v>25</v>
      </c>
      <c r="D21" s="3">
        <v>15</v>
      </c>
      <c r="E21" s="3">
        <v>10</v>
      </c>
      <c r="F21" s="3">
        <v>7</v>
      </c>
      <c r="G21" s="3">
        <v>5</v>
      </c>
      <c r="H21" s="3">
        <v>4</v>
      </c>
      <c r="I21" s="3">
        <v>3</v>
      </c>
      <c r="J21" s="3">
        <v>2</v>
      </c>
      <c r="K21" s="3">
        <v>1.5</v>
      </c>
      <c r="L21" s="3">
        <v>1.25</v>
      </c>
    </row>
    <row r="22" spans="1:12" x14ac:dyDescent="0.25">
      <c r="B22" s="3" t="s">
        <v>6</v>
      </c>
      <c r="C22" s="3">
        <v>25</v>
      </c>
      <c r="D22" s="3">
        <v>15</v>
      </c>
      <c r="E22" s="3">
        <v>10</v>
      </c>
      <c r="F22" s="3">
        <v>7</v>
      </c>
      <c r="G22" s="3">
        <v>5</v>
      </c>
      <c r="H22" s="3">
        <v>4</v>
      </c>
      <c r="I22" s="3">
        <v>3</v>
      </c>
      <c r="J22" s="3">
        <v>2</v>
      </c>
      <c r="K22" s="3">
        <v>1.5</v>
      </c>
      <c r="L22" s="3">
        <v>1.25</v>
      </c>
    </row>
    <row r="23" spans="1:12" x14ac:dyDescent="0.25">
      <c r="B23" s="3" t="s">
        <v>39</v>
      </c>
      <c r="C23" s="3">
        <v>25</v>
      </c>
      <c r="D23" s="3">
        <v>15</v>
      </c>
      <c r="E23" s="3">
        <v>10</v>
      </c>
      <c r="F23" s="3">
        <v>7</v>
      </c>
      <c r="G23" s="3">
        <v>5</v>
      </c>
      <c r="H23" s="3">
        <v>4</v>
      </c>
      <c r="I23" s="3">
        <v>3</v>
      </c>
      <c r="J23" s="3">
        <v>2</v>
      </c>
      <c r="K23" s="3">
        <v>1.5</v>
      </c>
      <c r="L23" s="3">
        <v>1.25</v>
      </c>
    </row>
    <row r="24" spans="1:12" x14ac:dyDescent="0.25">
      <c r="B24" s="3" t="s">
        <v>40</v>
      </c>
      <c r="C24" s="3">
        <v>25</v>
      </c>
      <c r="D24" s="3">
        <v>15</v>
      </c>
      <c r="E24" s="3">
        <v>10</v>
      </c>
      <c r="F24" s="3">
        <v>7</v>
      </c>
      <c r="G24" s="3">
        <v>5</v>
      </c>
      <c r="H24" s="3">
        <v>4</v>
      </c>
      <c r="I24" s="3">
        <v>3</v>
      </c>
      <c r="J24" s="3">
        <v>2</v>
      </c>
      <c r="K24" s="3">
        <v>1.5</v>
      </c>
      <c r="L24" s="3">
        <v>1.25</v>
      </c>
    </row>
    <row r="25" spans="1:12" x14ac:dyDescent="0.25">
      <c r="B25" s="3" t="s">
        <v>41</v>
      </c>
      <c r="C25" s="3">
        <v>25</v>
      </c>
      <c r="D25" s="3">
        <v>15</v>
      </c>
      <c r="E25" s="3">
        <v>10</v>
      </c>
      <c r="F25" s="3">
        <v>7</v>
      </c>
      <c r="G25" s="3">
        <v>5</v>
      </c>
      <c r="H25" s="3">
        <v>4</v>
      </c>
      <c r="I25" s="3">
        <v>3</v>
      </c>
      <c r="J25" s="3">
        <v>2</v>
      </c>
      <c r="K25" s="3">
        <v>1.5</v>
      </c>
      <c r="L25" s="3">
        <v>1.25</v>
      </c>
    </row>
    <row r="26" spans="1:12" x14ac:dyDescent="0.25">
      <c r="B26" s="3" t="s">
        <v>42</v>
      </c>
      <c r="C26" s="3">
        <v>25</v>
      </c>
      <c r="D26" s="3">
        <v>15</v>
      </c>
      <c r="E26" s="3">
        <v>10</v>
      </c>
      <c r="F26" s="3">
        <v>7</v>
      </c>
      <c r="G26" s="3">
        <v>5</v>
      </c>
      <c r="H26" s="3">
        <v>4</v>
      </c>
      <c r="I26" s="3">
        <v>3</v>
      </c>
      <c r="J26" s="3">
        <v>2</v>
      </c>
      <c r="K26" s="3">
        <v>1.5</v>
      </c>
      <c r="L26" s="3">
        <v>1.25</v>
      </c>
    </row>
    <row r="27" spans="1:12" x14ac:dyDescent="0.25">
      <c r="B27" s="3" t="s">
        <v>43</v>
      </c>
      <c r="C27" s="3">
        <v>25</v>
      </c>
      <c r="D27" s="3">
        <v>15</v>
      </c>
      <c r="E27" s="3">
        <v>10</v>
      </c>
      <c r="F27" s="3">
        <v>7</v>
      </c>
      <c r="G27" s="3">
        <v>5</v>
      </c>
      <c r="H27" s="3">
        <v>4</v>
      </c>
      <c r="I27" s="3">
        <v>3</v>
      </c>
      <c r="J27" s="3">
        <v>2</v>
      </c>
      <c r="K27" s="3">
        <v>1.5</v>
      </c>
      <c r="L27" s="3">
        <v>1.25</v>
      </c>
    </row>
    <row r="28" spans="1:12" x14ac:dyDescent="0.25">
      <c r="B28" s="3" t="s">
        <v>44</v>
      </c>
      <c r="C28" s="3">
        <v>25</v>
      </c>
      <c r="D28" s="3">
        <v>15</v>
      </c>
      <c r="E28" s="3">
        <v>10</v>
      </c>
      <c r="F28" s="3">
        <v>7</v>
      </c>
      <c r="G28" s="3">
        <v>5</v>
      </c>
      <c r="H28" s="3">
        <v>4</v>
      </c>
      <c r="I28" s="3">
        <v>3</v>
      </c>
      <c r="J28" s="3">
        <v>2</v>
      </c>
      <c r="K28" s="3">
        <v>1.5</v>
      </c>
      <c r="L28" s="3">
        <v>1.25</v>
      </c>
    </row>
    <row r="29" spans="1:12" x14ac:dyDescent="0.25">
      <c r="B29" s="3" t="s">
        <v>45</v>
      </c>
      <c r="C29" s="3">
        <v>25</v>
      </c>
      <c r="D29" s="3">
        <v>15</v>
      </c>
      <c r="E29" s="3">
        <v>10</v>
      </c>
      <c r="F29" s="3">
        <v>7</v>
      </c>
      <c r="G29" s="3">
        <v>5</v>
      </c>
      <c r="H29" s="3">
        <v>4</v>
      </c>
      <c r="I29" s="3">
        <v>3</v>
      </c>
      <c r="J29" s="3">
        <v>2</v>
      </c>
      <c r="K29" s="3">
        <v>1.5</v>
      </c>
      <c r="L29" s="3">
        <v>1.25</v>
      </c>
    </row>
    <row r="30" spans="1:12" x14ac:dyDescent="0.25">
      <c r="B30" s="3" t="s">
        <v>7</v>
      </c>
      <c r="C30" s="3">
        <v>25</v>
      </c>
      <c r="D30" s="3">
        <v>15</v>
      </c>
      <c r="E30" s="3">
        <v>10</v>
      </c>
      <c r="F30" s="3">
        <v>7</v>
      </c>
      <c r="G30" s="3">
        <v>5</v>
      </c>
      <c r="H30" s="3">
        <v>4</v>
      </c>
      <c r="I30" s="3">
        <v>3</v>
      </c>
      <c r="J30" s="3">
        <v>2</v>
      </c>
      <c r="K30" s="3">
        <v>1.5</v>
      </c>
      <c r="L30" s="3">
        <v>1.25</v>
      </c>
    </row>
    <row r="31" spans="1:12" x14ac:dyDescent="0.25">
      <c r="B31" s="3" t="s">
        <v>46</v>
      </c>
      <c r="C31" s="3">
        <v>25</v>
      </c>
      <c r="D31" s="3">
        <v>15</v>
      </c>
      <c r="E31" s="3">
        <v>10</v>
      </c>
      <c r="F31" s="3">
        <v>7</v>
      </c>
      <c r="G31" s="3">
        <v>5</v>
      </c>
      <c r="H31" s="3">
        <v>4</v>
      </c>
      <c r="I31" s="3">
        <v>3</v>
      </c>
      <c r="J31" s="3">
        <v>2</v>
      </c>
      <c r="K31" s="3">
        <v>1.5</v>
      </c>
      <c r="L31" s="3">
        <v>1.25</v>
      </c>
    </row>
    <row r="32" spans="1:12" x14ac:dyDescent="0.25">
      <c r="B32" s="3" t="s">
        <v>47</v>
      </c>
      <c r="C32" s="3">
        <v>25</v>
      </c>
      <c r="D32" s="3">
        <v>15</v>
      </c>
      <c r="E32" s="3">
        <v>10</v>
      </c>
      <c r="F32" s="3">
        <v>7</v>
      </c>
      <c r="G32" s="3">
        <v>5</v>
      </c>
      <c r="H32" s="3">
        <v>4</v>
      </c>
      <c r="I32" s="3">
        <v>3</v>
      </c>
      <c r="J32" s="3">
        <v>2</v>
      </c>
      <c r="K32" s="3">
        <v>1.5</v>
      </c>
      <c r="L32" s="3">
        <v>1.25</v>
      </c>
    </row>
    <row r="33" spans="1:12" x14ac:dyDescent="0.25">
      <c r="B33" s="3" t="s">
        <v>55</v>
      </c>
      <c r="C33" s="3">
        <v>25</v>
      </c>
      <c r="D33" s="3">
        <v>15</v>
      </c>
      <c r="E33" s="3">
        <v>10</v>
      </c>
      <c r="F33" s="3">
        <v>7</v>
      </c>
      <c r="G33" s="3">
        <v>5</v>
      </c>
      <c r="H33" s="3">
        <v>4</v>
      </c>
      <c r="I33" s="3">
        <v>3</v>
      </c>
      <c r="J33" s="3">
        <v>2</v>
      </c>
      <c r="K33" s="3">
        <v>1.5</v>
      </c>
      <c r="L33" s="3">
        <v>1.25</v>
      </c>
    </row>
    <row r="34" spans="1:12" x14ac:dyDescent="0.25">
      <c r="B34" s="3" t="s">
        <v>32</v>
      </c>
      <c r="C34" s="3">
        <v>25</v>
      </c>
      <c r="D34" s="3">
        <v>15</v>
      </c>
      <c r="E34" s="3">
        <v>10</v>
      </c>
      <c r="F34" s="3">
        <v>7</v>
      </c>
      <c r="G34" s="3">
        <v>5</v>
      </c>
      <c r="H34" s="3">
        <v>4</v>
      </c>
      <c r="I34" s="3">
        <v>3</v>
      </c>
      <c r="J34" s="3">
        <v>2</v>
      </c>
      <c r="K34" s="3">
        <v>1.5</v>
      </c>
      <c r="L34" s="3">
        <v>1.25</v>
      </c>
    </row>
    <row r="36" spans="1:12" x14ac:dyDescent="0.25">
      <c r="A36" s="175" t="str">
        <f>CONCATENATE("Version ",'Change Log'!$B$2," – © 2015-",YEAR('Change Log'!$A$2),", William W. Davis, MSPM, PMP")</f>
        <v>Version 2.0p – © 2015-2019, William W. Davis, MSPM, PMP</v>
      </c>
    </row>
    <row r="37" spans="1:12" x14ac:dyDescent="0.25">
      <c r="A37" s="277" t="s">
        <v>136</v>
      </c>
      <c r="B37" s="277"/>
      <c r="C37" s="277"/>
      <c r="D37" s="277"/>
      <c r="E37" s="277"/>
      <c r="F37" s="277"/>
      <c r="G37" s="277"/>
      <c r="H37" s="277"/>
      <c r="I37" s="277"/>
      <c r="J37" s="277"/>
    </row>
    <row r="38" spans="1:12" x14ac:dyDescent="0.25">
      <c r="A38" s="277" t="s">
        <v>135</v>
      </c>
      <c r="B38" s="277"/>
      <c r="C38" s="277"/>
      <c r="D38" s="277"/>
      <c r="E38" s="277"/>
      <c r="F38" s="277"/>
      <c r="G38" s="277"/>
      <c r="H38" s="277"/>
      <c r="I38" s="277"/>
      <c r="J38" s="277"/>
    </row>
    <row r="39" spans="1:12" x14ac:dyDescent="0.25">
      <c r="A39" s="277" t="s">
        <v>90</v>
      </c>
      <c r="B39" s="277"/>
      <c r="C39" s="277"/>
      <c r="D39" s="277"/>
      <c r="E39" s="277"/>
      <c r="F39" s="277"/>
      <c r="G39" s="277"/>
      <c r="H39" s="277"/>
      <c r="I39" s="277"/>
      <c r="J39" s="277"/>
    </row>
    <row r="40" spans="1:12" x14ac:dyDescent="0.25">
      <c r="A40" s="277" t="s">
        <v>148</v>
      </c>
      <c r="B40" s="277"/>
      <c r="C40" s="277"/>
      <c r="D40" s="277"/>
      <c r="E40" s="277"/>
      <c r="F40" s="277"/>
      <c r="G40" s="277"/>
      <c r="H40" s="277"/>
      <c r="I40" s="277"/>
      <c r="J40" s="277"/>
    </row>
    <row r="41" spans="1:12" x14ac:dyDescent="0.25">
      <c r="A41" s="277" t="s">
        <v>91</v>
      </c>
      <c r="B41" s="277"/>
      <c r="C41" s="277"/>
      <c r="D41" s="277"/>
      <c r="E41" s="277"/>
      <c r="F41" s="277"/>
      <c r="G41" s="277"/>
      <c r="H41" s="277"/>
      <c r="I41" s="277"/>
      <c r="J41" s="277"/>
    </row>
    <row r="42" spans="1:12" x14ac:dyDescent="0.25">
      <c r="A42" s="177" t="s">
        <v>149</v>
      </c>
      <c r="B42" s="131"/>
      <c r="C42" s="131"/>
      <c r="D42" s="131"/>
      <c r="E42" s="131"/>
      <c r="F42" s="131"/>
      <c r="G42" s="131"/>
      <c r="H42" s="131"/>
      <c r="I42" s="131"/>
      <c r="J42" s="131"/>
    </row>
    <row r="43" spans="1:12" x14ac:dyDescent="0.25">
      <c r="A43" s="177" t="s">
        <v>88</v>
      </c>
      <c r="B43" s="17"/>
      <c r="C43" s="17"/>
      <c r="D43" s="17"/>
      <c r="E43" s="17"/>
      <c r="F43" s="18"/>
      <c r="G43" s="17"/>
      <c r="H43" s="17"/>
      <c r="I43" s="17"/>
      <c r="J43" s="17"/>
    </row>
    <row r="44" spans="1:12" x14ac:dyDescent="0.25">
      <c r="A44" s="177" t="s">
        <v>150</v>
      </c>
      <c r="B44" s="17"/>
      <c r="C44" s="17"/>
      <c r="D44" s="17"/>
      <c r="E44" s="17"/>
      <c r="F44" s="18"/>
      <c r="G44" s="17"/>
      <c r="H44" s="17"/>
      <c r="I44" s="17"/>
      <c r="J44" s="17"/>
    </row>
    <row r="45" spans="1:12" x14ac:dyDescent="0.25">
      <c r="A45" s="177" t="s">
        <v>151</v>
      </c>
      <c r="B45" s="17"/>
      <c r="C45" s="17"/>
      <c r="D45" s="17"/>
      <c r="E45" s="17"/>
      <c r="F45" s="18"/>
      <c r="G45" s="17"/>
      <c r="H45" s="17"/>
      <c r="I45" s="17"/>
      <c r="J45" s="17"/>
    </row>
    <row r="46" spans="1:12" x14ac:dyDescent="0.25">
      <c r="A46" s="177" t="s">
        <v>706</v>
      </c>
      <c r="B46" s="17"/>
      <c r="C46" s="17"/>
      <c r="D46" s="17"/>
      <c r="E46" s="17"/>
      <c r="F46" s="18"/>
      <c r="G46" s="17"/>
      <c r="H46" s="17"/>
      <c r="I46" s="17"/>
      <c r="J46" s="17"/>
    </row>
    <row r="47" spans="1:12" x14ac:dyDescent="0.25">
      <c r="A47" s="177" t="s">
        <v>707</v>
      </c>
      <c r="B47" s="17"/>
      <c r="C47" s="17"/>
      <c r="D47" s="17"/>
      <c r="E47" s="17"/>
      <c r="F47" s="18"/>
      <c r="G47" s="17"/>
      <c r="H47" s="17"/>
      <c r="I47" s="17"/>
      <c r="J47" s="17"/>
    </row>
    <row r="48" spans="1:12" x14ac:dyDescent="0.25">
      <c r="A48" s="177"/>
      <c r="B48" s="17"/>
      <c r="C48" s="17"/>
      <c r="D48" s="17"/>
      <c r="E48" s="17"/>
      <c r="F48" s="18"/>
      <c r="G48" s="17"/>
      <c r="H48" s="17"/>
      <c r="I48" s="17"/>
      <c r="J48" s="17"/>
    </row>
    <row r="49" spans="1:10" x14ac:dyDescent="0.25">
      <c r="A49" s="177" t="s">
        <v>708</v>
      </c>
      <c r="B49" s="17"/>
      <c r="C49" s="17"/>
      <c r="D49" s="17"/>
      <c r="E49" s="17"/>
      <c r="F49" s="18"/>
      <c r="G49" s="17"/>
      <c r="H49" s="17"/>
      <c r="I49" s="17"/>
      <c r="J49" s="17"/>
    </row>
    <row r="50" spans="1:10" x14ac:dyDescent="0.25">
      <c r="A50" s="177" t="s">
        <v>87</v>
      </c>
    </row>
    <row r="51" spans="1:10" x14ac:dyDescent="0.25">
      <c r="A51" s="276" t="s">
        <v>755</v>
      </c>
      <c r="B51" s="276"/>
      <c r="C51" s="276"/>
      <c r="D51" s="276"/>
      <c r="E51" s="276"/>
    </row>
  </sheetData>
  <mergeCells count="6">
    <mergeCell ref="A51:E51"/>
    <mergeCell ref="A37:J37"/>
    <mergeCell ref="A38:J38"/>
    <mergeCell ref="A39:J39"/>
    <mergeCell ref="A40:J40"/>
    <mergeCell ref="A41:J41"/>
  </mergeCells>
  <hyperlinks>
    <hyperlink ref="A39:J39" r:id="rId1" display="Watch Statistical PERT videos on YouTube " xr:uid="{8F852142-8A52-4504-8B8A-F9EF893DF34A}"/>
    <hyperlink ref="A40" r:id="rId2" display="Follow Statistical PERT on Twitter to learn when new updates are released" xr:uid="{B8E4979F-7642-45AF-B1AE-6B140A5B578D}"/>
    <hyperlink ref="A39" r:id="rId3" xr:uid="{59EE005D-90AC-462B-916E-0399005B33B6}"/>
    <hyperlink ref="A38" r:id="rId4" display="Take a Pluralsight course on Statistical PERT" xr:uid="{1A420819-4F94-440F-8B73-4F1542B52974}"/>
    <hyperlink ref="A37" r:id="rId5" display="Download more FREE Statistical PERT templates at https://www.statisticalpert.com" xr:uid="{CE83376E-F133-4100-8838-8FC2C9EFF602}"/>
    <hyperlink ref="A41:J41" r:id="rId6" display="Follow Statistical PERT on Twitter to learn when new updates are released" xr:uid="{8E3371D5-4937-4D50-81E9-01AF2E0F59DD}"/>
    <hyperlink ref="A40:J40" r:id="rId7" display="Connect with or follow William W. Davis on LinkedIn" xr:uid="{C6127CEA-EC64-4DFB-AFA9-B2A640BBFF3A}"/>
    <hyperlink ref="A38:J38" r:id="rId8" display="Watch a Pluralsight course on Statistical PERT® Normal Edition" xr:uid="{D1F40C23-0CF2-47C7-ADBD-3E188F9757E8}"/>
    <hyperlink ref="A51" r:id="rId9" xr:uid="{76F46557-DCF3-4F4E-A849-EA1CC2E418E0}"/>
  </hyperlinks>
  <pageMargins left="0.7" right="0.7" top="0.75" bottom="0.75" header="0.3" footer="0.3"/>
  <pageSetup orientation="portrait"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3"/>
  <sheetViews>
    <sheetView showGridLines="0" workbookViewId="0">
      <selection activeCell="B2" sqref="B2"/>
    </sheetView>
  </sheetViews>
  <sheetFormatPr defaultRowHeight="15" x14ac:dyDescent="0.25"/>
  <cols>
    <col min="1" max="1" width="25.5703125" customWidth="1"/>
    <col min="2" max="11" width="13.7109375" customWidth="1"/>
  </cols>
  <sheetData>
    <row r="1" spans="1:11" x14ac:dyDescent="0.25">
      <c r="A1" s="6"/>
      <c r="B1" s="5" t="s">
        <v>48</v>
      </c>
      <c r="C1" s="5" t="s">
        <v>54</v>
      </c>
      <c r="D1" s="5" t="s">
        <v>50</v>
      </c>
      <c r="E1" s="5" t="s">
        <v>4</v>
      </c>
      <c r="F1" s="5" t="s">
        <v>3</v>
      </c>
      <c r="G1" s="5" t="s">
        <v>36</v>
      </c>
      <c r="H1" s="5" t="s">
        <v>2</v>
      </c>
      <c r="I1" s="5" t="s">
        <v>1</v>
      </c>
      <c r="J1" s="5" t="s">
        <v>51</v>
      </c>
      <c r="K1" s="5" t="s">
        <v>35</v>
      </c>
    </row>
    <row r="2" spans="1:11" x14ac:dyDescent="0.25">
      <c r="A2" s="6" t="s">
        <v>5</v>
      </c>
      <c r="B2" s="5">
        <v>7.0000000000000007E-2</v>
      </c>
      <c r="C2" s="5">
        <v>8.9800000000000005E-2</v>
      </c>
      <c r="D2" s="5">
        <v>0.1091</v>
      </c>
      <c r="E2" s="5">
        <v>0.125</v>
      </c>
      <c r="F2" s="5">
        <v>0.15079999999999999</v>
      </c>
      <c r="G2" s="5">
        <v>0.16669999999999999</v>
      </c>
      <c r="H2" s="5">
        <v>0.189</v>
      </c>
      <c r="I2" s="5">
        <v>0.22359999999999999</v>
      </c>
      <c r="J2" s="5">
        <v>0.25</v>
      </c>
      <c r="K2" s="5">
        <v>0.26729999999999998</v>
      </c>
    </row>
    <row r="3" spans="1:11" x14ac:dyDescent="0.25">
      <c r="A3" s="6" t="s">
        <v>38</v>
      </c>
      <c r="B3" s="50">
        <f t="shared" ref="B3:J3" si="0">AVERAGE(B2,B4)</f>
        <v>7.3000000000000009E-2</v>
      </c>
      <c r="C3" s="50">
        <f t="shared" si="0"/>
        <v>9.35E-2</v>
      </c>
      <c r="D3" s="50">
        <f t="shared" si="0"/>
        <v>0.11345</v>
      </c>
      <c r="E3" s="50">
        <v>0.13195000000000001</v>
      </c>
      <c r="F3" s="50">
        <f t="shared" si="0"/>
        <v>0.15609999999999999</v>
      </c>
      <c r="G3" s="50">
        <f t="shared" si="0"/>
        <v>0.17215</v>
      </c>
      <c r="H3" s="50">
        <f t="shared" si="0"/>
        <v>0.19450000000000001</v>
      </c>
      <c r="I3" s="50">
        <f t="shared" si="0"/>
        <v>0.22844999999999999</v>
      </c>
      <c r="J3" s="50">
        <f t="shared" si="0"/>
        <v>0.25355</v>
      </c>
      <c r="K3" s="50">
        <f>AVERAGE(K2,K4)</f>
        <v>0.26954999999999996</v>
      </c>
    </row>
    <row r="4" spans="1:11" x14ac:dyDescent="0.25">
      <c r="A4" s="6" t="s">
        <v>6</v>
      </c>
      <c r="B4" s="5">
        <v>7.5999999999999998E-2</v>
      </c>
      <c r="C4" s="5">
        <v>9.7199999999999995E-2</v>
      </c>
      <c r="D4" s="5">
        <v>0.1178</v>
      </c>
      <c r="E4" s="5">
        <v>0.1389</v>
      </c>
      <c r="F4" s="5">
        <v>0.16139999999999999</v>
      </c>
      <c r="G4" s="5">
        <v>0.17760000000000001</v>
      </c>
      <c r="H4" s="5">
        <v>0.2</v>
      </c>
      <c r="I4" s="5">
        <v>0.23330000000000001</v>
      </c>
      <c r="J4" s="5">
        <v>0.2571</v>
      </c>
      <c r="K4" s="5">
        <v>0.27179999999999999</v>
      </c>
    </row>
    <row r="5" spans="1:11" x14ac:dyDescent="0.25">
      <c r="A5" s="6" t="s">
        <v>39</v>
      </c>
      <c r="B5" s="50">
        <f t="shared" ref="B5:K5" si="1">AVERAGE(B4,B6)</f>
        <v>7.5300000000000006E-2</v>
      </c>
      <c r="C5" s="50">
        <f t="shared" si="1"/>
        <v>9.6500000000000002E-2</v>
      </c>
      <c r="D5" s="50">
        <f t="shared" si="1"/>
        <v>0.1172</v>
      </c>
      <c r="E5" s="50">
        <v>0.13855000000000001</v>
      </c>
      <c r="F5" s="50">
        <f t="shared" si="1"/>
        <v>0.16139999999999999</v>
      </c>
      <c r="G5" s="50">
        <f t="shared" si="1"/>
        <v>0.1779</v>
      </c>
      <c r="H5" s="50">
        <f t="shared" si="1"/>
        <v>0.20065</v>
      </c>
      <c r="I5" s="50">
        <f t="shared" si="1"/>
        <v>0.23435</v>
      </c>
      <c r="J5" s="50">
        <f t="shared" si="1"/>
        <v>0.25800000000000001</v>
      </c>
      <c r="K5" s="50">
        <f t="shared" si="1"/>
        <v>0.27249999999999996</v>
      </c>
    </row>
    <row r="6" spans="1:11" x14ac:dyDescent="0.25">
      <c r="A6" s="6" t="s">
        <v>40</v>
      </c>
      <c r="B6" s="5">
        <v>7.46E-2</v>
      </c>
      <c r="C6" s="5">
        <v>9.5799999999999996E-2</v>
      </c>
      <c r="D6" s="5">
        <v>0.1166</v>
      </c>
      <c r="E6" s="5">
        <v>0.13819999999999999</v>
      </c>
      <c r="F6" s="5">
        <v>0.16139999999999999</v>
      </c>
      <c r="G6" s="5">
        <v>0.1782</v>
      </c>
      <c r="H6" s="5">
        <v>0.20130000000000001</v>
      </c>
      <c r="I6" s="5">
        <v>0.2354</v>
      </c>
      <c r="J6" s="5">
        <v>0.25890000000000002</v>
      </c>
      <c r="K6" s="5">
        <v>0.2732</v>
      </c>
    </row>
    <row r="7" spans="1:11" x14ac:dyDescent="0.25">
      <c r="A7" s="6" t="s">
        <v>41</v>
      </c>
      <c r="B7" s="50">
        <f t="shared" ref="B7:K7" si="2">AVERAGE(B6,B8)</f>
        <v>7.3300000000000004E-2</v>
      </c>
      <c r="C7" s="50">
        <f t="shared" si="2"/>
        <v>9.4450000000000006E-2</v>
      </c>
      <c r="D7" s="50">
        <f t="shared" si="2"/>
        <v>0.1153</v>
      </c>
      <c r="E7" s="50">
        <v>0.13705000000000001</v>
      </c>
      <c r="F7" s="50">
        <f t="shared" si="2"/>
        <v>0.16055</v>
      </c>
      <c r="G7" s="50">
        <f t="shared" si="2"/>
        <v>0.17765</v>
      </c>
      <c r="H7" s="50">
        <f t="shared" si="2"/>
        <v>0.20115</v>
      </c>
      <c r="I7" s="50">
        <f t="shared" si="2"/>
        <v>0.23569999999999999</v>
      </c>
      <c r="J7" s="50">
        <f t="shared" si="2"/>
        <v>0.25940000000000002</v>
      </c>
      <c r="K7" s="50">
        <f t="shared" si="2"/>
        <v>0.27349999999999997</v>
      </c>
    </row>
    <row r="8" spans="1:11" x14ac:dyDescent="0.25">
      <c r="A8" s="6" t="s">
        <v>42</v>
      </c>
      <c r="B8" s="5">
        <v>7.1999999999999995E-2</v>
      </c>
      <c r="C8" s="5">
        <v>9.3100000000000002E-2</v>
      </c>
      <c r="D8" s="5">
        <v>0.114</v>
      </c>
      <c r="E8" s="5">
        <v>0.13589999999999999</v>
      </c>
      <c r="F8" s="5">
        <v>0.15970000000000001</v>
      </c>
      <c r="G8" s="5">
        <v>0.17710000000000001</v>
      </c>
      <c r="H8" s="5">
        <v>0.20100000000000001</v>
      </c>
      <c r="I8" s="5">
        <v>0.23599999999999999</v>
      </c>
      <c r="J8" s="5">
        <v>0.25990000000000002</v>
      </c>
      <c r="K8" s="5">
        <v>0.27379999999999999</v>
      </c>
    </row>
    <row r="9" spans="1:11" x14ac:dyDescent="0.25">
      <c r="A9" s="6" t="s">
        <v>43</v>
      </c>
      <c r="B9" s="50">
        <f t="shared" ref="B9:K9" si="3">AVERAGE(B8,B10)</f>
        <v>7.0649999999999991E-2</v>
      </c>
      <c r="C9" s="50">
        <f t="shared" si="3"/>
        <v>9.1700000000000004E-2</v>
      </c>
      <c r="D9" s="50">
        <f t="shared" si="3"/>
        <v>0.11265</v>
      </c>
      <c r="E9" s="50">
        <v>0.13474999999999998</v>
      </c>
      <c r="F9" s="50">
        <f t="shared" si="3"/>
        <v>0.15884999999999999</v>
      </c>
      <c r="G9" s="50">
        <f t="shared" si="3"/>
        <v>0.17645</v>
      </c>
      <c r="H9" s="50">
        <f t="shared" si="3"/>
        <v>0.20069999999999999</v>
      </c>
      <c r="I9" s="50">
        <f t="shared" si="3"/>
        <v>0.23609999999999998</v>
      </c>
      <c r="J9" s="50">
        <f t="shared" si="3"/>
        <v>0.26014999999999999</v>
      </c>
      <c r="K9" s="50">
        <f t="shared" si="3"/>
        <v>0.27400000000000002</v>
      </c>
    </row>
    <row r="10" spans="1:11" x14ac:dyDescent="0.25">
      <c r="A10" s="6" t="s">
        <v>44</v>
      </c>
      <c r="B10" s="5">
        <v>6.93E-2</v>
      </c>
      <c r="C10" s="5">
        <v>9.0300000000000005E-2</v>
      </c>
      <c r="D10" s="5">
        <v>0.1113</v>
      </c>
      <c r="E10" s="5">
        <v>0.1336</v>
      </c>
      <c r="F10" s="5">
        <v>0.158</v>
      </c>
      <c r="G10" s="5">
        <v>0.17580000000000001</v>
      </c>
      <c r="H10" s="5">
        <v>0.20039999999999999</v>
      </c>
      <c r="I10" s="5">
        <v>0.23619999999999999</v>
      </c>
      <c r="J10" s="5">
        <v>0.26040000000000002</v>
      </c>
      <c r="K10" s="5">
        <v>0.2742</v>
      </c>
    </row>
    <row r="11" spans="1:11" x14ac:dyDescent="0.25">
      <c r="A11" s="6" t="s">
        <v>45</v>
      </c>
      <c r="B11" s="50">
        <f t="shared" ref="B11:K11" si="4">AVERAGE(B10,B12)</f>
        <v>6.7049999999999998E-2</v>
      </c>
      <c r="C11" s="50">
        <f t="shared" si="4"/>
        <v>8.7900000000000006E-2</v>
      </c>
      <c r="D11" s="50">
        <f t="shared" si="4"/>
        <v>0.10905000000000001</v>
      </c>
      <c r="E11" s="50">
        <v>0.13164999999999999</v>
      </c>
      <c r="F11" s="50">
        <f t="shared" si="4"/>
        <v>0.15654999999999999</v>
      </c>
      <c r="G11" s="50">
        <f t="shared" si="4"/>
        <v>0.17470000000000002</v>
      </c>
      <c r="H11" s="50">
        <f t="shared" si="4"/>
        <v>0.19985</v>
      </c>
      <c r="I11" s="50">
        <f t="shared" si="4"/>
        <v>0.23625000000000002</v>
      </c>
      <c r="J11" s="50">
        <f t="shared" si="4"/>
        <v>0.26065000000000005</v>
      </c>
      <c r="K11" s="50">
        <f t="shared" si="4"/>
        <v>0.27439999999999998</v>
      </c>
    </row>
    <row r="12" spans="1:11" x14ac:dyDescent="0.25">
      <c r="A12" s="6" t="s">
        <v>7</v>
      </c>
      <c r="B12" s="5">
        <v>6.4799999999999996E-2</v>
      </c>
      <c r="C12" s="5">
        <v>8.5500000000000007E-2</v>
      </c>
      <c r="D12" s="5">
        <v>0.10680000000000001</v>
      </c>
      <c r="E12" s="5">
        <v>0.12970000000000001</v>
      </c>
      <c r="F12" s="5">
        <v>0.15509999999999999</v>
      </c>
      <c r="G12" s="5">
        <v>0.1736</v>
      </c>
      <c r="H12" s="5">
        <v>0.1993</v>
      </c>
      <c r="I12" s="5">
        <v>0.23630000000000001</v>
      </c>
      <c r="J12" s="5">
        <v>0.26090000000000002</v>
      </c>
      <c r="K12" s="5">
        <v>0.27460000000000001</v>
      </c>
    </row>
    <row r="13" spans="1:11" x14ac:dyDescent="0.25">
      <c r="A13" s="6" t="s">
        <v>46</v>
      </c>
      <c r="B13" s="50">
        <f t="shared" ref="B13:K15" si="5">AVERAGE(B12,B14)</f>
        <v>6.3049999999999995E-2</v>
      </c>
      <c r="C13" s="50">
        <f t="shared" si="5"/>
        <v>8.3750000000000005E-2</v>
      </c>
      <c r="D13" s="50">
        <f t="shared" si="5"/>
        <v>0.1051</v>
      </c>
      <c r="E13" s="50">
        <v>0.12825</v>
      </c>
      <c r="F13" s="50">
        <f t="shared" si="5"/>
        <v>0.154</v>
      </c>
      <c r="G13" s="50">
        <f t="shared" si="5"/>
        <v>0.17275000000000001</v>
      </c>
      <c r="H13" s="50">
        <f t="shared" si="5"/>
        <v>0.19890000000000002</v>
      </c>
      <c r="I13" s="50">
        <f t="shared" si="5"/>
        <v>0.23630000000000001</v>
      </c>
      <c r="J13" s="50">
        <f t="shared" si="5"/>
        <v>0.26100000000000001</v>
      </c>
      <c r="K13" s="50">
        <f t="shared" si="5"/>
        <v>0.27474999999999999</v>
      </c>
    </row>
    <row r="14" spans="1:11" x14ac:dyDescent="0.25">
      <c r="A14" s="6" t="s">
        <v>47</v>
      </c>
      <c r="B14" s="5">
        <v>6.13E-2</v>
      </c>
      <c r="C14" s="5">
        <v>8.2000000000000003E-2</v>
      </c>
      <c r="D14" s="5">
        <v>0.10340000000000001</v>
      </c>
      <c r="E14" s="5">
        <v>0.1268</v>
      </c>
      <c r="F14" s="5">
        <v>0.15290000000000001</v>
      </c>
      <c r="G14" s="5">
        <v>0.1719</v>
      </c>
      <c r="H14" s="5">
        <v>0.19850000000000001</v>
      </c>
      <c r="I14" s="5">
        <v>0.23630000000000001</v>
      </c>
      <c r="J14" s="5">
        <v>0.2611</v>
      </c>
      <c r="K14" s="5">
        <v>0.27489999999999998</v>
      </c>
    </row>
    <row r="15" spans="1:11" x14ac:dyDescent="0.25">
      <c r="A15" s="6" t="s">
        <v>55</v>
      </c>
      <c r="B15" s="50">
        <f t="shared" si="5"/>
        <v>4.9149999999999999E-2</v>
      </c>
      <c r="C15" s="50">
        <f t="shared" si="5"/>
        <v>7.0349999999999996E-2</v>
      </c>
      <c r="D15" s="50">
        <f t="shared" si="5"/>
        <v>9.3200000000000005E-2</v>
      </c>
      <c r="E15" s="50">
        <v>0.11849999999999999</v>
      </c>
      <c r="F15" s="50">
        <f t="shared" si="5"/>
        <v>0.1469</v>
      </c>
      <c r="G15" s="50">
        <f t="shared" si="5"/>
        <v>0.1676</v>
      </c>
      <c r="H15" s="50">
        <f t="shared" si="5"/>
        <v>0.19605</v>
      </c>
      <c r="I15" s="50">
        <f t="shared" si="5"/>
        <v>0.23599999999999999</v>
      </c>
      <c r="J15" s="50">
        <f t="shared" si="5"/>
        <v>0.26150000000000001</v>
      </c>
      <c r="K15" s="50">
        <f t="shared" si="5"/>
        <v>0.27524999999999999</v>
      </c>
    </row>
    <row r="16" spans="1:11" x14ac:dyDescent="0.25">
      <c r="A16" s="6" t="s">
        <v>32</v>
      </c>
      <c r="B16" s="5">
        <v>3.6999999999999998E-2</v>
      </c>
      <c r="C16" s="5">
        <v>5.8700000000000002E-2</v>
      </c>
      <c r="D16" s="5">
        <v>8.3000000000000004E-2</v>
      </c>
      <c r="E16" s="5">
        <v>0.11020000000000001</v>
      </c>
      <c r="F16" s="5">
        <v>0.1409</v>
      </c>
      <c r="G16" s="5">
        <v>0.1633</v>
      </c>
      <c r="H16" s="5">
        <v>0.19359999999999999</v>
      </c>
      <c r="I16" s="5">
        <v>0.23569999999999999</v>
      </c>
      <c r="J16" s="5">
        <v>0.26190000000000002</v>
      </c>
      <c r="K16" s="5">
        <v>0.27560000000000001</v>
      </c>
    </row>
    <row r="18" spans="1:11" x14ac:dyDescent="0.25">
      <c r="A18" s="175" t="str">
        <f>CONCATENATE("Version ",'Change Log'!$B$2," – © 2015-",YEAR('Change Log'!$A$2),", William W. Davis, MSPM, PMP")</f>
        <v>Version 2.0p – © 2015-2019, William W. Davis, MSPM, PMP</v>
      </c>
      <c r="B18" s="53"/>
      <c r="C18" s="53"/>
      <c r="D18" s="53"/>
      <c r="E18" s="53"/>
      <c r="F18" s="53"/>
      <c r="G18" s="53"/>
      <c r="H18" s="53"/>
      <c r="I18" s="53"/>
      <c r="J18" s="53"/>
      <c r="K18" s="53"/>
    </row>
    <row r="19" spans="1:11" x14ac:dyDescent="0.25">
      <c r="A19" s="277" t="s">
        <v>136</v>
      </c>
      <c r="B19" s="277"/>
      <c r="C19" s="277"/>
      <c r="D19" s="277"/>
      <c r="E19" s="277"/>
      <c r="F19" s="277"/>
      <c r="G19" s="277"/>
      <c r="H19" s="277"/>
      <c r="I19" s="277"/>
      <c r="J19" s="277"/>
    </row>
    <row r="20" spans="1:11" x14ac:dyDescent="0.25">
      <c r="A20" s="277" t="s">
        <v>135</v>
      </c>
      <c r="B20" s="277"/>
      <c r="C20" s="277"/>
      <c r="D20" s="277"/>
      <c r="E20" s="277"/>
      <c r="F20" s="277"/>
      <c r="G20" s="277"/>
      <c r="H20" s="277"/>
      <c r="I20" s="277"/>
      <c r="J20" s="277"/>
    </row>
    <row r="21" spans="1:11" x14ac:dyDescent="0.25">
      <c r="A21" s="277" t="s">
        <v>90</v>
      </c>
      <c r="B21" s="277"/>
      <c r="C21" s="277"/>
      <c r="D21" s="277"/>
      <c r="E21" s="277"/>
      <c r="F21" s="277"/>
      <c r="G21" s="277"/>
      <c r="H21" s="277"/>
      <c r="I21" s="277"/>
      <c r="J21" s="277"/>
    </row>
    <row r="22" spans="1:11" x14ac:dyDescent="0.25">
      <c r="A22" s="277" t="s">
        <v>148</v>
      </c>
      <c r="B22" s="277"/>
      <c r="C22" s="277"/>
      <c r="D22" s="277"/>
      <c r="E22" s="277"/>
      <c r="F22" s="277"/>
      <c r="G22" s="277"/>
      <c r="H22" s="277"/>
      <c r="I22" s="277"/>
      <c r="J22" s="277"/>
    </row>
    <row r="23" spans="1:11" x14ac:dyDescent="0.25">
      <c r="A23" s="277" t="s">
        <v>91</v>
      </c>
      <c r="B23" s="277"/>
      <c r="C23" s="277"/>
      <c r="D23" s="277"/>
      <c r="E23" s="277"/>
      <c r="F23" s="277"/>
      <c r="G23" s="277"/>
      <c r="H23" s="277"/>
      <c r="I23" s="277"/>
      <c r="J23" s="277"/>
    </row>
    <row r="24" spans="1:11" x14ac:dyDescent="0.25">
      <c r="A24" s="177" t="s">
        <v>149</v>
      </c>
      <c r="B24" s="131"/>
      <c r="C24" s="131"/>
      <c r="D24" s="131"/>
      <c r="E24" s="131"/>
      <c r="F24" s="131"/>
      <c r="G24" s="131"/>
      <c r="H24" s="131"/>
      <c r="I24" s="131"/>
      <c r="J24" s="131"/>
    </row>
    <row r="25" spans="1:11" x14ac:dyDescent="0.25">
      <c r="A25" s="177" t="s">
        <v>88</v>
      </c>
      <c r="B25" s="17"/>
      <c r="C25" s="17"/>
      <c r="D25" s="17"/>
      <c r="E25" s="17"/>
      <c r="F25" s="18"/>
      <c r="G25" s="17"/>
      <c r="H25" s="17"/>
      <c r="I25" s="17"/>
      <c r="J25" s="17"/>
    </row>
    <row r="26" spans="1:11" x14ac:dyDescent="0.25">
      <c r="A26" s="177" t="s">
        <v>150</v>
      </c>
      <c r="B26" s="17"/>
      <c r="C26" s="17"/>
      <c r="D26" s="17"/>
      <c r="E26" s="17"/>
      <c r="F26" s="18"/>
      <c r="G26" s="17"/>
      <c r="H26" s="17"/>
      <c r="I26" s="17"/>
      <c r="J26" s="17"/>
    </row>
    <row r="27" spans="1:11" x14ac:dyDescent="0.25">
      <c r="A27" s="177" t="s">
        <v>151</v>
      </c>
      <c r="B27" s="17"/>
      <c r="C27" s="17"/>
      <c r="D27" s="17"/>
      <c r="E27" s="17"/>
      <c r="F27" s="18"/>
      <c r="G27" s="17"/>
      <c r="H27" s="17"/>
      <c r="I27" s="17"/>
      <c r="J27" s="17"/>
    </row>
    <row r="28" spans="1:11" x14ac:dyDescent="0.25">
      <c r="A28" s="177" t="s">
        <v>706</v>
      </c>
      <c r="B28" s="17"/>
      <c r="C28" s="17"/>
      <c r="D28" s="17"/>
      <c r="E28" s="17"/>
      <c r="F28" s="18"/>
      <c r="G28" s="17"/>
      <c r="H28" s="17"/>
      <c r="I28" s="17"/>
      <c r="J28" s="17"/>
    </row>
    <row r="29" spans="1:11" x14ac:dyDescent="0.25">
      <c r="A29" s="177" t="s">
        <v>707</v>
      </c>
      <c r="B29" s="17"/>
      <c r="C29" s="17"/>
      <c r="D29" s="17"/>
      <c r="E29" s="17"/>
      <c r="F29" s="18"/>
      <c r="G29" s="17"/>
      <c r="H29" s="17"/>
      <c r="I29" s="17"/>
      <c r="J29" s="17"/>
    </row>
    <row r="30" spans="1:11" x14ac:dyDescent="0.25">
      <c r="A30" s="177"/>
      <c r="B30" s="17"/>
      <c r="C30" s="17"/>
      <c r="D30" s="17"/>
      <c r="E30" s="17"/>
      <c r="F30" s="18"/>
      <c r="G30" s="17"/>
      <c r="H30" s="17"/>
      <c r="I30" s="17"/>
      <c r="J30" s="17"/>
    </row>
    <row r="31" spans="1:11" x14ac:dyDescent="0.25">
      <c r="A31" s="177" t="s">
        <v>708</v>
      </c>
      <c r="B31" s="17"/>
      <c r="C31" s="17"/>
      <c r="D31" s="17"/>
      <c r="E31" s="17"/>
      <c r="F31" s="18"/>
      <c r="G31" s="17"/>
      <c r="H31" s="17"/>
      <c r="I31" s="17"/>
      <c r="J31" s="17"/>
    </row>
    <row r="32" spans="1:11" x14ac:dyDescent="0.25">
      <c r="A32" s="177" t="s">
        <v>87</v>
      </c>
    </row>
    <row r="33" spans="1:5" x14ac:dyDescent="0.25">
      <c r="A33" s="276" t="s">
        <v>755</v>
      </c>
      <c r="B33" s="276"/>
      <c r="C33" s="276"/>
      <c r="D33" s="276"/>
      <c r="E33" s="276"/>
    </row>
  </sheetData>
  <mergeCells count="6">
    <mergeCell ref="A33:E33"/>
    <mergeCell ref="A19:J19"/>
    <mergeCell ref="A20:J20"/>
    <mergeCell ref="A21:J21"/>
    <mergeCell ref="A22:J22"/>
    <mergeCell ref="A23:J23"/>
  </mergeCells>
  <hyperlinks>
    <hyperlink ref="A21:J21" r:id="rId1" display="Watch Statistical PERT videos on YouTube " xr:uid="{E3A419DE-161F-4B73-ADD8-4BFCDF7D761A}"/>
    <hyperlink ref="A22" r:id="rId2" display="Follow Statistical PERT on Twitter to learn when new updates are released" xr:uid="{ED806D94-8AF4-47DC-9523-191F68850536}"/>
    <hyperlink ref="A21" r:id="rId3" xr:uid="{B970ACE7-D645-4826-B91E-05A563547CBA}"/>
    <hyperlink ref="A20" r:id="rId4" display="Take a Pluralsight course on Statistical PERT" xr:uid="{4FFCF50A-7557-4827-BEA6-8656C74918BE}"/>
    <hyperlink ref="A19" r:id="rId5" display="Download more FREE Statistical PERT templates at https://www.statisticalpert.com" xr:uid="{14B38F70-F7D8-42B6-BA63-E4CF5A74CD51}"/>
    <hyperlink ref="A23:J23" r:id="rId6" display="Follow Statistical PERT on Twitter to learn when new updates are released" xr:uid="{FE76A57A-C7C6-46D5-8862-F74E1D10BFA8}"/>
    <hyperlink ref="A22:J22" r:id="rId7" display="Connect with or follow William W. Davis on LinkedIn" xr:uid="{B38E900D-00A8-4CAD-A075-16C4A7B1D7A2}"/>
    <hyperlink ref="A20:J20" r:id="rId8" display="Watch a Pluralsight course on Statistical PERT® Normal Edition" xr:uid="{F87CC49D-2267-494B-9E8E-15D2FE034369}"/>
    <hyperlink ref="A33" r:id="rId9" xr:uid="{5FF62681-F62F-42AC-B621-2ACBBAC7CEB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3"/>
  <sheetViews>
    <sheetView showGridLines="0" workbookViewId="0">
      <selection activeCell="B2" sqref="B2"/>
    </sheetView>
  </sheetViews>
  <sheetFormatPr defaultRowHeight="15" x14ac:dyDescent="0.25"/>
  <cols>
    <col min="1" max="1" width="25.5703125" customWidth="1"/>
    <col min="2" max="11" width="13.7109375" customWidth="1"/>
    <col min="14" max="14" width="10.5703125" customWidth="1"/>
  </cols>
  <sheetData>
    <row r="1" spans="1:15" x14ac:dyDescent="0.25">
      <c r="A1" s="6"/>
      <c r="B1" s="5" t="s">
        <v>48</v>
      </c>
      <c r="C1" s="5" t="s">
        <v>54</v>
      </c>
      <c r="D1" s="5" t="s">
        <v>50</v>
      </c>
      <c r="E1" s="5" t="s">
        <v>4</v>
      </c>
      <c r="F1" s="5" t="s">
        <v>3</v>
      </c>
      <c r="G1" s="5" t="s">
        <v>36</v>
      </c>
      <c r="H1" s="5" t="s">
        <v>2</v>
      </c>
      <c r="I1" s="5" t="s">
        <v>1</v>
      </c>
      <c r="J1" s="5" t="s">
        <v>51</v>
      </c>
      <c r="K1" s="5" t="s">
        <v>35</v>
      </c>
    </row>
    <row r="2" spans="1:15" x14ac:dyDescent="0.25">
      <c r="A2" s="6" t="s">
        <v>5</v>
      </c>
      <c r="B2" s="5">
        <v>0.5</v>
      </c>
      <c r="C2" s="5">
        <v>0.5</v>
      </c>
      <c r="D2" s="5">
        <v>0.5</v>
      </c>
      <c r="E2" s="5">
        <v>0.5</v>
      </c>
      <c r="F2" s="5">
        <v>0.5</v>
      </c>
      <c r="G2" s="5">
        <v>0.5</v>
      </c>
      <c r="H2" s="5">
        <v>0.5</v>
      </c>
      <c r="I2" s="5">
        <v>0.5</v>
      </c>
      <c r="J2" s="5">
        <v>0.5</v>
      </c>
      <c r="K2" s="5">
        <v>0.5</v>
      </c>
    </row>
    <row r="3" spans="1:15" x14ac:dyDescent="0.25">
      <c r="A3" s="6" t="s">
        <v>38</v>
      </c>
      <c r="B3" s="50">
        <f t="shared" ref="B3:J3" si="0">AVERAGE(B2,B4)</f>
        <v>0.42105000000000004</v>
      </c>
      <c r="C3" s="50">
        <f t="shared" si="0"/>
        <v>0.4239</v>
      </c>
      <c r="D3" s="50">
        <f t="shared" si="0"/>
        <v>0.4274</v>
      </c>
      <c r="E3" s="50">
        <v>0.43179999999999996</v>
      </c>
      <c r="F3" s="50">
        <f t="shared" si="0"/>
        <v>0.4375</v>
      </c>
      <c r="G3" s="50">
        <f t="shared" si="0"/>
        <v>0.44230000000000003</v>
      </c>
      <c r="H3" s="50">
        <f t="shared" si="0"/>
        <v>0.45</v>
      </c>
      <c r="I3" s="50">
        <f t="shared" si="0"/>
        <v>0.46425</v>
      </c>
      <c r="J3" s="50">
        <f t="shared" si="0"/>
        <v>0.47725000000000001</v>
      </c>
      <c r="K3" s="50">
        <f>AVERAGE(K2,K4)</f>
        <v>0.48680000000000001</v>
      </c>
    </row>
    <row r="4" spans="1:15" x14ac:dyDescent="0.25">
      <c r="A4" s="6" t="s">
        <v>6</v>
      </c>
      <c r="B4" s="5">
        <v>0.34210000000000002</v>
      </c>
      <c r="C4" s="5">
        <v>0.3478</v>
      </c>
      <c r="D4" s="5">
        <v>0.3548</v>
      </c>
      <c r="E4" s="5">
        <v>0.36359999999999998</v>
      </c>
      <c r="F4" s="5">
        <v>0.375</v>
      </c>
      <c r="G4" s="5">
        <v>0.3846</v>
      </c>
      <c r="H4" s="5">
        <v>0.4</v>
      </c>
      <c r="I4" s="5">
        <v>0.42849999999999999</v>
      </c>
      <c r="J4" s="5">
        <v>0.45450000000000002</v>
      </c>
      <c r="K4" s="5">
        <v>0.47360000000000002</v>
      </c>
    </row>
    <row r="5" spans="1:15" x14ac:dyDescent="0.25">
      <c r="A5" s="6" t="s">
        <v>39</v>
      </c>
      <c r="B5" s="50">
        <f t="shared" ref="B5:K5" si="1">AVERAGE(B4,B6)</f>
        <v>0.3034</v>
      </c>
      <c r="C5" s="50">
        <f t="shared" si="1"/>
        <v>0.31104999999999999</v>
      </c>
      <c r="D5" s="50">
        <f t="shared" si="1"/>
        <v>0.32025000000000003</v>
      </c>
      <c r="E5" s="50">
        <v>0.33179999999999998</v>
      </c>
      <c r="F5" s="50">
        <f t="shared" si="1"/>
        <v>0.34734999999999999</v>
      </c>
      <c r="G5" s="50">
        <f t="shared" si="1"/>
        <v>0.35894999999999999</v>
      </c>
      <c r="H5" s="50">
        <f t="shared" si="1"/>
        <v>0.37880000000000003</v>
      </c>
      <c r="I5" s="50">
        <f t="shared" si="1"/>
        <v>0.41389999999999999</v>
      </c>
      <c r="J5" s="50">
        <f t="shared" si="1"/>
        <v>0.44635000000000002</v>
      </c>
      <c r="K5" s="50">
        <f t="shared" si="1"/>
        <v>0.46889999999999998</v>
      </c>
    </row>
    <row r="6" spans="1:15" x14ac:dyDescent="0.25">
      <c r="A6" s="6" t="s">
        <v>40</v>
      </c>
      <c r="B6" s="5">
        <v>0.26469999999999999</v>
      </c>
      <c r="C6" s="5">
        <v>0.27429999999999999</v>
      </c>
      <c r="D6" s="5">
        <v>0.28570000000000001</v>
      </c>
      <c r="E6" s="5">
        <v>0.3</v>
      </c>
      <c r="F6" s="5">
        <v>0.31969999999999998</v>
      </c>
      <c r="G6" s="5">
        <v>0.33329999999999999</v>
      </c>
      <c r="H6" s="5">
        <v>0.35759999999999997</v>
      </c>
      <c r="I6" s="5">
        <v>0.39929999999999999</v>
      </c>
      <c r="J6" s="5">
        <v>0.43819999999999998</v>
      </c>
      <c r="K6" s="5">
        <v>0.4642</v>
      </c>
    </row>
    <row r="7" spans="1:15" x14ac:dyDescent="0.25">
      <c r="A7" s="6" t="s">
        <v>41</v>
      </c>
      <c r="B7" s="50">
        <f t="shared" ref="B7:K7" si="2">AVERAGE(B6,B8)</f>
        <v>0.24174999999999999</v>
      </c>
      <c r="C7" s="50">
        <f t="shared" si="2"/>
        <v>0.25255</v>
      </c>
      <c r="D7" s="50">
        <f t="shared" si="2"/>
        <v>0.26550000000000001</v>
      </c>
      <c r="E7" s="50">
        <v>0.28159999999999996</v>
      </c>
      <c r="F7" s="50">
        <f t="shared" si="2"/>
        <v>0.30269999999999997</v>
      </c>
      <c r="G7" s="50">
        <f t="shared" si="2"/>
        <v>0.31879999999999997</v>
      </c>
      <c r="H7" s="50">
        <f t="shared" si="2"/>
        <v>0.34544999999999998</v>
      </c>
      <c r="I7" s="50">
        <f t="shared" si="2"/>
        <v>0.39195000000000002</v>
      </c>
      <c r="J7" s="50">
        <f t="shared" si="2"/>
        <v>0.43335000000000001</v>
      </c>
      <c r="K7" s="50">
        <f t="shared" si="2"/>
        <v>0.46179999999999999</v>
      </c>
    </row>
    <row r="8" spans="1:15" x14ac:dyDescent="0.25">
      <c r="A8" s="6" t="s">
        <v>42</v>
      </c>
      <c r="B8" s="5">
        <v>0.21879999999999999</v>
      </c>
      <c r="C8" s="5">
        <v>0.23080000000000001</v>
      </c>
      <c r="D8" s="5">
        <v>0.24529999999999999</v>
      </c>
      <c r="E8" s="5">
        <v>0.26319999999999999</v>
      </c>
      <c r="F8" s="5">
        <v>0.28570000000000001</v>
      </c>
      <c r="G8" s="5">
        <v>0.30430000000000001</v>
      </c>
      <c r="H8" s="5">
        <v>0.33329999999999999</v>
      </c>
      <c r="I8" s="5">
        <v>0.3846</v>
      </c>
      <c r="J8" s="5">
        <v>0.42849999999999999</v>
      </c>
      <c r="K8" s="5">
        <v>0.45939999999999998</v>
      </c>
    </row>
    <row r="9" spans="1:15" x14ac:dyDescent="0.25">
      <c r="A9" s="6" t="s">
        <v>43</v>
      </c>
      <c r="B9" s="50">
        <f t="shared" ref="B9:K9" si="3">AVERAGE(B8,B10)</f>
        <v>0.20355000000000001</v>
      </c>
      <c r="C9" s="50">
        <f t="shared" si="3"/>
        <v>0.21645</v>
      </c>
      <c r="D9" s="50">
        <f t="shared" si="3"/>
        <v>0.23204999999999998</v>
      </c>
      <c r="E9" s="50">
        <v>0.25114999999999998</v>
      </c>
      <c r="F9" s="50">
        <f t="shared" si="3"/>
        <v>0.2752</v>
      </c>
      <c r="G9" s="50">
        <f t="shared" si="3"/>
        <v>0.29500000000000004</v>
      </c>
      <c r="H9" s="50">
        <f t="shared" si="3"/>
        <v>0.32569999999999999</v>
      </c>
      <c r="I9" s="50">
        <f t="shared" si="3"/>
        <v>0.37980000000000003</v>
      </c>
      <c r="J9" s="50">
        <f t="shared" si="3"/>
        <v>0.42574999999999996</v>
      </c>
      <c r="K9" s="50">
        <f t="shared" si="3"/>
        <v>0.45794999999999997</v>
      </c>
    </row>
    <row r="10" spans="1:15" x14ac:dyDescent="0.25">
      <c r="A10" s="6" t="s">
        <v>44</v>
      </c>
      <c r="B10" s="5">
        <v>0.1883</v>
      </c>
      <c r="C10" s="5">
        <v>0.2021</v>
      </c>
      <c r="D10" s="5">
        <v>0.21879999999999999</v>
      </c>
      <c r="E10" s="5">
        <v>0.23910000000000001</v>
      </c>
      <c r="F10" s="5">
        <v>0.26469999999999999</v>
      </c>
      <c r="G10" s="5">
        <v>0.28570000000000001</v>
      </c>
      <c r="H10" s="5">
        <v>0.31809999999999999</v>
      </c>
      <c r="I10" s="5">
        <v>0.375</v>
      </c>
      <c r="J10" s="5">
        <v>0.42299999999999999</v>
      </c>
      <c r="K10" s="5">
        <v>0.45650000000000002</v>
      </c>
    </row>
    <row r="11" spans="1:15" x14ac:dyDescent="0.25">
      <c r="A11" s="6" t="s">
        <v>45</v>
      </c>
      <c r="B11" s="50">
        <f t="shared" ref="B11:K11" si="4">AVERAGE(B10,B12)</f>
        <v>0.1694</v>
      </c>
      <c r="C11" s="50">
        <f t="shared" si="4"/>
        <v>0.18440000000000001</v>
      </c>
      <c r="D11" s="50">
        <f t="shared" si="4"/>
        <v>0.2024</v>
      </c>
      <c r="E11" s="50">
        <v>0.22439999999999999</v>
      </c>
      <c r="F11" s="50">
        <f t="shared" si="4"/>
        <v>0.25209999999999999</v>
      </c>
      <c r="G11" s="50">
        <f t="shared" si="4"/>
        <v>0.2742</v>
      </c>
      <c r="H11" s="50">
        <f t="shared" si="4"/>
        <v>0.29244999999999999</v>
      </c>
      <c r="I11" s="50">
        <f t="shared" si="4"/>
        <v>0.36954999999999999</v>
      </c>
      <c r="J11" s="50">
        <f t="shared" si="4"/>
        <v>0.41964999999999997</v>
      </c>
      <c r="K11" s="50">
        <f t="shared" si="4"/>
        <v>0.45474999999999999</v>
      </c>
    </row>
    <row r="12" spans="1:15" x14ac:dyDescent="0.25">
      <c r="A12" s="6" t="s">
        <v>7</v>
      </c>
      <c r="B12" s="5">
        <v>0.15049999999999999</v>
      </c>
      <c r="C12" s="5">
        <v>0.16669999999999999</v>
      </c>
      <c r="D12" s="5">
        <v>0.186</v>
      </c>
      <c r="E12" s="5">
        <v>0.2097</v>
      </c>
      <c r="F12" s="5">
        <v>0.23949999999999999</v>
      </c>
      <c r="G12" s="5">
        <v>0.26269999999999999</v>
      </c>
      <c r="H12" s="5">
        <v>0.26679999999999998</v>
      </c>
      <c r="I12" s="5">
        <v>0.36409999999999998</v>
      </c>
      <c r="J12" s="5">
        <v>0.4163</v>
      </c>
      <c r="K12" s="5">
        <v>0.45300000000000001</v>
      </c>
    </row>
    <row r="13" spans="1:15" x14ac:dyDescent="0.25">
      <c r="A13" s="6" t="s">
        <v>46</v>
      </c>
      <c r="B13" s="50">
        <f t="shared" ref="B13:K15" si="5">AVERAGE(B12,B14)</f>
        <v>0.13924999999999998</v>
      </c>
      <c r="C13" s="50">
        <f t="shared" si="5"/>
        <v>0.15625</v>
      </c>
      <c r="D13" s="50">
        <f t="shared" si="5"/>
        <v>0.17635000000000001</v>
      </c>
      <c r="E13" s="50">
        <v>0.20100000000000001</v>
      </c>
      <c r="F13" s="50">
        <f t="shared" si="5"/>
        <v>0.23215</v>
      </c>
      <c r="G13" s="50">
        <f t="shared" si="5"/>
        <v>0.25574999999999998</v>
      </c>
      <c r="H13" s="50">
        <f t="shared" si="5"/>
        <v>0.27834999999999999</v>
      </c>
      <c r="I13" s="50">
        <f t="shared" si="5"/>
        <v>0.36049999999999999</v>
      </c>
      <c r="J13" s="50">
        <f t="shared" si="5"/>
        <v>0.41459999999999997</v>
      </c>
      <c r="K13" s="50">
        <f t="shared" si="5"/>
        <v>0.45174999999999998</v>
      </c>
    </row>
    <row r="14" spans="1:15" x14ac:dyDescent="0.25">
      <c r="A14" s="6" t="s">
        <v>47</v>
      </c>
      <c r="B14" s="5">
        <v>0.128</v>
      </c>
      <c r="C14" s="5">
        <v>0.14580000000000001</v>
      </c>
      <c r="D14" s="5">
        <v>0.16669999999999999</v>
      </c>
      <c r="E14" s="5">
        <v>0.1923</v>
      </c>
      <c r="F14" s="5">
        <v>0.2248</v>
      </c>
      <c r="G14" s="5">
        <v>0.24879999999999999</v>
      </c>
      <c r="H14" s="5">
        <v>0.28989999999999999</v>
      </c>
      <c r="I14" s="5">
        <v>0.3569</v>
      </c>
      <c r="J14" s="5">
        <v>0.41289999999999999</v>
      </c>
      <c r="K14" s="5">
        <v>0.45050000000000001</v>
      </c>
    </row>
    <row r="15" spans="1:15" x14ac:dyDescent="0.25">
      <c r="A15" s="6" t="s">
        <v>55</v>
      </c>
      <c r="B15" s="50">
        <f t="shared" si="5"/>
        <v>8.3250000000000005E-2</v>
      </c>
      <c r="C15" s="50">
        <f t="shared" si="5"/>
        <v>0.10415000000000001</v>
      </c>
      <c r="D15" s="50">
        <f t="shared" si="5"/>
        <v>0.1288</v>
      </c>
      <c r="E15" s="50">
        <v>0.15865000000000001</v>
      </c>
      <c r="F15" s="50">
        <f t="shared" si="5"/>
        <v>0.19574999999999998</v>
      </c>
      <c r="G15" s="50">
        <f t="shared" si="5"/>
        <v>0.22439999999999999</v>
      </c>
      <c r="H15" s="50">
        <f t="shared" si="5"/>
        <v>0.26995000000000002</v>
      </c>
      <c r="I15" s="50">
        <f t="shared" si="5"/>
        <v>0.34509999999999996</v>
      </c>
      <c r="J15" s="50">
        <f t="shared" si="5"/>
        <v>0.40644999999999998</v>
      </c>
      <c r="K15" s="50">
        <f t="shared" si="5"/>
        <v>0.44745000000000001</v>
      </c>
    </row>
    <row r="16" spans="1:15" x14ac:dyDescent="0.25">
      <c r="A16" s="6" t="s">
        <v>32</v>
      </c>
      <c r="B16" s="5">
        <v>3.85E-2</v>
      </c>
      <c r="C16" s="5">
        <v>6.25E-2</v>
      </c>
      <c r="D16" s="5">
        <v>9.0899999999999995E-2</v>
      </c>
      <c r="E16" s="5">
        <v>0.125</v>
      </c>
      <c r="F16" s="5">
        <v>0.16669999999999999</v>
      </c>
      <c r="G16" s="5">
        <v>0.2</v>
      </c>
      <c r="H16" s="5">
        <v>0.25</v>
      </c>
      <c r="I16" s="5">
        <v>0.33329999999999999</v>
      </c>
      <c r="J16" s="5">
        <v>0.4</v>
      </c>
      <c r="K16" s="5">
        <v>0.44440000000000002</v>
      </c>
      <c r="L16" s="54"/>
      <c r="M16" s="54"/>
      <c r="N16" s="54"/>
      <c r="O16" s="54"/>
    </row>
    <row r="18" spans="1:10" x14ac:dyDescent="0.25">
      <c r="A18" s="175" t="str">
        <f>CONCATENATE("Version ",'Change Log'!$B$2," – © 2015-",YEAR('Change Log'!$A$2),", William W. Davis, MSPM, PMP")</f>
        <v>Version 2.0p – © 2015-2019, William W. Davis, MSPM, PMP</v>
      </c>
    </row>
    <row r="19" spans="1:10" x14ac:dyDescent="0.25">
      <c r="A19" s="277" t="s">
        <v>136</v>
      </c>
      <c r="B19" s="277"/>
      <c r="C19" s="277"/>
      <c r="D19" s="277"/>
      <c r="E19" s="277"/>
      <c r="F19" s="277"/>
      <c r="G19" s="277"/>
      <c r="H19" s="277"/>
      <c r="I19" s="277"/>
      <c r="J19" s="277"/>
    </row>
    <row r="20" spans="1:10" x14ac:dyDescent="0.25">
      <c r="A20" s="277" t="s">
        <v>135</v>
      </c>
      <c r="B20" s="277"/>
      <c r="C20" s="277"/>
      <c r="D20" s="277"/>
      <c r="E20" s="277"/>
      <c r="F20" s="277"/>
      <c r="G20" s="277"/>
      <c r="H20" s="277"/>
      <c r="I20" s="277"/>
      <c r="J20" s="277"/>
    </row>
    <row r="21" spans="1:10" x14ac:dyDescent="0.25">
      <c r="A21" s="277" t="s">
        <v>90</v>
      </c>
      <c r="B21" s="277"/>
      <c r="C21" s="277"/>
      <c r="D21" s="277"/>
      <c r="E21" s="277"/>
      <c r="F21" s="277"/>
      <c r="G21" s="277"/>
      <c r="H21" s="277"/>
      <c r="I21" s="277"/>
      <c r="J21" s="277"/>
    </row>
    <row r="22" spans="1:10" x14ac:dyDescent="0.25">
      <c r="A22" s="277" t="s">
        <v>148</v>
      </c>
      <c r="B22" s="277"/>
      <c r="C22" s="277"/>
      <c r="D22" s="277"/>
      <c r="E22" s="277"/>
      <c r="F22" s="277"/>
      <c r="G22" s="277"/>
      <c r="H22" s="277"/>
      <c r="I22" s="277"/>
      <c r="J22" s="277"/>
    </row>
    <row r="23" spans="1:10" x14ac:dyDescent="0.25">
      <c r="A23" s="277" t="s">
        <v>91</v>
      </c>
      <c r="B23" s="277"/>
      <c r="C23" s="277"/>
      <c r="D23" s="277"/>
      <c r="E23" s="277"/>
      <c r="F23" s="277"/>
      <c r="G23" s="277"/>
      <c r="H23" s="277"/>
      <c r="I23" s="277"/>
      <c r="J23" s="277"/>
    </row>
    <row r="24" spans="1:10" x14ac:dyDescent="0.25">
      <c r="A24" s="177" t="s">
        <v>149</v>
      </c>
      <c r="B24" s="131"/>
      <c r="C24" s="131"/>
      <c r="D24" s="131"/>
      <c r="E24" s="131"/>
      <c r="F24" s="131"/>
      <c r="G24" s="131"/>
      <c r="H24" s="131"/>
      <c r="I24" s="131"/>
      <c r="J24" s="131"/>
    </row>
    <row r="25" spans="1:10" x14ac:dyDescent="0.25">
      <c r="A25" s="177" t="s">
        <v>88</v>
      </c>
      <c r="B25" s="17"/>
      <c r="C25" s="17"/>
      <c r="D25" s="17"/>
      <c r="E25" s="17"/>
      <c r="F25" s="18"/>
      <c r="G25" s="17"/>
      <c r="H25" s="17"/>
      <c r="I25" s="17"/>
      <c r="J25" s="17"/>
    </row>
    <row r="26" spans="1:10" x14ac:dyDescent="0.25">
      <c r="A26" s="177" t="s">
        <v>150</v>
      </c>
      <c r="B26" s="17"/>
      <c r="C26" s="17"/>
      <c r="D26" s="17"/>
      <c r="E26" s="17"/>
      <c r="F26" s="18"/>
      <c r="G26" s="17"/>
      <c r="H26" s="17"/>
      <c r="I26" s="17"/>
      <c r="J26" s="17"/>
    </row>
    <row r="27" spans="1:10" x14ac:dyDescent="0.25">
      <c r="A27" s="177" t="s">
        <v>151</v>
      </c>
      <c r="B27" s="17"/>
      <c r="C27" s="17"/>
      <c r="D27" s="17"/>
      <c r="E27" s="17"/>
      <c r="F27" s="18"/>
      <c r="G27" s="17"/>
      <c r="H27" s="17"/>
      <c r="I27" s="17"/>
      <c r="J27" s="17"/>
    </row>
    <row r="28" spans="1:10" x14ac:dyDescent="0.25">
      <c r="A28" s="177" t="s">
        <v>706</v>
      </c>
      <c r="B28" s="17"/>
      <c r="C28" s="17"/>
      <c r="D28" s="17"/>
      <c r="E28" s="17"/>
      <c r="F28" s="18"/>
      <c r="G28" s="17"/>
      <c r="H28" s="17"/>
      <c r="I28" s="17"/>
      <c r="J28" s="17"/>
    </row>
    <row r="29" spans="1:10" x14ac:dyDescent="0.25">
      <c r="A29" s="177" t="s">
        <v>707</v>
      </c>
      <c r="B29" s="17"/>
      <c r="C29" s="17"/>
      <c r="D29" s="17"/>
      <c r="E29" s="17"/>
      <c r="F29" s="18"/>
      <c r="G29" s="17"/>
      <c r="H29" s="17"/>
      <c r="I29" s="17"/>
      <c r="J29" s="17"/>
    </row>
    <row r="30" spans="1:10" x14ac:dyDescent="0.25">
      <c r="A30" s="177"/>
      <c r="B30" s="17"/>
      <c r="C30" s="17"/>
      <c r="D30" s="17"/>
      <c r="E30" s="17"/>
      <c r="F30" s="18"/>
      <c r="G30" s="17"/>
      <c r="H30" s="17"/>
      <c r="I30" s="17"/>
      <c r="J30" s="17"/>
    </row>
    <row r="31" spans="1:10" x14ac:dyDescent="0.25">
      <c r="A31" s="177" t="s">
        <v>708</v>
      </c>
      <c r="B31" s="17"/>
      <c r="C31" s="17"/>
      <c r="D31" s="17"/>
      <c r="E31" s="17"/>
      <c r="F31" s="18"/>
      <c r="G31" s="17"/>
      <c r="H31" s="17"/>
      <c r="I31" s="17"/>
      <c r="J31" s="17"/>
    </row>
    <row r="32" spans="1:10" x14ac:dyDescent="0.25">
      <c r="A32" s="177" t="s">
        <v>87</v>
      </c>
    </row>
    <row r="33" spans="1:5" x14ac:dyDescent="0.25">
      <c r="A33" s="276" t="s">
        <v>755</v>
      </c>
      <c r="B33" s="276"/>
      <c r="C33" s="276"/>
      <c r="D33" s="276"/>
      <c r="E33" s="276"/>
    </row>
  </sheetData>
  <mergeCells count="6">
    <mergeCell ref="A33:E33"/>
    <mergeCell ref="A19:J19"/>
    <mergeCell ref="A20:J20"/>
    <mergeCell ref="A21:J21"/>
    <mergeCell ref="A22:J22"/>
    <mergeCell ref="A23:J23"/>
  </mergeCells>
  <hyperlinks>
    <hyperlink ref="A21:J21" r:id="rId1" display="Watch Statistical PERT videos on YouTube " xr:uid="{7B7EBB92-669F-47F6-96C3-E56E496EDB6E}"/>
    <hyperlink ref="A22" r:id="rId2" display="Follow Statistical PERT on Twitter to learn when new updates are released" xr:uid="{6D1E7708-A58A-4761-9914-C8C624DADB9A}"/>
    <hyperlink ref="A21" r:id="rId3" xr:uid="{96F08C02-C8F8-455A-9D1D-774C326DB97D}"/>
    <hyperlink ref="A20" r:id="rId4" display="Take a Pluralsight course on Statistical PERT" xr:uid="{9AB2DF59-304B-49A4-A3A0-7E647673F6F1}"/>
    <hyperlink ref="A19" r:id="rId5" display="Download more FREE Statistical PERT templates at https://www.statisticalpert.com" xr:uid="{F639FCAB-8E12-4A68-B198-E30BCA081F7E}"/>
    <hyperlink ref="A23:J23" r:id="rId6" display="Follow Statistical PERT on Twitter to learn when new updates are released" xr:uid="{4B24C42B-B995-4F2D-A0A0-2FE7FD3B3857}"/>
    <hyperlink ref="A22:J22" r:id="rId7" display="Connect with or follow William W. Davis on LinkedIn" xr:uid="{71E178FA-E404-4682-BF37-71C27E1A1FC9}"/>
    <hyperlink ref="A20:J20" r:id="rId8" display="Watch a Pluralsight course on Statistical PERT® Normal Edition" xr:uid="{7DDFD866-3A59-4289-A888-114D55212EDB}"/>
    <hyperlink ref="A33" r:id="rId9" xr:uid="{45FA4925-88D7-4620-86EC-63CA30997D2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1"/>
  <sheetViews>
    <sheetView showGridLines="0" workbookViewId="0">
      <selection activeCell="B1" sqref="B1"/>
    </sheetView>
  </sheetViews>
  <sheetFormatPr defaultRowHeight="15" x14ac:dyDescent="0.25"/>
  <cols>
    <col min="1" max="1" width="35.7109375" customWidth="1"/>
    <col min="2" max="2" width="13.5703125" customWidth="1"/>
    <col min="3" max="11" width="10.7109375" customWidth="1"/>
  </cols>
  <sheetData>
    <row r="1" spans="1:2" x14ac:dyDescent="0.25">
      <c r="A1" s="278" t="s">
        <v>140</v>
      </c>
      <c r="B1" s="94">
        <v>-0.05</v>
      </c>
    </row>
    <row r="2" spans="1:2" x14ac:dyDescent="0.25">
      <c r="A2" s="279"/>
      <c r="B2" s="94">
        <v>-0.1</v>
      </c>
    </row>
    <row r="3" spans="1:2" x14ac:dyDescent="0.25">
      <c r="A3" s="279"/>
      <c r="B3" s="94">
        <v>-0.15</v>
      </c>
    </row>
    <row r="4" spans="1:2" x14ac:dyDescent="0.25">
      <c r="A4" s="279"/>
      <c r="B4" s="94">
        <v>-0.2</v>
      </c>
    </row>
    <row r="5" spans="1:2" x14ac:dyDescent="0.25">
      <c r="A5" s="279"/>
      <c r="B5" s="94">
        <v>-0.25</v>
      </c>
    </row>
    <row r="6" spans="1:2" x14ac:dyDescent="0.25">
      <c r="A6" s="279"/>
      <c r="B6" s="94">
        <v>-0.3</v>
      </c>
    </row>
    <row r="7" spans="1:2" x14ac:dyDescent="0.25">
      <c r="A7" s="279"/>
      <c r="B7" s="94">
        <v>-0.35</v>
      </c>
    </row>
    <row r="8" spans="1:2" x14ac:dyDescent="0.25">
      <c r="A8" s="279"/>
      <c r="B8" s="94">
        <v>-0.4</v>
      </c>
    </row>
    <row r="9" spans="1:2" x14ac:dyDescent="0.25">
      <c r="A9" s="279"/>
      <c r="B9" s="94">
        <v>-0.5</v>
      </c>
    </row>
    <row r="10" spans="1:2" x14ac:dyDescent="0.25">
      <c r="A10" s="279"/>
      <c r="B10" s="94">
        <v>-0.6</v>
      </c>
    </row>
    <row r="11" spans="1:2" x14ac:dyDescent="0.25">
      <c r="A11" s="280"/>
      <c r="B11" s="94">
        <v>-0.7</v>
      </c>
    </row>
    <row r="12" spans="1:2" x14ac:dyDescent="0.25">
      <c r="B12" s="95"/>
    </row>
    <row r="14" spans="1:2" x14ac:dyDescent="0.25">
      <c r="A14" s="281" t="s">
        <v>141</v>
      </c>
      <c r="B14" s="94">
        <v>0.1</v>
      </c>
    </row>
    <row r="15" spans="1:2" x14ac:dyDescent="0.25">
      <c r="A15" s="281"/>
      <c r="B15" s="94">
        <v>0.2</v>
      </c>
    </row>
    <row r="16" spans="1:2" x14ac:dyDescent="0.25">
      <c r="A16" s="281"/>
      <c r="B16" s="94">
        <v>0.3</v>
      </c>
    </row>
    <row r="17" spans="1:11" x14ac:dyDescent="0.25">
      <c r="A17" s="281"/>
      <c r="B17" s="94">
        <v>0.4</v>
      </c>
    </row>
    <row r="18" spans="1:11" x14ac:dyDescent="0.25">
      <c r="A18" s="281"/>
      <c r="B18" s="94">
        <v>0.5</v>
      </c>
    </row>
    <row r="19" spans="1:11" x14ac:dyDescent="0.25">
      <c r="A19" s="281"/>
      <c r="B19" s="94">
        <v>0.75</v>
      </c>
    </row>
    <row r="20" spans="1:11" x14ac:dyDescent="0.25">
      <c r="A20" s="281"/>
      <c r="B20" s="94">
        <v>1</v>
      </c>
    </row>
    <row r="21" spans="1:11" x14ac:dyDescent="0.25">
      <c r="A21" s="281"/>
      <c r="B21" s="94">
        <v>1.25</v>
      </c>
    </row>
    <row r="22" spans="1:11" x14ac:dyDescent="0.25">
      <c r="A22" s="281"/>
      <c r="B22" s="94">
        <v>1.5</v>
      </c>
    </row>
    <row r="23" spans="1:11" x14ac:dyDescent="0.25">
      <c r="A23" s="281"/>
      <c r="B23" s="94">
        <v>1.75</v>
      </c>
    </row>
    <row r="24" spans="1:11" x14ac:dyDescent="0.25">
      <c r="A24" s="281"/>
      <c r="B24" s="94">
        <v>2</v>
      </c>
    </row>
    <row r="27" spans="1:11" x14ac:dyDescent="0.25">
      <c r="A27" s="96" t="s">
        <v>139</v>
      </c>
      <c r="B27" s="97"/>
    </row>
    <row r="28" spans="1:11" x14ac:dyDescent="0.25">
      <c r="A28" s="1" t="s">
        <v>77</v>
      </c>
      <c r="B28" s="98" t="b">
        <f>FALSE</f>
        <v>0</v>
      </c>
      <c r="C28" s="99" t="s">
        <v>78</v>
      </c>
      <c r="D28" s="100"/>
      <c r="E28" s="100"/>
      <c r="F28" s="100"/>
      <c r="G28" s="100"/>
      <c r="H28" s="100"/>
      <c r="I28" s="100"/>
      <c r="J28" s="100"/>
      <c r="K28" s="101"/>
    </row>
    <row r="29" spans="1:11" x14ac:dyDescent="0.25">
      <c r="A29" s="1" t="s">
        <v>79</v>
      </c>
      <c r="B29" s="98" t="b">
        <f>TRUE</f>
        <v>1</v>
      </c>
      <c r="C29" s="99" t="s">
        <v>80</v>
      </c>
      <c r="D29" s="100"/>
      <c r="E29" s="100"/>
      <c r="F29" s="100"/>
      <c r="G29" s="100"/>
      <c r="H29" s="100"/>
      <c r="I29" s="100"/>
      <c r="J29" s="100"/>
      <c r="K29" s="101"/>
    </row>
    <row r="32" spans="1:11" x14ac:dyDescent="0.25">
      <c r="A32" s="96" t="s">
        <v>81</v>
      </c>
      <c r="B32" s="97"/>
    </row>
    <row r="33" spans="1:10" x14ac:dyDescent="0.25">
      <c r="A33" s="1" t="s">
        <v>82</v>
      </c>
      <c r="B33" s="98" t="b">
        <f>TRUE</f>
        <v>1</v>
      </c>
    </row>
    <row r="34" spans="1:10" x14ac:dyDescent="0.25">
      <c r="A34" s="1" t="s">
        <v>83</v>
      </c>
      <c r="B34" s="98" t="b">
        <f>FALSE</f>
        <v>0</v>
      </c>
    </row>
    <row r="36" spans="1:10" x14ac:dyDescent="0.25">
      <c r="A36" s="175" t="str">
        <f>CONCATENATE("Version ",'Change Log'!$B$2," – © 2015-",YEAR('Change Log'!$A$2),", William W. Davis, MSPM, PMP")</f>
        <v>Version 2.0p – © 2015-2019, William W. Davis, MSPM, PMP</v>
      </c>
    </row>
    <row r="37" spans="1:10" x14ac:dyDescent="0.25">
      <c r="A37" s="277" t="s">
        <v>136</v>
      </c>
      <c r="B37" s="277"/>
      <c r="C37" s="277"/>
      <c r="D37" s="277"/>
      <c r="E37" s="277"/>
      <c r="F37" s="277"/>
      <c r="G37" s="277"/>
      <c r="H37" s="277"/>
      <c r="I37" s="277"/>
      <c r="J37" s="277"/>
    </row>
    <row r="38" spans="1:10" x14ac:dyDescent="0.25">
      <c r="A38" s="277" t="s">
        <v>135</v>
      </c>
      <c r="B38" s="277"/>
      <c r="C38" s="277"/>
      <c r="D38" s="277"/>
      <c r="E38" s="277"/>
      <c r="F38" s="277"/>
      <c r="G38" s="277"/>
      <c r="H38" s="277"/>
      <c r="I38" s="277"/>
      <c r="J38" s="277"/>
    </row>
    <row r="39" spans="1:10" x14ac:dyDescent="0.25">
      <c r="A39" s="277" t="s">
        <v>90</v>
      </c>
      <c r="B39" s="277"/>
      <c r="C39" s="277"/>
      <c r="D39" s="277"/>
      <c r="E39" s="277"/>
      <c r="F39" s="277"/>
      <c r="G39" s="277"/>
      <c r="H39" s="277"/>
      <c r="I39" s="277"/>
      <c r="J39" s="277"/>
    </row>
    <row r="40" spans="1:10" x14ac:dyDescent="0.25">
      <c r="A40" s="277" t="s">
        <v>148</v>
      </c>
      <c r="B40" s="277"/>
      <c r="C40" s="277"/>
      <c r="D40" s="277"/>
      <c r="E40" s="277"/>
      <c r="F40" s="277"/>
      <c r="G40" s="277"/>
      <c r="H40" s="277"/>
      <c r="I40" s="277"/>
      <c r="J40" s="277"/>
    </row>
    <row r="41" spans="1:10" x14ac:dyDescent="0.25">
      <c r="A41" s="277" t="s">
        <v>91</v>
      </c>
      <c r="B41" s="277"/>
      <c r="C41" s="277"/>
      <c r="D41" s="277"/>
      <c r="E41" s="277"/>
      <c r="F41" s="277"/>
      <c r="G41" s="277"/>
      <c r="H41" s="277"/>
      <c r="I41" s="277"/>
      <c r="J41" s="277"/>
    </row>
    <row r="42" spans="1:10" x14ac:dyDescent="0.25">
      <c r="A42" s="177" t="s">
        <v>149</v>
      </c>
      <c r="B42" s="131"/>
      <c r="C42" s="131"/>
      <c r="D42" s="131"/>
      <c r="E42" s="131"/>
      <c r="F42" s="131"/>
      <c r="G42" s="131"/>
      <c r="H42" s="131"/>
      <c r="I42" s="131"/>
      <c r="J42" s="131"/>
    </row>
    <row r="43" spans="1:10" x14ac:dyDescent="0.25">
      <c r="A43" s="177" t="s">
        <v>88</v>
      </c>
      <c r="B43" s="17"/>
      <c r="C43" s="17"/>
      <c r="D43" s="17"/>
      <c r="E43" s="17"/>
      <c r="F43" s="18"/>
      <c r="G43" s="17"/>
      <c r="H43" s="17"/>
      <c r="I43" s="17"/>
      <c r="J43" s="17"/>
    </row>
    <row r="44" spans="1:10" x14ac:dyDescent="0.25">
      <c r="A44" s="177" t="s">
        <v>150</v>
      </c>
      <c r="B44" s="17"/>
      <c r="C44" s="17"/>
      <c r="D44" s="17"/>
      <c r="E44" s="17"/>
      <c r="F44" s="18"/>
      <c r="G44" s="17"/>
      <c r="H44" s="17"/>
      <c r="I44" s="17"/>
      <c r="J44" s="17"/>
    </row>
    <row r="45" spans="1:10" x14ac:dyDescent="0.25">
      <c r="A45" s="177" t="s">
        <v>151</v>
      </c>
      <c r="B45" s="17"/>
      <c r="C45" s="17"/>
      <c r="D45" s="17"/>
      <c r="E45" s="17"/>
      <c r="F45" s="18"/>
      <c r="G45" s="17"/>
      <c r="H45" s="17"/>
      <c r="I45" s="17"/>
      <c r="J45" s="17"/>
    </row>
    <row r="46" spans="1:10" x14ac:dyDescent="0.25">
      <c r="A46" s="177" t="s">
        <v>706</v>
      </c>
      <c r="B46" s="17"/>
      <c r="C46" s="17"/>
      <c r="D46" s="17"/>
      <c r="E46" s="17"/>
      <c r="F46" s="18"/>
      <c r="G46" s="17"/>
      <c r="H46" s="17"/>
      <c r="I46" s="17"/>
      <c r="J46" s="17"/>
    </row>
    <row r="47" spans="1:10" x14ac:dyDescent="0.25">
      <c r="A47" s="177" t="s">
        <v>707</v>
      </c>
      <c r="B47" s="17"/>
      <c r="C47" s="17"/>
      <c r="D47" s="17"/>
      <c r="E47" s="17"/>
      <c r="F47" s="18"/>
      <c r="G47" s="17"/>
      <c r="H47" s="17"/>
      <c r="I47" s="17"/>
      <c r="J47" s="17"/>
    </row>
    <row r="48" spans="1:10" x14ac:dyDescent="0.25">
      <c r="A48" s="177"/>
      <c r="B48" s="17"/>
      <c r="C48" s="17"/>
      <c r="D48" s="17"/>
      <c r="E48" s="17"/>
      <c r="F48" s="18"/>
      <c r="G48" s="17"/>
      <c r="H48" s="17"/>
      <c r="I48" s="17"/>
      <c r="J48" s="17"/>
    </row>
    <row r="49" spans="1:10" x14ac:dyDescent="0.25">
      <c r="A49" s="177" t="s">
        <v>708</v>
      </c>
      <c r="B49" s="17"/>
      <c r="C49" s="17"/>
      <c r="D49" s="17"/>
      <c r="E49" s="17"/>
      <c r="F49" s="18"/>
      <c r="G49" s="17"/>
      <c r="H49" s="17"/>
      <c r="I49" s="17"/>
      <c r="J49" s="17"/>
    </row>
    <row r="50" spans="1:10" x14ac:dyDescent="0.25">
      <c r="A50" s="177" t="s">
        <v>87</v>
      </c>
    </row>
    <row r="51" spans="1:10" x14ac:dyDescent="0.25">
      <c r="A51" s="276" t="s">
        <v>755</v>
      </c>
      <c r="B51" s="276"/>
      <c r="C51" s="276"/>
      <c r="D51" s="276"/>
      <c r="E51" s="276"/>
    </row>
  </sheetData>
  <mergeCells count="8">
    <mergeCell ref="A51:E51"/>
    <mergeCell ref="A40:J40"/>
    <mergeCell ref="A41:J41"/>
    <mergeCell ref="A1:A11"/>
    <mergeCell ref="A14:A24"/>
    <mergeCell ref="A37:J37"/>
    <mergeCell ref="A38:J38"/>
    <mergeCell ref="A39:J39"/>
  </mergeCells>
  <hyperlinks>
    <hyperlink ref="A39:J39" r:id="rId1" display="Watch Statistical PERT videos on YouTube " xr:uid="{2A840D28-AC57-43AB-99BB-57B1FAB62357}"/>
    <hyperlink ref="A40" r:id="rId2" display="Follow Statistical PERT on Twitter to learn when new updates are released" xr:uid="{2FDE3621-CC1F-4A6F-B1C6-C7EC15EDA578}"/>
    <hyperlink ref="A39" r:id="rId3" xr:uid="{ABE9884C-5BB4-443D-A761-B44C3B45A737}"/>
    <hyperlink ref="A38" r:id="rId4" display="Take a Pluralsight course on Statistical PERT" xr:uid="{2A57D7B9-0A30-4F9B-BE50-10172243B388}"/>
    <hyperlink ref="A37" r:id="rId5" display="Download more FREE Statistical PERT templates at https://www.statisticalpert.com" xr:uid="{E10769C3-C168-43D0-B188-FDD38938D33A}"/>
    <hyperlink ref="A41:J41" r:id="rId6" display="Follow Statistical PERT on Twitter to learn when new updates are released" xr:uid="{FD23A362-2DD1-4D76-B187-1835302229EE}"/>
    <hyperlink ref="A40:J40" r:id="rId7" display="Connect with or follow William W. Davis on LinkedIn" xr:uid="{04E82295-90B6-49F9-89BB-26A880C7807C}"/>
    <hyperlink ref="A38:J38" r:id="rId8" display="Watch a Pluralsight course on Statistical PERT® Normal Edition" xr:uid="{8C12DD76-2772-4018-AE69-6E71B13AAF6E}"/>
    <hyperlink ref="A51" r:id="rId9" xr:uid="{EB966996-75EE-4A16-8EAA-0DAD108F209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8"/>
  <sheetViews>
    <sheetView showGridLines="0" workbookViewId="0">
      <selection activeCell="C2" sqref="C2"/>
    </sheetView>
  </sheetViews>
  <sheetFormatPr defaultRowHeight="15" x14ac:dyDescent="0.25"/>
  <cols>
    <col min="1" max="1" width="10.5703125" style="14" customWidth="1"/>
    <col min="2" max="2" width="15" style="15" customWidth="1"/>
    <col min="3" max="3" width="125.140625" style="10" customWidth="1"/>
  </cols>
  <sheetData>
    <row r="1" spans="1:3" x14ac:dyDescent="0.25">
      <c r="A1" s="12" t="s">
        <v>21</v>
      </c>
      <c r="B1" s="13" t="s">
        <v>22</v>
      </c>
      <c r="C1" s="11" t="s">
        <v>23</v>
      </c>
    </row>
    <row r="2" spans="1:3" x14ac:dyDescent="0.25">
      <c r="A2" s="182">
        <v>43653</v>
      </c>
      <c r="B2" s="183" t="s">
        <v>757</v>
      </c>
      <c r="C2" s="184" t="s">
        <v>759</v>
      </c>
    </row>
    <row r="3" spans="1:3" x14ac:dyDescent="0.25">
      <c r="A3" s="182">
        <v>43653</v>
      </c>
      <c r="B3" s="183" t="s">
        <v>752</v>
      </c>
      <c r="C3" s="184" t="s">
        <v>756</v>
      </c>
    </row>
    <row r="4" spans="1:3" x14ac:dyDescent="0.25">
      <c r="A4" s="182">
        <v>43653</v>
      </c>
      <c r="B4" s="183" t="s">
        <v>747</v>
      </c>
      <c r="C4" s="184" t="s">
        <v>749</v>
      </c>
    </row>
    <row r="5" spans="1:3" x14ac:dyDescent="0.25">
      <c r="A5" s="182">
        <v>43653</v>
      </c>
      <c r="B5" s="183" t="s">
        <v>714</v>
      </c>
      <c r="C5" s="184" t="s">
        <v>746</v>
      </c>
    </row>
    <row r="6" spans="1:3" x14ac:dyDescent="0.25">
      <c r="A6" s="182">
        <v>43647</v>
      </c>
      <c r="B6" s="183" t="s">
        <v>712</v>
      </c>
      <c r="C6" s="184" t="s">
        <v>713</v>
      </c>
    </row>
    <row r="7" spans="1:3" x14ac:dyDescent="0.25">
      <c r="A7" s="182">
        <v>43646</v>
      </c>
      <c r="B7" s="183" t="s">
        <v>709</v>
      </c>
      <c r="C7" s="184" t="s">
        <v>711</v>
      </c>
    </row>
    <row r="8" spans="1:3" x14ac:dyDescent="0.25">
      <c r="A8" s="182">
        <v>43645</v>
      </c>
      <c r="B8" s="183" t="s">
        <v>705</v>
      </c>
      <c r="C8" s="184" t="s">
        <v>710</v>
      </c>
    </row>
    <row r="9" spans="1:3" x14ac:dyDescent="0.25">
      <c r="A9" s="182">
        <v>43645</v>
      </c>
      <c r="B9" s="183" t="s">
        <v>703</v>
      </c>
      <c r="C9" s="184" t="s">
        <v>704</v>
      </c>
    </row>
    <row r="10" spans="1:3" x14ac:dyDescent="0.25">
      <c r="A10" s="182">
        <v>43645</v>
      </c>
      <c r="B10" s="183" t="s">
        <v>701</v>
      </c>
      <c r="C10" s="184" t="s">
        <v>702</v>
      </c>
    </row>
    <row r="11" spans="1:3" x14ac:dyDescent="0.25">
      <c r="A11" s="182">
        <v>43645</v>
      </c>
      <c r="B11" s="183" t="s">
        <v>700</v>
      </c>
      <c r="C11" s="184" t="s">
        <v>699</v>
      </c>
    </row>
    <row r="12" spans="1:3" x14ac:dyDescent="0.25">
      <c r="A12" s="182">
        <v>43644</v>
      </c>
      <c r="B12" s="183" t="s">
        <v>686</v>
      </c>
      <c r="C12" s="184" t="s">
        <v>695</v>
      </c>
    </row>
    <row r="13" spans="1:3" x14ac:dyDescent="0.25">
      <c r="A13" s="182">
        <v>43643</v>
      </c>
      <c r="B13" s="183" t="s">
        <v>684</v>
      </c>
      <c r="C13" s="184" t="s">
        <v>696</v>
      </c>
    </row>
    <row r="14" spans="1:3" x14ac:dyDescent="0.25">
      <c r="A14" s="182">
        <v>43642</v>
      </c>
      <c r="B14" s="183" t="s">
        <v>683</v>
      </c>
      <c r="C14" s="184" t="s">
        <v>697</v>
      </c>
    </row>
    <row r="15" spans="1:3" x14ac:dyDescent="0.25">
      <c r="A15" s="182">
        <v>43641</v>
      </c>
      <c r="B15" s="183" t="s">
        <v>159</v>
      </c>
      <c r="C15" s="184" t="s">
        <v>698</v>
      </c>
    </row>
    <row r="16" spans="1:3" x14ac:dyDescent="0.25">
      <c r="A16" s="173">
        <v>43543</v>
      </c>
      <c r="B16" s="174" t="s">
        <v>146</v>
      </c>
      <c r="C16" s="41" t="s">
        <v>147</v>
      </c>
    </row>
    <row r="17" spans="1:3" x14ac:dyDescent="0.25">
      <c r="A17" s="173">
        <v>43365</v>
      </c>
      <c r="B17" s="174" t="s">
        <v>144</v>
      </c>
      <c r="C17" s="41" t="s">
        <v>145</v>
      </c>
    </row>
    <row r="18" spans="1:3" x14ac:dyDescent="0.25">
      <c r="A18" s="173">
        <v>42795</v>
      </c>
      <c r="B18" s="174" t="s">
        <v>138</v>
      </c>
      <c r="C18" s="41" t="s">
        <v>142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76F17-FD6E-41C5-84AB-7F251F6572AF}">
  <dimension ref="A1:A676"/>
  <sheetViews>
    <sheetView showGridLines="0" showRowColHeaders="0" workbookViewId="0"/>
  </sheetViews>
  <sheetFormatPr defaultRowHeight="15" x14ac:dyDescent="0.25"/>
  <cols>
    <col min="1" max="1" width="9.140625" style="284"/>
  </cols>
  <sheetData>
    <row r="1" spans="1:1" x14ac:dyDescent="0.25">
      <c r="A1" s="282" t="s">
        <v>160</v>
      </c>
    </row>
    <row r="2" spans="1:1" x14ac:dyDescent="0.25">
      <c r="A2" s="282" t="s">
        <v>161</v>
      </c>
    </row>
    <row r="3" spans="1:1" x14ac:dyDescent="0.25">
      <c r="A3" s="282"/>
    </row>
    <row r="4" spans="1:1" x14ac:dyDescent="0.25">
      <c r="A4" s="282" t="s">
        <v>162</v>
      </c>
    </row>
    <row r="5" spans="1:1" x14ac:dyDescent="0.25">
      <c r="A5" s="282" t="s">
        <v>163</v>
      </c>
    </row>
    <row r="6" spans="1:1" x14ac:dyDescent="0.25">
      <c r="A6" s="282" t="s">
        <v>164</v>
      </c>
    </row>
    <row r="7" spans="1:1" x14ac:dyDescent="0.25">
      <c r="A7" s="282"/>
    </row>
    <row r="8" spans="1:1" x14ac:dyDescent="0.25">
      <c r="A8" s="282" t="s">
        <v>165</v>
      </c>
    </row>
    <row r="9" spans="1:1" x14ac:dyDescent="0.25">
      <c r="A9" s="282"/>
    </row>
    <row r="10" spans="1:1" x14ac:dyDescent="0.25">
      <c r="A10" s="282" t="s">
        <v>166</v>
      </c>
    </row>
    <row r="11" spans="1:1" x14ac:dyDescent="0.25">
      <c r="A11" s="282" t="s">
        <v>167</v>
      </c>
    </row>
    <row r="12" spans="1:1" x14ac:dyDescent="0.25">
      <c r="A12" s="282"/>
    </row>
    <row r="13" spans="1:1" x14ac:dyDescent="0.25">
      <c r="A13" s="282" t="s">
        <v>168</v>
      </c>
    </row>
    <row r="14" spans="1:1" x14ac:dyDescent="0.25">
      <c r="A14" s="282" t="s">
        <v>169</v>
      </c>
    </row>
    <row r="15" spans="1:1" x14ac:dyDescent="0.25">
      <c r="A15" s="282" t="s">
        <v>170</v>
      </c>
    </row>
    <row r="16" spans="1:1" x14ac:dyDescent="0.25">
      <c r="A16" s="282" t="s">
        <v>171</v>
      </c>
    </row>
    <row r="17" spans="1:1" x14ac:dyDescent="0.25">
      <c r="A17" s="282" t="s">
        <v>172</v>
      </c>
    </row>
    <row r="18" spans="1:1" x14ac:dyDescent="0.25">
      <c r="A18" s="282" t="s">
        <v>173</v>
      </c>
    </row>
    <row r="19" spans="1:1" x14ac:dyDescent="0.25">
      <c r="A19" s="282" t="s">
        <v>174</v>
      </c>
    </row>
    <row r="20" spans="1:1" x14ac:dyDescent="0.25">
      <c r="A20" s="282" t="s">
        <v>175</v>
      </c>
    </row>
    <row r="21" spans="1:1" x14ac:dyDescent="0.25">
      <c r="A21" s="282"/>
    </row>
    <row r="22" spans="1:1" x14ac:dyDescent="0.25">
      <c r="A22" s="282" t="s">
        <v>176</v>
      </c>
    </row>
    <row r="23" spans="1:1" x14ac:dyDescent="0.25">
      <c r="A23" s="282" t="s">
        <v>177</v>
      </c>
    </row>
    <row r="24" spans="1:1" x14ac:dyDescent="0.25">
      <c r="A24" s="282" t="s">
        <v>178</v>
      </c>
    </row>
    <row r="25" spans="1:1" x14ac:dyDescent="0.25">
      <c r="A25" s="282" t="s">
        <v>179</v>
      </c>
    </row>
    <row r="26" spans="1:1" x14ac:dyDescent="0.25">
      <c r="A26" s="282" t="s">
        <v>180</v>
      </c>
    </row>
    <row r="27" spans="1:1" x14ac:dyDescent="0.25">
      <c r="A27" s="282" t="s">
        <v>181</v>
      </c>
    </row>
    <row r="28" spans="1:1" x14ac:dyDescent="0.25">
      <c r="A28" s="282"/>
    </row>
    <row r="29" spans="1:1" x14ac:dyDescent="0.25">
      <c r="A29" s="282" t="s">
        <v>182</v>
      </c>
    </row>
    <row r="30" spans="1:1" x14ac:dyDescent="0.25">
      <c r="A30" s="282" t="s">
        <v>183</v>
      </c>
    </row>
    <row r="31" spans="1:1" x14ac:dyDescent="0.25">
      <c r="A31" s="282" t="s">
        <v>184</v>
      </c>
    </row>
    <row r="32" spans="1:1" x14ac:dyDescent="0.25">
      <c r="A32" s="282" t="s">
        <v>185</v>
      </c>
    </row>
    <row r="33" spans="1:1" x14ac:dyDescent="0.25">
      <c r="A33" s="282"/>
    </row>
    <row r="34" spans="1:1" x14ac:dyDescent="0.25">
      <c r="A34" s="282" t="s">
        <v>186</v>
      </c>
    </row>
    <row r="35" spans="1:1" x14ac:dyDescent="0.25">
      <c r="A35" s="282" t="s">
        <v>187</v>
      </c>
    </row>
    <row r="36" spans="1:1" x14ac:dyDescent="0.25">
      <c r="A36" s="282" t="s">
        <v>188</v>
      </c>
    </row>
    <row r="37" spans="1:1" x14ac:dyDescent="0.25">
      <c r="A37" s="282" t="s">
        <v>189</v>
      </c>
    </row>
    <row r="38" spans="1:1" x14ac:dyDescent="0.25">
      <c r="A38" s="282" t="s">
        <v>190</v>
      </c>
    </row>
    <row r="39" spans="1:1" x14ac:dyDescent="0.25">
      <c r="A39" s="282"/>
    </row>
    <row r="40" spans="1:1" x14ac:dyDescent="0.25">
      <c r="A40" s="282" t="s">
        <v>191</v>
      </c>
    </row>
    <row r="41" spans="1:1" x14ac:dyDescent="0.25">
      <c r="A41" s="282" t="s">
        <v>192</v>
      </c>
    </row>
    <row r="42" spans="1:1" x14ac:dyDescent="0.25">
      <c r="A42" s="282" t="s">
        <v>193</v>
      </c>
    </row>
    <row r="43" spans="1:1" x14ac:dyDescent="0.25">
      <c r="A43" s="282"/>
    </row>
    <row r="44" spans="1:1" x14ac:dyDescent="0.25">
      <c r="A44" s="282" t="s">
        <v>194</v>
      </c>
    </row>
    <row r="45" spans="1:1" x14ac:dyDescent="0.25">
      <c r="A45" s="282" t="s">
        <v>195</v>
      </c>
    </row>
    <row r="46" spans="1:1" x14ac:dyDescent="0.25">
      <c r="A46" s="282" t="s">
        <v>196</v>
      </c>
    </row>
    <row r="47" spans="1:1" x14ac:dyDescent="0.25">
      <c r="A47" s="282" t="s">
        <v>197</v>
      </c>
    </row>
    <row r="48" spans="1:1" x14ac:dyDescent="0.25">
      <c r="A48" s="282" t="s">
        <v>198</v>
      </c>
    </row>
    <row r="49" spans="1:1" x14ac:dyDescent="0.25">
      <c r="A49" s="282"/>
    </row>
    <row r="50" spans="1:1" x14ac:dyDescent="0.25">
      <c r="A50" s="282" t="s">
        <v>199</v>
      </c>
    </row>
    <row r="51" spans="1:1" x14ac:dyDescent="0.25">
      <c r="A51" s="282" t="s">
        <v>200</v>
      </c>
    </row>
    <row r="52" spans="1:1" x14ac:dyDescent="0.25">
      <c r="A52" s="282" t="s">
        <v>201</v>
      </c>
    </row>
    <row r="53" spans="1:1" x14ac:dyDescent="0.25">
      <c r="A53" s="282" t="s">
        <v>202</v>
      </c>
    </row>
    <row r="54" spans="1:1" x14ac:dyDescent="0.25">
      <c r="A54" s="282" t="s">
        <v>203</v>
      </c>
    </row>
    <row r="55" spans="1:1" x14ac:dyDescent="0.25">
      <c r="A55" s="282" t="s">
        <v>204</v>
      </c>
    </row>
    <row r="56" spans="1:1" x14ac:dyDescent="0.25">
      <c r="A56" s="282" t="s">
        <v>205</v>
      </c>
    </row>
    <row r="57" spans="1:1" x14ac:dyDescent="0.25">
      <c r="A57" s="282" t="s">
        <v>206</v>
      </c>
    </row>
    <row r="58" spans="1:1" x14ac:dyDescent="0.25">
      <c r="A58" s="282" t="s">
        <v>207</v>
      </c>
    </row>
    <row r="59" spans="1:1" x14ac:dyDescent="0.25">
      <c r="A59" s="282" t="s">
        <v>208</v>
      </c>
    </row>
    <row r="60" spans="1:1" x14ac:dyDescent="0.25">
      <c r="A60" s="282"/>
    </row>
    <row r="61" spans="1:1" x14ac:dyDescent="0.25">
      <c r="A61" s="282" t="s">
        <v>209</v>
      </c>
    </row>
    <row r="62" spans="1:1" x14ac:dyDescent="0.25">
      <c r="A62" s="282" t="s">
        <v>210</v>
      </c>
    </row>
    <row r="63" spans="1:1" x14ac:dyDescent="0.25">
      <c r="A63" s="282" t="s">
        <v>211</v>
      </c>
    </row>
    <row r="64" spans="1:1" x14ac:dyDescent="0.25">
      <c r="A64" s="282" t="s">
        <v>212</v>
      </c>
    </row>
    <row r="65" spans="1:1" x14ac:dyDescent="0.25">
      <c r="A65" s="282" t="s">
        <v>213</v>
      </c>
    </row>
    <row r="66" spans="1:1" x14ac:dyDescent="0.25">
      <c r="A66" s="282" t="s">
        <v>214</v>
      </c>
    </row>
    <row r="67" spans="1:1" x14ac:dyDescent="0.25">
      <c r="A67" s="282"/>
    </row>
    <row r="68" spans="1:1" x14ac:dyDescent="0.25">
      <c r="A68" s="282" t="s">
        <v>215</v>
      </c>
    </row>
    <row r="69" spans="1:1" x14ac:dyDescent="0.25">
      <c r="A69" s="282" t="s">
        <v>216</v>
      </c>
    </row>
    <row r="70" spans="1:1" x14ac:dyDescent="0.25">
      <c r="A70" s="282"/>
    </row>
    <row r="71" spans="1:1" x14ac:dyDescent="0.25">
      <c r="A71" s="282" t="s">
        <v>217</v>
      </c>
    </row>
    <row r="72" spans="1:1" x14ac:dyDescent="0.25">
      <c r="A72" s="282"/>
    </row>
    <row r="73" spans="1:1" x14ac:dyDescent="0.25">
      <c r="A73" s="282" t="s">
        <v>218</v>
      </c>
    </row>
    <row r="74" spans="1:1" x14ac:dyDescent="0.25">
      <c r="A74" s="282"/>
    </row>
    <row r="75" spans="1:1" x14ac:dyDescent="0.25">
      <c r="A75" s="282" t="s">
        <v>219</v>
      </c>
    </row>
    <row r="76" spans="1:1" x14ac:dyDescent="0.25">
      <c r="A76" s="282"/>
    </row>
    <row r="77" spans="1:1" x14ac:dyDescent="0.25">
      <c r="A77" s="282" t="s">
        <v>220</v>
      </c>
    </row>
    <row r="78" spans="1:1" x14ac:dyDescent="0.25">
      <c r="A78" s="282" t="s">
        <v>221</v>
      </c>
    </row>
    <row r="79" spans="1:1" x14ac:dyDescent="0.25">
      <c r="A79" s="282"/>
    </row>
    <row r="80" spans="1:1" x14ac:dyDescent="0.25">
      <c r="A80" s="282" t="s">
        <v>222</v>
      </c>
    </row>
    <row r="81" spans="1:1" x14ac:dyDescent="0.25">
      <c r="A81" s="282" t="s">
        <v>223</v>
      </c>
    </row>
    <row r="82" spans="1:1" x14ac:dyDescent="0.25">
      <c r="A82" s="282" t="s">
        <v>224</v>
      </c>
    </row>
    <row r="83" spans="1:1" x14ac:dyDescent="0.25">
      <c r="A83" s="282"/>
    </row>
    <row r="84" spans="1:1" x14ac:dyDescent="0.25">
      <c r="A84" s="282" t="s">
        <v>225</v>
      </c>
    </row>
    <row r="85" spans="1:1" x14ac:dyDescent="0.25">
      <c r="A85" s="282" t="s">
        <v>226</v>
      </c>
    </row>
    <row r="86" spans="1:1" x14ac:dyDescent="0.25">
      <c r="A86" s="282" t="s">
        <v>227</v>
      </c>
    </row>
    <row r="87" spans="1:1" x14ac:dyDescent="0.25">
      <c r="A87" s="282" t="s">
        <v>228</v>
      </c>
    </row>
    <row r="88" spans="1:1" x14ac:dyDescent="0.25">
      <c r="A88" s="282"/>
    </row>
    <row r="89" spans="1:1" x14ac:dyDescent="0.25">
      <c r="A89" s="282" t="s">
        <v>229</v>
      </c>
    </row>
    <row r="90" spans="1:1" x14ac:dyDescent="0.25">
      <c r="A90" s="282" t="s">
        <v>230</v>
      </c>
    </row>
    <row r="91" spans="1:1" x14ac:dyDescent="0.25">
      <c r="A91" s="282"/>
    </row>
    <row r="92" spans="1:1" x14ac:dyDescent="0.25">
      <c r="A92" s="282" t="s">
        <v>231</v>
      </c>
    </row>
    <row r="93" spans="1:1" x14ac:dyDescent="0.25">
      <c r="A93" s="282" t="s">
        <v>232</v>
      </c>
    </row>
    <row r="94" spans="1:1" x14ac:dyDescent="0.25">
      <c r="A94" s="282" t="s">
        <v>233</v>
      </c>
    </row>
    <row r="95" spans="1:1" x14ac:dyDescent="0.25">
      <c r="A95" s="282" t="s">
        <v>234</v>
      </c>
    </row>
    <row r="96" spans="1:1" x14ac:dyDescent="0.25">
      <c r="A96" s="282" t="s">
        <v>235</v>
      </c>
    </row>
    <row r="97" spans="1:1" x14ac:dyDescent="0.25">
      <c r="A97" s="282" t="s">
        <v>236</v>
      </c>
    </row>
    <row r="98" spans="1:1" x14ac:dyDescent="0.25">
      <c r="A98" s="282"/>
    </row>
    <row r="99" spans="1:1" x14ac:dyDescent="0.25">
      <c r="A99" s="282" t="s">
        <v>237</v>
      </c>
    </row>
    <row r="100" spans="1:1" x14ac:dyDescent="0.25">
      <c r="A100" s="282" t="s">
        <v>238</v>
      </c>
    </row>
    <row r="101" spans="1:1" x14ac:dyDescent="0.25">
      <c r="A101" s="282" t="s">
        <v>239</v>
      </c>
    </row>
    <row r="102" spans="1:1" x14ac:dyDescent="0.25">
      <c r="A102" s="282"/>
    </row>
    <row r="103" spans="1:1" x14ac:dyDescent="0.25">
      <c r="A103" s="282" t="s">
        <v>240</v>
      </c>
    </row>
    <row r="104" spans="1:1" x14ac:dyDescent="0.25">
      <c r="A104" s="282" t="s">
        <v>241</v>
      </c>
    </row>
    <row r="105" spans="1:1" x14ac:dyDescent="0.25">
      <c r="A105" s="282" t="s">
        <v>242</v>
      </c>
    </row>
    <row r="106" spans="1:1" x14ac:dyDescent="0.25">
      <c r="A106" s="282" t="s">
        <v>243</v>
      </c>
    </row>
    <row r="107" spans="1:1" x14ac:dyDescent="0.25">
      <c r="A107" s="282" t="s">
        <v>244</v>
      </c>
    </row>
    <row r="108" spans="1:1" x14ac:dyDescent="0.25">
      <c r="A108" s="282" t="s">
        <v>245</v>
      </c>
    </row>
    <row r="109" spans="1:1" x14ac:dyDescent="0.25">
      <c r="A109" s="282" t="s">
        <v>246</v>
      </c>
    </row>
    <row r="110" spans="1:1" x14ac:dyDescent="0.25">
      <c r="A110" s="282" t="s">
        <v>247</v>
      </c>
    </row>
    <row r="111" spans="1:1" x14ac:dyDescent="0.25">
      <c r="A111" s="282"/>
    </row>
    <row r="112" spans="1:1" x14ac:dyDescent="0.25">
      <c r="A112" s="282" t="s">
        <v>248</v>
      </c>
    </row>
    <row r="113" spans="1:1" x14ac:dyDescent="0.25">
      <c r="A113" s="282"/>
    </row>
    <row r="114" spans="1:1" x14ac:dyDescent="0.25">
      <c r="A114" s="282" t="s">
        <v>249</v>
      </c>
    </row>
    <row r="115" spans="1:1" x14ac:dyDescent="0.25">
      <c r="A115" s="282" t="s">
        <v>250</v>
      </c>
    </row>
    <row r="116" spans="1:1" x14ac:dyDescent="0.25">
      <c r="A116" s="282" t="s">
        <v>251</v>
      </c>
    </row>
    <row r="117" spans="1:1" x14ac:dyDescent="0.25">
      <c r="A117" s="282"/>
    </row>
    <row r="118" spans="1:1" x14ac:dyDescent="0.25">
      <c r="A118" s="282" t="s">
        <v>252</v>
      </c>
    </row>
    <row r="119" spans="1:1" x14ac:dyDescent="0.25">
      <c r="A119" s="282" t="s">
        <v>253</v>
      </c>
    </row>
    <row r="120" spans="1:1" x14ac:dyDescent="0.25">
      <c r="A120" s="282" t="s">
        <v>254</v>
      </c>
    </row>
    <row r="121" spans="1:1" x14ac:dyDescent="0.25">
      <c r="A121" s="282" t="s">
        <v>255</v>
      </c>
    </row>
    <row r="122" spans="1:1" x14ac:dyDescent="0.25">
      <c r="A122" s="282"/>
    </row>
    <row r="123" spans="1:1" x14ac:dyDescent="0.25">
      <c r="A123" s="282" t="s">
        <v>256</v>
      </c>
    </row>
    <row r="124" spans="1:1" x14ac:dyDescent="0.25">
      <c r="A124" s="282" t="s">
        <v>257</v>
      </c>
    </row>
    <row r="125" spans="1:1" x14ac:dyDescent="0.25">
      <c r="A125" s="282" t="s">
        <v>258</v>
      </c>
    </row>
    <row r="126" spans="1:1" x14ac:dyDescent="0.25">
      <c r="A126" s="282" t="s">
        <v>259</v>
      </c>
    </row>
    <row r="127" spans="1:1" x14ac:dyDescent="0.25">
      <c r="A127" s="282" t="s">
        <v>260</v>
      </c>
    </row>
    <row r="128" spans="1:1" x14ac:dyDescent="0.25">
      <c r="A128" s="282" t="s">
        <v>261</v>
      </c>
    </row>
    <row r="129" spans="1:1" x14ac:dyDescent="0.25">
      <c r="A129" s="282" t="s">
        <v>262</v>
      </c>
    </row>
    <row r="130" spans="1:1" x14ac:dyDescent="0.25">
      <c r="A130" s="282" t="s">
        <v>263</v>
      </c>
    </row>
    <row r="131" spans="1:1" x14ac:dyDescent="0.25">
      <c r="A131" s="282" t="s">
        <v>264</v>
      </c>
    </row>
    <row r="132" spans="1:1" x14ac:dyDescent="0.25">
      <c r="A132" s="282" t="s">
        <v>265</v>
      </c>
    </row>
    <row r="133" spans="1:1" x14ac:dyDescent="0.25">
      <c r="A133" s="282"/>
    </row>
    <row r="134" spans="1:1" x14ac:dyDescent="0.25">
      <c r="A134" s="282" t="s">
        <v>266</v>
      </c>
    </row>
    <row r="135" spans="1:1" x14ac:dyDescent="0.25">
      <c r="A135" s="282" t="s">
        <v>267</v>
      </c>
    </row>
    <row r="136" spans="1:1" x14ac:dyDescent="0.25">
      <c r="A136" s="282" t="s">
        <v>268</v>
      </c>
    </row>
    <row r="137" spans="1:1" x14ac:dyDescent="0.25">
      <c r="A137" s="282" t="s">
        <v>269</v>
      </c>
    </row>
    <row r="138" spans="1:1" x14ac:dyDescent="0.25">
      <c r="A138" s="282" t="s">
        <v>270</v>
      </c>
    </row>
    <row r="139" spans="1:1" x14ac:dyDescent="0.25">
      <c r="A139" s="282" t="s">
        <v>271</v>
      </c>
    </row>
    <row r="140" spans="1:1" x14ac:dyDescent="0.25">
      <c r="A140" s="282" t="s">
        <v>272</v>
      </c>
    </row>
    <row r="141" spans="1:1" x14ac:dyDescent="0.25">
      <c r="A141" s="282" t="s">
        <v>273</v>
      </c>
    </row>
    <row r="142" spans="1:1" x14ac:dyDescent="0.25">
      <c r="A142" s="282" t="s">
        <v>274</v>
      </c>
    </row>
    <row r="143" spans="1:1" x14ac:dyDescent="0.25">
      <c r="A143" s="282" t="s">
        <v>275</v>
      </c>
    </row>
    <row r="144" spans="1:1" x14ac:dyDescent="0.25">
      <c r="A144" s="282" t="s">
        <v>276</v>
      </c>
    </row>
    <row r="145" spans="1:1" x14ac:dyDescent="0.25">
      <c r="A145" s="282" t="s">
        <v>277</v>
      </c>
    </row>
    <row r="146" spans="1:1" x14ac:dyDescent="0.25">
      <c r="A146" s="282"/>
    </row>
    <row r="147" spans="1:1" x14ac:dyDescent="0.25">
      <c r="A147" s="282" t="s">
        <v>278</v>
      </c>
    </row>
    <row r="148" spans="1:1" x14ac:dyDescent="0.25">
      <c r="A148" s="282" t="s">
        <v>279</v>
      </c>
    </row>
    <row r="149" spans="1:1" x14ac:dyDescent="0.25">
      <c r="A149" s="282" t="s">
        <v>280</v>
      </c>
    </row>
    <row r="150" spans="1:1" x14ac:dyDescent="0.25">
      <c r="A150" s="282"/>
    </row>
    <row r="151" spans="1:1" x14ac:dyDescent="0.25">
      <c r="A151" s="282" t="s">
        <v>281</v>
      </c>
    </row>
    <row r="152" spans="1:1" x14ac:dyDescent="0.25">
      <c r="A152" s="282" t="s">
        <v>282</v>
      </c>
    </row>
    <row r="153" spans="1:1" x14ac:dyDescent="0.25">
      <c r="A153" s="282"/>
    </row>
    <row r="154" spans="1:1" x14ac:dyDescent="0.25">
      <c r="A154" s="282" t="s">
        <v>283</v>
      </c>
    </row>
    <row r="155" spans="1:1" x14ac:dyDescent="0.25">
      <c r="A155" s="282"/>
    </row>
    <row r="156" spans="1:1" x14ac:dyDescent="0.25">
      <c r="A156" s="282" t="s">
        <v>284</v>
      </c>
    </row>
    <row r="157" spans="1:1" x14ac:dyDescent="0.25">
      <c r="A157" s="282" t="s">
        <v>285</v>
      </c>
    </row>
    <row r="158" spans="1:1" x14ac:dyDescent="0.25">
      <c r="A158" s="282" t="s">
        <v>286</v>
      </c>
    </row>
    <row r="159" spans="1:1" x14ac:dyDescent="0.25">
      <c r="A159" s="282" t="s">
        <v>287</v>
      </c>
    </row>
    <row r="160" spans="1:1" x14ac:dyDescent="0.25">
      <c r="A160" s="282" t="s">
        <v>288</v>
      </c>
    </row>
    <row r="161" spans="1:1" x14ac:dyDescent="0.25">
      <c r="A161" s="282" t="s">
        <v>289</v>
      </c>
    </row>
    <row r="162" spans="1:1" x14ac:dyDescent="0.25">
      <c r="A162" s="282" t="s">
        <v>290</v>
      </c>
    </row>
    <row r="163" spans="1:1" x14ac:dyDescent="0.25">
      <c r="A163" s="282"/>
    </row>
    <row r="164" spans="1:1" x14ac:dyDescent="0.25">
      <c r="A164" s="282" t="s">
        <v>291</v>
      </c>
    </row>
    <row r="165" spans="1:1" x14ac:dyDescent="0.25">
      <c r="A165" s="282" t="s">
        <v>292</v>
      </c>
    </row>
    <row r="166" spans="1:1" x14ac:dyDescent="0.25">
      <c r="A166" s="282" t="s">
        <v>293</v>
      </c>
    </row>
    <row r="167" spans="1:1" x14ac:dyDescent="0.25">
      <c r="A167" s="282" t="s">
        <v>294</v>
      </c>
    </row>
    <row r="168" spans="1:1" x14ac:dyDescent="0.25">
      <c r="A168" s="282" t="s">
        <v>295</v>
      </c>
    </row>
    <row r="169" spans="1:1" x14ac:dyDescent="0.25">
      <c r="A169" s="282" t="s">
        <v>296</v>
      </c>
    </row>
    <row r="170" spans="1:1" x14ac:dyDescent="0.25">
      <c r="A170" s="282" t="s">
        <v>297</v>
      </c>
    </row>
    <row r="171" spans="1:1" x14ac:dyDescent="0.25">
      <c r="A171" s="282" t="s">
        <v>298</v>
      </c>
    </row>
    <row r="172" spans="1:1" x14ac:dyDescent="0.25">
      <c r="A172" s="282" t="s">
        <v>299</v>
      </c>
    </row>
    <row r="173" spans="1:1" x14ac:dyDescent="0.25">
      <c r="A173" s="282" t="s">
        <v>300</v>
      </c>
    </row>
    <row r="174" spans="1:1" x14ac:dyDescent="0.25">
      <c r="A174" s="282"/>
    </row>
    <row r="175" spans="1:1" x14ac:dyDescent="0.25">
      <c r="A175" s="282" t="s">
        <v>301</v>
      </c>
    </row>
    <row r="176" spans="1:1" x14ac:dyDescent="0.25">
      <c r="A176" s="282" t="s">
        <v>302</v>
      </c>
    </row>
    <row r="177" spans="1:1" x14ac:dyDescent="0.25">
      <c r="A177" s="282" t="s">
        <v>303</v>
      </c>
    </row>
    <row r="178" spans="1:1" x14ac:dyDescent="0.25">
      <c r="A178" s="282"/>
    </row>
    <row r="179" spans="1:1" x14ac:dyDescent="0.25">
      <c r="A179" s="282" t="s">
        <v>304</v>
      </c>
    </row>
    <row r="180" spans="1:1" x14ac:dyDescent="0.25">
      <c r="A180" s="282"/>
    </row>
    <row r="181" spans="1:1" x14ac:dyDescent="0.25">
      <c r="A181" s="282" t="s">
        <v>305</v>
      </c>
    </row>
    <row r="182" spans="1:1" x14ac:dyDescent="0.25">
      <c r="A182" s="282" t="s">
        <v>306</v>
      </c>
    </row>
    <row r="183" spans="1:1" x14ac:dyDescent="0.25">
      <c r="A183" s="282" t="s">
        <v>307</v>
      </c>
    </row>
    <row r="184" spans="1:1" x14ac:dyDescent="0.25">
      <c r="A184" s="282" t="s">
        <v>308</v>
      </c>
    </row>
    <row r="185" spans="1:1" x14ac:dyDescent="0.25">
      <c r="A185" s="282" t="s">
        <v>309</v>
      </c>
    </row>
    <row r="186" spans="1:1" x14ac:dyDescent="0.25">
      <c r="A186" s="282"/>
    </row>
    <row r="187" spans="1:1" x14ac:dyDescent="0.25">
      <c r="A187" s="282" t="s">
        <v>310</v>
      </c>
    </row>
    <row r="188" spans="1:1" x14ac:dyDescent="0.25">
      <c r="A188" s="282" t="s">
        <v>311</v>
      </c>
    </row>
    <row r="189" spans="1:1" x14ac:dyDescent="0.25">
      <c r="A189" s="282" t="s">
        <v>312</v>
      </c>
    </row>
    <row r="190" spans="1:1" x14ac:dyDescent="0.25">
      <c r="A190" s="282" t="s">
        <v>313</v>
      </c>
    </row>
    <row r="191" spans="1:1" x14ac:dyDescent="0.25">
      <c r="A191" s="282" t="s">
        <v>314</v>
      </c>
    </row>
    <row r="192" spans="1:1" x14ac:dyDescent="0.25">
      <c r="A192" s="282" t="s">
        <v>315</v>
      </c>
    </row>
    <row r="193" spans="1:1" x14ac:dyDescent="0.25">
      <c r="A193" s="282" t="s">
        <v>316</v>
      </c>
    </row>
    <row r="194" spans="1:1" x14ac:dyDescent="0.25">
      <c r="A194" s="282"/>
    </row>
    <row r="195" spans="1:1" x14ac:dyDescent="0.25">
      <c r="A195" s="282" t="s">
        <v>317</v>
      </c>
    </row>
    <row r="196" spans="1:1" x14ac:dyDescent="0.25">
      <c r="A196" s="282"/>
    </row>
    <row r="197" spans="1:1" x14ac:dyDescent="0.25">
      <c r="A197" s="282" t="s">
        <v>318</v>
      </c>
    </row>
    <row r="198" spans="1:1" x14ac:dyDescent="0.25">
      <c r="A198" s="282" t="s">
        <v>319</v>
      </c>
    </row>
    <row r="199" spans="1:1" x14ac:dyDescent="0.25">
      <c r="A199" s="282" t="s">
        <v>320</v>
      </c>
    </row>
    <row r="200" spans="1:1" x14ac:dyDescent="0.25">
      <c r="A200" s="282" t="s">
        <v>321</v>
      </c>
    </row>
    <row r="201" spans="1:1" x14ac:dyDescent="0.25">
      <c r="A201" s="282" t="s">
        <v>322</v>
      </c>
    </row>
    <row r="202" spans="1:1" x14ac:dyDescent="0.25">
      <c r="A202" s="282" t="s">
        <v>323</v>
      </c>
    </row>
    <row r="203" spans="1:1" x14ac:dyDescent="0.25">
      <c r="A203" s="282" t="s">
        <v>324</v>
      </c>
    </row>
    <row r="204" spans="1:1" x14ac:dyDescent="0.25">
      <c r="A204" s="282"/>
    </row>
    <row r="205" spans="1:1" x14ac:dyDescent="0.25">
      <c r="A205" s="282" t="s">
        <v>325</v>
      </c>
    </row>
    <row r="206" spans="1:1" x14ac:dyDescent="0.25">
      <c r="A206" s="282" t="s">
        <v>326</v>
      </c>
    </row>
    <row r="207" spans="1:1" x14ac:dyDescent="0.25">
      <c r="A207" s="282"/>
    </row>
    <row r="208" spans="1:1" x14ac:dyDescent="0.25">
      <c r="A208" s="282" t="s">
        <v>327</v>
      </c>
    </row>
    <row r="209" spans="1:1" x14ac:dyDescent="0.25">
      <c r="A209" s="282"/>
    </row>
    <row r="210" spans="1:1" x14ac:dyDescent="0.25">
      <c r="A210" s="282" t="s">
        <v>328</v>
      </c>
    </row>
    <row r="211" spans="1:1" x14ac:dyDescent="0.25">
      <c r="A211" s="282" t="s">
        <v>329</v>
      </c>
    </row>
    <row r="212" spans="1:1" x14ac:dyDescent="0.25">
      <c r="A212" s="282" t="s">
        <v>330</v>
      </c>
    </row>
    <row r="213" spans="1:1" x14ac:dyDescent="0.25">
      <c r="A213" s="282"/>
    </row>
    <row r="214" spans="1:1" x14ac:dyDescent="0.25">
      <c r="A214" s="282" t="s">
        <v>331</v>
      </c>
    </row>
    <row r="215" spans="1:1" x14ac:dyDescent="0.25">
      <c r="A215" s="282" t="s">
        <v>332</v>
      </c>
    </row>
    <row r="216" spans="1:1" x14ac:dyDescent="0.25">
      <c r="A216" s="282"/>
    </row>
    <row r="217" spans="1:1" x14ac:dyDescent="0.25">
      <c r="A217" s="282" t="s">
        <v>333</v>
      </c>
    </row>
    <row r="218" spans="1:1" x14ac:dyDescent="0.25">
      <c r="A218" s="282" t="s">
        <v>334</v>
      </c>
    </row>
    <row r="219" spans="1:1" x14ac:dyDescent="0.25">
      <c r="A219" s="282" t="s">
        <v>335</v>
      </c>
    </row>
    <row r="220" spans="1:1" x14ac:dyDescent="0.25">
      <c r="A220" s="282" t="s">
        <v>336</v>
      </c>
    </row>
    <row r="221" spans="1:1" x14ac:dyDescent="0.25">
      <c r="A221" s="282"/>
    </row>
    <row r="222" spans="1:1" x14ac:dyDescent="0.25">
      <c r="A222" s="282" t="s">
        <v>337</v>
      </c>
    </row>
    <row r="223" spans="1:1" x14ac:dyDescent="0.25">
      <c r="A223" s="282" t="s">
        <v>338</v>
      </c>
    </row>
    <row r="224" spans="1:1" x14ac:dyDescent="0.25">
      <c r="A224" s="282" t="s">
        <v>339</v>
      </c>
    </row>
    <row r="225" spans="1:1" x14ac:dyDescent="0.25">
      <c r="A225" s="282" t="s">
        <v>340</v>
      </c>
    </row>
    <row r="226" spans="1:1" x14ac:dyDescent="0.25">
      <c r="A226" s="282" t="s">
        <v>341</v>
      </c>
    </row>
    <row r="227" spans="1:1" x14ac:dyDescent="0.25">
      <c r="A227" s="282" t="s">
        <v>342</v>
      </c>
    </row>
    <row r="228" spans="1:1" x14ac:dyDescent="0.25">
      <c r="A228" s="282" t="s">
        <v>343</v>
      </c>
    </row>
    <row r="229" spans="1:1" x14ac:dyDescent="0.25">
      <c r="A229" s="282"/>
    </row>
    <row r="230" spans="1:1" x14ac:dyDescent="0.25">
      <c r="A230" s="282" t="s">
        <v>344</v>
      </c>
    </row>
    <row r="231" spans="1:1" x14ac:dyDescent="0.25">
      <c r="A231" s="282" t="s">
        <v>345</v>
      </c>
    </row>
    <row r="232" spans="1:1" x14ac:dyDescent="0.25">
      <c r="A232" s="282" t="s">
        <v>346</v>
      </c>
    </row>
    <row r="233" spans="1:1" x14ac:dyDescent="0.25">
      <c r="A233" s="282" t="s">
        <v>347</v>
      </c>
    </row>
    <row r="234" spans="1:1" x14ac:dyDescent="0.25">
      <c r="A234" s="282"/>
    </row>
    <row r="235" spans="1:1" x14ac:dyDescent="0.25">
      <c r="A235" s="282" t="s">
        <v>348</v>
      </c>
    </row>
    <row r="236" spans="1:1" x14ac:dyDescent="0.25">
      <c r="A236" s="282" t="s">
        <v>349</v>
      </c>
    </row>
    <row r="237" spans="1:1" x14ac:dyDescent="0.25">
      <c r="A237" s="282" t="s">
        <v>350</v>
      </c>
    </row>
    <row r="238" spans="1:1" x14ac:dyDescent="0.25">
      <c r="A238" s="282" t="s">
        <v>351</v>
      </c>
    </row>
    <row r="239" spans="1:1" x14ac:dyDescent="0.25">
      <c r="A239" s="282" t="s">
        <v>352</v>
      </c>
    </row>
    <row r="240" spans="1:1" x14ac:dyDescent="0.25">
      <c r="A240" s="282" t="s">
        <v>353</v>
      </c>
    </row>
    <row r="241" spans="1:1" x14ac:dyDescent="0.25">
      <c r="A241" s="282" t="s">
        <v>354</v>
      </c>
    </row>
    <row r="242" spans="1:1" x14ac:dyDescent="0.25">
      <c r="A242" s="282" t="s">
        <v>355</v>
      </c>
    </row>
    <row r="243" spans="1:1" x14ac:dyDescent="0.25">
      <c r="A243" s="282" t="s">
        <v>356</v>
      </c>
    </row>
    <row r="244" spans="1:1" x14ac:dyDescent="0.25">
      <c r="A244" s="282"/>
    </row>
    <row r="245" spans="1:1" x14ac:dyDescent="0.25">
      <c r="A245" s="282" t="s">
        <v>357</v>
      </c>
    </row>
    <row r="246" spans="1:1" x14ac:dyDescent="0.25">
      <c r="A246" s="282"/>
    </row>
    <row r="247" spans="1:1" x14ac:dyDescent="0.25">
      <c r="A247" s="282" t="s">
        <v>358</v>
      </c>
    </row>
    <row r="248" spans="1:1" x14ac:dyDescent="0.25">
      <c r="A248" s="282" t="s">
        <v>359</v>
      </c>
    </row>
    <row r="249" spans="1:1" x14ac:dyDescent="0.25">
      <c r="A249" s="282" t="s">
        <v>360</v>
      </c>
    </row>
    <row r="250" spans="1:1" x14ac:dyDescent="0.25">
      <c r="A250" s="282" t="s">
        <v>361</v>
      </c>
    </row>
    <row r="251" spans="1:1" x14ac:dyDescent="0.25">
      <c r="A251" s="282"/>
    </row>
    <row r="252" spans="1:1" x14ac:dyDescent="0.25">
      <c r="A252" s="282" t="s">
        <v>362</v>
      </c>
    </row>
    <row r="253" spans="1:1" x14ac:dyDescent="0.25">
      <c r="A253" s="282" t="s">
        <v>363</v>
      </c>
    </row>
    <row r="254" spans="1:1" x14ac:dyDescent="0.25">
      <c r="A254" s="282" t="s">
        <v>364</v>
      </c>
    </row>
    <row r="255" spans="1:1" x14ac:dyDescent="0.25">
      <c r="A255" s="282" t="s">
        <v>365</v>
      </c>
    </row>
    <row r="256" spans="1:1" x14ac:dyDescent="0.25">
      <c r="A256" s="282"/>
    </row>
    <row r="257" spans="1:1" x14ac:dyDescent="0.25">
      <c r="A257" s="282" t="s">
        <v>366</v>
      </c>
    </row>
    <row r="258" spans="1:1" x14ac:dyDescent="0.25">
      <c r="A258" s="282" t="s">
        <v>367</v>
      </c>
    </row>
    <row r="259" spans="1:1" x14ac:dyDescent="0.25">
      <c r="A259" s="282" t="s">
        <v>368</v>
      </c>
    </row>
    <row r="260" spans="1:1" x14ac:dyDescent="0.25">
      <c r="A260" s="282" t="s">
        <v>369</v>
      </c>
    </row>
    <row r="261" spans="1:1" x14ac:dyDescent="0.25">
      <c r="A261" s="282" t="s">
        <v>370</v>
      </c>
    </row>
    <row r="262" spans="1:1" x14ac:dyDescent="0.25">
      <c r="A262" s="282" t="s">
        <v>371</v>
      </c>
    </row>
    <row r="263" spans="1:1" x14ac:dyDescent="0.25">
      <c r="A263" s="282" t="s">
        <v>372</v>
      </c>
    </row>
    <row r="264" spans="1:1" x14ac:dyDescent="0.25">
      <c r="A264" s="282" t="s">
        <v>373</v>
      </c>
    </row>
    <row r="265" spans="1:1" x14ac:dyDescent="0.25">
      <c r="A265" s="282" t="s">
        <v>374</v>
      </c>
    </row>
    <row r="266" spans="1:1" x14ac:dyDescent="0.25">
      <c r="A266" s="282" t="s">
        <v>375</v>
      </c>
    </row>
    <row r="267" spans="1:1" x14ac:dyDescent="0.25">
      <c r="A267" s="282" t="s">
        <v>376</v>
      </c>
    </row>
    <row r="268" spans="1:1" x14ac:dyDescent="0.25">
      <c r="A268" s="282"/>
    </row>
    <row r="269" spans="1:1" x14ac:dyDescent="0.25">
      <c r="A269" s="282" t="s">
        <v>377</v>
      </c>
    </row>
    <row r="270" spans="1:1" x14ac:dyDescent="0.25">
      <c r="A270" s="282" t="s">
        <v>378</v>
      </c>
    </row>
    <row r="271" spans="1:1" x14ac:dyDescent="0.25">
      <c r="A271" s="282" t="s">
        <v>379</v>
      </c>
    </row>
    <row r="272" spans="1:1" x14ac:dyDescent="0.25">
      <c r="A272" s="282" t="s">
        <v>380</v>
      </c>
    </row>
    <row r="273" spans="1:1" x14ac:dyDescent="0.25">
      <c r="A273" s="282" t="s">
        <v>381</v>
      </c>
    </row>
    <row r="274" spans="1:1" x14ac:dyDescent="0.25">
      <c r="A274" s="282"/>
    </row>
    <row r="275" spans="1:1" x14ac:dyDescent="0.25">
      <c r="A275" s="282" t="s">
        <v>382</v>
      </c>
    </row>
    <row r="276" spans="1:1" x14ac:dyDescent="0.25">
      <c r="A276" s="282" t="s">
        <v>383</v>
      </c>
    </row>
    <row r="277" spans="1:1" x14ac:dyDescent="0.25">
      <c r="A277" s="282" t="s">
        <v>384</v>
      </c>
    </row>
    <row r="278" spans="1:1" x14ac:dyDescent="0.25">
      <c r="A278" s="282" t="s">
        <v>385</v>
      </c>
    </row>
    <row r="279" spans="1:1" x14ac:dyDescent="0.25">
      <c r="A279" s="282" t="s">
        <v>386</v>
      </c>
    </row>
    <row r="280" spans="1:1" x14ac:dyDescent="0.25">
      <c r="A280" s="282" t="s">
        <v>387</v>
      </c>
    </row>
    <row r="281" spans="1:1" x14ac:dyDescent="0.25">
      <c r="A281" s="282" t="s">
        <v>388</v>
      </c>
    </row>
    <row r="282" spans="1:1" x14ac:dyDescent="0.25">
      <c r="A282" s="282" t="s">
        <v>389</v>
      </c>
    </row>
    <row r="283" spans="1:1" x14ac:dyDescent="0.25">
      <c r="A283" s="282" t="s">
        <v>390</v>
      </c>
    </row>
    <row r="284" spans="1:1" x14ac:dyDescent="0.25">
      <c r="A284" s="282" t="s">
        <v>391</v>
      </c>
    </row>
    <row r="285" spans="1:1" x14ac:dyDescent="0.25">
      <c r="A285" s="282" t="s">
        <v>392</v>
      </c>
    </row>
    <row r="286" spans="1:1" x14ac:dyDescent="0.25">
      <c r="A286" s="282" t="s">
        <v>393</v>
      </c>
    </row>
    <row r="287" spans="1:1" x14ac:dyDescent="0.25">
      <c r="A287" s="282"/>
    </row>
    <row r="288" spans="1:1" x14ac:dyDescent="0.25">
      <c r="A288" s="282" t="s">
        <v>394</v>
      </c>
    </row>
    <row r="289" spans="1:1" x14ac:dyDescent="0.25">
      <c r="A289" s="282" t="s">
        <v>395</v>
      </c>
    </row>
    <row r="290" spans="1:1" x14ac:dyDescent="0.25">
      <c r="A290" s="282" t="s">
        <v>396</v>
      </c>
    </row>
    <row r="291" spans="1:1" x14ac:dyDescent="0.25">
      <c r="A291" s="282" t="s">
        <v>397</v>
      </c>
    </row>
    <row r="292" spans="1:1" x14ac:dyDescent="0.25">
      <c r="A292" s="282"/>
    </row>
    <row r="293" spans="1:1" x14ac:dyDescent="0.25">
      <c r="A293" s="282" t="s">
        <v>398</v>
      </c>
    </row>
    <row r="294" spans="1:1" x14ac:dyDescent="0.25">
      <c r="A294" s="282" t="s">
        <v>399</v>
      </c>
    </row>
    <row r="295" spans="1:1" x14ac:dyDescent="0.25">
      <c r="A295" s="282" t="s">
        <v>400</v>
      </c>
    </row>
    <row r="296" spans="1:1" x14ac:dyDescent="0.25">
      <c r="A296" s="282"/>
    </row>
    <row r="297" spans="1:1" x14ac:dyDescent="0.25">
      <c r="A297" s="282" t="s">
        <v>401</v>
      </c>
    </row>
    <row r="298" spans="1:1" x14ac:dyDescent="0.25">
      <c r="A298" s="282" t="s">
        <v>402</v>
      </c>
    </row>
    <row r="299" spans="1:1" x14ac:dyDescent="0.25">
      <c r="A299" s="282" t="s">
        <v>403</v>
      </c>
    </row>
    <row r="300" spans="1:1" x14ac:dyDescent="0.25">
      <c r="A300" s="282" t="s">
        <v>404</v>
      </c>
    </row>
    <row r="301" spans="1:1" x14ac:dyDescent="0.25">
      <c r="A301" s="282" t="s">
        <v>405</v>
      </c>
    </row>
    <row r="302" spans="1:1" x14ac:dyDescent="0.25">
      <c r="A302" s="282" t="s">
        <v>406</v>
      </c>
    </row>
    <row r="303" spans="1:1" x14ac:dyDescent="0.25">
      <c r="A303" s="282" t="s">
        <v>407</v>
      </c>
    </row>
    <row r="304" spans="1:1" x14ac:dyDescent="0.25">
      <c r="A304" s="282" t="s">
        <v>408</v>
      </c>
    </row>
    <row r="305" spans="1:1" x14ac:dyDescent="0.25">
      <c r="A305" s="282" t="s">
        <v>409</v>
      </c>
    </row>
    <row r="306" spans="1:1" x14ac:dyDescent="0.25">
      <c r="A306" s="282" t="s">
        <v>410</v>
      </c>
    </row>
    <row r="307" spans="1:1" x14ac:dyDescent="0.25">
      <c r="A307" s="282" t="s">
        <v>411</v>
      </c>
    </row>
    <row r="308" spans="1:1" x14ac:dyDescent="0.25">
      <c r="A308" s="282" t="s">
        <v>412</v>
      </c>
    </row>
    <row r="309" spans="1:1" x14ac:dyDescent="0.25">
      <c r="A309" s="282"/>
    </row>
    <row r="310" spans="1:1" x14ac:dyDescent="0.25">
      <c r="A310" s="282" t="s">
        <v>413</v>
      </c>
    </row>
    <row r="311" spans="1:1" x14ac:dyDescent="0.25">
      <c r="A311" s="282" t="s">
        <v>414</v>
      </c>
    </row>
    <row r="312" spans="1:1" x14ac:dyDescent="0.25">
      <c r="A312" s="282" t="s">
        <v>415</v>
      </c>
    </row>
    <row r="313" spans="1:1" x14ac:dyDescent="0.25">
      <c r="A313" s="282" t="s">
        <v>416</v>
      </c>
    </row>
    <row r="314" spans="1:1" x14ac:dyDescent="0.25">
      <c r="A314" s="282" t="s">
        <v>417</v>
      </c>
    </row>
    <row r="315" spans="1:1" x14ac:dyDescent="0.25">
      <c r="A315" s="282" t="s">
        <v>418</v>
      </c>
    </row>
    <row r="316" spans="1:1" x14ac:dyDescent="0.25">
      <c r="A316" s="282" t="s">
        <v>419</v>
      </c>
    </row>
    <row r="317" spans="1:1" x14ac:dyDescent="0.25">
      <c r="A317" s="282"/>
    </row>
    <row r="318" spans="1:1" x14ac:dyDescent="0.25">
      <c r="A318" s="282" t="s">
        <v>420</v>
      </c>
    </row>
    <row r="319" spans="1:1" x14ac:dyDescent="0.25">
      <c r="A319" s="282" t="s">
        <v>421</v>
      </c>
    </row>
    <row r="320" spans="1:1" x14ac:dyDescent="0.25">
      <c r="A320" s="282" t="s">
        <v>422</v>
      </c>
    </row>
    <row r="321" spans="1:1" x14ac:dyDescent="0.25">
      <c r="A321" s="282" t="s">
        <v>423</v>
      </c>
    </row>
    <row r="322" spans="1:1" x14ac:dyDescent="0.25">
      <c r="A322" s="282" t="s">
        <v>424</v>
      </c>
    </row>
    <row r="323" spans="1:1" x14ac:dyDescent="0.25">
      <c r="A323" s="282" t="s">
        <v>425</v>
      </c>
    </row>
    <row r="324" spans="1:1" x14ac:dyDescent="0.25">
      <c r="A324" s="282" t="s">
        <v>426</v>
      </c>
    </row>
    <row r="325" spans="1:1" x14ac:dyDescent="0.25">
      <c r="A325" s="282" t="s">
        <v>427</v>
      </c>
    </row>
    <row r="326" spans="1:1" x14ac:dyDescent="0.25">
      <c r="A326" s="282" t="s">
        <v>428</v>
      </c>
    </row>
    <row r="327" spans="1:1" x14ac:dyDescent="0.25">
      <c r="A327" s="282" t="s">
        <v>429</v>
      </c>
    </row>
    <row r="328" spans="1:1" x14ac:dyDescent="0.25">
      <c r="A328" s="282"/>
    </row>
    <row r="329" spans="1:1" x14ac:dyDescent="0.25">
      <c r="A329" s="282" t="s">
        <v>430</v>
      </c>
    </row>
    <row r="330" spans="1:1" x14ac:dyDescent="0.25">
      <c r="A330" s="282" t="s">
        <v>431</v>
      </c>
    </row>
    <row r="331" spans="1:1" x14ac:dyDescent="0.25">
      <c r="A331" s="282" t="s">
        <v>432</v>
      </c>
    </row>
    <row r="332" spans="1:1" x14ac:dyDescent="0.25">
      <c r="A332" s="282" t="s">
        <v>433</v>
      </c>
    </row>
    <row r="333" spans="1:1" x14ac:dyDescent="0.25">
      <c r="A333" s="282" t="s">
        <v>434</v>
      </c>
    </row>
    <row r="334" spans="1:1" x14ac:dyDescent="0.25">
      <c r="A334" s="282" t="s">
        <v>435</v>
      </c>
    </row>
    <row r="335" spans="1:1" x14ac:dyDescent="0.25">
      <c r="A335" s="282" t="s">
        <v>436</v>
      </c>
    </row>
    <row r="336" spans="1:1" x14ac:dyDescent="0.25">
      <c r="A336" s="282"/>
    </row>
    <row r="337" spans="1:1" x14ac:dyDescent="0.25">
      <c r="A337" s="282" t="s">
        <v>437</v>
      </c>
    </row>
    <row r="338" spans="1:1" x14ac:dyDescent="0.25">
      <c r="A338" s="282" t="s">
        <v>438</v>
      </c>
    </row>
    <row r="339" spans="1:1" x14ac:dyDescent="0.25">
      <c r="A339" s="282" t="s">
        <v>439</v>
      </c>
    </row>
    <row r="340" spans="1:1" x14ac:dyDescent="0.25">
      <c r="A340" s="282" t="s">
        <v>440</v>
      </c>
    </row>
    <row r="341" spans="1:1" x14ac:dyDescent="0.25">
      <c r="A341" s="282" t="s">
        <v>441</v>
      </c>
    </row>
    <row r="342" spans="1:1" x14ac:dyDescent="0.25">
      <c r="A342" s="282"/>
    </row>
    <row r="343" spans="1:1" x14ac:dyDescent="0.25">
      <c r="A343" s="282" t="s">
        <v>442</v>
      </c>
    </row>
    <row r="344" spans="1:1" x14ac:dyDescent="0.25">
      <c r="A344" s="282"/>
    </row>
    <row r="345" spans="1:1" x14ac:dyDescent="0.25">
      <c r="A345" s="282" t="s">
        <v>443</v>
      </c>
    </row>
    <row r="346" spans="1:1" x14ac:dyDescent="0.25">
      <c r="A346" s="282" t="s">
        <v>444</v>
      </c>
    </row>
    <row r="347" spans="1:1" x14ac:dyDescent="0.25">
      <c r="A347" s="282" t="s">
        <v>445</v>
      </c>
    </row>
    <row r="348" spans="1:1" x14ac:dyDescent="0.25">
      <c r="A348" s="282" t="s">
        <v>446</v>
      </c>
    </row>
    <row r="349" spans="1:1" x14ac:dyDescent="0.25">
      <c r="A349" s="282" t="s">
        <v>447</v>
      </c>
    </row>
    <row r="350" spans="1:1" x14ac:dyDescent="0.25">
      <c r="A350" s="282" t="s">
        <v>448</v>
      </c>
    </row>
    <row r="351" spans="1:1" x14ac:dyDescent="0.25">
      <c r="A351" s="282" t="s">
        <v>449</v>
      </c>
    </row>
    <row r="352" spans="1:1" x14ac:dyDescent="0.25">
      <c r="A352" s="282" t="s">
        <v>450</v>
      </c>
    </row>
    <row r="353" spans="1:1" x14ac:dyDescent="0.25">
      <c r="A353" s="282"/>
    </row>
    <row r="354" spans="1:1" x14ac:dyDescent="0.25">
      <c r="A354" s="282" t="s">
        <v>451</v>
      </c>
    </row>
    <row r="355" spans="1:1" x14ac:dyDescent="0.25">
      <c r="A355" s="282" t="s">
        <v>452</v>
      </c>
    </row>
    <row r="356" spans="1:1" x14ac:dyDescent="0.25">
      <c r="A356" s="282" t="s">
        <v>453</v>
      </c>
    </row>
    <row r="357" spans="1:1" x14ac:dyDescent="0.25">
      <c r="A357" s="282" t="s">
        <v>454</v>
      </c>
    </row>
    <row r="358" spans="1:1" x14ac:dyDescent="0.25">
      <c r="A358" s="282" t="s">
        <v>455</v>
      </c>
    </row>
    <row r="359" spans="1:1" x14ac:dyDescent="0.25">
      <c r="A359" s="282" t="s">
        <v>456</v>
      </c>
    </row>
    <row r="360" spans="1:1" x14ac:dyDescent="0.25">
      <c r="A360" s="282"/>
    </row>
    <row r="361" spans="1:1" x14ac:dyDescent="0.25">
      <c r="A361" s="282" t="s">
        <v>457</v>
      </c>
    </row>
    <row r="362" spans="1:1" x14ac:dyDescent="0.25">
      <c r="A362" s="282" t="s">
        <v>458</v>
      </c>
    </row>
    <row r="363" spans="1:1" x14ac:dyDescent="0.25">
      <c r="A363" s="282" t="s">
        <v>459</v>
      </c>
    </row>
    <row r="364" spans="1:1" x14ac:dyDescent="0.25">
      <c r="A364" s="282"/>
    </row>
    <row r="365" spans="1:1" x14ac:dyDescent="0.25">
      <c r="A365" s="282" t="s">
        <v>460</v>
      </c>
    </row>
    <row r="366" spans="1:1" x14ac:dyDescent="0.25">
      <c r="A366" s="282" t="s">
        <v>461</v>
      </c>
    </row>
    <row r="367" spans="1:1" x14ac:dyDescent="0.25">
      <c r="A367" s="282"/>
    </row>
    <row r="368" spans="1:1" x14ac:dyDescent="0.25">
      <c r="A368" s="282" t="s">
        <v>462</v>
      </c>
    </row>
    <row r="369" spans="1:1" x14ac:dyDescent="0.25">
      <c r="A369" s="282" t="s">
        <v>463</v>
      </c>
    </row>
    <row r="370" spans="1:1" x14ac:dyDescent="0.25">
      <c r="A370" s="282" t="s">
        <v>464</v>
      </c>
    </row>
    <row r="371" spans="1:1" x14ac:dyDescent="0.25">
      <c r="A371" s="282"/>
    </row>
    <row r="372" spans="1:1" x14ac:dyDescent="0.25">
      <c r="A372" s="282" t="s">
        <v>465</v>
      </c>
    </row>
    <row r="373" spans="1:1" x14ac:dyDescent="0.25">
      <c r="A373" s="282" t="s">
        <v>466</v>
      </c>
    </row>
    <row r="374" spans="1:1" x14ac:dyDescent="0.25">
      <c r="A374" s="282" t="s">
        <v>467</v>
      </c>
    </row>
    <row r="375" spans="1:1" x14ac:dyDescent="0.25">
      <c r="A375" s="282"/>
    </row>
    <row r="376" spans="1:1" x14ac:dyDescent="0.25">
      <c r="A376" s="282" t="s">
        <v>468</v>
      </c>
    </row>
    <row r="377" spans="1:1" x14ac:dyDescent="0.25">
      <c r="A377" s="282" t="s">
        <v>469</v>
      </c>
    </row>
    <row r="378" spans="1:1" x14ac:dyDescent="0.25">
      <c r="A378" s="282"/>
    </row>
    <row r="379" spans="1:1" x14ac:dyDescent="0.25">
      <c r="A379" s="282" t="s">
        <v>470</v>
      </c>
    </row>
    <row r="380" spans="1:1" x14ac:dyDescent="0.25">
      <c r="A380" s="282" t="s">
        <v>471</v>
      </c>
    </row>
    <row r="381" spans="1:1" x14ac:dyDescent="0.25">
      <c r="A381" s="282"/>
    </row>
    <row r="382" spans="1:1" x14ac:dyDescent="0.25">
      <c r="A382" s="282" t="s">
        <v>472</v>
      </c>
    </row>
    <row r="383" spans="1:1" x14ac:dyDescent="0.25">
      <c r="A383" s="282" t="s">
        <v>473</v>
      </c>
    </row>
    <row r="384" spans="1:1" x14ac:dyDescent="0.25">
      <c r="A384" s="282" t="s">
        <v>474</v>
      </c>
    </row>
    <row r="385" spans="1:1" x14ac:dyDescent="0.25">
      <c r="A385" s="282" t="s">
        <v>475</v>
      </c>
    </row>
    <row r="386" spans="1:1" x14ac:dyDescent="0.25">
      <c r="A386" s="282" t="s">
        <v>476</v>
      </c>
    </row>
    <row r="387" spans="1:1" x14ac:dyDescent="0.25">
      <c r="A387" s="282"/>
    </row>
    <row r="388" spans="1:1" x14ac:dyDescent="0.25">
      <c r="A388" s="282" t="s">
        <v>477</v>
      </c>
    </row>
    <row r="389" spans="1:1" x14ac:dyDescent="0.25">
      <c r="A389" s="282" t="s">
        <v>478</v>
      </c>
    </row>
    <row r="390" spans="1:1" x14ac:dyDescent="0.25">
      <c r="A390" s="282" t="s">
        <v>479</v>
      </c>
    </row>
    <row r="391" spans="1:1" x14ac:dyDescent="0.25">
      <c r="A391" s="282" t="s">
        <v>480</v>
      </c>
    </row>
    <row r="392" spans="1:1" x14ac:dyDescent="0.25">
      <c r="A392" s="282" t="s">
        <v>481</v>
      </c>
    </row>
    <row r="393" spans="1:1" x14ac:dyDescent="0.25">
      <c r="A393" s="282" t="s">
        <v>482</v>
      </c>
    </row>
    <row r="394" spans="1:1" x14ac:dyDescent="0.25">
      <c r="A394" s="282" t="s">
        <v>483</v>
      </c>
    </row>
    <row r="395" spans="1:1" x14ac:dyDescent="0.25">
      <c r="A395" s="282" t="s">
        <v>484</v>
      </c>
    </row>
    <row r="396" spans="1:1" x14ac:dyDescent="0.25">
      <c r="A396" s="282" t="s">
        <v>485</v>
      </c>
    </row>
    <row r="397" spans="1:1" x14ac:dyDescent="0.25">
      <c r="A397" s="282"/>
    </row>
    <row r="398" spans="1:1" x14ac:dyDescent="0.25">
      <c r="A398" s="282" t="s">
        <v>486</v>
      </c>
    </row>
    <row r="399" spans="1:1" x14ac:dyDescent="0.25">
      <c r="A399" s="282" t="s">
        <v>487</v>
      </c>
    </row>
    <row r="400" spans="1:1" x14ac:dyDescent="0.25">
      <c r="A400" s="282" t="s">
        <v>488</v>
      </c>
    </row>
    <row r="401" spans="1:1" x14ac:dyDescent="0.25">
      <c r="A401" s="282" t="s">
        <v>489</v>
      </c>
    </row>
    <row r="402" spans="1:1" x14ac:dyDescent="0.25">
      <c r="A402" s="282"/>
    </row>
    <row r="403" spans="1:1" x14ac:dyDescent="0.25">
      <c r="A403" s="282" t="s">
        <v>490</v>
      </c>
    </row>
    <row r="404" spans="1:1" x14ac:dyDescent="0.25">
      <c r="A404" s="282" t="s">
        <v>491</v>
      </c>
    </row>
    <row r="405" spans="1:1" x14ac:dyDescent="0.25">
      <c r="A405" s="282" t="s">
        <v>492</v>
      </c>
    </row>
    <row r="406" spans="1:1" x14ac:dyDescent="0.25">
      <c r="A406" s="282"/>
    </row>
    <row r="407" spans="1:1" x14ac:dyDescent="0.25">
      <c r="A407" s="282" t="s">
        <v>493</v>
      </c>
    </row>
    <row r="408" spans="1:1" x14ac:dyDescent="0.25">
      <c r="A408" s="282"/>
    </row>
    <row r="409" spans="1:1" x14ac:dyDescent="0.25">
      <c r="A409" s="282" t="s">
        <v>494</v>
      </c>
    </row>
    <row r="410" spans="1:1" x14ac:dyDescent="0.25">
      <c r="A410" s="282" t="s">
        <v>495</v>
      </c>
    </row>
    <row r="411" spans="1:1" x14ac:dyDescent="0.25">
      <c r="A411" s="282" t="s">
        <v>496</v>
      </c>
    </row>
    <row r="412" spans="1:1" x14ac:dyDescent="0.25">
      <c r="A412" s="282" t="s">
        <v>497</v>
      </c>
    </row>
    <row r="413" spans="1:1" x14ac:dyDescent="0.25">
      <c r="A413" s="282" t="s">
        <v>498</v>
      </c>
    </row>
    <row r="414" spans="1:1" x14ac:dyDescent="0.25">
      <c r="A414" s="282"/>
    </row>
    <row r="415" spans="1:1" x14ac:dyDescent="0.25">
      <c r="A415" s="282" t="s">
        <v>499</v>
      </c>
    </row>
    <row r="416" spans="1:1" x14ac:dyDescent="0.25">
      <c r="A416" s="282" t="s">
        <v>500</v>
      </c>
    </row>
    <row r="417" spans="1:1" x14ac:dyDescent="0.25">
      <c r="A417" s="282" t="s">
        <v>501</v>
      </c>
    </row>
    <row r="418" spans="1:1" x14ac:dyDescent="0.25">
      <c r="A418" s="282" t="s">
        <v>502</v>
      </c>
    </row>
    <row r="419" spans="1:1" x14ac:dyDescent="0.25">
      <c r="A419" s="282" t="s">
        <v>503</v>
      </c>
    </row>
    <row r="420" spans="1:1" x14ac:dyDescent="0.25">
      <c r="A420" s="282" t="s">
        <v>504</v>
      </c>
    </row>
    <row r="421" spans="1:1" x14ac:dyDescent="0.25">
      <c r="A421" s="282"/>
    </row>
    <row r="422" spans="1:1" x14ac:dyDescent="0.25">
      <c r="A422" s="282" t="s">
        <v>505</v>
      </c>
    </row>
    <row r="423" spans="1:1" x14ac:dyDescent="0.25">
      <c r="A423" s="282" t="s">
        <v>506</v>
      </c>
    </row>
    <row r="424" spans="1:1" x14ac:dyDescent="0.25">
      <c r="A424" s="282" t="s">
        <v>507</v>
      </c>
    </row>
    <row r="425" spans="1:1" x14ac:dyDescent="0.25">
      <c r="A425" s="282" t="s">
        <v>508</v>
      </c>
    </row>
    <row r="426" spans="1:1" x14ac:dyDescent="0.25">
      <c r="A426" s="282" t="s">
        <v>509</v>
      </c>
    </row>
    <row r="427" spans="1:1" x14ac:dyDescent="0.25">
      <c r="A427" s="282" t="s">
        <v>510</v>
      </c>
    </row>
    <row r="428" spans="1:1" x14ac:dyDescent="0.25">
      <c r="A428" s="282"/>
    </row>
    <row r="429" spans="1:1" x14ac:dyDescent="0.25">
      <c r="A429" s="282" t="s">
        <v>511</v>
      </c>
    </row>
    <row r="430" spans="1:1" x14ac:dyDescent="0.25">
      <c r="A430" s="282" t="s">
        <v>512</v>
      </c>
    </row>
    <row r="431" spans="1:1" x14ac:dyDescent="0.25">
      <c r="A431" s="282" t="s">
        <v>513</v>
      </c>
    </row>
    <row r="432" spans="1:1" x14ac:dyDescent="0.25">
      <c r="A432" s="282" t="s">
        <v>514</v>
      </c>
    </row>
    <row r="433" spans="1:1" x14ac:dyDescent="0.25">
      <c r="A433" s="282" t="s">
        <v>515</v>
      </c>
    </row>
    <row r="434" spans="1:1" x14ac:dyDescent="0.25">
      <c r="A434" s="282"/>
    </row>
    <row r="435" spans="1:1" x14ac:dyDescent="0.25">
      <c r="A435" s="282" t="s">
        <v>516</v>
      </c>
    </row>
    <row r="436" spans="1:1" x14ac:dyDescent="0.25">
      <c r="A436" s="282"/>
    </row>
    <row r="437" spans="1:1" x14ac:dyDescent="0.25">
      <c r="A437" s="282" t="s">
        <v>517</v>
      </c>
    </row>
    <row r="438" spans="1:1" x14ac:dyDescent="0.25">
      <c r="A438" s="282" t="s">
        <v>518</v>
      </c>
    </row>
    <row r="439" spans="1:1" x14ac:dyDescent="0.25">
      <c r="A439" s="282" t="s">
        <v>519</v>
      </c>
    </row>
    <row r="440" spans="1:1" x14ac:dyDescent="0.25">
      <c r="A440" s="282" t="s">
        <v>520</v>
      </c>
    </row>
    <row r="441" spans="1:1" x14ac:dyDescent="0.25">
      <c r="A441" s="282" t="s">
        <v>521</v>
      </c>
    </row>
    <row r="442" spans="1:1" x14ac:dyDescent="0.25">
      <c r="A442" s="282" t="s">
        <v>522</v>
      </c>
    </row>
    <row r="443" spans="1:1" x14ac:dyDescent="0.25">
      <c r="A443" s="282" t="s">
        <v>523</v>
      </c>
    </row>
    <row r="444" spans="1:1" x14ac:dyDescent="0.25">
      <c r="A444" s="282" t="s">
        <v>524</v>
      </c>
    </row>
    <row r="445" spans="1:1" x14ac:dyDescent="0.25">
      <c r="A445" s="282"/>
    </row>
    <row r="446" spans="1:1" x14ac:dyDescent="0.25">
      <c r="A446" s="282" t="s">
        <v>525</v>
      </c>
    </row>
    <row r="447" spans="1:1" x14ac:dyDescent="0.25">
      <c r="A447" s="282"/>
    </row>
    <row r="448" spans="1:1" x14ac:dyDescent="0.25">
      <c r="A448" s="282" t="s">
        <v>526</v>
      </c>
    </row>
    <row r="449" spans="1:1" x14ac:dyDescent="0.25">
      <c r="A449" s="282" t="s">
        <v>527</v>
      </c>
    </row>
    <row r="450" spans="1:1" x14ac:dyDescent="0.25">
      <c r="A450" s="282" t="s">
        <v>528</v>
      </c>
    </row>
    <row r="451" spans="1:1" x14ac:dyDescent="0.25">
      <c r="A451" s="282" t="s">
        <v>529</v>
      </c>
    </row>
    <row r="452" spans="1:1" x14ac:dyDescent="0.25">
      <c r="A452" s="282"/>
    </row>
    <row r="453" spans="1:1" x14ac:dyDescent="0.25">
      <c r="A453" s="282" t="s">
        <v>530</v>
      </c>
    </row>
    <row r="454" spans="1:1" x14ac:dyDescent="0.25">
      <c r="A454" s="282" t="s">
        <v>531</v>
      </c>
    </row>
    <row r="455" spans="1:1" x14ac:dyDescent="0.25">
      <c r="A455" s="282" t="s">
        <v>532</v>
      </c>
    </row>
    <row r="456" spans="1:1" x14ac:dyDescent="0.25">
      <c r="A456" s="282" t="s">
        <v>533</v>
      </c>
    </row>
    <row r="457" spans="1:1" x14ac:dyDescent="0.25">
      <c r="A457" s="282" t="s">
        <v>534</v>
      </c>
    </row>
    <row r="458" spans="1:1" x14ac:dyDescent="0.25">
      <c r="A458" s="282" t="s">
        <v>535</v>
      </c>
    </row>
    <row r="459" spans="1:1" x14ac:dyDescent="0.25">
      <c r="A459" s="282" t="s">
        <v>536</v>
      </c>
    </row>
    <row r="460" spans="1:1" x14ac:dyDescent="0.25">
      <c r="A460" s="282" t="s">
        <v>537</v>
      </c>
    </row>
    <row r="461" spans="1:1" x14ac:dyDescent="0.25">
      <c r="A461" s="282" t="s">
        <v>538</v>
      </c>
    </row>
    <row r="462" spans="1:1" x14ac:dyDescent="0.25">
      <c r="A462" s="282"/>
    </row>
    <row r="463" spans="1:1" x14ac:dyDescent="0.25">
      <c r="A463" s="282" t="s">
        <v>539</v>
      </c>
    </row>
    <row r="464" spans="1:1" x14ac:dyDescent="0.25">
      <c r="A464" s="282" t="s">
        <v>540</v>
      </c>
    </row>
    <row r="465" spans="1:1" x14ac:dyDescent="0.25">
      <c r="A465" s="282" t="s">
        <v>541</v>
      </c>
    </row>
    <row r="466" spans="1:1" x14ac:dyDescent="0.25">
      <c r="A466" s="282" t="s">
        <v>542</v>
      </c>
    </row>
    <row r="467" spans="1:1" x14ac:dyDescent="0.25">
      <c r="A467" s="282" t="s">
        <v>543</v>
      </c>
    </row>
    <row r="468" spans="1:1" x14ac:dyDescent="0.25">
      <c r="A468" s="282" t="s">
        <v>544</v>
      </c>
    </row>
    <row r="469" spans="1:1" x14ac:dyDescent="0.25">
      <c r="A469" s="282" t="s">
        <v>545</v>
      </c>
    </row>
    <row r="470" spans="1:1" x14ac:dyDescent="0.25">
      <c r="A470" s="282"/>
    </row>
    <row r="471" spans="1:1" x14ac:dyDescent="0.25">
      <c r="A471" s="282" t="s">
        <v>546</v>
      </c>
    </row>
    <row r="472" spans="1:1" x14ac:dyDescent="0.25">
      <c r="A472" s="282"/>
    </row>
    <row r="473" spans="1:1" x14ac:dyDescent="0.25">
      <c r="A473" s="282" t="s">
        <v>547</v>
      </c>
    </row>
    <row r="474" spans="1:1" x14ac:dyDescent="0.25">
      <c r="A474" s="282" t="s">
        <v>548</v>
      </c>
    </row>
    <row r="475" spans="1:1" x14ac:dyDescent="0.25">
      <c r="A475" s="282" t="s">
        <v>549</v>
      </c>
    </row>
    <row r="476" spans="1:1" x14ac:dyDescent="0.25">
      <c r="A476" s="282"/>
    </row>
    <row r="477" spans="1:1" x14ac:dyDescent="0.25">
      <c r="A477" s="282" t="s">
        <v>550</v>
      </c>
    </row>
    <row r="478" spans="1:1" x14ac:dyDescent="0.25">
      <c r="A478" s="282" t="s">
        <v>551</v>
      </c>
    </row>
    <row r="479" spans="1:1" x14ac:dyDescent="0.25">
      <c r="A479" s="282" t="s">
        <v>552</v>
      </c>
    </row>
    <row r="480" spans="1:1" x14ac:dyDescent="0.25">
      <c r="A480" s="282" t="s">
        <v>553</v>
      </c>
    </row>
    <row r="481" spans="1:1" x14ac:dyDescent="0.25">
      <c r="A481" s="282" t="s">
        <v>554</v>
      </c>
    </row>
    <row r="482" spans="1:1" x14ac:dyDescent="0.25">
      <c r="A482" s="282" t="s">
        <v>555</v>
      </c>
    </row>
    <row r="483" spans="1:1" x14ac:dyDescent="0.25">
      <c r="A483" s="282" t="s">
        <v>556</v>
      </c>
    </row>
    <row r="484" spans="1:1" x14ac:dyDescent="0.25">
      <c r="A484" s="282" t="s">
        <v>557</v>
      </c>
    </row>
    <row r="485" spans="1:1" x14ac:dyDescent="0.25">
      <c r="A485" s="282" t="s">
        <v>558</v>
      </c>
    </row>
    <row r="486" spans="1:1" x14ac:dyDescent="0.25">
      <c r="A486" s="282"/>
    </row>
    <row r="487" spans="1:1" x14ac:dyDescent="0.25">
      <c r="A487" s="282" t="s">
        <v>559</v>
      </c>
    </row>
    <row r="488" spans="1:1" x14ac:dyDescent="0.25">
      <c r="A488" s="282" t="s">
        <v>560</v>
      </c>
    </row>
    <row r="489" spans="1:1" x14ac:dyDescent="0.25">
      <c r="A489" s="282" t="s">
        <v>561</v>
      </c>
    </row>
    <row r="490" spans="1:1" x14ac:dyDescent="0.25">
      <c r="A490" s="282" t="s">
        <v>562</v>
      </c>
    </row>
    <row r="491" spans="1:1" x14ac:dyDescent="0.25">
      <c r="A491" s="282"/>
    </row>
    <row r="492" spans="1:1" x14ac:dyDescent="0.25">
      <c r="A492" s="282" t="s">
        <v>563</v>
      </c>
    </row>
    <row r="493" spans="1:1" x14ac:dyDescent="0.25">
      <c r="A493" s="282" t="s">
        <v>564</v>
      </c>
    </row>
    <row r="494" spans="1:1" x14ac:dyDescent="0.25">
      <c r="A494" s="282" t="s">
        <v>565</v>
      </c>
    </row>
    <row r="495" spans="1:1" x14ac:dyDescent="0.25">
      <c r="A495" s="282" t="s">
        <v>566</v>
      </c>
    </row>
    <row r="496" spans="1:1" x14ac:dyDescent="0.25">
      <c r="A496" s="282" t="s">
        <v>567</v>
      </c>
    </row>
    <row r="497" spans="1:1" x14ac:dyDescent="0.25">
      <c r="A497" s="282" t="s">
        <v>568</v>
      </c>
    </row>
    <row r="498" spans="1:1" x14ac:dyDescent="0.25">
      <c r="A498" s="282"/>
    </row>
    <row r="499" spans="1:1" x14ac:dyDescent="0.25">
      <c r="A499" s="282" t="s">
        <v>569</v>
      </c>
    </row>
    <row r="500" spans="1:1" x14ac:dyDescent="0.25">
      <c r="A500" s="282" t="s">
        <v>570</v>
      </c>
    </row>
    <row r="501" spans="1:1" x14ac:dyDescent="0.25">
      <c r="A501" s="282" t="s">
        <v>571</v>
      </c>
    </row>
    <row r="502" spans="1:1" x14ac:dyDescent="0.25">
      <c r="A502" s="282" t="s">
        <v>572</v>
      </c>
    </row>
    <row r="503" spans="1:1" x14ac:dyDescent="0.25">
      <c r="A503" s="282" t="s">
        <v>573</v>
      </c>
    </row>
    <row r="504" spans="1:1" x14ac:dyDescent="0.25">
      <c r="A504" s="282" t="s">
        <v>574</v>
      </c>
    </row>
    <row r="505" spans="1:1" x14ac:dyDescent="0.25">
      <c r="A505" s="282" t="s">
        <v>575</v>
      </c>
    </row>
    <row r="506" spans="1:1" x14ac:dyDescent="0.25">
      <c r="A506" s="282" t="s">
        <v>576</v>
      </c>
    </row>
    <row r="507" spans="1:1" x14ac:dyDescent="0.25">
      <c r="A507" s="282" t="s">
        <v>577</v>
      </c>
    </row>
    <row r="508" spans="1:1" x14ac:dyDescent="0.25">
      <c r="A508" s="282" t="s">
        <v>578</v>
      </c>
    </row>
    <row r="509" spans="1:1" x14ac:dyDescent="0.25">
      <c r="A509" s="282" t="s">
        <v>579</v>
      </c>
    </row>
    <row r="510" spans="1:1" x14ac:dyDescent="0.25">
      <c r="A510" s="282" t="s">
        <v>580</v>
      </c>
    </row>
    <row r="511" spans="1:1" x14ac:dyDescent="0.25">
      <c r="A511" s="282" t="s">
        <v>581</v>
      </c>
    </row>
    <row r="512" spans="1:1" x14ac:dyDescent="0.25">
      <c r="A512" s="282"/>
    </row>
    <row r="513" spans="1:1" x14ac:dyDescent="0.25">
      <c r="A513" s="282" t="s">
        <v>582</v>
      </c>
    </row>
    <row r="514" spans="1:1" x14ac:dyDescent="0.25">
      <c r="A514" s="282" t="s">
        <v>583</v>
      </c>
    </row>
    <row r="515" spans="1:1" x14ac:dyDescent="0.25">
      <c r="A515" s="282" t="s">
        <v>584</v>
      </c>
    </row>
    <row r="516" spans="1:1" x14ac:dyDescent="0.25">
      <c r="A516" s="282" t="s">
        <v>585</v>
      </c>
    </row>
    <row r="517" spans="1:1" x14ac:dyDescent="0.25">
      <c r="A517" s="282" t="s">
        <v>586</v>
      </c>
    </row>
    <row r="518" spans="1:1" x14ac:dyDescent="0.25">
      <c r="A518" s="282" t="s">
        <v>587</v>
      </c>
    </row>
    <row r="519" spans="1:1" x14ac:dyDescent="0.25">
      <c r="A519" s="282" t="s">
        <v>588</v>
      </c>
    </row>
    <row r="520" spans="1:1" x14ac:dyDescent="0.25">
      <c r="A520" s="282"/>
    </row>
    <row r="521" spans="1:1" x14ac:dyDescent="0.25">
      <c r="A521" s="282" t="s">
        <v>589</v>
      </c>
    </row>
    <row r="522" spans="1:1" x14ac:dyDescent="0.25">
      <c r="A522" s="282" t="s">
        <v>590</v>
      </c>
    </row>
    <row r="523" spans="1:1" x14ac:dyDescent="0.25">
      <c r="A523" s="282" t="s">
        <v>591</v>
      </c>
    </row>
    <row r="524" spans="1:1" x14ac:dyDescent="0.25">
      <c r="A524" s="282" t="s">
        <v>592</v>
      </c>
    </row>
    <row r="525" spans="1:1" x14ac:dyDescent="0.25">
      <c r="A525" s="282" t="s">
        <v>593</v>
      </c>
    </row>
    <row r="526" spans="1:1" x14ac:dyDescent="0.25">
      <c r="A526" s="282" t="s">
        <v>594</v>
      </c>
    </row>
    <row r="527" spans="1:1" x14ac:dyDescent="0.25">
      <c r="A527" s="282" t="s">
        <v>595</v>
      </c>
    </row>
    <row r="528" spans="1:1" x14ac:dyDescent="0.25">
      <c r="A528" s="282" t="s">
        <v>596</v>
      </c>
    </row>
    <row r="529" spans="1:1" x14ac:dyDescent="0.25">
      <c r="A529" s="282" t="s">
        <v>597</v>
      </c>
    </row>
    <row r="530" spans="1:1" x14ac:dyDescent="0.25">
      <c r="A530" s="282" t="s">
        <v>598</v>
      </c>
    </row>
    <row r="531" spans="1:1" x14ac:dyDescent="0.25">
      <c r="A531" s="282" t="s">
        <v>599</v>
      </c>
    </row>
    <row r="532" spans="1:1" x14ac:dyDescent="0.25">
      <c r="A532" s="282" t="s">
        <v>600</v>
      </c>
    </row>
    <row r="533" spans="1:1" x14ac:dyDescent="0.25">
      <c r="A533" s="282" t="s">
        <v>601</v>
      </c>
    </row>
    <row r="534" spans="1:1" x14ac:dyDescent="0.25">
      <c r="A534" s="282" t="s">
        <v>602</v>
      </c>
    </row>
    <row r="535" spans="1:1" x14ac:dyDescent="0.25">
      <c r="A535" s="282"/>
    </row>
    <row r="536" spans="1:1" x14ac:dyDescent="0.25">
      <c r="A536" s="282" t="s">
        <v>603</v>
      </c>
    </row>
    <row r="537" spans="1:1" x14ac:dyDescent="0.25">
      <c r="A537" s="282" t="s">
        <v>604</v>
      </c>
    </row>
    <row r="538" spans="1:1" x14ac:dyDescent="0.25">
      <c r="A538" s="282" t="s">
        <v>605</v>
      </c>
    </row>
    <row r="539" spans="1:1" x14ac:dyDescent="0.25">
      <c r="A539" s="282"/>
    </row>
    <row r="540" spans="1:1" x14ac:dyDescent="0.25">
      <c r="A540" s="282" t="s">
        <v>606</v>
      </c>
    </row>
    <row r="541" spans="1:1" x14ac:dyDescent="0.25">
      <c r="A541" s="282"/>
    </row>
    <row r="542" spans="1:1" x14ac:dyDescent="0.25">
      <c r="A542" s="282" t="s">
        <v>607</v>
      </c>
    </row>
    <row r="543" spans="1:1" x14ac:dyDescent="0.25">
      <c r="A543" s="282" t="s">
        <v>608</v>
      </c>
    </row>
    <row r="544" spans="1:1" x14ac:dyDescent="0.25">
      <c r="A544" s="282" t="s">
        <v>609</v>
      </c>
    </row>
    <row r="545" spans="1:1" x14ac:dyDescent="0.25">
      <c r="A545" s="282" t="s">
        <v>610</v>
      </c>
    </row>
    <row r="546" spans="1:1" x14ac:dyDescent="0.25">
      <c r="A546" s="282" t="s">
        <v>611</v>
      </c>
    </row>
    <row r="547" spans="1:1" x14ac:dyDescent="0.25">
      <c r="A547" s="282" t="s">
        <v>612</v>
      </c>
    </row>
    <row r="548" spans="1:1" x14ac:dyDescent="0.25">
      <c r="A548" s="282" t="s">
        <v>613</v>
      </c>
    </row>
    <row r="549" spans="1:1" x14ac:dyDescent="0.25">
      <c r="A549" s="282" t="s">
        <v>614</v>
      </c>
    </row>
    <row r="550" spans="1:1" x14ac:dyDescent="0.25">
      <c r="A550" s="282" t="s">
        <v>615</v>
      </c>
    </row>
    <row r="551" spans="1:1" x14ac:dyDescent="0.25">
      <c r="A551" s="282"/>
    </row>
    <row r="552" spans="1:1" x14ac:dyDescent="0.25">
      <c r="A552" s="282" t="s">
        <v>616</v>
      </c>
    </row>
    <row r="553" spans="1:1" x14ac:dyDescent="0.25">
      <c r="A553" s="282"/>
    </row>
    <row r="554" spans="1:1" x14ac:dyDescent="0.25">
      <c r="A554" s="282" t="s">
        <v>617</v>
      </c>
    </row>
    <row r="555" spans="1:1" x14ac:dyDescent="0.25">
      <c r="A555" s="282" t="s">
        <v>618</v>
      </c>
    </row>
    <row r="556" spans="1:1" x14ac:dyDescent="0.25">
      <c r="A556" s="282" t="s">
        <v>619</v>
      </c>
    </row>
    <row r="557" spans="1:1" x14ac:dyDescent="0.25">
      <c r="A557" s="282" t="s">
        <v>620</v>
      </c>
    </row>
    <row r="558" spans="1:1" x14ac:dyDescent="0.25">
      <c r="A558" s="282" t="s">
        <v>621</v>
      </c>
    </row>
    <row r="559" spans="1:1" x14ac:dyDescent="0.25">
      <c r="A559" s="282" t="s">
        <v>622</v>
      </c>
    </row>
    <row r="560" spans="1:1" x14ac:dyDescent="0.25">
      <c r="A560" s="282" t="s">
        <v>623</v>
      </c>
    </row>
    <row r="561" spans="1:1" x14ac:dyDescent="0.25">
      <c r="A561" s="282" t="s">
        <v>624</v>
      </c>
    </row>
    <row r="562" spans="1:1" x14ac:dyDescent="0.25">
      <c r="A562" s="282"/>
    </row>
    <row r="563" spans="1:1" x14ac:dyDescent="0.25">
      <c r="A563" s="282" t="s">
        <v>625</v>
      </c>
    </row>
    <row r="564" spans="1:1" x14ac:dyDescent="0.25">
      <c r="A564" s="282"/>
    </row>
    <row r="565" spans="1:1" x14ac:dyDescent="0.25">
      <c r="A565" s="282" t="s">
        <v>626</v>
      </c>
    </row>
    <row r="566" spans="1:1" x14ac:dyDescent="0.25">
      <c r="A566" s="282" t="s">
        <v>627</v>
      </c>
    </row>
    <row r="567" spans="1:1" x14ac:dyDescent="0.25">
      <c r="A567" s="282" t="s">
        <v>628</v>
      </c>
    </row>
    <row r="568" spans="1:1" x14ac:dyDescent="0.25">
      <c r="A568" s="282" t="s">
        <v>629</v>
      </c>
    </row>
    <row r="569" spans="1:1" x14ac:dyDescent="0.25">
      <c r="A569" s="282"/>
    </row>
    <row r="570" spans="1:1" x14ac:dyDescent="0.25">
      <c r="A570" s="282" t="s">
        <v>630</v>
      </c>
    </row>
    <row r="571" spans="1:1" x14ac:dyDescent="0.25">
      <c r="A571" s="282" t="s">
        <v>631</v>
      </c>
    </row>
    <row r="572" spans="1:1" x14ac:dyDescent="0.25">
      <c r="A572" s="282" t="s">
        <v>632</v>
      </c>
    </row>
    <row r="573" spans="1:1" x14ac:dyDescent="0.25">
      <c r="A573" s="282" t="s">
        <v>633</v>
      </c>
    </row>
    <row r="574" spans="1:1" x14ac:dyDescent="0.25">
      <c r="A574" s="282" t="s">
        <v>634</v>
      </c>
    </row>
    <row r="575" spans="1:1" x14ac:dyDescent="0.25">
      <c r="A575" s="282" t="s">
        <v>635</v>
      </c>
    </row>
    <row r="576" spans="1:1" x14ac:dyDescent="0.25">
      <c r="A576" s="282" t="s">
        <v>636</v>
      </c>
    </row>
    <row r="577" spans="1:1" x14ac:dyDescent="0.25">
      <c r="A577" s="282" t="s">
        <v>637</v>
      </c>
    </row>
    <row r="578" spans="1:1" x14ac:dyDescent="0.25">
      <c r="A578" s="282"/>
    </row>
    <row r="579" spans="1:1" x14ac:dyDescent="0.25">
      <c r="A579" s="282" t="s">
        <v>638</v>
      </c>
    </row>
    <row r="580" spans="1:1" x14ac:dyDescent="0.25">
      <c r="A580" s="282" t="s">
        <v>639</v>
      </c>
    </row>
    <row r="581" spans="1:1" x14ac:dyDescent="0.25">
      <c r="A581" s="282" t="s">
        <v>640</v>
      </c>
    </row>
    <row r="582" spans="1:1" x14ac:dyDescent="0.25">
      <c r="A582" s="282" t="s">
        <v>641</v>
      </c>
    </row>
    <row r="583" spans="1:1" x14ac:dyDescent="0.25">
      <c r="A583" s="282"/>
    </row>
    <row r="584" spans="1:1" x14ac:dyDescent="0.25">
      <c r="A584" s="282" t="s">
        <v>642</v>
      </c>
    </row>
    <row r="585" spans="1:1" x14ac:dyDescent="0.25">
      <c r="A585" s="282" t="s">
        <v>643</v>
      </c>
    </row>
    <row r="586" spans="1:1" x14ac:dyDescent="0.25">
      <c r="A586" s="282" t="s">
        <v>644</v>
      </c>
    </row>
    <row r="587" spans="1:1" x14ac:dyDescent="0.25">
      <c r="A587" s="282" t="s">
        <v>645</v>
      </c>
    </row>
    <row r="588" spans="1:1" x14ac:dyDescent="0.25">
      <c r="A588" s="282"/>
    </row>
    <row r="589" spans="1:1" x14ac:dyDescent="0.25">
      <c r="A589" s="282" t="s">
        <v>646</v>
      </c>
    </row>
    <row r="590" spans="1:1" x14ac:dyDescent="0.25">
      <c r="A590" s="282"/>
    </row>
    <row r="591" spans="1:1" x14ac:dyDescent="0.25">
      <c r="A591" s="282" t="s">
        <v>647</v>
      </c>
    </row>
    <row r="592" spans="1:1" x14ac:dyDescent="0.25">
      <c r="A592" s="282" t="s">
        <v>648</v>
      </c>
    </row>
    <row r="593" spans="1:1" x14ac:dyDescent="0.25">
      <c r="A593" s="282" t="s">
        <v>649</v>
      </c>
    </row>
    <row r="594" spans="1:1" x14ac:dyDescent="0.25">
      <c r="A594" s="282" t="s">
        <v>650</v>
      </c>
    </row>
    <row r="595" spans="1:1" x14ac:dyDescent="0.25">
      <c r="A595" s="282" t="s">
        <v>651</v>
      </c>
    </row>
    <row r="596" spans="1:1" x14ac:dyDescent="0.25">
      <c r="A596" s="282" t="s">
        <v>652</v>
      </c>
    </row>
    <row r="597" spans="1:1" x14ac:dyDescent="0.25">
      <c r="A597" s="282" t="s">
        <v>653</v>
      </c>
    </row>
    <row r="598" spans="1:1" x14ac:dyDescent="0.25">
      <c r="A598" s="282" t="s">
        <v>654</v>
      </c>
    </row>
    <row r="599" spans="1:1" x14ac:dyDescent="0.25">
      <c r="A599" s="282"/>
    </row>
    <row r="600" spans="1:1" x14ac:dyDescent="0.25">
      <c r="A600" s="282" t="s">
        <v>655</v>
      </c>
    </row>
    <row r="601" spans="1:1" x14ac:dyDescent="0.25">
      <c r="A601" s="282"/>
    </row>
    <row r="602" spans="1:1" x14ac:dyDescent="0.25">
      <c r="A602" s="282" t="s">
        <v>656</v>
      </c>
    </row>
    <row r="603" spans="1:1" x14ac:dyDescent="0.25">
      <c r="A603" s="282" t="s">
        <v>657</v>
      </c>
    </row>
    <row r="604" spans="1:1" x14ac:dyDescent="0.25">
      <c r="A604" s="282" t="s">
        <v>658</v>
      </c>
    </row>
    <row r="605" spans="1:1" x14ac:dyDescent="0.25">
      <c r="A605" s="282" t="s">
        <v>659</v>
      </c>
    </row>
    <row r="606" spans="1:1" x14ac:dyDescent="0.25">
      <c r="A606" s="282" t="s">
        <v>660</v>
      </c>
    </row>
    <row r="607" spans="1:1" x14ac:dyDescent="0.25">
      <c r="A607" s="282" t="s">
        <v>661</v>
      </c>
    </row>
    <row r="608" spans="1:1" x14ac:dyDescent="0.25">
      <c r="A608" s="282" t="s">
        <v>662</v>
      </c>
    </row>
    <row r="609" spans="1:1" x14ac:dyDescent="0.25">
      <c r="A609" s="282" t="s">
        <v>663</v>
      </c>
    </row>
    <row r="610" spans="1:1" x14ac:dyDescent="0.25">
      <c r="A610" s="282" t="s">
        <v>664</v>
      </c>
    </row>
    <row r="611" spans="1:1" x14ac:dyDescent="0.25">
      <c r="A611" s="282"/>
    </row>
    <row r="612" spans="1:1" x14ac:dyDescent="0.25">
      <c r="A612" s="282" t="s">
        <v>665</v>
      </c>
    </row>
    <row r="613" spans="1:1" x14ac:dyDescent="0.25">
      <c r="A613" s="282"/>
    </row>
    <row r="614" spans="1:1" x14ac:dyDescent="0.25">
      <c r="A614" s="282" t="s">
        <v>666</v>
      </c>
    </row>
    <row r="615" spans="1:1" x14ac:dyDescent="0.25">
      <c r="A615" s="282" t="s">
        <v>667</v>
      </c>
    </row>
    <row r="616" spans="1:1" x14ac:dyDescent="0.25">
      <c r="A616" s="282" t="s">
        <v>668</v>
      </c>
    </row>
    <row r="617" spans="1:1" x14ac:dyDescent="0.25">
      <c r="A617" s="282" t="s">
        <v>669</v>
      </c>
    </row>
    <row r="618" spans="1:1" x14ac:dyDescent="0.25">
      <c r="A618" s="282" t="s">
        <v>670</v>
      </c>
    </row>
    <row r="619" spans="1:1" x14ac:dyDescent="0.25">
      <c r="A619" s="282" t="s">
        <v>671</v>
      </c>
    </row>
    <row r="620" spans="1:1" x14ac:dyDescent="0.25">
      <c r="A620" s="282"/>
    </row>
    <row r="621" spans="1:1" x14ac:dyDescent="0.25">
      <c r="A621" s="282" t="s">
        <v>672</v>
      </c>
    </row>
    <row r="622" spans="1:1" x14ac:dyDescent="0.25">
      <c r="A622" s="282"/>
    </row>
    <row r="623" spans="1:1" x14ac:dyDescent="0.25">
      <c r="A623" s="282"/>
    </row>
    <row r="624" spans="1:1" x14ac:dyDescent="0.25">
      <c r="A624" s="282"/>
    </row>
    <row r="625" spans="1:1" x14ac:dyDescent="0.25">
      <c r="A625" s="282"/>
    </row>
    <row r="626" spans="1:1" x14ac:dyDescent="0.25">
      <c r="A626" s="282"/>
    </row>
    <row r="627" spans="1:1" x14ac:dyDescent="0.25">
      <c r="A627" s="282"/>
    </row>
    <row r="628" spans="1:1" x14ac:dyDescent="0.25">
      <c r="A628" s="282"/>
    </row>
    <row r="629" spans="1:1" x14ac:dyDescent="0.25">
      <c r="A629" s="282"/>
    </row>
    <row r="630" spans="1:1" x14ac:dyDescent="0.25">
      <c r="A630" s="282"/>
    </row>
    <row r="631" spans="1:1" x14ac:dyDescent="0.25">
      <c r="A631" s="282"/>
    </row>
    <row r="632" spans="1:1" x14ac:dyDescent="0.25">
      <c r="A632" s="282"/>
    </row>
    <row r="633" spans="1:1" x14ac:dyDescent="0.25">
      <c r="A633" s="282"/>
    </row>
    <row r="634" spans="1:1" x14ac:dyDescent="0.25">
      <c r="A634" s="282"/>
    </row>
    <row r="635" spans="1:1" x14ac:dyDescent="0.25">
      <c r="A635" s="282"/>
    </row>
    <row r="636" spans="1:1" x14ac:dyDescent="0.25">
      <c r="A636" s="282"/>
    </row>
    <row r="637" spans="1:1" x14ac:dyDescent="0.25">
      <c r="A637" s="282"/>
    </row>
    <row r="638" spans="1:1" x14ac:dyDescent="0.25">
      <c r="A638" s="282"/>
    </row>
    <row r="639" spans="1:1" x14ac:dyDescent="0.25">
      <c r="A639" s="282"/>
    </row>
    <row r="640" spans="1:1" x14ac:dyDescent="0.25">
      <c r="A640" s="282"/>
    </row>
    <row r="641" spans="1:1" x14ac:dyDescent="0.25">
      <c r="A641" s="282"/>
    </row>
    <row r="642" spans="1:1" x14ac:dyDescent="0.25">
      <c r="A642" s="282"/>
    </row>
    <row r="643" spans="1:1" x14ac:dyDescent="0.25">
      <c r="A643" s="282"/>
    </row>
    <row r="644" spans="1:1" x14ac:dyDescent="0.25">
      <c r="A644" s="282"/>
    </row>
    <row r="645" spans="1:1" x14ac:dyDescent="0.25">
      <c r="A645" s="282"/>
    </row>
    <row r="646" spans="1:1" x14ac:dyDescent="0.25">
      <c r="A646" s="282"/>
    </row>
    <row r="647" spans="1:1" x14ac:dyDescent="0.25">
      <c r="A647" s="282"/>
    </row>
    <row r="648" spans="1:1" x14ac:dyDescent="0.25">
      <c r="A648" s="282"/>
    </row>
    <row r="649" spans="1:1" x14ac:dyDescent="0.25">
      <c r="A649" s="282"/>
    </row>
    <row r="650" spans="1:1" x14ac:dyDescent="0.25">
      <c r="A650" s="282"/>
    </row>
    <row r="651" spans="1:1" x14ac:dyDescent="0.25">
      <c r="A651" s="282"/>
    </row>
    <row r="652" spans="1:1" x14ac:dyDescent="0.25">
      <c r="A652" s="282"/>
    </row>
    <row r="653" spans="1:1" x14ac:dyDescent="0.25">
      <c r="A653" s="282"/>
    </row>
    <row r="654" spans="1:1" x14ac:dyDescent="0.25">
      <c r="A654" s="282"/>
    </row>
    <row r="655" spans="1:1" x14ac:dyDescent="0.25">
      <c r="A655" s="282"/>
    </row>
    <row r="656" spans="1:1" x14ac:dyDescent="0.25">
      <c r="A656" s="282"/>
    </row>
    <row r="657" spans="1:1" x14ac:dyDescent="0.25">
      <c r="A657" s="282"/>
    </row>
    <row r="658" spans="1:1" x14ac:dyDescent="0.25">
      <c r="A658" s="282"/>
    </row>
    <row r="659" spans="1:1" x14ac:dyDescent="0.25">
      <c r="A659" s="282"/>
    </row>
    <row r="660" spans="1:1" x14ac:dyDescent="0.25">
      <c r="A660" s="282"/>
    </row>
    <row r="661" spans="1:1" x14ac:dyDescent="0.25">
      <c r="A661" s="282"/>
    </row>
    <row r="662" spans="1:1" x14ac:dyDescent="0.25">
      <c r="A662" s="282"/>
    </row>
    <row r="663" spans="1:1" x14ac:dyDescent="0.25">
      <c r="A663" s="282"/>
    </row>
    <row r="664" spans="1:1" x14ac:dyDescent="0.25">
      <c r="A664" s="282"/>
    </row>
    <row r="665" spans="1:1" x14ac:dyDescent="0.25">
      <c r="A665" s="282"/>
    </row>
    <row r="666" spans="1:1" x14ac:dyDescent="0.25">
      <c r="A666" s="282"/>
    </row>
    <row r="667" spans="1:1" x14ac:dyDescent="0.25">
      <c r="A667" s="282"/>
    </row>
    <row r="668" spans="1:1" x14ac:dyDescent="0.25">
      <c r="A668" s="282"/>
    </row>
    <row r="669" spans="1:1" x14ac:dyDescent="0.25">
      <c r="A669" s="282"/>
    </row>
    <row r="670" spans="1:1" x14ac:dyDescent="0.25">
      <c r="A670" s="282"/>
    </row>
    <row r="671" spans="1:1" x14ac:dyDescent="0.25">
      <c r="A671" s="282"/>
    </row>
    <row r="672" spans="1:1" x14ac:dyDescent="0.25">
      <c r="A672" s="282"/>
    </row>
    <row r="673" spans="1:1" x14ac:dyDescent="0.25">
      <c r="A673" s="282"/>
    </row>
    <row r="674" spans="1:1" x14ac:dyDescent="0.25">
      <c r="A674" s="282"/>
    </row>
    <row r="675" spans="1:1" x14ac:dyDescent="0.25">
      <c r="A675" s="283"/>
    </row>
    <row r="676" spans="1:1" x14ac:dyDescent="0.25">
      <c r="A676" s="282"/>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66"/>
  <sheetViews>
    <sheetView showGridLines="0" workbookViewId="0">
      <pane ySplit="1" topLeftCell="A2" activePane="bottomLeft" state="frozen"/>
      <selection pane="bottomLeft" activeCell="B5" sqref="B5"/>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8" hidden="1" customWidth="1"/>
    <col min="8" max="8" width="22.7109375" style="19" customWidth="1"/>
    <col min="9" max="9" width="4.7109375" style="19" hidden="1" customWidth="1"/>
    <col min="10" max="13" width="8.5703125" style="19" hidden="1" customWidth="1"/>
    <col min="14" max="14" width="26.7109375" style="38" customWidth="1"/>
    <col min="15" max="15" width="7.7109375" style="38" customWidth="1"/>
    <col min="16" max="16" width="4.7109375" style="19" hidden="1" customWidth="1"/>
    <col min="17" max="18" width="6.5703125" style="19" hidden="1" customWidth="1"/>
    <col min="19" max="20" width="11.7109375" style="19" customWidth="1"/>
    <col min="21" max="21" width="12.5703125" style="19" hidden="1" customWidth="1"/>
    <col min="22" max="22" width="13.7109375" style="19" customWidth="1"/>
    <col min="23" max="23" width="10.7109375" style="19" customWidth="1"/>
    <col min="24" max="35" width="13.7109375" style="19" customWidth="1"/>
    <col min="36" max="16384" width="8.7109375" style="19"/>
  </cols>
  <sheetData>
    <row r="1" spans="1:38" ht="24" customHeight="1" x14ac:dyDescent="0.25">
      <c r="A1" s="55"/>
      <c r="B1" s="172" t="s">
        <v>137</v>
      </c>
      <c r="C1" s="17"/>
      <c r="D1" s="17"/>
      <c r="E1" s="17"/>
      <c r="F1" s="17"/>
      <c r="G1" s="18"/>
      <c r="H1" s="17"/>
      <c r="I1" s="17"/>
      <c r="J1" s="17"/>
      <c r="K1" s="17"/>
      <c r="L1" s="17"/>
      <c r="M1" s="17"/>
      <c r="N1" s="18"/>
      <c r="O1" s="18"/>
      <c r="P1" s="17"/>
      <c r="Q1" s="17"/>
      <c r="R1" s="17"/>
      <c r="S1" s="17"/>
      <c r="T1" s="17"/>
      <c r="U1" s="17"/>
      <c r="V1" s="17"/>
      <c r="W1" s="17"/>
      <c r="X1" s="17"/>
      <c r="Y1" s="17"/>
      <c r="Z1" s="17"/>
      <c r="AA1" s="17"/>
      <c r="AB1" s="17"/>
      <c r="AC1" s="17"/>
      <c r="AD1" s="17"/>
      <c r="AE1" s="17"/>
      <c r="AF1" s="17"/>
      <c r="AG1" s="17"/>
      <c r="AH1" s="17"/>
      <c r="AI1" s="17"/>
      <c r="AJ1" s="17"/>
      <c r="AK1" s="17"/>
      <c r="AL1" s="17"/>
    </row>
    <row r="2" spans="1:38" ht="15" customHeight="1" x14ac:dyDescent="0.25">
      <c r="A2" s="20"/>
      <c r="B2" s="88"/>
      <c r="C2" s="88"/>
      <c r="D2" s="88"/>
      <c r="E2" s="17"/>
      <c r="F2" s="17"/>
      <c r="G2" s="18"/>
      <c r="H2" s="17"/>
      <c r="I2" s="17"/>
      <c r="J2" s="17"/>
      <c r="K2" s="17"/>
      <c r="L2" s="17"/>
      <c r="M2" s="17"/>
      <c r="N2" s="18"/>
      <c r="O2" s="18"/>
      <c r="P2" s="17"/>
      <c r="Q2" s="17"/>
      <c r="R2" s="17"/>
      <c r="S2" s="17"/>
      <c r="T2" s="17"/>
      <c r="U2" s="17"/>
      <c r="V2" s="17"/>
      <c r="W2" s="17"/>
      <c r="X2" s="17"/>
      <c r="Y2" s="17"/>
      <c r="Z2" s="17"/>
      <c r="AA2" s="17"/>
      <c r="AB2" s="17"/>
      <c r="AC2" s="17"/>
      <c r="AD2" s="17"/>
      <c r="AE2" s="17"/>
      <c r="AF2" s="17"/>
      <c r="AG2" s="17"/>
      <c r="AH2" s="17"/>
      <c r="AI2" s="17"/>
      <c r="AJ2" s="17"/>
      <c r="AK2" s="17"/>
      <c r="AL2" s="17"/>
    </row>
    <row r="3" spans="1:38" ht="24.95" customHeight="1" x14ac:dyDescent="0.25">
      <c r="A3" s="171" t="s">
        <v>126</v>
      </c>
      <c r="B3" s="150"/>
      <c r="C3" s="150"/>
      <c r="D3" s="150"/>
      <c r="E3" s="151"/>
      <c r="F3" s="151"/>
      <c r="G3" s="152"/>
      <c r="H3" s="151"/>
      <c r="I3" s="17"/>
      <c r="J3" s="17"/>
      <c r="K3" s="17"/>
      <c r="L3" s="17"/>
      <c r="M3" s="17"/>
      <c r="N3" s="152"/>
      <c r="O3" s="152"/>
      <c r="P3" s="151"/>
      <c r="Q3" s="151"/>
      <c r="R3" s="151"/>
      <c r="S3" s="151"/>
      <c r="T3" s="151"/>
      <c r="U3" s="151"/>
      <c r="V3" s="151"/>
      <c r="W3" s="151"/>
      <c r="X3" s="151"/>
      <c r="Y3" s="151"/>
      <c r="Z3" s="151"/>
      <c r="AA3" s="151"/>
      <c r="AB3" s="151"/>
      <c r="AC3" s="151"/>
      <c r="AD3" s="151"/>
      <c r="AE3" s="151"/>
      <c r="AF3" s="151"/>
      <c r="AG3" s="151"/>
      <c r="AH3" s="151"/>
      <c r="AI3" s="151"/>
      <c r="AJ3" s="151"/>
      <c r="AK3" s="151"/>
      <c r="AL3" s="151"/>
    </row>
    <row r="4" spans="1:38" ht="15" customHeight="1" x14ac:dyDescent="0.25">
      <c r="A4" s="148"/>
      <c r="B4" s="84" t="s">
        <v>30</v>
      </c>
      <c r="C4" s="84" t="s">
        <v>19</v>
      </c>
      <c r="D4" s="84" t="s">
        <v>31</v>
      </c>
      <c r="E4" s="151"/>
      <c r="F4" s="151"/>
      <c r="G4" s="152"/>
      <c r="H4" s="151"/>
      <c r="I4" s="17"/>
      <c r="J4" s="17"/>
      <c r="K4" s="17"/>
      <c r="L4" s="17"/>
      <c r="M4" s="17"/>
      <c r="N4" s="152"/>
      <c r="O4" s="152"/>
      <c r="P4" s="151"/>
      <c r="Q4" s="151"/>
      <c r="R4" s="151"/>
      <c r="S4" s="151"/>
      <c r="T4" s="151"/>
      <c r="U4" s="151"/>
      <c r="V4" s="151"/>
      <c r="W4" s="151"/>
      <c r="X4" s="151"/>
      <c r="Y4" s="151"/>
      <c r="Z4" s="151"/>
      <c r="AA4" s="151"/>
      <c r="AB4" s="151"/>
      <c r="AC4" s="151"/>
      <c r="AD4" s="151"/>
      <c r="AE4" s="151"/>
      <c r="AF4" s="151"/>
      <c r="AG4" s="151"/>
      <c r="AH4" s="151"/>
      <c r="AI4" s="151"/>
      <c r="AJ4" s="151"/>
      <c r="AK4" s="151"/>
      <c r="AL4" s="151"/>
    </row>
    <row r="5" spans="1:38" x14ac:dyDescent="0.25">
      <c r="A5" s="149"/>
      <c r="B5" s="169">
        <v>60</v>
      </c>
      <c r="C5" s="169">
        <v>120</v>
      </c>
      <c r="D5" s="169">
        <v>240</v>
      </c>
      <c r="E5" s="158" t="s">
        <v>101</v>
      </c>
      <c r="F5" s="151"/>
      <c r="G5" s="151"/>
      <c r="H5" s="151"/>
      <c r="I5" s="17"/>
      <c r="J5" s="17"/>
      <c r="K5" s="17"/>
      <c r="L5" s="17"/>
      <c r="M5" s="17"/>
      <c r="N5" s="151"/>
      <c r="O5" s="151"/>
      <c r="P5" s="151"/>
      <c r="Q5" s="151"/>
      <c r="R5" s="151"/>
      <c r="S5" s="151"/>
      <c r="T5" s="151"/>
      <c r="U5" s="153" t="s">
        <v>33</v>
      </c>
      <c r="V5" s="151"/>
      <c r="W5" s="151"/>
      <c r="X5" s="151"/>
      <c r="Y5" s="151"/>
      <c r="Z5" s="151"/>
      <c r="AA5" s="151"/>
      <c r="AB5" s="151"/>
      <c r="AC5" s="151"/>
      <c r="AD5" s="151"/>
      <c r="AE5" s="151"/>
      <c r="AF5" s="151"/>
      <c r="AG5" s="151"/>
      <c r="AH5" s="151"/>
      <c r="AI5" s="151"/>
      <c r="AJ5" s="151"/>
      <c r="AK5" s="151"/>
      <c r="AL5" s="151"/>
    </row>
    <row r="6" spans="1:38" ht="9.9499999999999993" customHeight="1" x14ac:dyDescent="0.25">
      <c r="A6" s="18"/>
      <c r="B6" s="17"/>
      <c r="C6" s="17"/>
      <c r="D6" s="17"/>
      <c r="E6" s="17"/>
      <c r="F6" s="17"/>
      <c r="G6" s="17"/>
      <c r="H6" s="17"/>
      <c r="I6" s="17"/>
      <c r="J6" s="17"/>
      <c r="K6" s="17"/>
      <c r="L6" s="17"/>
      <c r="M6" s="17"/>
      <c r="N6" s="17"/>
      <c r="O6" s="17"/>
      <c r="P6" s="17"/>
      <c r="Q6" s="17"/>
      <c r="R6" s="17"/>
      <c r="S6" s="17"/>
      <c r="T6" s="17"/>
      <c r="U6" s="147">
        <f>IF(OR(F19="",N13=""),"",T19^2)</f>
        <v>1021.953024</v>
      </c>
      <c r="V6" s="17"/>
      <c r="W6" s="17"/>
      <c r="X6" s="17"/>
      <c r="Y6" s="17"/>
      <c r="Z6" s="17"/>
      <c r="AA6" s="17"/>
      <c r="AB6" s="17"/>
      <c r="AC6" s="17"/>
      <c r="AD6" s="17"/>
      <c r="AE6" s="17"/>
      <c r="AF6" s="17"/>
      <c r="AG6" s="17"/>
      <c r="AH6" s="17"/>
      <c r="AI6" s="17"/>
      <c r="AJ6" s="17"/>
      <c r="AK6" s="17"/>
      <c r="AL6" s="17"/>
    </row>
    <row r="7" spans="1:38" ht="20.100000000000001" customHeight="1" x14ac:dyDescent="0.25">
      <c r="A7" s="17"/>
      <c r="B7" s="17"/>
      <c r="C7" s="17"/>
      <c r="D7" s="154" t="s">
        <v>123</v>
      </c>
      <c r="E7" s="119">
        <f>IF(OR(ISBLANK(C5),ISBLANK(D5),ISBLANK(B5)),"",IF(OR(B5=0,C5=0,D5=0),-1,IF(AND(B5&gt;0,C5&gt;0,D5&gt;0),IF(OR(C5&gt;B5,C5=B5),IF(OR(D5&gt;C5,D5=C5),1,-1),-1))))</f>
        <v>1</v>
      </c>
      <c r="F7" s="17"/>
      <c r="G7" s="18"/>
      <c r="H7" s="156" t="s">
        <v>102</v>
      </c>
      <c r="I7" s="155"/>
      <c r="J7" s="155"/>
      <c r="K7" s="155"/>
      <c r="L7" s="155"/>
      <c r="M7" s="155"/>
      <c r="N7" s="155"/>
      <c r="O7" s="155"/>
      <c r="P7" s="155"/>
      <c r="Q7" s="155"/>
      <c r="R7" s="155"/>
      <c r="S7" s="155"/>
      <c r="T7" s="155"/>
      <c r="U7" s="17"/>
      <c r="V7" s="17"/>
      <c r="W7" s="17"/>
      <c r="X7" s="17"/>
      <c r="Y7" s="17"/>
      <c r="Z7" s="17"/>
      <c r="AA7" s="17"/>
      <c r="AB7" s="17"/>
      <c r="AC7" s="17"/>
      <c r="AD7" s="17"/>
      <c r="AE7" s="17"/>
      <c r="AF7" s="17"/>
      <c r="AG7" s="17"/>
      <c r="AH7" s="17"/>
      <c r="AI7" s="17"/>
      <c r="AJ7" s="17"/>
      <c r="AK7" s="17"/>
      <c r="AL7" s="17"/>
    </row>
    <row r="8" spans="1:38" ht="9.9499999999999993" customHeight="1" x14ac:dyDescent="0.25">
      <c r="A8" s="17"/>
      <c r="B8" s="17"/>
      <c r="C8" s="17"/>
      <c r="D8" s="17"/>
      <c r="E8" s="17"/>
      <c r="F8" s="17"/>
      <c r="G8" s="18"/>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row>
    <row r="9" spans="1:38" x14ac:dyDescent="0.25">
      <c r="A9" s="255" t="s">
        <v>124</v>
      </c>
      <c r="B9" s="255"/>
      <c r="C9" s="255"/>
      <c r="D9" s="255"/>
      <c r="E9" s="255"/>
      <c r="F9" s="17"/>
      <c r="G9" s="18"/>
      <c r="H9" s="84" t="s">
        <v>10</v>
      </c>
      <c r="I9" s="17"/>
      <c r="J9" s="17"/>
      <c r="K9" s="17"/>
      <c r="L9" s="17"/>
      <c r="M9" s="17"/>
      <c r="N9" s="259" t="s">
        <v>103</v>
      </c>
      <c r="O9" s="259"/>
      <c r="P9" s="259"/>
      <c r="Q9" s="259"/>
      <c r="R9" s="259"/>
      <c r="S9" s="259"/>
      <c r="T9" s="259"/>
      <c r="U9" s="259"/>
      <c r="V9" s="259"/>
      <c r="W9" s="259"/>
      <c r="X9" s="259"/>
      <c r="Y9" s="151"/>
      <c r="Z9" s="151"/>
      <c r="AA9" s="151"/>
      <c r="AB9" s="151"/>
      <c r="AC9" s="151"/>
      <c r="AD9" s="151"/>
      <c r="AE9" s="151"/>
      <c r="AF9" s="151"/>
      <c r="AG9" s="151"/>
      <c r="AH9" s="151"/>
      <c r="AI9" s="151"/>
      <c r="AJ9" s="151"/>
      <c r="AK9" s="151"/>
      <c r="AL9" s="151"/>
    </row>
    <row r="10" spans="1:38" x14ac:dyDescent="0.25">
      <c r="A10" s="255"/>
      <c r="B10" s="255"/>
      <c r="C10" s="255"/>
      <c r="D10" s="255"/>
      <c r="E10" s="255"/>
      <c r="F10" s="17"/>
      <c r="G10" s="18"/>
      <c r="H10"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Slight skew</v>
      </c>
      <c r="I10" s="17"/>
      <c r="J10" s="17"/>
      <c r="K10" s="17"/>
      <c r="L10" s="17"/>
      <c r="M10" s="17"/>
      <c r="N10" s="259"/>
      <c r="O10" s="259"/>
      <c r="P10" s="259"/>
      <c r="Q10" s="259"/>
      <c r="R10" s="259"/>
      <c r="S10" s="259"/>
      <c r="T10" s="259"/>
      <c r="U10" s="259"/>
      <c r="V10" s="259"/>
      <c r="W10" s="259"/>
      <c r="X10" s="259"/>
      <c r="Y10" s="151"/>
      <c r="Z10" s="151"/>
      <c r="AA10" s="151"/>
      <c r="AB10" s="151"/>
      <c r="AC10" s="151"/>
      <c r="AD10" s="151"/>
      <c r="AE10" s="151"/>
      <c r="AF10" s="151"/>
      <c r="AG10" s="151"/>
      <c r="AH10" s="151"/>
      <c r="AI10" s="151"/>
      <c r="AJ10" s="151"/>
      <c r="AK10" s="151"/>
      <c r="AL10" s="151"/>
    </row>
    <row r="11" spans="1:38" ht="9.9499999999999993" customHeight="1" x14ac:dyDescent="0.25">
      <c r="A11" s="17"/>
      <c r="B11" s="17"/>
      <c r="C11" s="17"/>
      <c r="D11" s="17"/>
      <c r="E11" s="17"/>
      <c r="F11" s="17"/>
      <c r="G11" s="18"/>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row>
    <row r="12" spans="1:38" ht="20.100000000000001" customHeight="1" x14ac:dyDescent="0.25">
      <c r="A12" s="17"/>
      <c r="B12" s="17"/>
      <c r="C12" s="17"/>
      <c r="D12" s="17"/>
      <c r="E12" s="17"/>
      <c r="F12" s="17"/>
      <c r="G12" s="18"/>
      <c r="H12" s="154" t="s">
        <v>125</v>
      </c>
      <c r="I12" s="17"/>
      <c r="J12" s="17"/>
      <c r="K12" s="17"/>
      <c r="L12" s="17"/>
      <c r="M12" s="17"/>
      <c r="N12" s="84" t="s">
        <v>20</v>
      </c>
      <c r="O12" s="17"/>
      <c r="P12" s="17"/>
      <c r="Q12" s="17"/>
      <c r="R12" s="17"/>
      <c r="S12" s="17"/>
      <c r="T12" s="17"/>
      <c r="U12" s="17"/>
      <c r="V12" s="17"/>
      <c r="W12" s="17"/>
      <c r="X12" s="17"/>
      <c r="Y12" s="17"/>
      <c r="Z12" s="17"/>
      <c r="AA12" s="17"/>
      <c r="AB12" s="17"/>
      <c r="AC12" s="17"/>
      <c r="AD12" s="17"/>
      <c r="AE12" s="17"/>
      <c r="AF12" s="17"/>
      <c r="AG12" s="17"/>
      <c r="AH12" s="17"/>
      <c r="AI12" s="17"/>
      <c r="AJ12" s="17"/>
      <c r="AK12" s="17"/>
      <c r="AL12" s="17"/>
    </row>
    <row r="13" spans="1:38" ht="20.100000000000001" customHeight="1" x14ac:dyDescent="0.25">
      <c r="A13" s="17"/>
      <c r="B13" s="17"/>
      <c r="C13" s="17"/>
      <c r="D13" s="17"/>
      <c r="E13" s="17"/>
      <c r="F13" s="17"/>
      <c r="G13" s="18"/>
      <c r="H13" s="154" t="s">
        <v>104</v>
      </c>
      <c r="I13" s="17"/>
      <c r="J13" s="17"/>
      <c r="K13" s="17"/>
      <c r="L13" s="17"/>
      <c r="M13" s="17"/>
      <c r="N13" s="26" t="s">
        <v>37</v>
      </c>
      <c r="O13" s="156" t="s">
        <v>105</v>
      </c>
      <c r="P13" s="17"/>
      <c r="Q13" s="17"/>
      <c r="R13" s="17"/>
      <c r="T13" s="17"/>
      <c r="U13" s="17"/>
      <c r="V13" s="17"/>
      <c r="W13" s="17"/>
      <c r="X13" s="17"/>
      <c r="Y13" s="17"/>
      <c r="Z13" s="17"/>
      <c r="AA13" s="17"/>
      <c r="AB13" s="17"/>
      <c r="AC13" s="17"/>
      <c r="AD13" s="17"/>
      <c r="AE13" s="17"/>
      <c r="AF13" s="17"/>
      <c r="AG13" s="17"/>
      <c r="AH13" s="17"/>
      <c r="AI13" s="17"/>
      <c r="AJ13" s="17"/>
      <c r="AK13" s="17"/>
      <c r="AL13" s="17"/>
    </row>
    <row r="14" spans="1:38" ht="9.9499999999999993" customHeight="1" x14ac:dyDescent="0.25">
      <c r="A14" s="17"/>
      <c r="B14" s="17"/>
      <c r="C14" s="17"/>
      <c r="D14" s="17"/>
      <c r="E14" s="17"/>
      <c r="F14" s="17"/>
      <c r="G14" s="18"/>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row>
    <row r="15" spans="1:38" ht="15" customHeight="1" x14ac:dyDescent="0.25">
      <c r="A15" s="265" t="s">
        <v>678</v>
      </c>
      <c r="B15" s="265"/>
      <c r="C15" s="265"/>
      <c r="D15" s="265"/>
      <c r="E15" s="265"/>
      <c r="F15" s="265"/>
      <c r="G15" s="265"/>
      <c r="H15" s="265"/>
      <c r="I15" s="265"/>
      <c r="J15" s="265"/>
      <c r="K15" s="265"/>
      <c r="L15" s="265"/>
      <c r="M15" s="265"/>
      <c r="N15" s="266"/>
      <c r="O15" s="185" t="s">
        <v>675</v>
      </c>
      <c r="P15" s="204" t="s">
        <v>676</v>
      </c>
      <c r="Q15" s="151"/>
      <c r="R15" s="151"/>
      <c r="S15" s="204" t="s">
        <v>676</v>
      </c>
      <c r="T15" s="151"/>
      <c r="U15" s="151"/>
      <c r="V15" s="151"/>
      <c r="W15" s="151"/>
      <c r="X15" s="151"/>
      <c r="Y15" s="151"/>
      <c r="Z15" s="151"/>
      <c r="AA15" s="151"/>
      <c r="AB15" s="151"/>
      <c r="AC15" s="151"/>
      <c r="AD15" s="151"/>
      <c r="AE15" s="151"/>
      <c r="AF15" s="151"/>
      <c r="AG15" s="151"/>
      <c r="AH15" s="151"/>
      <c r="AI15" s="151"/>
      <c r="AJ15" s="151"/>
      <c r="AK15" s="151"/>
      <c r="AL15" s="151"/>
    </row>
    <row r="16" spans="1:38" ht="20.100000000000001" customHeight="1" x14ac:dyDescent="0.25">
      <c r="A16" s="265"/>
      <c r="B16" s="265"/>
      <c r="C16" s="265"/>
      <c r="D16" s="265"/>
      <c r="E16" s="265"/>
      <c r="F16" s="265"/>
      <c r="G16" s="265"/>
      <c r="H16" s="265"/>
      <c r="I16" s="265"/>
      <c r="J16" s="265"/>
      <c r="K16" s="265"/>
      <c r="L16" s="265"/>
      <c r="M16" s="265"/>
      <c r="N16" s="266"/>
      <c r="O16" s="185"/>
      <c r="P16" s="204" t="s">
        <v>677</v>
      </c>
      <c r="Q16" s="151"/>
      <c r="R16" s="151"/>
      <c r="S16" s="204" t="s">
        <v>677</v>
      </c>
      <c r="T16" s="151"/>
      <c r="U16" s="151"/>
      <c r="V16" s="151"/>
      <c r="W16" s="151"/>
      <c r="X16" s="151"/>
      <c r="Y16" s="151"/>
      <c r="Z16" s="151"/>
      <c r="AA16" s="151"/>
      <c r="AB16" s="151"/>
      <c r="AC16" s="151"/>
      <c r="AD16" s="151"/>
      <c r="AE16" s="151"/>
      <c r="AF16" s="151"/>
      <c r="AG16" s="151"/>
      <c r="AH16" s="151"/>
      <c r="AI16" s="151"/>
      <c r="AJ16" s="151"/>
      <c r="AK16" s="151"/>
      <c r="AL16" s="151"/>
    </row>
    <row r="17" spans="1:38" ht="9.9499999999999993" customHeight="1" x14ac:dyDescent="0.25">
      <c r="A17" s="17"/>
      <c r="B17" s="17"/>
      <c r="C17" s="17"/>
      <c r="D17" s="17"/>
      <c r="E17" s="17"/>
      <c r="F17" s="17"/>
      <c r="G17" s="18"/>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1:38" ht="15" customHeight="1" x14ac:dyDescent="0.25">
      <c r="A18" s="17"/>
      <c r="B18" s="17"/>
      <c r="C18" s="17"/>
      <c r="D18" s="17"/>
      <c r="E18" s="17"/>
      <c r="F18" s="192" t="s">
        <v>9</v>
      </c>
      <c r="G18" s="192" t="s">
        <v>24</v>
      </c>
      <c r="H18" s="17"/>
      <c r="I18" s="192" t="s">
        <v>13</v>
      </c>
      <c r="J18" s="192" t="s">
        <v>25</v>
      </c>
      <c r="K18" s="202"/>
      <c r="L18" s="202"/>
      <c r="M18" s="202"/>
      <c r="N18" s="17"/>
      <c r="O18" s="17"/>
      <c r="P18" s="84" t="s">
        <v>14</v>
      </c>
      <c r="Q18" s="84" t="s">
        <v>11</v>
      </c>
      <c r="R18" s="85" t="s">
        <v>12</v>
      </c>
      <c r="S18" s="84" t="s">
        <v>34</v>
      </c>
      <c r="T18" s="84" t="s">
        <v>68</v>
      </c>
      <c r="U18" s="17"/>
      <c r="V18" s="17"/>
      <c r="W18" s="17"/>
      <c r="X18" s="17"/>
      <c r="Y18" s="17"/>
      <c r="Z18" s="17"/>
      <c r="AA18" s="17"/>
      <c r="AB18" s="17"/>
      <c r="AC18" s="17"/>
      <c r="AD18" s="17"/>
      <c r="AE18" s="17"/>
      <c r="AF18" s="17"/>
      <c r="AG18" s="17"/>
      <c r="AH18" s="17"/>
      <c r="AI18" s="17"/>
      <c r="AJ18" s="17"/>
      <c r="AK18" s="17"/>
      <c r="AL18" s="17"/>
    </row>
    <row r="19" spans="1:38" ht="20.100000000000001" customHeight="1" x14ac:dyDescent="0.25">
      <c r="A19" s="17"/>
      <c r="B19" s="17"/>
      <c r="C19" s="17"/>
      <c r="D19" s="17"/>
      <c r="E19" s="17"/>
      <c r="F19" s="193">
        <f>IF(AND(B5&gt;0,C5&gt;0,D5&gt;0),MIN(((C5-B5)/(D5-B5))*100,((D5-C5)/(D5-B5))*100),"")</f>
        <v>33.333333333333329</v>
      </c>
      <c r="G19" s="22" t="str">
        <f>IF(AND(B5&gt;0,C5&gt;0,D5&gt;0),IF((C5-B5)&gt;(D5-C5),"L",IF((C5-B5)=(D5-C5),"EQ","R")),"")</f>
        <v>R</v>
      </c>
      <c r="H19" s="17"/>
      <c r="I19" s="22">
        <f>IF(F19="","",MATCH(H10,Skew!$A$1:$A$15,0))</f>
        <v>3</v>
      </c>
      <c r="J19" s="22">
        <f>IF(AND(B5&gt;0,C5&gt;0,D5&gt;0),B5+((D5-B5)/2),"")</f>
        <v>150</v>
      </c>
      <c r="K19" s="203"/>
      <c r="L19" s="203"/>
      <c r="M19" s="203"/>
      <c r="N19" s="154" t="s">
        <v>106</v>
      </c>
      <c r="O19" s="154"/>
      <c r="P19" s="24">
        <f>IF(OR(F19="",N13=""),"",MATCH(N13,Confidence!$A$1:$A$10,0))</f>
        <v>6</v>
      </c>
      <c r="Q19" s="27">
        <f>IF(OR(F19="",N13=""),"",INDEX(Alpha_Chart,I19,P19))</f>
        <v>2.5</v>
      </c>
      <c r="R19" s="27">
        <f>IF(OR(F19="",N13=""),"",INDEX(Beta_Chart,I19,P19))</f>
        <v>4</v>
      </c>
      <c r="S19" s="159">
        <f>IF(OR(F19="",N13=""),"",IF(G19="R",((D5-B5)*(INDEX(Mean_Ratios,I19,P19)))+B5,((D5-B5)*(1-INDEX(Mean_Ratios,I19,P19)))+B5))</f>
        <v>129.22800000000001</v>
      </c>
      <c r="T19" s="159">
        <f>IF(OR(F19="",N13=""),"",(D5-B5)*INDEX(Standard_Deviation_Ratios,I19,P19))</f>
        <v>31.968</v>
      </c>
      <c r="U19" s="17"/>
      <c r="V19" s="156" t="s">
        <v>119</v>
      </c>
      <c r="W19" s="17"/>
      <c r="X19" s="17"/>
      <c r="Y19" s="17"/>
      <c r="Z19" s="17"/>
      <c r="AA19" s="17"/>
      <c r="AB19" s="17"/>
      <c r="AC19" s="17"/>
      <c r="AD19" s="17"/>
      <c r="AE19" s="17"/>
      <c r="AF19" s="17"/>
      <c r="AG19" s="17"/>
      <c r="AH19" s="17"/>
      <c r="AI19" s="17"/>
      <c r="AJ19" s="17"/>
      <c r="AK19" s="17"/>
      <c r="AL19" s="17"/>
    </row>
    <row r="20" spans="1:38" ht="9.9499999999999993" customHeight="1" x14ac:dyDescent="0.25">
      <c r="A20" s="17"/>
      <c r="B20" s="17"/>
      <c r="C20" s="17"/>
      <c r="D20" s="17"/>
      <c r="E20" s="17"/>
      <c r="F20" s="17"/>
      <c r="G20" s="18"/>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row>
    <row r="21" spans="1:38" ht="20.100000000000001" customHeight="1" x14ac:dyDescent="0.25">
      <c r="A21" s="151"/>
      <c r="B21" s="151"/>
      <c r="C21" s="151"/>
      <c r="D21" s="151"/>
      <c r="E21" s="151"/>
      <c r="F21" s="151"/>
      <c r="G21" s="152"/>
      <c r="H21" s="151"/>
      <c r="I21" s="151"/>
      <c r="J21" s="151"/>
      <c r="K21" s="151"/>
      <c r="L21" s="151"/>
      <c r="M21" s="151"/>
      <c r="N21" s="151"/>
      <c r="O21" s="151"/>
      <c r="P21" s="151"/>
      <c r="Q21" s="151"/>
      <c r="R21" s="151"/>
      <c r="S21" s="151"/>
      <c r="T21" s="157" t="s">
        <v>120</v>
      </c>
      <c r="U21" s="17"/>
      <c r="V21" s="260" t="s">
        <v>77</v>
      </c>
      <c r="W21" s="261"/>
      <c r="X21" s="158" t="s">
        <v>107</v>
      </c>
      <c r="Y21" s="151"/>
      <c r="Z21" s="151"/>
      <c r="AA21" s="151"/>
      <c r="AB21" s="151"/>
      <c r="AC21" s="151"/>
      <c r="AD21" s="151"/>
      <c r="AE21" s="151"/>
      <c r="AF21" s="151"/>
      <c r="AG21" s="151"/>
      <c r="AH21" s="151"/>
      <c r="AI21" s="151"/>
      <c r="AJ21" s="151"/>
      <c r="AK21" s="151"/>
      <c r="AL21" s="151"/>
    </row>
    <row r="22" spans="1:38" ht="9.9499999999999993" customHeight="1" x14ac:dyDescent="0.25">
      <c r="A22" s="17"/>
      <c r="B22" s="17"/>
      <c r="C22" s="17"/>
      <c r="D22" s="17"/>
      <c r="E22" s="17"/>
      <c r="F22" s="17"/>
      <c r="G22" s="18"/>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row>
    <row r="23" spans="1:38" ht="15.75" x14ac:dyDescent="0.25">
      <c r="A23" s="17"/>
      <c r="B23" s="17"/>
      <c r="C23" s="17"/>
      <c r="D23" s="17"/>
      <c r="E23" s="17"/>
      <c r="F23" s="17"/>
      <c r="G23" s="18"/>
      <c r="H23" s="17"/>
      <c r="I23" s="17"/>
      <c r="J23" s="17"/>
      <c r="K23" s="17"/>
      <c r="L23" s="17"/>
      <c r="M23" s="17"/>
      <c r="N23" s="17"/>
      <c r="O23" s="17"/>
      <c r="P23" s="17"/>
      <c r="Q23" s="17"/>
      <c r="R23" s="17"/>
      <c r="S23" s="17"/>
      <c r="T23" s="17"/>
      <c r="U23" s="17"/>
      <c r="V23" s="263" t="s">
        <v>15</v>
      </c>
      <c r="W23" s="263" t="s">
        <v>95</v>
      </c>
      <c r="X23" s="194" t="s">
        <v>116</v>
      </c>
      <c r="Y23" s="17"/>
      <c r="Z23" s="17"/>
      <c r="AA23" s="17"/>
      <c r="AB23" s="17"/>
      <c r="AC23" s="17"/>
      <c r="AD23" s="17"/>
      <c r="AE23" s="17"/>
      <c r="AF23" s="17"/>
      <c r="AG23" s="17"/>
      <c r="AH23" s="17"/>
      <c r="AI23" s="17"/>
      <c r="AJ23" s="17"/>
      <c r="AK23" s="17"/>
      <c r="AL23" s="17"/>
    </row>
    <row r="24" spans="1:38" ht="15.75" x14ac:dyDescent="0.25">
      <c r="A24" s="17"/>
      <c r="B24" s="17"/>
      <c r="C24" s="17"/>
      <c r="D24" s="17"/>
      <c r="E24" s="17"/>
      <c r="F24" s="17"/>
      <c r="G24" s="18"/>
      <c r="H24" s="17"/>
      <c r="I24" s="17"/>
      <c r="J24" s="17"/>
      <c r="K24" s="17"/>
      <c r="L24" s="17"/>
      <c r="M24" s="17"/>
      <c r="N24" s="17"/>
      <c r="O24" s="17"/>
      <c r="P24" s="17"/>
      <c r="Q24" s="17"/>
      <c r="R24" s="17"/>
      <c r="S24" s="17"/>
      <c r="T24" s="17"/>
      <c r="U24" s="17"/>
      <c r="V24" s="263"/>
      <c r="W24" s="263"/>
      <c r="X24" s="194" t="s">
        <v>117</v>
      </c>
      <c r="Y24" s="17"/>
      <c r="Z24" s="17"/>
      <c r="AA24" s="17"/>
      <c r="AB24" s="17"/>
      <c r="AC24" s="17"/>
      <c r="AD24" s="17"/>
      <c r="AE24" s="17"/>
      <c r="AF24" s="17"/>
      <c r="AG24" s="17"/>
      <c r="AH24" s="17"/>
      <c r="AI24" s="17"/>
      <c r="AJ24" s="17"/>
      <c r="AK24" s="17"/>
      <c r="AL24" s="17"/>
    </row>
    <row r="25" spans="1:38" ht="20.100000000000001" customHeight="1" x14ac:dyDescent="0.3">
      <c r="A25" s="86"/>
      <c r="B25" s="17"/>
      <c r="C25" s="17"/>
      <c r="D25" s="17"/>
      <c r="E25" s="61"/>
      <c r="F25" s="61"/>
      <c r="G25" s="56"/>
      <c r="H25" s="56"/>
      <c r="I25" s="56"/>
      <c r="J25" s="56"/>
      <c r="K25" s="56"/>
      <c r="L25" s="56"/>
      <c r="M25" s="56"/>
      <c r="N25" s="87"/>
      <c r="O25" s="87"/>
      <c r="P25" s="87"/>
      <c r="Q25" s="87"/>
      <c r="R25" s="87"/>
      <c r="S25" s="87"/>
      <c r="T25" s="195" t="s">
        <v>108</v>
      </c>
      <c r="U25" s="87"/>
      <c r="V25" s="170">
        <v>150</v>
      </c>
      <c r="W25" s="218">
        <f>IF(AND(B5&gt;0,C5&gt;0,D5&gt;0,Q19&gt;0,R19&gt;0,V25&gt;0,NOT(N13="")),ABS(VLOOKUP($V$21,VLookups!$A$28:$B$29,2,FALSE)-_xlfn.BETA.DIST(V25,IF(G19="L",R19,Q19),IF(G19="L",Q19,R19),TRUE,B5,D5)),"")</f>
        <v>0.73610920775865196</v>
      </c>
      <c r="X25" s="196" t="s">
        <v>121</v>
      </c>
      <c r="Y25" s="17"/>
      <c r="Z25" s="17"/>
      <c r="AA25" s="17"/>
      <c r="AB25" s="17"/>
      <c r="AC25" s="17"/>
      <c r="AD25" s="17"/>
      <c r="AE25" s="17"/>
      <c r="AF25" s="17"/>
      <c r="AG25" s="17"/>
      <c r="AH25" s="17"/>
      <c r="AI25" s="17"/>
      <c r="AJ25" s="17"/>
      <c r="AK25" s="17"/>
      <c r="AL25" s="17"/>
    </row>
    <row r="26" spans="1:38" x14ac:dyDescent="0.25">
      <c r="A26" s="17"/>
      <c r="B26" s="17"/>
      <c r="C26" s="17"/>
      <c r="D26" s="17"/>
      <c r="E26" s="17"/>
      <c r="F26" s="17"/>
      <c r="G26" s="18"/>
      <c r="H26" s="17"/>
      <c r="I26" s="17"/>
      <c r="J26" s="17"/>
      <c r="K26" s="17"/>
      <c r="L26" s="17"/>
      <c r="M26" s="17"/>
      <c r="N26" s="17"/>
      <c r="O26" s="17"/>
      <c r="P26" s="17"/>
      <c r="Q26" s="17"/>
      <c r="R26" s="17"/>
      <c r="S26" s="17"/>
      <c r="T26" s="17"/>
      <c r="U26" s="17"/>
      <c r="V26" s="17"/>
      <c r="W26" s="17"/>
      <c r="X26" s="196" t="s">
        <v>109</v>
      </c>
      <c r="Y26" s="17"/>
      <c r="Z26" s="17"/>
      <c r="AA26" s="17"/>
      <c r="AB26" s="17"/>
      <c r="AC26" s="17"/>
      <c r="AD26" s="17"/>
      <c r="AE26" s="17"/>
      <c r="AF26" s="17"/>
      <c r="AG26" s="17"/>
      <c r="AH26" s="17"/>
      <c r="AI26" s="17"/>
      <c r="AJ26" s="17"/>
      <c r="AK26" s="17"/>
      <c r="AL26" s="17"/>
    </row>
    <row r="27" spans="1:38" ht="9.9499999999999993" customHeight="1" x14ac:dyDescent="0.25">
      <c r="A27" s="17"/>
      <c r="B27" s="17"/>
      <c r="C27" s="17"/>
      <c r="D27" s="17"/>
      <c r="E27" s="17"/>
      <c r="F27" s="17"/>
      <c r="G27" s="18"/>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row>
    <row r="28" spans="1:38" ht="15.75" x14ac:dyDescent="0.25">
      <c r="A28" s="152"/>
      <c r="B28" s="151"/>
      <c r="C28" s="151"/>
      <c r="D28" s="151"/>
      <c r="E28" s="151"/>
      <c r="F28" s="151"/>
      <c r="G28" s="152"/>
      <c r="H28" s="151"/>
      <c r="I28" s="151"/>
      <c r="J28" s="151"/>
      <c r="K28" s="151"/>
      <c r="L28" s="151"/>
      <c r="M28" s="151"/>
      <c r="N28" s="151"/>
      <c r="O28" s="151"/>
      <c r="P28" s="152"/>
      <c r="Q28" s="151"/>
      <c r="R28" s="151"/>
      <c r="S28" s="151"/>
      <c r="T28" s="151"/>
      <c r="U28" s="151"/>
      <c r="V28" s="151"/>
      <c r="W28" s="151"/>
      <c r="X28" s="262" t="str">
        <f>VLOOKUP(V21,VLookups!A28:C29,3,FALSE)</f>
        <v>Show the likelihood that the SPERT estimates will be EQUAL TO or GREATER THAN an uncertainty</v>
      </c>
      <c r="Y28" s="262"/>
      <c r="Z28" s="262"/>
      <c r="AA28" s="262"/>
      <c r="AB28" s="262"/>
      <c r="AC28" s="262"/>
      <c r="AD28" s="262"/>
      <c r="AE28" s="262"/>
      <c r="AF28" s="262"/>
      <c r="AG28" s="262"/>
      <c r="AH28" s="262"/>
      <c r="AI28" s="262"/>
      <c r="AJ28" s="151"/>
      <c r="AK28" s="151"/>
      <c r="AL28" s="151"/>
    </row>
    <row r="29" spans="1:38" ht="15.75" x14ac:dyDescent="0.25">
      <c r="A29" s="152"/>
      <c r="B29" s="151"/>
      <c r="C29" s="151"/>
      <c r="D29" s="151"/>
      <c r="E29" s="151"/>
      <c r="F29" s="151"/>
      <c r="G29" s="152"/>
      <c r="H29" s="151"/>
      <c r="I29" s="151"/>
      <c r="J29" s="151"/>
      <c r="K29" s="151"/>
      <c r="L29" s="151"/>
      <c r="M29" s="151"/>
      <c r="N29" s="151"/>
      <c r="O29" s="151"/>
      <c r="P29" s="152"/>
      <c r="Q29" s="151"/>
      <c r="R29" s="151"/>
      <c r="S29" s="151"/>
      <c r="T29" s="151"/>
      <c r="U29" s="151"/>
      <c r="V29" s="151"/>
      <c r="W29" s="197" t="s">
        <v>110</v>
      </c>
      <c r="X29" s="264" t="s">
        <v>143</v>
      </c>
      <c r="Y29" s="264"/>
      <c r="Z29" s="264"/>
      <c r="AA29" s="264"/>
      <c r="AB29" s="264"/>
      <c r="AC29" s="264"/>
      <c r="AD29" s="264"/>
      <c r="AE29" s="264"/>
      <c r="AF29" s="264"/>
      <c r="AG29" s="264"/>
      <c r="AH29" s="264"/>
      <c r="AI29" s="264"/>
      <c r="AJ29" s="151"/>
      <c r="AK29" s="151"/>
      <c r="AL29" s="151"/>
    </row>
    <row r="30" spans="1:38" x14ac:dyDescent="0.25">
      <c r="A30" s="152"/>
      <c r="B30" s="151"/>
      <c r="C30" s="151"/>
      <c r="D30" s="151"/>
      <c r="E30" s="151"/>
      <c r="F30" s="151"/>
      <c r="G30" s="152"/>
      <c r="H30" s="151"/>
      <c r="I30" s="151"/>
      <c r="J30" s="151"/>
      <c r="K30" s="151"/>
      <c r="L30" s="151"/>
      <c r="M30" s="151"/>
      <c r="N30" s="151"/>
      <c r="O30" s="151"/>
      <c r="P30" s="152"/>
      <c r="Q30" s="151"/>
      <c r="R30" s="151"/>
      <c r="S30" s="151"/>
      <c r="T30" s="151"/>
      <c r="U30" s="151"/>
      <c r="V30" s="151"/>
      <c r="W30" s="197" t="s">
        <v>118</v>
      </c>
      <c r="X30" s="103">
        <v>0.05</v>
      </c>
      <c r="Y30" s="103">
        <v>0.95</v>
      </c>
      <c r="Z30" s="103">
        <v>0.1</v>
      </c>
      <c r="AA30" s="103">
        <v>0.2</v>
      </c>
      <c r="AB30" s="103">
        <v>0.3</v>
      </c>
      <c r="AC30" s="103">
        <v>0.4</v>
      </c>
      <c r="AD30" s="103">
        <v>0.5</v>
      </c>
      <c r="AE30" s="103">
        <v>0.6</v>
      </c>
      <c r="AF30" s="103">
        <v>0.7</v>
      </c>
      <c r="AG30" s="103">
        <v>0.8</v>
      </c>
      <c r="AH30" s="103">
        <v>0.9</v>
      </c>
      <c r="AI30" s="103">
        <v>0.99</v>
      </c>
      <c r="AJ30" s="151"/>
      <c r="AK30" s="151"/>
      <c r="AL30" s="151"/>
    </row>
    <row r="31" spans="1:38" ht="20.100000000000001" customHeight="1" x14ac:dyDescent="0.25">
      <c r="A31" s="152"/>
      <c r="B31" s="151"/>
      <c r="C31" s="151"/>
      <c r="D31" s="151"/>
      <c r="E31" s="151"/>
      <c r="F31" s="151"/>
      <c r="G31" s="152"/>
      <c r="H31" s="151"/>
      <c r="I31" s="151"/>
      <c r="J31" s="151"/>
      <c r="K31" s="151"/>
      <c r="L31" s="151"/>
      <c r="M31" s="151"/>
      <c r="N31" s="151"/>
      <c r="O31" s="151"/>
      <c r="P31" s="152"/>
      <c r="Q31" s="151"/>
      <c r="R31" s="151"/>
      <c r="S31" s="151"/>
      <c r="T31" s="151"/>
      <c r="U31" s="151"/>
      <c r="V31" s="151"/>
      <c r="W31" s="157" t="s">
        <v>111</v>
      </c>
      <c r="X31" s="166">
        <f>IF(OR($Q19="",$R19=""),"",_xlfn.BETA.INV(ABS(VLOOKUP($V$21,VLookups!$A$28:$B$29,2,FALSE)-X$30),IF($G19="L",$R19,$Q19),IF($G19="L",$Q19,$R19),$B5,$D5))</f>
        <v>80.667535547575412</v>
      </c>
      <c r="Y31" s="167">
        <f>IF(OR($Q19="",$R19=""),"",_xlfn.BETA.INV(ABS(VLOOKUP($V$21,VLookups!$A$28:$B$29,2,FALSE)-Y$30),IF($G19="L",$R19,$Q19),IF($G19="L",$Q19,$R19),$B5,$D5))</f>
        <v>185.53190115519183</v>
      </c>
      <c r="Z31" s="166">
        <f>IF(OR($Q19="",$R19=""),"",_xlfn.BETA.INV(ABS(VLOOKUP($V$21,VLookups!$A$28:$B$29,2,FALSE)-Z$30),IF($G19="L",$R19,$Q19),IF($G19="L",$Q19,$R19),$B5,$D5))</f>
        <v>88.37844998607369</v>
      </c>
      <c r="AA31" s="167">
        <f>IF(OR($Q19="",$R19=""),"",_xlfn.BETA.INV(ABS(VLOOKUP($V$21,VLookups!$A$28:$B$29,2,FALSE)-AA$30),IF($G19="L",$R19,$Q19),IF($G19="L",$Q19,$R19),$B5,$D5))</f>
        <v>99.793778379062246</v>
      </c>
      <c r="AB31" s="166">
        <f>IF(OR($Q19="",$R19=""),"",_xlfn.BETA.INV(ABS(VLOOKUP($V$21,VLookups!$A$28:$B$29,2,FALSE)-AB$30),IF($G19="L",$R19,$Q19),IF($G19="L",$Q19,$R19),$B5,$D5))</f>
        <v>109.32616444218004</v>
      </c>
      <c r="AC31" s="167">
        <f>IF(OR($Q19="",$R19=""),"",_xlfn.BETA.INV(ABS(VLOOKUP($V$21,VLookups!$A$28:$B$29,2,FALSE)-AC$30),IF($G19="L",$R19,$Q19),IF($G19="L",$Q19,$R19),$B5,$D5))</f>
        <v>118.20309786864193</v>
      </c>
      <c r="AD31" s="166">
        <f>IF(OR($Q19="",$R19=""),"",_xlfn.BETA.INV(ABS(VLOOKUP($V$21,VLookups!$A$28:$B$29,2,FALSE)-AD$30),IF($G19="L",$R19,$Q19),IF($G19="L",$Q19,$R19),$B5,$D5))</f>
        <v>126.98383761016913</v>
      </c>
      <c r="AE31" s="167">
        <f>IF(OR($Q19="",$R19=""),"",_xlfn.BETA.INV(ABS(VLOOKUP($V$21,VLookups!$A$28:$B$29,2,FALSE)-AE$30),IF($G19="L",$R19,$Q19),IF($G19="L",$Q19,$R19),$B5,$D5))</f>
        <v>136.09750901724996</v>
      </c>
      <c r="AF31" s="166">
        <f>IF(OR($Q19="",$R19=""),"",_xlfn.BETA.INV(ABS(VLOOKUP($V$21,VLookups!$A$28:$B$29,2,FALSE)-AF$30),IF($G19="L",$R19,$Q19),IF($G19="L",$Q19,$R19),$B5,$D5))</f>
        <v>146.05215784544049</v>
      </c>
      <c r="AG31" s="167">
        <f>IF(OR($Q19="",$R19=""),"",_xlfn.BETA.INV(ABS(VLOOKUP($V$21,VLookups!$A$28:$B$29,2,FALSE)-AG$30),IF($G19="L",$R19,$Q19),IF($G19="L",$Q19,$R19),$B5,$D5))</f>
        <v>157.72555006081433</v>
      </c>
      <c r="AH31" s="166">
        <f>IF(OR($Q19="",$R19=""),"",_xlfn.BETA.INV(ABS(VLOOKUP($V$21,VLookups!$A$28:$B$29,2,FALSE)-AH$30),IF($G19="L",$R19,$Q19),IF($G19="L",$Q19,$R19),$B5,$D5))</f>
        <v>173.43267451739814</v>
      </c>
      <c r="AI31" s="167">
        <f>IF(OR($Q19="",$R19=""),"",_xlfn.BETA.INV(ABS(VLOOKUP($V$21,VLookups!$A$28:$B$29,2,FALSE)-AI$30),IF($G19="L",$R19,$Q19),IF($G19="L",$Q19,$R19),$B5,$D5))</f>
        <v>205.01383420511974</v>
      </c>
      <c r="AJ31" s="151"/>
      <c r="AK31" s="151"/>
      <c r="AL31" s="151"/>
    </row>
    <row r="32" spans="1:38" ht="9.9499999999999993" customHeight="1" x14ac:dyDescent="0.25">
      <c r="A32" s="18"/>
      <c r="B32" s="17"/>
      <c r="C32" s="17"/>
      <c r="D32" s="17"/>
      <c r="E32" s="17"/>
      <c r="F32" s="17"/>
      <c r="G32" s="18"/>
      <c r="H32" s="17"/>
      <c r="I32" s="17"/>
      <c r="J32" s="17"/>
      <c r="K32" s="17"/>
      <c r="L32" s="17"/>
      <c r="M32" s="17"/>
      <c r="N32" s="17"/>
      <c r="O32" s="17"/>
      <c r="P32" s="18"/>
      <c r="Q32" s="17"/>
      <c r="R32" s="17"/>
      <c r="S32" s="17"/>
      <c r="T32" s="17"/>
      <c r="U32" s="17"/>
      <c r="V32" s="17"/>
      <c r="W32" s="17"/>
      <c r="X32" s="17"/>
      <c r="Y32" s="17"/>
      <c r="Z32" s="17"/>
      <c r="AA32" s="17"/>
      <c r="AB32" s="17"/>
      <c r="AC32" s="17"/>
      <c r="AD32" s="17"/>
      <c r="AE32" s="17"/>
      <c r="AF32" s="17"/>
      <c r="AG32" s="17"/>
      <c r="AH32" s="17"/>
      <c r="AI32" s="17"/>
      <c r="AJ32" s="17"/>
      <c r="AK32" s="17"/>
      <c r="AL32" s="17"/>
    </row>
    <row r="33" spans="1:38" ht="20.100000000000001" customHeight="1" x14ac:dyDescent="0.25">
      <c r="A33" s="198" t="s">
        <v>112</v>
      </c>
      <c r="B33" s="17"/>
      <c r="C33" s="17"/>
      <c r="D33" s="17"/>
      <c r="E33" s="17"/>
      <c r="F33" s="17"/>
      <c r="G33" s="17"/>
      <c r="H33" s="17"/>
      <c r="I33" s="17"/>
      <c r="J33" s="17"/>
      <c r="K33" s="17"/>
      <c r="L33" s="17"/>
      <c r="M33" s="17"/>
      <c r="N33" s="17"/>
      <c r="O33" s="17"/>
      <c r="P33" s="18"/>
      <c r="Q33" s="17"/>
      <c r="R33" s="17"/>
      <c r="S33" s="17"/>
      <c r="T33" s="17"/>
      <c r="U33" s="17"/>
      <c r="V33" s="17"/>
      <c r="W33" s="17"/>
      <c r="X33" s="17"/>
      <c r="Y33" s="17"/>
      <c r="Z33" s="17"/>
      <c r="AA33" s="17"/>
      <c r="AB33" s="17"/>
      <c r="AC33" s="17"/>
      <c r="AD33" s="17"/>
      <c r="AE33" s="17"/>
      <c r="AF33" s="17"/>
      <c r="AG33" s="17"/>
      <c r="AH33" s="17"/>
      <c r="AI33" s="17"/>
      <c r="AJ33" s="17"/>
      <c r="AK33" s="17"/>
      <c r="AL33" s="17"/>
    </row>
    <row r="34" spans="1:38" x14ac:dyDescent="0.25">
      <c r="A34" s="18"/>
      <c r="B34" s="256" t="s">
        <v>83</v>
      </c>
      <c r="C34" s="257"/>
      <c r="D34" s="258"/>
      <c r="E34" s="17"/>
      <c r="F34" s="17"/>
      <c r="G34" s="18"/>
      <c r="H34" s="17"/>
      <c r="I34" s="17"/>
      <c r="J34" s="17"/>
      <c r="K34" s="17"/>
      <c r="L34" s="17"/>
      <c r="M34" s="17"/>
      <c r="N34" s="17"/>
      <c r="O34" s="17"/>
      <c r="P34" s="18"/>
      <c r="Q34" s="17"/>
      <c r="R34" s="17"/>
      <c r="S34" s="17"/>
      <c r="T34" s="17"/>
      <c r="U34" s="17"/>
      <c r="V34" s="17"/>
      <c r="W34" s="17"/>
      <c r="X34" s="17"/>
      <c r="Y34" s="17"/>
      <c r="Z34" s="17"/>
      <c r="AA34" s="17"/>
      <c r="AB34" s="17"/>
      <c r="AC34" s="17"/>
      <c r="AD34" s="17"/>
      <c r="AE34" s="17"/>
      <c r="AF34" s="17"/>
      <c r="AG34" s="17"/>
      <c r="AH34" s="17"/>
      <c r="AI34" s="17"/>
      <c r="AJ34" s="17"/>
      <c r="AK34" s="17"/>
      <c r="AL34" s="17"/>
    </row>
    <row r="35" spans="1:38" ht="9.9499999999999993" customHeight="1" x14ac:dyDescent="0.25">
      <c r="A35" s="18"/>
      <c r="B35" s="17"/>
      <c r="C35" s="17"/>
      <c r="D35" s="17"/>
      <c r="E35" s="17"/>
      <c r="F35" s="17"/>
      <c r="G35" s="18"/>
      <c r="H35" s="17"/>
      <c r="I35" s="17"/>
      <c r="J35" s="17"/>
      <c r="K35" s="17"/>
      <c r="L35" s="17"/>
      <c r="M35" s="17"/>
      <c r="N35" s="17"/>
      <c r="O35" s="17"/>
      <c r="P35" s="18"/>
      <c r="Q35" s="17"/>
      <c r="R35" s="17"/>
      <c r="S35" s="17"/>
      <c r="T35" s="17"/>
      <c r="U35" s="17"/>
      <c r="V35" s="17"/>
      <c r="W35" s="17"/>
      <c r="X35" s="17"/>
      <c r="Y35" s="17"/>
      <c r="Z35" s="17"/>
      <c r="AA35" s="17"/>
      <c r="AB35" s="17"/>
      <c r="AC35" s="17"/>
      <c r="AD35" s="17"/>
      <c r="AE35" s="17"/>
      <c r="AF35" s="17"/>
      <c r="AG35" s="17"/>
      <c r="AH35" s="17"/>
      <c r="AI35" s="17"/>
      <c r="AJ35" s="17"/>
      <c r="AK35" s="17"/>
      <c r="AL35" s="17"/>
    </row>
    <row r="36" spans="1:38" s="160" customFormat="1" ht="20.100000000000001" customHeight="1" x14ac:dyDescent="0.25">
      <c r="A36" s="199" t="s">
        <v>127</v>
      </c>
      <c r="B36" s="200"/>
      <c r="C36" s="200"/>
      <c r="D36" s="200"/>
      <c r="E36" s="200"/>
      <c r="F36" s="200"/>
      <c r="G36" s="201"/>
      <c r="H36" s="200"/>
      <c r="I36" s="200"/>
      <c r="J36" s="200"/>
      <c r="K36" s="200"/>
      <c r="L36" s="200"/>
      <c r="M36" s="200"/>
      <c r="N36" s="200"/>
      <c r="O36" s="200"/>
      <c r="P36" s="201"/>
      <c r="Q36" s="200"/>
      <c r="R36" s="200"/>
      <c r="S36" s="200"/>
      <c r="T36" s="200"/>
      <c r="U36" s="200"/>
      <c r="V36" s="200"/>
      <c r="W36" s="200"/>
      <c r="X36" s="200"/>
      <c r="Y36" s="200"/>
      <c r="Z36" s="200"/>
      <c r="AA36" s="200"/>
      <c r="AB36" s="200"/>
      <c r="AC36" s="200"/>
      <c r="AD36" s="200"/>
      <c r="AE36" s="200"/>
      <c r="AF36" s="200"/>
      <c r="AG36" s="200"/>
      <c r="AH36" s="200"/>
      <c r="AI36" s="200"/>
      <c r="AJ36" s="200"/>
      <c r="AK36" s="200"/>
      <c r="AL36" s="200"/>
    </row>
    <row r="37" spans="1:38" ht="9.9499999999999993" customHeight="1" x14ac:dyDescent="0.25">
      <c r="A37" s="18"/>
      <c r="B37" s="17"/>
      <c r="C37" s="17"/>
      <c r="D37" s="17"/>
      <c r="E37" s="17"/>
      <c r="F37" s="17"/>
      <c r="G37" s="18"/>
      <c r="H37" s="17"/>
      <c r="I37" s="17"/>
      <c r="J37" s="17"/>
      <c r="K37" s="17"/>
      <c r="L37" s="17"/>
      <c r="M37" s="17"/>
      <c r="N37" s="17"/>
      <c r="O37" s="17"/>
      <c r="P37" s="18"/>
      <c r="Q37" s="17"/>
      <c r="R37" s="17"/>
      <c r="S37" s="17"/>
      <c r="T37" s="17"/>
      <c r="U37" s="17"/>
      <c r="V37" s="17"/>
      <c r="W37" s="17"/>
      <c r="X37" s="17"/>
      <c r="Y37" s="17"/>
      <c r="Z37" s="17"/>
      <c r="AA37" s="17"/>
      <c r="AB37" s="17"/>
      <c r="AC37" s="17"/>
      <c r="AD37" s="17"/>
      <c r="AE37" s="17"/>
      <c r="AF37" s="17"/>
      <c r="AG37" s="17"/>
      <c r="AH37" s="17"/>
      <c r="AI37" s="17"/>
      <c r="AJ37" s="17"/>
      <c r="AK37" s="17"/>
      <c r="AL37" s="17"/>
    </row>
    <row r="38" spans="1:38" ht="20.100000000000001" customHeight="1" x14ac:dyDescent="0.25">
      <c r="A38" s="168" t="s">
        <v>128</v>
      </c>
      <c r="B38" s="164"/>
      <c r="C38" s="164"/>
      <c r="D38" s="164"/>
      <c r="E38" s="164"/>
      <c r="F38" s="164"/>
      <c r="G38" s="165"/>
      <c r="H38" s="164"/>
      <c r="I38" s="164"/>
      <c r="J38" s="164"/>
      <c r="K38" s="164"/>
      <c r="L38" s="164"/>
      <c r="M38" s="164"/>
      <c r="N38" s="164"/>
      <c r="O38" s="164"/>
      <c r="P38" s="165"/>
      <c r="Q38" s="164"/>
      <c r="R38" s="164"/>
      <c r="S38" s="164"/>
      <c r="T38" s="164"/>
      <c r="U38" s="164"/>
      <c r="V38" s="164"/>
      <c r="W38" s="164"/>
      <c r="X38" s="164"/>
      <c r="Y38" s="164"/>
      <c r="Z38" s="164"/>
      <c r="AA38" s="164"/>
      <c r="AB38" s="164"/>
      <c r="AC38" s="164"/>
      <c r="AD38" s="164"/>
      <c r="AE38" s="164"/>
      <c r="AF38" s="164"/>
      <c r="AG38" s="164"/>
      <c r="AH38" s="164"/>
      <c r="AI38" s="164"/>
      <c r="AJ38" s="164"/>
      <c r="AK38" s="164"/>
      <c r="AL38" s="164"/>
    </row>
    <row r="39" spans="1:38" ht="15" customHeight="1" x14ac:dyDescent="0.25">
      <c r="A39" s="168"/>
      <c r="B39" s="102">
        <v>-0.5</v>
      </c>
      <c r="C39" s="114" t="s">
        <v>85</v>
      </c>
      <c r="D39" s="118">
        <v>1</v>
      </c>
      <c r="E39" s="164"/>
      <c r="F39" s="164"/>
      <c r="G39" s="165"/>
      <c r="H39" s="164"/>
      <c r="I39" s="164"/>
      <c r="J39" s="164"/>
      <c r="K39" s="164"/>
      <c r="L39" s="164"/>
      <c r="M39" s="164"/>
      <c r="N39" s="164"/>
      <c r="O39" s="164"/>
      <c r="P39" s="165"/>
      <c r="Q39" s="164"/>
      <c r="R39" s="164"/>
      <c r="S39" s="164"/>
      <c r="T39" s="164"/>
      <c r="U39" s="164"/>
      <c r="V39" s="164"/>
      <c r="W39" s="164"/>
      <c r="X39" s="164"/>
      <c r="Y39" s="164"/>
      <c r="Z39" s="164"/>
      <c r="AA39" s="164"/>
      <c r="AB39" s="164"/>
      <c r="AC39" s="164"/>
      <c r="AD39" s="164"/>
      <c r="AE39" s="164"/>
      <c r="AF39" s="164"/>
      <c r="AG39" s="164"/>
      <c r="AH39" s="164"/>
      <c r="AI39" s="164"/>
      <c r="AJ39" s="164"/>
      <c r="AK39" s="164"/>
      <c r="AL39" s="164"/>
    </row>
    <row r="40" spans="1:38" ht="15" customHeight="1" x14ac:dyDescent="0.25">
      <c r="A40" s="168"/>
      <c r="B40" s="84" t="s">
        <v>30</v>
      </c>
      <c r="C40" s="84" t="s">
        <v>19</v>
      </c>
      <c r="D40" s="84" t="s">
        <v>31</v>
      </c>
      <c r="E40" s="164"/>
      <c r="F40" s="164"/>
      <c r="G40" s="165"/>
      <c r="H40" s="164"/>
      <c r="I40" s="164"/>
      <c r="J40" s="164"/>
      <c r="K40" s="164"/>
      <c r="L40" s="164"/>
      <c r="M40" s="164"/>
      <c r="N40" s="164"/>
      <c r="O40" s="164"/>
      <c r="P40" s="165"/>
      <c r="Q40" s="164"/>
      <c r="R40" s="164"/>
      <c r="S40" s="164"/>
      <c r="T40" s="164"/>
      <c r="U40" s="164"/>
      <c r="V40" s="164"/>
      <c r="W40" s="164"/>
      <c r="X40" s="164"/>
      <c r="Y40" s="164"/>
      <c r="Z40" s="164"/>
      <c r="AA40" s="164"/>
      <c r="AB40" s="164"/>
      <c r="AC40" s="164"/>
      <c r="AD40" s="164"/>
      <c r="AE40" s="164"/>
      <c r="AF40" s="164"/>
      <c r="AG40" s="164"/>
      <c r="AH40" s="164"/>
      <c r="AI40" s="164"/>
      <c r="AJ40" s="164"/>
      <c r="AK40" s="164"/>
      <c r="AL40" s="164"/>
    </row>
    <row r="41" spans="1:38" ht="15" customHeight="1" x14ac:dyDescent="0.25">
      <c r="A41" s="168"/>
      <c r="B41" s="110">
        <f>IF(C41&gt;0,C41*(1+$B$39),"")</f>
        <v>60</v>
      </c>
      <c r="C41" s="169">
        <v>120</v>
      </c>
      <c r="D41" s="110">
        <f>IF(C41&gt;0,C41*(1+$D$39),"")</f>
        <v>240</v>
      </c>
      <c r="E41" s="164"/>
      <c r="F41" s="164"/>
      <c r="G41" s="165"/>
      <c r="H41" s="164"/>
      <c r="I41" s="164"/>
      <c r="J41" s="164"/>
      <c r="K41" s="164"/>
      <c r="L41" s="164"/>
      <c r="M41" s="164"/>
      <c r="N41" s="164"/>
      <c r="O41" s="164"/>
      <c r="P41" s="165"/>
      <c r="Q41" s="164"/>
      <c r="R41" s="164"/>
      <c r="S41" s="164"/>
      <c r="T41" s="164"/>
      <c r="U41" s="164"/>
      <c r="V41" s="164"/>
      <c r="W41" s="164"/>
      <c r="X41" s="164"/>
      <c r="Y41" s="164"/>
      <c r="Z41" s="164"/>
      <c r="AA41" s="164"/>
      <c r="AB41" s="164"/>
      <c r="AC41" s="164"/>
      <c r="AD41" s="164"/>
      <c r="AE41" s="164"/>
      <c r="AF41" s="164"/>
      <c r="AG41" s="164"/>
      <c r="AH41" s="164"/>
      <c r="AI41" s="164"/>
      <c r="AJ41" s="164"/>
      <c r="AK41" s="164"/>
      <c r="AL41" s="164"/>
    </row>
    <row r="42" spans="1:38" x14ac:dyDescent="0.25">
      <c r="A42" s="163" t="s">
        <v>113</v>
      </c>
      <c r="B42" s="161"/>
      <c r="C42" s="161"/>
      <c r="D42" s="161"/>
      <c r="E42" s="162"/>
      <c r="F42" s="162"/>
      <c r="G42" s="161"/>
      <c r="H42" s="162"/>
      <c r="I42" s="17"/>
      <c r="J42" s="17"/>
      <c r="K42" s="17"/>
      <c r="L42" s="17"/>
      <c r="M42" s="17"/>
      <c r="N42" s="164"/>
      <c r="O42" s="164"/>
      <c r="P42" s="165"/>
      <c r="Q42" s="164"/>
      <c r="R42" s="164"/>
      <c r="S42" s="164"/>
      <c r="T42" s="164"/>
      <c r="U42" s="164"/>
      <c r="V42" s="164"/>
      <c r="W42" s="164"/>
      <c r="X42" s="164"/>
      <c r="Y42" s="164"/>
      <c r="Z42" s="164"/>
      <c r="AA42" s="164"/>
      <c r="AB42" s="164"/>
      <c r="AC42" s="164"/>
      <c r="AD42" s="164"/>
      <c r="AE42" s="164"/>
      <c r="AF42" s="164"/>
      <c r="AG42" s="164"/>
      <c r="AH42" s="164"/>
      <c r="AI42" s="164"/>
      <c r="AJ42" s="164"/>
      <c r="AK42" s="164"/>
      <c r="AL42" s="164"/>
    </row>
    <row r="43" spans="1:38" x14ac:dyDescent="0.25">
      <c r="A43" s="163" t="s">
        <v>114</v>
      </c>
      <c r="B43" s="161"/>
      <c r="C43" s="161"/>
      <c r="D43" s="161"/>
      <c r="E43" s="162"/>
      <c r="F43" s="162"/>
      <c r="G43" s="161"/>
      <c r="H43" s="162"/>
      <c r="I43" s="17"/>
      <c r="J43" s="17"/>
      <c r="K43" s="17"/>
      <c r="L43" s="17"/>
      <c r="M43" s="17"/>
      <c r="N43" s="164"/>
      <c r="O43" s="164"/>
      <c r="P43" s="165"/>
      <c r="Q43" s="164"/>
      <c r="R43" s="164"/>
      <c r="S43" s="164"/>
      <c r="T43" s="164"/>
      <c r="U43" s="164"/>
      <c r="V43" s="164"/>
      <c r="W43" s="164"/>
      <c r="X43" s="164"/>
      <c r="Y43" s="164"/>
      <c r="Z43" s="164"/>
      <c r="AA43" s="164"/>
      <c r="AB43" s="164"/>
      <c r="AC43" s="164"/>
      <c r="AD43" s="164"/>
      <c r="AE43" s="164"/>
      <c r="AF43" s="164"/>
      <c r="AG43" s="164"/>
      <c r="AH43" s="164"/>
      <c r="AI43" s="164"/>
      <c r="AJ43" s="164"/>
      <c r="AK43" s="164"/>
      <c r="AL43" s="164"/>
    </row>
    <row r="44" spans="1:38" x14ac:dyDescent="0.25">
      <c r="A44" s="163" t="s">
        <v>115</v>
      </c>
      <c r="B44" s="161"/>
      <c r="C44" s="161"/>
      <c r="D44" s="161"/>
      <c r="E44" s="162"/>
      <c r="F44" s="162"/>
      <c r="G44" s="161"/>
      <c r="H44" s="162"/>
      <c r="I44" s="17"/>
      <c r="J44" s="17"/>
      <c r="K44" s="17"/>
      <c r="L44" s="17"/>
      <c r="M44" s="17"/>
      <c r="N44" s="164"/>
      <c r="O44" s="164"/>
      <c r="P44" s="165"/>
      <c r="Q44" s="164"/>
      <c r="R44" s="164"/>
      <c r="S44" s="164"/>
      <c r="T44" s="164"/>
      <c r="U44" s="164"/>
      <c r="V44" s="164"/>
      <c r="W44" s="164"/>
      <c r="X44" s="164"/>
      <c r="Y44" s="164"/>
      <c r="Z44" s="164"/>
      <c r="AA44" s="164"/>
      <c r="AB44" s="164"/>
      <c r="AC44" s="164"/>
      <c r="AD44" s="164"/>
      <c r="AE44" s="164"/>
      <c r="AF44" s="164"/>
      <c r="AG44" s="164"/>
      <c r="AH44" s="164"/>
      <c r="AI44" s="164"/>
      <c r="AJ44" s="164"/>
      <c r="AK44" s="164"/>
      <c r="AL44" s="164"/>
    </row>
    <row r="45" spans="1:38" x14ac:dyDescent="0.25">
      <c r="A45" s="18"/>
      <c r="B45" s="17"/>
      <c r="C45" s="17"/>
      <c r="D45" s="17"/>
      <c r="E45" s="17"/>
      <c r="F45" s="17"/>
      <c r="G45" s="18"/>
      <c r="H45" s="17"/>
      <c r="I45" s="17"/>
      <c r="J45" s="17"/>
      <c r="K45" s="17"/>
      <c r="L45" s="17"/>
      <c r="M45" s="17"/>
      <c r="N45" s="17"/>
      <c r="O45" s="17"/>
      <c r="P45" s="18"/>
      <c r="Q45" s="17"/>
      <c r="R45" s="17"/>
      <c r="S45" s="17"/>
      <c r="T45" s="17"/>
      <c r="U45" s="17"/>
      <c r="V45" s="17"/>
      <c r="W45" s="17"/>
      <c r="X45" s="17"/>
      <c r="Y45" s="17"/>
      <c r="Z45" s="17"/>
      <c r="AA45" s="17"/>
      <c r="AB45" s="17"/>
      <c r="AC45" s="17"/>
      <c r="AD45" s="17"/>
      <c r="AE45" s="17"/>
      <c r="AF45" s="17"/>
      <c r="AG45" s="17"/>
      <c r="AH45" s="17"/>
      <c r="AI45" s="17"/>
      <c r="AJ45" s="17"/>
      <c r="AK45" s="17"/>
      <c r="AL45" s="17"/>
    </row>
    <row r="46" spans="1:38" x14ac:dyDescent="0.25">
      <c r="A46" s="17"/>
      <c r="B46" s="37" t="str">
        <f>CONCATENATE("Version ",'Change Log'!$B$2," – © 2015-",YEAR('Change Log'!$A$2),", William W. Davis, MSPM, PMP")</f>
        <v>Version 2.0p – © 2015-2019, William W. Davis, MSPM, PMP</v>
      </c>
      <c r="C46" s="17"/>
      <c r="D46" s="17"/>
      <c r="E46" s="17"/>
      <c r="F46" s="17"/>
      <c r="G46" s="18"/>
      <c r="H46" s="17"/>
      <c r="I46" s="17"/>
      <c r="J46" s="17"/>
      <c r="K46" s="17"/>
      <c r="L46" s="17"/>
      <c r="M46" s="17"/>
      <c r="N46" s="17"/>
      <c r="O46" s="17"/>
      <c r="P46" s="18"/>
      <c r="Q46" s="17"/>
      <c r="R46" s="17"/>
      <c r="S46" s="17"/>
      <c r="T46" s="17"/>
      <c r="U46" s="17"/>
      <c r="V46" s="17"/>
      <c r="W46" s="17"/>
      <c r="X46" s="17"/>
      <c r="Y46" s="17"/>
      <c r="Z46" s="17"/>
      <c r="AA46" s="17"/>
      <c r="AB46" s="17"/>
      <c r="AC46" s="17"/>
      <c r="AD46" s="17"/>
      <c r="AE46" s="17"/>
      <c r="AF46" s="17"/>
      <c r="AG46" s="17"/>
      <c r="AH46" s="17"/>
      <c r="AI46" s="17"/>
      <c r="AJ46" s="17"/>
      <c r="AK46" s="17"/>
      <c r="AL46" s="17"/>
    </row>
    <row r="47" spans="1:38" x14ac:dyDescent="0.25">
      <c r="A47" s="17"/>
      <c r="B47" s="268" t="s">
        <v>136</v>
      </c>
      <c r="C47" s="268"/>
      <c r="D47" s="268"/>
      <c r="E47" s="268"/>
      <c r="F47" s="268"/>
      <c r="G47" s="268"/>
      <c r="H47" s="268"/>
      <c r="I47" s="268"/>
      <c r="J47" s="268"/>
      <c r="K47" s="268"/>
      <c r="L47" s="268"/>
      <c r="M47" s="268"/>
      <c r="N47" s="268"/>
      <c r="O47" s="176"/>
      <c r="P47" s="18"/>
      <c r="Q47" s="17"/>
      <c r="R47" s="17"/>
      <c r="S47" s="17"/>
      <c r="T47" s="17"/>
      <c r="U47" s="17"/>
      <c r="V47" s="17"/>
      <c r="W47" s="17"/>
      <c r="X47" s="17"/>
      <c r="Y47" s="17"/>
      <c r="Z47" s="17"/>
      <c r="AA47" s="17"/>
      <c r="AB47" s="17"/>
      <c r="AC47" s="17"/>
      <c r="AD47" s="17"/>
      <c r="AE47" s="17"/>
      <c r="AF47" s="17"/>
      <c r="AG47" s="17"/>
      <c r="AH47" s="17"/>
      <c r="AI47" s="17"/>
      <c r="AJ47" s="17"/>
      <c r="AK47" s="17"/>
      <c r="AL47" s="17"/>
    </row>
    <row r="48" spans="1:38" x14ac:dyDescent="0.25">
      <c r="A48" s="17"/>
      <c r="B48" s="268" t="s">
        <v>135</v>
      </c>
      <c r="C48" s="268"/>
      <c r="D48" s="268"/>
      <c r="E48" s="268"/>
      <c r="F48" s="268"/>
      <c r="G48" s="268"/>
      <c r="H48" s="268"/>
      <c r="I48" s="268"/>
      <c r="J48" s="268"/>
      <c r="K48" s="268"/>
      <c r="L48" s="268"/>
      <c r="M48" s="268"/>
      <c r="N48" s="268"/>
      <c r="O48" s="176"/>
      <c r="P48" s="18"/>
      <c r="Q48" s="17"/>
      <c r="R48" s="17"/>
      <c r="S48" s="17"/>
      <c r="T48" s="17"/>
      <c r="U48" s="17"/>
      <c r="V48" s="17"/>
      <c r="W48" s="17"/>
      <c r="X48" s="17"/>
      <c r="Y48" s="17"/>
      <c r="Z48" s="17"/>
      <c r="AA48" s="17"/>
      <c r="AB48" s="17"/>
      <c r="AC48" s="17"/>
      <c r="AD48" s="17"/>
      <c r="AE48" s="17"/>
      <c r="AF48" s="17"/>
      <c r="AG48" s="17"/>
      <c r="AH48" s="17"/>
      <c r="AI48" s="17"/>
      <c r="AJ48" s="17"/>
      <c r="AK48" s="17"/>
      <c r="AL48" s="17"/>
    </row>
    <row r="49" spans="1:38" x14ac:dyDescent="0.25">
      <c r="A49" s="17"/>
      <c r="B49" s="268" t="s">
        <v>90</v>
      </c>
      <c r="C49" s="268"/>
      <c r="D49" s="268"/>
      <c r="E49" s="268"/>
      <c r="F49" s="268"/>
      <c r="G49" s="268"/>
      <c r="H49" s="268"/>
      <c r="I49" s="268"/>
      <c r="J49" s="268"/>
      <c r="K49" s="268"/>
      <c r="L49" s="268"/>
      <c r="M49" s="268"/>
      <c r="N49" s="268"/>
      <c r="O49" s="176"/>
      <c r="P49" s="18"/>
      <c r="Q49" s="17"/>
      <c r="R49" s="17"/>
      <c r="S49" s="17"/>
      <c r="T49" s="17"/>
      <c r="U49" s="17"/>
      <c r="V49" s="17"/>
      <c r="W49" s="17"/>
      <c r="X49" s="17"/>
      <c r="Y49" s="17"/>
      <c r="Z49" s="17"/>
      <c r="AA49" s="17"/>
      <c r="AB49" s="17"/>
      <c r="AC49" s="17"/>
      <c r="AD49" s="17"/>
      <c r="AE49" s="17"/>
      <c r="AF49" s="17"/>
      <c r="AG49" s="17"/>
      <c r="AH49" s="17"/>
      <c r="AI49" s="17"/>
      <c r="AJ49" s="17"/>
      <c r="AK49" s="17"/>
      <c r="AL49" s="17"/>
    </row>
    <row r="50" spans="1:38" x14ac:dyDescent="0.25">
      <c r="A50" s="17"/>
      <c r="B50" s="268" t="s">
        <v>148</v>
      </c>
      <c r="C50" s="268"/>
      <c r="D50" s="268"/>
      <c r="E50" s="268"/>
      <c r="F50" s="268"/>
      <c r="G50" s="268"/>
      <c r="H50" s="268"/>
      <c r="I50" s="268"/>
      <c r="J50" s="268"/>
      <c r="K50" s="268"/>
      <c r="L50" s="268"/>
      <c r="M50" s="268"/>
      <c r="N50" s="268"/>
      <c r="O50" s="176"/>
      <c r="P50" s="18"/>
      <c r="Q50" s="17"/>
      <c r="R50" s="17"/>
      <c r="S50" s="17"/>
      <c r="T50" s="17"/>
      <c r="U50" s="17"/>
      <c r="V50" s="17"/>
      <c r="W50" s="17"/>
      <c r="X50" s="17"/>
      <c r="Y50" s="17"/>
      <c r="Z50" s="17"/>
      <c r="AA50" s="17"/>
      <c r="AB50" s="17"/>
      <c r="AC50" s="17"/>
      <c r="AD50" s="17"/>
      <c r="AE50" s="17"/>
      <c r="AF50" s="17"/>
      <c r="AG50" s="17"/>
      <c r="AH50" s="17"/>
      <c r="AI50" s="17"/>
      <c r="AJ50" s="17"/>
      <c r="AK50" s="17"/>
      <c r="AL50" s="17"/>
    </row>
    <row r="51" spans="1:38" x14ac:dyDescent="0.25">
      <c r="A51" s="17"/>
      <c r="B51" s="268" t="s">
        <v>91</v>
      </c>
      <c r="C51" s="268"/>
      <c r="D51" s="268"/>
      <c r="E51" s="268"/>
      <c r="F51" s="268"/>
      <c r="G51" s="268"/>
      <c r="H51" s="268"/>
      <c r="I51" s="268"/>
      <c r="J51" s="268"/>
      <c r="K51" s="268"/>
      <c r="L51" s="268"/>
      <c r="M51" s="268"/>
      <c r="N51" s="268"/>
      <c r="O51" s="176"/>
      <c r="P51" s="18"/>
      <c r="Q51" s="17"/>
      <c r="R51" s="17"/>
      <c r="S51" s="17"/>
      <c r="T51" s="17"/>
      <c r="U51" s="17"/>
      <c r="V51" s="17"/>
      <c r="W51" s="17"/>
      <c r="X51" s="17"/>
      <c r="Y51" s="17"/>
      <c r="Z51" s="17"/>
      <c r="AA51" s="17"/>
      <c r="AB51" s="17"/>
      <c r="AC51" s="17"/>
      <c r="AD51" s="17"/>
      <c r="AE51" s="17"/>
      <c r="AF51" s="17"/>
      <c r="AG51" s="17"/>
      <c r="AH51" s="17"/>
      <c r="AI51" s="17"/>
      <c r="AJ51" s="17"/>
      <c r="AK51" s="17"/>
      <c r="AL51" s="17"/>
    </row>
    <row r="52" spans="1:38" x14ac:dyDescent="0.25">
      <c r="A52" s="17"/>
      <c r="B52" s="146" t="s">
        <v>149</v>
      </c>
      <c r="C52" s="131"/>
      <c r="D52" s="131"/>
      <c r="E52" s="131"/>
      <c r="F52" s="131"/>
      <c r="G52" s="131"/>
      <c r="H52" s="131"/>
      <c r="I52" s="131"/>
      <c r="J52" s="131"/>
      <c r="K52" s="176"/>
      <c r="L52" s="176"/>
      <c r="M52" s="176"/>
      <c r="N52" s="131"/>
      <c r="O52" s="176"/>
      <c r="P52" s="18"/>
      <c r="Q52" s="17"/>
      <c r="R52" s="17"/>
      <c r="S52" s="17"/>
      <c r="T52" s="17"/>
      <c r="U52" s="17"/>
      <c r="V52" s="17"/>
      <c r="W52" s="17"/>
      <c r="X52" s="17"/>
      <c r="Y52" s="17"/>
      <c r="Z52" s="17"/>
      <c r="AA52" s="17"/>
      <c r="AB52" s="17"/>
      <c r="AC52" s="17"/>
      <c r="AD52" s="17"/>
      <c r="AE52" s="17"/>
      <c r="AF52" s="17"/>
      <c r="AG52" s="17"/>
      <c r="AH52" s="17"/>
      <c r="AI52" s="17"/>
      <c r="AJ52" s="17"/>
      <c r="AK52" s="17"/>
      <c r="AL52" s="17"/>
    </row>
    <row r="53" spans="1:38" x14ac:dyDescent="0.2">
      <c r="A53" s="17"/>
      <c r="B53" s="146" t="s">
        <v>88</v>
      </c>
      <c r="C53" s="17"/>
      <c r="D53" s="17"/>
      <c r="E53" s="17"/>
      <c r="F53" s="17"/>
      <c r="G53" s="18"/>
      <c r="H53" s="17"/>
      <c r="I53" s="17"/>
      <c r="J53" s="17"/>
      <c r="K53" s="17"/>
      <c r="L53" s="17"/>
      <c r="M53" s="17"/>
      <c r="N53" s="17"/>
      <c r="O53" s="17"/>
      <c r="P53" s="18"/>
      <c r="Q53" s="17"/>
      <c r="R53" s="17"/>
      <c r="S53" s="17"/>
      <c r="T53" s="17"/>
      <c r="U53" s="17"/>
      <c r="V53" s="17"/>
      <c r="W53" s="17"/>
      <c r="X53" s="17"/>
      <c r="Y53" s="17"/>
      <c r="Z53" s="17"/>
      <c r="AA53" s="17"/>
      <c r="AB53" s="17"/>
      <c r="AC53" s="17"/>
      <c r="AD53" s="17"/>
      <c r="AE53" s="17"/>
      <c r="AF53" s="17"/>
      <c r="AG53" s="17"/>
      <c r="AH53" s="17"/>
      <c r="AI53" s="17"/>
      <c r="AJ53" s="17"/>
      <c r="AK53" s="17"/>
      <c r="AL53" s="17"/>
    </row>
    <row r="54" spans="1:38" x14ac:dyDescent="0.2">
      <c r="A54" s="17"/>
      <c r="B54" s="146" t="s">
        <v>150</v>
      </c>
      <c r="C54" s="17"/>
      <c r="D54" s="17"/>
      <c r="E54" s="17"/>
      <c r="F54" s="17"/>
      <c r="G54" s="18"/>
      <c r="H54" s="17"/>
      <c r="I54" s="17"/>
      <c r="J54" s="17"/>
      <c r="K54" s="17"/>
      <c r="L54" s="17"/>
      <c r="M54" s="17"/>
      <c r="N54" s="17"/>
      <c r="O54" s="17"/>
      <c r="P54" s="18"/>
      <c r="Q54" s="17"/>
      <c r="R54" s="17"/>
      <c r="S54" s="17"/>
      <c r="T54" s="17"/>
      <c r="U54" s="17"/>
      <c r="V54" s="17"/>
      <c r="W54" s="17"/>
      <c r="X54" s="17"/>
      <c r="Y54" s="17"/>
      <c r="Z54" s="17"/>
      <c r="AA54" s="17"/>
      <c r="AB54" s="17"/>
      <c r="AC54" s="17"/>
      <c r="AD54" s="17"/>
      <c r="AE54" s="17"/>
      <c r="AF54" s="17"/>
      <c r="AG54" s="17"/>
      <c r="AH54" s="17"/>
      <c r="AI54" s="17"/>
      <c r="AJ54" s="17"/>
      <c r="AK54" s="17"/>
      <c r="AL54" s="17"/>
    </row>
    <row r="55" spans="1:38" x14ac:dyDescent="0.2">
      <c r="A55" s="17"/>
      <c r="B55" s="146" t="s">
        <v>151</v>
      </c>
      <c r="C55" s="17"/>
      <c r="D55" s="17"/>
      <c r="E55" s="17"/>
      <c r="F55" s="17"/>
      <c r="G55" s="18"/>
      <c r="H55" s="17"/>
      <c r="I55" s="17"/>
      <c r="J55" s="17"/>
      <c r="K55" s="17"/>
      <c r="L55" s="17"/>
      <c r="M55" s="17"/>
      <c r="N55" s="17"/>
      <c r="O55" s="17"/>
      <c r="P55" s="18"/>
      <c r="Q55" s="17"/>
      <c r="R55" s="17"/>
      <c r="S55" s="17"/>
      <c r="T55" s="17"/>
      <c r="U55" s="17"/>
      <c r="V55" s="17"/>
      <c r="W55" s="17"/>
      <c r="X55" s="17"/>
      <c r="Y55" s="17"/>
      <c r="Z55" s="17"/>
      <c r="AA55" s="17"/>
      <c r="AB55" s="17"/>
      <c r="AC55" s="17"/>
      <c r="AD55" s="17"/>
      <c r="AE55" s="17"/>
      <c r="AF55" s="17"/>
      <c r="AG55" s="17"/>
      <c r="AH55" s="17"/>
      <c r="AI55" s="17"/>
      <c r="AJ55" s="17"/>
      <c r="AK55" s="17"/>
      <c r="AL55" s="17"/>
    </row>
    <row r="56" spans="1:38" x14ac:dyDescent="0.2">
      <c r="A56" s="17"/>
      <c r="B56" s="146" t="s">
        <v>706</v>
      </c>
      <c r="C56" s="17"/>
      <c r="D56" s="17"/>
      <c r="E56" s="17"/>
      <c r="F56" s="17"/>
      <c r="G56" s="18"/>
      <c r="H56" s="17"/>
      <c r="I56" s="17"/>
      <c r="J56" s="17"/>
      <c r="K56" s="17"/>
      <c r="L56" s="17"/>
      <c r="M56" s="17"/>
      <c r="N56" s="17"/>
      <c r="O56" s="17"/>
      <c r="P56" s="18"/>
      <c r="Q56" s="17"/>
      <c r="R56" s="17"/>
      <c r="S56" s="17"/>
      <c r="T56" s="17"/>
      <c r="U56" s="17"/>
      <c r="V56" s="17"/>
      <c r="W56" s="17"/>
      <c r="X56" s="17"/>
      <c r="Y56" s="17"/>
      <c r="Z56" s="17"/>
      <c r="AA56" s="17"/>
      <c r="AB56" s="17"/>
      <c r="AC56" s="17"/>
      <c r="AD56" s="17"/>
      <c r="AE56" s="17"/>
      <c r="AF56" s="17"/>
      <c r="AG56" s="17"/>
      <c r="AH56" s="17"/>
      <c r="AI56" s="17"/>
      <c r="AJ56" s="17"/>
      <c r="AK56" s="17"/>
      <c r="AL56" s="17"/>
    </row>
    <row r="57" spans="1:38" x14ac:dyDescent="0.2">
      <c r="A57" s="17"/>
      <c r="B57" s="146" t="s">
        <v>707</v>
      </c>
      <c r="C57" s="17"/>
      <c r="D57" s="17"/>
      <c r="E57" s="17"/>
      <c r="F57" s="17"/>
      <c r="G57" s="18"/>
      <c r="H57" s="17"/>
      <c r="I57" s="17"/>
      <c r="J57" s="17"/>
      <c r="K57" s="17"/>
      <c r="L57" s="17"/>
      <c r="M57" s="17"/>
      <c r="N57" s="17"/>
      <c r="O57" s="17"/>
      <c r="P57" s="18"/>
      <c r="Q57" s="17"/>
      <c r="R57" s="17"/>
      <c r="S57" s="17"/>
      <c r="T57" s="17"/>
      <c r="U57" s="17"/>
      <c r="V57" s="17"/>
      <c r="W57" s="17"/>
      <c r="X57" s="17"/>
      <c r="Y57" s="17"/>
      <c r="Z57" s="17"/>
      <c r="AA57" s="17"/>
      <c r="AB57" s="17"/>
      <c r="AC57" s="17"/>
      <c r="AD57" s="17"/>
      <c r="AE57" s="17"/>
      <c r="AF57" s="17"/>
      <c r="AG57" s="17"/>
      <c r="AH57" s="17"/>
      <c r="AI57" s="17"/>
      <c r="AJ57" s="17"/>
      <c r="AK57" s="17"/>
      <c r="AL57" s="17"/>
    </row>
    <row r="58" spans="1:38" x14ac:dyDescent="0.2">
      <c r="A58" s="17"/>
      <c r="B58" s="146"/>
      <c r="C58" s="17"/>
      <c r="D58" s="17"/>
      <c r="E58" s="17"/>
      <c r="F58" s="17"/>
      <c r="G58" s="18"/>
      <c r="H58" s="17"/>
      <c r="I58" s="17"/>
      <c r="J58" s="17"/>
      <c r="K58" s="17"/>
      <c r="L58" s="17"/>
      <c r="M58" s="17"/>
      <c r="N58" s="17"/>
      <c r="O58" s="17"/>
      <c r="P58" s="18"/>
      <c r="Q58" s="17"/>
      <c r="R58" s="17"/>
      <c r="S58" s="17"/>
      <c r="T58" s="17"/>
      <c r="U58" s="17"/>
      <c r="V58" s="17"/>
      <c r="W58" s="17"/>
      <c r="X58" s="17"/>
      <c r="Y58" s="17"/>
      <c r="Z58" s="17"/>
      <c r="AA58" s="17"/>
      <c r="AB58" s="17"/>
      <c r="AC58" s="17"/>
      <c r="AD58" s="17"/>
      <c r="AE58" s="17"/>
      <c r="AF58" s="17"/>
      <c r="AG58" s="17"/>
      <c r="AH58" s="17"/>
      <c r="AI58" s="17"/>
      <c r="AJ58" s="17"/>
      <c r="AK58" s="17"/>
      <c r="AL58" s="17"/>
    </row>
    <row r="59" spans="1:38" x14ac:dyDescent="0.2">
      <c r="A59" s="17"/>
      <c r="B59" s="146" t="s">
        <v>708</v>
      </c>
      <c r="C59" s="17"/>
      <c r="D59" s="17"/>
      <c r="E59" s="17"/>
      <c r="F59" s="17"/>
      <c r="G59" s="18"/>
      <c r="H59" s="17"/>
      <c r="I59" s="17"/>
      <c r="J59" s="17"/>
      <c r="K59" s="17"/>
      <c r="L59" s="17"/>
      <c r="M59" s="17"/>
      <c r="N59" s="17"/>
      <c r="O59" s="17"/>
      <c r="P59" s="18"/>
      <c r="Q59" s="17"/>
      <c r="R59" s="17"/>
      <c r="S59" s="17"/>
      <c r="T59" s="17"/>
      <c r="U59" s="17"/>
      <c r="V59" s="17"/>
      <c r="W59" s="17"/>
      <c r="X59" s="17"/>
      <c r="Y59" s="17"/>
      <c r="Z59" s="17"/>
      <c r="AA59" s="17"/>
      <c r="AB59" s="17"/>
      <c r="AC59" s="17"/>
      <c r="AD59" s="17"/>
      <c r="AE59" s="17"/>
      <c r="AF59" s="17"/>
      <c r="AG59" s="17"/>
      <c r="AH59" s="17"/>
      <c r="AI59" s="17"/>
      <c r="AJ59" s="17"/>
      <c r="AK59" s="17"/>
      <c r="AL59" s="17"/>
    </row>
    <row r="60" spans="1:38" x14ac:dyDescent="0.2">
      <c r="A60" s="17"/>
      <c r="B60" s="146" t="s">
        <v>87</v>
      </c>
      <c r="C60" s="17"/>
      <c r="D60" s="17"/>
      <c r="E60" s="17"/>
      <c r="F60" s="17"/>
      <c r="G60" s="18"/>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row>
    <row r="61" spans="1:38" x14ac:dyDescent="0.2">
      <c r="A61" s="17"/>
      <c r="B61" s="267" t="s">
        <v>755</v>
      </c>
      <c r="C61" s="267"/>
      <c r="D61" s="267"/>
      <c r="E61" s="267"/>
      <c r="F61" s="267"/>
      <c r="G61" s="267"/>
      <c r="H61" s="26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row>
    <row r="62" spans="1:38" x14ac:dyDescent="0.25">
      <c r="A62" s="17"/>
      <c r="B62" s="17"/>
      <c r="C62" s="17"/>
      <c r="D62" s="17"/>
      <c r="E62" s="17"/>
      <c r="F62" s="17"/>
      <c r="G62" s="18"/>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row>
    <row r="63" spans="1:38" hidden="1" x14ac:dyDescent="0.25">
      <c r="A63" s="186"/>
      <c r="B63" s="187" t="s">
        <v>673</v>
      </c>
      <c r="C63" s="188">
        <f>IF(AND(B5&gt;0,C5&gt;0,D5&gt;0),ABS(B5-D5)/100,"")</f>
        <v>1.8</v>
      </c>
      <c r="D63" s="189" t="s">
        <v>674</v>
      </c>
      <c r="E63" s="17"/>
      <c r="F63" s="17"/>
      <c r="G63" s="18"/>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row>
    <row r="64" spans="1:38" hidden="1" x14ac:dyDescent="0.25">
      <c r="A64" s="186"/>
      <c r="B64" s="56"/>
      <c r="C64" s="56"/>
      <c r="D64" s="17"/>
      <c r="E64" s="17"/>
      <c r="F64" s="17"/>
      <c r="G64" s="18"/>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row>
    <row r="65" spans="1:38" hidden="1" x14ac:dyDescent="0.25">
      <c r="A65" s="186"/>
      <c r="B65" s="190">
        <f>IF(ISNONTEXT($C$63),B5,"")</f>
        <v>60</v>
      </c>
      <c r="C65" s="205">
        <f>IF($G$19="R",_xlfn.BETA.DIST(B65+0.001,$Q$19,$R$19,FALSE,$B$5,$D$5),_xlfn.BETA.DIST(B65+0.001,$R$19,$Q$19,FALSE,$B$5,$D$5))</f>
        <v>2.625690330946797E-9</v>
      </c>
      <c r="D65" s="17"/>
      <c r="E65" s="17"/>
      <c r="F65" s="17"/>
      <c r="G65" s="18"/>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row>
    <row r="66" spans="1:38" hidden="1" x14ac:dyDescent="0.25">
      <c r="A66" s="186"/>
      <c r="B66" s="190">
        <f>IF(ISNONTEXT($C$63),B65+$C$63,"")</f>
        <v>61.8</v>
      </c>
      <c r="C66" s="69">
        <f>IF($G$19="R",_xlfn.BETA.DIST(B66,$Q$19,$R$19,FALSE,$B$5,$D$5),_xlfn.BETA.DIST(B66,$R$19,$Q$19,FALSE,$B$5,$D$5))</f>
        <v>1.9456516406249967E-4</v>
      </c>
      <c r="D66" s="17"/>
      <c r="E66" s="17"/>
      <c r="F66" s="17"/>
      <c r="G66" s="18"/>
      <c r="H66" s="17"/>
      <c r="I66" s="17"/>
      <c r="J66" s="17"/>
      <c r="K66" s="17"/>
      <c r="L66" s="17"/>
      <c r="M66" s="17"/>
      <c r="N66" s="18"/>
      <c r="O66" s="18"/>
      <c r="P66" s="17"/>
      <c r="Q66" s="17"/>
      <c r="R66" s="17"/>
      <c r="S66" s="17"/>
      <c r="T66" s="17"/>
      <c r="U66" s="17"/>
      <c r="V66" s="17"/>
      <c r="W66" s="17"/>
      <c r="X66" s="17"/>
      <c r="Y66" s="17"/>
      <c r="Z66" s="17"/>
      <c r="AA66" s="17"/>
      <c r="AB66" s="17"/>
      <c r="AC66" s="17"/>
      <c r="AD66" s="17"/>
      <c r="AE66" s="17"/>
      <c r="AF66" s="17"/>
      <c r="AG66" s="17"/>
      <c r="AH66" s="17"/>
      <c r="AI66" s="17"/>
      <c r="AJ66" s="17"/>
      <c r="AK66" s="17"/>
      <c r="AL66" s="17"/>
    </row>
    <row r="67" spans="1:38" hidden="1" x14ac:dyDescent="0.25">
      <c r="A67" s="186"/>
      <c r="B67" s="190">
        <f t="shared" ref="B67:B130" si="0">IF(ISNONTEXT($C$63),B66+$C$63,"")</f>
        <v>63.599999999999994</v>
      </c>
      <c r="C67" s="69">
        <f t="shared" ref="C67:C130" si="1">IF($G$19="R",_xlfn.BETA.DIST(B67,$Q$19,$R$19,FALSE,$B$5,$D$5),_xlfn.BETA.DIST(B67,$R$19,$Q$19,FALSE,$B$5,$D$5))</f>
        <v>5.3380510324048587E-4</v>
      </c>
    </row>
    <row r="68" spans="1:38" hidden="1" x14ac:dyDescent="0.25">
      <c r="A68" s="186"/>
      <c r="B68" s="190">
        <f t="shared" si="0"/>
        <v>65.399999999999991</v>
      </c>
      <c r="C68" s="69">
        <f t="shared" si="1"/>
        <v>9.509475977782472E-4</v>
      </c>
    </row>
    <row r="69" spans="1:38" hidden="1" x14ac:dyDescent="0.25">
      <c r="A69" s="186"/>
      <c r="B69" s="190">
        <f t="shared" si="0"/>
        <v>67.199999999999989</v>
      </c>
      <c r="C69" s="69">
        <f t="shared" si="1"/>
        <v>1.4192639999999967E-3</v>
      </c>
    </row>
    <row r="70" spans="1:38" hidden="1" x14ac:dyDescent="0.25">
      <c r="A70" s="186"/>
      <c r="B70" s="190">
        <f t="shared" si="0"/>
        <v>68.999999999999986</v>
      </c>
      <c r="C70" s="69">
        <f t="shared" si="1"/>
        <v>1.9221413571625481E-3</v>
      </c>
    </row>
    <row r="71" spans="1:38" hidden="1" x14ac:dyDescent="0.25">
      <c r="A71" s="186"/>
      <c r="B71" s="190">
        <f t="shared" si="0"/>
        <v>70.799999999999983</v>
      </c>
      <c r="C71" s="69">
        <f t="shared" si="1"/>
        <v>2.4477662205629079E-3</v>
      </c>
    </row>
    <row r="72" spans="1:38" hidden="1" x14ac:dyDescent="0.25">
      <c r="A72" s="186"/>
      <c r="B72" s="190">
        <f t="shared" si="0"/>
        <v>72.59999999999998</v>
      </c>
      <c r="C72" s="69">
        <f t="shared" si="1"/>
        <v>2.9871388243808165E-3</v>
      </c>
    </row>
    <row r="73" spans="1:38" hidden="1" x14ac:dyDescent="0.25">
      <c r="A73"/>
      <c r="B73" s="190">
        <f t="shared" si="0"/>
        <v>74.399999999999977</v>
      </c>
      <c r="C73" s="69">
        <f t="shared" si="1"/>
        <v>3.5331165435501153E-3</v>
      </c>
    </row>
    <row r="74" spans="1:38" hidden="1" x14ac:dyDescent="0.25">
      <c r="A74"/>
      <c r="B74" s="190">
        <f t="shared" si="0"/>
        <v>76.199999999999974</v>
      </c>
      <c r="C74" s="69">
        <f t="shared" si="1"/>
        <v>4.0798804921874932E-3</v>
      </c>
    </row>
    <row r="75" spans="1:38" hidden="1" x14ac:dyDescent="0.25">
      <c r="A75"/>
      <c r="B75" s="190">
        <f t="shared" si="0"/>
        <v>77.999999999999972</v>
      </c>
      <c r="C75" s="69">
        <f t="shared" si="1"/>
        <v>4.6226076015164408E-3</v>
      </c>
    </row>
    <row r="76" spans="1:38" hidden="1" x14ac:dyDescent="0.25">
      <c r="A76"/>
      <c r="B76" s="190">
        <f t="shared" si="0"/>
        <v>79.799999999999969</v>
      </c>
      <c r="C76" s="69">
        <f t="shared" si="1"/>
        <v>5.1572543218014293E-3</v>
      </c>
    </row>
    <row r="77" spans="1:38" hidden="1" x14ac:dyDescent="0.25">
      <c r="A77"/>
      <c r="B77" s="190">
        <f t="shared" si="0"/>
        <v>81.599999999999966</v>
      </c>
      <c r="C77" s="69">
        <f t="shared" si="1"/>
        <v>5.6804061156899609E-3</v>
      </c>
    </row>
    <row r="78" spans="1:38" hidden="1" x14ac:dyDescent="0.25">
      <c r="A78"/>
      <c r="B78" s="190">
        <f t="shared" si="0"/>
        <v>83.399999999999963</v>
      </c>
      <c r="C78" s="69">
        <f t="shared" si="1"/>
        <v>6.1891682236416825E-3</v>
      </c>
    </row>
    <row r="79" spans="1:38" hidden="1" x14ac:dyDescent="0.25">
      <c r="A79"/>
      <c r="B79" s="190">
        <f t="shared" si="0"/>
        <v>85.19999999999996</v>
      </c>
      <c r="C79" s="69">
        <f t="shared" si="1"/>
        <v>6.6810836302198702E-3</v>
      </c>
    </row>
    <row r="80" spans="1:38" hidden="1" x14ac:dyDescent="0.25">
      <c r="A80"/>
      <c r="B80" s="190">
        <f t="shared" si="0"/>
        <v>86.999999999999957</v>
      </c>
      <c r="C80" s="69">
        <f t="shared" si="1"/>
        <v>7.1540696916680179E-3</v>
      </c>
    </row>
    <row r="81" spans="1:3" hidden="1" x14ac:dyDescent="0.25">
      <c r="A81"/>
      <c r="B81" s="190">
        <f t="shared" si="0"/>
        <v>88.799999999999955</v>
      </c>
      <c r="C81" s="69">
        <f t="shared" si="1"/>
        <v>7.6063679999999944E-3</v>
      </c>
    </row>
    <row r="82" spans="1:3" hidden="1" x14ac:dyDescent="0.25">
      <c r="A82"/>
      <c r="B82" s="190">
        <f t="shared" si="0"/>
        <v>90.599999999999952</v>
      </c>
      <c r="C82" s="69">
        <f t="shared" si="1"/>
        <v>8.036503903720708E-3</v>
      </c>
    </row>
    <row r="83" spans="1:3" hidden="1" x14ac:dyDescent="0.25">
      <c r="A83"/>
      <c r="B83" s="190">
        <f t="shared" si="0"/>
        <v>92.399999999999949</v>
      </c>
      <c r="C83" s="69">
        <f t="shared" si="1"/>
        <v>8.4432532452618746E-3</v>
      </c>
    </row>
    <row r="84" spans="1:3" hidden="1" x14ac:dyDescent="0.25">
      <c r="A84"/>
      <c r="B84" s="190">
        <f t="shared" si="0"/>
        <v>94.199999999999946</v>
      </c>
      <c r="C84" s="69">
        <f t="shared" si="1"/>
        <v>8.8256146054257571E-3</v>
      </c>
    </row>
    <row r="85" spans="1:3" hidden="1" x14ac:dyDescent="0.25">
      <c r="A85"/>
      <c r="B85" s="190">
        <f t="shared" si="0"/>
        <v>95.999999999999943</v>
      </c>
      <c r="C85" s="69">
        <f t="shared" si="1"/>
        <v>9.1827858275991305E-3</v>
      </c>
    </row>
    <row r="86" spans="1:3" hidden="1" x14ac:dyDescent="0.25">
      <c r="A86"/>
      <c r="B86" s="190">
        <f t="shared" si="0"/>
        <v>97.79999999999994</v>
      </c>
      <c r="C86" s="69">
        <f t="shared" si="1"/>
        <v>9.5141439220094801E-3</v>
      </c>
    </row>
    <row r="87" spans="1:3" hidden="1" x14ac:dyDescent="0.25">
      <c r="A87"/>
      <c r="B87" s="190">
        <f t="shared" si="0"/>
        <v>99.599999999999937</v>
      </c>
      <c r="C87" s="69">
        <f t="shared" si="1"/>
        <v>9.8192276779604203E-3</v>
      </c>
    </row>
    <row r="88" spans="1:3" hidden="1" x14ac:dyDescent="0.25">
      <c r="A88"/>
      <c r="B88" s="190">
        <f t="shared" si="0"/>
        <v>101.39999999999993</v>
      </c>
      <c r="C88" s="69">
        <f t="shared" si="1"/>
        <v>1.009772247361042E-2</v>
      </c>
    </row>
    <row r="89" spans="1:3" hidden="1" x14ac:dyDescent="0.25">
      <c r="A89"/>
      <c r="B89" s="190">
        <f t="shared" si="0"/>
        <v>103.19999999999993</v>
      </c>
      <c r="C89" s="69">
        <f t="shared" si="1"/>
        <v>1.0349446889781884E-2</v>
      </c>
    </row>
    <row r="90" spans="1:3" hidden="1" x14ac:dyDescent="0.25">
      <c r="A90"/>
      <c r="B90" s="190">
        <f t="shared" si="0"/>
        <v>104.99999999999993</v>
      </c>
      <c r="C90" s="69">
        <f t="shared" si="1"/>
        <v>1.0574340820312495E-2</v>
      </c>
    </row>
    <row r="91" spans="1:3" hidden="1" x14ac:dyDescent="0.25">
      <c r="A91"/>
      <c r="B91" s="190">
        <f t="shared" si="0"/>
        <v>106.79999999999993</v>
      </c>
      <c r="C91" s="69">
        <f t="shared" si="1"/>
        <v>1.0772454835726555E-2</v>
      </c>
    </row>
    <row r="92" spans="1:3" hidden="1" x14ac:dyDescent="0.25">
      <c r="A92"/>
      <c r="B92" s="190">
        <f t="shared" si="0"/>
        <v>108.59999999999992</v>
      </c>
      <c r="C92" s="69">
        <f t="shared" si="1"/>
        <v>1.0943940605684981E-2</v>
      </c>
    </row>
    <row r="93" spans="1:3" hidden="1" x14ac:dyDescent="0.25">
      <c r="A93"/>
      <c r="B93" s="190">
        <f t="shared" si="0"/>
        <v>110.39999999999992</v>
      </c>
      <c r="C93" s="69">
        <f t="shared" si="1"/>
        <v>1.108904222301782E-2</v>
      </c>
    </row>
    <row r="94" spans="1:3" hidden="1" x14ac:dyDescent="0.25">
      <c r="A94"/>
      <c r="B94" s="190">
        <f t="shared" si="0"/>
        <v>112.19999999999992</v>
      </c>
      <c r="C94" s="69">
        <f t="shared" si="1"/>
        <v>1.1208088301125903E-2</v>
      </c>
    </row>
    <row r="95" spans="1:3" hidden="1" x14ac:dyDescent="0.25">
      <c r="A95"/>
      <c r="B95" s="190">
        <f t="shared" si="0"/>
        <v>113.99999999999991</v>
      </c>
      <c r="C95" s="69">
        <f t="shared" si="1"/>
        <v>1.1301484739272614E-2</v>
      </c>
    </row>
    <row r="96" spans="1:3" hidden="1" x14ac:dyDescent="0.25">
      <c r="A96"/>
      <c r="B96" s="190">
        <f t="shared" si="0"/>
        <v>115.79999999999991</v>
      </c>
      <c r="C96" s="69">
        <f t="shared" si="1"/>
        <v>1.1369708068295655E-2</v>
      </c>
    </row>
    <row r="97" spans="1:3" hidden="1" x14ac:dyDescent="0.25">
      <c r="A97"/>
      <c r="B97" s="190">
        <f t="shared" si="0"/>
        <v>117.59999999999991</v>
      </c>
      <c r="C97" s="69">
        <f t="shared" si="1"/>
        <v>1.1413299303665161E-2</v>
      </c>
    </row>
    <row r="98" spans="1:3" hidden="1" x14ac:dyDescent="0.25">
      <c r="A98"/>
      <c r="B98" s="190">
        <f t="shared" si="0"/>
        <v>119.39999999999991</v>
      </c>
      <c r="C98" s="69">
        <f t="shared" si="1"/>
        <v>1.1432858244420531E-2</v>
      </c>
    </row>
    <row r="99" spans="1:3" hidden="1" x14ac:dyDescent="0.25">
      <c r="A99"/>
      <c r="B99" s="190">
        <f t="shared" si="0"/>
        <v>121.1999999999999</v>
      </c>
      <c r="C99" s="69">
        <f t="shared" si="1"/>
        <v>1.1429038165949078E-2</v>
      </c>
    </row>
    <row r="100" spans="1:3" hidden="1" x14ac:dyDescent="0.25">
      <c r="A100"/>
      <c r="B100" s="190">
        <f t="shared" si="0"/>
        <v>122.9999999999999</v>
      </c>
      <c r="C100" s="69">
        <f t="shared" si="1"/>
        <v>1.1402540862288828E-2</v>
      </c>
    </row>
    <row r="101" spans="1:3" hidden="1" x14ac:dyDescent="0.25">
      <c r="A101"/>
      <c r="B101" s="190">
        <f t="shared" si="0"/>
        <v>124.7999999999999</v>
      </c>
      <c r="C101" s="69">
        <f t="shared" si="1"/>
        <v>1.1354112000000008E-2</v>
      </c>
    </row>
    <row r="102" spans="1:3" hidden="1" x14ac:dyDescent="0.25">
      <c r="A102"/>
      <c r="B102" s="190">
        <f t="shared" si="0"/>
        <v>126.59999999999989</v>
      </c>
      <c r="C102" s="69">
        <f t="shared" si="1"/>
        <v>1.1284536750927098E-2</v>
      </c>
    </row>
    <row r="103" spans="1:3" hidden="1" x14ac:dyDescent="0.25">
      <c r="A103"/>
      <c r="B103" s="190">
        <f t="shared" si="0"/>
        <v>128.39999999999989</v>
      </c>
      <c r="C103" s="69">
        <f t="shared" si="1"/>
        <v>1.1194635675577618E-2</v>
      </c>
    </row>
    <row r="104" spans="1:3" hidden="1" x14ac:dyDescent="0.25">
      <c r="A104"/>
      <c r="B104" s="190">
        <f t="shared" si="0"/>
        <v>130.1999999999999</v>
      </c>
      <c r="C104" s="69">
        <f t="shared" si="1"/>
        <v>1.1085260832540177E-2</v>
      </c>
    </row>
    <row r="105" spans="1:3" hidden="1" x14ac:dyDescent="0.25">
      <c r="A105"/>
      <c r="B105" s="190">
        <f t="shared" si="0"/>
        <v>131.99999999999991</v>
      </c>
      <c r="C105" s="69">
        <f t="shared" si="1"/>
        <v>1.0957292092483445E-2</v>
      </c>
    </row>
    <row r="106" spans="1:3" hidden="1" x14ac:dyDescent="0.25">
      <c r="A106"/>
      <c r="B106" s="190">
        <f t="shared" si="0"/>
        <v>133.79999999999993</v>
      </c>
      <c r="C106" s="69">
        <f t="shared" si="1"/>
        <v>1.0811633637923031E-2</v>
      </c>
    </row>
    <row r="107" spans="1:3" hidden="1" x14ac:dyDescent="0.25">
      <c r="A107"/>
      <c r="B107" s="190">
        <f t="shared" si="0"/>
        <v>135.59999999999994</v>
      </c>
      <c r="C107" s="69">
        <f t="shared" si="1"/>
        <v>1.0649210632197505E-2</v>
      </c>
    </row>
    <row r="108" spans="1:3" hidden="1" x14ac:dyDescent="0.25">
      <c r="A108"/>
      <c r="B108" s="190">
        <f t="shared" si="0"/>
        <v>137.39999999999995</v>
      </c>
      <c r="C108" s="69">
        <f t="shared" si="1"/>
        <v>1.0470966043024594E-2</v>
      </c>
    </row>
    <row r="109" spans="1:3" hidden="1" x14ac:dyDescent="0.25">
      <c r="A109"/>
      <c r="B109" s="190">
        <f t="shared" si="0"/>
        <v>139.19999999999996</v>
      </c>
      <c r="C109" s="69">
        <f t="shared" si="1"/>
        <v>1.0277857607667648E-2</v>
      </c>
    </row>
    <row r="110" spans="1:3" hidden="1" x14ac:dyDescent="0.25">
      <c r="A110"/>
      <c r="B110" s="190">
        <f t="shared" si="0"/>
        <v>140.99999999999997</v>
      </c>
      <c r="C110" s="69">
        <f t="shared" si="1"/>
        <v>1.0070854928174755E-2</v>
      </c>
    </row>
    <row r="111" spans="1:3" hidden="1" x14ac:dyDescent="0.25">
      <c r="A111"/>
      <c r="B111" s="190">
        <f t="shared" si="0"/>
        <v>142.79999999999998</v>
      </c>
      <c r="C111" s="69">
        <f t="shared" si="1"/>
        <v>9.8509366863941978E-3</v>
      </c>
    </row>
    <row r="112" spans="1:3" hidden="1" x14ac:dyDescent="0.25">
      <c r="A112"/>
      <c r="B112" s="190">
        <f t="shared" si="0"/>
        <v>144.6</v>
      </c>
      <c r="C112" s="69">
        <f t="shared" si="1"/>
        <v>9.6190879695494756E-3</v>
      </c>
    </row>
    <row r="113" spans="1:3" hidden="1" x14ac:dyDescent="0.25">
      <c r="A113"/>
      <c r="B113" s="190">
        <f t="shared" si="0"/>
        <v>146.4</v>
      </c>
      <c r="C113" s="69">
        <f t="shared" si="1"/>
        <v>9.3762976980998232E-3</v>
      </c>
    </row>
    <row r="114" spans="1:3" hidden="1" x14ac:dyDescent="0.25">
      <c r="A114"/>
      <c r="B114" s="190">
        <f t="shared" si="0"/>
        <v>148.20000000000002</v>
      </c>
      <c r="C114" s="69">
        <f t="shared" si="1"/>
        <v>9.1235561484375016E-3</v>
      </c>
    </row>
    <row r="115" spans="1:3" hidden="1" x14ac:dyDescent="0.25">
      <c r="A115"/>
      <c r="B115" s="190">
        <f t="shared" si="0"/>
        <v>150.00000000000003</v>
      </c>
      <c r="C115" s="69">
        <f t="shared" si="1"/>
        <v>8.8618525636985947E-3</v>
      </c>
    </row>
    <row r="116" spans="1:3" hidden="1" x14ac:dyDescent="0.25">
      <c r="A116"/>
      <c r="B116" s="190">
        <f t="shared" si="0"/>
        <v>151.80000000000004</v>
      </c>
      <c r="C116" s="69">
        <f t="shared" si="1"/>
        <v>8.5921728466034041E-3</v>
      </c>
    </row>
    <row r="117" spans="1:3" hidden="1" x14ac:dyDescent="0.25">
      <c r="A117"/>
      <c r="B117" s="190">
        <f t="shared" si="0"/>
        <v>153.60000000000005</v>
      </c>
      <c r="C117" s="69">
        <f t="shared" si="1"/>
        <v>8.3154973288076962E-3</v>
      </c>
    </row>
    <row r="118" spans="1:3" hidden="1" x14ac:dyDescent="0.25">
      <c r="A118"/>
      <c r="B118" s="190">
        <f t="shared" si="0"/>
        <v>155.40000000000006</v>
      </c>
      <c r="C118" s="69">
        <f t="shared" si="1"/>
        <v>8.0327986117471346E-3</v>
      </c>
    </row>
    <row r="119" spans="1:3" hidden="1" x14ac:dyDescent="0.25">
      <c r="A119"/>
      <c r="B119" s="190">
        <f t="shared" si="0"/>
        <v>157.20000000000007</v>
      </c>
      <c r="C119" s="69">
        <f t="shared" si="1"/>
        <v>7.7450394744025992E-3</v>
      </c>
    </row>
    <row r="120" spans="1:3" hidden="1" x14ac:dyDescent="0.25">
      <c r="A120"/>
      <c r="B120" s="190">
        <f t="shared" si="0"/>
        <v>159.00000000000009</v>
      </c>
      <c r="C120" s="69">
        <f t="shared" si="1"/>
        <v>7.4531708438111029E-3</v>
      </c>
    </row>
    <row r="121" spans="1:3" hidden="1" x14ac:dyDescent="0.25">
      <c r="A121"/>
      <c r="B121" s="190">
        <f t="shared" si="0"/>
        <v>160.8000000000001</v>
      </c>
      <c r="C121" s="69">
        <f t="shared" si="1"/>
        <v>7.1581298245016059E-3</v>
      </c>
    </row>
    <row r="122" spans="1:3" hidden="1" x14ac:dyDescent="0.25">
      <c r="A122"/>
      <c r="B122" s="190">
        <f t="shared" si="0"/>
        <v>162.60000000000011</v>
      </c>
      <c r="C122" s="69">
        <f t="shared" si="1"/>
        <v>6.8608377833526395E-3</v>
      </c>
    </row>
    <row r="123" spans="1:3" hidden="1" x14ac:dyDescent="0.25">
      <c r="A123"/>
      <c r="B123" s="190">
        <f t="shared" si="0"/>
        <v>164.40000000000012</v>
      </c>
      <c r="C123" s="69">
        <f t="shared" si="1"/>
        <v>6.5621984866539342E-3</v>
      </c>
    </row>
    <row r="124" spans="1:3" hidden="1" x14ac:dyDescent="0.25">
      <c r="A124"/>
      <c r="B124" s="190">
        <f t="shared" si="0"/>
        <v>166.20000000000013</v>
      </c>
      <c r="C124" s="69">
        <f t="shared" si="1"/>
        <v>6.2630962864105456E-3</v>
      </c>
    </row>
    <row r="125" spans="1:3" hidden="1" x14ac:dyDescent="0.25">
      <c r="A125"/>
      <c r="B125" s="190">
        <f t="shared" si="0"/>
        <v>168.00000000000014</v>
      </c>
      <c r="C125" s="69">
        <f t="shared" si="1"/>
        <v>5.9643943531594015E-3</v>
      </c>
    </row>
    <row r="126" spans="1:3" hidden="1" x14ac:dyDescent="0.25">
      <c r="A126"/>
      <c r="B126" s="190">
        <f t="shared" si="0"/>
        <v>169.80000000000015</v>
      </c>
      <c r="C126" s="69">
        <f t="shared" si="1"/>
        <v>5.666932952777131E-3</v>
      </c>
    </row>
    <row r="127" spans="1:3" hidden="1" x14ac:dyDescent="0.25">
      <c r="A127"/>
      <c r="B127" s="190">
        <f t="shared" si="0"/>
        <v>171.60000000000016</v>
      </c>
      <c r="C127" s="69">
        <f t="shared" si="1"/>
        <v>5.3715277649470953E-3</v>
      </c>
    </row>
    <row r="128" spans="1:3" hidden="1" x14ac:dyDescent="0.25">
      <c r="A128"/>
      <c r="B128" s="190">
        <f t="shared" si="0"/>
        <v>173.40000000000018</v>
      </c>
      <c r="C128" s="69">
        <f t="shared" si="1"/>
        <v>5.0789682411252054E-3</v>
      </c>
    </row>
    <row r="129" spans="1:3" hidden="1" x14ac:dyDescent="0.25">
      <c r="A129"/>
      <c r="B129" s="190">
        <f t="shared" si="0"/>
        <v>175.20000000000019</v>
      </c>
      <c r="C129" s="69">
        <f t="shared" si="1"/>
        <v>4.7900159999999742E-3</v>
      </c>
    </row>
    <row r="130" spans="1:3" hidden="1" x14ac:dyDescent="0.25">
      <c r="A130"/>
      <c r="B130" s="190">
        <f t="shared" si="0"/>
        <v>177.0000000000002</v>
      </c>
      <c r="C130" s="69">
        <f t="shared" si="1"/>
        <v>4.5054032585840655E-3</v>
      </c>
    </row>
    <row r="131" spans="1:3" hidden="1" x14ac:dyDescent="0.25">
      <c r="A131"/>
      <c r="B131" s="190">
        <f t="shared" ref="B131:B165" si="2">IF(ISNONTEXT($C$63),B130+$C$63,"")</f>
        <v>178.80000000000021</v>
      </c>
      <c r="C131" s="69">
        <f t="shared" ref="C131:C164" si="3">IF($G$19="R",_xlfn.BETA.DIST(B131,$Q$19,$R$19,FALSE,$B$5,$D$5),_xlfn.BETA.DIST(B131,$R$19,$Q$19,FALSE,$B$5,$D$5))</f>
        <v>4.225831297204231E-3</v>
      </c>
    </row>
    <row r="132" spans="1:3" hidden="1" x14ac:dyDescent="0.25">
      <c r="A132"/>
      <c r="B132" s="190">
        <f t="shared" si="2"/>
        <v>180.60000000000022</v>
      </c>
      <c r="C132" s="69">
        <f t="shared" si="3"/>
        <v>3.9519689567744038E-3</v>
      </c>
    </row>
    <row r="133" spans="1:3" hidden="1" x14ac:dyDescent="0.25">
      <c r="A133"/>
      <c r="B133" s="190">
        <f t="shared" si="2"/>
        <v>182.40000000000023</v>
      </c>
      <c r="C133" s="69">
        <f t="shared" si="3"/>
        <v>3.6844511668452486E-3</v>
      </c>
    </row>
    <row r="134" spans="1:3" hidden="1" x14ac:dyDescent="0.25">
      <c r="A134"/>
      <c r="B134" s="190">
        <f t="shared" si="2"/>
        <v>184.20000000000024</v>
      </c>
      <c r="C134" s="69">
        <f t="shared" si="3"/>
        <v>3.4238775030221579E-3</v>
      </c>
    </row>
    <row r="135" spans="1:3" hidden="1" x14ac:dyDescent="0.25">
      <c r="A135"/>
      <c r="B135" s="190">
        <f t="shared" si="2"/>
        <v>186.00000000000026</v>
      </c>
      <c r="C135" s="69">
        <f t="shared" si="3"/>
        <v>3.1708107724349659E-3</v>
      </c>
    </row>
    <row r="136" spans="1:3" hidden="1" x14ac:dyDescent="0.25">
      <c r="A136"/>
      <c r="B136" s="190">
        <f t="shared" si="2"/>
        <v>187.80000000000027</v>
      </c>
      <c r="C136" s="69">
        <f t="shared" si="3"/>
        <v>2.925775626025996E-3</v>
      </c>
    </row>
    <row r="137" spans="1:3" hidden="1" x14ac:dyDescent="0.25">
      <c r="A137"/>
      <c r="B137" s="190">
        <f t="shared" si="2"/>
        <v>189.60000000000028</v>
      </c>
      <c r="C137" s="69">
        <f t="shared" si="3"/>
        <v>2.6892571965001439E-3</v>
      </c>
    </row>
    <row r="138" spans="1:3" hidden="1" x14ac:dyDescent="0.25">
      <c r="A138"/>
      <c r="B138" s="190">
        <f t="shared" si="2"/>
        <v>191.40000000000029</v>
      </c>
      <c r="C138" s="69">
        <f t="shared" si="3"/>
        <v>2.4616997608514664E-3</v>
      </c>
    </row>
    <row r="139" spans="1:3" hidden="1" x14ac:dyDescent="0.25">
      <c r="A139"/>
      <c r="B139" s="190">
        <f t="shared" si="2"/>
        <v>193.2000000000003</v>
      </c>
      <c r="C139" s="69">
        <f t="shared" si="3"/>
        <v>2.2435054264463147E-3</v>
      </c>
    </row>
    <row r="140" spans="1:3" hidden="1" x14ac:dyDescent="0.25">
      <c r="A140"/>
      <c r="B140" s="190">
        <f t="shared" si="2"/>
        <v>195.00000000000031</v>
      </c>
      <c r="C140" s="69">
        <f t="shared" si="3"/>
        <v>2.0350328397033884E-3</v>
      </c>
    </row>
    <row r="141" spans="1:3" hidden="1" x14ac:dyDescent="0.25">
      <c r="A141"/>
      <c r="B141" s="190">
        <f t="shared" si="2"/>
        <v>196.80000000000032</v>
      </c>
      <c r="C141" s="69">
        <f t="shared" si="3"/>
        <v>1.8365959164671677E-3</v>
      </c>
    </row>
    <row r="142" spans="1:3" hidden="1" x14ac:dyDescent="0.25">
      <c r="A142"/>
      <c r="B142" s="190">
        <f t="shared" si="2"/>
        <v>198.60000000000034</v>
      </c>
      <c r="C142" s="69">
        <f t="shared" si="3"/>
        <v>1.6484625932228834E-3</v>
      </c>
    </row>
    <row r="143" spans="1:3" hidden="1" x14ac:dyDescent="0.25">
      <c r="A143"/>
      <c r="B143" s="190">
        <f t="shared" si="2"/>
        <v>200.40000000000035</v>
      </c>
      <c r="C143" s="69">
        <f t="shared" si="3"/>
        <v>1.4708535983493976E-3</v>
      </c>
    </row>
    <row r="144" spans="1:3" hidden="1" x14ac:dyDescent="0.25">
      <c r="A144"/>
      <c r="B144" s="190">
        <f t="shared" si="2"/>
        <v>202.20000000000036</v>
      </c>
      <c r="C144" s="69">
        <f t="shared" si="3"/>
        <v>1.3039412426508923E-3</v>
      </c>
    </row>
    <row r="145" spans="1:3" hidden="1" x14ac:dyDescent="0.25">
      <c r="A145"/>
      <c r="B145" s="190">
        <f t="shared" si="2"/>
        <v>204.00000000000037</v>
      </c>
      <c r="C145" s="69">
        <f t="shared" si="3"/>
        <v>1.1478482284498622E-3</v>
      </c>
    </row>
    <row r="146" spans="1:3" hidden="1" x14ac:dyDescent="0.25">
      <c r="A146"/>
      <c r="B146" s="190">
        <f t="shared" si="2"/>
        <v>205.80000000000038</v>
      </c>
      <c r="C146" s="69">
        <f t="shared" si="3"/>
        <v>1.0026464765624697E-3</v>
      </c>
    </row>
    <row r="147" spans="1:3" hidden="1" x14ac:dyDescent="0.25">
      <c r="A147"/>
      <c r="B147" s="190">
        <f t="shared" si="2"/>
        <v>207.60000000000039</v>
      </c>
      <c r="C147" s="69">
        <f t="shared" si="3"/>
        <v>8.6835597051337996E-4</v>
      </c>
    </row>
    <row r="148" spans="1:3" hidden="1" x14ac:dyDescent="0.25">
      <c r="A148"/>
      <c r="B148" s="190">
        <f t="shared" si="2"/>
        <v>209.4000000000004</v>
      </c>
      <c r="C148" s="69">
        <f t="shared" si="3"/>
        <v>7.4494361738065319E-4</v>
      </c>
    </row>
    <row r="149" spans="1:3" hidden="1" x14ac:dyDescent="0.25">
      <c r="A149"/>
      <c r="B149" s="190">
        <f t="shared" si="2"/>
        <v>211.20000000000041</v>
      </c>
      <c r="C149" s="69">
        <f t="shared" si="3"/>
        <v>6.3232212469276246E-4</v>
      </c>
    </row>
    <row r="150" spans="1:3" hidden="1" x14ac:dyDescent="0.25">
      <c r="A150"/>
      <c r="B150" s="190">
        <f t="shared" si="2"/>
        <v>213.00000000000043</v>
      </c>
      <c r="C150" s="69">
        <f t="shared" si="3"/>
        <v>5.303488928289201E-4</v>
      </c>
    </row>
    <row r="151" spans="1:3" hidden="1" x14ac:dyDescent="0.25">
      <c r="A151"/>
      <c r="B151" s="190">
        <f t="shared" si="2"/>
        <v>214.80000000000044</v>
      </c>
      <c r="C151" s="69">
        <f t="shared" si="3"/>
        <v>4.3882492240144118E-4</v>
      </c>
    </row>
    <row r="152" spans="1:3" hidden="1" x14ac:dyDescent="0.25">
      <c r="A152"/>
      <c r="B152" s="190">
        <f t="shared" si="2"/>
        <v>216.60000000000045</v>
      </c>
      <c r="C152" s="69">
        <f t="shared" si="3"/>
        <v>3.5749373612441366E-4</v>
      </c>
    </row>
    <row r="153" spans="1:3" hidden="1" x14ac:dyDescent="0.25">
      <c r="A153"/>
      <c r="B153" s="190">
        <f t="shared" si="2"/>
        <v>218.40000000000046</v>
      </c>
      <c r="C153" s="69">
        <f t="shared" si="3"/>
        <v>2.8604031469705487E-4</v>
      </c>
    </row>
    <row r="154" spans="1:3" hidden="1" x14ac:dyDescent="0.25">
      <c r="A154"/>
      <c r="B154" s="190">
        <f t="shared" si="2"/>
        <v>220.20000000000047</v>
      </c>
      <c r="C154" s="69">
        <f t="shared" si="3"/>
        <v>2.2409004625263264E-4</v>
      </c>
    </row>
    <row r="155" spans="1:3" hidden="1" x14ac:dyDescent="0.25">
      <c r="A155"/>
      <c r="B155" s="190">
        <f t="shared" si="2"/>
        <v>222.00000000000048</v>
      </c>
      <c r="C155" s="69">
        <f t="shared" si="3"/>
        <v>1.7120768894504063E-4</v>
      </c>
    </row>
    <row r="156" spans="1:3" hidden="1" x14ac:dyDescent="0.25">
      <c r="A156"/>
      <c r="B156" s="190">
        <f t="shared" si="2"/>
        <v>223.80000000000049</v>
      </c>
      <c r="C156" s="69">
        <f t="shared" si="3"/>
        <v>1.2689634626497639E-4</v>
      </c>
    </row>
    <row r="157" spans="1:3" hidden="1" x14ac:dyDescent="0.25">
      <c r="A157"/>
      <c r="B157" s="190">
        <f t="shared" si="2"/>
        <v>225.60000000000051</v>
      </c>
      <c r="C157" s="69">
        <f t="shared" si="3"/>
        <v>9.0596454696383692E-5</v>
      </c>
    </row>
    <row r="158" spans="1:3" hidden="1" x14ac:dyDescent="0.25">
      <c r="A158"/>
      <c r="B158" s="190">
        <f t="shared" si="2"/>
        <v>227.40000000000052</v>
      </c>
      <c r="C158" s="69">
        <f t="shared" si="3"/>
        <v>6.1684783341446966E-5</v>
      </c>
    </row>
    <row r="159" spans="1:3" hidden="1" x14ac:dyDescent="0.25">
      <c r="A159"/>
      <c r="B159" s="190">
        <f t="shared" si="2"/>
        <v>229.20000000000053</v>
      </c>
      <c r="C159" s="69">
        <f t="shared" si="3"/>
        <v>3.9473445158971208E-5</v>
      </c>
    </row>
    <row r="160" spans="1:3" hidden="1" x14ac:dyDescent="0.25">
      <c r="A160"/>
      <c r="B160" s="190">
        <f t="shared" si="2"/>
        <v>231.00000000000054</v>
      </c>
      <c r="C160" s="69">
        <f t="shared" si="3"/>
        <v>2.3208919476648817E-5</v>
      </c>
    </row>
    <row r="161" spans="1:4" hidden="1" x14ac:dyDescent="0.25">
      <c r="A161"/>
      <c r="B161" s="190">
        <f t="shared" si="2"/>
        <v>232.80000000000055</v>
      </c>
      <c r="C161" s="69">
        <f t="shared" si="3"/>
        <v>1.2071085452432787E-5</v>
      </c>
    </row>
    <row r="162" spans="1:4" hidden="1" x14ac:dyDescent="0.25">
      <c r="A162"/>
      <c r="B162" s="190">
        <f t="shared" si="2"/>
        <v>234.60000000000056</v>
      </c>
      <c r="C162" s="69">
        <f t="shared" si="3"/>
        <v>5.1722661741744938E-6</v>
      </c>
    </row>
    <row r="163" spans="1:4" hidden="1" x14ac:dyDescent="0.25">
      <c r="A163"/>
      <c r="B163" s="190">
        <f t="shared" si="2"/>
        <v>236.40000000000057</v>
      </c>
      <c r="C163" s="69">
        <f t="shared" si="3"/>
        <v>1.5562830998257547E-6</v>
      </c>
    </row>
    <row r="164" spans="1:4" hidden="1" x14ac:dyDescent="0.25">
      <c r="A164"/>
      <c r="B164" s="190">
        <f t="shared" si="2"/>
        <v>238.20000000000059</v>
      </c>
      <c r="C164" s="69">
        <f t="shared" si="3"/>
        <v>1.9752055294417969E-7</v>
      </c>
    </row>
    <row r="165" spans="1:4" hidden="1" x14ac:dyDescent="0.25">
      <c r="A165"/>
      <c r="B165" s="190">
        <f t="shared" si="2"/>
        <v>240.0000000000006</v>
      </c>
      <c r="C165" s="205">
        <f>IF($G$19="R",_xlfn.BETA.DIST(B165-0.001,$Q$19,$R$19,FALSE,$B$5,$D$5),_xlfn.BETA.DIST(B165-0.001,$R$19,$Q$19,FALSE,$B$5,$D$5))</f>
        <v>3.4382572354596279E-17</v>
      </c>
      <c r="D165" s="17"/>
    </row>
    <row r="166" spans="1:4" x14ac:dyDescent="0.25">
      <c r="A166"/>
      <c r="B166" s="191" t="s">
        <v>679</v>
      </c>
      <c r="C166"/>
    </row>
  </sheetData>
  <mergeCells count="15">
    <mergeCell ref="B61:H61"/>
    <mergeCell ref="B51:N51"/>
    <mergeCell ref="B47:N47"/>
    <mergeCell ref="B48:N48"/>
    <mergeCell ref="B49:N49"/>
    <mergeCell ref="B50:N50"/>
    <mergeCell ref="A9:E10"/>
    <mergeCell ref="B34:D34"/>
    <mergeCell ref="N9:X10"/>
    <mergeCell ref="V21:W21"/>
    <mergeCell ref="X28:AI28"/>
    <mergeCell ref="V23:V24"/>
    <mergeCell ref="W23:W24"/>
    <mergeCell ref="X29:AI29"/>
    <mergeCell ref="A15:N16"/>
  </mergeCells>
  <conditionalFormatting sqref="E7">
    <cfRule type="iconSet" priority="13">
      <iconSet iconSet="3Symbols2" showValue="0">
        <cfvo type="percent" val="0"/>
        <cfvo type="percent" val="0.5"/>
        <cfvo type="num" val="1"/>
      </iconSet>
    </cfRule>
  </conditionalFormatting>
  <hyperlinks>
    <hyperlink ref="B49:N49" r:id="rId1" display="Watch Statistical PERT videos on YouTube " xr:uid="{00000000-0004-0000-0100-000004000000}"/>
    <hyperlink ref="B50" r:id="rId2" display="Follow Statistical PERT on Twitter to learn when new updates are released" xr:uid="{00000000-0004-0000-0100-000003000000}"/>
    <hyperlink ref="B49" r:id="rId3" xr:uid="{00000000-0004-0000-0100-000002000000}"/>
    <hyperlink ref="B48" r:id="rId4" display="Take a Pluralsight course on Statistical PERT" xr:uid="{00000000-0004-0000-0100-000001000000}"/>
    <hyperlink ref="B47" r:id="rId5" display="Download more FREE Statistical PERT templates at https://www.statisticalpert.com" xr:uid="{00000000-0004-0000-0100-000000000000}"/>
    <hyperlink ref="B51:N51" r:id="rId6" display="Follow Statistical PERT on Twitter to learn when new updates are released" xr:uid="{9398C2E7-3064-4E8F-B39A-753F0E92203E}"/>
    <hyperlink ref="B50:N50" r:id="rId7" display="Connect with or follow William W. Davis on LinkedIn" xr:uid="{307B6AD0-2A7B-4637-B2CE-68C3E92632EF}"/>
    <hyperlink ref="B48:N48" r:id="rId8" display="Watch a Pluralsight course on Statistical PERT® Normal Edition" xr:uid="{4FBCC89F-D398-453A-AD5C-2C834F99FF7A}"/>
    <hyperlink ref="B61" r:id="rId9" xr:uid="{FFDA3F5A-006F-4E96-9047-D75F3B6CA21D}"/>
  </hyperlinks>
  <pageMargins left="0.7" right="0.7" top="0.75" bottom="0.75" header="0.3" footer="0.3"/>
  <pageSetup orientation="portrait"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14" id="{AE5E2AFF-17FB-4592-A0EE-3FD3C8196C60}">
            <xm:f>IF($B$34=VLookups!$A$33,TRUE,FALSE)</xm:f>
            <x14:dxf>
              <numFmt numFmtId="168" formatCode="&quot;$&quot;#,##0"/>
            </x14:dxf>
          </x14:cfRule>
          <xm:sqref>V25 B5:D5 S19:T19 U6 X31:AI31</xm:sqref>
        </x14:conditionalFormatting>
        <x14:conditionalFormatting xmlns:xm="http://schemas.microsoft.com/office/excel/2006/main">
          <x14:cfRule type="expression" priority="1" id="{F055332C-E7DD-4FB8-A9F3-A905F5334110}">
            <xm:f>IF($B$113=VLookups!$A$33,TRUE,FALSE)</xm:f>
            <x14:dxf>
              <numFmt numFmtId="168" formatCode="&quot;$&quot;#,##0"/>
            </x14:dxf>
          </x14:cfRule>
          <xm:sqref>B41:D41</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Confidence!$A$1:$A$10</xm:f>
          </x14:formula1>
          <xm:sqref>N13</xm:sqref>
        </x14:dataValidation>
        <x14:dataValidation type="list" allowBlank="1" showInputMessage="1" showErrorMessage="1" xr:uid="{00000000-0002-0000-0100-000001000000}">
          <x14:formula1>
            <xm:f>VLookups!$B$1:$B$11</xm:f>
          </x14:formula1>
          <xm:sqref>B2:B3 B39</xm:sqref>
        </x14:dataValidation>
        <x14:dataValidation type="list" allowBlank="1" showInputMessage="1" showErrorMessage="1" xr:uid="{00000000-0002-0000-0100-000002000000}">
          <x14:formula1>
            <xm:f>VLookups!$B$14:$B$24</xm:f>
          </x14:formula1>
          <xm:sqref>D2:D3 D39</xm:sqref>
        </x14:dataValidation>
        <x14:dataValidation type="list" allowBlank="1" showInputMessage="1" showErrorMessage="1" xr:uid="{00000000-0002-0000-0100-000003000000}">
          <x14:formula1>
            <xm:f>VLookups!$A$28:$A$29</xm:f>
          </x14:formula1>
          <xm:sqref>V21:W21</xm:sqref>
        </x14:dataValidation>
        <x14:dataValidation type="list" allowBlank="1" showInputMessage="1" showErrorMessage="1" xr:uid="{00000000-0002-0000-0100-000004000000}">
          <x14:formula1>
            <xm:f>VLookups!$A$33:$A$34</xm:f>
          </x14:formula1>
          <xm:sqref>B34:D34</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5C9BA663-EFB3-4074-863F-10EE5EE9DA1F}">
          <x14:colorSeries rgb="FF000000"/>
          <x14:colorNegative rgb="FF0070C0"/>
          <x14:colorAxis rgb="FF000000"/>
          <x14:colorMarkers rgb="FF0070C0"/>
          <x14:colorFirst rgb="FF0070C0"/>
          <x14:colorLast rgb="FF0070C0"/>
          <x14:colorHigh rgb="FF0070C0"/>
          <x14:colorLow rgb="FF0070C0"/>
          <x14:sparklines>
            <x14:sparkline>
              <xm:f>'SPERT® Beta for Beginners'!C65:C165</xm:f>
              <xm:sqref>O16</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C166"/>
  <sheetViews>
    <sheetView showGridLines="0" zoomScaleNormal="100" workbookViewId="0">
      <pane ySplit="3" topLeftCell="A4" activePane="bottomLeft" state="frozen"/>
      <selection pane="bottomLeft" activeCell="C4" sqref="C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8" hidden="1" customWidth="1"/>
    <col min="8" max="8" width="22.7109375" style="19" customWidth="1"/>
    <col min="9" max="9" width="4.7109375" style="19" hidden="1" customWidth="1"/>
    <col min="10" max="10" width="8.5703125" style="19" hidden="1" customWidth="1"/>
    <col min="11" max="11" width="26.7109375" style="38" customWidth="1"/>
    <col min="12" max="12" width="4.7109375" style="19" hidden="1" customWidth="1"/>
    <col min="13" max="14" width="6.5703125" style="19" hidden="1" customWidth="1"/>
    <col min="15" max="15" width="7.7109375" style="19" customWidth="1"/>
    <col min="16" max="17" width="11.7109375" style="19" customWidth="1"/>
    <col min="18" max="18" width="12.5703125" style="19" hidden="1" customWidth="1"/>
    <col min="19" max="19" width="13.7109375" style="19" customWidth="1"/>
    <col min="20" max="20" width="10.7109375" style="19" customWidth="1"/>
    <col min="21" max="32" width="13.7109375" style="19" customWidth="1"/>
    <col min="33" max="33" width="8.7109375" style="19"/>
    <col min="34" max="236" width="8.7109375" style="19" hidden="1" customWidth="1"/>
    <col min="237" max="16384" width="8.7109375" style="19"/>
  </cols>
  <sheetData>
    <row r="1" spans="1:237" ht="24" customHeight="1" x14ac:dyDescent="0.25">
      <c r="A1" s="55"/>
      <c r="B1" s="113" t="s">
        <v>122</v>
      </c>
      <c r="C1" s="17"/>
      <c r="D1" s="17"/>
      <c r="E1" s="17"/>
      <c r="F1" s="17"/>
      <c r="G1" s="18"/>
      <c r="H1" s="17"/>
      <c r="I1" s="17"/>
      <c r="J1" s="17"/>
      <c r="K1" s="18"/>
      <c r="L1" s="17"/>
      <c r="M1" s="17"/>
      <c r="N1" s="17"/>
      <c r="O1" s="17"/>
      <c r="P1" s="17"/>
      <c r="Q1" s="17"/>
      <c r="R1" s="17"/>
      <c r="S1" s="260" t="s">
        <v>77</v>
      </c>
      <c r="T1" s="261"/>
      <c r="U1" s="269" t="str">
        <f>VLOOKUP(S1,VLookups!A28:C29,3,FALSE)</f>
        <v>Show the likelihood that the SPERT estimates will be EQUAL TO or GREATER THAN an uncertainty</v>
      </c>
      <c r="V1" s="269"/>
      <c r="W1" s="269"/>
      <c r="X1" s="269"/>
      <c r="Y1" s="269"/>
      <c r="Z1" s="269"/>
      <c r="AA1" s="269"/>
      <c r="AB1" s="269"/>
      <c r="AC1" s="269"/>
      <c r="AD1" s="269"/>
      <c r="AE1" s="269"/>
      <c r="AF1" s="269"/>
      <c r="AG1" s="17"/>
      <c r="AH1" s="17"/>
      <c r="AI1" s="17"/>
    </row>
    <row r="2" spans="1:237" ht="15" customHeight="1" x14ac:dyDescent="0.25">
      <c r="A2" s="20"/>
      <c r="B2" s="102">
        <v>-0.5</v>
      </c>
      <c r="C2" s="114" t="s">
        <v>85</v>
      </c>
      <c r="D2" s="118">
        <v>1</v>
      </c>
      <c r="E2" s="17"/>
      <c r="F2" s="17"/>
      <c r="G2" s="18"/>
      <c r="H2" s="17"/>
      <c r="I2" s="17"/>
      <c r="J2" s="17"/>
      <c r="K2" s="18"/>
      <c r="L2" s="17"/>
      <c r="M2" s="17"/>
      <c r="N2" s="17"/>
      <c r="O2" s="17"/>
      <c r="P2" s="17"/>
      <c r="Q2" s="17"/>
      <c r="R2" s="17"/>
      <c r="S2" s="263" t="s">
        <v>15</v>
      </c>
      <c r="T2" s="263" t="s">
        <v>95</v>
      </c>
      <c r="U2" s="264" t="s">
        <v>143</v>
      </c>
      <c r="V2" s="264"/>
      <c r="W2" s="264"/>
      <c r="X2" s="264"/>
      <c r="Y2" s="264"/>
      <c r="Z2" s="264"/>
      <c r="AA2" s="264"/>
      <c r="AB2" s="264"/>
      <c r="AC2" s="264"/>
      <c r="AD2" s="264"/>
      <c r="AE2" s="264"/>
      <c r="AF2" s="264"/>
      <c r="AG2" s="17"/>
      <c r="AH2" s="209" t="s">
        <v>680</v>
      </c>
      <c r="AI2" s="17"/>
    </row>
    <row r="3" spans="1:237" x14ac:dyDescent="0.25">
      <c r="A3" s="84" t="s">
        <v>18</v>
      </c>
      <c r="B3" s="84" t="s">
        <v>30</v>
      </c>
      <c r="C3" s="84" t="s">
        <v>19</v>
      </c>
      <c r="D3" s="84" t="s">
        <v>31</v>
      </c>
      <c r="E3" s="84"/>
      <c r="F3" s="84" t="s">
        <v>9</v>
      </c>
      <c r="G3" s="84" t="s">
        <v>24</v>
      </c>
      <c r="H3" s="84" t="s">
        <v>10</v>
      </c>
      <c r="I3" s="84" t="s">
        <v>13</v>
      </c>
      <c r="J3" s="84" t="s">
        <v>25</v>
      </c>
      <c r="K3" s="84" t="s">
        <v>20</v>
      </c>
      <c r="L3" s="84" t="s">
        <v>14</v>
      </c>
      <c r="M3" s="84" t="s">
        <v>11</v>
      </c>
      <c r="N3" s="85" t="s">
        <v>12</v>
      </c>
      <c r="O3" s="85" t="s">
        <v>675</v>
      </c>
      <c r="P3" s="85" t="s">
        <v>34</v>
      </c>
      <c r="Q3" s="85" t="s">
        <v>68</v>
      </c>
      <c r="R3" s="21" t="s">
        <v>33</v>
      </c>
      <c r="S3" s="263"/>
      <c r="T3" s="263"/>
      <c r="U3" s="103">
        <v>0.05</v>
      </c>
      <c r="V3" s="103">
        <v>0.95</v>
      </c>
      <c r="W3" s="103">
        <v>0.1</v>
      </c>
      <c r="X3" s="103">
        <v>0.2</v>
      </c>
      <c r="Y3" s="103">
        <v>0.3</v>
      </c>
      <c r="Z3" s="103">
        <v>0.4</v>
      </c>
      <c r="AA3" s="103">
        <v>0.5</v>
      </c>
      <c r="AB3" s="103">
        <v>0.6</v>
      </c>
      <c r="AC3" s="103">
        <v>0.7</v>
      </c>
      <c r="AD3" s="103">
        <v>0.8</v>
      </c>
      <c r="AE3" s="103">
        <v>0.9</v>
      </c>
      <c r="AF3" s="103">
        <v>0.99</v>
      </c>
      <c r="AG3" s="17"/>
      <c r="AH3" s="209" t="s">
        <v>685</v>
      </c>
      <c r="AI3" s="17"/>
      <c r="EF3" s="209" t="s">
        <v>681</v>
      </c>
      <c r="IC3" s="191" t="s">
        <v>682</v>
      </c>
    </row>
    <row r="4" spans="1:237" x14ac:dyDescent="0.25">
      <c r="A4" s="22">
        <v>1</v>
      </c>
      <c r="B4" s="110">
        <f>IF(C4&gt;0,C4*(1+$B$2),"")</f>
        <v>60</v>
      </c>
      <c r="C4" s="124">
        <v>120</v>
      </c>
      <c r="D4" s="110">
        <f>IF(C4&gt;0,C4*(1+$D$2),"")</f>
        <v>240</v>
      </c>
      <c r="E4" s="119">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 si="0">IF(AND(B4&gt;0,C4&gt;0,D4&gt;0),B4+((D4-B4)/2),"")</f>
        <v>150</v>
      </c>
      <c r="K4" s="26" t="s">
        <v>48</v>
      </c>
      <c r="L4" s="24">
        <f>IF(OR(F4="",K4=""),"",MATCH(K4,Confidence!$A$1:$A$10,0))</f>
        <v>1</v>
      </c>
      <c r="M4" s="27">
        <f t="shared" ref="M4" si="1">IF(OR(F4="",K4=""),"",INDEX(Alpha_Chart,I4,L4))</f>
        <v>13</v>
      </c>
      <c r="N4" s="27">
        <f t="shared" ref="N4" si="2">IF(OR(F4="",K4=""),"",INDEX(Beta_Chart,I4,L4))</f>
        <v>25</v>
      </c>
      <c r="O4" s="24"/>
      <c r="P4" s="111">
        <f t="shared" ref="P4" si="3">IF(OR(F4="",K4=""),"",IF(G4="R",((D4-B4)*(INDEX(Mean_Ratios,I4,L4)))+B4,((D4-B4)*(1-INDEX(Mean_Ratios,I4,L4)))+B4))</f>
        <v>121.578</v>
      </c>
      <c r="Q4" s="111">
        <f t="shared" ref="Q4" si="4">IF(OR(F4="",K4=""),"",(D4-B4)*INDEX(Standard_Deviation_Ratios,I4,L4))</f>
        <v>13.68</v>
      </c>
      <c r="R4" s="39">
        <f t="shared" ref="R4" si="5">IF(OR(F4="",K4=""),"",Q4^2)</f>
        <v>187.14239999999998</v>
      </c>
      <c r="S4" s="124">
        <v>150</v>
      </c>
      <c r="T4" s="218">
        <f>IF(AND(B4&gt;0,C4&gt;0,D4&gt;0,M4&gt;0,N4&gt;0,S4&gt;0,NOT(K4="")),ABS(VLOOKUP($S$1,VLookups!$A$28:$B$29,2,FALSE)-_xlfn.BETA.DIST(S4,IF(G4="L",N4,M4),IF(G4="L",M4,N4),TRUE,B4,D4)),"")</f>
        <v>0.97648448628024198</v>
      </c>
      <c r="U4" s="121">
        <f>IF(OR($M4="",$N4=""),"",_xlfn.BETA.INV(ABS(VLOOKUP($S$1,VLookups!$A$28:$B$29,2,FALSE)-U$3),IF($G4="L",$N4,$M4),IF($G4="L",$M4,$N4),$B4,$D4))</f>
        <v>99.943646204746429</v>
      </c>
      <c r="V4" s="122">
        <f>IF(OR($M4="",$N4=""),"",_xlfn.BETA.INV(ABS(VLOOKUP($S$1,VLookups!$A$28:$B$29,2,FALSE)-V$3),IF($G4="L",$N4,$M4),IF($G4="L",$M4,$N4),$B4,$D4))</f>
        <v>144.93746205571773</v>
      </c>
      <c r="W4" s="121">
        <f>IF(OR($M4="",$N4=""),"",_xlfn.BETA.INV(ABS(VLOOKUP($S$1,VLookups!$A$28:$B$29,2,FALSE)-W$3),IF($G4="L",$N4,$M4),IF($G4="L",$M4,$N4),$B4,$D4))</f>
        <v>104.26635312689848</v>
      </c>
      <c r="X4" s="122">
        <f>IF(OR($M4="",$N4=""),"",_xlfn.BETA.INV(ABS(VLOOKUP($S$1,VLookups!$A$28:$B$29,2,FALSE)-X$3),IF($G4="L",$N4,$M4),IF($G4="L",$M4,$N4),$B4,$D4))</f>
        <v>109.78261561041265</v>
      </c>
      <c r="Y4" s="121">
        <f>IF(OR($M4="",$N4=""),"",_xlfn.BETA.INV(ABS(VLOOKUP($S$1,VLookups!$A$28:$B$29,2,FALSE)-Y$3),IF($G4="L",$N4,$M4),IF($G4="L",$M4,$N4),$B4,$D4))</f>
        <v>113.93438050146428</v>
      </c>
      <c r="Z4" s="122">
        <f>IF(OR($M4="",$N4=""),"",_xlfn.BETA.INV(ABS(VLOOKUP($S$1,VLookups!$A$28:$B$29,2,FALSE)-Z$3),IF($G4="L",$N4,$M4),IF($G4="L",$M4,$N4),$B4,$D4))</f>
        <v>117.58552267583816</v>
      </c>
      <c r="AA4" s="121">
        <f>IF(OR($M4="",$N4=""),"",_xlfn.BETA.INV(ABS(VLOOKUP($S$1,VLookups!$A$28:$B$29,2,FALSE)-AA$3),IF($G4="L",$N4,$M4),IF($G4="L",$M4,$N4),$B4,$D4))</f>
        <v>121.07550464406154</v>
      </c>
      <c r="AB4" s="122">
        <f>IF(OR($M4="",$N4=""),"",_xlfn.BETA.INV(ABS(VLOOKUP($S$1,VLookups!$A$28:$B$29,2,FALSE)-AB$3),IF($G4="L",$N4,$M4),IF($G4="L",$M4,$N4),$B4,$D4))</f>
        <v>124.63166923999299</v>
      </c>
      <c r="AC4" s="121">
        <f>IF(OR($M4="",$N4=""),"",_xlfn.BETA.INV(ABS(VLOOKUP($S$1,VLookups!$A$28:$B$29,2,FALSE)-AC$3),IF($G4="L",$N4,$M4),IF($G4="L",$M4,$N4),$B4,$D4))</f>
        <v>128.49969484413137</v>
      </c>
      <c r="AD4" s="122">
        <f>IF(OR($M4="",$N4=""),"",_xlfn.BETA.INV(ABS(VLOOKUP($S$1,VLookups!$A$28:$B$29,2,FALSE)-AD$3),IF($G4="L",$N4,$M4),IF($G4="L",$M4,$N4),$B4,$D4))</f>
        <v>133.09492252036921</v>
      </c>
      <c r="AE4" s="121">
        <f>IF(OR($M4="",$N4=""),"",_xlfn.BETA.INV(ABS(VLOOKUP($S$1,VLookups!$A$28:$B$29,2,FALSE)-AE$3),IF($G4="L",$N4,$M4),IF($G4="L",$M4,$N4),$B4,$D4))</f>
        <v>139.55640405151203</v>
      </c>
      <c r="AF4" s="122">
        <f>IF(OR($M4="",$N4=""),"",_xlfn.BETA.INV(ABS(VLOOKUP($S$1,VLookups!$A$28:$B$29,2,FALSE)-AF$3),IF($G4="L",$N4,$M4),IF($G4="L",$M4,$N4),$B4,$D4))</f>
        <v>155.03470565199729</v>
      </c>
      <c r="AG4" s="17"/>
      <c r="AH4" s="208">
        <f>IF(AND(B4&gt;0,C4&gt;0,D4&gt;0),ABS(D4-B4)/100,"")</f>
        <v>1.8</v>
      </c>
      <c r="AI4" s="206">
        <f>IF(ISNONTEXT($AH4),B4,"")</f>
        <v>60</v>
      </c>
      <c r="AJ4" s="190">
        <f>IF(ISNONTEXT($AH4),AI4+$AH4,"")</f>
        <v>61.8</v>
      </c>
      <c r="AK4" s="190">
        <f t="shared" ref="AK4:CV4" si="6">IF(ISNONTEXT($AH4),AJ4+$AH4,"")</f>
        <v>63.599999999999994</v>
      </c>
      <c r="AL4" s="190">
        <f t="shared" si="6"/>
        <v>65.399999999999991</v>
      </c>
      <c r="AM4" s="190">
        <f t="shared" si="6"/>
        <v>67.199999999999989</v>
      </c>
      <c r="AN4" s="190">
        <f t="shared" si="6"/>
        <v>68.999999999999986</v>
      </c>
      <c r="AO4" s="190">
        <f t="shared" si="6"/>
        <v>70.799999999999983</v>
      </c>
      <c r="AP4" s="190">
        <f t="shared" si="6"/>
        <v>72.59999999999998</v>
      </c>
      <c r="AQ4" s="190">
        <f t="shared" si="6"/>
        <v>74.399999999999977</v>
      </c>
      <c r="AR4" s="190">
        <f t="shared" si="6"/>
        <v>76.199999999999974</v>
      </c>
      <c r="AS4" s="190">
        <f t="shared" si="6"/>
        <v>77.999999999999972</v>
      </c>
      <c r="AT4" s="190">
        <f t="shared" si="6"/>
        <v>79.799999999999969</v>
      </c>
      <c r="AU4" s="190">
        <f t="shared" si="6"/>
        <v>81.599999999999966</v>
      </c>
      <c r="AV4" s="190">
        <f t="shared" si="6"/>
        <v>83.399999999999963</v>
      </c>
      <c r="AW4" s="190">
        <f t="shared" si="6"/>
        <v>85.19999999999996</v>
      </c>
      <c r="AX4" s="190">
        <f t="shared" si="6"/>
        <v>86.999999999999957</v>
      </c>
      <c r="AY4" s="190">
        <f t="shared" si="6"/>
        <v>88.799999999999955</v>
      </c>
      <c r="AZ4" s="190">
        <f t="shared" si="6"/>
        <v>90.599999999999952</v>
      </c>
      <c r="BA4" s="190">
        <f t="shared" si="6"/>
        <v>92.399999999999949</v>
      </c>
      <c r="BB4" s="190">
        <f t="shared" si="6"/>
        <v>94.199999999999946</v>
      </c>
      <c r="BC4" s="190">
        <f t="shared" si="6"/>
        <v>95.999999999999943</v>
      </c>
      <c r="BD4" s="190">
        <f t="shared" si="6"/>
        <v>97.79999999999994</v>
      </c>
      <c r="BE4" s="190">
        <f t="shared" si="6"/>
        <v>99.599999999999937</v>
      </c>
      <c r="BF4" s="190">
        <f t="shared" si="6"/>
        <v>101.39999999999993</v>
      </c>
      <c r="BG4" s="190">
        <f t="shared" si="6"/>
        <v>103.19999999999993</v>
      </c>
      <c r="BH4" s="190">
        <f t="shared" si="6"/>
        <v>104.99999999999993</v>
      </c>
      <c r="BI4" s="190">
        <f t="shared" si="6"/>
        <v>106.79999999999993</v>
      </c>
      <c r="BJ4" s="190">
        <f t="shared" si="6"/>
        <v>108.59999999999992</v>
      </c>
      <c r="BK4" s="190">
        <f t="shared" si="6"/>
        <v>110.39999999999992</v>
      </c>
      <c r="BL4" s="190">
        <f t="shared" si="6"/>
        <v>112.19999999999992</v>
      </c>
      <c r="BM4" s="190">
        <f t="shared" si="6"/>
        <v>113.99999999999991</v>
      </c>
      <c r="BN4" s="190">
        <f t="shared" si="6"/>
        <v>115.79999999999991</v>
      </c>
      <c r="BO4" s="190">
        <f t="shared" si="6"/>
        <v>117.59999999999991</v>
      </c>
      <c r="BP4" s="190">
        <f t="shared" si="6"/>
        <v>119.39999999999991</v>
      </c>
      <c r="BQ4" s="190">
        <f t="shared" si="6"/>
        <v>121.1999999999999</v>
      </c>
      <c r="BR4" s="190">
        <f t="shared" si="6"/>
        <v>122.9999999999999</v>
      </c>
      <c r="BS4" s="190">
        <f t="shared" si="6"/>
        <v>124.7999999999999</v>
      </c>
      <c r="BT4" s="190">
        <f t="shared" si="6"/>
        <v>126.59999999999989</v>
      </c>
      <c r="BU4" s="190">
        <f t="shared" si="6"/>
        <v>128.39999999999989</v>
      </c>
      <c r="BV4" s="190">
        <f t="shared" si="6"/>
        <v>130.1999999999999</v>
      </c>
      <c r="BW4" s="190">
        <f t="shared" si="6"/>
        <v>131.99999999999991</v>
      </c>
      <c r="BX4" s="190">
        <f t="shared" si="6"/>
        <v>133.79999999999993</v>
      </c>
      <c r="BY4" s="190">
        <f t="shared" si="6"/>
        <v>135.59999999999994</v>
      </c>
      <c r="BZ4" s="190">
        <f t="shared" si="6"/>
        <v>137.39999999999995</v>
      </c>
      <c r="CA4" s="190">
        <f t="shared" si="6"/>
        <v>139.19999999999996</v>
      </c>
      <c r="CB4" s="190">
        <f t="shared" si="6"/>
        <v>140.99999999999997</v>
      </c>
      <c r="CC4" s="190">
        <f t="shared" si="6"/>
        <v>142.79999999999998</v>
      </c>
      <c r="CD4" s="190">
        <f t="shared" si="6"/>
        <v>144.6</v>
      </c>
      <c r="CE4" s="190">
        <f t="shared" si="6"/>
        <v>146.4</v>
      </c>
      <c r="CF4" s="190">
        <f t="shared" si="6"/>
        <v>148.20000000000002</v>
      </c>
      <c r="CG4" s="190">
        <f t="shared" si="6"/>
        <v>150.00000000000003</v>
      </c>
      <c r="CH4" s="190">
        <f t="shared" si="6"/>
        <v>151.80000000000004</v>
      </c>
      <c r="CI4" s="190">
        <f t="shared" si="6"/>
        <v>153.60000000000005</v>
      </c>
      <c r="CJ4" s="190">
        <f t="shared" si="6"/>
        <v>155.40000000000006</v>
      </c>
      <c r="CK4" s="190">
        <f t="shared" si="6"/>
        <v>157.20000000000007</v>
      </c>
      <c r="CL4" s="190">
        <f t="shared" si="6"/>
        <v>159.00000000000009</v>
      </c>
      <c r="CM4" s="190">
        <f t="shared" si="6"/>
        <v>160.8000000000001</v>
      </c>
      <c r="CN4" s="190">
        <f t="shared" si="6"/>
        <v>162.60000000000011</v>
      </c>
      <c r="CO4" s="190">
        <f t="shared" si="6"/>
        <v>164.40000000000012</v>
      </c>
      <c r="CP4" s="190">
        <f t="shared" si="6"/>
        <v>166.20000000000013</v>
      </c>
      <c r="CQ4" s="190">
        <f t="shared" si="6"/>
        <v>168.00000000000014</v>
      </c>
      <c r="CR4" s="190">
        <f t="shared" si="6"/>
        <v>169.80000000000015</v>
      </c>
      <c r="CS4" s="190">
        <f t="shared" si="6"/>
        <v>171.60000000000016</v>
      </c>
      <c r="CT4" s="190">
        <f t="shared" si="6"/>
        <v>173.40000000000018</v>
      </c>
      <c r="CU4" s="190">
        <f t="shared" si="6"/>
        <v>175.20000000000019</v>
      </c>
      <c r="CV4" s="190">
        <f t="shared" si="6"/>
        <v>177.0000000000002</v>
      </c>
      <c r="CW4" s="190">
        <f t="shared" ref="CW4:ED4" si="7">IF(ISNONTEXT($AH4),CV4+$AH4,"")</f>
        <v>178.80000000000021</v>
      </c>
      <c r="CX4" s="190">
        <f t="shared" si="7"/>
        <v>180.60000000000022</v>
      </c>
      <c r="CY4" s="190">
        <f t="shared" si="7"/>
        <v>182.40000000000023</v>
      </c>
      <c r="CZ4" s="190">
        <f t="shared" si="7"/>
        <v>184.20000000000024</v>
      </c>
      <c r="DA4" s="190">
        <f t="shared" si="7"/>
        <v>186.00000000000026</v>
      </c>
      <c r="DB4" s="190">
        <f t="shared" si="7"/>
        <v>187.80000000000027</v>
      </c>
      <c r="DC4" s="190">
        <f t="shared" si="7"/>
        <v>189.60000000000028</v>
      </c>
      <c r="DD4" s="190">
        <f t="shared" si="7"/>
        <v>191.40000000000029</v>
      </c>
      <c r="DE4" s="190">
        <f t="shared" si="7"/>
        <v>193.2000000000003</v>
      </c>
      <c r="DF4" s="190">
        <f t="shared" si="7"/>
        <v>195.00000000000031</v>
      </c>
      <c r="DG4" s="190">
        <f t="shared" si="7"/>
        <v>196.80000000000032</v>
      </c>
      <c r="DH4" s="190">
        <f t="shared" si="7"/>
        <v>198.60000000000034</v>
      </c>
      <c r="DI4" s="190">
        <f t="shared" si="7"/>
        <v>200.40000000000035</v>
      </c>
      <c r="DJ4" s="190">
        <f t="shared" si="7"/>
        <v>202.20000000000036</v>
      </c>
      <c r="DK4" s="190">
        <f t="shared" si="7"/>
        <v>204.00000000000037</v>
      </c>
      <c r="DL4" s="190">
        <f t="shared" si="7"/>
        <v>205.80000000000038</v>
      </c>
      <c r="DM4" s="190">
        <f t="shared" si="7"/>
        <v>207.60000000000039</v>
      </c>
      <c r="DN4" s="190">
        <f t="shared" si="7"/>
        <v>209.4000000000004</v>
      </c>
      <c r="DO4" s="190">
        <f t="shared" si="7"/>
        <v>211.20000000000041</v>
      </c>
      <c r="DP4" s="190">
        <f t="shared" si="7"/>
        <v>213.00000000000043</v>
      </c>
      <c r="DQ4" s="190">
        <f t="shared" si="7"/>
        <v>214.80000000000044</v>
      </c>
      <c r="DR4" s="190">
        <f t="shared" si="7"/>
        <v>216.60000000000045</v>
      </c>
      <c r="DS4" s="190">
        <f t="shared" si="7"/>
        <v>218.40000000000046</v>
      </c>
      <c r="DT4" s="190">
        <f t="shared" si="7"/>
        <v>220.20000000000047</v>
      </c>
      <c r="DU4" s="190">
        <f t="shared" si="7"/>
        <v>222.00000000000048</v>
      </c>
      <c r="DV4" s="190">
        <f t="shared" si="7"/>
        <v>223.80000000000049</v>
      </c>
      <c r="DW4" s="190">
        <f t="shared" si="7"/>
        <v>225.60000000000051</v>
      </c>
      <c r="DX4" s="190">
        <f t="shared" si="7"/>
        <v>227.40000000000052</v>
      </c>
      <c r="DY4" s="190">
        <f t="shared" si="7"/>
        <v>229.20000000000053</v>
      </c>
      <c r="DZ4" s="190">
        <f t="shared" si="7"/>
        <v>231.00000000000054</v>
      </c>
      <c r="EA4" s="190">
        <f t="shared" si="7"/>
        <v>232.80000000000055</v>
      </c>
      <c r="EB4" s="190">
        <f t="shared" si="7"/>
        <v>234.60000000000056</v>
      </c>
      <c r="EC4" s="190">
        <f t="shared" si="7"/>
        <v>236.40000000000057</v>
      </c>
      <c r="ED4" s="190">
        <f t="shared" si="7"/>
        <v>238.20000000000059</v>
      </c>
      <c r="EE4" s="206">
        <f>IF(ISNONTEXT($AH4),D4-0.001,"")</f>
        <v>239.999</v>
      </c>
      <c r="EF4" s="207">
        <f>IF(ISNONTEXT($Q4),IF($G4="R",_xlfn.BETA.DIST(AI4,$M4,$N4,FALSE,$B4,$D4),_xlfn.BETA.DIST(AI4,$N4,$M4,FALSE,$B4,$D4)),NA())</f>
        <v>0</v>
      </c>
      <c r="EG4" s="207">
        <f t="shared" ref="EG4:GR4" si="8">IF(ISNONTEXT($Q4),IF($G4="R",_xlfn.BETA.DIST(AJ4,$M4,$N4,FALSE,$B4,$D4),_xlfn.BETA.DIST(AJ4,$N4,$M4,FALSE,$B4,$D4)),NA())</f>
        <v>2.0214658280197804E-16</v>
      </c>
      <c r="EH4" s="207">
        <f t="shared" si="8"/>
        <v>6.4894441395439252E-13</v>
      </c>
      <c r="EI4" s="207">
        <f t="shared" si="8"/>
        <v>6.5826143600585945E-11</v>
      </c>
      <c r="EJ4" s="207">
        <f t="shared" si="8"/>
        <v>1.6205081617747891E-9</v>
      </c>
      <c r="EK4" s="207">
        <f t="shared" si="8"/>
        <v>1.8341223911071712E-8</v>
      </c>
      <c r="EL4" s="207">
        <f t="shared" si="8"/>
        <v>1.2685430925262989E-7</v>
      </c>
      <c r="EM4" s="207">
        <f t="shared" si="8"/>
        <v>6.2400630709352216E-7</v>
      </c>
      <c r="EN4" s="207">
        <f t="shared" si="8"/>
        <v>2.390063469461808E-6</v>
      </c>
      <c r="EO4" s="207">
        <f t="shared" si="8"/>
        <v>7.5565796227081854E-6</v>
      </c>
      <c r="EP4" s="207">
        <f t="shared" si="8"/>
        <v>2.0523052701570264E-5</v>
      </c>
      <c r="EQ4" s="207">
        <f t="shared" si="8"/>
        <v>4.9259966846819061E-5</v>
      </c>
      <c r="ER4" s="207">
        <f t="shared" si="8"/>
        <v>1.0670402897643448E-4</v>
      </c>
      <c r="ES4" s="207">
        <f t="shared" si="8"/>
        <v>2.1193565400667923E-4</v>
      </c>
      <c r="ET4" s="207">
        <f t="shared" si="8"/>
        <v>3.9076979928896635E-4</v>
      </c>
      <c r="EU4" s="207">
        <f t="shared" si="8"/>
        <v>6.7541555704466502E-4</v>
      </c>
      <c r="EV4" s="207">
        <f t="shared" si="8"/>
        <v>1.1029717551561042E-3</v>
      </c>
      <c r="EW4" s="207">
        <f t="shared" si="8"/>
        <v>1.7127067423490171E-3</v>
      </c>
      <c r="EX4" s="207">
        <f t="shared" si="8"/>
        <v>2.5422851009375431E-3</v>
      </c>
      <c r="EY4" s="207">
        <f t="shared" si="8"/>
        <v>3.6233092136251552E-3</v>
      </c>
      <c r="EZ4" s="207">
        <f t="shared" si="8"/>
        <v>4.9766989428032061E-3</v>
      </c>
      <c r="FA4" s="207">
        <f t="shared" si="8"/>
        <v>6.6085086320793367E-3</v>
      </c>
      <c r="FB4" s="207">
        <f t="shared" si="8"/>
        <v>8.506763682140964E-3</v>
      </c>
      <c r="FC4" s="207">
        <f t="shared" si="8"/>
        <v>1.0639792790768777E-2</v>
      </c>
      <c r="FD4" s="207">
        <f t="shared" si="8"/>
        <v>1.2956355300784574E-2</v>
      </c>
      <c r="FE4" s="207">
        <f t="shared" si="8"/>
        <v>1.5387645032689431E-2</v>
      </c>
      <c r="FF4" s="207">
        <f t="shared" si="8"/>
        <v>1.7851026020105978E-2</v>
      </c>
      <c r="FG4" s="207">
        <f t="shared" si="8"/>
        <v>2.0255153867540735E-2</v>
      </c>
      <c r="FH4" s="207">
        <f t="shared" si="8"/>
        <v>2.2505984959106218E-2</v>
      </c>
      <c r="FI4" s="207">
        <f t="shared" si="8"/>
        <v>2.4513091024106426E-2</v>
      </c>
      <c r="FJ4" s="207">
        <f t="shared" si="8"/>
        <v>2.6195684479162418E-2</v>
      </c>
      <c r="FK4" s="207">
        <f t="shared" si="8"/>
        <v>2.7487816157791903E-2</v>
      </c>
      <c r="FL4" s="207">
        <f t="shared" si="8"/>
        <v>2.8342318791318131E-2</v>
      </c>
      <c r="FM4" s="207">
        <f t="shared" si="8"/>
        <v>2.8733218616110261E-2</v>
      </c>
      <c r="FN4" s="207">
        <f t="shared" si="8"/>
        <v>2.8656502981508333E-2</v>
      </c>
      <c r="FO4" s="207">
        <f t="shared" si="8"/>
        <v>2.8129293563312452E-2</v>
      </c>
      <c r="FP4" s="207">
        <f t="shared" si="8"/>
        <v>2.7187615459859246E-2</v>
      </c>
      <c r="FQ4" s="207">
        <f t="shared" si="8"/>
        <v>2.5883059430483794E-2</v>
      </c>
      <c r="FR4" s="207">
        <f t="shared" si="8"/>
        <v>2.4278700693999396E-2</v>
      </c>
      <c r="FS4" s="207">
        <f t="shared" si="8"/>
        <v>2.2444661420069793E-2</v>
      </c>
      <c r="FT4" s="207">
        <f t="shared" si="8"/>
        <v>2.0453688566651716E-2</v>
      </c>
      <c r="FU4" s="207">
        <f t="shared" si="8"/>
        <v>1.8377071027417518E-2</v>
      </c>
      <c r="FV4" s="207">
        <f t="shared" si="8"/>
        <v>1.6281149497695883E-2</v>
      </c>
      <c r="FW4" s="207">
        <f t="shared" si="8"/>
        <v>1.4224589328377503E-2</v>
      </c>
      <c r="FX4" s="207">
        <f t="shared" si="8"/>
        <v>1.2256500854104579E-2</v>
      </c>
      <c r="FY4" s="207">
        <f t="shared" si="8"/>
        <v>1.0415411834365179E-2</v>
      </c>
      <c r="FZ4" s="207">
        <f t="shared" si="8"/>
        <v>8.7290292700652992E-3</v>
      </c>
      <c r="GA4" s="207">
        <f t="shared" si="8"/>
        <v>7.2146771149047689E-3</v>
      </c>
      <c r="GB4" s="207">
        <f t="shared" si="8"/>
        <v>5.8802640677463359E-3</v>
      </c>
      <c r="GC4" s="207">
        <f t="shared" si="8"/>
        <v>4.7256213561418939E-3</v>
      </c>
      <c r="GD4" s="207">
        <f t="shared" si="8"/>
        <v>3.7440521555254162E-3</v>
      </c>
      <c r="GE4" s="207">
        <f t="shared" si="8"/>
        <v>2.9239488275041086E-3</v>
      </c>
      <c r="GF4" s="207">
        <f t="shared" si="8"/>
        <v>2.250357693118142E-3</v>
      </c>
      <c r="GG4" s="207">
        <f t="shared" si="8"/>
        <v>1.7063996741215105E-3</v>
      </c>
      <c r="GH4" s="207">
        <f t="shared" si="8"/>
        <v>1.2744852454657704E-3</v>
      </c>
      <c r="GI4" s="207">
        <f t="shared" si="8"/>
        <v>9.3729076580418929E-4</v>
      </c>
      <c r="GJ4" s="207">
        <f t="shared" si="8"/>
        <v>6.7848819155736273E-4</v>
      </c>
      <c r="GK4" s="207">
        <f t="shared" si="8"/>
        <v>4.8324006694068668E-4</v>
      </c>
      <c r="GL4" s="207">
        <f t="shared" si="8"/>
        <v>3.3848593410128501E-4</v>
      </c>
      <c r="GM4" s="207">
        <f t="shared" si="8"/>
        <v>2.3305500537795803E-4</v>
      </c>
      <c r="GN4" s="207">
        <f t="shared" si="8"/>
        <v>1.5764366763008978E-4</v>
      </c>
      <c r="GO4" s="207">
        <f t="shared" si="8"/>
        <v>1.0469605621695437E-4</v>
      </c>
      <c r="GP4" s="207">
        <f t="shared" si="8"/>
        <v>6.8222609430781852E-5</v>
      </c>
      <c r="GQ4" s="207">
        <f t="shared" si="8"/>
        <v>4.3586270007481074E-5</v>
      </c>
      <c r="GR4" s="207">
        <f t="shared" si="8"/>
        <v>2.7279816209895601E-5</v>
      </c>
      <c r="GS4" s="207">
        <f t="shared" ref="GS4:IB4" si="9">IF(ISNONTEXT($Q4),IF($G4="R",_xlfn.BETA.DIST(CV4,$M4,$N4,FALSE,$B4,$D4),_xlfn.BETA.DIST(CV4,$N4,$M4,FALSE,$B4,$D4)),NA())</f>
        <v>1.6711486327060159E-5</v>
      </c>
      <c r="GT4" s="207">
        <f t="shared" si="9"/>
        <v>1.0010204949778913E-5</v>
      </c>
      <c r="GU4" s="207">
        <f t="shared" si="9"/>
        <v>5.8567127404957788E-6</v>
      </c>
      <c r="GV4" s="207">
        <f t="shared" si="9"/>
        <v>3.3429367991253977E-6</v>
      </c>
      <c r="GW4" s="207">
        <f t="shared" si="9"/>
        <v>1.8590517303453916E-6</v>
      </c>
      <c r="GX4" s="207">
        <f t="shared" si="9"/>
        <v>1.0057923481483398E-6</v>
      </c>
      <c r="GY4" s="207">
        <f t="shared" si="9"/>
        <v>5.2853514132294687E-7</v>
      </c>
      <c r="GZ4" s="207">
        <f t="shared" si="9"/>
        <v>2.6928021366113269E-7</v>
      </c>
      <c r="HA4" s="207">
        <f t="shared" si="9"/>
        <v>1.3274751351762602E-7</v>
      </c>
      <c r="HB4" s="207">
        <f t="shared" si="9"/>
        <v>6.3177541530159167E-8</v>
      </c>
      <c r="HC4" s="207">
        <f t="shared" si="9"/>
        <v>2.8954568865946337E-8</v>
      </c>
      <c r="HD4" s="207">
        <f t="shared" si="9"/>
        <v>1.2742500000670148E-8</v>
      </c>
      <c r="HE4" s="207">
        <f t="shared" si="9"/>
        <v>5.3675796825833603E-9</v>
      </c>
      <c r="HF4" s="207">
        <f t="shared" si="9"/>
        <v>2.1562608903300568E-9</v>
      </c>
      <c r="HG4" s="207">
        <f t="shared" si="9"/>
        <v>8.2264015179810693E-10</v>
      </c>
      <c r="HH4" s="207">
        <f t="shared" si="9"/>
        <v>2.9663437263978755E-10</v>
      </c>
      <c r="HI4" s="207">
        <f t="shared" si="9"/>
        <v>1.0053756980458521E-10</v>
      </c>
      <c r="HJ4" s="207">
        <f t="shared" si="9"/>
        <v>3.1822044954122842E-11</v>
      </c>
      <c r="HK4" s="207">
        <f t="shared" si="9"/>
        <v>9.3354005211161191E-12</v>
      </c>
      <c r="HL4" s="207">
        <f t="shared" si="9"/>
        <v>2.5156646685233657E-12</v>
      </c>
      <c r="HM4" s="207">
        <f t="shared" si="9"/>
        <v>6.1608276532311969E-13</v>
      </c>
      <c r="HN4" s="207">
        <f t="shared" si="9"/>
        <v>1.3535553040705821E-13</v>
      </c>
      <c r="HO4" s="207">
        <f t="shared" si="9"/>
        <v>2.6259909232971143E-14</v>
      </c>
      <c r="HP4" s="207">
        <f t="shared" si="9"/>
        <v>4.4112706539843221E-15</v>
      </c>
      <c r="HQ4" s="207">
        <f t="shared" si="9"/>
        <v>6.259307064432702E-16</v>
      </c>
      <c r="HR4" s="207">
        <f t="shared" si="9"/>
        <v>7.2666099152624073E-17</v>
      </c>
      <c r="HS4" s="207">
        <f t="shared" si="9"/>
        <v>6.6181814231495918E-18</v>
      </c>
      <c r="HT4" s="207">
        <f t="shared" si="9"/>
        <v>4.4671995184200778E-19</v>
      </c>
      <c r="HU4" s="207">
        <f t="shared" si="9"/>
        <v>2.0633365760084299E-20</v>
      </c>
      <c r="HV4" s="207">
        <f t="shared" si="9"/>
        <v>5.8021103750124298E-22</v>
      </c>
      <c r="HW4" s="207">
        <f t="shared" si="9"/>
        <v>8.2867664935746906E-24</v>
      </c>
      <c r="HX4" s="207">
        <f t="shared" si="9"/>
        <v>4.4372747674683286E-26</v>
      </c>
      <c r="HY4" s="207">
        <f t="shared" si="9"/>
        <v>5.041881780029372E-29</v>
      </c>
      <c r="HZ4" s="207">
        <f t="shared" si="9"/>
        <v>3.3873068320708643E-33</v>
      </c>
      <c r="IA4" s="207">
        <f t="shared" si="9"/>
        <v>2.2805734760460909E-40</v>
      </c>
      <c r="IB4" s="207">
        <f t="shared" si="9"/>
        <v>1.9224393987407463E-118</v>
      </c>
    </row>
    <row r="5" spans="1:237" x14ac:dyDescent="0.25">
      <c r="A5" s="22">
        <v>2</v>
      </c>
      <c r="B5" s="110">
        <f t="shared" ref="B5:B68" si="10">IF(C5&gt;0,C5*(1+$B$2),"")</f>
        <v>60</v>
      </c>
      <c r="C5" s="124">
        <v>120</v>
      </c>
      <c r="D5" s="110">
        <f t="shared" ref="D5:D68" si="11">IF(C5&gt;0,C5*(1+$D$2),"")</f>
        <v>240</v>
      </c>
      <c r="E5" s="119">
        <f t="shared" ref="E5:E68" si="12">IF(OR(ISBLANK(C5),ISBLANK(D5),ISBLANK(B5)),"",IF(OR(B5=0,C5=0,D5=0),-1,IF(AND(B5&gt;0,C5&gt;0,D5&gt;0),IF(OR(C5&gt;B5,C5=B5),IF(OR(D5&gt;C5,D5=C5),1,-1),-1))))</f>
        <v>1</v>
      </c>
      <c r="F5" s="23">
        <f t="shared" ref="F5:F68" si="13">IF(AND(B5&gt;0,C5&gt;0,D5&gt;0),MIN(((C5-B5)/(D5-B5))*100,((D5-C5)/(D5-B5))*100),"")</f>
        <v>33.333333333333329</v>
      </c>
      <c r="G5" s="24" t="str">
        <f t="shared" ref="G5:G68" si="14">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ref="J5:J68" si="15">IF(AND(B5&gt;0,C5&gt;0,D5&gt;0),B5+((D5-B5)/2),"")</f>
        <v>150</v>
      </c>
      <c r="K5" s="26" t="s">
        <v>53</v>
      </c>
      <c r="L5" s="24">
        <f>IF(OR(F5="",K5=""),"",MATCH(K5,Confidence!$A$1:$A$10,0))</f>
        <v>2</v>
      </c>
      <c r="M5" s="27">
        <f t="shared" ref="M5:M68" si="16">IF(OR(F5="",K5=""),"",INDEX(Alpha_Chart,I5,L5))</f>
        <v>8</v>
      </c>
      <c r="N5" s="27">
        <f t="shared" ref="N5:N68" si="17">IF(OR(F5="",K5=""),"",INDEX(Beta_Chart,I5,L5))</f>
        <v>15</v>
      </c>
      <c r="O5" s="24"/>
      <c r="P5" s="111">
        <f t="shared" ref="P5:P68" si="18">IF(OR(F5="",K5=""),"",IF(G5="R",((D5-B5)*(INDEX(Mean_Ratios,I5,L5)))+B5,((D5-B5)*(1-INDEX(Mean_Ratios,I5,L5)))+B5))</f>
        <v>122.604</v>
      </c>
      <c r="Q5" s="111">
        <f t="shared" ref="Q5:Q68" si="19">IF(OR(F5="",K5=""),"",(D5-B5)*INDEX(Standard_Deviation_Ratios,I5,L5))</f>
        <v>17.495999999999999</v>
      </c>
      <c r="R5" s="39">
        <f t="shared" ref="R5:R68" si="20">IF(OR(F5="",K5=""),"",Q5^2)</f>
        <v>306.11001599999997</v>
      </c>
      <c r="S5" s="124">
        <v>150</v>
      </c>
      <c r="T5" s="218">
        <f>IF(AND(B5&gt;0,C5&gt;0,D5&gt;0,M5&gt;0,N5&gt;0,S5&gt;0,NOT(K5="")),ABS(VLOOKUP($S$1,VLookups!$A$28:$B$29,2,FALSE)-_xlfn.BETA.DIST(S5,IF(G5="L",N5,M5),IF(G5="L",M5,N5),TRUE,B5,D5)),"")</f>
        <v>0.93309974670410156</v>
      </c>
      <c r="U5" s="121">
        <f>IF(OR($M5="",$N5=""),"",_xlfn.BETA.INV(ABS(VLOOKUP($S$1,VLookups!$A$28:$B$29,2,FALSE)-U$3),IF($G5="L",$N5,$M5),IF($G5="L",$M5,$N5),$B5,$D5))</f>
        <v>95.201270978667964</v>
      </c>
      <c r="V5" s="122">
        <f>IF(OR($M5="",$N5=""),"",_xlfn.BETA.INV(ABS(VLOOKUP($S$1,VLookups!$A$28:$B$29,2,FALSE)-V$3),IF($G5="L",$N5,$M5),IF($G5="L",$M5,$N5),$B5,$D5))</f>
        <v>152.78221366951715</v>
      </c>
      <c r="W5" s="121">
        <f>IF(OR($M5="",$N5=""),"",_xlfn.BETA.INV(ABS(VLOOKUP($S$1,VLookups!$A$28:$B$29,2,FALSE)-W$3),IF($G5="L",$N5,$M5),IF($G5="L",$M5,$N5),$B5,$D5))</f>
        <v>100.4700391827996</v>
      </c>
      <c r="X5" s="122">
        <f>IF(OR($M5="",$N5=""),"",_xlfn.BETA.INV(ABS(VLOOKUP($S$1,VLookups!$A$28:$B$29,2,FALSE)-X$3),IF($G5="L",$N5,$M5),IF($G5="L",$M5,$N5),$B5,$D5))</f>
        <v>107.34981510054132</v>
      </c>
      <c r="Y5" s="121">
        <f>IF(OR($M5="",$N5=""),"",_xlfn.BETA.INV(ABS(VLOOKUP($S$1,VLookups!$A$28:$B$29,2,FALSE)-Y$3),IF($G5="L",$N5,$M5),IF($G5="L",$M5,$N5),$B5,$D5))</f>
        <v>112.61721533634409</v>
      </c>
      <c r="Z5" s="122">
        <f>IF(OR($M5="",$N5=""),"",_xlfn.BETA.INV(ABS(VLOOKUP($S$1,VLookups!$A$28:$B$29,2,FALSE)-Z$3),IF($G5="L",$N5,$M5),IF($G5="L",$M5,$N5),$B5,$D5))</f>
        <v>117.29727531339105</v>
      </c>
      <c r="AA5" s="121">
        <f>IF(OR($M5="",$N5=""),"",_xlfn.BETA.INV(ABS(VLOOKUP($S$1,VLookups!$A$28:$B$29,2,FALSE)-AA$3),IF($G5="L",$N5,$M5),IF($G5="L",$M5,$N5),$B5,$D5))</f>
        <v>121.80209921791996</v>
      </c>
      <c r="AB5" s="122">
        <f>IF(OR($M5="",$N5=""),"",_xlfn.BETA.INV(ABS(VLOOKUP($S$1,VLookups!$A$28:$B$29,2,FALSE)-AB$3),IF($G5="L",$N5,$M5),IF($G5="L",$M5,$N5),$B5,$D5))</f>
        <v>126.41463678294049</v>
      </c>
      <c r="AC5" s="121">
        <f>IF(OR($M5="",$N5=""),"",_xlfn.BETA.INV(ABS(VLOOKUP($S$1,VLookups!$A$28:$B$29,2,FALSE)-AC$3),IF($G5="L",$N5,$M5),IF($G5="L",$M5,$N5),$B5,$D5))</f>
        <v>131.44714348435019</v>
      </c>
      <c r="AD5" s="122">
        <f>IF(OR($M5="",$N5=""),"",_xlfn.BETA.INV(ABS(VLOOKUP($S$1,VLookups!$A$28:$B$29,2,FALSE)-AD$3),IF($G5="L",$N5,$M5),IF($G5="L",$M5,$N5),$B5,$D5))</f>
        <v>137.4326316097264</v>
      </c>
      <c r="AE5" s="121">
        <f>IF(OR($M5="",$N5=""),"",_xlfn.BETA.INV(ABS(VLOOKUP($S$1,VLookups!$A$28:$B$29,2,FALSE)-AE$3),IF($G5="L",$N5,$M5),IF($G5="L",$M5,$N5),$B5,$D5))</f>
        <v>145.83142893346945</v>
      </c>
      <c r="AF5" s="122">
        <f>IF(OR($M5="",$N5=""),"",_xlfn.BETA.INV(ABS(VLOOKUP($S$1,VLookups!$A$28:$B$29,2,FALSE)-AF$3),IF($G5="L",$N5,$M5),IF($G5="L",$M5,$N5),$B5,$D5))</f>
        <v>165.63111284481965</v>
      </c>
      <c r="AG5" s="17"/>
      <c r="AH5" s="208">
        <f t="shared" ref="AH5:AH68" si="21">IF(AND(B5&gt;0,C5&gt;0,D5&gt;0),ABS(D5-B5)/100,"")</f>
        <v>1.8</v>
      </c>
      <c r="AI5" s="206">
        <f t="shared" ref="AI5:AI68" si="22">IF(ISNONTEXT($AH5),B5,"")</f>
        <v>60</v>
      </c>
      <c r="AJ5" s="190">
        <f t="shared" ref="AJ5:CU5" si="23">IF(ISNONTEXT($AH5),AI5+$AH5,"")</f>
        <v>61.8</v>
      </c>
      <c r="AK5" s="190">
        <f t="shared" si="23"/>
        <v>63.599999999999994</v>
      </c>
      <c r="AL5" s="190">
        <f t="shared" si="23"/>
        <v>65.399999999999991</v>
      </c>
      <c r="AM5" s="190">
        <f t="shared" si="23"/>
        <v>67.199999999999989</v>
      </c>
      <c r="AN5" s="190">
        <f t="shared" si="23"/>
        <v>68.999999999999986</v>
      </c>
      <c r="AO5" s="190">
        <f t="shared" si="23"/>
        <v>70.799999999999983</v>
      </c>
      <c r="AP5" s="190">
        <f t="shared" si="23"/>
        <v>72.59999999999998</v>
      </c>
      <c r="AQ5" s="190">
        <f t="shared" si="23"/>
        <v>74.399999999999977</v>
      </c>
      <c r="AR5" s="190">
        <f t="shared" si="23"/>
        <v>76.199999999999974</v>
      </c>
      <c r="AS5" s="190">
        <f t="shared" si="23"/>
        <v>77.999999999999972</v>
      </c>
      <c r="AT5" s="190">
        <f t="shared" si="23"/>
        <v>79.799999999999969</v>
      </c>
      <c r="AU5" s="190">
        <f t="shared" si="23"/>
        <v>81.599999999999966</v>
      </c>
      <c r="AV5" s="190">
        <f t="shared" si="23"/>
        <v>83.399999999999963</v>
      </c>
      <c r="AW5" s="190">
        <f t="shared" si="23"/>
        <v>85.19999999999996</v>
      </c>
      <c r="AX5" s="190">
        <f t="shared" si="23"/>
        <v>86.999999999999957</v>
      </c>
      <c r="AY5" s="190">
        <f t="shared" si="23"/>
        <v>88.799999999999955</v>
      </c>
      <c r="AZ5" s="190">
        <f t="shared" si="23"/>
        <v>90.599999999999952</v>
      </c>
      <c r="BA5" s="190">
        <f t="shared" si="23"/>
        <v>92.399999999999949</v>
      </c>
      <c r="BB5" s="190">
        <f t="shared" si="23"/>
        <v>94.199999999999946</v>
      </c>
      <c r="BC5" s="190">
        <f t="shared" si="23"/>
        <v>95.999999999999943</v>
      </c>
      <c r="BD5" s="190">
        <f t="shared" si="23"/>
        <v>97.79999999999994</v>
      </c>
      <c r="BE5" s="190">
        <f t="shared" si="23"/>
        <v>99.599999999999937</v>
      </c>
      <c r="BF5" s="190">
        <f t="shared" si="23"/>
        <v>101.39999999999993</v>
      </c>
      <c r="BG5" s="190">
        <f t="shared" si="23"/>
        <v>103.19999999999993</v>
      </c>
      <c r="BH5" s="190">
        <f t="shared" si="23"/>
        <v>104.99999999999993</v>
      </c>
      <c r="BI5" s="190">
        <f t="shared" si="23"/>
        <v>106.79999999999993</v>
      </c>
      <c r="BJ5" s="190">
        <f t="shared" si="23"/>
        <v>108.59999999999992</v>
      </c>
      <c r="BK5" s="190">
        <f t="shared" si="23"/>
        <v>110.39999999999992</v>
      </c>
      <c r="BL5" s="190">
        <f t="shared" si="23"/>
        <v>112.19999999999992</v>
      </c>
      <c r="BM5" s="190">
        <f t="shared" si="23"/>
        <v>113.99999999999991</v>
      </c>
      <c r="BN5" s="190">
        <f t="shared" si="23"/>
        <v>115.79999999999991</v>
      </c>
      <c r="BO5" s="190">
        <f t="shared" si="23"/>
        <v>117.59999999999991</v>
      </c>
      <c r="BP5" s="190">
        <f t="shared" si="23"/>
        <v>119.39999999999991</v>
      </c>
      <c r="BQ5" s="190">
        <f t="shared" si="23"/>
        <v>121.1999999999999</v>
      </c>
      <c r="BR5" s="190">
        <f t="shared" si="23"/>
        <v>122.9999999999999</v>
      </c>
      <c r="BS5" s="190">
        <f t="shared" si="23"/>
        <v>124.7999999999999</v>
      </c>
      <c r="BT5" s="190">
        <f t="shared" si="23"/>
        <v>126.59999999999989</v>
      </c>
      <c r="BU5" s="190">
        <f t="shared" si="23"/>
        <v>128.39999999999989</v>
      </c>
      <c r="BV5" s="190">
        <f t="shared" si="23"/>
        <v>130.1999999999999</v>
      </c>
      <c r="BW5" s="190">
        <f t="shared" si="23"/>
        <v>131.99999999999991</v>
      </c>
      <c r="BX5" s="190">
        <f t="shared" si="23"/>
        <v>133.79999999999993</v>
      </c>
      <c r="BY5" s="190">
        <f t="shared" si="23"/>
        <v>135.59999999999994</v>
      </c>
      <c r="BZ5" s="190">
        <f t="shared" si="23"/>
        <v>137.39999999999995</v>
      </c>
      <c r="CA5" s="190">
        <f t="shared" si="23"/>
        <v>139.19999999999996</v>
      </c>
      <c r="CB5" s="190">
        <f t="shared" si="23"/>
        <v>140.99999999999997</v>
      </c>
      <c r="CC5" s="190">
        <f t="shared" si="23"/>
        <v>142.79999999999998</v>
      </c>
      <c r="CD5" s="190">
        <f t="shared" si="23"/>
        <v>144.6</v>
      </c>
      <c r="CE5" s="190">
        <f t="shared" si="23"/>
        <v>146.4</v>
      </c>
      <c r="CF5" s="190">
        <f t="shared" si="23"/>
        <v>148.20000000000002</v>
      </c>
      <c r="CG5" s="190">
        <f t="shared" si="23"/>
        <v>150.00000000000003</v>
      </c>
      <c r="CH5" s="190">
        <f t="shared" si="23"/>
        <v>151.80000000000004</v>
      </c>
      <c r="CI5" s="190">
        <f t="shared" si="23"/>
        <v>153.60000000000005</v>
      </c>
      <c r="CJ5" s="190">
        <f t="shared" si="23"/>
        <v>155.40000000000006</v>
      </c>
      <c r="CK5" s="190">
        <f t="shared" si="23"/>
        <v>157.20000000000007</v>
      </c>
      <c r="CL5" s="190">
        <f t="shared" si="23"/>
        <v>159.00000000000009</v>
      </c>
      <c r="CM5" s="190">
        <f t="shared" si="23"/>
        <v>160.8000000000001</v>
      </c>
      <c r="CN5" s="190">
        <f t="shared" si="23"/>
        <v>162.60000000000011</v>
      </c>
      <c r="CO5" s="190">
        <f t="shared" si="23"/>
        <v>164.40000000000012</v>
      </c>
      <c r="CP5" s="190">
        <f t="shared" si="23"/>
        <v>166.20000000000013</v>
      </c>
      <c r="CQ5" s="190">
        <f t="shared" si="23"/>
        <v>168.00000000000014</v>
      </c>
      <c r="CR5" s="190">
        <f t="shared" si="23"/>
        <v>169.80000000000015</v>
      </c>
      <c r="CS5" s="190">
        <f t="shared" si="23"/>
        <v>171.60000000000016</v>
      </c>
      <c r="CT5" s="190">
        <f t="shared" si="23"/>
        <v>173.40000000000018</v>
      </c>
      <c r="CU5" s="190">
        <f t="shared" si="23"/>
        <v>175.20000000000019</v>
      </c>
      <c r="CV5" s="190">
        <f t="shared" ref="CV5:ED5" si="24">IF(ISNONTEXT($AH5),CU5+$AH5,"")</f>
        <v>177.0000000000002</v>
      </c>
      <c r="CW5" s="190">
        <f t="shared" si="24"/>
        <v>178.80000000000021</v>
      </c>
      <c r="CX5" s="190">
        <f t="shared" si="24"/>
        <v>180.60000000000022</v>
      </c>
      <c r="CY5" s="190">
        <f t="shared" si="24"/>
        <v>182.40000000000023</v>
      </c>
      <c r="CZ5" s="190">
        <f t="shared" si="24"/>
        <v>184.20000000000024</v>
      </c>
      <c r="DA5" s="190">
        <f t="shared" si="24"/>
        <v>186.00000000000026</v>
      </c>
      <c r="DB5" s="190">
        <f t="shared" si="24"/>
        <v>187.80000000000027</v>
      </c>
      <c r="DC5" s="190">
        <f t="shared" si="24"/>
        <v>189.60000000000028</v>
      </c>
      <c r="DD5" s="190">
        <f t="shared" si="24"/>
        <v>191.40000000000029</v>
      </c>
      <c r="DE5" s="190">
        <f t="shared" si="24"/>
        <v>193.2000000000003</v>
      </c>
      <c r="DF5" s="190">
        <f t="shared" si="24"/>
        <v>195.00000000000031</v>
      </c>
      <c r="DG5" s="190">
        <f t="shared" si="24"/>
        <v>196.80000000000032</v>
      </c>
      <c r="DH5" s="190">
        <f t="shared" si="24"/>
        <v>198.60000000000034</v>
      </c>
      <c r="DI5" s="190">
        <f t="shared" si="24"/>
        <v>200.40000000000035</v>
      </c>
      <c r="DJ5" s="190">
        <f t="shared" si="24"/>
        <v>202.20000000000036</v>
      </c>
      <c r="DK5" s="190">
        <f t="shared" si="24"/>
        <v>204.00000000000037</v>
      </c>
      <c r="DL5" s="190">
        <f t="shared" si="24"/>
        <v>205.80000000000038</v>
      </c>
      <c r="DM5" s="190">
        <f t="shared" si="24"/>
        <v>207.60000000000039</v>
      </c>
      <c r="DN5" s="190">
        <f t="shared" si="24"/>
        <v>209.4000000000004</v>
      </c>
      <c r="DO5" s="190">
        <f t="shared" si="24"/>
        <v>211.20000000000041</v>
      </c>
      <c r="DP5" s="190">
        <f t="shared" si="24"/>
        <v>213.00000000000043</v>
      </c>
      <c r="DQ5" s="190">
        <f t="shared" si="24"/>
        <v>214.80000000000044</v>
      </c>
      <c r="DR5" s="190">
        <f t="shared" si="24"/>
        <v>216.60000000000045</v>
      </c>
      <c r="DS5" s="190">
        <f t="shared" si="24"/>
        <v>218.40000000000046</v>
      </c>
      <c r="DT5" s="190">
        <f t="shared" si="24"/>
        <v>220.20000000000047</v>
      </c>
      <c r="DU5" s="190">
        <f t="shared" si="24"/>
        <v>222.00000000000048</v>
      </c>
      <c r="DV5" s="190">
        <f t="shared" si="24"/>
        <v>223.80000000000049</v>
      </c>
      <c r="DW5" s="190">
        <f t="shared" si="24"/>
        <v>225.60000000000051</v>
      </c>
      <c r="DX5" s="190">
        <f t="shared" si="24"/>
        <v>227.40000000000052</v>
      </c>
      <c r="DY5" s="190">
        <f t="shared" si="24"/>
        <v>229.20000000000053</v>
      </c>
      <c r="DZ5" s="190">
        <f t="shared" si="24"/>
        <v>231.00000000000054</v>
      </c>
      <c r="EA5" s="190">
        <f t="shared" si="24"/>
        <v>232.80000000000055</v>
      </c>
      <c r="EB5" s="190">
        <f t="shared" si="24"/>
        <v>234.60000000000056</v>
      </c>
      <c r="EC5" s="190">
        <f t="shared" si="24"/>
        <v>236.40000000000057</v>
      </c>
      <c r="ED5" s="190">
        <f t="shared" si="24"/>
        <v>238.20000000000059</v>
      </c>
      <c r="EE5" s="206">
        <f t="shared" ref="EE5:EE68" si="25">IF(ISNONTEXT($AH5),D5-0.001,"")</f>
        <v>239.999</v>
      </c>
      <c r="EF5" s="207">
        <f t="shared" ref="EF5:EF68" si="26">IF(ISNONTEXT($Q5),IF($G5="R",_xlfn.BETA.DIST(AI5,$M5,$N5,FALSE,$B5,$D5),_xlfn.BETA.DIST(AI5,$N5,$M5,FALSE,$B5,$D5)),NA())</f>
        <v>0</v>
      </c>
      <c r="EG5" s="207">
        <f t="shared" ref="EG5:EG68" si="27">IF(ISNONTEXT($Q5),IF($G5="R",_xlfn.BETA.DIST(AJ5,$M5,$N5,FALSE,$B5,$D5),_xlfn.BETA.DIST(AJ5,$N5,$M5,FALSE,$B5,$D5)),NA())</f>
        <v>1.2346615491072609E-10</v>
      </c>
      <c r="EH5" s="207">
        <f t="shared" ref="EH5:EH68" si="28">IF(ISNONTEXT($Q5),IF($G5="R",_xlfn.BETA.DIST(AK5,$M5,$N5,FALSE,$B5,$D5),_xlfn.BETA.DIST(AK5,$N5,$M5,FALSE,$B5,$D5)),NA())</f>
        <v>1.3709771868468783E-8</v>
      </c>
      <c r="EI5" s="207">
        <f t="shared" ref="EI5:EI68" si="29">IF(ISNONTEXT($Q5),IF($G5="R",_xlfn.BETA.DIST(AL5,$M5,$N5,FALSE,$B5,$D5),_xlfn.BETA.DIST(AL5,$N5,$M5,FALSE,$B5,$D5)),NA())</f>
        <v>2.0291224766315565E-7</v>
      </c>
      <c r="EJ5" s="207">
        <f t="shared" ref="EJ5:EJ68" si="30">IF(ISNONTEXT($Q5),IF($G5="R",_xlfn.BETA.DIST(AM5,$M5,$N5,FALSE,$B5,$D5),_xlfn.BETA.DIST(AM5,$N5,$M5,FALSE,$B5,$D5)),NA())</f>
        <v>1.3148384649528533E-6</v>
      </c>
      <c r="EK5" s="207">
        <f t="shared" ref="EK5:EK68" si="31">IF(ISNONTEXT($Q5),IF($G5="R",_xlfn.BETA.DIST(AN5,$M5,$N5,FALSE,$B5,$D5),_xlfn.BETA.DIST(AN5,$N5,$M5,FALSE,$B5,$D5)),NA())</f>
        <v>5.4147162524920644E-6</v>
      </c>
      <c r="EL5" s="207">
        <f t="shared" ref="EL5:EL68" si="32">IF(ISNONTEXT($Q5),IF($G5="R",_xlfn.BETA.DIST(AO5,$M5,$N5,FALSE,$B5,$D5),_xlfn.BETA.DIST(AO5,$N5,$M5,FALSE,$B5,$D5)),NA())</f>
        <v>1.6730306675973381E-5</v>
      </c>
      <c r="EM5" s="207">
        <f t="shared" ref="EM5:EM68" si="33">IF(ISNONTEXT($Q5),IF($G5="R",_xlfn.BETA.DIST(AP5,$M5,$N5,FALSE,$B5,$D5),_xlfn.BETA.DIST(AP5,$N5,$M5,FALSE,$B5,$D5)),NA())</f>
        <v>4.2374321631997041E-5</v>
      </c>
      <c r="EN5" s="207">
        <f t="shared" ref="EN5:EN68" si="34">IF(ISNONTEXT($Q5),IF($G5="R",_xlfn.BETA.DIST(AQ5,$M5,$N5,FALSE,$B5,$D5),_xlfn.BETA.DIST(AQ5,$N5,$M5,FALSE,$B5,$D5)),NA())</f>
        <v>9.2750164938690017E-5</v>
      </c>
      <c r="EO5" s="207">
        <f t="shared" ref="EO5:EO68" si="35">IF(ISNONTEXT($Q5),IF($G5="R",_xlfn.BETA.DIST(AR5,$M5,$N5,FALSE,$B5,$D5),_xlfn.BETA.DIST(AR5,$N5,$M5,FALSE,$B5,$D5)),NA())</f>
        <v>1.8152324950448527E-4</v>
      </c>
      <c r="EP5" s="207">
        <f t="shared" ref="EP5:EP68" si="36">IF(ISNONTEXT($Q5),IF($G5="R",_xlfn.BETA.DIST(AS5,$M5,$N5,FALSE,$B5,$D5),_xlfn.BETA.DIST(AS5,$N5,$M5,FALSE,$B5,$D5)),NA())</f>
        <v>3.2512497436990311E-4</v>
      </c>
      <c r="EQ5" s="207">
        <f t="shared" ref="EQ5:EQ68" si="37">IF(ISNONTEXT($Q5),IF($G5="R",_xlfn.BETA.DIST(AT5,$M5,$N5,FALSE,$B5,$D5),_xlfn.BETA.DIST(AT5,$N5,$M5,FALSE,$B5,$D5)),NA())</f>
        <v>5.4183129827507261E-4</v>
      </c>
      <c r="ER5" s="207">
        <f t="shared" ref="ER5:ER68" si="38">IF(ISNONTEXT($Q5),IF($G5="R",_xlfn.BETA.DIST(AU5,$M5,$N5,FALSE,$B5,$D5),_xlfn.BETA.DIST(AU5,$N5,$M5,FALSE,$B5,$D5)),NA())</f>
        <v>8.5051373460596829E-4</v>
      </c>
      <c r="ES5" s="207">
        <f t="shared" ref="ES5:ES68" si="39">IF(ISNONTEXT($Q5),IF($G5="R",_xlfn.BETA.DIST(AV5,$M5,$N5,FALSE,$B5,$D5),_xlfn.BETA.DIST(AV5,$N5,$M5,FALSE,$B5,$D5)),NA())</f>
        <v>1.2691945590034954E-3</v>
      </c>
      <c r="ET5" s="207">
        <f t="shared" ref="ET5:ET68" si="40">IF(ISNONTEXT($Q5),IF($G5="R",_xlfn.BETA.DIST(AW5,$M5,$N5,FALSE,$B5,$D5),_xlfn.BETA.DIST(AW5,$N5,$M5,FALSE,$B5,$D5)),NA())</f>
        <v>1.8135509700191676E-3</v>
      </c>
      <c r="EU5" s="207">
        <f t="shared" ref="EU5:EU68" si="41">IF(ISNONTEXT($Q5),IF($G5="R",_xlfn.BETA.DIST(AX5,$M5,$N5,FALSE,$B5,$D5),_xlfn.BETA.DIST(AX5,$N5,$M5,FALSE,$B5,$D5)),NA())</f>
        <v>2.4955080330910703E-3</v>
      </c>
      <c r="EV5" s="207">
        <f t="shared" ref="EV5:EV68" si="42">IF(ISNONTEXT($Q5),IF($G5="R",_xlfn.BETA.DIST(AY5,$M5,$N5,FALSE,$B5,$D5),_xlfn.BETA.DIST(AY5,$N5,$M5,FALSE,$B5,$D5)),NA())</f>
        <v>3.3220417201533662E-3</v>
      </c>
      <c r="EW5" s="207">
        <f t="shared" ref="EW5:EW68" si="43">IF(ISNONTEXT($Q5),IF($G5="R",_xlfn.BETA.DIST(AZ5,$M5,$N5,FALSE,$B5,$D5),_xlfn.BETA.DIST(AZ5,$N5,$M5,FALSE,$B5,$D5)),NA())</f>
        <v>4.2942857686062734E-3</v>
      </c>
      <c r="EX5" s="207">
        <f t="shared" ref="EX5:EX68" si="44">IF(ISNONTEXT($Q5),IF($G5="R",_xlfn.BETA.DIST(BA5,$M5,$N5,FALSE,$B5,$D5),_xlfn.BETA.DIST(BA5,$N5,$M5,FALSE,$B5,$D5)),NA())</f>
        <v>5.4070037143180748E-3</v>
      </c>
      <c r="EY5" s="207">
        <f t="shared" ref="EY5:EY68" si="45">IF(ISNONTEXT($Q5),IF($G5="R",_xlfn.BETA.DIST(BB5,$M5,$N5,FALSE,$B5,$D5),_xlfn.BETA.DIST(BB5,$N5,$M5,FALSE,$B5,$D5)),NA())</f>
        <v>6.648454023372944E-3</v>
      </c>
      <c r="EZ5" s="207">
        <f t="shared" ref="EZ5:EZ68" si="46">IF(ISNONTEXT($Q5),IF($G5="R",_xlfn.BETA.DIST(BC5,$M5,$N5,FALSE,$B5,$D5),_xlfn.BETA.DIST(BC5,$N5,$M5,FALSE,$B5,$D5)),NA())</f>
        <v>8.0006447380236469E-3</v>
      </c>
      <c r="FA5" s="207">
        <f t="shared" ref="FA5:FA68" si="47">IF(ISNONTEXT($Q5),IF($G5="R",_xlfn.BETA.DIST(BD5,$M5,$N5,FALSE,$B5,$D5),_xlfn.BETA.DIST(BD5,$N5,$M5,FALSE,$B5,$D5)),NA())</f>
        <v>9.439946652992498E-3</v>
      </c>
      <c r="FB5" s="207">
        <f t="shared" ref="FB5:FB68" si="48">IF(ISNONTEXT($Q5),IF($G5="R",_xlfn.BETA.DIST(BE5,$M5,$N5,FALSE,$B5,$D5),_xlfn.BETA.DIST(BE5,$N5,$M5,FALSE,$B5,$D5)),NA())</f>
        <v>1.0938012169746386E-2</v>
      </c>
      <c r="FC5" s="207">
        <f t="shared" ref="FC5:FC68" si="49">IF(ISNONTEXT($Q5),IF($G5="R",_xlfn.BETA.DIST(BF5,$M5,$N5,FALSE,$B5,$D5),_xlfn.BETA.DIST(BF5,$N5,$M5,FALSE,$B5,$D5)),NA())</f>
        <v>1.2462931366254983E-2</v>
      </c>
      <c r="FD5" s="207">
        <f t="shared" ref="FD5:FD68" si="50">IF(ISNONTEXT($Q5),IF($G5="R",_xlfn.BETA.DIST(BG5,$M5,$N5,FALSE,$B5,$D5),_xlfn.BETA.DIST(BG5,$N5,$M5,FALSE,$B5,$D5)),NA())</f>
        <v>1.3980547607488708E-2</v>
      </c>
      <c r="FE5" s="207">
        <f t="shared" ref="FE5:FE68" si="51">IF(ISNONTEXT($Q5),IF($G5="R",_xlfn.BETA.DIST(BH5,$M5,$N5,FALSE,$B5,$D5),_xlfn.BETA.DIST(BH5,$N5,$M5,FALSE,$B5,$D5)),NA())</f>
        <v>1.545585187795945E-2</v>
      </c>
      <c r="FF5" s="207">
        <f t="shared" ref="FF5:FF68" si="52">IF(ISNONTEXT($Q5),IF($G5="R",_xlfn.BETA.DIST(BI5,$M5,$N5,FALSE,$B5,$D5),_xlfn.BETA.DIST(BI5,$N5,$M5,FALSE,$B5,$D5)),NA())</f>
        <v>1.6854377264692976E-2</v>
      </c>
      <c r="FG5" s="207">
        <f t="shared" ref="FG5:FG68" si="53">IF(ISNONTEXT($Q5),IF($G5="R",_xlfn.BETA.DIST(BJ5,$M5,$N5,FALSE,$B5,$D5),_xlfn.BETA.DIST(BJ5,$N5,$M5,FALSE,$B5,$D5)),NA())</f>
        <v>1.8143521747438177E-2</v>
      </c>
      <c r="FH5" s="207">
        <f t="shared" ref="FH5:FH68" si="54">IF(ISNONTEXT($Q5),IF($G5="R",_xlfn.BETA.DIST(BK5,$M5,$N5,FALSE,$B5,$D5),_xlfn.BETA.DIST(BK5,$N5,$M5,FALSE,$B5,$D5)),NA())</f>
        <v>1.929373762414386E-2</v>
      </c>
      <c r="FI5" s="207">
        <f t="shared" ref="FI5:FI68" si="55">IF(ISNONTEXT($Q5),IF($G5="R",_xlfn.BETA.DIST(BL5,$M5,$N5,FALSE,$B5,$D5),_xlfn.BETA.DIST(BL5,$N5,$M5,FALSE,$B5,$D5)),NA())</f>
        <v>2.0279538435167804E-2</v>
      </c>
      <c r="FJ5" s="207">
        <f t="shared" ref="FJ5:FJ68" si="56">IF(ISNONTEXT($Q5),IF($G5="R",_xlfn.BETA.DIST(BM5,$M5,$N5,FALSE,$B5,$D5),_xlfn.BETA.DIST(BM5,$N5,$M5,FALSE,$B5,$D5)),NA())</f>
        <v>2.108028810287866E-2</v>
      </c>
      <c r="FK5" s="207">
        <f t="shared" ref="FK5:FK68" si="57">IF(ISNONTEXT($Q5),IF($G5="R",_xlfn.BETA.DIST(BN5,$M5,$N5,FALSE,$B5,$D5),_xlfn.BETA.DIST(BN5,$N5,$M5,FALSE,$B5,$D5)),NA())</f>
        <v>2.1680751215461157E-2</v>
      </c>
      <c r="FL5" s="207">
        <f t="shared" ref="FL5:FL68" si="58">IF(ISNONTEXT($Q5),IF($G5="R",_xlfn.BETA.DIST(BO5,$M5,$N5,FALSE,$B5,$D5),_xlfn.BETA.DIST(BO5,$N5,$M5,FALSE,$B5,$D5)),NA())</f>
        <v>2.2071397123069308E-2</v>
      </c>
      <c r="FM5" s="207">
        <f t="shared" ref="FM5:FM68" si="59">IF(ISNONTEXT($Q5),IF($G5="R",_xlfn.BETA.DIST(BP5,$M5,$N5,FALSE,$B5,$D5),_xlfn.BETA.DIST(BP5,$N5,$M5,FALSE,$B5,$D5)),NA())</f>
        <v>2.2248463100952371E-2</v>
      </c>
      <c r="FN5" s="207">
        <f t="shared" ref="FN5:FN68" si="60">IF(ISNONTEXT($Q5),IF($G5="R",_xlfn.BETA.DIST(BQ5,$M5,$N5,FALSE,$B5,$D5),_xlfn.BETA.DIST(BQ5,$N5,$M5,FALSE,$B5,$D5)),NA())</f>
        <v>2.2213792751261906E-2</v>
      </c>
      <c r="FO5" s="207">
        <f t="shared" ref="FO5:FO68" si="61">IF(ISNONTEXT($Q5),IF($G5="R",_xlfn.BETA.DIST(BR5,$M5,$N5,FALSE,$B5,$D5),_xlfn.BETA.DIST(BR5,$N5,$M5,FALSE,$B5,$D5)),NA())</f>
        <v>2.1974474710751837E-2</v>
      </c>
      <c r="FP5" s="207">
        <f t="shared" ref="FP5:FP68" si="62">IF(ISNONTEXT($Q5),IF($G5="R",_xlfn.BETA.DIST(BS5,$M5,$N5,FALSE,$B5,$D5),_xlfn.BETA.DIST(BS5,$N5,$M5,FALSE,$B5,$D5)),NA())</f>
        <v>2.1542313409787905E-2</v>
      </c>
      <c r="FQ5" s="207">
        <f t="shared" ref="FQ5:FQ68" si="63">IF(ISNONTEXT($Q5),IF($G5="R",_xlfn.BETA.DIST(BT5,$M5,$N5,FALSE,$B5,$D5),_xlfn.BETA.DIST(BT5,$N5,$M5,FALSE,$B5,$D5)),NA())</f>
        <v>2.0933168035136021E-2</v>
      </c>
      <c r="FR5" s="207">
        <f t="shared" ref="FR5:FR68" si="64">IF(ISNONTEXT($Q5),IF($G5="R",_xlfn.BETA.DIST(BU5,$M5,$N5,FALSE,$B5,$D5),_xlfn.BETA.DIST(BU5,$N5,$M5,FALSE,$B5,$D5)),NA())</f>
        <v>2.0166198053640106E-2</v>
      </c>
      <c r="FS5" s="207">
        <f t="shared" ref="FS5:FS68" si="65">IF(ISNONTEXT($Q5),IF($G5="R",_xlfn.BETA.DIST(BV5,$M5,$N5,FALSE,$B5,$D5),_xlfn.BETA.DIST(BV5,$N5,$M5,FALSE,$B5,$D5)),NA())</f>
        <v>1.926305382526991E-2</v>
      </c>
      <c r="FT5" s="207">
        <f t="shared" ref="FT5:FT68" si="66">IF(ISNONTEXT($Q5),IF($G5="R",_xlfn.BETA.DIST(BW5,$M5,$N5,FALSE,$B5,$D5),_xlfn.BETA.DIST(BW5,$N5,$M5,FALSE,$B5,$D5)),NA())</f>
        <v>1.8247049218168516E-2</v>
      </c>
      <c r="FU5" s="207">
        <f t="shared" ref="FU5:FU68" si="67">IF(ISNONTEXT($Q5),IF($G5="R",_xlfn.BETA.DIST(BX5,$M5,$N5,FALSE,$B5,$D5),_xlfn.BETA.DIST(BX5,$N5,$M5,FALSE,$B5,$D5)),NA())</f>
        <v>1.7142350034757184E-2</v>
      </c>
      <c r="FV5" s="207">
        <f t="shared" ref="FV5:FV68" si="68">IF(ISNONTEXT($Q5),IF($G5="R",_xlfn.BETA.DIST(BY5,$M5,$N5,FALSE,$B5,$D5),_xlfn.BETA.DIST(BY5,$N5,$M5,FALSE,$B5,$D5)),NA())</f>
        <v>1.5973207797283555E-2</v>
      </c>
      <c r="FW5" s="207">
        <f t="shared" ref="FW5:FW68" si="69">IF(ISNONTEXT($Q5),IF($G5="R",_xlfn.BETA.DIST(BZ5,$M5,$N5,FALSE,$B5,$D5),_xlfn.BETA.DIST(BZ5,$N5,$M5,FALSE,$B5,$D5)),NA())</f>
        <v>1.4763263364818245E-2</v>
      </c>
      <c r="FX5" s="207">
        <f t="shared" ref="FX5:FX68" si="70">IF(ISNONTEXT($Q5),IF($G5="R",_xlfn.BETA.DIST(CA5,$M5,$N5,FALSE,$B5,$D5),_xlfn.BETA.DIST(CA5,$N5,$M5,FALSE,$B5,$D5)),NA())</f>
        <v>1.3534939296023748E-2</v>
      </c>
      <c r="FY5" s="207">
        <f t="shared" ref="FY5:FY68" si="71">IF(ISNONTEXT($Q5),IF($G5="R",_xlfn.BETA.DIST(CB5,$M5,$N5,FALSE,$B5,$D5),_xlfn.BETA.DIST(CB5,$N5,$M5,FALSE,$B5,$D5)),NA())</f>
        <v>1.2308934145694448E-2</v>
      </c>
      <c r="FZ5" s="207">
        <f t="shared" ref="FZ5:FZ68" si="72">IF(ISNONTEXT($Q5),IF($G5="R",_xlfn.BETA.DIST(CC5,$M5,$N5,FALSE,$B5,$D5),_xlfn.BETA.DIST(CC5,$N5,$M5,FALSE,$B5,$D5)),NA())</f>
        <v>1.1103826267422201E-2</v>
      </c>
      <c r="GA5" s="207">
        <f t="shared" ref="GA5:GA68" si="73">IF(ISNONTEXT($Q5),IF($G5="R",_xlfn.BETA.DIST(CD5,$M5,$N5,FALSE,$B5,$D5),_xlfn.BETA.DIST(CD5,$N5,$M5,FALSE,$B5,$D5)),NA())</f>
        <v>9.9357894274121946E-3</v>
      </c>
      <c r="GB5" s="207">
        <f t="shared" ref="GB5:GB68" si="74">IF(ISNONTEXT($Q5),IF($G5="R",_xlfn.BETA.DIST(CE5,$M5,$N5,FALSE,$B5,$D5),_xlfn.BETA.DIST(CE5,$N5,$M5,FALSE,$B5,$D5)),NA())</f>
        <v>8.8184178061434838E-3</v>
      </c>
      <c r="GC5" s="207">
        <f t="shared" ref="GC5:GC68" si="75">IF(ISNONTEXT($Q5),IF($G5="R",_xlfn.BETA.DIST(CF5,$M5,$N5,FALSE,$B5,$D5),_xlfn.BETA.DIST(CF5,$N5,$M5,FALSE,$B5,$D5)),NA())</f>
        <v>7.7626539165970409E-3</v>
      </c>
      <c r="GD5" s="207">
        <f t="shared" ref="GD5:GD68" si="76">IF(ISNONTEXT($Q5),IF($G5="R",_xlfn.BETA.DIST(CG5,$M5,$N5,FALSE,$B5,$D5),_xlfn.BETA.DIST(CG5,$N5,$M5,FALSE,$B5,$D5)),NA())</f>
        <v>6.7768096923828099E-3</v>
      </c>
      <c r="GE5" s="207">
        <f t="shared" ref="GE5:GE68" si="77">IF(ISNONTEXT($Q5),IF($G5="R",_xlfn.BETA.DIST(CH5,$M5,$N5,FALSE,$B5,$D5),_xlfn.BETA.DIST(CH5,$N5,$M5,FALSE,$B5,$D5)),NA())</f>
        <v>5.8666685417486184E-3</v>
      </c>
      <c r="GF5" s="207">
        <f t="shared" ref="GF5:GF68" si="78">IF(ISNONTEXT($Q5),IF($G5="R",_xlfn.BETA.DIST(CI5,$M5,$N5,FALSE,$B5,$D5),_xlfn.BETA.DIST(CI5,$N5,$M5,FALSE,$B5,$D5)),NA())</f>
        <v>5.0356545269988331E-3</v>
      </c>
      <c r="GG5" s="207">
        <f t="shared" ref="GG5:GG68" si="79">IF(ISNONTEXT($Q5),IF($G5="R",_xlfn.BETA.DIST(CJ5,$M5,$N5,FALSE,$B5,$D5),_xlfn.BETA.DIST(CJ5,$N5,$M5,FALSE,$B5,$D5)),NA())</f>
        <v>4.2850539790380143E-3</v>
      </c>
      <c r="GH5" s="207">
        <f t="shared" ref="GH5:GH68" si="80">IF(ISNONTEXT($Q5),IF($G5="R",_xlfn.BETA.DIST(CK5,$M5,$N5,FALSE,$B5,$D5),_xlfn.BETA.DIST(CK5,$N5,$M5,FALSE,$B5,$D5)),NA())</f>
        <v>3.6142747286528596E-3</v>
      </c>
      <c r="GI5" s="207">
        <f t="shared" ref="GI5:GI68" si="81">IF(ISNONTEXT($Q5),IF($G5="R",_xlfn.BETA.DIST(CL5,$M5,$N5,FALSE,$B5,$D5),_xlfn.BETA.DIST(CL5,$N5,$M5,FALSE,$B5,$D5)),NA())</f>
        <v>3.0211286410889238E-3</v>
      </c>
      <c r="GJ5" s="207">
        <f t="shared" ref="GJ5:GJ68" si="82">IF(ISNONTEXT($Q5),IF($G5="R",_xlfn.BETA.DIST(CM5,$M5,$N5,FALSE,$B5,$D5),_xlfn.BETA.DIST(CM5,$N5,$M5,FALSE,$B5,$D5)),NA())</f>
        <v>2.5021241731631571E-3</v>
      </c>
      <c r="GK5" s="207">
        <f t="shared" ref="GK5:GK68" si="83">IF(ISNONTEXT($Q5),IF($G5="R",_xlfn.BETA.DIST(CN5,$M5,$N5,FALSE,$B5,$D5),_xlfn.BETA.DIST(CN5,$N5,$M5,FALSE,$B5,$D5)),NA())</f>
        <v>2.0527571175495423E-3</v>
      </c>
      <c r="GL5" s="207">
        <f t="shared" ref="GL5:GL68" si="84">IF(ISNONTEXT($Q5),IF($G5="R",_xlfn.BETA.DIST(CO5,$M5,$N5,FALSE,$B5,$D5),_xlfn.BETA.DIST(CO5,$N5,$M5,FALSE,$B5,$D5)),NA())</f>
        <v>1.6677894386807092E-3</v>
      </c>
      <c r="GM5" s="207">
        <f t="shared" ref="GM5:GM68" si="85">IF(ISNONTEXT($Q5),IF($G5="R",_xlfn.BETA.DIST(CP5,$M5,$N5,FALSE,$B5,$D5),_xlfn.BETA.DIST(CP5,$N5,$M5,FALSE,$B5,$D5)),NA())</f>
        <v>1.3415080231195249E-3</v>
      </c>
      <c r="GN5" s="207">
        <f t="shared" ref="GN5:GN68" si="86">IF(ISNONTEXT($Q5),IF($G5="R",_xlfn.BETA.DIST(CQ5,$M5,$N5,FALSE,$B5,$D5),_xlfn.BETA.DIST(CQ5,$N5,$M5,FALSE,$B5,$D5)),NA())</f>
        <v>1.0679571558872972E-3</v>
      </c>
      <c r="GO5" s="207">
        <f t="shared" ref="GO5:GO68" si="87">IF(ISNONTEXT($Q5),IF($G5="R",_xlfn.BETA.DIST(CR5,$M5,$N5,FALSE,$B5,$D5),_xlfn.BETA.DIST(CR5,$N5,$M5,FALSE,$B5,$D5)),NA())</f>
        <v>8.4114049608347149E-4</v>
      </c>
      <c r="GP5" s="207">
        <f t="shared" ref="GP5:GP68" si="88">IF(ISNONTEXT($Q5),IF($G5="R",_xlfn.BETA.DIST(CS5,$M5,$N5,FALSE,$B5,$D5),_xlfn.BETA.DIST(CS5,$N5,$M5,FALSE,$B5,$D5)),NA())</f>
        <v>6.5519017751272765E-4</v>
      </c>
      <c r="GQ5" s="207">
        <f t="shared" ref="GQ5:GQ68" si="89">IF(ISNONTEXT($Q5),IF($G5="R",_xlfn.BETA.DIST(CT5,$M5,$N5,FALSE,$B5,$D5),_xlfn.BETA.DIST(CT5,$N5,$M5,FALSE,$B5,$D5)),NA())</f>
        <v>5.045023365070838E-4</v>
      </c>
      <c r="GR5" s="207">
        <f t="shared" ref="GR5:GR68" si="90">IF(ISNONTEXT($Q5),IF($G5="R",_xlfn.BETA.DIST(CU5,$M5,$N5,FALSE,$B5,$D5),_xlfn.BETA.DIST(CU5,$N5,$M5,FALSE,$B5,$D5)),NA())</f>
        <v>3.8383982042706382E-4</v>
      </c>
      <c r="GS5" s="207">
        <f t="shared" ref="GS5:GS68" si="91">IF(ISNONTEXT($Q5),IF($G5="R",_xlfn.BETA.DIST(CV5,$M5,$N5,FALSE,$B5,$D5),_xlfn.BETA.DIST(CV5,$N5,$M5,FALSE,$B5,$D5)),NA())</f>
        <v>2.8840402438062558E-4</v>
      </c>
      <c r="GT5" s="207">
        <f t="shared" ref="GT5:GT68" si="92">IF(ISNONTEXT($Q5),IF($G5="R",_xlfn.BETA.DIST(CW5,$M5,$N5,FALSE,$B5,$D5),_xlfn.BETA.DIST(CW5,$N5,$M5,FALSE,$B5,$D5)),NA())</f>
        <v>2.1387872486962336E-4</v>
      </c>
      <c r="GU5" s="207">
        <f t="shared" ref="GU5:GU68" si="93">IF(ISNONTEXT($Q5),IF($G5="R",_xlfn.BETA.DIST(CX5,$M5,$N5,FALSE,$B5,$D5),_xlfn.BETA.DIST(CX5,$N5,$M5,FALSE,$B5,$D5)),NA())</f>
        <v>1.5644942669125011E-4</v>
      </c>
      <c r="GV5" s="207">
        <f t="shared" ref="GV5:GV68" si="94">IF(ISNONTEXT($Q5),IF($G5="R",_xlfn.BETA.DIST(CY5,$M5,$N5,FALSE,$B5,$D5),_xlfn.BETA.DIST(CY5,$N5,$M5,FALSE,$B5,$D5)),NA())</f>
        <v>1.1280212581726909E-4</v>
      </c>
      <c r="GW5" s="207">
        <f t="shared" ref="GW5:GW68" si="95">IF(ISNONTEXT($Q5),IF($G5="R",_xlfn.BETA.DIST(CZ5,$M5,$N5,FALSE,$B5,$D5),_xlfn.BETA.DIST(CZ5,$N5,$M5,FALSE,$B5,$D5)),NA())</f>
        <v>8.0105539126841131E-5</v>
      </c>
      <c r="GX5" s="207">
        <f t="shared" ref="GX5:GX68" si="96">IF(ISNONTEXT($Q5),IF($G5="R",_xlfn.BETA.DIST(DA5,$M5,$N5,FALSE,$B5,$D5),_xlfn.BETA.DIST(DA5,$N5,$M5,FALSE,$B5,$D5)),NA())</f>
        <v>5.5980792843838626E-5</v>
      </c>
      <c r="GY5" s="207">
        <f t="shared" ref="GY5:GY68" si="97">IF(ISNONTEXT($Q5),IF($G5="R",_xlfn.BETA.DIST(DB5,$M5,$N5,FALSE,$B5,$D5),_xlfn.BETA.DIST(DB5,$N5,$M5,FALSE,$B5,$D5)),NA())</f>
        <v>3.8462331834890463E-5</v>
      </c>
      <c r="GZ5" s="207">
        <f t="shared" ref="GZ5:GZ68" si="98">IF(ISNONTEXT($Q5),IF($G5="R",_xlfn.BETA.DIST(DC5,$M5,$N5,FALSE,$B5,$D5),_xlfn.BETA.DIST(DC5,$N5,$M5,FALSE,$B5,$D5)),NA())</f>
        <v>2.5953450938696794E-5</v>
      </c>
      <c r="HA5" s="207">
        <f t="shared" ref="HA5:HA68" si="99">IF(ISNONTEXT($Q5),IF($G5="R",_xlfn.BETA.DIST(DD5,$M5,$N5,FALSE,$B5,$D5),_xlfn.BETA.DIST(DD5,$N5,$M5,FALSE,$B5,$D5)),NA())</f>
        <v>1.7179397076735099E-5</v>
      </c>
      <c r="HB5" s="207">
        <f t="shared" ref="HB5:HB68" si="100">IF(ISNONTEXT($Q5),IF($G5="R",_xlfn.BETA.DIST(DE5,$M5,$N5,FALSE,$B5,$D5),_xlfn.BETA.DIST(DE5,$N5,$M5,FALSE,$B5,$D5)),NA())</f>
        <v>1.1140485264356921E-5</v>
      </c>
      <c r="HC5" s="207">
        <f t="shared" ref="HC5:HC68" si="101">IF(ISNONTEXT($Q5),IF($G5="R",_xlfn.BETA.DIST(DF5,$M5,$N5,FALSE,$B5,$D5),_xlfn.BETA.DIST(DF5,$N5,$M5,FALSE,$B5,$D5)),NA())</f>
        <v>7.0671476350975136E-6</v>
      </c>
      <c r="HD5" s="207">
        <f t="shared" ref="HD5:HD68" si="102">IF(ISNONTEXT($Q5),IF($G5="R",_xlfn.BETA.DIST(DG5,$M5,$N5,FALSE,$B5,$D5),_xlfn.BETA.DIST(DG5,$N5,$M5,FALSE,$B5,$D5)),NA())</f>
        <v>4.3783223076589838E-6</v>
      </c>
      <c r="HE5" s="207">
        <f t="shared" ref="HE5:HE68" si="103">IF(ISNONTEXT($Q5),IF($G5="R",_xlfn.BETA.DIST(DH5,$M5,$N5,FALSE,$B5,$D5),_xlfn.BETA.DIST(DH5,$N5,$M5,FALSE,$B5,$D5)),NA())</f>
        <v>2.6441128043026822E-6</v>
      </c>
      <c r="HF5" s="207">
        <f t="shared" ref="HF5:HF68" si="104">IF(ISNONTEXT($Q5),IF($G5="R",_xlfn.BETA.DIST(DI5,$M5,$N5,FALSE,$B5,$D5),_xlfn.BETA.DIST(DI5,$N5,$M5,FALSE,$B5,$D5)),NA())</f>
        <v>1.5532270636948209E-6</v>
      </c>
      <c r="HG5" s="207">
        <f t="shared" ref="HG5:HG68" si="105">IF(ISNONTEXT($Q5),IF($G5="R",_xlfn.BETA.DIST(DJ5,$M5,$N5,FALSE,$B5,$D5),_xlfn.BETA.DIST(DJ5,$N5,$M5,FALSE,$B5,$D5)),NA())</f>
        <v>8.8534994394153888E-7</v>
      </c>
      <c r="HH5" s="207">
        <f t="shared" ref="HH5:HH68" si="106">IF(ISNONTEXT($Q5),IF($G5="R",_xlfn.BETA.DIST(DK5,$M5,$N5,FALSE,$B5,$D5),_xlfn.BETA.DIST(DK5,$N5,$M5,FALSE,$B5,$D5)),NA())</f>
        <v>4.8832060168595516E-7</v>
      </c>
      <c r="HI5" s="207">
        <f t="shared" ref="HI5:HI68" si="107">IF(ISNONTEXT($Q5),IF($G5="R",_xlfn.BETA.DIST(DL5,$M5,$N5,FALSE,$B5,$D5),_xlfn.BETA.DIST(DL5,$N5,$M5,FALSE,$B5,$D5)),NA())</f>
        <v>2.5977702823650725E-7</v>
      </c>
      <c r="HJ5" s="207">
        <f t="shared" ref="HJ5:HJ68" si="108">IF(ISNONTEXT($Q5),IF($G5="R",_xlfn.BETA.DIST(DM5,$M5,$N5,FALSE,$B5,$D5),_xlfn.BETA.DIST(DM5,$N5,$M5,FALSE,$B5,$D5)),NA())</f>
        <v>1.3279057056414934E-7</v>
      </c>
      <c r="HK5" s="207">
        <f t="shared" ref="HK5:HK68" si="109">IF(ISNONTEXT($Q5),IF($G5="R",_xlfn.BETA.DIST(DN5,$M5,$N5,FALSE,$B5,$D5),_xlfn.BETA.DIST(DN5,$N5,$M5,FALSE,$B5,$D5)),NA())</f>
        <v>6.4936181187379849E-8</v>
      </c>
      <c r="HL5" s="207">
        <f t="shared" ref="HL5:HL68" si="110">IF(ISNONTEXT($Q5),IF($G5="R",_xlfn.BETA.DIST(DO5,$M5,$N5,FALSE,$B5,$D5),_xlfn.BETA.DIST(DO5,$N5,$M5,FALSE,$B5,$D5)),NA())</f>
        <v>3.0219686763852189E-8</v>
      </c>
      <c r="HM5" s="207">
        <f t="shared" ref="HM5:HM68" si="111">IF(ISNONTEXT($Q5),IF($G5="R",_xlfn.BETA.DIST(DP5,$M5,$N5,FALSE,$B5,$D5),_xlfn.BETA.DIST(DP5,$N5,$M5,FALSE,$B5,$D5)),NA())</f>
        <v>1.3300418477419775E-8</v>
      </c>
      <c r="HN5" s="207">
        <f t="shared" ref="HN5:HN68" si="112">IF(ISNONTEXT($Q5),IF($G5="R",_xlfn.BETA.DIST(DQ5,$M5,$N5,FALSE,$B5,$D5),_xlfn.BETA.DIST(DQ5,$N5,$M5,FALSE,$B5,$D5)),NA())</f>
        <v>5.4946098076935856E-9</v>
      </c>
      <c r="HO5" s="207">
        <f t="shared" ref="HO5:HO68" si="113">IF(ISNONTEXT($Q5),IF($G5="R",_xlfn.BETA.DIST(DR5,$M5,$N5,FALSE,$B5,$D5),_xlfn.BETA.DIST(DR5,$N5,$M5,FALSE,$B5,$D5)),NA())</f>
        <v>2.111042124400546E-9</v>
      </c>
      <c r="HP5" s="207">
        <f t="shared" ref="HP5:HP68" si="114">IF(ISNONTEXT($Q5),IF($G5="R",_xlfn.BETA.DIST(DS5,$M5,$N5,FALSE,$B5,$D5),_xlfn.BETA.DIST(DS5,$N5,$M5,FALSE,$B5,$D5)),NA())</f>
        <v>7.4571237212241746E-10</v>
      </c>
      <c r="HQ5" s="207">
        <f t="shared" ref="HQ5:HQ68" si="115">IF(ISNONTEXT($Q5),IF($G5="R",_xlfn.BETA.DIST(DT5,$M5,$N5,FALSE,$B5,$D5),_xlfn.BETA.DIST(DT5,$N5,$M5,FALSE,$B5,$D5)),NA())</f>
        <v>2.3871671943824877E-10</v>
      </c>
      <c r="HR5" s="207">
        <f t="shared" ref="HR5:HR68" si="116">IF(ISNONTEXT($Q5),IF($G5="R",_xlfn.BETA.DIST(DU5,$M5,$N5,FALSE,$B5,$D5),_xlfn.BETA.DIST(DU5,$N5,$M5,FALSE,$B5,$D5)),NA())</f>
        <v>6.7975555427975798E-11</v>
      </c>
      <c r="HS5" s="207">
        <f t="shared" ref="HS5:HS68" si="117">IF(ISNONTEXT($Q5),IF($G5="R",_xlfn.BETA.DIST(DV5,$M5,$N5,FALSE,$B5,$D5),_xlfn.BETA.DIST(DV5,$N5,$M5,FALSE,$B5,$D5)),NA())</f>
        <v>1.6801191317384482E-11</v>
      </c>
      <c r="HT5" s="207">
        <f t="shared" ref="HT5:HT68" si="118">IF(ISNONTEXT($Q5),IF($G5="R",_xlfn.BETA.DIST(DW5,$M5,$N5,FALSE,$B5,$D5),_xlfn.BETA.DIST(DW5,$N5,$M5,FALSE,$B5,$D5)),NA())</f>
        <v>3.486822245941364E-12</v>
      </c>
      <c r="HU5" s="207">
        <f t="shared" ref="HU5:HU68" si="119">IF(ISNONTEXT($Q5),IF($G5="R",_xlfn.BETA.DIST(DX5,$M5,$N5,FALSE,$B5,$D5),_xlfn.BETA.DIST(DX5,$N5,$M5,FALSE,$B5,$D5)),NA())</f>
        <v>5.7997383192288769E-13</v>
      </c>
      <c r="HV5" s="207">
        <f t="shared" ref="HV5:HV68" si="120">IF(ISNONTEXT($Q5),IF($G5="R",_xlfn.BETA.DIST(DY5,$M5,$N5,FALSE,$B5,$D5),_xlfn.BETA.DIST(DY5,$N5,$M5,FALSE,$B5,$D5)),NA())</f>
        <v>7.2221695423002311E-14</v>
      </c>
      <c r="HW5" s="207">
        <f t="shared" ref="HW5:HW68" si="121">IF(ISNONTEXT($Q5),IF($G5="R",_xlfn.BETA.DIST(DZ5,$M5,$N5,FALSE,$B5,$D5),_xlfn.BETA.DIST(DZ5,$N5,$M5,FALSE,$B5,$D5)),NA())</f>
        <v>6.0575986645973976E-15</v>
      </c>
      <c r="HX5" s="207">
        <f t="shared" ref="HX5:HX68" si="122">IF(ISNONTEXT($Q5),IF($G5="R",_xlfn.BETA.DIST(EA5,$M5,$N5,FALSE,$B5,$D5),_xlfn.BETA.DIST(EA5,$N5,$M5,FALSE,$B5,$D5)),NA())</f>
        <v>2.8667756612877348E-16</v>
      </c>
      <c r="HY5" s="207">
        <f t="shared" ref="HY5:HY68" si="123">IF(ISNONTEXT($Q5),IF($G5="R",_xlfn.BETA.DIST(EB5,$M5,$N5,FALSE,$B5,$D5),_xlfn.BETA.DIST(EB5,$N5,$M5,FALSE,$B5,$D5)),NA())</f>
        <v>5.4923082650214823E-18</v>
      </c>
      <c r="HZ5" s="207">
        <f t="shared" ref="HZ5:HZ68" si="124">IF(ISNONTEXT($Q5),IF($G5="R",_xlfn.BETA.DIST(EC5,$M5,$N5,FALSE,$B5,$D5),_xlfn.BETA.DIST(EC5,$N5,$M5,FALSE,$B5,$D5)),NA())</f>
        <v>2.0214251648573647E-20</v>
      </c>
      <c r="IA5" s="207">
        <f t="shared" ref="IA5:IA68" si="125">IF(ISNONTEXT($Q5),IF($G5="R",_xlfn.BETA.DIST(ED5,$M5,$N5,FALSE,$B5,$D5),_xlfn.BETA.DIST(ED5,$N5,$M5,FALSE,$B5,$D5)),NA())</f>
        <v>1.3246512724394843E-24</v>
      </c>
      <c r="IB5" s="207">
        <f t="shared" ref="IB5:IB68" si="126">IF(ISNONTEXT($Q5),IF($G5="R",_xlfn.BETA.DIST(EE5,$M5,$N5,FALSE,$B5,$D5),_xlfn.BETA.DIST(EE5,$N5,$M5,FALSE,$B5,$D5)),NA())</f>
        <v>3.7916063168462372E-70</v>
      </c>
    </row>
    <row r="6" spans="1:237" x14ac:dyDescent="0.25">
      <c r="A6" s="22">
        <v>3</v>
      </c>
      <c r="B6" s="110">
        <f t="shared" si="10"/>
        <v>60</v>
      </c>
      <c r="C6" s="124">
        <v>120</v>
      </c>
      <c r="D6" s="110">
        <f t="shared" si="11"/>
        <v>240</v>
      </c>
      <c r="E6" s="119">
        <f t="shared" si="12"/>
        <v>1</v>
      </c>
      <c r="F6" s="23">
        <f t="shared" si="13"/>
        <v>33.333333333333329</v>
      </c>
      <c r="G6" s="24" t="str">
        <f t="shared" si="14"/>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15"/>
        <v>150</v>
      </c>
      <c r="K6" s="26" t="s">
        <v>49</v>
      </c>
      <c r="L6" s="24">
        <f>IF(OR(F6="",K6=""),"",MATCH(K6,Confidence!$A$1:$A$10,0))</f>
        <v>3</v>
      </c>
      <c r="M6" s="27">
        <f t="shared" si="16"/>
        <v>5.5</v>
      </c>
      <c r="N6" s="27">
        <f t="shared" si="17"/>
        <v>10</v>
      </c>
      <c r="O6" s="24"/>
      <c r="P6" s="111">
        <f t="shared" si="18"/>
        <v>123.864</v>
      </c>
      <c r="Q6" s="111">
        <f t="shared" si="19"/>
        <v>21.204000000000001</v>
      </c>
      <c r="R6" s="39">
        <f t="shared" si="20"/>
        <v>449.60961600000002</v>
      </c>
      <c r="S6" s="124">
        <v>150</v>
      </c>
      <c r="T6" s="218">
        <f>IF(AND(B6&gt;0,C6&gt;0,D6&gt;0,M6&gt;0,N6&gt;0,S6&gt;0,NOT(K6="")),ABS(VLOOKUP($S$1,VLookups!$A$28:$B$29,2,FALSE)-_xlfn.BETA.DIST(S6,IF(G6="L",N6,M6),IF(G6="L",M6,N6),TRUE,B6,D6)),"")</f>
        <v>0.88177702243418099</v>
      </c>
      <c r="U6" s="121">
        <f>IF(OR($M6="",$N6=""),"",_xlfn.BETA.INV(ABS(VLOOKUP($S$1,VLookups!$A$28:$B$29,2,FALSE)-U$3),IF($G6="L",$N6,$M6),IF($G6="L",$M6,$N6),$B6,$D6))</f>
        <v>90.971906364313924</v>
      </c>
      <c r="V6" s="122">
        <f>IF(OR($M6="",$N6=""),"",_xlfn.BETA.INV(ABS(VLOOKUP($S$1,VLookups!$A$28:$B$29,2,FALSE)-V$3),IF($G6="L",$N6,$M6),IF($G6="L",$M6,$N6),$B6,$D6))</f>
        <v>160.72213906389902</v>
      </c>
      <c r="W6" s="121">
        <f>IF(OR($M6="",$N6=""),"",_xlfn.BETA.INV(ABS(VLOOKUP($S$1,VLookups!$A$28:$B$29,2,FALSE)-W$3),IF($G6="L",$N6,$M6),IF($G6="L",$M6,$N6),$B6,$D6))</f>
        <v>97.036400121737103</v>
      </c>
      <c r="X6" s="122">
        <f>IF(OR($M6="",$N6=""),"",_xlfn.BETA.INV(ABS(VLOOKUP($S$1,VLookups!$A$28:$B$29,2,FALSE)-X$3),IF($G6="L",$N6,$M6),IF($G6="L",$M6,$N6),$B6,$D6))</f>
        <v>105.16414707623944</v>
      </c>
      <c r="Y6" s="121">
        <f>IF(OR($M6="",$N6=""),"",_xlfn.BETA.INV(ABS(VLOOKUP($S$1,VLookups!$A$28:$B$29,2,FALSE)-Y$3),IF($G6="L",$N6,$M6),IF($G6="L",$M6,$N6),$B6,$D6))</f>
        <v>111.50517922738426</v>
      </c>
      <c r="Z6" s="122">
        <f>IF(OR($M6="",$N6=""),"",_xlfn.BETA.INV(ABS(VLOOKUP($S$1,VLookups!$A$28:$B$29,2,FALSE)-Z$3),IF($G6="L",$N6,$M6),IF($G6="L",$M6,$N6),$B6,$D6))</f>
        <v>117.20047249381531</v>
      </c>
      <c r="AA6" s="121">
        <f>IF(OR($M6="",$N6=""),"",_xlfn.BETA.INV(ABS(VLOOKUP($S$1,VLookups!$A$28:$B$29,2,FALSE)-AA$3),IF($G6="L",$N6,$M6),IF($G6="L",$M6,$N6),$B6,$D6))</f>
        <v>122.72071931788261</v>
      </c>
      <c r="AB6" s="122">
        <f>IF(OR($M6="",$N6=""),"",_xlfn.BETA.INV(ABS(VLOOKUP($S$1,VLookups!$A$28:$B$29,2,FALSE)-AB$3),IF($G6="L",$N6,$M6),IF($G6="L",$M6,$N6),$B6,$D6))</f>
        <v>128.39758684409776</v>
      </c>
      <c r="AC6" s="121">
        <f>IF(OR($M6="",$N6=""),"",_xlfn.BETA.INV(ABS(VLOOKUP($S$1,VLookups!$A$28:$B$29,2,FALSE)-AC$3),IF($G6="L",$N6,$M6),IF($G6="L",$M6,$N6),$B6,$D6))</f>
        <v>134.60437320108977</v>
      </c>
      <c r="AD6" s="122">
        <f>IF(OR($M6="",$N6=""),"",_xlfn.BETA.INV(ABS(VLOOKUP($S$1,VLookups!$A$28:$B$29,2,FALSE)-AD$3),IF($G6="L",$N6,$M6),IF($G6="L",$M6,$N6),$B6,$D6))</f>
        <v>141.98286713115343</v>
      </c>
      <c r="AE6" s="121">
        <f>IF(OR($M6="",$N6=""),"",_xlfn.BETA.INV(ABS(VLOOKUP($S$1,VLookups!$A$28:$B$29,2,FALSE)-AE$3),IF($G6="L",$N6,$M6),IF($G6="L",$M6,$N6),$B6,$D6))</f>
        <v>152.28434062539679</v>
      </c>
      <c r="AF6" s="122">
        <f>IF(OR($M6="",$N6=""),"",_xlfn.BETA.INV(ABS(VLOOKUP($S$1,VLookups!$A$28:$B$29,2,FALSE)-AF$3),IF($G6="L",$N6,$M6),IF($G6="L",$M6,$N6),$B6,$D6))</f>
        <v>175.98314816516046</v>
      </c>
      <c r="AG6" s="17"/>
      <c r="AH6" s="208">
        <f t="shared" si="21"/>
        <v>1.8</v>
      </c>
      <c r="AI6" s="206">
        <f t="shared" si="22"/>
        <v>60</v>
      </c>
      <c r="AJ6" s="190">
        <f t="shared" ref="AJ6:CU6" si="127">IF(ISNONTEXT($AH6),AI6+$AH6,"")</f>
        <v>61.8</v>
      </c>
      <c r="AK6" s="190">
        <f t="shared" si="127"/>
        <v>63.599999999999994</v>
      </c>
      <c r="AL6" s="190">
        <f t="shared" si="127"/>
        <v>65.399999999999991</v>
      </c>
      <c r="AM6" s="190">
        <f t="shared" si="127"/>
        <v>67.199999999999989</v>
      </c>
      <c r="AN6" s="190">
        <f t="shared" si="127"/>
        <v>68.999999999999986</v>
      </c>
      <c r="AO6" s="190">
        <f t="shared" si="127"/>
        <v>70.799999999999983</v>
      </c>
      <c r="AP6" s="190">
        <f t="shared" si="127"/>
        <v>72.59999999999998</v>
      </c>
      <c r="AQ6" s="190">
        <f t="shared" si="127"/>
        <v>74.399999999999977</v>
      </c>
      <c r="AR6" s="190">
        <f t="shared" si="127"/>
        <v>76.199999999999974</v>
      </c>
      <c r="AS6" s="190">
        <f t="shared" si="127"/>
        <v>77.999999999999972</v>
      </c>
      <c r="AT6" s="190">
        <f t="shared" si="127"/>
        <v>79.799999999999969</v>
      </c>
      <c r="AU6" s="190">
        <f t="shared" si="127"/>
        <v>81.599999999999966</v>
      </c>
      <c r="AV6" s="190">
        <f t="shared" si="127"/>
        <v>83.399999999999963</v>
      </c>
      <c r="AW6" s="190">
        <f t="shared" si="127"/>
        <v>85.19999999999996</v>
      </c>
      <c r="AX6" s="190">
        <f t="shared" si="127"/>
        <v>86.999999999999957</v>
      </c>
      <c r="AY6" s="190">
        <f t="shared" si="127"/>
        <v>88.799999999999955</v>
      </c>
      <c r="AZ6" s="190">
        <f t="shared" si="127"/>
        <v>90.599999999999952</v>
      </c>
      <c r="BA6" s="190">
        <f t="shared" si="127"/>
        <v>92.399999999999949</v>
      </c>
      <c r="BB6" s="190">
        <f t="shared" si="127"/>
        <v>94.199999999999946</v>
      </c>
      <c r="BC6" s="190">
        <f t="shared" si="127"/>
        <v>95.999999999999943</v>
      </c>
      <c r="BD6" s="190">
        <f t="shared" si="127"/>
        <v>97.79999999999994</v>
      </c>
      <c r="BE6" s="190">
        <f t="shared" si="127"/>
        <v>99.599999999999937</v>
      </c>
      <c r="BF6" s="190">
        <f t="shared" si="127"/>
        <v>101.39999999999993</v>
      </c>
      <c r="BG6" s="190">
        <f t="shared" si="127"/>
        <v>103.19999999999993</v>
      </c>
      <c r="BH6" s="190">
        <f t="shared" si="127"/>
        <v>104.99999999999993</v>
      </c>
      <c r="BI6" s="190">
        <f t="shared" si="127"/>
        <v>106.79999999999993</v>
      </c>
      <c r="BJ6" s="190">
        <f t="shared" si="127"/>
        <v>108.59999999999992</v>
      </c>
      <c r="BK6" s="190">
        <f t="shared" si="127"/>
        <v>110.39999999999992</v>
      </c>
      <c r="BL6" s="190">
        <f t="shared" si="127"/>
        <v>112.19999999999992</v>
      </c>
      <c r="BM6" s="190">
        <f t="shared" si="127"/>
        <v>113.99999999999991</v>
      </c>
      <c r="BN6" s="190">
        <f t="shared" si="127"/>
        <v>115.79999999999991</v>
      </c>
      <c r="BO6" s="190">
        <f t="shared" si="127"/>
        <v>117.59999999999991</v>
      </c>
      <c r="BP6" s="190">
        <f t="shared" si="127"/>
        <v>119.39999999999991</v>
      </c>
      <c r="BQ6" s="190">
        <f t="shared" si="127"/>
        <v>121.1999999999999</v>
      </c>
      <c r="BR6" s="190">
        <f t="shared" si="127"/>
        <v>122.9999999999999</v>
      </c>
      <c r="BS6" s="190">
        <f t="shared" si="127"/>
        <v>124.7999999999999</v>
      </c>
      <c r="BT6" s="190">
        <f t="shared" si="127"/>
        <v>126.59999999999989</v>
      </c>
      <c r="BU6" s="190">
        <f t="shared" si="127"/>
        <v>128.39999999999989</v>
      </c>
      <c r="BV6" s="190">
        <f t="shared" si="127"/>
        <v>130.1999999999999</v>
      </c>
      <c r="BW6" s="190">
        <f t="shared" si="127"/>
        <v>131.99999999999991</v>
      </c>
      <c r="BX6" s="190">
        <f t="shared" si="127"/>
        <v>133.79999999999993</v>
      </c>
      <c r="BY6" s="190">
        <f t="shared" si="127"/>
        <v>135.59999999999994</v>
      </c>
      <c r="BZ6" s="190">
        <f t="shared" si="127"/>
        <v>137.39999999999995</v>
      </c>
      <c r="CA6" s="190">
        <f t="shared" si="127"/>
        <v>139.19999999999996</v>
      </c>
      <c r="CB6" s="190">
        <f t="shared" si="127"/>
        <v>140.99999999999997</v>
      </c>
      <c r="CC6" s="190">
        <f t="shared" si="127"/>
        <v>142.79999999999998</v>
      </c>
      <c r="CD6" s="190">
        <f t="shared" si="127"/>
        <v>144.6</v>
      </c>
      <c r="CE6" s="190">
        <f t="shared" si="127"/>
        <v>146.4</v>
      </c>
      <c r="CF6" s="190">
        <f t="shared" si="127"/>
        <v>148.20000000000002</v>
      </c>
      <c r="CG6" s="190">
        <f t="shared" si="127"/>
        <v>150.00000000000003</v>
      </c>
      <c r="CH6" s="190">
        <f t="shared" si="127"/>
        <v>151.80000000000004</v>
      </c>
      <c r="CI6" s="190">
        <f t="shared" si="127"/>
        <v>153.60000000000005</v>
      </c>
      <c r="CJ6" s="190">
        <f t="shared" si="127"/>
        <v>155.40000000000006</v>
      </c>
      <c r="CK6" s="190">
        <f t="shared" si="127"/>
        <v>157.20000000000007</v>
      </c>
      <c r="CL6" s="190">
        <f t="shared" si="127"/>
        <v>159.00000000000009</v>
      </c>
      <c r="CM6" s="190">
        <f t="shared" si="127"/>
        <v>160.8000000000001</v>
      </c>
      <c r="CN6" s="190">
        <f t="shared" si="127"/>
        <v>162.60000000000011</v>
      </c>
      <c r="CO6" s="190">
        <f t="shared" si="127"/>
        <v>164.40000000000012</v>
      </c>
      <c r="CP6" s="190">
        <f t="shared" si="127"/>
        <v>166.20000000000013</v>
      </c>
      <c r="CQ6" s="190">
        <f t="shared" si="127"/>
        <v>168.00000000000014</v>
      </c>
      <c r="CR6" s="190">
        <f t="shared" si="127"/>
        <v>169.80000000000015</v>
      </c>
      <c r="CS6" s="190">
        <f t="shared" si="127"/>
        <v>171.60000000000016</v>
      </c>
      <c r="CT6" s="190">
        <f t="shared" si="127"/>
        <v>173.40000000000018</v>
      </c>
      <c r="CU6" s="190">
        <f t="shared" si="127"/>
        <v>175.20000000000019</v>
      </c>
      <c r="CV6" s="190">
        <f t="shared" ref="CV6:ED6" si="128">IF(ISNONTEXT($AH6),CU6+$AH6,"")</f>
        <v>177.0000000000002</v>
      </c>
      <c r="CW6" s="190">
        <f t="shared" si="128"/>
        <v>178.80000000000021</v>
      </c>
      <c r="CX6" s="190">
        <f t="shared" si="128"/>
        <v>180.60000000000022</v>
      </c>
      <c r="CY6" s="190">
        <f t="shared" si="128"/>
        <v>182.40000000000023</v>
      </c>
      <c r="CZ6" s="190">
        <f t="shared" si="128"/>
        <v>184.20000000000024</v>
      </c>
      <c r="DA6" s="190">
        <f t="shared" si="128"/>
        <v>186.00000000000026</v>
      </c>
      <c r="DB6" s="190">
        <f t="shared" si="128"/>
        <v>187.80000000000027</v>
      </c>
      <c r="DC6" s="190">
        <f t="shared" si="128"/>
        <v>189.60000000000028</v>
      </c>
      <c r="DD6" s="190">
        <f t="shared" si="128"/>
        <v>191.40000000000029</v>
      </c>
      <c r="DE6" s="190">
        <f t="shared" si="128"/>
        <v>193.2000000000003</v>
      </c>
      <c r="DF6" s="190">
        <f t="shared" si="128"/>
        <v>195.00000000000031</v>
      </c>
      <c r="DG6" s="190">
        <f t="shared" si="128"/>
        <v>196.80000000000032</v>
      </c>
      <c r="DH6" s="190">
        <f t="shared" si="128"/>
        <v>198.60000000000034</v>
      </c>
      <c r="DI6" s="190">
        <f t="shared" si="128"/>
        <v>200.40000000000035</v>
      </c>
      <c r="DJ6" s="190">
        <f t="shared" si="128"/>
        <v>202.20000000000036</v>
      </c>
      <c r="DK6" s="190">
        <f t="shared" si="128"/>
        <v>204.00000000000037</v>
      </c>
      <c r="DL6" s="190">
        <f t="shared" si="128"/>
        <v>205.80000000000038</v>
      </c>
      <c r="DM6" s="190">
        <f t="shared" si="128"/>
        <v>207.60000000000039</v>
      </c>
      <c r="DN6" s="190">
        <f t="shared" si="128"/>
        <v>209.4000000000004</v>
      </c>
      <c r="DO6" s="190">
        <f t="shared" si="128"/>
        <v>211.20000000000041</v>
      </c>
      <c r="DP6" s="190">
        <f t="shared" si="128"/>
        <v>213.00000000000043</v>
      </c>
      <c r="DQ6" s="190">
        <f t="shared" si="128"/>
        <v>214.80000000000044</v>
      </c>
      <c r="DR6" s="190">
        <f t="shared" si="128"/>
        <v>216.60000000000045</v>
      </c>
      <c r="DS6" s="190">
        <f t="shared" si="128"/>
        <v>218.40000000000046</v>
      </c>
      <c r="DT6" s="190">
        <f t="shared" si="128"/>
        <v>220.20000000000047</v>
      </c>
      <c r="DU6" s="190">
        <f t="shared" si="128"/>
        <v>222.00000000000048</v>
      </c>
      <c r="DV6" s="190">
        <f t="shared" si="128"/>
        <v>223.80000000000049</v>
      </c>
      <c r="DW6" s="190">
        <f t="shared" si="128"/>
        <v>225.60000000000051</v>
      </c>
      <c r="DX6" s="190">
        <f t="shared" si="128"/>
        <v>227.40000000000052</v>
      </c>
      <c r="DY6" s="190">
        <f t="shared" si="128"/>
        <v>229.20000000000053</v>
      </c>
      <c r="DZ6" s="190">
        <f t="shared" si="128"/>
        <v>231.00000000000054</v>
      </c>
      <c r="EA6" s="190">
        <f t="shared" si="128"/>
        <v>232.80000000000055</v>
      </c>
      <c r="EB6" s="190">
        <f t="shared" si="128"/>
        <v>234.60000000000056</v>
      </c>
      <c r="EC6" s="190">
        <f t="shared" si="128"/>
        <v>236.40000000000057</v>
      </c>
      <c r="ED6" s="190">
        <f t="shared" si="128"/>
        <v>238.20000000000059</v>
      </c>
      <c r="EE6" s="206">
        <f t="shared" si="25"/>
        <v>239.999</v>
      </c>
      <c r="EF6" s="207">
        <f t="shared" si="26"/>
        <v>0</v>
      </c>
      <c r="EG6" s="207">
        <f t="shared" si="27"/>
        <v>8.9466403045852694E-8</v>
      </c>
      <c r="EH6" s="207">
        <f t="shared" si="28"/>
        <v>1.8476209900207678E-6</v>
      </c>
      <c r="EI6" s="207">
        <f t="shared" si="29"/>
        <v>1.0445626198386285E-5</v>
      </c>
      <c r="EJ6" s="207">
        <f t="shared" si="30"/>
        <v>3.4725961870120713E-5</v>
      </c>
      <c r="EK6" s="207">
        <f t="shared" si="31"/>
        <v>8.626223233321321E-5</v>
      </c>
      <c r="EL6" s="207">
        <f t="shared" si="32"/>
        <v>1.781453680808841E-4</v>
      </c>
      <c r="EM6" s="207">
        <f t="shared" si="33"/>
        <v>3.2376577858831529E-4</v>
      </c>
      <c r="EN6" s="207">
        <f t="shared" si="34"/>
        <v>5.3572092900997632E-4</v>
      </c>
      <c r="EO6" s="207">
        <f t="shared" si="35"/>
        <v>8.249109130440105E-4</v>
      </c>
      <c r="EP6" s="207">
        <f t="shared" si="36"/>
        <v>1.1998468361591845E-3</v>
      </c>
      <c r="EQ6" s="207">
        <f t="shared" si="37"/>
        <v>1.6661740596196092E-3</v>
      </c>
      <c r="ER6" s="207">
        <f t="shared" si="38"/>
        <v>2.2263984054271347E-3</v>
      </c>
      <c r="ES6" s="207">
        <f t="shared" si="39"/>
        <v>2.8797950750976851E-3</v>
      </c>
      <c r="ET6" s="207">
        <f t="shared" si="40"/>
        <v>3.622475421441348E-3</v>
      </c>
      <c r="EU6" s="207">
        <f t="shared" si="41"/>
        <v>4.4475846522215009E-3</v>
      </c>
      <c r="EV6" s="207">
        <f t="shared" si="42"/>
        <v>5.3456032486108428E-3</v>
      </c>
      <c r="EW6" s="207">
        <f t="shared" si="43"/>
        <v>6.3047257994545457E-3</v>
      </c>
      <c r="EX6" s="207">
        <f t="shared" si="44"/>
        <v>7.3112926890806481E-3</v>
      </c>
      <c r="EY6" s="207">
        <f t="shared" si="45"/>
        <v>8.3502523417003493E-3</v>
      </c>
      <c r="EZ6" s="207">
        <f t="shared" si="46"/>
        <v>9.4056343037400205E-3</v>
      </c>
      <c r="FA6" s="207">
        <f t="shared" si="47"/>
        <v>1.0461016175491616E-2</v>
      </c>
      <c r="FB6" s="207">
        <f t="shared" si="48"/>
        <v>1.1499970164641793E-2</v>
      </c>
      <c r="FC6" s="207">
        <f t="shared" si="49"/>
        <v>1.2506477736915765E-2</v>
      </c>
      <c r="FD6" s="207">
        <f t="shared" si="50"/>
        <v>1.3465303417632798E-2</v>
      </c>
      <c r="FE6" s="207">
        <f t="shared" si="51"/>
        <v>1.4362321205609837E-2</v>
      </c>
      <c r="FF6" s="207">
        <f t="shared" si="52"/>
        <v>1.5184789265620679E-2</v>
      </c>
      <c r="FG6" s="207">
        <f t="shared" si="53"/>
        <v>1.5921570547365673E-2</v>
      </c>
      <c r="FH6" s="207">
        <f t="shared" si="54"/>
        <v>1.6563298726850396E-2</v>
      </c>
      <c r="FI6" s="207">
        <f t="shared" si="55"/>
        <v>1.7102490376871914E-2</v>
      </c>
      <c r="FJ6" s="207">
        <f t="shared" si="56"/>
        <v>1.7533605549502361E-2</v>
      </c>
      <c r="FK6" s="207">
        <f t="shared" si="57"/>
        <v>1.7853060002173331E-2</v>
      </c>
      <c r="FL6" s="207">
        <f t="shared" si="58"/>
        <v>1.8059193130870812E-2</v>
      </c>
      <c r="FM6" s="207">
        <f t="shared" si="59"/>
        <v>1.8152196302388159E-2</v>
      </c>
      <c r="FN6" s="207">
        <f t="shared" si="60"/>
        <v>1.8134006717828818E-2</v>
      </c>
      <c r="FO6" s="207">
        <f t="shared" si="61"/>
        <v>1.8008172208208158E-2</v>
      </c>
      <c r="FP6" s="207">
        <f t="shared" si="62"/>
        <v>1.7779692477501947E-2</v>
      </c>
      <c r="FQ6" s="207">
        <f t="shared" si="63"/>
        <v>1.7454842286652204E-2</v>
      </c>
      <c r="FR6" s="207">
        <f t="shared" si="64"/>
        <v>1.7040981931734249E-2</v>
      </c>
      <c r="FS6" s="207">
        <f t="shared" si="65"/>
        <v>1.6546360128326217E-2</v>
      </c>
      <c r="FT6" s="207">
        <f t="shared" si="66"/>
        <v>1.5979914089219921E-2</v>
      </c>
      <c r="FU6" s="207">
        <f t="shared" si="67"/>
        <v>1.5351071190395617E-2</v>
      </c>
      <c r="FV6" s="207">
        <f t="shared" si="68"/>
        <v>1.4669556176223236E-2</v>
      </c>
      <c r="FW6" s="207">
        <f t="shared" si="69"/>
        <v>1.3945207373741386E-2</v>
      </c>
      <c r="FX6" s="207">
        <f t="shared" si="70"/>
        <v>1.318780488112139E-2</v>
      </c>
      <c r="FY6" s="207">
        <f t="shared" si="71"/>
        <v>1.2406913179418836E-2</v>
      </c>
      <c r="FZ6" s="207">
        <f t="shared" si="72"/>
        <v>1.1611740100629556E-2</v>
      </c>
      <c r="GA6" s="207">
        <f t="shared" si="73"/>
        <v>1.0811013578860709E-2</v>
      </c>
      <c r="GB6" s="207">
        <f t="shared" si="74"/>
        <v>1.001287712382945E-2</v>
      </c>
      <c r="GC6" s="207">
        <f t="shared" si="75"/>
        <v>9.2248044944168456E-3</v>
      </c>
      <c r="GD6" s="207">
        <f t="shared" si="76"/>
        <v>8.4535336209314946E-3</v>
      </c>
      <c r="GE6" s="207">
        <f t="shared" si="77"/>
        <v>7.7050194331990786E-3</v>
      </c>
      <c r="GF6" s="207">
        <f t="shared" si="78"/>
        <v>6.9844049015818695E-3</v>
      </c>
      <c r="GG6" s="207">
        <f t="shared" si="79"/>
        <v>6.296009292450111E-3</v>
      </c>
      <c r="GH6" s="207">
        <f t="shared" si="80"/>
        <v>5.6433323803565336E-3</v>
      </c>
      <c r="GI6" s="207">
        <f t="shared" si="81"/>
        <v>5.0290731471221393E-3</v>
      </c>
      <c r="GJ6" s="207">
        <f t="shared" si="82"/>
        <v>4.4551613332522713E-3</v>
      </c>
      <c r="GK6" s="207">
        <f t="shared" si="83"/>
        <v>3.9228000887714786E-3</v>
      </c>
      <c r="GL6" s="207">
        <f t="shared" si="84"/>
        <v>3.432517897161124E-3</v>
      </c>
      <c r="GM6" s="207">
        <f t="shared" si="85"/>
        <v>2.9842279154069992E-3</v>
      </c>
      <c r="GN6" s="207">
        <f t="shared" si="86"/>
        <v>2.5772928824428038E-3</v>
      </c>
      <c r="GO6" s="207">
        <f t="shared" si="87"/>
        <v>2.2105937942357807E-3</v>
      </c>
      <c r="GP6" s="207">
        <f t="shared" si="88"/>
        <v>1.8826006227218406E-3</v>
      </c>
      <c r="GQ6" s="207">
        <f t="shared" si="89"/>
        <v>1.5914434637433867E-3</v>
      </c>
      <c r="GR6" s="207">
        <f t="shared" si="90"/>
        <v>1.3349826318155825E-3</v>
      </c>
      <c r="GS6" s="207">
        <f t="shared" si="91"/>
        <v>1.1108763725165556E-3</v>
      </c>
      <c r="GT6" s="207">
        <f t="shared" si="92"/>
        <v>9.1664503205056208E-4</v>
      </c>
      <c r="GU6" s="207">
        <f t="shared" si="93"/>
        <v>7.4973070354179036E-4</v>
      </c>
      <c r="GV6" s="207">
        <f t="shared" si="94"/>
        <v>6.0755155641485138E-4</v>
      </c>
      <c r="GW6" s="207">
        <f t="shared" si="95"/>
        <v>4.8755024446888481E-4</v>
      </c>
      <c r="GX6" s="207">
        <f t="shared" si="96"/>
        <v>3.8723597581503375E-4</v>
      </c>
      <c r="GY6" s="207">
        <f t="shared" si="97"/>
        <v>3.042200098356791E-4</v>
      </c>
      <c r="GZ6" s="207">
        <f t="shared" si="98"/>
        <v>2.3624451916408931E-4</v>
      </c>
      <c r="HA6" s="207">
        <f t="shared" si="99"/>
        <v>1.8120491516161009E-4</v>
      </c>
      <c r="HB6" s="207">
        <f t="shared" si="100"/>
        <v>1.3716588067830938E-4</v>
      </c>
      <c r="HC6" s="207">
        <f t="shared" si="101"/>
        <v>1.0237148165736151E-4</v>
      </c>
      <c r="HD6" s="207">
        <f t="shared" si="102"/>
        <v>7.524983749337719E-5</v>
      </c>
      <c r="HE6" s="207">
        <f t="shared" si="103"/>
        <v>5.441291758901167E-5</v>
      </c>
      <c r="HF6" s="207">
        <f t="shared" si="104"/>
        <v>3.8652097397022165E-5</v>
      </c>
      <c r="HG6" s="207">
        <f t="shared" si="105"/>
        <v>2.6930151035687901E-5</v>
      </c>
      <c r="HH6" s="207">
        <f t="shared" si="106"/>
        <v>1.8370379499490808E-5</v>
      </c>
      <c r="HI6" s="207">
        <f t="shared" si="107"/>
        <v>1.2243574247903823E-5</v>
      </c>
      <c r="HJ6" s="207">
        <f t="shared" si="108"/>
        <v>7.9534967394514519E-6</v>
      </c>
      <c r="HK6" s="207">
        <f t="shared" si="109"/>
        <v>5.0215169595901536E-6</v>
      </c>
      <c r="HL6" s="207">
        <f t="shared" si="110"/>
        <v>3.0710002860464567E-6</v>
      </c>
      <c r="HM6" s="207">
        <f t="shared" si="111"/>
        <v>1.8119646593786836E-6</v>
      </c>
      <c r="HN6" s="207">
        <f t="shared" si="112"/>
        <v>1.0264518396502447E-6</v>
      </c>
      <c r="HO6" s="207">
        <f t="shared" si="113"/>
        <v>5.5497067234671917E-7</v>
      </c>
      <c r="HP6" s="207">
        <f t="shared" si="114"/>
        <v>2.8428010345447257E-7</v>
      </c>
      <c r="HQ6" s="207">
        <f t="shared" si="115"/>
        <v>1.3668863986575958E-7</v>
      </c>
      <c r="HR6" s="207">
        <f t="shared" si="116"/>
        <v>6.0958534581055563E-8</v>
      </c>
      <c r="HS6" s="207">
        <f t="shared" si="117"/>
        <v>2.4820588593608646E-8</v>
      </c>
      <c r="HT6" s="207">
        <f t="shared" si="118"/>
        <v>9.032299538818255E-9</v>
      </c>
      <c r="HU6" s="207">
        <f t="shared" si="119"/>
        <v>2.851010746548241E-9</v>
      </c>
      <c r="HV6" s="207">
        <f t="shared" si="120"/>
        <v>7.4710186468911261E-10</v>
      </c>
      <c r="HW6" s="207">
        <f t="shared" si="121"/>
        <v>1.5185513720756351E-10</v>
      </c>
      <c r="HX6" s="207">
        <f t="shared" si="122"/>
        <v>2.1365039315955059E-11</v>
      </c>
      <c r="HY6" s="207">
        <f t="shared" si="123"/>
        <v>1.6807662638977848E-12</v>
      </c>
      <c r="HZ6" s="207">
        <f t="shared" si="124"/>
        <v>4.5785770526489647E-14</v>
      </c>
      <c r="IA6" s="207">
        <f t="shared" si="125"/>
        <v>9.3605550429099183E-17</v>
      </c>
      <c r="IB6" s="207">
        <f t="shared" si="126"/>
        <v>4.9371897923597239E-46</v>
      </c>
    </row>
    <row r="7" spans="1:237" x14ac:dyDescent="0.25">
      <c r="A7" s="22">
        <v>4</v>
      </c>
      <c r="B7" s="110">
        <f t="shared" si="10"/>
        <v>60</v>
      </c>
      <c r="C7" s="124">
        <v>120</v>
      </c>
      <c r="D7" s="110">
        <f t="shared" si="11"/>
        <v>240</v>
      </c>
      <c r="E7" s="119">
        <f t="shared" si="12"/>
        <v>1</v>
      </c>
      <c r="F7" s="23">
        <f t="shared" si="13"/>
        <v>33.333333333333329</v>
      </c>
      <c r="G7" s="24" t="str">
        <f t="shared" si="14"/>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15"/>
        <v>150</v>
      </c>
      <c r="K7" s="26" t="s">
        <v>26</v>
      </c>
      <c r="L7" s="24">
        <f>IF(OR(F7="",K7=""),"",MATCH(K7,Confidence!$A$1:$A$10,0))</f>
        <v>4</v>
      </c>
      <c r="M7" s="27">
        <f t="shared" si="16"/>
        <v>4</v>
      </c>
      <c r="N7" s="27">
        <f t="shared" si="17"/>
        <v>7</v>
      </c>
      <c r="O7" s="24"/>
      <c r="P7" s="111">
        <f t="shared" si="18"/>
        <v>125.44799999999999</v>
      </c>
      <c r="Q7" s="111">
        <f t="shared" si="19"/>
        <v>25.001999999999999</v>
      </c>
      <c r="R7" s="39">
        <f t="shared" si="20"/>
        <v>625.1000039999999</v>
      </c>
      <c r="S7" s="124">
        <v>150</v>
      </c>
      <c r="T7" s="218">
        <f>IF(AND(B7&gt;0,C7&gt;0,D7&gt;0,M7&gt;0,N7&gt;0,S7&gt;0,NOT(K7="")),ABS(VLOOKUP($S$1,VLookups!$A$28:$B$29,2,FALSE)-_xlfn.BETA.DIST(S7,IF(G7="L",N7,M7),IF(G7="L",M7,N7),TRUE,B7,D7)),"")</f>
        <v>0.828125</v>
      </c>
      <c r="U7" s="121">
        <f>IF(OR($M7="",$N7=""),"",_xlfn.BETA.INV(ABS(VLOOKUP($S$1,VLookups!$A$28:$B$29,2,FALSE)-U$3),IF($G7="L",$N7,$M7),IF($G7="L",$M7,$N7),$B7,$D7))</f>
        <v>87.005083345202394</v>
      </c>
      <c r="V7" s="122">
        <f>IF(OR($M7="",$N7=""),"",_xlfn.BETA.INV(ABS(VLOOKUP($S$1,VLookups!$A$28:$B$29,2,FALSE)-V$3),IF($G7="L",$N7,$M7),IF($G7="L",$M7,$N7),$B7,$D7))</f>
        <v>169.19235889897439</v>
      </c>
      <c r="W7" s="121">
        <f>IF(OR($M7="",$N7=""),"",_xlfn.BETA.INV(ABS(VLOOKUP($S$1,VLookups!$A$28:$B$29,2,FALSE)-W$3),IF($G7="L",$N7,$M7),IF($G7="L",$M7,$N7),$B7,$D7))</f>
        <v>93.761213396520859</v>
      </c>
      <c r="X7" s="122">
        <f>IF(OR($M7="",$N7=""),"",_xlfn.BETA.INV(ABS(VLOOKUP($S$1,VLookups!$A$28:$B$29,2,FALSE)-X$3),IF($G7="L",$N7,$M7),IF($G7="L",$M7,$N7),$B7,$D7))</f>
        <v>103.0994199787645</v>
      </c>
      <c r="Y7" s="121">
        <f>IF(OR($M7="",$N7=""),"",_xlfn.BETA.INV(ABS(VLOOKUP($S$1,VLookups!$A$28:$B$29,2,FALSE)-Y$3),IF($G7="L",$N7,$M7),IF($G7="L",$M7,$N7),$B7,$D7))</f>
        <v>110.54416662601456</v>
      </c>
      <c r="Z7" s="122">
        <f>IF(OR($M7="",$N7=""),"",_xlfn.BETA.INV(ABS(VLOOKUP($S$1,VLookups!$A$28:$B$29,2,FALSE)-Z$3),IF($G7="L",$N7,$M7),IF($G7="L",$M7,$N7),$B7,$D7))</f>
        <v>117.31131086579957</v>
      </c>
      <c r="AA7" s="121">
        <f>IF(OR($M7="",$N7=""),"",_xlfn.BETA.INV(ABS(VLOOKUP($S$1,VLookups!$A$28:$B$29,2,FALSE)-AA$3),IF($G7="L",$N7,$M7),IF($G7="L",$M7,$N7),$B7,$D7))</f>
        <v>123.91799422424795</v>
      </c>
      <c r="AB7" s="122">
        <f>IF(OR($M7="",$N7=""),"",_xlfn.BETA.INV(ABS(VLOOKUP($S$1,VLookups!$A$28:$B$29,2,FALSE)-AB$3),IF($G7="L",$N7,$M7),IF($G7="L",$M7,$N7),$B7,$D7))</f>
        <v>130.73912215306711</v>
      </c>
      <c r="AC7" s="121">
        <f>IF(OR($M7="",$N7=""),"",_xlfn.BETA.INV(ABS(VLOOKUP($S$1,VLookups!$A$28:$B$29,2,FALSE)-AC$3),IF($G7="L",$N7,$M7),IF($G7="L",$M7,$N7),$B7,$D7))</f>
        <v>138.20485885986596</v>
      </c>
      <c r="AD7" s="122">
        <f>IF(OR($M7="",$N7=""),"",_xlfn.BETA.INV(ABS(VLOOKUP($S$1,VLookups!$A$28:$B$29,2,FALSE)-AD$3),IF($G7="L",$N7,$M7),IF($G7="L",$M7,$N7),$B7,$D7))</f>
        <v>147.0583027346733</v>
      </c>
      <c r="AE7" s="121">
        <f>IF(OR($M7="",$N7=""),"",_xlfn.BETA.INV(ABS(VLOOKUP($S$1,VLookups!$A$28:$B$29,2,FALSE)-AE$3),IF($G7="L",$N7,$M7),IF($G7="L",$M7,$N7),$B7,$D7))</f>
        <v>159.31154982904781</v>
      </c>
      <c r="AF7" s="122">
        <f>IF(OR($M7="",$N7=""),"",_xlfn.BETA.INV(ABS(VLOOKUP($S$1,VLookups!$A$28:$B$29,2,FALSE)-AF$3),IF($G7="L",$N7,$M7),IF($G7="L",$M7,$N7),$B7,$D7))</f>
        <v>186.51903498230325</v>
      </c>
      <c r="AG7" s="17"/>
      <c r="AH7" s="208">
        <f t="shared" si="21"/>
        <v>1.8</v>
      </c>
      <c r="AI7" s="206">
        <f t="shared" si="22"/>
        <v>60</v>
      </c>
      <c r="AJ7" s="190">
        <f t="shared" ref="AJ7:CU7" si="129">IF(ISNONTEXT($AH7),AI7+$AH7,"")</f>
        <v>61.8</v>
      </c>
      <c r="AK7" s="190">
        <f t="shared" si="129"/>
        <v>63.599999999999994</v>
      </c>
      <c r="AL7" s="190">
        <f t="shared" si="129"/>
        <v>65.399999999999991</v>
      </c>
      <c r="AM7" s="190">
        <f t="shared" si="129"/>
        <v>67.199999999999989</v>
      </c>
      <c r="AN7" s="190">
        <f t="shared" si="129"/>
        <v>68.999999999999986</v>
      </c>
      <c r="AO7" s="190">
        <f t="shared" si="129"/>
        <v>70.799999999999983</v>
      </c>
      <c r="AP7" s="190">
        <f t="shared" si="129"/>
        <v>72.59999999999998</v>
      </c>
      <c r="AQ7" s="190">
        <f t="shared" si="129"/>
        <v>74.399999999999977</v>
      </c>
      <c r="AR7" s="190">
        <f t="shared" si="129"/>
        <v>76.199999999999974</v>
      </c>
      <c r="AS7" s="190">
        <f t="shared" si="129"/>
        <v>77.999999999999972</v>
      </c>
      <c r="AT7" s="190">
        <f t="shared" si="129"/>
        <v>79.799999999999969</v>
      </c>
      <c r="AU7" s="190">
        <f t="shared" si="129"/>
        <v>81.599999999999966</v>
      </c>
      <c r="AV7" s="190">
        <f t="shared" si="129"/>
        <v>83.399999999999963</v>
      </c>
      <c r="AW7" s="190">
        <f t="shared" si="129"/>
        <v>85.19999999999996</v>
      </c>
      <c r="AX7" s="190">
        <f t="shared" si="129"/>
        <v>86.999999999999957</v>
      </c>
      <c r="AY7" s="190">
        <f t="shared" si="129"/>
        <v>88.799999999999955</v>
      </c>
      <c r="AZ7" s="190">
        <f t="shared" si="129"/>
        <v>90.599999999999952</v>
      </c>
      <c r="BA7" s="190">
        <f t="shared" si="129"/>
        <v>92.399999999999949</v>
      </c>
      <c r="BB7" s="190">
        <f t="shared" si="129"/>
        <v>94.199999999999946</v>
      </c>
      <c r="BC7" s="190">
        <f t="shared" si="129"/>
        <v>95.999999999999943</v>
      </c>
      <c r="BD7" s="190">
        <f t="shared" si="129"/>
        <v>97.79999999999994</v>
      </c>
      <c r="BE7" s="190">
        <f t="shared" si="129"/>
        <v>99.599999999999937</v>
      </c>
      <c r="BF7" s="190">
        <f t="shared" si="129"/>
        <v>101.39999999999993</v>
      </c>
      <c r="BG7" s="190">
        <f t="shared" si="129"/>
        <v>103.19999999999993</v>
      </c>
      <c r="BH7" s="190">
        <f t="shared" si="129"/>
        <v>104.99999999999993</v>
      </c>
      <c r="BI7" s="190">
        <f t="shared" si="129"/>
        <v>106.79999999999993</v>
      </c>
      <c r="BJ7" s="190">
        <f t="shared" si="129"/>
        <v>108.59999999999992</v>
      </c>
      <c r="BK7" s="190">
        <f t="shared" si="129"/>
        <v>110.39999999999992</v>
      </c>
      <c r="BL7" s="190">
        <f t="shared" si="129"/>
        <v>112.19999999999992</v>
      </c>
      <c r="BM7" s="190">
        <f t="shared" si="129"/>
        <v>113.99999999999991</v>
      </c>
      <c r="BN7" s="190">
        <f t="shared" si="129"/>
        <v>115.79999999999991</v>
      </c>
      <c r="BO7" s="190">
        <f t="shared" si="129"/>
        <v>117.59999999999991</v>
      </c>
      <c r="BP7" s="190">
        <f t="shared" si="129"/>
        <v>119.39999999999991</v>
      </c>
      <c r="BQ7" s="190">
        <f t="shared" si="129"/>
        <v>121.1999999999999</v>
      </c>
      <c r="BR7" s="190">
        <f t="shared" si="129"/>
        <v>122.9999999999999</v>
      </c>
      <c r="BS7" s="190">
        <f t="shared" si="129"/>
        <v>124.7999999999999</v>
      </c>
      <c r="BT7" s="190">
        <f t="shared" si="129"/>
        <v>126.59999999999989</v>
      </c>
      <c r="BU7" s="190">
        <f t="shared" si="129"/>
        <v>128.39999999999989</v>
      </c>
      <c r="BV7" s="190">
        <f t="shared" si="129"/>
        <v>130.1999999999999</v>
      </c>
      <c r="BW7" s="190">
        <f t="shared" si="129"/>
        <v>131.99999999999991</v>
      </c>
      <c r="BX7" s="190">
        <f t="shared" si="129"/>
        <v>133.79999999999993</v>
      </c>
      <c r="BY7" s="190">
        <f t="shared" si="129"/>
        <v>135.59999999999994</v>
      </c>
      <c r="BZ7" s="190">
        <f t="shared" si="129"/>
        <v>137.39999999999995</v>
      </c>
      <c r="CA7" s="190">
        <f t="shared" si="129"/>
        <v>139.19999999999996</v>
      </c>
      <c r="CB7" s="190">
        <f t="shared" si="129"/>
        <v>140.99999999999997</v>
      </c>
      <c r="CC7" s="190">
        <f t="shared" si="129"/>
        <v>142.79999999999998</v>
      </c>
      <c r="CD7" s="190">
        <f t="shared" si="129"/>
        <v>144.6</v>
      </c>
      <c r="CE7" s="190">
        <f t="shared" si="129"/>
        <v>146.4</v>
      </c>
      <c r="CF7" s="190">
        <f t="shared" si="129"/>
        <v>148.20000000000002</v>
      </c>
      <c r="CG7" s="190">
        <f t="shared" si="129"/>
        <v>150.00000000000003</v>
      </c>
      <c r="CH7" s="190">
        <f t="shared" si="129"/>
        <v>151.80000000000004</v>
      </c>
      <c r="CI7" s="190">
        <f t="shared" si="129"/>
        <v>153.60000000000005</v>
      </c>
      <c r="CJ7" s="190">
        <f t="shared" si="129"/>
        <v>155.40000000000006</v>
      </c>
      <c r="CK7" s="190">
        <f t="shared" si="129"/>
        <v>157.20000000000007</v>
      </c>
      <c r="CL7" s="190">
        <f t="shared" si="129"/>
        <v>159.00000000000009</v>
      </c>
      <c r="CM7" s="190">
        <f t="shared" si="129"/>
        <v>160.8000000000001</v>
      </c>
      <c r="CN7" s="190">
        <f t="shared" si="129"/>
        <v>162.60000000000011</v>
      </c>
      <c r="CO7" s="190">
        <f t="shared" si="129"/>
        <v>164.40000000000012</v>
      </c>
      <c r="CP7" s="190">
        <f t="shared" si="129"/>
        <v>166.20000000000013</v>
      </c>
      <c r="CQ7" s="190">
        <f t="shared" si="129"/>
        <v>168.00000000000014</v>
      </c>
      <c r="CR7" s="190">
        <f t="shared" si="129"/>
        <v>169.80000000000015</v>
      </c>
      <c r="CS7" s="190">
        <f t="shared" si="129"/>
        <v>171.60000000000016</v>
      </c>
      <c r="CT7" s="190">
        <f t="shared" si="129"/>
        <v>173.40000000000018</v>
      </c>
      <c r="CU7" s="190">
        <f t="shared" si="129"/>
        <v>175.20000000000019</v>
      </c>
      <c r="CV7" s="190">
        <f t="shared" ref="CV7:ED7" si="130">IF(ISNONTEXT($AH7),CU7+$AH7,"")</f>
        <v>177.0000000000002</v>
      </c>
      <c r="CW7" s="190">
        <f t="shared" si="130"/>
        <v>178.80000000000021</v>
      </c>
      <c r="CX7" s="190">
        <f t="shared" si="130"/>
        <v>180.60000000000022</v>
      </c>
      <c r="CY7" s="190">
        <f t="shared" si="130"/>
        <v>182.40000000000023</v>
      </c>
      <c r="CZ7" s="190">
        <f t="shared" si="130"/>
        <v>184.20000000000024</v>
      </c>
      <c r="DA7" s="190">
        <f t="shared" si="130"/>
        <v>186.00000000000026</v>
      </c>
      <c r="DB7" s="190">
        <f t="shared" si="130"/>
        <v>187.80000000000027</v>
      </c>
      <c r="DC7" s="190">
        <f t="shared" si="130"/>
        <v>189.60000000000028</v>
      </c>
      <c r="DD7" s="190">
        <f t="shared" si="130"/>
        <v>191.40000000000029</v>
      </c>
      <c r="DE7" s="190">
        <f t="shared" si="130"/>
        <v>193.2000000000003</v>
      </c>
      <c r="DF7" s="190">
        <f t="shared" si="130"/>
        <v>195.00000000000031</v>
      </c>
      <c r="DG7" s="190">
        <f t="shared" si="130"/>
        <v>196.80000000000032</v>
      </c>
      <c r="DH7" s="190">
        <f t="shared" si="130"/>
        <v>198.60000000000034</v>
      </c>
      <c r="DI7" s="190">
        <f t="shared" si="130"/>
        <v>200.40000000000035</v>
      </c>
      <c r="DJ7" s="190">
        <f t="shared" si="130"/>
        <v>202.20000000000036</v>
      </c>
      <c r="DK7" s="190">
        <f t="shared" si="130"/>
        <v>204.00000000000037</v>
      </c>
      <c r="DL7" s="190">
        <f t="shared" si="130"/>
        <v>205.80000000000038</v>
      </c>
      <c r="DM7" s="190">
        <f t="shared" si="130"/>
        <v>207.60000000000039</v>
      </c>
      <c r="DN7" s="190">
        <f t="shared" si="130"/>
        <v>209.4000000000004</v>
      </c>
      <c r="DO7" s="190">
        <f t="shared" si="130"/>
        <v>211.20000000000041</v>
      </c>
      <c r="DP7" s="190">
        <f t="shared" si="130"/>
        <v>213.00000000000043</v>
      </c>
      <c r="DQ7" s="190">
        <f t="shared" si="130"/>
        <v>214.80000000000044</v>
      </c>
      <c r="DR7" s="190">
        <f t="shared" si="130"/>
        <v>216.60000000000045</v>
      </c>
      <c r="DS7" s="190">
        <f t="shared" si="130"/>
        <v>218.40000000000046</v>
      </c>
      <c r="DT7" s="190">
        <f t="shared" si="130"/>
        <v>220.20000000000047</v>
      </c>
      <c r="DU7" s="190">
        <f t="shared" si="130"/>
        <v>222.00000000000048</v>
      </c>
      <c r="DV7" s="190">
        <f t="shared" si="130"/>
        <v>223.80000000000049</v>
      </c>
      <c r="DW7" s="190">
        <f t="shared" si="130"/>
        <v>225.60000000000051</v>
      </c>
      <c r="DX7" s="190">
        <f t="shared" si="130"/>
        <v>227.40000000000052</v>
      </c>
      <c r="DY7" s="190">
        <f t="shared" si="130"/>
        <v>229.20000000000053</v>
      </c>
      <c r="DZ7" s="190">
        <f t="shared" si="130"/>
        <v>231.00000000000054</v>
      </c>
      <c r="EA7" s="190">
        <f t="shared" si="130"/>
        <v>232.80000000000055</v>
      </c>
      <c r="EB7" s="190">
        <f t="shared" si="130"/>
        <v>234.60000000000056</v>
      </c>
      <c r="EC7" s="190">
        <f t="shared" si="130"/>
        <v>236.40000000000057</v>
      </c>
      <c r="ED7" s="190">
        <f t="shared" si="130"/>
        <v>238.20000000000059</v>
      </c>
      <c r="EE7" s="206">
        <f t="shared" si="25"/>
        <v>239.999</v>
      </c>
      <c r="EF7" s="207">
        <f t="shared" si="26"/>
        <v>0</v>
      </c>
      <c r="EG7" s="207">
        <f t="shared" si="27"/>
        <v>4.3935740305379809E-6</v>
      </c>
      <c r="EH7" s="207">
        <f t="shared" si="28"/>
        <v>3.3071448885589183E-5</v>
      </c>
      <c r="EI7" s="207">
        <f t="shared" si="29"/>
        <v>1.0495447262105354E-4</v>
      </c>
      <c r="EJ7" s="207">
        <f t="shared" si="30"/>
        <v>2.3378365985587092E-4</v>
      </c>
      <c r="EK7" s="207">
        <f t="shared" si="31"/>
        <v>4.2880360286458178E-4</v>
      </c>
      <c r="EL7" s="207">
        <f t="shared" si="32"/>
        <v>6.9538873930444548E-4</v>
      </c>
      <c r="EM7" s="207">
        <f t="shared" si="33"/>
        <v>1.0356156203073616E-3</v>
      </c>
      <c r="EN7" s="207">
        <f t="shared" si="34"/>
        <v>1.4487842165445924E-3</v>
      </c>
      <c r="EO7" s="207">
        <f t="shared" si="35"/>
        <v>1.9318911954434755E-3</v>
      </c>
      <c r="EP7" s="207">
        <f t="shared" si="36"/>
        <v>2.4800579999999907E-3</v>
      </c>
      <c r="EQ7" s="207">
        <f t="shared" si="37"/>
        <v>3.0869164585890824E-3</v>
      </c>
      <c r="ER7" s="207">
        <f t="shared" si="38"/>
        <v>3.7449545558261637E-3</v>
      </c>
      <c r="ES7" s="207">
        <f t="shared" si="39"/>
        <v>4.4458248968782567E-3</v>
      </c>
      <c r="ET7" s="207">
        <f t="shared" si="40"/>
        <v>5.1806183016615106E-3</v>
      </c>
      <c r="EU7" s="207">
        <f t="shared" si="41"/>
        <v>5.9401048710937309E-3</v>
      </c>
      <c r="EV7" s="207">
        <f t="shared" si="42"/>
        <v>6.7149447749959516E-3</v>
      </c>
      <c r="EW7" s="207">
        <f t="shared" si="43"/>
        <v>7.4958709203555027E-3</v>
      </c>
      <c r="EX7" s="207">
        <f t="shared" si="44"/>
        <v>8.2738455694755676E-3</v>
      </c>
      <c r="EY7" s="207">
        <f t="shared" si="45"/>
        <v>9.0401928900414857E-3</v>
      </c>
      <c r="EZ7" s="207">
        <f t="shared" si="46"/>
        <v>9.7867093333333152E-3</v>
      </c>
      <c r="FA7" s="207">
        <f t="shared" si="47"/>
        <v>1.0505753652706559E-2</v>
      </c>
      <c r="FB7" s="207">
        <f t="shared" si="48"/>
        <v>1.1190318292048878E-2</v>
      </c>
      <c r="FC7" s="207">
        <f t="shared" si="49"/>
        <v>1.1834083793200008E-2</v>
      </c>
      <c r="FD7" s="207">
        <f t="shared" si="50"/>
        <v>1.2431457792294895E-2</v>
      </c>
      <c r="FE7" s="207">
        <f t="shared" si="51"/>
        <v>1.2977600097656233E-2</v>
      </c>
      <c r="FF7" s="207">
        <f t="shared" si="52"/>
        <v>1.3468435266222404E-2</v>
      </c>
      <c r="FG7" s="207">
        <f t="shared" si="53"/>
        <v>1.3900654021549793E-2</v>
      </c>
      <c r="FH7" s="207">
        <f t="shared" si="54"/>
        <v>1.4271704784175091E-2</v>
      </c>
      <c r="FI7" s="207">
        <f t="shared" si="55"/>
        <v>1.4579776514563249E-2</v>
      </c>
      <c r="FJ7" s="207">
        <f t="shared" si="56"/>
        <v>1.4823773999999994E-2</v>
      </c>
      <c r="FK7" s="207">
        <f t="shared" si="57"/>
        <v>1.5003286649614993E-2</v>
      </c>
      <c r="FL7" s="207">
        <f t="shared" si="58"/>
        <v>1.5118551796241751E-2</v>
      </c>
      <c r="FM7" s="207">
        <f t="shared" si="59"/>
        <v>1.5170413440034319E-2</v>
      </c>
      <c r="FN7" s="207">
        <f t="shared" si="60"/>
        <v>1.516027730666804E-2</v>
      </c>
      <c r="FO7" s="207">
        <f t="shared" si="61"/>
        <v>1.5090063032552092E-2</v>
      </c>
      <c r="FP7" s="207">
        <f t="shared" si="62"/>
        <v>1.4962154230775824E-2</v>
      </c>
      <c r="FQ7" s="207">
        <f t="shared" si="63"/>
        <v>1.4779347134498242E-2</v>
      </c>
      <c r="FR7" s="207">
        <f t="shared" si="64"/>
        <v>1.4544798459171178E-2</v>
      </c>
      <c r="FS7" s="207">
        <f t="shared" si="65"/>
        <v>1.4261973071360762E-2</v>
      </c>
      <c r="FT7" s="207">
        <f t="shared" si="66"/>
        <v>1.3934592000000023E-2</v>
      </c>
      <c r="FU7" s="207">
        <f t="shared" si="67"/>
        <v>1.3566581275666373E-2</v>
      </c>
      <c r="FV7" s="207">
        <f t="shared" si="68"/>
        <v>1.3162022034932755E-2</v>
      </c>
      <c r="FW7" s="207">
        <f t="shared" si="69"/>
        <v>1.272510227998915E-2</v>
      </c>
      <c r="FX7" s="207">
        <f t="shared" si="70"/>
        <v>1.2260070638572904E-2</v>
      </c>
      <c r="FY7" s="207">
        <f t="shared" si="71"/>
        <v>1.1771192425781257E-2</v>
      </c>
      <c r="FZ7" s="207">
        <f t="shared" si="72"/>
        <v>1.1262708267568134E-2</v>
      </c>
      <c r="GA7" s="207">
        <f t="shared" si="73"/>
        <v>1.0738795505648784E-2</v>
      </c>
      <c r="GB7" s="207">
        <f t="shared" si="74"/>
        <v>1.0203532565151743E-2</v>
      </c>
      <c r="GC7" s="207">
        <f t="shared" si="75"/>
        <v>9.6608664296659597E-3</v>
      </c>
      <c r="GD7" s="207">
        <f t="shared" si="76"/>
        <v>9.1145833333333322E-3</v>
      </c>
      <c r="GE7" s="207">
        <f t="shared" si="77"/>
        <v>8.5682827463326311E-3</v>
      </c>
      <c r="GF7" s="207">
        <f t="shared" si="78"/>
        <v>8.0253546984898425E-3</v>
      </c>
      <c r="GG7" s="207">
        <f t="shared" si="79"/>
        <v>7.4889604558324744E-3</v>
      </c>
      <c r="GH7" s="207">
        <f t="shared" si="80"/>
        <v>6.9620165366814568E-3</v>
      </c>
      <c r="GI7" s="207">
        <f t="shared" si="81"/>
        <v>6.4471820273437246E-3</v>
      </c>
      <c r="GJ7" s="207">
        <f t="shared" si="82"/>
        <v>5.9468491326313587E-3</v>
      </c>
      <c r="GK7" s="207">
        <f t="shared" si="83"/>
        <v>5.4631368732894403E-3</v>
      </c>
      <c r="GL7" s="207">
        <f t="shared" si="84"/>
        <v>4.9978878209648355E-3</v>
      </c>
      <c r="GM7" s="207">
        <f t="shared" si="85"/>
        <v>4.5526677415908883E-3</v>
      </c>
      <c r="GN7" s="207">
        <f t="shared" si="86"/>
        <v>4.1287679999999711E-3</v>
      </c>
      <c r="GO7" s="207">
        <f t="shared" si="87"/>
        <v>3.7272105622058274E-3</v>
      </c>
      <c r="GP7" s="207">
        <f t="shared" si="88"/>
        <v>3.34875541712108E-3</v>
      </c>
      <c r="GQ7" s="207">
        <f t="shared" si="89"/>
        <v>2.9939102264923412E-3</v>
      </c>
      <c r="GR7" s="207">
        <f t="shared" si="90"/>
        <v>2.662942000545762E-3</v>
      </c>
      <c r="GS7" s="207">
        <f t="shared" si="91"/>
        <v>2.3558905872395498E-3</v>
      </c>
      <c r="GT7" s="207">
        <f t="shared" si="92"/>
        <v>2.0725837551175386E-3</v>
      </c>
      <c r="GU7" s="207">
        <f t="shared" si="93"/>
        <v>1.8126536435482553E-3</v>
      </c>
      <c r="GV7" s="207">
        <f t="shared" si="94"/>
        <v>1.5755543496184879E-3</v>
      </c>
      <c r="GW7" s="207">
        <f t="shared" si="95"/>
        <v>1.3605804181275739E-3</v>
      </c>
      <c r="GX7" s="207">
        <f t="shared" si="96"/>
        <v>1.1668859999999746E-3</v>
      </c>
      <c r="GY7" s="207">
        <f t="shared" si="97"/>
        <v>9.9350444499798668E-4</v>
      </c>
      <c r="GZ7" s="207">
        <f t="shared" si="98"/>
        <v>8.3936809687447378E-4</v>
      </c>
      <c r="HA7" s="207">
        <f t="shared" si="99"/>
        <v>7.0332806305677348E-4</v>
      </c>
      <c r="HB7" s="207">
        <f t="shared" si="100"/>
        <v>5.8417373659782723E-4</v>
      </c>
      <c r="HC7" s="207">
        <f t="shared" si="101"/>
        <v>4.8065185546873352E-4</v>
      </c>
      <c r="HD7" s="207">
        <f t="shared" si="102"/>
        <v>3.9148489329867358E-4</v>
      </c>
      <c r="HE7" s="207">
        <f t="shared" si="103"/>
        <v>3.1538858639322618E-4</v>
      </c>
      <c r="HF7" s="207">
        <f t="shared" si="104"/>
        <v>2.5108841428069249E-4</v>
      </c>
      <c r="HG7" s="207">
        <f t="shared" si="105"/>
        <v>1.9733486514801203E-4</v>
      </c>
      <c r="HH7" s="207">
        <f t="shared" si="106"/>
        <v>1.5291733333332527E-4</v>
      </c>
      <c r="HI7" s="207">
        <f t="shared" si="107"/>
        <v>1.1667651354109083E-4</v>
      </c>
      <c r="HJ7" s="207">
        <f t="shared" si="108"/>
        <v>8.7515175638010447E-5</v>
      </c>
      <c r="HK7" s="207">
        <f t="shared" si="109"/>
        <v>6.4407224773742691E-5</v>
      </c>
      <c r="HL7" s="207">
        <f t="shared" si="110"/>
        <v>4.64049741496284E-5</v>
      </c>
      <c r="HM7" s="207">
        <f t="shared" si="111"/>
        <v>3.2644582031247154E-5</v>
      </c>
      <c r="HN7" s="207">
        <f t="shared" si="112"/>
        <v>2.2349630566739197E-5</v>
      </c>
      <c r="HO7" s="207">
        <f t="shared" si="113"/>
        <v>1.4832851632324365E-5</v>
      </c>
      <c r="HP7" s="207">
        <f t="shared" si="114"/>
        <v>9.4960342794228572E-6</v>
      </c>
      <c r="HQ7" s="207">
        <f t="shared" si="115"/>
        <v>5.8281794041745682E-6</v>
      </c>
      <c r="HR7" s="207">
        <f t="shared" si="116"/>
        <v>3.4019999999994839E-6</v>
      </c>
      <c r="HS7" s="207">
        <f t="shared" si="117"/>
        <v>1.8688997871176836E-6</v>
      </c>
      <c r="HT7" s="207">
        <f t="shared" si="118"/>
        <v>9.5259913966914072E-7</v>
      </c>
      <c r="HU7" s="207">
        <f t="shared" si="119"/>
        <v>4.4161505123389656E-7</v>
      </c>
      <c r="HV7" s="207">
        <f t="shared" si="120"/>
        <v>1.8084139315194852E-7</v>
      </c>
      <c r="HW7" s="207">
        <f t="shared" si="121"/>
        <v>6.2516927083311557E-8</v>
      </c>
      <c r="HX7" s="207">
        <f t="shared" si="122"/>
        <v>1.6911433727992383E-8</v>
      </c>
      <c r="HY7" s="207">
        <f t="shared" si="123"/>
        <v>3.1049135459981143E-9</v>
      </c>
      <c r="HZ7" s="207">
        <f t="shared" si="124"/>
        <v>2.8110267733306666E-10</v>
      </c>
      <c r="IA7" s="207">
        <f t="shared" si="125"/>
        <v>4.528061999991323E-12</v>
      </c>
      <c r="IB7" s="207">
        <f t="shared" si="126"/>
        <v>1.3720328578055894E-31</v>
      </c>
    </row>
    <row r="8" spans="1:237" x14ac:dyDescent="0.25">
      <c r="A8" s="22">
        <v>5</v>
      </c>
      <c r="B8" s="110">
        <f t="shared" si="10"/>
        <v>60</v>
      </c>
      <c r="C8" s="124">
        <v>120</v>
      </c>
      <c r="D8" s="110">
        <f t="shared" si="11"/>
        <v>240</v>
      </c>
      <c r="E8" s="119">
        <f t="shared" si="12"/>
        <v>1</v>
      </c>
      <c r="F8" s="23">
        <f t="shared" si="13"/>
        <v>33.333333333333329</v>
      </c>
      <c r="G8" s="24" t="str">
        <f t="shared" si="14"/>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15"/>
        <v>150</v>
      </c>
      <c r="K8" s="26" t="s">
        <v>27</v>
      </c>
      <c r="L8" s="24">
        <f>IF(OR(F8="",K8=""),"",MATCH(K8,Confidence!$A$1:$A$10,0))</f>
        <v>5</v>
      </c>
      <c r="M8" s="27">
        <f t="shared" si="16"/>
        <v>3</v>
      </c>
      <c r="N8" s="27">
        <f t="shared" si="17"/>
        <v>5</v>
      </c>
      <c r="O8" s="24"/>
      <c r="P8" s="111">
        <f t="shared" si="18"/>
        <v>127.5</v>
      </c>
      <c r="Q8" s="111">
        <f t="shared" si="19"/>
        <v>29.052</v>
      </c>
      <c r="R8" s="39">
        <f t="shared" si="20"/>
        <v>844.01870399999996</v>
      </c>
      <c r="S8" s="124">
        <v>150</v>
      </c>
      <c r="T8" s="218">
        <f>IF(AND(B8&gt;0,C8&gt;0,D8&gt;0,M8&gt;0,N8&gt;0,S8&gt;0,NOT(K8="")),ABS(VLOOKUP($S$1,VLookups!$A$28:$B$29,2,FALSE)-_xlfn.BETA.DIST(S8,IF(G8="L",N8,M8),IF(G8="L",M8,N8),TRUE,B8,D8)),"")</f>
        <v>0.7734375</v>
      </c>
      <c r="U8" s="121">
        <f>IF(OR($M8="",$N8=""),"",_xlfn.BETA.INV(ABS(VLOOKUP($S$1,VLookups!$A$28:$B$29,2,FALSE)-U$3),IF($G8="L",$N8,$M8),IF($G8="L",$M8,$N8),$B8,$D8))</f>
        <v>83.1761507047637</v>
      </c>
      <c r="V8" s="122">
        <f>IF(OR($M8="",$N8=""),"",_xlfn.BETA.INV(ABS(VLOOKUP($S$1,VLookups!$A$28:$B$29,2,FALSE)-V$3),IF($G8="L",$N8,$M8),IF($G8="L",$M8,$N8),$B8,$D8))</f>
        <v>178.57294149203952</v>
      </c>
      <c r="W8" s="121">
        <f>IF(OR($M8="",$N8=""),"",_xlfn.BETA.INV(ABS(VLOOKUP($S$1,VLookups!$A$28:$B$29,2,FALSE)-W$3),IF($G8="L",$N8,$M8),IF($G8="L",$M8,$N8),$B8,$D8))</f>
        <v>90.534915131496092</v>
      </c>
      <c r="X8" s="122">
        <f>IF(OR($M8="",$N8=""),"",_xlfn.BETA.INV(ABS(VLOOKUP($S$1,VLookups!$A$28:$B$29,2,FALSE)-X$3),IF($G8="L",$N8,$M8),IF($G8="L",$M8,$N8),$B8,$D8))</f>
        <v>101.09876358297106</v>
      </c>
      <c r="Y8" s="121">
        <f>IF(OR($M8="",$N8=""),"",_xlfn.BETA.INV(ABS(VLOOKUP($S$1,VLookups!$A$28:$B$29,2,FALSE)-Y$3),IF($G8="L",$N8,$M8),IF($G8="L",$M8,$N8),$B8,$D8))</f>
        <v>109.74114490288321</v>
      </c>
      <c r="Z8" s="122">
        <f>IF(OR($M8="",$N8=""),"",_xlfn.BETA.INV(ABS(VLOOKUP($S$1,VLookups!$A$28:$B$29,2,FALSE)-Z$3),IF($G8="L",$N8,$M8),IF($G8="L",$M8,$N8),$B8,$D8))</f>
        <v>117.70544950155609</v>
      </c>
      <c r="AA8" s="121">
        <f>IF(OR($M8="",$N8=""),"",_xlfn.BETA.INV(ABS(VLOOKUP($S$1,VLookups!$A$28:$B$29,2,FALSE)-AA$3),IF($G8="L",$N8,$M8),IF($G8="L",$M8,$N8),$B8,$D8))</f>
        <v>125.54089556065487</v>
      </c>
      <c r="AB8" s="122">
        <f>IF(OR($M8="",$N8=""),"",_xlfn.BETA.INV(ABS(VLOOKUP($S$1,VLookups!$A$28:$B$29,2,FALSE)-AB$3),IF($G8="L",$N8,$M8),IF($G8="L",$M8,$N8),$B8,$D8))</f>
        <v>133.65872194371991</v>
      </c>
      <c r="AC8" s="121">
        <f>IF(OR($M8="",$N8=""),"",_xlfn.BETA.INV(ABS(VLOOKUP($S$1,VLookups!$A$28:$B$29,2,FALSE)-AC$3),IF($G8="L",$N8,$M8),IF($G8="L",$M8,$N8),$B8,$D8))</f>
        <v>142.53983975711532</v>
      </c>
      <c r="AD8" s="122">
        <f>IF(OR($M8="",$N8=""),"",_xlfn.BETA.INV(ABS(VLOOKUP($S$1,VLookups!$A$28:$B$29,2,FALSE)-AD$3),IF($G8="L",$N8,$M8),IF($G8="L",$M8,$N8),$B8,$D8))</f>
        <v>153.01639861756411</v>
      </c>
      <c r="AE8" s="121">
        <f>IF(OR($M8="",$N8=""),"",_xlfn.BETA.INV(ABS(VLOOKUP($S$1,VLookups!$A$28:$B$29,2,FALSE)-AE$3),IF($G8="L",$N8,$M8),IF($G8="L",$M8,$N8),$B8,$D8))</f>
        <v>167.31235101264792</v>
      </c>
      <c r="AF8" s="122">
        <f>IF(OR($M8="",$N8=""),"",_xlfn.BETA.INV(ABS(VLOOKUP($S$1,VLookups!$A$28:$B$29,2,FALSE)-AF$3),IF($G8="L",$N8,$M8),IF($G8="L",$M8,$N8),$B8,$D8))</f>
        <v>197.46175850931365</v>
      </c>
      <c r="AG8" s="17"/>
      <c r="AH8" s="208">
        <f t="shared" si="21"/>
        <v>1.8</v>
      </c>
      <c r="AI8" s="206">
        <f t="shared" si="22"/>
        <v>60</v>
      </c>
      <c r="AJ8" s="190">
        <f t="shared" ref="AJ8:CU8" si="131">IF(ISNONTEXT($AH8),AI8+$AH8,"")</f>
        <v>61.8</v>
      </c>
      <c r="AK8" s="190">
        <f t="shared" si="131"/>
        <v>63.599999999999994</v>
      </c>
      <c r="AL8" s="190">
        <f t="shared" si="131"/>
        <v>65.399999999999991</v>
      </c>
      <c r="AM8" s="190">
        <f t="shared" si="131"/>
        <v>67.199999999999989</v>
      </c>
      <c r="AN8" s="190">
        <f t="shared" si="131"/>
        <v>68.999999999999986</v>
      </c>
      <c r="AO8" s="190">
        <f t="shared" si="131"/>
        <v>70.799999999999983</v>
      </c>
      <c r="AP8" s="190">
        <f t="shared" si="131"/>
        <v>72.59999999999998</v>
      </c>
      <c r="AQ8" s="190">
        <f t="shared" si="131"/>
        <v>74.399999999999977</v>
      </c>
      <c r="AR8" s="190">
        <f t="shared" si="131"/>
        <v>76.199999999999974</v>
      </c>
      <c r="AS8" s="190">
        <f t="shared" si="131"/>
        <v>77.999999999999972</v>
      </c>
      <c r="AT8" s="190">
        <f t="shared" si="131"/>
        <v>79.799999999999969</v>
      </c>
      <c r="AU8" s="190">
        <f t="shared" si="131"/>
        <v>81.599999999999966</v>
      </c>
      <c r="AV8" s="190">
        <f t="shared" si="131"/>
        <v>83.399999999999963</v>
      </c>
      <c r="AW8" s="190">
        <f t="shared" si="131"/>
        <v>85.19999999999996</v>
      </c>
      <c r="AX8" s="190">
        <f t="shared" si="131"/>
        <v>86.999999999999957</v>
      </c>
      <c r="AY8" s="190">
        <f t="shared" si="131"/>
        <v>88.799999999999955</v>
      </c>
      <c r="AZ8" s="190">
        <f t="shared" si="131"/>
        <v>90.599999999999952</v>
      </c>
      <c r="BA8" s="190">
        <f t="shared" si="131"/>
        <v>92.399999999999949</v>
      </c>
      <c r="BB8" s="190">
        <f t="shared" si="131"/>
        <v>94.199999999999946</v>
      </c>
      <c r="BC8" s="190">
        <f t="shared" si="131"/>
        <v>95.999999999999943</v>
      </c>
      <c r="BD8" s="190">
        <f t="shared" si="131"/>
        <v>97.79999999999994</v>
      </c>
      <c r="BE8" s="190">
        <f t="shared" si="131"/>
        <v>99.599999999999937</v>
      </c>
      <c r="BF8" s="190">
        <f t="shared" si="131"/>
        <v>101.39999999999993</v>
      </c>
      <c r="BG8" s="190">
        <f t="shared" si="131"/>
        <v>103.19999999999993</v>
      </c>
      <c r="BH8" s="190">
        <f t="shared" si="131"/>
        <v>104.99999999999993</v>
      </c>
      <c r="BI8" s="190">
        <f t="shared" si="131"/>
        <v>106.79999999999993</v>
      </c>
      <c r="BJ8" s="190">
        <f t="shared" si="131"/>
        <v>108.59999999999992</v>
      </c>
      <c r="BK8" s="190">
        <f t="shared" si="131"/>
        <v>110.39999999999992</v>
      </c>
      <c r="BL8" s="190">
        <f t="shared" si="131"/>
        <v>112.19999999999992</v>
      </c>
      <c r="BM8" s="190">
        <f t="shared" si="131"/>
        <v>113.99999999999991</v>
      </c>
      <c r="BN8" s="190">
        <f t="shared" si="131"/>
        <v>115.79999999999991</v>
      </c>
      <c r="BO8" s="190">
        <f t="shared" si="131"/>
        <v>117.59999999999991</v>
      </c>
      <c r="BP8" s="190">
        <f t="shared" si="131"/>
        <v>119.39999999999991</v>
      </c>
      <c r="BQ8" s="190">
        <f t="shared" si="131"/>
        <v>121.1999999999999</v>
      </c>
      <c r="BR8" s="190">
        <f t="shared" si="131"/>
        <v>122.9999999999999</v>
      </c>
      <c r="BS8" s="190">
        <f t="shared" si="131"/>
        <v>124.7999999999999</v>
      </c>
      <c r="BT8" s="190">
        <f t="shared" si="131"/>
        <v>126.59999999999989</v>
      </c>
      <c r="BU8" s="190">
        <f t="shared" si="131"/>
        <v>128.39999999999989</v>
      </c>
      <c r="BV8" s="190">
        <f t="shared" si="131"/>
        <v>130.1999999999999</v>
      </c>
      <c r="BW8" s="190">
        <f t="shared" si="131"/>
        <v>131.99999999999991</v>
      </c>
      <c r="BX8" s="190">
        <f t="shared" si="131"/>
        <v>133.79999999999993</v>
      </c>
      <c r="BY8" s="190">
        <f t="shared" si="131"/>
        <v>135.59999999999994</v>
      </c>
      <c r="BZ8" s="190">
        <f t="shared" si="131"/>
        <v>137.39999999999995</v>
      </c>
      <c r="CA8" s="190">
        <f t="shared" si="131"/>
        <v>139.19999999999996</v>
      </c>
      <c r="CB8" s="190">
        <f t="shared" si="131"/>
        <v>140.99999999999997</v>
      </c>
      <c r="CC8" s="190">
        <f t="shared" si="131"/>
        <v>142.79999999999998</v>
      </c>
      <c r="CD8" s="190">
        <f t="shared" si="131"/>
        <v>144.6</v>
      </c>
      <c r="CE8" s="190">
        <f t="shared" si="131"/>
        <v>146.4</v>
      </c>
      <c r="CF8" s="190">
        <f t="shared" si="131"/>
        <v>148.20000000000002</v>
      </c>
      <c r="CG8" s="190">
        <f t="shared" si="131"/>
        <v>150.00000000000003</v>
      </c>
      <c r="CH8" s="190">
        <f t="shared" si="131"/>
        <v>151.80000000000004</v>
      </c>
      <c r="CI8" s="190">
        <f t="shared" si="131"/>
        <v>153.60000000000005</v>
      </c>
      <c r="CJ8" s="190">
        <f t="shared" si="131"/>
        <v>155.40000000000006</v>
      </c>
      <c r="CK8" s="190">
        <f t="shared" si="131"/>
        <v>157.20000000000007</v>
      </c>
      <c r="CL8" s="190">
        <f t="shared" si="131"/>
        <v>159.00000000000009</v>
      </c>
      <c r="CM8" s="190">
        <f t="shared" si="131"/>
        <v>160.8000000000001</v>
      </c>
      <c r="CN8" s="190">
        <f t="shared" si="131"/>
        <v>162.60000000000011</v>
      </c>
      <c r="CO8" s="190">
        <f t="shared" si="131"/>
        <v>164.40000000000012</v>
      </c>
      <c r="CP8" s="190">
        <f t="shared" si="131"/>
        <v>166.20000000000013</v>
      </c>
      <c r="CQ8" s="190">
        <f t="shared" si="131"/>
        <v>168.00000000000014</v>
      </c>
      <c r="CR8" s="190">
        <f t="shared" si="131"/>
        <v>169.80000000000015</v>
      </c>
      <c r="CS8" s="190">
        <f t="shared" si="131"/>
        <v>171.60000000000016</v>
      </c>
      <c r="CT8" s="190">
        <f t="shared" si="131"/>
        <v>173.40000000000018</v>
      </c>
      <c r="CU8" s="190">
        <f t="shared" si="131"/>
        <v>175.20000000000019</v>
      </c>
      <c r="CV8" s="190">
        <f t="shared" ref="CV8:ED8" si="132">IF(ISNONTEXT($AH8),CU8+$AH8,"")</f>
        <v>177.0000000000002</v>
      </c>
      <c r="CW8" s="190">
        <f t="shared" si="132"/>
        <v>178.80000000000021</v>
      </c>
      <c r="CX8" s="190">
        <f t="shared" si="132"/>
        <v>180.60000000000022</v>
      </c>
      <c r="CY8" s="190">
        <f t="shared" si="132"/>
        <v>182.40000000000023</v>
      </c>
      <c r="CZ8" s="190">
        <f t="shared" si="132"/>
        <v>184.20000000000024</v>
      </c>
      <c r="DA8" s="190">
        <f t="shared" si="132"/>
        <v>186.00000000000026</v>
      </c>
      <c r="DB8" s="190">
        <f t="shared" si="132"/>
        <v>187.80000000000027</v>
      </c>
      <c r="DC8" s="190">
        <f t="shared" si="132"/>
        <v>189.60000000000028</v>
      </c>
      <c r="DD8" s="190">
        <f t="shared" si="132"/>
        <v>191.40000000000029</v>
      </c>
      <c r="DE8" s="190">
        <f t="shared" si="132"/>
        <v>193.2000000000003</v>
      </c>
      <c r="DF8" s="190">
        <f t="shared" si="132"/>
        <v>195.00000000000031</v>
      </c>
      <c r="DG8" s="190">
        <f t="shared" si="132"/>
        <v>196.80000000000032</v>
      </c>
      <c r="DH8" s="190">
        <f t="shared" si="132"/>
        <v>198.60000000000034</v>
      </c>
      <c r="DI8" s="190">
        <f t="shared" si="132"/>
        <v>200.40000000000035</v>
      </c>
      <c r="DJ8" s="190">
        <f t="shared" si="132"/>
        <v>202.20000000000036</v>
      </c>
      <c r="DK8" s="190">
        <f t="shared" si="132"/>
        <v>204.00000000000037</v>
      </c>
      <c r="DL8" s="190">
        <f t="shared" si="132"/>
        <v>205.80000000000038</v>
      </c>
      <c r="DM8" s="190">
        <f t="shared" si="132"/>
        <v>207.60000000000039</v>
      </c>
      <c r="DN8" s="190">
        <f t="shared" si="132"/>
        <v>209.4000000000004</v>
      </c>
      <c r="DO8" s="190">
        <f t="shared" si="132"/>
        <v>211.20000000000041</v>
      </c>
      <c r="DP8" s="190">
        <f t="shared" si="132"/>
        <v>213.00000000000043</v>
      </c>
      <c r="DQ8" s="190">
        <f t="shared" si="132"/>
        <v>214.80000000000044</v>
      </c>
      <c r="DR8" s="190">
        <f t="shared" si="132"/>
        <v>216.60000000000045</v>
      </c>
      <c r="DS8" s="190">
        <f t="shared" si="132"/>
        <v>218.40000000000046</v>
      </c>
      <c r="DT8" s="190">
        <f t="shared" si="132"/>
        <v>220.20000000000047</v>
      </c>
      <c r="DU8" s="190">
        <f t="shared" si="132"/>
        <v>222.00000000000048</v>
      </c>
      <c r="DV8" s="190">
        <f t="shared" si="132"/>
        <v>223.80000000000049</v>
      </c>
      <c r="DW8" s="190">
        <f t="shared" si="132"/>
        <v>225.60000000000051</v>
      </c>
      <c r="DX8" s="190">
        <f t="shared" si="132"/>
        <v>227.40000000000052</v>
      </c>
      <c r="DY8" s="190">
        <f t="shared" si="132"/>
        <v>229.20000000000053</v>
      </c>
      <c r="DZ8" s="190">
        <f t="shared" si="132"/>
        <v>231.00000000000054</v>
      </c>
      <c r="EA8" s="190">
        <f t="shared" si="132"/>
        <v>232.80000000000055</v>
      </c>
      <c r="EB8" s="190">
        <f t="shared" si="132"/>
        <v>234.60000000000056</v>
      </c>
      <c r="EC8" s="190">
        <f t="shared" si="132"/>
        <v>236.40000000000057</v>
      </c>
      <c r="ED8" s="190">
        <f t="shared" si="132"/>
        <v>238.20000000000059</v>
      </c>
      <c r="EE8" s="206">
        <f t="shared" si="25"/>
        <v>239.999</v>
      </c>
      <c r="EF8" s="207">
        <f t="shared" si="26"/>
        <v>0</v>
      </c>
      <c r="EG8" s="207">
        <f t="shared" si="27"/>
        <v>5.603476724999984E-5</v>
      </c>
      <c r="EH8" s="207">
        <f t="shared" si="28"/>
        <v>2.1521923733333278E-4</v>
      </c>
      <c r="EI8" s="207">
        <f t="shared" si="29"/>
        <v>4.6477872524999851E-4</v>
      </c>
      <c r="EJ8" s="207">
        <f t="shared" si="30"/>
        <v>7.9272345599999759E-4</v>
      </c>
      <c r="EK8" s="207">
        <f t="shared" si="31"/>
        <v>1.1878216145833303E-3</v>
      </c>
      <c r="EL8" s="207">
        <f t="shared" si="32"/>
        <v>1.6395728159999954E-3</v>
      </c>
      <c r="EM8" s="207">
        <f t="shared" si="33"/>
        <v>2.1381819952499934E-3</v>
      </c>
      <c r="EN8" s="207">
        <f t="shared" si="34"/>
        <v>2.6745337173333258E-3</v>
      </c>
      <c r="EO8" s="207">
        <f t="shared" si="35"/>
        <v>3.2401669072499922E-3</v>
      </c>
      <c r="EP8" s="207">
        <f t="shared" si="36"/>
        <v>3.8272499999999899E-3</v>
      </c>
      <c r="EQ8" s="207">
        <f t="shared" si="37"/>
        <v>4.428556510583324E-3</v>
      </c>
      <c r="ER8" s="207">
        <f t="shared" si="38"/>
        <v>5.0374410239999896E-3</v>
      </c>
      <c r="ES8" s="207">
        <f t="shared" si="39"/>
        <v>5.6478156052499878E-3</v>
      </c>
      <c r="ET8" s="207">
        <f t="shared" si="40"/>
        <v>6.2541266293333229E-3</v>
      </c>
      <c r="EU8" s="207">
        <f t="shared" si="41"/>
        <v>6.8513320312499851E-3</v>
      </c>
      <c r="EV8" s="207">
        <f t="shared" si="42"/>
        <v>7.4348789759999846E-3</v>
      </c>
      <c r="EW8" s="207">
        <f t="shared" si="43"/>
        <v>8.0006819485833169E-3</v>
      </c>
      <c r="EX8" s="207">
        <f t="shared" si="44"/>
        <v>8.5451012639999862E-3</v>
      </c>
      <c r="EY8" s="207">
        <f t="shared" si="45"/>
        <v>9.0649219972499875E-3</v>
      </c>
      <c r="EZ8" s="207">
        <f t="shared" si="46"/>
        <v>9.5573333333333222E-3</v>
      </c>
      <c r="FA8" s="207">
        <f t="shared" si="47"/>
        <v>1.0019908337249984E-2</v>
      </c>
      <c r="FB8" s="207">
        <f t="shared" si="48"/>
        <v>1.0450584143999986E-2</v>
      </c>
      <c r="FC8" s="207">
        <f t="shared" si="49"/>
        <v>1.084764256858332E-2</v>
      </c>
      <c r="FD8" s="207">
        <f t="shared" si="50"/>
        <v>1.1209691135999986E-2</v>
      </c>
      <c r="FE8" s="207">
        <f t="shared" si="51"/>
        <v>1.1535644531249988E-2</v>
      </c>
      <c r="FF8" s="207">
        <f t="shared" si="52"/>
        <v>1.1824706469333323E-2</v>
      </c>
      <c r="FG8" s="207">
        <f t="shared" si="53"/>
        <v>1.2076351985249988E-2</v>
      </c>
      <c r="FH8" s="207">
        <f t="shared" si="54"/>
        <v>1.2290310143999991E-2</v>
      </c>
      <c r="FI8" s="207">
        <f t="shared" si="55"/>
        <v>1.2466547170583327E-2</v>
      </c>
      <c r="FJ8" s="207">
        <f t="shared" si="56"/>
        <v>1.2605249999999995E-2</v>
      </c>
      <c r="FK8" s="207">
        <f t="shared" si="57"/>
        <v>1.2706810247249995E-2</v>
      </c>
      <c r="FL8" s="207">
        <f t="shared" si="58"/>
        <v>1.2771808597333331E-2</v>
      </c>
      <c r="FM8" s="207">
        <f t="shared" si="59"/>
        <v>1.2800999615249999E-2</v>
      </c>
      <c r="FN8" s="207">
        <f t="shared" si="60"/>
        <v>1.2795296975999999E-2</v>
      </c>
      <c r="FO8" s="207">
        <f t="shared" si="61"/>
        <v>1.2755759114583336E-2</v>
      </c>
      <c r="FP8" s="207">
        <f t="shared" si="62"/>
        <v>1.2683575296000003E-2</v>
      </c>
      <c r="FQ8" s="207">
        <f t="shared" si="63"/>
        <v>1.2580052105250008E-2</v>
      </c>
      <c r="FR8" s="207">
        <f t="shared" si="64"/>
        <v>1.2446600357333342E-2</v>
      </c>
      <c r="FS8" s="207">
        <f t="shared" si="65"/>
        <v>1.2284722427250011E-2</v>
      </c>
      <c r="FT8" s="207">
        <f t="shared" si="66"/>
        <v>1.2096000000000011E-2</v>
      </c>
      <c r="FU8" s="207">
        <f t="shared" si="67"/>
        <v>1.1882082240583344E-2</v>
      </c>
      <c r="FV8" s="207">
        <f t="shared" si="68"/>
        <v>1.164467438400001E-2</v>
      </c>
      <c r="FW8" s="207">
        <f t="shared" si="69"/>
        <v>1.1385526745250006E-2</v>
      </c>
      <c r="FX8" s="207">
        <f t="shared" si="70"/>
        <v>1.1106424149333341E-2</v>
      </c>
      <c r="FY8" s="207">
        <f t="shared" si="71"/>
        <v>1.0809175781250003E-2</v>
      </c>
      <c r="FZ8" s="207">
        <f t="shared" si="72"/>
        <v>1.0495605456000003E-2</v>
      </c>
      <c r="GA8" s="207">
        <f t="shared" si="73"/>
        <v>1.0167542308583336E-2</v>
      </c>
      <c r="GB8" s="207">
        <f t="shared" si="74"/>
        <v>9.8268119039999977E-3</v>
      </c>
      <c r="GC8" s="207">
        <f t="shared" si="75"/>
        <v>9.4752277672499972E-3</v>
      </c>
      <c r="GD8" s="207">
        <f t="shared" si="76"/>
        <v>9.1145833333333287E-3</v>
      </c>
      <c r="GE8" s="207">
        <f t="shared" si="77"/>
        <v>8.7466443172499932E-3</v>
      </c>
      <c r="GF8" s="207">
        <f t="shared" si="78"/>
        <v>8.3731415039999899E-3</v>
      </c>
      <c r="GG8" s="207">
        <f t="shared" si="79"/>
        <v>7.9957639585833181E-3</v>
      </c>
      <c r="GH8" s="207">
        <f t="shared" si="80"/>
        <v>7.6161526559999863E-3</v>
      </c>
      <c r="GI8" s="207">
        <f t="shared" si="81"/>
        <v>7.235894531249982E-3</v>
      </c>
      <c r="GJ8" s="207">
        <f t="shared" si="82"/>
        <v>6.8565169493333133E-3</v>
      </c>
      <c r="GK8" s="207">
        <f t="shared" si="83"/>
        <v>6.4794825952499769E-3</v>
      </c>
      <c r="GL8" s="207">
        <f t="shared" si="84"/>
        <v>6.1061847839999758E-3</v>
      </c>
      <c r="GM8" s="207">
        <f t="shared" si="85"/>
        <v>5.7379431905833092E-3</v>
      </c>
      <c r="GN8" s="207">
        <f t="shared" si="86"/>
        <v>5.3759999999999737E-3</v>
      </c>
      <c r="GO8" s="207">
        <f t="shared" si="87"/>
        <v>5.021516477249968E-3</v>
      </c>
      <c r="GP8" s="207">
        <f t="shared" si="88"/>
        <v>4.6755699573333039E-3</v>
      </c>
      <c r="GQ8" s="207">
        <f t="shared" si="89"/>
        <v>4.3391512552499656E-3</v>
      </c>
      <c r="GR8" s="207">
        <f t="shared" si="90"/>
        <v>4.0131624959999701E-3</v>
      </c>
      <c r="GS8" s="207">
        <f t="shared" si="91"/>
        <v>3.6984153645832998E-3</v>
      </c>
      <c r="GT8" s="207">
        <f t="shared" si="92"/>
        <v>3.3956297759999642E-3</v>
      </c>
      <c r="GU8" s="207">
        <f t="shared" si="93"/>
        <v>3.1054329652499659E-3</v>
      </c>
      <c r="GV8" s="207">
        <f t="shared" si="94"/>
        <v>2.8283589973333006E-3</v>
      </c>
      <c r="GW8" s="207">
        <f t="shared" si="95"/>
        <v>2.5648486972499646E-3</v>
      </c>
      <c r="GX8" s="207">
        <f t="shared" si="96"/>
        <v>2.3152499999999658E-3</v>
      </c>
      <c r="GY8" s="207">
        <f t="shared" si="97"/>
        <v>2.0798187205833003E-3</v>
      </c>
      <c r="GZ8" s="207">
        <f t="shared" si="98"/>
        <v>1.8587197439999675E-3</v>
      </c>
      <c r="HA8" s="207">
        <f t="shared" si="99"/>
        <v>1.6520286352499679E-3</v>
      </c>
      <c r="HB8" s="207">
        <f t="shared" si="100"/>
        <v>1.4597336693333031E-3</v>
      </c>
      <c r="HC8" s="207">
        <f t="shared" si="101"/>
        <v>1.2817382812499701E-3</v>
      </c>
      <c r="HD8" s="207">
        <f t="shared" si="102"/>
        <v>1.1178639359999719E-3</v>
      </c>
      <c r="HE8" s="207">
        <f t="shared" si="103"/>
        <v>9.6785341858330654E-4</v>
      </c>
      <c r="HF8" s="207">
        <f t="shared" si="104"/>
        <v>8.3137454399997502E-4</v>
      </c>
      <c r="HG8" s="207">
        <f t="shared" si="105"/>
        <v>7.0802428724997567E-4</v>
      </c>
      <c r="HH8" s="207">
        <f t="shared" si="106"/>
        <v>5.9733333333331193E-4</v>
      </c>
      <c r="HI8" s="207">
        <f t="shared" si="107"/>
        <v>4.9877104724998015E-4</v>
      </c>
      <c r="HJ8" s="207">
        <f t="shared" si="108"/>
        <v>4.117508639999823E-4</v>
      </c>
      <c r="HK8" s="207">
        <f t="shared" si="109"/>
        <v>3.3563609858331707E-4</v>
      </c>
      <c r="HL8" s="207">
        <f t="shared" si="110"/>
        <v>2.6974617599998614E-4</v>
      </c>
      <c r="HM8" s="207">
        <f t="shared" si="111"/>
        <v>2.1336328124998743E-4</v>
      </c>
      <c r="HN8" s="207">
        <f t="shared" si="112"/>
        <v>1.6573942933332281E-4</v>
      </c>
      <c r="HO8" s="207">
        <f t="shared" si="113"/>
        <v>1.2610395524999084E-4</v>
      </c>
      <c r="HP8" s="207">
        <f t="shared" si="114"/>
        <v>9.3671423999992456E-5</v>
      </c>
      <c r="HQ8" s="207">
        <f t="shared" si="115"/>
        <v>6.7649960583327347E-5</v>
      </c>
      <c r="HR8" s="207">
        <f t="shared" si="116"/>
        <v>4.7249999999995219E-5</v>
      </c>
      <c r="HS8" s="207">
        <f t="shared" si="117"/>
        <v>3.1693457249996407E-5</v>
      </c>
      <c r="HT8" s="207">
        <f t="shared" si="118"/>
        <v>2.0223317333330636E-5</v>
      </c>
      <c r="HU8" s="207">
        <f t="shared" si="119"/>
        <v>1.2113645249998114E-5</v>
      </c>
      <c r="HV8" s="207">
        <f t="shared" si="120"/>
        <v>6.6800159999987286E-6</v>
      </c>
      <c r="HW8" s="207">
        <f t="shared" si="121"/>
        <v>3.2903645833325759E-6</v>
      </c>
      <c r="HX8" s="207">
        <f t="shared" si="122"/>
        <v>1.3762559999995853E-6</v>
      </c>
      <c r="HY8" s="207">
        <f t="shared" si="123"/>
        <v>4.445752499998198E-7</v>
      </c>
      <c r="HZ8" s="207">
        <f t="shared" si="124"/>
        <v>8.9637333333276602E-8</v>
      </c>
      <c r="IA8" s="207">
        <f t="shared" si="125"/>
        <v>5.7172499999926979E-9</v>
      </c>
      <c r="IB8" s="207">
        <f t="shared" si="126"/>
        <v>5.5567639449506396E-22</v>
      </c>
    </row>
    <row r="9" spans="1:237" x14ac:dyDescent="0.25">
      <c r="A9" s="22">
        <v>6</v>
      </c>
      <c r="B9" s="110">
        <f t="shared" si="10"/>
        <v>60</v>
      </c>
      <c r="C9" s="124">
        <v>120</v>
      </c>
      <c r="D9" s="110">
        <f t="shared" si="11"/>
        <v>240</v>
      </c>
      <c r="E9" s="119">
        <f t="shared" si="12"/>
        <v>1</v>
      </c>
      <c r="F9" s="23">
        <f t="shared" si="13"/>
        <v>33.333333333333329</v>
      </c>
      <c r="G9" s="24" t="str">
        <f t="shared" si="14"/>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15"/>
        <v>150</v>
      </c>
      <c r="K9" s="26" t="s">
        <v>37</v>
      </c>
      <c r="L9" s="24">
        <f>IF(OR(F9="",K9=""),"",MATCH(K9,Confidence!$A$1:$A$10,0))</f>
        <v>6</v>
      </c>
      <c r="M9" s="27">
        <f t="shared" si="16"/>
        <v>2.5</v>
      </c>
      <c r="N9" s="27">
        <f t="shared" si="17"/>
        <v>4</v>
      </c>
      <c r="O9" s="24"/>
      <c r="P9" s="111">
        <f t="shared" si="18"/>
        <v>129.22800000000001</v>
      </c>
      <c r="Q9" s="111">
        <f t="shared" si="19"/>
        <v>31.968</v>
      </c>
      <c r="R9" s="39">
        <f t="shared" si="20"/>
        <v>1021.953024</v>
      </c>
      <c r="S9" s="124">
        <v>150</v>
      </c>
      <c r="T9" s="218">
        <f>IF(AND(B9&gt;0,C9&gt;0,D9&gt;0,M9&gt;0,N9&gt;0,S9&gt;0,NOT(K9="")),ABS(VLOOKUP($S$1,VLookups!$A$28:$B$29,2,FALSE)-_xlfn.BETA.DIST(S9,IF(G9="L",N9,M9),IF(G9="L",M9,N9),TRUE,B9,D9)),"")</f>
        <v>0.73610920775865196</v>
      </c>
      <c r="U9" s="121">
        <f>IF(OR($M9="",$N9=""),"",_xlfn.BETA.INV(ABS(VLOOKUP($S$1,VLookups!$A$28:$B$29,2,FALSE)-U$3),IF($G9="L",$N9,$M9),IF($G9="L",$M9,$N9),$B9,$D9))</f>
        <v>80.667535547575412</v>
      </c>
      <c r="V9" s="122">
        <f>IF(OR($M9="",$N9=""),"",_xlfn.BETA.INV(ABS(VLOOKUP($S$1,VLookups!$A$28:$B$29,2,FALSE)-V$3),IF($G9="L",$N9,$M9),IF($G9="L",$M9,$N9),$B9,$D9))</f>
        <v>185.53190115519183</v>
      </c>
      <c r="W9" s="121">
        <f>IF(OR($M9="",$N9=""),"",_xlfn.BETA.INV(ABS(VLOOKUP($S$1,VLookups!$A$28:$B$29,2,FALSE)-W$3),IF($G9="L",$N9,$M9),IF($G9="L",$M9,$N9),$B9,$D9))</f>
        <v>88.37844998607369</v>
      </c>
      <c r="X9" s="122">
        <f>IF(OR($M9="",$N9=""),"",_xlfn.BETA.INV(ABS(VLOOKUP($S$1,VLookups!$A$28:$B$29,2,FALSE)-X$3),IF($G9="L",$N9,$M9),IF($G9="L",$M9,$N9),$B9,$D9))</f>
        <v>99.793778379062246</v>
      </c>
      <c r="Y9" s="121">
        <f>IF(OR($M9="",$N9=""),"",_xlfn.BETA.INV(ABS(VLOOKUP($S$1,VLookups!$A$28:$B$29,2,FALSE)-Y$3),IF($G9="L",$N9,$M9),IF($G9="L",$M9,$N9),$B9,$D9))</f>
        <v>109.32616444218004</v>
      </c>
      <c r="Z9" s="122">
        <f>IF(OR($M9="",$N9=""),"",_xlfn.BETA.INV(ABS(VLOOKUP($S$1,VLookups!$A$28:$B$29,2,FALSE)-Z$3),IF($G9="L",$N9,$M9),IF($G9="L",$M9,$N9),$B9,$D9))</f>
        <v>118.20309786864193</v>
      </c>
      <c r="AA9" s="121">
        <f>IF(OR($M9="",$N9=""),"",_xlfn.BETA.INV(ABS(VLOOKUP($S$1,VLookups!$A$28:$B$29,2,FALSE)-AA$3),IF($G9="L",$N9,$M9),IF($G9="L",$M9,$N9),$B9,$D9))</f>
        <v>126.98383761016913</v>
      </c>
      <c r="AB9" s="122">
        <f>IF(OR($M9="",$N9=""),"",_xlfn.BETA.INV(ABS(VLOOKUP($S$1,VLookups!$A$28:$B$29,2,FALSE)-AB$3),IF($G9="L",$N9,$M9),IF($G9="L",$M9,$N9),$B9,$D9))</f>
        <v>136.09750901724996</v>
      </c>
      <c r="AC9" s="121">
        <f>IF(OR($M9="",$N9=""),"",_xlfn.BETA.INV(ABS(VLOOKUP($S$1,VLookups!$A$28:$B$29,2,FALSE)-AC$3),IF($G9="L",$N9,$M9),IF($G9="L",$M9,$N9),$B9,$D9))</f>
        <v>146.05215784544049</v>
      </c>
      <c r="AD9" s="122">
        <f>IF(OR($M9="",$N9=""),"",_xlfn.BETA.INV(ABS(VLOOKUP($S$1,VLookups!$A$28:$B$29,2,FALSE)-AD$3),IF($G9="L",$N9,$M9),IF($G9="L",$M9,$N9),$B9,$D9))</f>
        <v>157.72555006081433</v>
      </c>
      <c r="AE9" s="121">
        <f>IF(OR($M9="",$N9=""),"",_xlfn.BETA.INV(ABS(VLOOKUP($S$1,VLookups!$A$28:$B$29,2,FALSE)-AE$3),IF($G9="L",$N9,$M9),IF($G9="L",$M9,$N9),$B9,$D9))</f>
        <v>173.43267451739814</v>
      </c>
      <c r="AF9" s="122">
        <f>IF(OR($M9="",$N9=""),"",_xlfn.BETA.INV(ABS(VLOOKUP($S$1,VLookups!$A$28:$B$29,2,FALSE)-AF$3),IF($G9="L",$N9,$M9),IF($G9="L",$M9,$N9),$B9,$D9))</f>
        <v>205.01383420511974</v>
      </c>
      <c r="AG9" s="17"/>
      <c r="AH9" s="208">
        <f t="shared" si="21"/>
        <v>1.8</v>
      </c>
      <c r="AI9" s="206">
        <f t="shared" si="22"/>
        <v>60</v>
      </c>
      <c r="AJ9" s="190">
        <f t="shared" ref="AJ9:CU9" si="133">IF(ISNONTEXT($AH9),AI9+$AH9,"")</f>
        <v>61.8</v>
      </c>
      <c r="AK9" s="190">
        <f t="shared" si="133"/>
        <v>63.599999999999994</v>
      </c>
      <c r="AL9" s="190">
        <f t="shared" si="133"/>
        <v>65.399999999999991</v>
      </c>
      <c r="AM9" s="190">
        <f t="shared" si="133"/>
        <v>67.199999999999989</v>
      </c>
      <c r="AN9" s="190">
        <f t="shared" si="133"/>
        <v>68.999999999999986</v>
      </c>
      <c r="AO9" s="190">
        <f t="shared" si="133"/>
        <v>70.799999999999983</v>
      </c>
      <c r="AP9" s="190">
        <f t="shared" si="133"/>
        <v>72.59999999999998</v>
      </c>
      <c r="AQ9" s="190">
        <f t="shared" si="133"/>
        <v>74.399999999999977</v>
      </c>
      <c r="AR9" s="190">
        <f t="shared" si="133"/>
        <v>76.199999999999974</v>
      </c>
      <c r="AS9" s="190">
        <f t="shared" si="133"/>
        <v>77.999999999999972</v>
      </c>
      <c r="AT9" s="190">
        <f t="shared" si="133"/>
        <v>79.799999999999969</v>
      </c>
      <c r="AU9" s="190">
        <f t="shared" si="133"/>
        <v>81.599999999999966</v>
      </c>
      <c r="AV9" s="190">
        <f t="shared" si="133"/>
        <v>83.399999999999963</v>
      </c>
      <c r="AW9" s="190">
        <f t="shared" si="133"/>
        <v>85.19999999999996</v>
      </c>
      <c r="AX9" s="190">
        <f t="shared" si="133"/>
        <v>86.999999999999957</v>
      </c>
      <c r="AY9" s="190">
        <f t="shared" si="133"/>
        <v>88.799999999999955</v>
      </c>
      <c r="AZ9" s="190">
        <f t="shared" si="133"/>
        <v>90.599999999999952</v>
      </c>
      <c r="BA9" s="190">
        <f t="shared" si="133"/>
        <v>92.399999999999949</v>
      </c>
      <c r="BB9" s="190">
        <f t="shared" si="133"/>
        <v>94.199999999999946</v>
      </c>
      <c r="BC9" s="190">
        <f t="shared" si="133"/>
        <v>95.999999999999943</v>
      </c>
      <c r="BD9" s="190">
        <f t="shared" si="133"/>
        <v>97.79999999999994</v>
      </c>
      <c r="BE9" s="190">
        <f t="shared" si="133"/>
        <v>99.599999999999937</v>
      </c>
      <c r="BF9" s="190">
        <f t="shared" si="133"/>
        <v>101.39999999999993</v>
      </c>
      <c r="BG9" s="190">
        <f t="shared" si="133"/>
        <v>103.19999999999993</v>
      </c>
      <c r="BH9" s="190">
        <f t="shared" si="133"/>
        <v>104.99999999999993</v>
      </c>
      <c r="BI9" s="190">
        <f t="shared" si="133"/>
        <v>106.79999999999993</v>
      </c>
      <c r="BJ9" s="190">
        <f t="shared" si="133"/>
        <v>108.59999999999992</v>
      </c>
      <c r="BK9" s="190">
        <f t="shared" si="133"/>
        <v>110.39999999999992</v>
      </c>
      <c r="BL9" s="190">
        <f t="shared" si="133"/>
        <v>112.19999999999992</v>
      </c>
      <c r="BM9" s="190">
        <f t="shared" si="133"/>
        <v>113.99999999999991</v>
      </c>
      <c r="BN9" s="190">
        <f t="shared" si="133"/>
        <v>115.79999999999991</v>
      </c>
      <c r="BO9" s="190">
        <f t="shared" si="133"/>
        <v>117.59999999999991</v>
      </c>
      <c r="BP9" s="190">
        <f t="shared" si="133"/>
        <v>119.39999999999991</v>
      </c>
      <c r="BQ9" s="190">
        <f t="shared" si="133"/>
        <v>121.1999999999999</v>
      </c>
      <c r="BR9" s="190">
        <f t="shared" si="133"/>
        <v>122.9999999999999</v>
      </c>
      <c r="BS9" s="190">
        <f t="shared" si="133"/>
        <v>124.7999999999999</v>
      </c>
      <c r="BT9" s="190">
        <f t="shared" si="133"/>
        <v>126.59999999999989</v>
      </c>
      <c r="BU9" s="190">
        <f t="shared" si="133"/>
        <v>128.39999999999989</v>
      </c>
      <c r="BV9" s="190">
        <f t="shared" si="133"/>
        <v>130.1999999999999</v>
      </c>
      <c r="BW9" s="190">
        <f t="shared" si="133"/>
        <v>131.99999999999991</v>
      </c>
      <c r="BX9" s="190">
        <f t="shared" si="133"/>
        <v>133.79999999999993</v>
      </c>
      <c r="BY9" s="190">
        <f t="shared" si="133"/>
        <v>135.59999999999994</v>
      </c>
      <c r="BZ9" s="190">
        <f t="shared" si="133"/>
        <v>137.39999999999995</v>
      </c>
      <c r="CA9" s="190">
        <f t="shared" si="133"/>
        <v>139.19999999999996</v>
      </c>
      <c r="CB9" s="190">
        <f t="shared" si="133"/>
        <v>140.99999999999997</v>
      </c>
      <c r="CC9" s="190">
        <f t="shared" si="133"/>
        <v>142.79999999999998</v>
      </c>
      <c r="CD9" s="190">
        <f t="shared" si="133"/>
        <v>144.6</v>
      </c>
      <c r="CE9" s="190">
        <f t="shared" si="133"/>
        <v>146.4</v>
      </c>
      <c r="CF9" s="190">
        <f t="shared" si="133"/>
        <v>148.20000000000002</v>
      </c>
      <c r="CG9" s="190">
        <f t="shared" si="133"/>
        <v>150.00000000000003</v>
      </c>
      <c r="CH9" s="190">
        <f t="shared" si="133"/>
        <v>151.80000000000004</v>
      </c>
      <c r="CI9" s="190">
        <f t="shared" si="133"/>
        <v>153.60000000000005</v>
      </c>
      <c r="CJ9" s="190">
        <f t="shared" si="133"/>
        <v>155.40000000000006</v>
      </c>
      <c r="CK9" s="190">
        <f t="shared" si="133"/>
        <v>157.20000000000007</v>
      </c>
      <c r="CL9" s="190">
        <f t="shared" si="133"/>
        <v>159.00000000000009</v>
      </c>
      <c r="CM9" s="190">
        <f t="shared" si="133"/>
        <v>160.8000000000001</v>
      </c>
      <c r="CN9" s="190">
        <f t="shared" si="133"/>
        <v>162.60000000000011</v>
      </c>
      <c r="CO9" s="190">
        <f t="shared" si="133"/>
        <v>164.40000000000012</v>
      </c>
      <c r="CP9" s="190">
        <f t="shared" si="133"/>
        <v>166.20000000000013</v>
      </c>
      <c r="CQ9" s="190">
        <f t="shared" si="133"/>
        <v>168.00000000000014</v>
      </c>
      <c r="CR9" s="190">
        <f t="shared" si="133"/>
        <v>169.80000000000015</v>
      </c>
      <c r="CS9" s="190">
        <f t="shared" si="133"/>
        <v>171.60000000000016</v>
      </c>
      <c r="CT9" s="190">
        <f t="shared" si="133"/>
        <v>173.40000000000018</v>
      </c>
      <c r="CU9" s="190">
        <f t="shared" si="133"/>
        <v>175.20000000000019</v>
      </c>
      <c r="CV9" s="190">
        <f t="shared" ref="CV9:ED9" si="134">IF(ISNONTEXT($AH9),CU9+$AH9,"")</f>
        <v>177.0000000000002</v>
      </c>
      <c r="CW9" s="190">
        <f t="shared" si="134"/>
        <v>178.80000000000021</v>
      </c>
      <c r="CX9" s="190">
        <f t="shared" si="134"/>
        <v>180.60000000000022</v>
      </c>
      <c r="CY9" s="190">
        <f t="shared" si="134"/>
        <v>182.40000000000023</v>
      </c>
      <c r="CZ9" s="190">
        <f t="shared" si="134"/>
        <v>184.20000000000024</v>
      </c>
      <c r="DA9" s="190">
        <f t="shared" si="134"/>
        <v>186.00000000000026</v>
      </c>
      <c r="DB9" s="190">
        <f t="shared" si="134"/>
        <v>187.80000000000027</v>
      </c>
      <c r="DC9" s="190">
        <f t="shared" si="134"/>
        <v>189.60000000000028</v>
      </c>
      <c r="DD9" s="190">
        <f t="shared" si="134"/>
        <v>191.40000000000029</v>
      </c>
      <c r="DE9" s="190">
        <f t="shared" si="134"/>
        <v>193.2000000000003</v>
      </c>
      <c r="DF9" s="190">
        <f t="shared" si="134"/>
        <v>195.00000000000031</v>
      </c>
      <c r="DG9" s="190">
        <f t="shared" si="134"/>
        <v>196.80000000000032</v>
      </c>
      <c r="DH9" s="190">
        <f t="shared" si="134"/>
        <v>198.60000000000034</v>
      </c>
      <c r="DI9" s="190">
        <f t="shared" si="134"/>
        <v>200.40000000000035</v>
      </c>
      <c r="DJ9" s="190">
        <f t="shared" si="134"/>
        <v>202.20000000000036</v>
      </c>
      <c r="DK9" s="190">
        <f t="shared" si="134"/>
        <v>204.00000000000037</v>
      </c>
      <c r="DL9" s="190">
        <f t="shared" si="134"/>
        <v>205.80000000000038</v>
      </c>
      <c r="DM9" s="190">
        <f t="shared" si="134"/>
        <v>207.60000000000039</v>
      </c>
      <c r="DN9" s="190">
        <f t="shared" si="134"/>
        <v>209.4000000000004</v>
      </c>
      <c r="DO9" s="190">
        <f t="shared" si="134"/>
        <v>211.20000000000041</v>
      </c>
      <c r="DP9" s="190">
        <f t="shared" si="134"/>
        <v>213.00000000000043</v>
      </c>
      <c r="DQ9" s="190">
        <f t="shared" si="134"/>
        <v>214.80000000000044</v>
      </c>
      <c r="DR9" s="190">
        <f t="shared" si="134"/>
        <v>216.60000000000045</v>
      </c>
      <c r="DS9" s="190">
        <f t="shared" si="134"/>
        <v>218.40000000000046</v>
      </c>
      <c r="DT9" s="190">
        <f t="shared" si="134"/>
        <v>220.20000000000047</v>
      </c>
      <c r="DU9" s="190">
        <f t="shared" si="134"/>
        <v>222.00000000000048</v>
      </c>
      <c r="DV9" s="190">
        <f t="shared" si="134"/>
        <v>223.80000000000049</v>
      </c>
      <c r="DW9" s="190">
        <f t="shared" si="134"/>
        <v>225.60000000000051</v>
      </c>
      <c r="DX9" s="190">
        <f t="shared" si="134"/>
        <v>227.40000000000052</v>
      </c>
      <c r="DY9" s="190">
        <f t="shared" si="134"/>
        <v>229.20000000000053</v>
      </c>
      <c r="DZ9" s="190">
        <f t="shared" si="134"/>
        <v>231.00000000000054</v>
      </c>
      <c r="EA9" s="190">
        <f t="shared" si="134"/>
        <v>232.80000000000055</v>
      </c>
      <c r="EB9" s="190">
        <f t="shared" si="134"/>
        <v>234.60000000000056</v>
      </c>
      <c r="EC9" s="190">
        <f t="shared" si="134"/>
        <v>236.40000000000057</v>
      </c>
      <c r="ED9" s="190">
        <f t="shared" si="134"/>
        <v>238.20000000000059</v>
      </c>
      <c r="EE9" s="206">
        <f t="shared" si="25"/>
        <v>239.999</v>
      </c>
      <c r="EF9" s="207">
        <f t="shared" si="26"/>
        <v>0</v>
      </c>
      <c r="EG9" s="207">
        <f t="shared" si="27"/>
        <v>1.9456516406249967E-4</v>
      </c>
      <c r="EH9" s="207">
        <f t="shared" si="28"/>
        <v>5.3380510324048587E-4</v>
      </c>
      <c r="EI9" s="207">
        <f t="shared" si="29"/>
        <v>9.509475977782472E-4</v>
      </c>
      <c r="EJ9" s="207">
        <f t="shared" si="30"/>
        <v>1.4192639999999967E-3</v>
      </c>
      <c r="EK9" s="207">
        <f t="shared" si="31"/>
        <v>1.9221413571625481E-3</v>
      </c>
      <c r="EL9" s="207">
        <f t="shared" si="32"/>
        <v>2.4477662205629079E-3</v>
      </c>
      <c r="EM9" s="207">
        <f t="shared" si="33"/>
        <v>2.9871388243808165E-3</v>
      </c>
      <c r="EN9" s="207">
        <f t="shared" si="34"/>
        <v>3.5331165435501153E-3</v>
      </c>
      <c r="EO9" s="207">
        <f t="shared" si="35"/>
        <v>4.0798804921874932E-3</v>
      </c>
      <c r="EP9" s="207">
        <f t="shared" si="36"/>
        <v>4.6226076015164408E-3</v>
      </c>
      <c r="EQ9" s="207">
        <f t="shared" si="37"/>
        <v>5.1572543218014293E-3</v>
      </c>
      <c r="ER9" s="207">
        <f t="shared" si="38"/>
        <v>5.6804061156899609E-3</v>
      </c>
      <c r="ES9" s="207">
        <f t="shared" si="39"/>
        <v>6.1891682236416825E-3</v>
      </c>
      <c r="ET9" s="207">
        <f t="shared" si="40"/>
        <v>6.6810836302198702E-3</v>
      </c>
      <c r="EU9" s="207">
        <f t="shared" si="41"/>
        <v>7.1540696916680179E-3</v>
      </c>
      <c r="EV9" s="207">
        <f t="shared" si="42"/>
        <v>7.6063679999999944E-3</v>
      </c>
      <c r="EW9" s="207">
        <f t="shared" si="43"/>
        <v>8.036503903720708E-3</v>
      </c>
      <c r="EX9" s="207">
        <f t="shared" si="44"/>
        <v>8.4432532452618746E-3</v>
      </c>
      <c r="EY9" s="207">
        <f t="shared" si="45"/>
        <v>8.8256146054257571E-3</v>
      </c>
      <c r="EZ9" s="207">
        <f t="shared" si="46"/>
        <v>9.1827858275991305E-3</v>
      </c>
      <c r="FA9" s="207">
        <f t="shared" si="47"/>
        <v>9.5141439220094801E-3</v>
      </c>
      <c r="FB9" s="207">
        <f t="shared" si="48"/>
        <v>9.8192276779604203E-3</v>
      </c>
      <c r="FC9" s="207">
        <f t="shared" si="49"/>
        <v>1.009772247361042E-2</v>
      </c>
      <c r="FD9" s="207">
        <f t="shared" si="50"/>
        <v>1.0349446889781884E-2</v>
      </c>
      <c r="FE9" s="207">
        <f t="shared" si="51"/>
        <v>1.0574340820312495E-2</v>
      </c>
      <c r="FF9" s="207">
        <f t="shared" si="52"/>
        <v>1.0772454835726555E-2</v>
      </c>
      <c r="FG9" s="207">
        <f t="shared" si="53"/>
        <v>1.0943940605684981E-2</v>
      </c>
      <c r="FH9" s="207">
        <f t="shared" si="54"/>
        <v>1.108904222301782E-2</v>
      </c>
      <c r="FI9" s="207">
        <f t="shared" si="55"/>
        <v>1.1208088301125903E-2</v>
      </c>
      <c r="FJ9" s="207">
        <f t="shared" si="56"/>
        <v>1.1301484739272614E-2</v>
      </c>
      <c r="FK9" s="207">
        <f t="shared" si="57"/>
        <v>1.1369708068295655E-2</v>
      </c>
      <c r="FL9" s="207">
        <f t="shared" si="58"/>
        <v>1.1413299303665161E-2</v>
      </c>
      <c r="FM9" s="207">
        <f t="shared" si="59"/>
        <v>1.1432858244420531E-2</v>
      </c>
      <c r="FN9" s="207">
        <f t="shared" si="60"/>
        <v>1.1429038165949078E-2</v>
      </c>
      <c r="FO9" s="207">
        <f t="shared" si="61"/>
        <v>1.1402540862288828E-2</v>
      </c>
      <c r="FP9" s="207">
        <f t="shared" si="62"/>
        <v>1.1354112000000008E-2</v>
      </c>
      <c r="FQ9" s="207">
        <f t="shared" si="63"/>
        <v>1.1284536750927098E-2</v>
      </c>
      <c r="FR9" s="207">
        <f t="shared" si="64"/>
        <v>1.1194635675577618E-2</v>
      </c>
      <c r="FS9" s="207">
        <f t="shared" si="65"/>
        <v>1.1085260832540177E-2</v>
      </c>
      <c r="FT9" s="207">
        <f t="shared" si="66"/>
        <v>1.0957292092483445E-2</v>
      </c>
      <c r="FU9" s="207">
        <f t="shared" si="67"/>
        <v>1.0811633637923031E-2</v>
      </c>
      <c r="FV9" s="207">
        <f t="shared" si="68"/>
        <v>1.0649210632197505E-2</v>
      </c>
      <c r="FW9" s="207">
        <f t="shared" si="69"/>
        <v>1.0470966043024594E-2</v>
      </c>
      <c r="FX9" s="207">
        <f t="shared" si="70"/>
        <v>1.0277857607667648E-2</v>
      </c>
      <c r="FY9" s="207">
        <f t="shared" si="71"/>
        <v>1.0070854928174755E-2</v>
      </c>
      <c r="FZ9" s="207">
        <f t="shared" si="72"/>
        <v>9.8509366863941978E-3</v>
      </c>
      <c r="GA9" s="207">
        <f t="shared" si="73"/>
        <v>9.6190879695494756E-3</v>
      </c>
      <c r="GB9" s="207">
        <f t="shared" si="74"/>
        <v>9.3762976980998232E-3</v>
      </c>
      <c r="GC9" s="207">
        <f t="shared" si="75"/>
        <v>9.1235561484375016E-3</v>
      </c>
      <c r="GD9" s="207">
        <f t="shared" si="76"/>
        <v>8.8618525636985947E-3</v>
      </c>
      <c r="GE9" s="207">
        <f t="shared" si="77"/>
        <v>8.5921728466034041E-3</v>
      </c>
      <c r="GF9" s="207">
        <f t="shared" si="78"/>
        <v>8.3154973288076962E-3</v>
      </c>
      <c r="GG9" s="207">
        <f t="shared" si="79"/>
        <v>8.0327986117471346E-3</v>
      </c>
      <c r="GH9" s="207">
        <f t="shared" si="80"/>
        <v>7.7450394744025992E-3</v>
      </c>
      <c r="GI9" s="207">
        <f t="shared" si="81"/>
        <v>7.4531708438111029E-3</v>
      </c>
      <c r="GJ9" s="207">
        <f t="shared" si="82"/>
        <v>7.1581298245016059E-3</v>
      </c>
      <c r="GK9" s="207">
        <f t="shared" si="83"/>
        <v>6.8608377833526395E-3</v>
      </c>
      <c r="GL9" s="207">
        <f t="shared" si="84"/>
        <v>6.5621984866539342E-3</v>
      </c>
      <c r="GM9" s="207">
        <f t="shared" si="85"/>
        <v>6.2630962864105456E-3</v>
      </c>
      <c r="GN9" s="207">
        <f t="shared" si="86"/>
        <v>5.9643943531594015E-3</v>
      </c>
      <c r="GO9" s="207">
        <f t="shared" si="87"/>
        <v>5.666932952777131E-3</v>
      </c>
      <c r="GP9" s="207">
        <f t="shared" si="88"/>
        <v>5.3715277649470953E-3</v>
      </c>
      <c r="GQ9" s="207">
        <f t="shared" si="89"/>
        <v>5.0789682411252054E-3</v>
      </c>
      <c r="GR9" s="207">
        <f t="shared" si="90"/>
        <v>4.7900159999999742E-3</v>
      </c>
      <c r="GS9" s="207">
        <f t="shared" si="91"/>
        <v>4.5054032585840655E-3</v>
      </c>
      <c r="GT9" s="207">
        <f t="shared" si="92"/>
        <v>4.225831297204231E-3</v>
      </c>
      <c r="GU9" s="207">
        <f t="shared" si="93"/>
        <v>3.9519689567744038E-3</v>
      </c>
      <c r="GV9" s="207">
        <f t="shared" si="94"/>
        <v>3.6844511668452486E-3</v>
      </c>
      <c r="GW9" s="207">
        <f t="shared" si="95"/>
        <v>3.4238775030221579E-3</v>
      </c>
      <c r="GX9" s="207">
        <f t="shared" si="96"/>
        <v>3.1708107724349659E-3</v>
      </c>
      <c r="GY9" s="207">
        <f t="shared" si="97"/>
        <v>2.925775626025996E-3</v>
      </c>
      <c r="GZ9" s="207">
        <f t="shared" si="98"/>
        <v>2.6892571965001439E-3</v>
      </c>
      <c r="HA9" s="207">
        <f t="shared" si="99"/>
        <v>2.4616997608514664E-3</v>
      </c>
      <c r="HB9" s="207">
        <f t="shared" si="100"/>
        <v>2.2435054264463147E-3</v>
      </c>
      <c r="HC9" s="207">
        <f t="shared" si="101"/>
        <v>2.0350328397033884E-3</v>
      </c>
      <c r="HD9" s="207">
        <f t="shared" si="102"/>
        <v>1.8365959164671677E-3</v>
      </c>
      <c r="HE9" s="207">
        <f t="shared" si="103"/>
        <v>1.6484625932228834E-3</v>
      </c>
      <c r="HF9" s="207">
        <f t="shared" si="104"/>
        <v>1.4708535983493976E-3</v>
      </c>
      <c r="HG9" s="207">
        <f t="shared" si="105"/>
        <v>1.3039412426508923E-3</v>
      </c>
      <c r="HH9" s="207">
        <f t="shared" si="106"/>
        <v>1.1478482284498622E-3</v>
      </c>
      <c r="HI9" s="207">
        <f t="shared" si="107"/>
        <v>1.0026464765624697E-3</v>
      </c>
      <c r="HJ9" s="207">
        <f t="shared" si="108"/>
        <v>8.6835597051337996E-4</v>
      </c>
      <c r="HK9" s="207">
        <f t="shared" si="109"/>
        <v>7.4494361738065319E-4</v>
      </c>
      <c r="HL9" s="207">
        <f t="shared" si="110"/>
        <v>6.3232212469276246E-4</v>
      </c>
      <c r="HM9" s="207">
        <f t="shared" si="111"/>
        <v>5.303488928289201E-4</v>
      </c>
      <c r="HN9" s="207">
        <f t="shared" si="112"/>
        <v>4.3882492240144118E-4</v>
      </c>
      <c r="HO9" s="207">
        <f t="shared" si="113"/>
        <v>3.5749373612441366E-4</v>
      </c>
      <c r="HP9" s="207">
        <f t="shared" si="114"/>
        <v>2.8604031469705487E-4</v>
      </c>
      <c r="HQ9" s="207">
        <f t="shared" si="115"/>
        <v>2.2409004625263264E-4</v>
      </c>
      <c r="HR9" s="207">
        <f t="shared" si="116"/>
        <v>1.7120768894504063E-4</v>
      </c>
      <c r="HS9" s="207">
        <f t="shared" si="117"/>
        <v>1.2689634626497639E-4</v>
      </c>
      <c r="HT9" s="207">
        <f t="shared" si="118"/>
        <v>9.0596454696383692E-5</v>
      </c>
      <c r="HU9" s="207">
        <f t="shared" si="119"/>
        <v>6.1684783341446966E-5</v>
      </c>
      <c r="HV9" s="207">
        <f t="shared" si="120"/>
        <v>3.9473445158971208E-5</v>
      </c>
      <c r="HW9" s="207">
        <f t="shared" si="121"/>
        <v>2.3208919476648817E-5</v>
      </c>
      <c r="HX9" s="207">
        <f t="shared" si="122"/>
        <v>1.2071085452432787E-5</v>
      </c>
      <c r="HY9" s="207">
        <f t="shared" si="123"/>
        <v>5.1722661741744938E-6</v>
      </c>
      <c r="HZ9" s="207">
        <f t="shared" si="124"/>
        <v>1.5562830998257547E-6</v>
      </c>
      <c r="IA9" s="207">
        <f t="shared" si="125"/>
        <v>1.9752055294417969E-7</v>
      </c>
      <c r="IB9" s="207">
        <f t="shared" si="126"/>
        <v>3.4382572416435196E-17</v>
      </c>
    </row>
    <row r="10" spans="1:237" x14ac:dyDescent="0.25">
      <c r="A10" s="22">
        <v>7</v>
      </c>
      <c r="B10" s="110">
        <f t="shared" si="10"/>
        <v>60</v>
      </c>
      <c r="C10" s="124">
        <v>120</v>
      </c>
      <c r="D10" s="110">
        <f t="shared" si="11"/>
        <v>240</v>
      </c>
      <c r="E10" s="119">
        <f t="shared" si="12"/>
        <v>1</v>
      </c>
      <c r="F10" s="23">
        <f t="shared" si="13"/>
        <v>33.333333333333329</v>
      </c>
      <c r="G10" s="24" t="str">
        <f t="shared" si="14"/>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15"/>
        <v>150</v>
      </c>
      <c r="K10" s="26" t="s">
        <v>29</v>
      </c>
      <c r="L10" s="24">
        <f>IF(OR(F10="",K10=""),"",MATCH(K10,Confidence!$A$1:$A$10,0))</f>
        <v>7</v>
      </c>
      <c r="M10" s="27">
        <f t="shared" si="16"/>
        <v>2</v>
      </c>
      <c r="N10" s="27">
        <f t="shared" si="17"/>
        <v>3</v>
      </c>
      <c r="O10" s="24"/>
      <c r="P10" s="111">
        <f t="shared" si="18"/>
        <v>132</v>
      </c>
      <c r="Q10" s="111">
        <f t="shared" si="19"/>
        <v>36</v>
      </c>
      <c r="R10" s="39">
        <f t="shared" si="20"/>
        <v>1296</v>
      </c>
      <c r="S10" s="124">
        <v>150</v>
      </c>
      <c r="T10" s="218">
        <f>IF(AND(B10&gt;0,C10&gt;0,D10&gt;0,M10&gt;0,N10&gt;0,S10&gt;0,NOT(K10="")),ABS(VLOOKUP($S$1,VLookups!$A$28:$B$29,2,FALSE)-_xlfn.BETA.DIST(S10,IF(G10="L",N10,M10),IF(G10="L",M10,N10),TRUE,B10,D10)),"")</f>
        <v>0.6875</v>
      </c>
      <c r="U10" s="121">
        <f>IF(OR($M10="",$N10=""),"",_xlfn.BETA.INV(ABS(VLOOKUP($S$1,VLookups!$A$28:$B$29,2,FALSE)-U$3),IF($G10="L",$N10,$M10),IF($G10="L",$M10,$N10),$B10,$D10))</f>
        <v>77.570063319554578</v>
      </c>
      <c r="V10" s="122">
        <f>IF(OR($M10="",$N10=""),"",_xlfn.BETA.INV(ABS(VLOOKUP($S$1,VLookups!$A$28:$B$29,2,FALSE)-V$3),IF($G10="L",$N10,$M10),IF($G10="L",$M10,$N10),$B10,$D10))</f>
        <v>195.25116736856731</v>
      </c>
      <c r="W10" s="121">
        <f>IF(OR($M10="",$N10=""),"",_xlfn.BETA.INV(ABS(VLOOKUP($S$1,VLookups!$A$28:$B$29,2,FALSE)-W$3),IF($G10="L",$N10,$M10),IF($G10="L",$M10,$N10),$B10,$D10))</f>
        <v>85.660677007805532</v>
      </c>
      <c r="X10" s="122">
        <f>IF(OR($M10="",$N10=""),"",_xlfn.BETA.INV(ABS(VLOOKUP($S$1,VLookups!$A$28:$B$29,2,FALSE)-X$3),IF($G10="L",$N10,$M10),IF($G10="L",$M10,$N10),$B10,$D10))</f>
        <v>98.217083090031224</v>
      </c>
      <c r="Y10" s="121">
        <f>IF(OR($M10="",$N10=""),"",_xlfn.BETA.INV(ABS(VLOOKUP($S$1,VLookups!$A$28:$B$29,2,FALSE)-Y$3),IF($G10="L",$N10,$M10),IF($G10="L",$M10,$N10),$B10,$D10))</f>
        <v>109.02910957351898</v>
      </c>
      <c r="Z10" s="122">
        <f>IF(OR($M10="",$N10=""),"",_xlfn.BETA.INV(ABS(VLOOKUP($S$1,VLookups!$A$28:$B$29,2,FALSE)-Z$3),IF($G10="L",$N10,$M10),IF($G10="L",$M10,$N10),$B10,$D10))</f>
        <v>119.24997060811344</v>
      </c>
      <c r="AA10" s="121">
        <f>IF(OR($M10="",$N10=""),"",_xlfn.BETA.INV(ABS(VLOOKUP($S$1,VLookups!$A$28:$B$29,2,FALSE)-AA$3),IF($G10="L",$N10,$M10),IF($G10="L",$M10,$N10),$B10,$D10))</f>
        <v>129.43096226383011</v>
      </c>
      <c r="AB10" s="122">
        <f>IF(OR($M10="",$N10=""),"",_xlfn.BETA.INV(ABS(VLOOKUP($S$1,VLookups!$A$28:$B$29,2,FALSE)-AB$3),IF($G10="L",$N10,$M10),IF($G10="L",$M10,$N10),$B10,$D10))</f>
        <v>140.01000037507814</v>
      </c>
      <c r="AC10" s="121">
        <f>IF(OR($M10="",$N10=""),"",_xlfn.BETA.INV(ABS(VLOOKUP($S$1,VLookups!$A$28:$B$29,2,FALSE)-AC$3),IF($G10="L",$N10,$M10),IF($G10="L",$M10,$N10),$B10,$D10))</f>
        <v>151.51285587706519</v>
      </c>
      <c r="AD10" s="122">
        <f>IF(OR($M10="",$N10=""),"",_xlfn.BETA.INV(ABS(VLOOKUP($S$1,VLookups!$A$28:$B$29,2,FALSE)-AD$3),IF($G10="L",$N10,$M10),IF($G10="L",$M10,$N10),$B10,$D10))</f>
        <v>164.84164341438</v>
      </c>
      <c r="AE10" s="121">
        <f>IF(OR($M10="",$N10=""),"",_xlfn.BETA.INV(ABS(VLOOKUP($S$1,VLookups!$A$28:$B$29,2,FALSE)-AE$3),IF($G10="L",$N10,$M10),IF($G10="L",$M10,$N10),$B10,$D10))</f>
        <v>182.3170949300727</v>
      </c>
      <c r="AF10" s="122">
        <f>IF(OR($M10="",$N10=""),"",_xlfn.BETA.INV(ABS(VLOOKUP($S$1,VLookups!$A$28:$B$29,2,FALSE)-AF$3),IF($G10="L",$N10,$M10),IF($G10="L",$M10,$N10),$B10,$D10))</f>
        <v>214.64384231498173</v>
      </c>
      <c r="AG10" s="17"/>
      <c r="AH10" s="208">
        <f t="shared" si="21"/>
        <v>1.8</v>
      </c>
      <c r="AI10" s="206">
        <f t="shared" si="22"/>
        <v>60</v>
      </c>
      <c r="AJ10" s="190">
        <f t="shared" ref="AJ10:CU10" si="135">IF(ISNONTEXT($AH10),AI10+$AH10,"")</f>
        <v>61.8</v>
      </c>
      <c r="AK10" s="190">
        <f t="shared" si="135"/>
        <v>63.599999999999994</v>
      </c>
      <c r="AL10" s="190">
        <f t="shared" si="135"/>
        <v>65.399999999999991</v>
      </c>
      <c r="AM10" s="190">
        <f t="shared" si="135"/>
        <v>67.199999999999989</v>
      </c>
      <c r="AN10" s="190">
        <f t="shared" si="135"/>
        <v>68.999999999999986</v>
      </c>
      <c r="AO10" s="190">
        <f t="shared" si="135"/>
        <v>70.799999999999983</v>
      </c>
      <c r="AP10" s="190">
        <f t="shared" si="135"/>
        <v>72.59999999999998</v>
      </c>
      <c r="AQ10" s="190">
        <f t="shared" si="135"/>
        <v>74.399999999999977</v>
      </c>
      <c r="AR10" s="190">
        <f t="shared" si="135"/>
        <v>76.199999999999974</v>
      </c>
      <c r="AS10" s="190">
        <f t="shared" si="135"/>
        <v>77.999999999999972</v>
      </c>
      <c r="AT10" s="190">
        <f t="shared" si="135"/>
        <v>79.799999999999969</v>
      </c>
      <c r="AU10" s="190">
        <f t="shared" si="135"/>
        <v>81.599999999999966</v>
      </c>
      <c r="AV10" s="190">
        <f t="shared" si="135"/>
        <v>83.399999999999963</v>
      </c>
      <c r="AW10" s="190">
        <f t="shared" si="135"/>
        <v>85.19999999999996</v>
      </c>
      <c r="AX10" s="190">
        <f t="shared" si="135"/>
        <v>86.999999999999957</v>
      </c>
      <c r="AY10" s="190">
        <f t="shared" si="135"/>
        <v>88.799999999999955</v>
      </c>
      <c r="AZ10" s="190">
        <f t="shared" si="135"/>
        <v>90.599999999999952</v>
      </c>
      <c r="BA10" s="190">
        <f t="shared" si="135"/>
        <v>92.399999999999949</v>
      </c>
      <c r="BB10" s="190">
        <f t="shared" si="135"/>
        <v>94.199999999999946</v>
      </c>
      <c r="BC10" s="190">
        <f t="shared" si="135"/>
        <v>95.999999999999943</v>
      </c>
      <c r="BD10" s="190">
        <f t="shared" si="135"/>
        <v>97.79999999999994</v>
      </c>
      <c r="BE10" s="190">
        <f t="shared" si="135"/>
        <v>99.599999999999937</v>
      </c>
      <c r="BF10" s="190">
        <f t="shared" si="135"/>
        <v>101.39999999999993</v>
      </c>
      <c r="BG10" s="190">
        <f t="shared" si="135"/>
        <v>103.19999999999993</v>
      </c>
      <c r="BH10" s="190">
        <f t="shared" si="135"/>
        <v>104.99999999999993</v>
      </c>
      <c r="BI10" s="190">
        <f t="shared" si="135"/>
        <v>106.79999999999993</v>
      </c>
      <c r="BJ10" s="190">
        <f t="shared" si="135"/>
        <v>108.59999999999992</v>
      </c>
      <c r="BK10" s="190">
        <f t="shared" si="135"/>
        <v>110.39999999999992</v>
      </c>
      <c r="BL10" s="190">
        <f t="shared" si="135"/>
        <v>112.19999999999992</v>
      </c>
      <c r="BM10" s="190">
        <f t="shared" si="135"/>
        <v>113.99999999999991</v>
      </c>
      <c r="BN10" s="190">
        <f t="shared" si="135"/>
        <v>115.79999999999991</v>
      </c>
      <c r="BO10" s="190">
        <f t="shared" si="135"/>
        <v>117.59999999999991</v>
      </c>
      <c r="BP10" s="190">
        <f t="shared" si="135"/>
        <v>119.39999999999991</v>
      </c>
      <c r="BQ10" s="190">
        <f t="shared" si="135"/>
        <v>121.1999999999999</v>
      </c>
      <c r="BR10" s="190">
        <f t="shared" si="135"/>
        <v>122.9999999999999</v>
      </c>
      <c r="BS10" s="190">
        <f t="shared" si="135"/>
        <v>124.7999999999999</v>
      </c>
      <c r="BT10" s="190">
        <f t="shared" si="135"/>
        <v>126.59999999999989</v>
      </c>
      <c r="BU10" s="190">
        <f t="shared" si="135"/>
        <v>128.39999999999989</v>
      </c>
      <c r="BV10" s="190">
        <f t="shared" si="135"/>
        <v>130.1999999999999</v>
      </c>
      <c r="BW10" s="190">
        <f t="shared" si="135"/>
        <v>131.99999999999991</v>
      </c>
      <c r="BX10" s="190">
        <f t="shared" si="135"/>
        <v>133.79999999999993</v>
      </c>
      <c r="BY10" s="190">
        <f t="shared" si="135"/>
        <v>135.59999999999994</v>
      </c>
      <c r="BZ10" s="190">
        <f t="shared" si="135"/>
        <v>137.39999999999995</v>
      </c>
      <c r="CA10" s="190">
        <f t="shared" si="135"/>
        <v>139.19999999999996</v>
      </c>
      <c r="CB10" s="190">
        <f t="shared" si="135"/>
        <v>140.99999999999997</v>
      </c>
      <c r="CC10" s="190">
        <f t="shared" si="135"/>
        <v>142.79999999999998</v>
      </c>
      <c r="CD10" s="190">
        <f t="shared" si="135"/>
        <v>144.6</v>
      </c>
      <c r="CE10" s="190">
        <f t="shared" si="135"/>
        <v>146.4</v>
      </c>
      <c r="CF10" s="190">
        <f t="shared" si="135"/>
        <v>148.20000000000002</v>
      </c>
      <c r="CG10" s="190">
        <f t="shared" si="135"/>
        <v>150.00000000000003</v>
      </c>
      <c r="CH10" s="190">
        <f t="shared" si="135"/>
        <v>151.80000000000004</v>
      </c>
      <c r="CI10" s="190">
        <f t="shared" si="135"/>
        <v>153.60000000000005</v>
      </c>
      <c r="CJ10" s="190">
        <f t="shared" si="135"/>
        <v>155.40000000000006</v>
      </c>
      <c r="CK10" s="190">
        <f t="shared" si="135"/>
        <v>157.20000000000007</v>
      </c>
      <c r="CL10" s="190">
        <f t="shared" si="135"/>
        <v>159.00000000000009</v>
      </c>
      <c r="CM10" s="190">
        <f t="shared" si="135"/>
        <v>160.8000000000001</v>
      </c>
      <c r="CN10" s="190">
        <f t="shared" si="135"/>
        <v>162.60000000000011</v>
      </c>
      <c r="CO10" s="190">
        <f t="shared" si="135"/>
        <v>164.40000000000012</v>
      </c>
      <c r="CP10" s="190">
        <f t="shared" si="135"/>
        <v>166.20000000000013</v>
      </c>
      <c r="CQ10" s="190">
        <f t="shared" si="135"/>
        <v>168.00000000000014</v>
      </c>
      <c r="CR10" s="190">
        <f t="shared" si="135"/>
        <v>169.80000000000015</v>
      </c>
      <c r="CS10" s="190">
        <f t="shared" si="135"/>
        <v>171.60000000000016</v>
      </c>
      <c r="CT10" s="190">
        <f t="shared" si="135"/>
        <v>173.40000000000018</v>
      </c>
      <c r="CU10" s="190">
        <f t="shared" si="135"/>
        <v>175.20000000000019</v>
      </c>
      <c r="CV10" s="190">
        <f t="shared" ref="CV10:ED10" si="136">IF(ISNONTEXT($AH10),CU10+$AH10,"")</f>
        <v>177.0000000000002</v>
      </c>
      <c r="CW10" s="190">
        <f t="shared" si="136"/>
        <v>178.80000000000021</v>
      </c>
      <c r="CX10" s="190">
        <f t="shared" si="136"/>
        <v>180.60000000000022</v>
      </c>
      <c r="CY10" s="190">
        <f t="shared" si="136"/>
        <v>182.40000000000023</v>
      </c>
      <c r="CZ10" s="190">
        <f t="shared" si="136"/>
        <v>184.20000000000024</v>
      </c>
      <c r="DA10" s="190">
        <f t="shared" si="136"/>
        <v>186.00000000000026</v>
      </c>
      <c r="DB10" s="190">
        <f t="shared" si="136"/>
        <v>187.80000000000027</v>
      </c>
      <c r="DC10" s="190">
        <f t="shared" si="136"/>
        <v>189.60000000000028</v>
      </c>
      <c r="DD10" s="190">
        <f t="shared" si="136"/>
        <v>191.40000000000029</v>
      </c>
      <c r="DE10" s="190">
        <f t="shared" si="136"/>
        <v>193.2000000000003</v>
      </c>
      <c r="DF10" s="190">
        <f t="shared" si="136"/>
        <v>195.00000000000031</v>
      </c>
      <c r="DG10" s="190">
        <f t="shared" si="136"/>
        <v>196.80000000000032</v>
      </c>
      <c r="DH10" s="190">
        <f t="shared" si="136"/>
        <v>198.60000000000034</v>
      </c>
      <c r="DI10" s="190">
        <f t="shared" si="136"/>
        <v>200.40000000000035</v>
      </c>
      <c r="DJ10" s="190">
        <f t="shared" si="136"/>
        <v>202.20000000000036</v>
      </c>
      <c r="DK10" s="190">
        <f t="shared" si="136"/>
        <v>204.00000000000037</v>
      </c>
      <c r="DL10" s="190">
        <f t="shared" si="136"/>
        <v>205.80000000000038</v>
      </c>
      <c r="DM10" s="190">
        <f t="shared" si="136"/>
        <v>207.60000000000039</v>
      </c>
      <c r="DN10" s="190">
        <f t="shared" si="136"/>
        <v>209.4000000000004</v>
      </c>
      <c r="DO10" s="190">
        <f t="shared" si="136"/>
        <v>211.20000000000041</v>
      </c>
      <c r="DP10" s="190">
        <f t="shared" si="136"/>
        <v>213.00000000000043</v>
      </c>
      <c r="DQ10" s="190">
        <f t="shared" si="136"/>
        <v>214.80000000000044</v>
      </c>
      <c r="DR10" s="190">
        <f t="shared" si="136"/>
        <v>216.60000000000045</v>
      </c>
      <c r="DS10" s="190">
        <f t="shared" si="136"/>
        <v>218.40000000000046</v>
      </c>
      <c r="DT10" s="190">
        <f t="shared" si="136"/>
        <v>220.20000000000047</v>
      </c>
      <c r="DU10" s="190">
        <f t="shared" si="136"/>
        <v>222.00000000000048</v>
      </c>
      <c r="DV10" s="190">
        <f t="shared" si="136"/>
        <v>223.80000000000049</v>
      </c>
      <c r="DW10" s="190">
        <f t="shared" si="136"/>
        <v>225.60000000000051</v>
      </c>
      <c r="DX10" s="190">
        <f t="shared" si="136"/>
        <v>227.40000000000052</v>
      </c>
      <c r="DY10" s="190">
        <f t="shared" si="136"/>
        <v>229.20000000000053</v>
      </c>
      <c r="DZ10" s="190">
        <f t="shared" si="136"/>
        <v>231.00000000000054</v>
      </c>
      <c r="EA10" s="190">
        <f t="shared" si="136"/>
        <v>232.80000000000055</v>
      </c>
      <c r="EB10" s="190">
        <f t="shared" si="136"/>
        <v>234.60000000000056</v>
      </c>
      <c r="EC10" s="190">
        <f t="shared" si="136"/>
        <v>236.40000000000057</v>
      </c>
      <c r="ED10" s="190">
        <f t="shared" si="136"/>
        <v>238.20000000000059</v>
      </c>
      <c r="EE10" s="206">
        <f t="shared" si="25"/>
        <v>239.999</v>
      </c>
      <c r="EF10" s="207">
        <f t="shared" si="26"/>
        <v>0</v>
      </c>
      <c r="EG10" s="207">
        <f t="shared" si="27"/>
        <v>6.5339999999999929E-4</v>
      </c>
      <c r="EH10" s="207">
        <f t="shared" si="28"/>
        <v>1.2805333333333316E-3</v>
      </c>
      <c r="EI10" s="207">
        <f t="shared" si="29"/>
        <v>1.8817999999999971E-3</v>
      </c>
      <c r="EJ10" s="207">
        <f t="shared" si="30"/>
        <v>2.4575999999999964E-3</v>
      </c>
      <c r="EK10" s="207">
        <f t="shared" si="31"/>
        <v>3.0083333333333294E-3</v>
      </c>
      <c r="EL10" s="207">
        <f t="shared" si="32"/>
        <v>3.5343999999999948E-3</v>
      </c>
      <c r="EM10" s="207">
        <f t="shared" si="33"/>
        <v>4.0361999999999933E-3</v>
      </c>
      <c r="EN10" s="207">
        <f t="shared" si="34"/>
        <v>4.5141333333333271E-3</v>
      </c>
      <c r="EO10" s="207">
        <f t="shared" si="35"/>
        <v>4.968599999999994E-3</v>
      </c>
      <c r="EP10" s="207">
        <f t="shared" si="36"/>
        <v>5.3999999999999925E-3</v>
      </c>
      <c r="EQ10" s="207">
        <f t="shared" si="37"/>
        <v>5.808733333333327E-3</v>
      </c>
      <c r="ER10" s="207">
        <f t="shared" si="38"/>
        <v>6.1951999999999936E-3</v>
      </c>
      <c r="ES10" s="207">
        <f t="shared" si="39"/>
        <v>6.5597999999999932E-3</v>
      </c>
      <c r="ET10" s="207">
        <f t="shared" si="40"/>
        <v>6.9029333333333288E-3</v>
      </c>
      <c r="EU10" s="207">
        <f t="shared" si="41"/>
        <v>7.2249999999999927E-3</v>
      </c>
      <c r="EV10" s="207">
        <f t="shared" si="42"/>
        <v>7.5263999999999921E-3</v>
      </c>
      <c r="EW10" s="207">
        <f t="shared" si="43"/>
        <v>7.8075333333333264E-3</v>
      </c>
      <c r="EX10" s="207">
        <f t="shared" si="44"/>
        <v>8.068799999999994E-3</v>
      </c>
      <c r="EY10" s="207">
        <f t="shared" si="45"/>
        <v>8.3105999999999944E-3</v>
      </c>
      <c r="EZ10" s="207">
        <f t="shared" si="46"/>
        <v>8.5333333333333268E-3</v>
      </c>
      <c r="FA10" s="207">
        <f t="shared" si="47"/>
        <v>8.7373999999999941E-3</v>
      </c>
      <c r="FB10" s="207">
        <f t="shared" si="48"/>
        <v>8.923199999999994E-3</v>
      </c>
      <c r="FC10" s="207">
        <f t="shared" si="49"/>
        <v>9.0911333333333275E-3</v>
      </c>
      <c r="FD10" s="207">
        <f t="shared" si="50"/>
        <v>9.2415999999999957E-3</v>
      </c>
      <c r="FE10" s="207">
        <f t="shared" si="51"/>
        <v>9.3749999999999944E-3</v>
      </c>
      <c r="FF10" s="207">
        <f t="shared" si="52"/>
        <v>9.4917333333333284E-3</v>
      </c>
      <c r="FG10" s="207">
        <f t="shared" si="53"/>
        <v>9.5921999999999969E-3</v>
      </c>
      <c r="FH10" s="207">
        <f t="shared" si="54"/>
        <v>9.6767999999999976E-3</v>
      </c>
      <c r="FI10" s="207">
        <f t="shared" si="55"/>
        <v>9.7459333333333314E-3</v>
      </c>
      <c r="FJ10" s="207">
        <f t="shared" si="56"/>
        <v>9.7999999999999979E-3</v>
      </c>
      <c r="FK10" s="207">
        <f t="shared" si="57"/>
        <v>9.8393999999999999E-3</v>
      </c>
      <c r="FL10" s="207">
        <f t="shared" si="58"/>
        <v>9.8645333333333331E-3</v>
      </c>
      <c r="FM10" s="207">
        <f t="shared" si="59"/>
        <v>9.8758000000000006E-3</v>
      </c>
      <c r="FN10" s="207">
        <f t="shared" si="60"/>
        <v>9.8736000000000015E-3</v>
      </c>
      <c r="FO10" s="207">
        <f t="shared" si="61"/>
        <v>9.8583333333333353E-3</v>
      </c>
      <c r="FP10" s="207">
        <f t="shared" si="62"/>
        <v>9.8304000000000013E-3</v>
      </c>
      <c r="FQ10" s="207">
        <f t="shared" si="63"/>
        <v>9.7902000000000024E-3</v>
      </c>
      <c r="FR10" s="207">
        <f t="shared" si="64"/>
        <v>9.7381333333333361E-3</v>
      </c>
      <c r="FS10" s="207">
        <f t="shared" si="65"/>
        <v>9.6746000000000037E-3</v>
      </c>
      <c r="FT10" s="207">
        <f t="shared" si="66"/>
        <v>9.6000000000000044E-3</v>
      </c>
      <c r="FU10" s="207">
        <f t="shared" si="67"/>
        <v>9.5147333333333393E-3</v>
      </c>
      <c r="FV10" s="207">
        <f t="shared" si="68"/>
        <v>9.4192000000000026E-3</v>
      </c>
      <c r="FW10" s="207">
        <f t="shared" si="69"/>
        <v>9.3138000000000023E-3</v>
      </c>
      <c r="FX10" s="207">
        <f t="shared" si="70"/>
        <v>9.198933333333336E-3</v>
      </c>
      <c r="FY10" s="207">
        <f t="shared" si="71"/>
        <v>9.0750000000000015E-3</v>
      </c>
      <c r="FZ10" s="207">
        <f t="shared" si="72"/>
        <v>8.9424000000000014E-3</v>
      </c>
      <c r="GA10" s="207">
        <f t="shared" si="73"/>
        <v>8.8015333333333352E-3</v>
      </c>
      <c r="GB10" s="207">
        <f t="shared" si="74"/>
        <v>8.6528000000000004E-3</v>
      </c>
      <c r="GC10" s="207">
        <f t="shared" si="75"/>
        <v>8.4966E-3</v>
      </c>
      <c r="GD10" s="207">
        <f t="shared" si="76"/>
        <v>8.3333333333333315E-3</v>
      </c>
      <c r="GE10" s="207">
        <f t="shared" si="77"/>
        <v>8.1633999999999977E-3</v>
      </c>
      <c r="GF10" s="207">
        <f t="shared" si="78"/>
        <v>7.9871999999999964E-3</v>
      </c>
      <c r="GG10" s="207">
        <f t="shared" si="79"/>
        <v>7.8051333333333276E-3</v>
      </c>
      <c r="GH10" s="207">
        <f t="shared" si="80"/>
        <v>7.6175999999999943E-3</v>
      </c>
      <c r="GI10" s="207">
        <f t="shared" si="81"/>
        <v>7.4249999999999906E-3</v>
      </c>
      <c r="GJ10" s="207">
        <f t="shared" si="82"/>
        <v>7.2277333333333228E-3</v>
      </c>
      <c r="GK10" s="207">
        <f t="shared" si="83"/>
        <v>7.0261999999999885E-3</v>
      </c>
      <c r="GL10" s="207">
        <f t="shared" si="84"/>
        <v>6.8207999999999862E-3</v>
      </c>
      <c r="GM10" s="207">
        <f t="shared" si="85"/>
        <v>6.6119333333333197E-3</v>
      </c>
      <c r="GN10" s="207">
        <f t="shared" si="86"/>
        <v>6.3999999999999847E-3</v>
      </c>
      <c r="GO10" s="207">
        <f t="shared" si="87"/>
        <v>6.1853999999999815E-3</v>
      </c>
      <c r="GP10" s="207">
        <f t="shared" si="88"/>
        <v>5.9685333333333156E-3</v>
      </c>
      <c r="GQ10" s="207">
        <f t="shared" si="89"/>
        <v>5.7497999999999777E-3</v>
      </c>
      <c r="GR10" s="207">
        <f t="shared" si="90"/>
        <v>5.5295999999999791E-3</v>
      </c>
      <c r="GS10" s="207">
        <f t="shared" si="91"/>
        <v>5.3083333333333099E-3</v>
      </c>
      <c r="GT10" s="207">
        <f t="shared" si="92"/>
        <v>5.0863999999999744E-3</v>
      </c>
      <c r="GU10" s="207">
        <f t="shared" si="93"/>
        <v>4.8641999999999731E-3</v>
      </c>
      <c r="GV10" s="207">
        <f t="shared" si="94"/>
        <v>4.6421333333333068E-3</v>
      </c>
      <c r="GW10" s="207">
        <f t="shared" si="95"/>
        <v>4.4205999999999699E-3</v>
      </c>
      <c r="GX10" s="207">
        <f t="shared" si="96"/>
        <v>4.1999999999999685E-3</v>
      </c>
      <c r="GY10" s="207">
        <f t="shared" si="97"/>
        <v>3.9807333333333013E-3</v>
      </c>
      <c r="GZ10" s="207">
        <f t="shared" si="98"/>
        <v>3.7631999999999679E-3</v>
      </c>
      <c r="HA10" s="207">
        <f t="shared" si="99"/>
        <v>3.547799999999966E-3</v>
      </c>
      <c r="HB10" s="207">
        <f t="shared" si="100"/>
        <v>3.3349333333332989E-3</v>
      </c>
      <c r="HC10" s="207">
        <f t="shared" si="101"/>
        <v>3.1249999999999637E-3</v>
      </c>
      <c r="HD10" s="207">
        <f t="shared" si="102"/>
        <v>2.9183999999999638E-3</v>
      </c>
      <c r="HE10" s="207">
        <f t="shared" si="103"/>
        <v>2.7155333333332954E-3</v>
      </c>
      <c r="HF10" s="207">
        <f t="shared" si="104"/>
        <v>2.5167999999999619E-3</v>
      </c>
      <c r="HG10" s="207">
        <f t="shared" si="105"/>
        <v>2.3225999999999599E-3</v>
      </c>
      <c r="HH10" s="207">
        <f t="shared" si="106"/>
        <v>2.1333333333332948E-3</v>
      </c>
      <c r="HI10" s="207">
        <f t="shared" si="107"/>
        <v>1.9493999999999614E-3</v>
      </c>
      <c r="HJ10" s="207">
        <f t="shared" si="108"/>
        <v>1.7711999999999617E-3</v>
      </c>
      <c r="HK10" s="207">
        <f t="shared" si="109"/>
        <v>1.5991333333332943E-3</v>
      </c>
      <c r="HL10" s="207">
        <f t="shared" si="110"/>
        <v>1.4335999999999633E-3</v>
      </c>
      <c r="HM10" s="207">
        <f t="shared" si="111"/>
        <v>1.2749999999999624E-3</v>
      </c>
      <c r="HN10" s="207">
        <f t="shared" si="112"/>
        <v>1.1237333333332974E-3</v>
      </c>
      <c r="HO10" s="207">
        <f t="shared" si="113"/>
        <v>9.8019999999996452E-4</v>
      </c>
      <c r="HP10" s="207">
        <f t="shared" si="114"/>
        <v>8.4479999999996643E-4</v>
      </c>
      <c r="HQ10" s="207">
        <f t="shared" si="115"/>
        <v>7.1793333333330142E-4</v>
      </c>
      <c r="HR10" s="207">
        <f t="shared" si="116"/>
        <v>5.999999999999697E-4</v>
      </c>
      <c r="HS10" s="207">
        <f t="shared" si="117"/>
        <v>4.9139999999997215E-4</v>
      </c>
      <c r="HT10" s="207">
        <f t="shared" si="118"/>
        <v>3.9253333333330695E-4</v>
      </c>
      <c r="HU10" s="207">
        <f t="shared" si="119"/>
        <v>3.0379999999997632E-4</v>
      </c>
      <c r="HV10" s="207">
        <f t="shared" si="120"/>
        <v>2.2559999999997857E-4</v>
      </c>
      <c r="HW10" s="207">
        <f t="shared" si="121"/>
        <v>1.5833333333331516E-4</v>
      </c>
      <c r="HX10" s="207">
        <f t="shared" si="122"/>
        <v>1.023999999999846E-4</v>
      </c>
      <c r="HY10" s="207">
        <f t="shared" si="123"/>
        <v>5.8199999999988181E-5</v>
      </c>
      <c r="HZ10" s="207">
        <f t="shared" si="124"/>
        <v>2.6133333333325072E-5</v>
      </c>
      <c r="IA10" s="207">
        <f t="shared" si="125"/>
        <v>6.5999999999957872E-6</v>
      </c>
      <c r="IB10" s="207">
        <f t="shared" si="126"/>
        <v>2.0576017375669667E-12</v>
      </c>
    </row>
    <row r="11" spans="1:237" x14ac:dyDescent="0.25">
      <c r="A11" s="22">
        <v>8</v>
      </c>
      <c r="B11" s="110">
        <f t="shared" si="10"/>
        <v>60</v>
      </c>
      <c r="C11" s="124">
        <v>120</v>
      </c>
      <c r="D11" s="110">
        <f t="shared" si="11"/>
        <v>240</v>
      </c>
      <c r="E11" s="119">
        <f t="shared" si="12"/>
        <v>1</v>
      </c>
      <c r="F11" s="23">
        <f t="shared" si="13"/>
        <v>33.333333333333329</v>
      </c>
      <c r="G11" s="24" t="str">
        <f t="shared" si="14"/>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15"/>
        <v>150</v>
      </c>
      <c r="K11" s="26" t="s">
        <v>28</v>
      </c>
      <c r="L11" s="24">
        <f>IF(OR(F11="",K11=""),"",MATCH(K11,Confidence!$A$1:$A$10,0))</f>
        <v>8</v>
      </c>
      <c r="M11" s="27">
        <f t="shared" si="16"/>
        <v>1.5</v>
      </c>
      <c r="N11" s="27">
        <f t="shared" si="17"/>
        <v>2</v>
      </c>
      <c r="O11" s="24"/>
      <c r="P11" s="111">
        <f t="shared" si="18"/>
        <v>137.13</v>
      </c>
      <c r="Q11" s="111">
        <f t="shared" si="19"/>
        <v>41.994</v>
      </c>
      <c r="R11" s="39">
        <f t="shared" si="20"/>
        <v>1763.496036</v>
      </c>
      <c r="S11" s="124">
        <v>150</v>
      </c>
      <c r="T11" s="218">
        <f>IF(AND(B11&gt;0,C11&gt;0,D11&gt;0,M11&gt;0,N11&gt;0,S11&gt;0,NOT(K11="")),ABS(VLOOKUP($S$1,VLookups!$A$28:$B$29,2,FALSE)-_xlfn.BETA.DIST(S11,IF(G11="L",N11,M11),IF(G11="L",M11,N11),TRUE,B11,D11)),"")</f>
        <v>0.61871843353822908</v>
      </c>
      <c r="U11" s="121">
        <f>IF(OR($M11="",$N11=""),"",_xlfn.BETA.INV(ABS(VLOOKUP($S$1,VLookups!$A$28:$B$29,2,FALSE)-U$3),IF($G11="L",$N11,$M11),IF($G11="L",$M11,$N11),$B11,$D11))</f>
        <v>73.681717488858922</v>
      </c>
      <c r="V11" s="122">
        <f>IF(OR($M11="",$N11=""),"",_xlfn.BETA.INV(ABS(VLOOKUP($S$1,VLookups!$A$28:$B$29,2,FALSE)-V$3),IF($G11="L",$N11,$M11),IF($G11="L",$M11,$N11),$B11,$D11))</f>
        <v>209.71500093327623</v>
      </c>
      <c r="W11" s="121">
        <f>IF(OR($M11="",$N11=""),"",_xlfn.BETA.INV(ABS(VLOOKUP($S$1,VLookups!$A$28:$B$29,2,FALSE)-W$3),IF($G11="L",$N11,$M11),IF($G11="L",$M11,$N11),$B11,$D11))</f>
        <v>82.157866009875477</v>
      </c>
      <c r="X11" s="122">
        <f>IF(OR($M11="",$N11=""),"",_xlfn.BETA.INV(ABS(VLOOKUP($S$1,VLookups!$A$28:$B$29,2,FALSE)-X$3),IF($G11="L",$N11,$M11),IF($G11="L",$M11,$N11),$B11,$D11))</f>
        <v>96.432172385519664</v>
      </c>
      <c r="Y11" s="121">
        <f>IF(OR($M11="",$N11=""),"",_xlfn.BETA.INV(ABS(VLOOKUP($S$1,VLookups!$A$28:$B$29,2,FALSE)-Y$3),IF($G11="L",$N11,$M11),IF($G11="L",$M11,$N11),$B11,$D11))</f>
        <v>109.36856169729293</v>
      </c>
      <c r="Z11" s="122">
        <f>IF(OR($M11="",$N11=""),"",_xlfn.BETA.INV(ABS(VLOOKUP($S$1,VLookups!$A$28:$B$29,2,FALSE)-Z$3),IF($G11="L",$N11,$M11),IF($G11="L",$M11,$N11),$B11,$D11))</f>
        <v>121.88329339568574</v>
      </c>
      <c r="AA11" s="121">
        <f>IF(OR($M11="",$N11=""),"",_xlfn.BETA.INV(ABS(VLOOKUP($S$1,VLookups!$A$28:$B$29,2,FALSE)-AA$3),IF($G11="L",$N11,$M11),IF($G11="L",$M11,$N11),$B11,$D11))</f>
        <v>134.45294876206117</v>
      </c>
      <c r="AB11" s="122">
        <f>IF(OR($M11="",$N11=""),"",_xlfn.BETA.INV(ABS(VLOOKUP($S$1,VLookups!$A$28:$B$29,2,FALSE)-AB$3),IF($G11="L",$N11,$M11),IF($G11="L",$M11,$N11),$B11,$D11))</f>
        <v>147.47598128537601</v>
      </c>
      <c r="AC11" s="121">
        <f>IF(OR($M11="",$N11=""),"",_xlfn.BETA.INV(ABS(VLOOKUP($S$1,VLookups!$A$28:$B$29,2,FALSE)-AC$3),IF($G11="L",$N11,$M11),IF($G11="L",$M11,$N11),$B11,$D11))</f>
        <v>161.43584846220006</v>
      </c>
      <c r="AD11" s="122">
        <f>IF(OR($M11="",$N11=""),"",_xlfn.BETA.INV(ABS(VLOOKUP($S$1,VLookups!$A$28:$B$29,2,FALSE)-AD$3),IF($G11="L",$N11,$M11),IF($G11="L",$M11,$N11),$B11,$D11))</f>
        <v>177.14108145953912</v>
      </c>
      <c r="AE11" s="121">
        <f>IF(OR($M11="",$N11=""),"",_xlfn.BETA.INV(ABS(VLOOKUP($S$1,VLookups!$A$28:$B$29,2,FALSE)-AE$3),IF($G11="L",$N11,$M11),IF($G11="L",$M11,$N11),$B11,$D11))</f>
        <v>196.55474628577736</v>
      </c>
      <c r="AF11" s="122">
        <f>IF(OR($M11="",$N11=""),"",_xlfn.BETA.INV(ABS(VLOOKUP($S$1,VLookups!$A$28:$B$29,2,FALSE)-AF$3),IF($G11="L",$N11,$M11),IF($G11="L",$M11,$N11),$B11,$D11))</f>
        <v>226.68715555621509</v>
      </c>
      <c r="AG11" s="17"/>
      <c r="AH11" s="208">
        <f t="shared" si="21"/>
        <v>1.8</v>
      </c>
      <c r="AI11" s="206">
        <f t="shared" si="22"/>
        <v>60</v>
      </c>
      <c r="AJ11" s="190">
        <f t="shared" ref="AJ11:CU11" si="137">IF(ISNONTEXT($AH11),AI11+$AH11,"")</f>
        <v>61.8</v>
      </c>
      <c r="AK11" s="190">
        <f t="shared" si="137"/>
        <v>63.599999999999994</v>
      </c>
      <c r="AL11" s="190">
        <f t="shared" si="137"/>
        <v>65.399999999999991</v>
      </c>
      <c r="AM11" s="190">
        <f t="shared" si="137"/>
        <v>67.199999999999989</v>
      </c>
      <c r="AN11" s="190">
        <f t="shared" si="137"/>
        <v>68.999999999999986</v>
      </c>
      <c r="AO11" s="190">
        <f t="shared" si="137"/>
        <v>70.799999999999983</v>
      </c>
      <c r="AP11" s="190">
        <f t="shared" si="137"/>
        <v>72.59999999999998</v>
      </c>
      <c r="AQ11" s="190">
        <f t="shared" si="137"/>
        <v>74.399999999999977</v>
      </c>
      <c r="AR11" s="190">
        <f t="shared" si="137"/>
        <v>76.199999999999974</v>
      </c>
      <c r="AS11" s="190">
        <f t="shared" si="137"/>
        <v>77.999999999999972</v>
      </c>
      <c r="AT11" s="190">
        <f t="shared" si="137"/>
        <v>79.799999999999969</v>
      </c>
      <c r="AU11" s="190">
        <f t="shared" si="137"/>
        <v>81.599999999999966</v>
      </c>
      <c r="AV11" s="190">
        <f t="shared" si="137"/>
        <v>83.399999999999963</v>
      </c>
      <c r="AW11" s="190">
        <f t="shared" si="137"/>
        <v>85.19999999999996</v>
      </c>
      <c r="AX11" s="190">
        <f t="shared" si="137"/>
        <v>86.999999999999957</v>
      </c>
      <c r="AY11" s="190">
        <f t="shared" si="137"/>
        <v>88.799999999999955</v>
      </c>
      <c r="AZ11" s="190">
        <f t="shared" si="137"/>
        <v>90.599999999999952</v>
      </c>
      <c r="BA11" s="190">
        <f t="shared" si="137"/>
        <v>92.399999999999949</v>
      </c>
      <c r="BB11" s="190">
        <f t="shared" si="137"/>
        <v>94.199999999999946</v>
      </c>
      <c r="BC11" s="190">
        <f t="shared" si="137"/>
        <v>95.999999999999943</v>
      </c>
      <c r="BD11" s="190">
        <f t="shared" si="137"/>
        <v>97.79999999999994</v>
      </c>
      <c r="BE11" s="190">
        <f t="shared" si="137"/>
        <v>99.599999999999937</v>
      </c>
      <c r="BF11" s="190">
        <f t="shared" si="137"/>
        <v>101.39999999999993</v>
      </c>
      <c r="BG11" s="190">
        <f t="shared" si="137"/>
        <v>103.19999999999993</v>
      </c>
      <c r="BH11" s="190">
        <f t="shared" si="137"/>
        <v>104.99999999999993</v>
      </c>
      <c r="BI11" s="190">
        <f t="shared" si="137"/>
        <v>106.79999999999993</v>
      </c>
      <c r="BJ11" s="190">
        <f t="shared" si="137"/>
        <v>108.59999999999992</v>
      </c>
      <c r="BK11" s="190">
        <f t="shared" si="137"/>
        <v>110.39999999999992</v>
      </c>
      <c r="BL11" s="190">
        <f t="shared" si="137"/>
        <v>112.19999999999992</v>
      </c>
      <c r="BM11" s="190">
        <f t="shared" si="137"/>
        <v>113.99999999999991</v>
      </c>
      <c r="BN11" s="190">
        <f t="shared" si="137"/>
        <v>115.79999999999991</v>
      </c>
      <c r="BO11" s="190">
        <f t="shared" si="137"/>
        <v>117.59999999999991</v>
      </c>
      <c r="BP11" s="190">
        <f t="shared" si="137"/>
        <v>119.39999999999991</v>
      </c>
      <c r="BQ11" s="190">
        <f t="shared" si="137"/>
        <v>121.1999999999999</v>
      </c>
      <c r="BR11" s="190">
        <f t="shared" si="137"/>
        <v>122.9999999999999</v>
      </c>
      <c r="BS11" s="190">
        <f t="shared" si="137"/>
        <v>124.7999999999999</v>
      </c>
      <c r="BT11" s="190">
        <f t="shared" si="137"/>
        <v>126.59999999999989</v>
      </c>
      <c r="BU11" s="190">
        <f t="shared" si="137"/>
        <v>128.39999999999989</v>
      </c>
      <c r="BV11" s="190">
        <f t="shared" si="137"/>
        <v>130.1999999999999</v>
      </c>
      <c r="BW11" s="190">
        <f t="shared" si="137"/>
        <v>131.99999999999991</v>
      </c>
      <c r="BX11" s="190">
        <f t="shared" si="137"/>
        <v>133.79999999999993</v>
      </c>
      <c r="BY11" s="190">
        <f t="shared" si="137"/>
        <v>135.59999999999994</v>
      </c>
      <c r="BZ11" s="190">
        <f t="shared" si="137"/>
        <v>137.39999999999995</v>
      </c>
      <c r="CA11" s="190">
        <f t="shared" si="137"/>
        <v>139.19999999999996</v>
      </c>
      <c r="CB11" s="190">
        <f t="shared" si="137"/>
        <v>140.99999999999997</v>
      </c>
      <c r="CC11" s="190">
        <f t="shared" si="137"/>
        <v>142.79999999999998</v>
      </c>
      <c r="CD11" s="190">
        <f t="shared" si="137"/>
        <v>144.6</v>
      </c>
      <c r="CE11" s="190">
        <f t="shared" si="137"/>
        <v>146.4</v>
      </c>
      <c r="CF11" s="190">
        <f t="shared" si="137"/>
        <v>148.20000000000002</v>
      </c>
      <c r="CG11" s="190">
        <f t="shared" si="137"/>
        <v>150.00000000000003</v>
      </c>
      <c r="CH11" s="190">
        <f t="shared" si="137"/>
        <v>151.80000000000004</v>
      </c>
      <c r="CI11" s="190">
        <f t="shared" si="137"/>
        <v>153.60000000000005</v>
      </c>
      <c r="CJ11" s="190">
        <f t="shared" si="137"/>
        <v>155.40000000000006</v>
      </c>
      <c r="CK11" s="190">
        <f t="shared" si="137"/>
        <v>157.20000000000007</v>
      </c>
      <c r="CL11" s="190">
        <f t="shared" si="137"/>
        <v>159.00000000000009</v>
      </c>
      <c r="CM11" s="190">
        <f t="shared" si="137"/>
        <v>160.8000000000001</v>
      </c>
      <c r="CN11" s="190">
        <f t="shared" si="137"/>
        <v>162.60000000000011</v>
      </c>
      <c r="CO11" s="190">
        <f t="shared" si="137"/>
        <v>164.40000000000012</v>
      </c>
      <c r="CP11" s="190">
        <f t="shared" si="137"/>
        <v>166.20000000000013</v>
      </c>
      <c r="CQ11" s="190">
        <f t="shared" si="137"/>
        <v>168.00000000000014</v>
      </c>
      <c r="CR11" s="190">
        <f t="shared" si="137"/>
        <v>169.80000000000015</v>
      </c>
      <c r="CS11" s="190">
        <f t="shared" si="137"/>
        <v>171.60000000000016</v>
      </c>
      <c r="CT11" s="190">
        <f t="shared" si="137"/>
        <v>173.40000000000018</v>
      </c>
      <c r="CU11" s="190">
        <f t="shared" si="137"/>
        <v>175.20000000000019</v>
      </c>
      <c r="CV11" s="190">
        <f t="shared" ref="CV11:ED11" si="138">IF(ISNONTEXT($AH11),CU11+$AH11,"")</f>
        <v>177.0000000000002</v>
      </c>
      <c r="CW11" s="190">
        <f t="shared" si="138"/>
        <v>178.80000000000021</v>
      </c>
      <c r="CX11" s="190">
        <f t="shared" si="138"/>
        <v>180.60000000000022</v>
      </c>
      <c r="CY11" s="190">
        <f t="shared" si="138"/>
        <v>182.40000000000023</v>
      </c>
      <c r="CZ11" s="190">
        <f t="shared" si="138"/>
        <v>184.20000000000024</v>
      </c>
      <c r="DA11" s="190">
        <f t="shared" si="138"/>
        <v>186.00000000000026</v>
      </c>
      <c r="DB11" s="190">
        <f t="shared" si="138"/>
        <v>187.80000000000027</v>
      </c>
      <c r="DC11" s="190">
        <f t="shared" si="138"/>
        <v>189.60000000000028</v>
      </c>
      <c r="DD11" s="190">
        <f t="shared" si="138"/>
        <v>191.40000000000029</v>
      </c>
      <c r="DE11" s="190">
        <f t="shared" si="138"/>
        <v>193.2000000000003</v>
      </c>
      <c r="DF11" s="190">
        <f t="shared" si="138"/>
        <v>195.00000000000031</v>
      </c>
      <c r="DG11" s="190">
        <f t="shared" si="138"/>
        <v>196.80000000000032</v>
      </c>
      <c r="DH11" s="190">
        <f t="shared" si="138"/>
        <v>198.60000000000034</v>
      </c>
      <c r="DI11" s="190">
        <f t="shared" si="138"/>
        <v>200.40000000000035</v>
      </c>
      <c r="DJ11" s="190">
        <f t="shared" si="138"/>
        <v>202.20000000000036</v>
      </c>
      <c r="DK11" s="190">
        <f t="shared" si="138"/>
        <v>204.00000000000037</v>
      </c>
      <c r="DL11" s="190">
        <f t="shared" si="138"/>
        <v>205.80000000000038</v>
      </c>
      <c r="DM11" s="190">
        <f t="shared" si="138"/>
        <v>207.60000000000039</v>
      </c>
      <c r="DN11" s="190">
        <f t="shared" si="138"/>
        <v>209.4000000000004</v>
      </c>
      <c r="DO11" s="190">
        <f t="shared" si="138"/>
        <v>211.20000000000041</v>
      </c>
      <c r="DP11" s="190">
        <f t="shared" si="138"/>
        <v>213.00000000000043</v>
      </c>
      <c r="DQ11" s="190">
        <f t="shared" si="138"/>
        <v>214.80000000000044</v>
      </c>
      <c r="DR11" s="190">
        <f t="shared" si="138"/>
        <v>216.60000000000045</v>
      </c>
      <c r="DS11" s="190">
        <f t="shared" si="138"/>
        <v>218.40000000000046</v>
      </c>
      <c r="DT11" s="190">
        <f t="shared" si="138"/>
        <v>220.20000000000047</v>
      </c>
      <c r="DU11" s="190">
        <f t="shared" si="138"/>
        <v>222.00000000000048</v>
      </c>
      <c r="DV11" s="190">
        <f t="shared" si="138"/>
        <v>223.80000000000049</v>
      </c>
      <c r="DW11" s="190">
        <f t="shared" si="138"/>
        <v>225.60000000000051</v>
      </c>
      <c r="DX11" s="190">
        <f t="shared" si="138"/>
        <v>227.40000000000052</v>
      </c>
      <c r="DY11" s="190">
        <f t="shared" si="138"/>
        <v>229.20000000000053</v>
      </c>
      <c r="DZ11" s="190">
        <f t="shared" si="138"/>
        <v>231.00000000000054</v>
      </c>
      <c r="EA11" s="190">
        <f t="shared" si="138"/>
        <v>232.80000000000055</v>
      </c>
      <c r="EB11" s="190">
        <f t="shared" si="138"/>
        <v>234.60000000000056</v>
      </c>
      <c r="EC11" s="190">
        <f t="shared" si="138"/>
        <v>236.40000000000057</v>
      </c>
      <c r="ED11" s="190">
        <f t="shared" si="138"/>
        <v>238.20000000000059</v>
      </c>
      <c r="EE11" s="206">
        <f t="shared" si="25"/>
        <v>239.999</v>
      </c>
      <c r="EF11" s="207">
        <f t="shared" si="26"/>
        <v>0</v>
      </c>
      <c r="EG11" s="207">
        <f t="shared" si="27"/>
        <v>2.0624999999999988E-3</v>
      </c>
      <c r="EH11" s="207">
        <f t="shared" si="28"/>
        <v>2.8873526898450675E-3</v>
      </c>
      <c r="EI11" s="207">
        <f t="shared" si="29"/>
        <v>3.5001860069621038E-3</v>
      </c>
      <c r="EJ11" s="207">
        <f t="shared" si="30"/>
        <v>3.9999999999999966E-3</v>
      </c>
      <c r="EK11" s="207">
        <f t="shared" si="31"/>
        <v>4.4255512054683314E-3</v>
      </c>
      <c r="EL11" s="207">
        <f t="shared" si="32"/>
        <v>4.7969174129503878E-3</v>
      </c>
      <c r="EM11" s="207">
        <f t="shared" si="33"/>
        <v>5.1261431651876401E-3</v>
      </c>
      <c r="EN11" s="207">
        <f t="shared" si="34"/>
        <v>5.4211519890968599E-3</v>
      </c>
      <c r="EO11" s="207">
        <f t="shared" si="35"/>
        <v>5.6874999999999972E-3</v>
      </c>
      <c r="EP11" s="207">
        <f t="shared" si="36"/>
        <v>5.9292706128157065E-3</v>
      </c>
      <c r="EQ11" s="207">
        <f t="shared" si="37"/>
        <v>6.1495751321172997E-3</v>
      </c>
      <c r="ER11" s="207">
        <f t="shared" si="38"/>
        <v>6.3508529610858799E-3</v>
      </c>
      <c r="ES11" s="207">
        <f t="shared" si="39"/>
        <v>6.5350616867784761E-3</v>
      </c>
      <c r="ET11" s="207">
        <f t="shared" si="40"/>
        <v>6.7038028179699748E-3</v>
      </c>
      <c r="EU11" s="207">
        <f t="shared" si="41"/>
        <v>6.8584080089089637E-3</v>
      </c>
      <c r="EV11" s="207">
        <f t="shared" si="42"/>
        <v>6.9999999999999967E-3</v>
      </c>
      <c r="EW11" s="207">
        <f t="shared" si="43"/>
        <v>7.1295368109638669E-3</v>
      </c>
      <c r="EX11" s="207">
        <f t="shared" si="44"/>
        <v>7.2478445071621081E-3</v>
      </c>
      <c r="EY11" s="207">
        <f t="shared" si="45"/>
        <v>7.3556419672248848E-3</v>
      </c>
      <c r="EZ11" s="207">
        <f t="shared" si="46"/>
        <v>7.4535599249992953E-3</v>
      </c>
      <c r="FA11" s="207">
        <f t="shared" si="47"/>
        <v>7.5421558312814829E-3</v>
      </c>
      <c r="FB11" s="207">
        <f t="shared" si="48"/>
        <v>7.6219256097130698E-3</v>
      </c>
      <c r="FC11" s="207">
        <f t="shared" si="49"/>
        <v>7.6933130686474846E-3</v>
      </c>
      <c r="FD11" s="207">
        <f t="shared" si="50"/>
        <v>7.7567175188133939E-3</v>
      </c>
      <c r="FE11" s="207">
        <f t="shared" si="51"/>
        <v>7.8124999999999974E-3</v>
      </c>
      <c r="FF11" s="207">
        <f t="shared" si="52"/>
        <v>7.8609884167888736E-3</v>
      </c>
      <c r="FG11" s="207">
        <f t="shared" si="53"/>
        <v>7.9024818095330008E-3</v>
      </c>
      <c r="FH11" s="207">
        <f t="shared" si="54"/>
        <v>7.9372539331937705E-3</v>
      </c>
      <c r="FI11" s="207">
        <f t="shared" si="55"/>
        <v>7.9655562772197857E-3</v>
      </c>
      <c r="FJ11" s="207">
        <f t="shared" si="56"/>
        <v>7.9876206302836716E-3</v>
      </c>
      <c r="FK11" s="207">
        <f t="shared" si="57"/>
        <v>8.0036612715681538E-3</v>
      </c>
      <c r="FL11" s="207">
        <f t="shared" si="58"/>
        <v>8.013876853447538E-3</v>
      </c>
      <c r="FM11" s="207">
        <f t="shared" si="59"/>
        <v>8.0184520274593322E-3</v>
      </c>
      <c r="FN11" s="207">
        <f t="shared" si="60"/>
        <v>8.0175588554122872E-3</v>
      </c>
      <c r="FO11" s="207">
        <f t="shared" si="61"/>
        <v>8.0113580396140634E-3</v>
      </c>
      <c r="FP11" s="207">
        <f t="shared" si="62"/>
        <v>8.0000000000000002E-3</v>
      </c>
      <c r="FQ11" s="207">
        <f t="shared" si="63"/>
        <v>7.983625821016414E-3</v>
      </c>
      <c r="FR11" s="207">
        <f t="shared" si="64"/>
        <v>7.9623680871682631E-3</v>
      </c>
      <c r="FS11" s="207">
        <f t="shared" si="65"/>
        <v>7.9363516229646307E-3</v>
      </c>
      <c r="FT11" s="207">
        <f t="shared" si="66"/>
        <v>7.9056941504209478E-3</v>
      </c>
      <c r="FU11" s="207">
        <f t="shared" si="67"/>
        <v>7.8705068751778774E-3</v>
      </c>
      <c r="FV11" s="207">
        <f t="shared" si="68"/>
        <v>7.8308950105761659E-3</v>
      </c>
      <c r="FW11" s="207">
        <f t="shared" si="69"/>
        <v>7.7869582476086255E-3</v>
      </c>
      <c r="FX11" s="207">
        <f t="shared" si="70"/>
        <v>7.738791177495933E-3</v>
      </c>
      <c r="FY11" s="207">
        <f t="shared" si="71"/>
        <v>7.6864836726555268E-3</v>
      </c>
      <c r="FZ11" s="207">
        <f t="shared" si="72"/>
        <v>7.630121231015927E-3</v>
      </c>
      <c r="GA11" s="207">
        <f t="shared" si="73"/>
        <v>7.5697852879428179E-3</v>
      </c>
      <c r="GB11" s="207">
        <f t="shared" si="74"/>
        <v>7.5055534994651341E-3</v>
      </c>
      <c r="GC11" s="207">
        <f t="shared" si="75"/>
        <v>7.4374999999999997E-3</v>
      </c>
      <c r="GD11" s="207">
        <f t="shared" si="76"/>
        <v>7.3656956373598682E-3</v>
      </c>
      <c r="GE11" s="207">
        <f t="shared" si="77"/>
        <v>7.290208187470823E-3</v>
      </c>
      <c r="GF11" s="207">
        <f t="shared" si="78"/>
        <v>7.2111025509279765E-3</v>
      </c>
      <c r="GG11" s="207">
        <f t="shared" si="79"/>
        <v>7.1284409332538368E-3</v>
      </c>
      <c r="GH11" s="207">
        <f t="shared" si="80"/>
        <v>7.0422830105016342E-3</v>
      </c>
      <c r="GI11" s="207">
        <f t="shared" si="81"/>
        <v>6.9526860816521794E-3</v>
      </c>
      <c r="GJ11" s="207">
        <f t="shared" si="82"/>
        <v>6.8597052090855534E-3</v>
      </c>
      <c r="GK11" s="207">
        <f t="shared" si="83"/>
        <v>6.7633933482633742E-3</v>
      </c>
      <c r="GL11" s="207">
        <f t="shared" si="84"/>
        <v>6.6638014676309127E-3</v>
      </c>
      <c r="GM11" s="207">
        <f t="shared" si="85"/>
        <v>6.5609786596377614E-3</v>
      </c>
      <c r="GN11" s="207">
        <f t="shared" si="86"/>
        <v>6.4549722436790195E-3</v>
      </c>
      <c r="GO11" s="207">
        <f t="shared" si="87"/>
        <v>6.345827861674147E-3</v>
      </c>
      <c r="GP11" s="207">
        <f t="shared" si="88"/>
        <v>6.2335895669260073E-3</v>
      </c>
      <c r="GQ11" s="207">
        <f t="shared" si="89"/>
        <v>6.1182999068368528E-3</v>
      </c>
      <c r="GR11" s="207">
        <f t="shared" si="90"/>
        <v>5.999999999999988E-3</v>
      </c>
      <c r="GS11" s="207">
        <f t="shared" si="91"/>
        <v>5.8787296081343468E-3</v>
      </c>
      <c r="GT11" s="207">
        <f t="shared" si="92"/>
        <v>5.7545272032837906E-3</v>
      </c>
      <c r="GU11" s="207">
        <f t="shared" si="93"/>
        <v>5.627430030662294E-3</v>
      </c>
      <c r="GV11" s="207">
        <f t="shared" si="94"/>
        <v>5.4974741674901984E-3</v>
      </c>
      <c r="GW11" s="207">
        <f t="shared" si="95"/>
        <v>5.3646945781345712E-3</v>
      </c>
      <c r="GX11" s="207">
        <f t="shared" si="96"/>
        <v>5.229125165837953E-3</v>
      </c>
      <c r="GY11" s="207">
        <f t="shared" si="97"/>
        <v>5.0907988212940299E-3</v>
      </c>
      <c r="GZ11" s="207">
        <f t="shared" si="98"/>
        <v>4.9497474683058099E-3</v>
      </c>
      <c r="HA11" s="207">
        <f t="shared" si="99"/>
        <v>4.8060021067410884E-3</v>
      </c>
      <c r="HB11" s="207">
        <f t="shared" si="100"/>
        <v>4.6595928529813988E-3</v>
      </c>
      <c r="HC11" s="207">
        <f t="shared" si="101"/>
        <v>4.510548978043925E-3</v>
      </c>
      <c r="HD11" s="207">
        <f t="shared" si="102"/>
        <v>4.3588989435406466E-3</v>
      </c>
      <c r="HE11" s="207">
        <f t="shared" si="103"/>
        <v>4.2046704356253628E-3</v>
      </c>
      <c r="HF11" s="207">
        <f t="shared" si="104"/>
        <v>4.0478903970668995E-3</v>
      </c>
      <c r="HG11" s="207">
        <f t="shared" si="105"/>
        <v>3.8885850575755367E-3</v>
      </c>
      <c r="HH11" s="207">
        <f t="shared" si="106"/>
        <v>3.7267799624996164E-3</v>
      </c>
      <c r="HI11" s="207">
        <f t="shared" si="107"/>
        <v>3.5624999999999646E-3</v>
      </c>
      <c r="HJ11" s="207">
        <f t="shared" si="108"/>
        <v>3.3957694268014946E-3</v>
      </c>
      <c r="HK11" s="207">
        <f t="shared" si="109"/>
        <v>3.2266118926135667E-3</v>
      </c>
      <c r="HL11" s="207">
        <f t="shared" si="110"/>
        <v>3.0550504633038537E-3</v>
      </c>
      <c r="HM11" s="207">
        <f t="shared" si="111"/>
        <v>2.8811076429039852E-3</v>
      </c>
      <c r="HN11" s="207">
        <f t="shared" si="112"/>
        <v>2.7048053945195375E-3</v>
      </c>
      <c r="HO11" s="207">
        <f t="shared" si="113"/>
        <v>2.526165160211508E-3</v>
      </c>
      <c r="HP11" s="207">
        <f t="shared" si="114"/>
        <v>2.345207879911668E-3</v>
      </c>
      <c r="HQ11" s="207">
        <f t="shared" si="115"/>
        <v>2.161954009429591E-3</v>
      </c>
      <c r="HR11" s="207">
        <f t="shared" si="116"/>
        <v>1.9764235376051871E-3</v>
      </c>
      <c r="HS11" s="207">
        <f t="shared" si="117"/>
        <v>1.7886360026567222E-3</v>
      </c>
      <c r="HT11" s="207">
        <f t="shared" si="118"/>
        <v>1.5986105077708528E-3</v>
      </c>
      <c r="HU11" s="207">
        <f t="shared" si="119"/>
        <v>1.4063657359780846E-3</v>
      </c>
      <c r="HV11" s="207">
        <f t="shared" si="120"/>
        <v>1.2119199643540243E-3</v>
      </c>
      <c r="HW11" s="207">
        <f t="shared" si="121"/>
        <v>1.0152910775842084E-3</v>
      </c>
      <c r="HX11" s="207">
        <f t="shared" si="122"/>
        <v>8.164965809276648E-4</v>
      </c>
      <c r="HY11" s="207">
        <f t="shared" si="123"/>
        <v>6.1555361261219396E-4</v>
      </c>
      <c r="HZ11" s="207">
        <f t="shared" si="124"/>
        <v>4.1247895569208756E-4</v>
      </c>
      <c r="IA11" s="207">
        <f t="shared" si="125"/>
        <v>2.0728904939714638E-4</v>
      </c>
      <c r="IB11" s="207">
        <f t="shared" si="126"/>
        <v>1.1574041923899473E-7</v>
      </c>
    </row>
    <row r="12" spans="1:237" x14ac:dyDescent="0.25">
      <c r="A12" s="22">
        <v>9</v>
      </c>
      <c r="B12" s="110">
        <f t="shared" si="10"/>
        <v>60</v>
      </c>
      <c r="C12" s="124">
        <v>120</v>
      </c>
      <c r="D12" s="110">
        <f t="shared" si="11"/>
        <v>240</v>
      </c>
      <c r="E12" s="119">
        <f t="shared" si="12"/>
        <v>1</v>
      </c>
      <c r="F12" s="23">
        <f t="shared" si="13"/>
        <v>33.333333333333329</v>
      </c>
      <c r="G12" s="24" t="str">
        <f t="shared" si="14"/>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15"/>
        <v>150</v>
      </c>
      <c r="K12" s="26" t="s">
        <v>52</v>
      </c>
      <c r="L12" s="24">
        <f>IF(OR(F12="",K12=""),"",MATCH(K12,Confidence!$A$1:$A$10,0))</f>
        <v>9</v>
      </c>
      <c r="M12" s="27">
        <f t="shared" si="16"/>
        <v>1.25</v>
      </c>
      <c r="N12" s="27">
        <f t="shared" si="17"/>
        <v>1.5</v>
      </c>
      <c r="O12" s="24"/>
      <c r="P12" s="111">
        <f t="shared" si="18"/>
        <v>141.81</v>
      </c>
      <c r="Q12" s="111">
        <f t="shared" si="19"/>
        <v>46.277999999999999</v>
      </c>
      <c r="R12" s="39">
        <f t="shared" si="20"/>
        <v>2141.653284</v>
      </c>
      <c r="S12" s="124">
        <v>150</v>
      </c>
      <c r="T12" s="218">
        <f>IF(AND(B12&gt;0,C12&gt;0,D12&gt;0,M12&gt;0,N12&gt;0,S12&gt;0,NOT(K12="")),ABS(VLOOKUP($S$1,VLookups!$A$28:$B$29,2,FALSE)-_xlfn.BETA.DIST(S12,IF(G12="L",N12,M12),IF(G12="L",M12,N12),TRUE,B12,D12)),"")</f>
        <v>0.56972798210136988</v>
      </c>
      <c r="U12" s="121">
        <f>IF(OR($M12="",$N12=""),"",_xlfn.BETA.INV(ABS(VLOOKUP($S$1,VLookups!$A$28:$B$29,2,FALSE)-U$3),IF($G12="L",$N12,$M12),IF($G12="L",$M12,$N12),$B12,$D12))</f>
        <v>71.402520731020957</v>
      </c>
      <c r="V12" s="122">
        <f>IF(OR($M12="",$N12=""),"",_xlfn.BETA.INV(ABS(VLOOKUP($S$1,VLookups!$A$28:$B$29,2,FALSE)-V$3),IF($G12="L",$N12,$M12),IF($G12="L",$M12,$N12),$B12,$D12))</f>
        <v>219.60967504264823</v>
      </c>
      <c r="W12" s="121">
        <f>IF(OR($M12="",$N12=""),"",_xlfn.BETA.INV(ABS(VLOOKUP($S$1,VLookups!$A$28:$B$29,2,FALSE)-W$3),IF($G12="L",$N12,$M12),IF($G12="L",$M12,$N12),$B12,$D12))</f>
        <v>80.079239306960403</v>
      </c>
      <c r="X12" s="122">
        <f>IF(OR($M12="",$N12=""),"",_xlfn.BETA.INV(ABS(VLOOKUP($S$1,VLookups!$A$28:$B$29,2,FALSE)-X$3),IF($G12="L",$N12,$M12),IF($G12="L",$M12,$N12),$B12,$D12))</f>
        <v>95.716117040680643</v>
      </c>
      <c r="Y12" s="121">
        <f>IF(OR($M12="",$N12=""),"",_xlfn.BETA.INV(ABS(VLOOKUP($S$1,VLookups!$A$28:$B$29,2,FALSE)-Y$3),IF($G12="L",$N12,$M12),IF($G12="L",$M12,$N12),$B12,$D12))</f>
        <v>110.47368760130865</v>
      </c>
      <c r="Z12" s="122">
        <f>IF(OR($M12="",$N12=""),"",_xlfn.BETA.INV(ABS(VLOOKUP($S$1,VLookups!$A$28:$B$29,2,FALSE)-Z$3),IF($G12="L",$N12,$M12),IF($G12="L",$M12,$N12),$B12,$D12))</f>
        <v>124.98190010150024</v>
      </c>
      <c r="AA12" s="121">
        <f>IF(OR($M12="",$N12=""),"",_xlfn.BETA.INV(ABS(VLOOKUP($S$1,VLookups!$A$28:$B$29,2,FALSE)-AA$3),IF($G12="L",$N12,$M12),IF($G12="L",$M12,$N12),$B12,$D12))</f>
        <v>139.59213737679863</v>
      </c>
      <c r="AB12" s="122">
        <f>IF(OR($M12="",$N12=""),"",_xlfn.BETA.INV(ABS(VLOOKUP($S$1,VLookups!$A$28:$B$29,2,FALSE)-AB$3),IF($G12="L",$N12,$M12),IF($G12="L",$M12,$N12),$B12,$D12))</f>
        <v>154.60774886915686</v>
      </c>
      <c r="AC12" s="121">
        <f>IF(OR($M12="",$N12=""),"",_xlfn.BETA.INV(ABS(VLOOKUP($S$1,VLookups!$A$28:$B$29,2,FALSE)-AC$3),IF($G12="L",$N12,$M12),IF($G12="L",$M12,$N12),$B12,$D12))</f>
        <v>170.39443028035504</v>
      </c>
      <c r="AD12" s="122">
        <f>IF(OR($M12="",$N12=""),"",_xlfn.BETA.INV(ABS(VLOOKUP($S$1,VLookups!$A$28:$B$29,2,FALSE)-AD$3),IF($G12="L",$N12,$M12),IF($G12="L",$M12,$N12),$B12,$D12))</f>
        <v>187.54134804875224</v>
      </c>
      <c r="AE12" s="121">
        <f>IF(OR($M12="",$N12=""),"",_xlfn.BETA.INV(ABS(VLOOKUP($S$1,VLookups!$A$28:$B$29,2,FALSE)-AE$3),IF($G12="L",$N12,$M12),IF($G12="L",$M12,$N12),$B12,$D12))</f>
        <v>207.38666869251068</v>
      </c>
      <c r="AF12" s="122">
        <f>IF(OR($M12="",$N12=""),"",_xlfn.BETA.INV(ABS(VLOOKUP($S$1,VLookups!$A$28:$B$29,2,FALSE)-AF$3),IF($G12="L",$N12,$M12),IF($G12="L",$M12,$N12),$B12,$D12))</f>
        <v>233.08147290594661</v>
      </c>
      <c r="AG12" s="17"/>
      <c r="AH12" s="208">
        <f t="shared" si="21"/>
        <v>1.8</v>
      </c>
      <c r="AI12" s="206">
        <f t="shared" si="22"/>
        <v>60</v>
      </c>
      <c r="AJ12" s="190">
        <f t="shared" ref="AJ12:CU12" si="139">IF(ISNONTEXT($AH12),AI12+$AH12,"")</f>
        <v>61.8</v>
      </c>
      <c r="AK12" s="190">
        <f t="shared" si="139"/>
        <v>63.599999999999994</v>
      </c>
      <c r="AL12" s="190">
        <f t="shared" si="139"/>
        <v>65.399999999999991</v>
      </c>
      <c r="AM12" s="190">
        <f t="shared" si="139"/>
        <v>67.199999999999989</v>
      </c>
      <c r="AN12" s="190">
        <f t="shared" si="139"/>
        <v>68.999999999999986</v>
      </c>
      <c r="AO12" s="190">
        <f t="shared" si="139"/>
        <v>70.799999999999983</v>
      </c>
      <c r="AP12" s="190">
        <f t="shared" si="139"/>
        <v>72.59999999999998</v>
      </c>
      <c r="AQ12" s="190">
        <f t="shared" si="139"/>
        <v>74.399999999999977</v>
      </c>
      <c r="AR12" s="190">
        <f t="shared" si="139"/>
        <v>76.199999999999974</v>
      </c>
      <c r="AS12" s="190">
        <f t="shared" si="139"/>
        <v>77.999999999999972</v>
      </c>
      <c r="AT12" s="190">
        <f t="shared" si="139"/>
        <v>79.799999999999969</v>
      </c>
      <c r="AU12" s="190">
        <f t="shared" si="139"/>
        <v>81.599999999999966</v>
      </c>
      <c r="AV12" s="190">
        <f t="shared" si="139"/>
        <v>83.399999999999963</v>
      </c>
      <c r="AW12" s="190">
        <f t="shared" si="139"/>
        <v>85.19999999999996</v>
      </c>
      <c r="AX12" s="190">
        <f t="shared" si="139"/>
        <v>86.999999999999957</v>
      </c>
      <c r="AY12" s="190">
        <f t="shared" si="139"/>
        <v>88.799999999999955</v>
      </c>
      <c r="AZ12" s="190">
        <f t="shared" si="139"/>
        <v>90.599999999999952</v>
      </c>
      <c r="BA12" s="190">
        <f t="shared" si="139"/>
        <v>92.399999999999949</v>
      </c>
      <c r="BB12" s="190">
        <f t="shared" si="139"/>
        <v>94.199999999999946</v>
      </c>
      <c r="BC12" s="190">
        <f t="shared" si="139"/>
        <v>95.999999999999943</v>
      </c>
      <c r="BD12" s="190">
        <f t="shared" si="139"/>
        <v>97.79999999999994</v>
      </c>
      <c r="BE12" s="190">
        <f t="shared" si="139"/>
        <v>99.599999999999937</v>
      </c>
      <c r="BF12" s="190">
        <f t="shared" si="139"/>
        <v>101.39999999999993</v>
      </c>
      <c r="BG12" s="190">
        <f t="shared" si="139"/>
        <v>103.19999999999993</v>
      </c>
      <c r="BH12" s="190">
        <f t="shared" si="139"/>
        <v>104.99999999999993</v>
      </c>
      <c r="BI12" s="190">
        <f t="shared" si="139"/>
        <v>106.79999999999993</v>
      </c>
      <c r="BJ12" s="190">
        <f t="shared" si="139"/>
        <v>108.59999999999992</v>
      </c>
      <c r="BK12" s="190">
        <f t="shared" si="139"/>
        <v>110.39999999999992</v>
      </c>
      <c r="BL12" s="190">
        <f t="shared" si="139"/>
        <v>112.19999999999992</v>
      </c>
      <c r="BM12" s="190">
        <f t="shared" si="139"/>
        <v>113.99999999999991</v>
      </c>
      <c r="BN12" s="190">
        <f t="shared" si="139"/>
        <v>115.79999999999991</v>
      </c>
      <c r="BO12" s="190">
        <f t="shared" si="139"/>
        <v>117.59999999999991</v>
      </c>
      <c r="BP12" s="190">
        <f t="shared" si="139"/>
        <v>119.39999999999991</v>
      </c>
      <c r="BQ12" s="190">
        <f t="shared" si="139"/>
        <v>121.1999999999999</v>
      </c>
      <c r="BR12" s="190">
        <f t="shared" si="139"/>
        <v>122.9999999999999</v>
      </c>
      <c r="BS12" s="190">
        <f t="shared" si="139"/>
        <v>124.7999999999999</v>
      </c>
      <c r="BT12" s="190">
        <f t="shared" si="139"/>
        <v>126.59999999999989</v>
      </c>
      <c r="BU12" s="190">
        <f t="shared" si="139"/>
        <v>128.39999999999989</v>
      </c>
      <c r="BV12" s="190">
        <f t="shared" si="139"/>
        <v>130.1999999999999</v>
      </c>
      <c r="BW12" s="190">
        <f t="shared" si="139"/>
        <v>131.99999999999991</v>
      </c>
      <c r="BX12" s="190">
        <f t="shared" si="139"/>
        <v>133.79999999999993</v>
      </c>
      <c r="BY12" s="190">
        <f t="shared" si="139"/>
        <v>135.59999999999994</v>
      </c>
      <c r="BZ12" s="190">
        <f t="shared" si="139"/>
        <v>137.39999999999995</v>
      </c>
      <c r="CA12" s="190">
        <f t="shared" si="139"/>
        <v>139.19999999999996</v>
      </c>
      <c r="CB12" s="190">
        <f t="shared" si="139"/>
        <v>140.99999999999997</v>
      </c>
      <c r="CC12" s="190">
        <f t="shared" si="139"/>
        <v>142.79999999999998</v>
      </c>
      <c r="CD12" s="190">
        <f t="shared" si="139"/>
        <v>144.6</v>
      </c>
      <c r="CE12" s="190">
        <f t="shared" si="139"/>
        <v>146.4</v>
      </c>
      <c r="CF12" s="190">
        <f t="shared" si="139"/>
        <v>148.20000000000002</v>
      </c>
      <c r="CG12" s="190">
        <f t="shared" si="139"/>
        <v>150.00000000000003</v>
      </c>
      <c r="CH12" s="190">
        <f t="shared" si="139"/>
        <v>151.80000000000004</v>
      </c>
      <c r="CI12" s="190">
        <f t="shared" si="139"/>
        <v>153.60000000000005</v>
      </c>
      <c r="CJ12" s="190">
        <f t="shared" si="139"/>
        <v>155.40000000000006</v>
      </c>
      <c r="CK12" s="190">
        <f t="shared" si="139"/>
        <v>157.20000000000007</v>
      </c>
      <c r="CL12" s="190">
        <f t="shared" si="139"/>
        <v>159.00000000000009</v>
      </c>
      <c r="CM12" s="190">
        <f t="shared" si="139"/>
        <v>160.8000000000001</v>
      </c>
      <c r="CN12" s="190">
        <f t="shared" si="139"/>
        <v>162.60000000000011</v>
      </c>
      <c r="CO12" s="190">
        <f t="shared" si="139"/>
        <v>164.40000000000012</v>
      </c>
      <c r="CP12" s="190">
        <f t="shared" si="139"/>
        <v>166.20000000000013</v>
      </c>
      <c r="CQ12" s="190">
        <f t="shared" si="139"/>
        <v>168.00000000000014</v>
      </c>
      <c r="CR12" s="190">
        <f t="shared" si="139"/>
        <v>169.80000000000015</v>
      </c>
      <c r="CS12" s="190">
        <f t="shared" si="139"/>
        <v>171.60000000000016</v>
      </c>
      <c r="CT12" s="190">
        <f t="shared" si="139"/>
        <v>173.40000000000018</v>
      </c>
      <c r="CU12" s="190">
        <f t="shared" si="139"/>
        <v>175.20000000000019</v>
      </c>
      <c r="CV12" s="190">
        <f t="shared" ref="CV12:ED12" si="140">IF(ISNONTEXT($AH12),CU12+$AH12,"")</f>
        <v>177.0000000000002</v>
      </c>
      <c r="CW12" s="190">
        <f t="shared" si="140"/>
        <v>178.80000000000021</v>
      </c>
      <c r="CX12" s="190">
        <f t="shared" si="140"/>
        <v>180.60000000000022</v>
      </c>
      <c r="CY12" s="190">
        <f t="shared" si="140"/>
        <v>182.40000000000023</v>
      </c>
      <c r="CZ12" s="190">
        <f t="shared" si="140"/>
        <v>184.20000000000024</v>
      </c>
      <c r="DA12" s="190">
        <f t="shared" si="140"/>
        <v>186.00000000000026</v>
      </c>
      <c r="DB12" s="190">
        <f t="shared" si="140"/>
        <v>187.80000000000027</v>
      </c>
      <c r="DC12" s="190">
        <f t="shared" si="140"/>
        <v>189.60000000000028</v>
      </c>
      <c r="DD12" s="190">
        <f t="shared" si="140"/>
        <v>191.40000000000029</v>
      </c>
      <c r="DE12" s="190">
        <f t="shared" si="140"/>
        <v>193.2000000000003</v>
      </c>
      <c r="DF12" s="190">
        <f t="shared" si="140"/>
        <v>195.00000000000031</v>
      </c>
      <c r="DG12" s="190">
        <f t="shared" si="140"/>
        <v>196.80000000000032</v>
      </c>
      <c r="DH12" s="190">
        <f t="shared" si="140"/>
        <v>198.60000000000034</v>
      </c>
      <c r="DI12" s="190">
        <f t="shared" si="140"/>
        <v>200.40000000000035</v>
      </c>
      <c r="DJ12" s="190">
        <f t="shared" si="140"/>
        <v>202.20000000000036</v>
      </c>
      <c r="DK12" s="190">
        <f t="shared" si="140"/>
        <v>204.00000000000037</v>
      </c>
      <c r="DL12" s="190">
        <f t="shared" si="140"/>
        <v>205.80000000000038</v>
      </c>
      <c r="DM12" s="190">
        <f t="shared" si="140"/>
        <v>207.60000000000039</v>
      </c>
      <c r="DN12" s="190">
        <f t="shared" si="140"/>
        <v>209.4000000000004</v>
      </c>
      <c r="DO12" s="190">
        <f t="shared" si="140"/>
        <v>211.20000000000041</v>
      </c>
      <c r="DP12" s="190">
        <f t="shared" si="140"/>
        <v>213.00000000000043</v>
      </c>
      <c r="DQ12" s="190">
        <f t="shared" si="140"/>
        <v>214.80000000000044</v>
      </c>
      <c r="DR12" s="190">
        <f t="shared" si="140"/>
        <v>216.60000000000045</v>
      </c>
      <c r="DS12" s="190">
        <f t="shared" si="140"/>
        <v>218.40000000000046</v>
      </c>
      <c r="DT12" s="190">
        <f t="shared" si="140"/>
        <v>220.20000000000047</v>
      </c>
      <c r="DU12" s="190">
        <f t="shared" si="140"/>
        <v>222.00000000000048</v>
      </c>
      <c r="DV12" s="190">
        <f t="shared" si="140"/>
        <v>223.80000000000049</v>
      </c>
      <c r="DW12" s="190">
        <f t="shared" si="140"/>
        <v>225.60000000000051</v>
      </c>
      <c r="DX12" s="190">
        <f t="shared" si="140"/>
        <v>227.40000000000052</v>
      </c>
      <c r="DY12" s="190">
        <f t="shared" si="140"/>
        <v>229.20000000000053</v>
      </c>
      <c r="DZ12" s="190">
        <f t="shared" si="140"/>
        <v>231.00000000000054</v>
      </c>
      <c r="EA12" s="190">
        <f t="shared" si="140"/>
        <v>232.80000000000055</v>
      </c>
      <c r="EB12" s="190">
        <f t="shared" si="140"/>
        <v>234.60000000000056</v>
      </c>
      <c r="EC12" s="190">
        <f t="shared" si="140"/>
        <v>236.40000000000057</v>
      </c>
      <c r="ED12" s="190">
        <f t="shared" si="140"/>
        <v>238.20000000000059</v>
      </c>
      <c r="EE12" s="206">
        <f t="shared" si="25"/>
        <v>239.999</v>
      </c>
      <c r="EF12" s="207">
        <f t="shared" si="26"/>
        <v>0</v>
      </c>
      <c r="EG12" s="207">
        <f t="shared" si="27"/>
        <v>3.4999527018263229E-3</v>
      </c>
      <c r="EH12" s="207">
        <f t="shared" si="28"/>
        <v>4.1410942480986403E-3</v>
      </c>
      <c r="EI12" s="207">
        <f t="shared" si="29"/>
        <v>4.5594321669992412E-3</v>
      </c>
      <c r="EJ12" s="207">
        <f t="shared" si="30"/>
        <v>4.874108498317902E-3</v>
      </c>
      <c r="EK12" s="207">
        <f t="shared" si="31"/>
        <v>5.1268295848390559E-3</v>
      </c>
      <c r="EL12" s="207">
        <f t="shared" si="32"/>
        <v>5.3376035989988217E-3</v>
      </c>
      <c r="EM12" s="207">
        <f t="shared" si="33"/>
        <v>5.5177314875105949E-3</v>
      </c>
      <c r="EN12" s="207">
        <f t="shared" si="34"/>
        <v>5.6742829531544105E-3</v>
      </c>
      <c r="EO12" s="207">
        <f t="shared" si="35"/>
        <v>5.8120039606311584E-3</v>
      </c>
      <c r="EP12" s="207">
        <f t="shared" si="36"/>
        <v>5.9342499223062669E-3</v>
      </c>
      <c r="EQ12" s="207">
        <f t="shared" si="37"/>
        <v>6.043489232433411E-3</v>
      </c>
      <c r="ER12" s="207">
        <f t="shared" si="38"/>
        <v>6.1415957299153154E-3</v>
      </c>
      <c r="ES12" s="207">
        <f t="shared" si="39"/>
        <v>6.2300286298200098E-3</v>
      </c>
      <c r="ET12" s="207">
        <f t="shared" si="40"/>
        <v>6.309948469912805E-3</v>
      </c>
      <c r="EU12" s="207">
        <f t="shared" si="41"/>
        <v>6.382294729081083E-3</v>
      </c>
      <c r="EV12" s="207">
        <f t="shared" si="42"/>
        <v>6.4478394748478263E-3</v>
      </c>
      <c r="EW12" s="207">
        <f t="shared" si="43"/>
        <v>6.5072254647691816E-3</v>
      </c>
      <c r="EX12" s="207">
        <f t="shared" si="44"/>
        <v>6.5609938478600038E-3</v>
      </c>
      <c r="EY12" s="207">
        <f t="shared" si="45"/>
        <v>6.6096047195225854E-3</v>
      </c>
      <c r="EZ12" s="207">
        <f t="shared" si="46"/>
        <v>6.6534526491826328E-3</v>
      </c>
      <c r="FA12" s="207">
        <f t="shared" si="47"/>
        <v>6.6928785975686154E-3</v>
      </c>
      <c r="FB12" s="207">
        <f t="shared" si="48"/>
        <v>6.72817919315679E-3</v>
      </c>
      <c r="FC12" s="207">
        <f t="shared" si="49"/>
        <v>6.7596140449455323E-3</v>
      </c>
      <c r="FD12" s="207">
        <f t="shared" si="50"/>
        <v>6.7874115733175464E-3</v>
      </c>
      <c r="FE12" s="207">
        <f t="shared" si="51"/>
        <v>6.8117737074676558E-3</v>
      </c>
      <c r="FF12" s="207">
        <f t="shared" si="52"/>
        <v>6.8328797052853406E-3</v>
      </c>
      <c r="FG12" s="207">
        <f t="shared" si="53"/>
        <v>6.8508892861817005E-3</v>
      </c>
      <c r="FH12" s="207">
        <f t="shared" si="54"/>
        <v>6.8659452204498529E-3</v>
      </c>
      <c r="FI12" s="207">
        <f t="shared" si="55"/>
        <v>6.8781754846422337E-3</v>
      </c>
      <c r="FJ12" s="207">
        <f t="shared" si="56"/>
        <v>6.8876950673279862E-3</v>
      </c>
      <c r="FK12" s="207">
        <f t="shared" si="57"/>
        <v>6.8946074908715826E-3</v>
      </c>
      <c r="FL12" s="207">
        <f t="shared" si="58"/>
        <v>6.8990061007667847E-3</v>
      </c>
      <c r="FM12" s="207">
        <f t="shared" si="59"/>
        <v>6.9009751633214867E-3</v>
      </c>
      <c r="FN12" s="207">
        <f t="shared" si="60"/>
        <v>6.900590804236573E-3</v>
      </c>
      <c r="FO12" s="207">
        <f t="shared" si="61"/>
        <v>6.8979218142231468E-3</v>
      </c>
      <c r="FP12" s="207">
        <f t="shared" si="62"/>
        <v>6.8930303427991394E-3</v>
      </c>
      <c r="FQ12" s="207">
        <f t="shared" si="63"/>
        <v>6.885972497462812E-3</v>
      </c>
      <c r="FR12" s="207">
        <f t="shared" si="64"/>
        <v>6.8767988623087799E-3</v>
      </c>
      <c r="FS12" s="207">
        <f t="shared" si="65"/>
        <v>6.8655549476466992E-3</v>
      </c>
      <c r="FT12" s="207">
        <f t="shared" si="66"/>
        <v>6.8522815801640817E-3</v>
      </c>
      <c r="FU12" s="207">
        <f t="shared" si="67"/>
        <v>6.8370152415368939E-3</v>
      </c>
      <c r="FV12" s="207">
        <f t="shared" si="68"/>
        <v>6.8197883620535063E-3</v>
      </c>
      <c r="FW12" s="207">
        <f t="shared" si="69"/>
        <v>6.8006295747165555E-3</v>
      </c>
      <c r="FX12" s="207">
        <f t="shared" si="70"/>
        <v>6.7795639343746364E-3</v>
      </c>
      <c r="FY12" s="207">
        <f t="shared" si="71"/>
        <v>6.756613105673325E-3</v>
      </c>
      <c r="FZ12" s="207">
        <f t="shared" si="72"/>
        <v>6.7317955229725277E-3</v>
      </c>
      <c r="GA12" s="207">
        <f t="shared" si="73"/>
        <v>6.7051265248306525E-3</v>
      </c>
      <c r="GB12" s="207">
        <f t="shared" si="74"/>
        <v>6.6766184651859562E-3</v>
      </c>
      <c r="GC12" s="207">
        <f t="shared" si="75"/>
        <v>6.6462808029561747E-3</v>
      </c>
      <c r="GD12" s="207">
        <f t="shared" si="76"/>
        <v>6.6141201714156718E-3</v>
      </c>
      <c r="GE12" s="207">
        <f t="shared" si="77"/>
        <v>6.5801404283843783E-3</v>
      </c>
      <c r="GF12" s="207">
        <f t="shared" si="78"/>
        <v>6.5443426879648828E-3</v>
      </c>
      <c r="GG12" s="207">
        <f t="shared" si="79"/>
        <v>6.5067253342851461E-3</v>
      </c>
      <c r="GH12" s="207">
        <f t="shared" si="80"/>
        <v>6.4672840174368387E-3</v>
      </c>
      <c r="GI12" s="207">
        <f t="shared" si="81"/>
        <v>6.4260116315361833E-3</v>
      </c>
      <c r="GJ12" s="207">
        <f t="shared" si="82"/>
        <v>6.3828982745684397E-3</v>
      </c>
      <c r="GK12" s="207">
        <f t="shared" si="83"/>
        <v>6.3379311894018195E-3</v>
      </c>
      <c r="GL12" s="207">
        <f t="shared" si="84"/>
        <v>6.2910946850641448E-3</v>
      </c>
      <c r="GM12" s="207">
        <f t="shared" si="85"/>
        <v>6.2423700370576865E-3</v>
      </c>
      <c r="GN12" s="207">
        <f t="shared" si="86"/>
        <v>6.1917353651350935E-3</v>
      </c>
      <c r="GO12" s="207">
        <f t="shared" si="87"/>
        <v>6.1391654865610617E-3</v>
      </c>
      <c r="GP12" s="207">
        <f t="shared" si="88"/>
        <v>6.084631742427609E-3</v>
      </c>
      <c r="GQ12" s="207">
        <f t="shared" si="89"/>
        <v>6.028101794059478E-3</v>
      </c>
      <c r="GR12" s="207">
        <f t="shared" si="90"/>
        <v>5.9695393859210064E-3</v>
      </c>
      <c r="GS12" s="207">
        <f t="shared" si="91"/>
        <v>5.9089040706923343E-3</v>
      </c>
      <c r="GT12" s="207">
        <f t="shared" si="92"/>
        <v>5.8461508912906416E-3</v>
      </c>
      <c r="GU12" s="207">
        <f t="shared" si="93"/>
        <v>5.7812300135320054E-3</v>
      </c>
      <c r="GV12" s="207">
        <f t="shared" si="94"/>
        <v>5.7140863018116583E-3</v>
      </c>
      <c r="GW12" s="207">
        <f t="shared" si="95"/>
        <v>5.6446588285600256E-3</v>
      </c>
      <c r="GX12" s="207">
        <f t="shared" si="96"/>
        <v>5.5728803062241681E-3</v>
      </c>
      <c r="GY12" s="207">
        <f t="shared" si="97"/>
        <v>5.4986764280179493E-3</v>
      </c>
      <c r="GZ12" s="207">
        <f t="shared" si="98"/>
        <v>5.4219651005309203E-3</v>
      </c>
      <c r="HA12" s="207">
        <f t="shared" si="99"/>
        <v>5.3426555472870316E-3</v>
      </c>
      <c r="HB12" s="207">
        <f t="shared" si="100"/>
        <v>5.2606472572302955E-3</v>
      </c>
      <c r="HC12" s="207">
        <f t="shared" si="101"/>
        <v>5.1758287455171631E-3</v>
      </c>
      <c r="HD12" s="207">
        <f t="shared" si="102"/>
        <v>5.088076085404499E-3</v>
      </c>
      <c r="HE12" s="207">
        <f t="shared" si="103"/>
        <v>4.9972511587236213E-3</v>
      </c>
      <c r="HF12" s="207">
        <f t="shared" si="104"/>
        <v>4.9031995574127752E-3</v>
      </c>
      <c r="HG12" s="207">
        <f t="shared" si="105"/>
        <v>4.8057480483876458E-3</v>
      </c>
      <c r="HH12" s="207">
        <f t="shared" si="106"/>
        <v>4.7047014865406189E-3</v>
      </c>
      <c r="HI12" s="207">
        <f t="shared" si="107"/>
        <v>4.5998390227307657E-3</v>
      </c>
      <c r="HJ12" s="207">
        <f t="shared" si="108"/>
        <v>4.4909094005190567E-3</v>
      </c>
      <c r="HK12" s="207">
        <f t="shared" si="109"/>
        <v>4.3776250598358303E-3</v>
      </c>
      <c r="HL12" s="207">
        <f t="shared" si="110"/>
        <v>4.2596546563196192E-3</v>
      </c>
      <c r="HM12" s="207">
        <f t="shared" si="111"/>
        <v>4.136613443406969E-3</v>
      </c>
      <c r="HN12" s="207">
        <f t="shared" si="112"/>
        <v>4.0080507202033674E-3</v>
      </c>
      <c r="HO12" s="207">
        <f t="shared" si="113"/>
        <v>3.8734331706062686E-3</v>
      </c>
      <c r="HP12" s="207">
        <f t="shared" si="114"/>
        <v>3.7321223186825379E-3</v>
      </c>
      <c r="HQ12" s="207">
        <f t="shared" si="115"/>
        <v>3.5833433398038497E-3</v>
      </c>
      <c r="HR12" s="207">
        <f t="shared" si="116"/>
        <v>3.4261407900819966E-3</v>
      </c>
      <c r="HS12" s="207">
        <f t="shared" si="117"/>
        <v>3.2593138405634277E-3</v>
      </c>
      <c r="HT12" s="207">
        <f t="shared" si="118"/>
        <v>3.0813180528265803E-3</v>
      </c>
      <c r="HU12" s="207">
        <f t="shared" si="119"/>
        <v>2.8901097505981922E-3</v>
      </c>
      <c r="HV12" s="207">
        <f t="shared" si="120"/>
        <v>2.6828856752738705E-3</v>
      </c>
      <c r="HW12" s="207">
        <f t="shared" si="121"/>
        <v>2.4556161532816702E-3</v>
      </c>
      <c r="HX12" s="207">
        <f t="shared" si="122"/>
        <v>2.2021271024458321E-3</v>
      </c>
      <c r="HY12" s="207">
        <f t="shared" si="123"/>
        <v>1.9120451311961152E-3</v>
      </c>
      <c r="HZ12" s="207">
        <f t="shared" si="124"/>
        <v>1.5651865051640214E-3</v>
      </c>
      <c r="IA12" s="207">
        <f t="shared" si="125"/>
        <v>1.1095666038592655E-3</v>
      </c>
      <c r="IB12" s="207">
        <f t="shared" si="126"/>
        <v>2.6218492809821185E-5</v>
      </c>
    </row>
    <row r="13" spans="1:237" x14ac:dyDescent="0.25">
      <c r="A13" s="22">
        <v>10</v>
      </c>
      <c r="B13" s="110">
        <f t="shared" si="10"/>
        <v>60</v>
      </c>
      <c r="C13" s="124">
        <v>120</v>
      </c>
      <c r="D13" s="110">
        <f t="shared" si="11"/>
        <v>240</v>
      </c>
      <c r="E13" s="119">
        <f t="shared" si="12"/>
        <v>1</v>
      </c>
      <c r="F13" s="23">
        <f t="shared" si="13"/>
        <v>33.333333333333329</v>
      </c>
      <c r="G13" s="24" t="str">
        <f t="shared" si="14"/>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15"/>
        <v>150</v>
      </c>
      <c r="K13" s="26" t="s">
        <v>35</v>
      </c>
      <c r="L13" s="24">
        <f>IF(OR(F13="",K13=""),"",MATCH(K13,Confidence!$A$1:$A$10,0))</f>
        <v>10</v>
      </c>
      <c r="M13" s="27">
        <f t="shared" si="16"/>
        <v>1.125</v>
      </c>
      <c r="N13" s="27">
        <f t="shared" si="17"/>
        <v>1.25</v>
      </c>
      <c r="O13" s="24"/>
      <c r="P13" s="111">
        <f t="shared" si="18"/>
        <v>145.24799999999999</v>
      </c>
      <c r="Q13" s="111">
        <f t="shared" si="19"/>
        <v>48.923999999999999</v>
      </c>
      <c r="R13" s="39">
        <f t="shared" si="20"/>
        <v>2393.5577760000001</v>
      </c>
      <c r="S13" s="124">
        <v>150</v>
      </c>
      <c r="T13" s="218">
        <f>IF(AND(B13&gt;0,C13&gt;0,D13&gt;0,M13&gt;0,N13&gt;0,S13&gt;0,NOT(K13="")),ABS(VLOOKUP($S$1,VLookups!$A$28:$B$29,2,FALSE)-_xlfn.BETA.DIST(S13,IF(G13="L",N13,M13),IF(G13="L",M13,N13),TRUE,B13,D13)),"")</f>
        <v>0.538498967318216</v>
      </c>
      <c r="U13" s="121">
        <f>IF(OR($M13="",$N13=""),"",_xlfn.BETA.INV(ABS(VLOOKUP($S$1,VLookups!$A$28:$B$29,2,FALSE)-U$3),IF($G13="L",$N13,$M13),IF($G13="L",$M13,$N13),$B13,$D13))</f>
        <v>70.200802025405807</v>
      </c>
      <c r="V13" s="122">
        <f>IF(OR($M13="",$N13=""),"",_xlfn.BETA.INV(ABS(VLOOKUP($S$1,VLookups!$A$28:$B$29,2,FALSE)-V$3),IF($G13="L",$N13,$M13),IF($G13="L",$M13,$N13),$B13,$D13))</f>
        <v>225.23321551500979</v>
      </c>
      <c r="W13" s="121">
        <f>IF(OR($M13="",$N13=""),"",_xlfn.BETA.INV(ABS(VLOOKUP($S$1,VLookups!$A$28:$B$29,2,FALSE)-W$3),IF($G13="L",$N13,$M13),IF($G13="L",$M13,$N13),$B13,$D13))</f>
        <v>79.004391304328038</v>
      </c>
      <c r="X13" s="122">
        <f>IF(OR($M13="",$N13=""),"",_xlfn.BETA.INV(ABS(VLOOKUP($S$1,VLookups!$A$28:$B$29,2,FALSE)-X$3),IF($G13="L",$N13,$M13),IF($G13="L",$M13,$N13),$B13,$D13))</f>
        <v>95.61803344515539</v>
      </c>
      <c r="Y13" s="121">
        <f>IF(OR($M13="",$N13=""),"",_xlfn.BETA.INV(ABS(VLOOKUP($S$1,VLookups!$A$28:$B$29,2,FALSE)-Y$3),IF($G13="L",$N13,$M13),IF($G13="L",$M13,$N13),$B13,$D13))</f>
        <v>111.71669316136908</v>
      </c>
      <c r="Z13" s="122">
        <f>IF(OR($M13="",$N13=""),"",_xlfn.BETA.INV(ABS(VLOOKUP($S$1,VLookups!$A$28:$B$29,2,FALSE)-Z$3),IF($G13="L",$N13,$M13),IF($G13="L",$M13,$N13),$B13,$D13))</f>
        <v>127.68541181870187</v>
      </c>
      <c r="AA13" s="121">
        <f>IF(OR($M13="",$N13=""),"",_xlfn.BETA.INV(ABS(VLOOKUP($S$1,VLookups!$A$28:$B$29,2,FALSE)-AA$3),IF($G13="L",$N13,$M13),IF($G13="L",$M13,$N13),$B13,$D13))</f>
        <v>143.74910465976262</v>
      </c>
      <c r="AB13" s="122">
        <f>IF(OR($M13="",$N13=""),"",_xlfn.BETA.INV(ABS(VLOOKUP($S$1,VLookups!$A$28:$B$29,2,FALSE)-AB$3),IF($G13="L",$N13,$M13),IF($G13="L",$M13,$N13),$B13,$D13))</f>
        <v>160.10473153405127</v>
      </c>
      <c r="AC13" s="121">
        <f>IF(OR($M13="",$N13=""),"",_xlfn.BETA.INV(ABS(VLOOKUP($S$1,VLookups!$A$28:$B$29,2,FALSE)-AC$3),IF($G13="L",$N13,$M13),IF($G13="L",$M13,$N13),$B13,$D13))</f>
        <v>176.98625452566864</v>
      </c>
      <c r="AD13" s="122">
        <f>IF(OR($M13="",$N13=""),"",_xlfn.BETA.INV(ABS(VLOOKUP($S$1,VLookups!$A$28:$B$29,2,FALSE)-AD$3),IF($G13="L",$N13,$M13),IF($G13="L",$M13,$N13),$B13,$D13))</f>
        <v>194.75693146630476</v>
      </c>
      <c r="AE13" s="121">
        <f>IF(OR($M13="",$N13=""),"",_xlfn.BETA.INV(ABS(VLOOKUP($S$1,VLookups!$A$28:$B$29,2,FALSE)-AE$3),IF($G13="L",$N13,$M13),IF($G13="L",$M13,$N13),$B13,$D13))</f>
        <v>214.19446586982747</v>
      </c>
      <c r="AF13" s="122">
        <f>IF(OR($M13="",$N13=""),"",_xlfn.BETA.INV(ABS(VLOOKUP($S$1,VLookups!$A$28:$B$29,2,FALSE)-AF$3),IF($G13="L",$N13,$M13),IF($G13="L",$M13,$N13),$B13,$D13))</f>
        <v>235.93910344277126</v>
      </c>
      <c r="AG13" s="17"/>
      <c r="AH13" s="208">
        <f t="shared" si="21"/>
        <v>1.8</v>
      </c>
      <c r="AI13" s="206">
        <f t="shared" si="22"/>
        <v>60</v>
      </c>
      <c r="AJ13" s="190">
        <f t="shared" ref="AJ13:CU13" si="141">IF(ISNONTEXT($AH13),AI13+$AH13,"")</f>
        <v>61.8</v>
      </c>
      <c r="AK13" s="190">
        <f t="shared" si="141"/>
        <v>63.599999999999994</v>
      </c>
      <c r="AL13" s="190">
        <f t="shared" si="141"/>
        <v>65.399999999999991</v>
      </c>
      <c r="AM13" s="190">
        <f t="shared" si="141"/>
        <v>67.199999999999989</v>
      </c>
      <c r="AN13" s="190">
        <f t="shared" si="141"/>
        <v>68.999999999999986</v>
      </c>
      <c r="AO13" s="190">
        <f t="shared" si="141"/>
        <v>70.799999999999983</v>
      </c>
      <c r="AP13" s="190">
        <f t="shared" si="141"/>
        <v>72.59999999999998</v>
      </c>
      <c r="AQ13" s="190">
        <f t="shared" si="141"/>
        <v>74.399999999999977</v>
      </c>
      <c r="AR13" s="190">
        <f t="shared" si="141"/>
        <v>76.199999999999974</v>
      </c>
      <c r="AS13" s="190">
        <f t="shared" si="141"/>
        <v>77.999999999999972</v>
      </c>
      <c r="AT13" s="190">
        <f t="shared" si="141"/>
        <v>79.799999999999969</v>
      </c>
      <c r="AU13" s="190">
        <f t="shared" si="141"/>
        <v>81.599999999999966</v>
      </c>
      <c r="AV13" s="190">
        <f t="shared" si="141"/>
        <v>83.399999999999963</v>
      </c>
      <c r="AW13" s="190">
        <f t="shared" si="141"/>
        <v>85.19999999999996</v>
      </c>
      <c r="AX13" s="190">
        <f t="shared" si="141"/>
        <v>86.999999999999957</v>
      </c>
      <c r="AY13" s="190">
        <f t="shared" si="141"/>
        <v>88.799999999999955</v>
      </c>
      <c r="AZ13" s="190">
        <f t="shared" si="141"/>
        <v>90.599999999999952</v>
      </c>
      <c r="BA13" s="190">
        <f t="shared" si="141"/>
        <v>92.399999999999949</v>
      </c>
      <c r="BB13" s="190">
        <f t="shared" si="141"/>
        <v>94.199999999999946</v>
      </c>
      <c r="BC13" s="190">
        <f t="shared" si="141"/>
        <v>95.999999999999943</v>
      </c>
      <c r="BD13" s="190">
        <f t="shared" si="141"/>
        <v>97.79999999999994</v>
      </c>
      <c r="BE13" s="190">
        <f t="shared" si="141"/>
        <v>99.599999999999937</v>
      </c>
      <c r="BF13" s="190">
        <f t="shared" si="141"/>
        <v>101.39999999999993</v>
      </c>
      <c r="BG13" s="190">
        <f t="shared" si="141"/>
        <v>103.19999999999993</v>
      </c>
      <c r="BH13" s="190">
        <f t="shared" si="141"/>
        <v>104.99999999999993</v>
      </c>
      <c r="BI13" s="190">
        <f t="shared" si="141"/>
        <v>106.79999999999993</v>
      </c>
      <c r="BJ13" s="190">
        <f t="shared" si="141"/>
        <v>108.59999999999992</v>
      </c>
      <c r="BK13" s="190">
        <f t="shared" si="141"/>
        <v>110.39999999999992</v>
      </c>
      <c r="BL13" s="190">
        <f t="shared" si="141"/>
        <v>112.19999999999992</v>
      </c>
      <c r="BM13" s="190">
        <f t="shared" si="141"/>
        <v>113.99999999999991</v>
      </c>
      <c r="BN13" s="190">
        <f t="shared" si="141"/>
        <v>115.79999999999991</v>
      </c>
      <c r="BO13" s="190">
        <f t="shared" si="141"/>
        <v>117.59999999999991</v>
      </c>
      <c r="BP13" s="190">
        <f t="shared" si="141"/>
        <v>119.39999999999991</v>
      </c>
      <c r="BQ13" s="190">
        <f t="shared" si="141"/>
        <v>121.1999999999999</v>
      </c>
      <c r="BR13" s="190">
        <f t="shared" si="141"/>
        <v>122.9999999999999</v>
      </c>
      <c r="BS13" s="190">
        <f t="shared" si="141"/>
        <v>124.7999999999999</v>
      </c>
      <c r="BT13" s="190">
        <f t="shared" si="141"/>
        <v>126.59999999999989</v>
      </c>
      <c r="BU13" s="190">
        <f t="shared" si="141"/>
        <v>128.39999999999989</v>
      </c>
      <c r="BV13" s="190">
        <f t="shared" si="141"/>
        <v>130.1999999999999</v>
      </c>
      <c r="BW13" s="190">
        <f t="shared" si="141"/>
        <v>131.99999999999991</v>
      </c>
      <c r="BX13" s="190">
        <f t="shared" si="141"/>
        <v>133.79999999999993</v>
      </c>
      <c r="BY13" s="190">
        <f t="shared" si="141"/>
        <v>135.59999999999994</v>
      </c>
      <c r="BZ13" s="190">
        <f t="shared" si="141"/>
        <v>137.39999999999995</v>
      </c>
      <c r="CA13" s="190">
        <f t="shared" si="141"/>
        <v>139.19999999999996</v>
      </c>
      <c r="CB13" s="190">
        <f t="shared" si="141"/>
        <v>140.99999999999997</v>
      </c>
      <c r="CC13" s="190">
        <f t="shared" si="141"/>
        <v>142.79999999999998</v>
      </c>
      <c r="CD13" s="190">
        <f t="shared" si="141"/>
        <v>144.6</v>
      </c>
      <c r="CE13" s="190">
        <f t="shared" si="141"/>
        <v>146.4</v>
      </c>
      <c r="CF13" s="190">
        <f t="shared" si="141"/>
        <v>148.20000000000002</v>
      </c>
      <c r="CG13" s="190">
        <f t="shared" si="141"/>
        <v>150.00000000000003</v>
      </c>
      <c r="CH13" s="190">
        <f t="shared" si="141"/>
        <v>151.80000000000004</v>
      </c>
      <c r="CI13" s="190">
        <f t="shared" si="141"/>
        <v>153.60000000000005</v>
      </c>
      <c r="CJ13" s="190">
        <f t="shared" si="141"/>
        <v>155.40000000000006</v>
      </c>
      <c r="CK13" s="190">
        <f t="shared" si="141"/>
        <v>157.20000000000007</v>
      </c>
      <c r="CL13" s="190">
        <f t="shared" si="141"/>
        <v>159.00000000000009</v>
      </c>
      <c r="CM13" s="190">
        <f t="shared" si="141"/>
        <v>160.8000000000001</v>
      </c>
      <c r="CN13" s="190">
        <f t="shared" si="141"/>
        <v>162.60000000000011</v>
      </c>
      <c r="CO13" s="190">
        <f t="shared" si="141"/>
        <v>164.40000000000012</v>
      </c>
      <c r="CP13" s="190">
        <f t="shared" si="141"/>
        <v>166.20000000000013</v>
      </c>
      <c r="CQ13" s="190">
        <f t="shared" si="141"/>
        <v>168.00000000000014</v>
      </c>
      <c r="CR13" s="190">
        <f t="shared" si="141"/>
        <v>169.80000000000015</v>
      </c>
      <c r="CS13" s="190">
        <f t="shared" si="141"/>
        <v>171.60000000000016</v>
      </c>
      <c r="CT13" s="190">
        <f t="shared" si="141"/>
        <v>173.40000000000018</v>
      </c>
      <c r="CU13" s="190">
        <f t="shared" si="141"/>
        <v>175.20000000000019</v>
      </c>
      <c r="CV13" s="190">
        <f t="shared" ref="CV13:ED13" si="142">IF(ISNONTEXT($AH13),CU13+$AH13,"")</f>
        <v>177.0000000000002</v>
      </c>
      <c r="CW13" s="190">
        <f t="shared" si="142"/>
        <v>178.80000000000021</v>
      </c>
      <c r="CX13" s="190">
        <f t="shared" si="142"/>
        <v>180.60000000000022</v>
      </c>
      <c r="CY13" s="190">
        <f t="shared" si="142"/>
        <v>182.40000000000023</v>
      </c>
      <c r="CZ13" s="190">
        <f t="shared" si="142"/>
        <v>184.20000000000024</v>
      </c>
      <c r="DA13" s="190">
        <f t="shared" si="142"/>
        <v>186.00000000000026</v>
      </c>
      <c r="DB13" s="190">
        <f t="shared" si="142"/>
        <v>187.80000000000027</v>
      </c>
      <c r="DC13" s="190">
        <f t="shared" si="142"/>
        <v>189.60000000000028</v>
      </c>
      <c r="DD13" s="190">
        <f t="shared" si="142"/>
        <v>191.40000000000029</v>
      </c>
      <c r="DE13" s="190">
        <f t="shared" si="142"/>
        <v>193.2000000000003</v>
      </c>
      <c r="DF13" s="190">
        <f t="shared" si="142"/>
        <v>195.00000000000031</v>
      </c>
      <c r="DG13" s="190">
        <f t="shared" si="142"/>
        <v>196.80000000000032</v>
      </c>
      <c r="DH13" s="190">
        <f t="shared" si="142"/>
        <v>198.60000000000034</v>
      </c>
      <c r="DI13" s="190">
        <f t="shared" si="142"/>
        <v>200.40000000000035</v>
      </c>
      <c r="DJ13" s="190">
        <f t="shared" si="142"/>
        <v>202.20000000000036</v>
      </c>
      <c r="DK13" s="190">
        <f t="shared" si="142"/>
        <v>204.00000000000037</v>
      </c>
      <c r="DL13" s="190">
        <f t="shared" si="142"/>
        <v>205.80000000000038</v>
      </c>
      <c r="DM13" s="190">
        <f t="shared" si="142"/>
        <v>207.60000000000039</v>
      </c>
      <c r="DN13" s="190">
        <f t="shared" si="142"/>
        <v>209.4000000000004</v>
      </c>
      <c r="DO13" s="190">
        <f t="shared" si="142"/>
        <v>211.20000000000041</v>
      </c>
      <c r="DP13" s="190">
        <f t="shared" si="142"/>
        <v>213.00000000000043</v>
      </c>
      <c r="DQ13" s="190">
        <f t="shared" si="142"/>
        <v>214.80000000000044</v>
      </c>
      <c r="DR13" s="190">
        <f t="shared" si="142"/>
        <v>216.60000000000045</v>
      </c>
      <c r="DS13" s="190">
        <f t="shared" si="142"/>
        <v>218.40000000000046</v>
      </c>
      <c r="DT13" s="190">
        <f t="shared" si="142"/>
        <v>220.20000000000047</v>
      </c>
      <c r="DU13" s="190">
        <f t="shared" si="142"/>
        <v>222.00000000000048</v>
      </c>
      <c r="DV13" s="190">
        <f t="shared" si="142"/>
        <v>223.80000000000049</v>
      </c>
      <c r="DW13" s="190">
        <f t="shared" si="142"/>
        <v>225.60000000000051</v>
      </c>
      <c r="DX13" s="190">
        <f t="shared" si="142"/>
        <v>227.40000000000052</v>
      </c>
      <c r="DY13" s="190">
        <f t="shared" si="142"/>
        <v>229.20000000000053</v>
      </c>
      <c r="DZ13" s="190">
        <f t="shared" si="142"/>
        <v>231.00000000000054</v>
      </c>
      <c r="EA13" s="190">
        <f t="shared" si="142"/>
        <v>232.80000000000055</v>
      </c>
      <c r="EB13" s="190">
        <f t="shared" si="142"/>
        <v>234.60000000000056</v>
      </c>
      <c r="EC13" s="190">
        <f t="shared" si="142"/>
        <v>236.40000000000057</v>
      </c>
      <c r="ED13" s="190">
        <f t="shared" si="142"/>
        <v>238.20000000000059</v>
      </c>
      <c r="EE13" s="206">
        <f t="shared" si="25"/>
        <v>239.999</v>
      </c>
      <c r="EF13" s="207">
        <f t="shared" si="26"/>
        <v>0</v>
      </c>
      <c r="EG13" s="207">
        <f t="shared" si="27"/>
        <v>4.4621604376416345E-3</v>
      </c>
      <c r="EH13" s="207">
        <f t="shared" si="28"/>
        <v>4.8536857098160921E-3</v>
      </c>
      <c r="EI13" s="207">
        <f t="shared" si="29"/>
        <v>5.0929507105847783E-3</v>
      </c>
      <c r="EJ13" s="207">
        <f t="shared" si="30"/>
        <v>5.2657676228903419E-3</v>
      </c>
      <c r="EK13" s="207">
        <f t="shared" si="31"/>
        <v>5.4005567560413215E-3</v>
      </c>
      <c r="EL13" s="207">
        <f t="shared" si="32"/>
        <v>5.5104523638248694E-3</v>
      </c>
      <c r="EM13" s="207">
        <f t="shared" si="33"/>
        <v>5.6026613795297697E-3</v>
      </c>
      <c r="EN13" s="207">
        <f t="shared" si="34"/>
        <v>5.6815860405376069E-3</v>
      </c>
      <c r="EO13" s="207">
        <f t="shared" si="35"/>
        <v>5.7501218050275233E-3</v>
      </c>
      <c r="EP13" s="207">
        <f t="shared" si="36"/>
        <v>5.8102793086049131E-3</v>
      </c>
      <c r="EQ13" s="207">
        <f t="shared" si="37"/>
        <v>5.8635140482917467E-3</v>
      </c>
      <c r="ER13" s="207">
        <f t="shared" si="38"/>
        <v>5.9109148956455176E-3</v>
      </c>
      <c r="ES13" s="207">
        <f t="shared" si="39"/>
        <v>5.9533184609595812E-3</v>
      </c>
      <c r="ET13" s="207">
        <f t="shared" si="40"/>
        <v>5.9913818571522386E-3</v>
      </c>
      <c r="EU13" s="207">
        <f t="shared" si="41"/>
        <v>6.0256308454348191E-3</v>
      </c>
      <c r="EV13" s="207">
        <f t="shared" si="42"/>
        <v>6.05649275514503E-3</v>
      </c>
      <c r="EW13" s="207">
        <f t="shared" si="43"/>
        <v>6.0843196303065582E-3</v>
      </c>
      <c r="EX13" s="207">
        <f t="shared" si="44"/>
        <v>6.1094049005707349E-3</v>
      </c>
      <c r="EY13" s="207">
        <f t="shared" si="45"/>
        <v>6.13199564214887E-3</v>
      </c>
      <c r="EZ13" s="207">
        <f t="shared" si="46"/>
        <v>6.1523017625766396E-3</v>
      </c>
      <c r="FA13" s="207">
        <f t="shared" si="47"/>
        <v>6.1705029938827882E-3</v>
      </c>
      <c r="FB13" s="207">
        <f t="shared" si="48"/>
        <v>6.18675429476337E-3</v>
      </c>
      <c r="FC13" s="207">
        <f t="shared" si="49"/>
        <v>6.2011900781883643E-3</v>
      </c>
      <c r="FD13" s="207">
        <f t="shared" si="50"/>
        <v>6.2139275586412853E-3</v>
      </c>
      <c r="FE13" s="207">
        <f t="shared" si="51"/>
        <v>6.2250694303864259E-3</v>
      </c>
      <c r="FF13" s="207">
        <f t="shared" si="52"/>
        <v>6.2347060310037955E-3</v>
      </c>
      <c r="FG13" s="207">
        <f t="shared" si="53"/>
        <v>6.2429171043090733E-3</v>
      </c>
      <c r="FH13" s="207">
        <f t="shared" si="54"/>
        <v>6.2497732481715624E-3</v>
      </c>
      <c r="FI13" s="207">
        <f t="shared" si="55"/>
        <v>6.2553371120599261E-3</v>
      </c>
      <c r="FJ13" s="207">
        <f t="shared" si="56"/>
        <v>6.2596643939939996E-3</v>
      </c>
      <c r="FK13" s="207">
        <f t="shared" si="57"/>
        <v>6.2628046753474553E-3</v>
      </c>
      <c r="FL13" s="207">
        <f t="shared" si="58"/>
        <v>6.2648021235238707E-3</v>
      </c>
      <c r="FM13" s="207">
        <f t="shared" si="59"/>
        <v>6.2656960861485226E-3</v>
      </c>
      <c r="FN13" s="207">
        <f t="shared" si="60"/>
        <v>6.2655215955373404E-3</v>
      </c>
      <c r="FO13" s="207">
        <f t="shared" si="61"/>
        <v>6.2643097984365244E-3</v>
      </c>
      <c r="FP13" s="207">
        <f t="shared" si="62"/>
        <v>6.2620883230921605E-3</v>
      </c>
      <c r="FQ13" s="207">
        <f t="shared" si="63"/>
        <v>6.2588815934052477E-3</v>
      </c>
      <c r="FR13" s="207">
        <f t="shared" si="64"/>
        <v>6.2547110981042682E-3</v>
      </c>
      <c r="FS13" s="207">
        <f t="shared" si="65"/>
        <v>6.2495956214130999E-3</v>
      </c>
      <c r="FT13" s="207">
        <f t="shared" si="66"/>
        <v>6.2435514405233183E-3</v>
      </c>
      <c r="FU13" s="207">
        <f t="shared" si="67"/>
        <v>6.236592494233242E-3</v>
      </c>
      <c r="FV13" s="207">
        <f t="shared" si="68"/>
        <v>6.2287305263434168E-3</v>
      </c>
      <c r="FW13" s="207">
        <f t="shared" si="69"/>
        <v>6.2199752067620901E-3</v>
      </c>
      <c r="FX13" s="207">
        <f t="shared" si="70"/>
        <v>6.2103342327459359E-3</v>
      </c>
      <c r="FY13" s="207">
        <f t="shared" si="71"/>
        <v>6.1998134122581003E-3</v>
      </c>
      <c r="FZ13" s="207">
        <f t="shared" si="72"/>
        <v>6.1884167310497281E-3</v>
      </c>
      <c r="GA13" s="207">
        <f t="shared" si="73"/>
        <v>6.1761464047479214E-3</v>
      </c>
      <c r="GB13" s="207">
        <f t="shared" si="74"/>
        <v>6.1630029169512856E-3</v>
      </c>
      <c r="GC13" s="207">
        <f t="shared" si="75"/>
        <v>6.1489850440838989E-3</v>
      </c>
      <c r="GD13" s="207">
        <f t="shared" si="76"/>
        <v>6.1340898675319123E-3</v>
      </c>
      <c r="GE13" s="207">
        <f t="shared" si="77"/>
        <v>6.1183127733768919E-3</v>
      </c>
      <c r="GF13" s="207">
        <f t="shared" si="78"/>
        <v>6.1016474398404496E-3</v>
      </c>
      <c r="GG13" s="207">
        <f t="shared" si="79"/>
        <v>6.0840858123599496E-3</v>
      </c>
      <c r="GH13" s="207">
        <f t="shared" si="80"/>
        <v>6.0656180660196611E-3</v>
      </c>
      <c r="GI13" s="207">
        <f t="shared" si="81"/>
        <v>6.0462325548603551E-3</v>
      </c>
      <c r="GJ13" s="207">
        <f t="shared" si="82"/>
        <v>6.0259157473773039E-3</v>
      </c>
      <c r="GK13" s="207">
        <f t="shared" si="83"/>
        <v>6.0046521472859405E-3</v>
      </c>
      <c r="GL13" s="207">
        <f t="shared" si="84"/>
        <v>5.9824241983791404E-3</v>
      </c>
      <c r="GM13" s="207">
        <f t="shared" si="85"/>
        <v>5.9592121720125164E-3</v>
      </c>
      <c r="GN13" s="207">
        <f t="shared" si="86"/>
        <v>5.934994035424827E-3</v>
      </c>
      <c r="GO13" s="207">
        <f t="shared" si="87"/>
        <v>5.9097452987184572E-3</v>
      </c>
      <c r="GP13" s="207">
        <f t="shared" si="88"/>
        <v>5.8834388378764162E-3</v>
      </c>
      <c r="GQ13" s="207">
        <f t="shared" si="89"/>
        <v>5.8560446906601848E-3</v>
      </c>
      <c r="GR13" s="207">
        <f t="shared" si="90"/>
        <v>5.8275298215960808E-3</v>
      </c>
      <c r="GS13" s="207">
        <f t="shared" si="91"/>
        <v>5.7978578514897355E-3</v>
      </c>
      <c r="GT13" s="207">
        <f t="shared" si="92"/>
        <v>5.7669887459744227E-3</v>
      </c>
      <c r="GU13" s="207">
        <f t="shared" si="93"/>
        <v>5.7348784564556828E-3</v>
      </c>
      <c r="GV13" s="207">
        <f t="shared" si="94"/>
        <v>5.7014785054047227E-3</v>
      </c>
      <c r="GW13" s="207">
        <f t="shared" si="95"/>
        <v>5.6667355062021757E-3</v>
      </c>
      <c r="GX13" s="207">
        <f t="shared" si="96"/>
        <v>5.6305906055439513E-3</v>
      </c>
      <c r="GY13" s="207">
        <f t="shared" si="97"/>
        <v>5.5929788336617128E-3</v>
      </c>
      <c r="GZ13" s="207">
        <f t="shared" si="98"/>
        <v>5.5538283441077868E-3</v>
      </c>
      <c r="HA13" s="207">
        <f t="shared" si="99"/>
        <v>5.5130595203716232E-3</v>
      </c>
      <c r="HB13" s="207">
        <f t="shared" si="100"/>
        <v>5.4705839208100083E-3</v>
      </c>
      <c r="HC13" s="207">
        <f t="shared" si="101"/>
        <v>5.4263030258406304E-3</v>
      </c>
      <c r="HD13" s="207">
        <f t="shared" si="102"/>
        <v>5.3801067414466965E-3</v>
      </c>
      <c r="HE13" s="207">
        <f t="shared" si="103"/>
        <v>5.3318715998903858E-3</v>
      </c>
      <c r="HF13" s="207">
        <f t="shared" si="104"/>
        <v>5.2814585808774834E-3</v>
      </c>
      <c r="HG13" s="207">
        <f t="shared" si="105"/>
        <v>5.2287104524291845E-3</v>
      </c>
      <c r="HH13" s="207">
        <f t="shared" si="106"/>
        <v>5.173448497709795E-3</v>
      </c>
      <c r="HI13" s="207">
        <f t="shared" si="107"/>
        <v>5.1154684480028186E-3</v>
      </c>
      <c r="HJ13" s="207">
        <f t="shared" si="108"/>
        <v>5.0545353767805553E-3</v>
      </c>
      <c r="HK13" s="207">
        <f t="shared" si="109"/>
        <v>4.9903772158264997E-3</v>
      </c>
      <c r="HL13" s="207">
        <f t="shared" si="110"/>
        <v>4.9226764164836834E-3</v>
      </c>
      <c r="HM13" s="207">
        <f t="shared" si="111"/>
        <v>4.8510590726624954E-3</v>
      </c>
      <c r="HN13" s="207">
        <f t="shared" si="112"/>
        <v>4.77508050610192E-3</v>
      </c>
      <c r="HO13" s="207">
        <f t="shared" si="113"/>
        <v>4.6942058178242084E-3</v>
      </c>
      <c r="HP13" s="207">
        <f t="shared" si="114"/>
        <v>4.6077831071661291E-3</v>
      </c>
      <c r="HQ13" s="207">
        <f t="shared" si="115"/>
        <v>4.5150057196907583E-3</v>
      </c>
      <c r="HR13" s="207">
        <f t="shared" si="116"/>
        <v>4.4148575622810484E-3</v>
      </c>
      <c r="HS13" s="207">
        <f t="shared" si="117"/>
        <v>4.306031317557941E-3</v>
      </c>
      <c r="HT13" s="207">
        <f t="shared" si="118"/>
        <v>4.1868013725345392E-3</v>
      </c>
      <c r="HU13" s="207">
        <f t="shared" si="119"/>
        <v>4.05481702473623E-3</v>
      </c>
      <c r="HV13" s="207">
        <f t="shared" si="120"/>
        <v>3.9067460075034831E-3</v>
      </c>
      <c r="HW13" s="207">
        <f t="shared" si="121"/>
        <v>3.7376130241330301E-3</v>
      </c>
      <c r="HX13" s="207">
        <f t="shared" si="122"/>
        <v>3.5394459496037841E-3</v>
      </c>
      <c r="HY13" s="207">
        <f t="shared" si="123"/>
        <v>3.2980950154763637E-3</v>
      </c>
      <c r="HZ13" s="207">
        <f t="shared" si="124"/>
        <v>2.9839884725436651E-3</v>
      </c>
      <c r="IA13" s="207">
        <f t="shared" si="125"/>
        <v>2.5124115544043184E-3</v>
      </c>
      <c r="IB13" s="207">
        <f t="shared" si="126"/>
        <v>3.8620505581287541E-4</v>
      </c>
    </row>
    <row r="14" spans="1:237" hidden="1" x14ac:dyDescent="0.25">
      <c r="A14" s="22">
        <v>11</v>
      </c>
      <c r="B14" s="110" t="str">
        <f t="shared" si="10"/>
        <v/>
      </c>
      <c r="C14" s="124"/>
      <c r="D14" s="110" t="str">
        <f t="shared" si="11"/>
        <v/>
      </c>
      <c r="E14" s="119" t="str">
        <f t="shared" si="12"/>
        <v/>
      </c>
      <c r="F14" s="23" t="str">
        <f t="shared" si="13"/>
        <v/>
      </c>
      <c r="G14" s="24" t="str">
        <f t="shared" si="14"/>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15"/>
        <v/>
      </c>
      <c r="K14" s="26"/>
      <c r="L14" s="24" t="str">
        <f>IF(OR(F14="",K14=""),"",MATCH(K14,Confidence!$A$1:$A$10,0))</f>
        <v/>
      </c>
      <c r="M14" s="27" t="str">
        <f t="shared" si="16"/>
        <v/>
      </c>
      <c r="N14" s="27" t="str">
        <f t="shared" si="17"/>
        <v/>
      </c>
      <c r="O14" s="24"/>
      <c r="P14" s="111" t="str">
        <f t="shared" si="18"/>
        <v/>
      </c>
      <c r="Q14" s="111" t="str">
        <f t="shared" si="19"/>
        <v/>
      </c>
      <c r="R14" s="39" t="str">
        <f t="shared" si="20"/>
        <v/>
      </c>
      <c r="S14" s="124"/>
      <c r="T14" s="218" t="str">
        <f>IF(AND(B14&gt;0,C14&gt;0,D14&gt;0,M14&gt;0,N14&gt;0,S14&gt;0,NOT(K14="")),ABS(VLOOKUP($S$1,VLookups!$A$28:$B$29,2,FALSE)-_xlfn.BETA.DIST(S14,IF(G14="L",N14,M14),IF(G14="L",M14,N14),TRUE,B14,D14)),"")</f>
        <v/>
      </c>
      <c r="U14" s="121" t="str">
        <f>IF(OR($M14="",$N14=""),"",_xlfn.BETA.INV(ABS(VLOOKUP($S$1,VLookups!$A$28:$B$29,2,FALSE)-U$3),IF($G14="L",$N14,$M14),IF($G14="L",$M14,$N14),$B14,$D14))</f>
        <v/>
      </c>
      <c r="V14" s="122" t="str">
        <f>IF(OR($M14="",$N14=""),"",_xlfn.BETA.INV(ABS(VLOOKUP($S$1,VLookups!$A$28:$B$29,2,FALSE)-V$3),IF($G14="L",$N14,$M14),IF($G14="L",$M14,$N14),$B14,$D14))</f>
        <v/>
      </c>
      <c r="W14" s="121" t="str">
        <f>IF(OR($M14="",$N14=""),"",_xlfn.BETA.INV(ABS(VLOOKUP($S$1,VLookups!$A$28:$B$29,2,FALSE)-W$3),IF($G14="L",$N14,$M14),IF($G14="L",$M14,$N14),$B14,$D14))</f>
        <v/>
      </c>
      <c r="X14" s="122" t="str">
        <f>IF(OR($M14="",$N14=""),"",_xlfn.BETA.INV(ABS(VLOOKUP($S$1,VLookups!$A$28:$B$29,2,FALSE)-X$3),IF($G14="L",$N14,$M14),IF($G14="L",$M14,$N14),$B14,$D14))</f>
        <v/>
      </c>
      <c r="Y14" s="121" t="str">
        <f>IF(OR($M14="",$N14=""),"",_xlfn.BETA.INV(ABS(VLOOKUP($S$1,VLookups!$A$28:$B$29,2,FALSE)-Y$3),IF($G14="L",$N14,$M14),IF($G14="L",$M14,$N14),$B14,$D14))</f>
        <v/>
      </c>
      <c r="Z14" s="122" t="str">
        <f>IF(OR($M14="",$N14=""),"",_xlfn.BETA.INV(ABS(VLOOKUP($S$1,VLookups!$A$28:$B$29,2,FALSE)-Z$3),IF($G14="L",$N14,$M14),IF($G14="L",$M14,$N14),$B14,$D14))</f>
        <v/>
      </c>
      <c r="AA14" s="121" t="str">
        <f>IF(OR($M14="",$N14=""),"",_xlfn.BETA.INV(ABS(VLOOKUP($S$1,VLookups!$A$28:$B$29,2,FALSE)-AA$3),IF($G14="L",$N14,$M14),IF($G14="L",$M14,$N14),$B14,$D14))</f>
        <v/>
      </c>
      <c r="AB14" s="122" t="str">
        <f>IF(OR($M14="",$N14=""),"",_xlfn.BETA.INV(ABS(VLOOKUP($S$1,VLookups!$A$28:$B$29,2,FALSE)-AB$3),IF($G14="L",$N14,$M14),IF($G14="L",$M14,$N14),$B14,$D14))</f>
        <v/>
      </c>
      <c r="AC14" s="121" t="str">
        <f>IF(OR($M14="",$N14=""),"",_xlfn.BETA.INV(ABS(VLOOKUP($S$1,VLookups!$A$28:$B$29,2,FALSE)-AC$3),IF($G14="L",$N14,$M14),IF($G14="L",$M14,$N14),$B14,$D14))</f>
        <v/>
      </c>
      <c r="AD14" s="122" t="str">
        <f>IF(OR($M14="",$N14=""),"",_xlfn.BETA.INV(ABS(VLOOKUP($S$1,VLookups!$A$28:$B$29,2,FALSE)-AD$3),IF($G14="L",$N14,$M14),IF($G14="L",$M14,$N14),$B14,$D14))</f>
        <v/>
      </c>
      <c r="AE14" s="121" t="str">
        <f>IF(OR($M14="",$N14=""),"",_xlfn.BETA.INV(ABS(VLOOKUP($S$1,VLookups!$A$28:$B$29,2,FALSE)-AE$3),IF($G14="L",$N14,$M14),IF($G14="L",$M14,$N14),$B14,$D14))</f>
        <v/>
      </c>
      <c r="AF14" s="122" t="str">
        <f>IF(OR($M14="",$N14=""),"",_xlfn.BETA.INV(ABS(VLOOKUP($S$1,VLookups!$A$28:$B$29,2,FALSE)-AF$3),IF($G14="L",$N14,$M14),IF($G14="L",$M14,$N14),$B14,$D14))</f>
        <v/>
      </c>
      <c r="AG14" s="17"/>
      <c r="AH14" s="208" t="str">
        <f t="shared" si="21"/>
        <v/>
      </c>
      <c r="AI14" s="206" t="str">
        <f t="shared" si="22"/>
        <v/>
      </c>
      <c r="AJ14" s="190" t="str">
        <f t="shared" ref="AJ14:CU14" si="143">IF(ISNONTEXT($AH14),AI14+$AH14,"")</f>
        <v/>
      </c>
      <c r="AK14" s="190" t="str">
        <f t="shared" si="143"/>
        <v/>
      </c>
      <c r="AL14" s="190" t="str">
        <f t="shared" si="143"/>
        <v/>
      </c>
      <c r="AM14" s="190" t="str">
        <f t="shared" si="143"/>
        <v/>
      </c>
      <c r="AN14" s="190" t="str">
        <f t="shared" si="143"/>
        <v/>
      </c>
      <c r="AO14" s="190" t="str">
        <f t="shared" si="143"/>
        <v/>
      </c>
      <c r="AP14" s="190" t="str">
        <f t="shared" si="143"/>
        <v/>
      </c>
      <c r="AQ14" s="190" t="str">
        <f t="shared" si="143"/>
        <v/>
      </c>
      <c r="AR14" s="190" t="str">
        <f t="shared" si="143"/>
        <v/>
      </c>
      <c r="AS14" s="190" t="str">
        <f t="shared" si="143"/>
        <v/>
      </c>
      <c r="AT14" s="190" t="str">
        <f t="shared" si="143"/>
        <v/>
      </c>
      <c r="AU14" s="190" t="str">
        <f t="shared" si="143"/>
        <v/>
      </c>
      <c r="AV14" s="190" t="str">
        <f t="shared" si="143"/>
        <v/>
      </c>
      <c r="AW14" s="190" t="str">
        <f t="shared" si="143"/>
        <v/>
      </c>
      <c r="AX14" s="190" t="str">
        <f t="shared" si="143"/>
        <v/>
      </c>
      <c r="AY14" s="190" t="str">
        <f t="shared" si="143"/>
        <v/>
      </c>
      <c r="AZ14" s="190" t="str">
        <f t="shared" si="143"/>
        <v/>
      </c>
      <c r="BA14" s="190" t="str">
        <f t="shared" si="143"/>
        <v/>
      </c>
      <c r="BB14" s="190" t="str">
        <f t="shared" si="143"/>
        <v/>
      </c>
      <c r="BC14" s="190" t="str">
        <f t="shared" si="143"/>
        <v/>
      </c>
      <c r="BD14" s="190" t="str">
        <f t="shared" si="143"/>
        <v/>
      </c>
      <c r="BE14" s="190" t="str">
        <f t="shared" si="143"/>
        <v/>
      </c>
      <c r="BF14" s="190" t="str">
        <f t="shared" si="143"/>
        <v/>
      </c>
      <c r="BG14" s="190" t="str">
        <f t="shared" si="143"/>
        <v/>
      </c>
      <c r="BH14" s="190" t="str">
        <f t="shared" si="143"/>
        <v/>
      </c>
      <c r="BI14" s="190" t="str">
        <f t="shared" si="143"/>
        <v/>
      </c>
      <c r="BJ14" s="190" t="str">
        <f t="shared" si="143"/>
        <v/>
      </c>
      <c r="BK14" s="190" t="str">
        <f t="shared" si="143"/>
        <v/>
      </c>
      <c r="BL14" s="190" t="str">
        <f t="shared" si="143"/>
        <v/>
      </c>
      <c r="BM14" s="190" t="str">
        <f t="shared" si="143"/>
        <v/>
      </c>
      <c r="BN14" s="190" t="str">
        <f t="shared" si="143"/>
        <v/>
      </c>
      <c r="BO14" s="190" t="str">
        <f t="shared" si="143"/>
        <v/>
      </c>
      <c r="BP14" s="190" t="str">
        <f t="shared" si="143"/>
        <v/>
      </c>
      <c r="BQ14" s="190" t="str">
        <f t="shared" si="143"/>
        <v/>
      </c>
      <c r="BR14" s="190" t="str">
        <f t="shared" si="143"/>
        <v/>
      </c>
      <c r="BS14" s="190" t="str">
        <f t="shared" si="143"/>
        <v/>
      </c>
      <c r="BT14" s="190" t="str">
        <f t="shared" si="143"/>
        <v/>
      </c>
      <c r="BU14" s="190" t="str">
        <f t="shared" si="143"/>
        <v/>
      </c>
      <c r="BV14" s="190" t="str">
        <f t="shared" si="143"/>
        <v/>
      </c>
      <c r="BW14" s="190" t="str">
        <f t="shared" si="143"/>
        <v/>
      </c>
      <c r="BX14" s="190" t="str">
        <f t="shared" si="143"/>
        <v/>
      </c>
      <c r="BY14" s="190" t="str">
        <f t="shared" si="143"/>
        <v/>
      </c>
      <c r="BZ14" s="190" t="str">
        <f t="shared" si="143"/>
        <v/>
      </c>
      <c r="CA14" s="190" t="str">
        <f t="shared" si="143"/>
        <v/>
      </c>
      <c r="CB14" s="190" t="str">
        <f t="shared" si="143"/>
        <v/>
      </c>
      <c r="CC14" s="190" t="str">
        <f t="shared" si="143"/>
        <v/>
      </c>
      <c r="CD14" s="190" t="str">
        <f t="shared" si="143"/>
        <v/>
      </c>
      <c r="CE14" s="190" t="str">
        <f t="shared" si="143"/>
        <v/>
      </c>
      <c r="CF14" s="190" t="str">
        <f t="shared" si="143"/>
        <v/>
      </c>
      <c r="CG14" s="190" t="str">
        <f t="shared" si="143"/>
        <v/>
      </c>
      <c r="CH14" s="190" t="str">
        <f t="shared" si="143"/>
        <v/>
      </c>
      <c r="CI14" s="190" t="str">
        <f t="shared" si="143"/>
        <v/>
      </c>
      <c r="CJ14" s="190" t="str">
        <f t="shared" si="143"/>
        <v/>
      </c>
      <c r="CK14" s="190" t="str">
        <f t="shared" si="143"/>
        <v/>
      </c>
      <c r="CL14" s="190" t="str">
        <f t="shared" si="143"/>
        <v/>
      </c>
      <c r="CM14" s="190" t="str">
        <f t="shared" si="143"/>
        <v/>
      </c>
      <c r="CN14" s="190" t="str">
        <f t="shared" si="143"/>
        <v/>
      </c>
      <c r="CO14" s="190" t="str">
        <f t="shared" si="143"/>
        <v/>
      </c>
      <c r="CP14" s="190" t="str">
        <f t="shared" si="143"/>
        <v/>
      </c>
      <c r="CQ14" s="190" t="str">
        <f t="shared" si="143"/>
        <v/>
      </c>
      <c r="CR14" s="190" t="str">
        <f t="shared" si="143"/>
        <v/>
      </c>
      <c r="CS14" s="190" t="str">
        <f t="shared" si="143"/>
        <v/>
      </c>
      <c r="CT14" s="190" t="str">
        <f t="shared" si="143"/>
        <v/>
      </c>
      <c r="CU14" s="190" t="str">
        <f t="shared" si="143"/>
        <v/>
      </c>
      <c r="CV14" s="190" t="str">
        <f t="shared" ref="CV14:ED14" si="144">IF(ISNONTEXT($AH14),CU14+$AH14,"")</f>
        <v/>
      </c>
      <c r="CW14" s="190" t="str">
        <f t="shared" si="144"/>
        <v/>
      </c>
      <c r="CX14" s="190" t="str">
        <f t="shared" si="144"/>
        <v/>
      </c>
      <c r="CY14" s="190" t="str">
        <f t="shared" si="144"/>
        <v/>
      </c>
      <c r="CZ14" s="190" t="str">
        <f t="shared" si="144"/>
        <v/>
      </c>
      <c r="DA14" s="190" t="str">
        <f t="shared" si="144"/>
        <v/>
      </c>
      <c r="DB14" s="190" t="str">
        <f t="shared" si="144"/>
        <v/>
      </c>
      <c r="DC14" s="190" t="str">
        <f t="shared" si="144"/>
        <v/>
      </c>
      <c r="DD14" s="190" t="str">
        <f t="shared" si="144"/>
        <v/>
      </c>
      <c r="DE14" s="190" t="str">
        <f t="shared" si="144"/>
        <v/>
      </c>
      <c r="DF14" s="190" t="str">
        <f t="shared" si="144"/>
        <v/>
      </c>
      <c r="DG14" s="190" t="str">
        <f t="shared" si="144"/>
        <v/>
      </c>
      <c r="DH14" s="190" t="str">
        <f t="shared" si="144"/>
        <v/>
      </c>
      <c r="DI14" s="190" t="str">
        <f t="shared" si="144"/>
        <v/>
      </c>
      <c r="DJ14" s="190" t="str">
        <f t="shared" si="144"/>
        <v/>
      </c>
      <c r="DK14" s="190" t="str">
        <f t="shared" si="144"/>
        <v/>
      </c>
      <c r="DL14" s="190" t="str">
        <f t="shared" si="144"/>
        <v/>
      </c>
      <c r="DM14" s="190" t="str">
        <f t="shared" si="144"/>
        <v/>
      </c>
      <c r="DN14" s="190" t="str">
        <f t="shared" si="144"/>
        <v/>
      </c>
      <c r="DO14" s="190" t="str">
        <f t="shared" si="144"/>
        <v/>
      </c>
      <c r="DP14" s="190" t="str">
        <f t="shared" si="144"/>
        <v/>
      </c>
      <c r="DQ14" s="190" t="str">
        <f t="shared" si="144"/>
        <v/>
      </c>
      <c r="DR14" s="190" t="str">
        <f t="shared" si="144"/>
        <v/>
      </c>
      <c r="DS14" s="190" t="str">
        <f t="shared" si="144"/>
        <v/>
      </c>
      <c r="DT14" s="190" t="str">
        <f t="shared" si="144"/>
        <v/>
      </c>
      <c r="DU14" s="190" t="str">
        <f t="shared" si="144"/>
        <v/>
      </c>
      <c r="DV14" s="190" t="str">
        <f t="shared" si="144"/>
        <v/>
      </c>
      <c r="DW14" s="190" t="str">
        <f t="shared" si="144"/>
        <v/>
      </c>
      <c r="DX14" s="190" t="str">
        <f t="shared" si="144"/>
        <v/>
      </c>
      <c r="DY14" s="190" t="str">
        <f t="shared" si="144"/>
        <v/>
      </c>
      <c r="DZ14" s="190" t="str">
        <f t="shared" si="144"/>
        <v/>
      </c>
      <c r="EA14" s="190" t="str">
        <f t="shared" si="144"/>
        <v/>
      </c>
      <c r="EB14" s="190" t="str">
        <f t="shared" si="144"/>
        <v/>
      </c>
      <c r="EC14" s="190" t="str">
        <f t="shared" si="144"/>
        <v/>
      </c>
      <c r="ED14" s="190" t="str">
        <f t="shared" si="144"/>
        <v/>
      </c>
      <c r="EE14" s="206" t="str">
        <f t="shared" si="25"/>
        <v/>
      </c>
      <c r="EF14" s="207" t="e">
        <f t="shared" si="26"/>
        <v>#N/A</v>
      </c>
      <c r="EG14" s="207" t="e">
        <f t="shared" si="27"/>
        <v>#N/A</v>
      </c>
      <c r="EH14" s="207" t="e">
        <f t="shared" si="28"/>
        <v>#N/A</v>
      </c>
      <c r="EI14" s="207" t="e">
        <f t="shared" si="29"/>
        <v>#N/A</v>
      </c>
      <c r="EJ14" s="207" t="e">
        <f t="shared" si="30"/>
        <v>#N/A</v>
      </c>
      <c r="EK14" s="207" t="e">
        <f t="shared" si="31"/>
        <v>#N/A</v>
      </c>
      <c r="EL14" s="207" t="e">
        <f t="shared" si="32"/>
        <v>#N/A</v>
      </c>
      <c r="EM14" s="207" t="e">
        <f t="shared" si="33"/>
        <v>#N/A</v>
      </c>
      <c r="EN14" s="207" t="e">
        <f t="shared" si="34"/>
        <v>#N/A</v>
      </c>
      <c r="EO14" s="207" t="e">
        <f t="shared" si="35"/>
        <v>#N/A</v>
      </c>
      <c r="EP14" s="207" t="e">
        <f t="shared" si="36"/>
        <v>#N/A</v>
      </c>
      <c r="EQ14" s="207" t="e">
        <f t="shared" si="37"/>
        <v>#N/A</v>
      </c>
      <c r="ER14" s="207" t="e">
        <f t="shared" si="38"/>
        <v>#N/A</v>
      </c>
      <c r="ES14" s="207" t="e">
        <f t="shared" si="39"/>
        <v>#N/A</v>
      </c>
      <c r="ET14" s="207" t="e">
        <f t="shared" si="40"/>
        <v>#N/A</v>
      </c>
      <c r="EU14" s="207" t="e">
        <f t="shared" si="41"/>
        <v>#N/A</v>
      </c>
      <c r="EV14" s="207" t="e">
        <f t="shared" si="42"/>
        <v>#N/A</v>
      </c>
      <c r="EW14" s="207" t="e">
        <f t="shared" si="43"/>
        <v>#N/A</v>
      </c>
      <c r="EX14" s="207" t="e">
        <f t="shared" si="44"/>
        <v>#N/A</v>
      </c>
      <c r="EY14" s="207" t="e">
        <f t="shared" si="45"/>
        <v>#N/A</v>
      </c>
      <c r="EZ14" s="207" t="e">
        <f t="shared" si="46"/>
        <v>#N/A</v>
      </c>
      <c r="FA14" s="207" t="e">
        <f t="shared" si="47"/>
        <v>#N/A</v>
      </c>
      <c r="FB14" s="207" t="e">
        <f t="shared" si="48"/>
        <v>#N/A</v>
      </c>
      <c r="FC14" s="207" t="e">
        <f t="shared" si="49"/>
        <v>#N/A</v>
      </c>
      <c r="FD14" s="207" t="e">
        <f t="shared" si="50"/>
        <v>#N/A</v>
      </c>
      <c r="FE14" s="207" t="e">
        <f t="shared" si="51"/>
        <v>#N/A</v>
      </c>
      <c r="FF14" s="207" t="e">
        <f t="shared" si="52"/>
        <v>#N/A</v>
      </c>
      <c r="FG14" s="207" t="e">
        <f t="shared" si="53"/>
        <v>#N/A</v>
      </c>
      <c r="FH14" s="207" t="e">
        <f t="shared" si="54"/>
        <v>#N/A</v>
      </c>
      <c r="FI14" s="207" t="e">
        <f t="shared" si="55"/>
        <v>#N/A</v>
      </c>
      <c r="FJ14" s="207" t="e">
        <f t="shared" si="56"/>
        <v>#N/A</v>
      </c>
      <c r="FK14" s="207" t="e">
        <f t="shared" si="57"/>
        <v>#N/A</v>
      </c>
      <c r="FL14" s="207" t="e">
        <f t="shared" si="58"/>
        <v>#N/A</v>
      </c>
      <c r="FM14" s="207" t="e">
        <f t="shared" si="59"/>
        <v>#N/A</v>
      </c>
      <c r="FN14" s="207" t="e">
        <f t="shared" si="60"/>
        <v>#N/A</v>
      </c>
      <c r="FO14" s="207" t="e">
        <f t="shared" si="61"/>
        <v>#N/A</v>
      </c>
      <c r="FP14" s="207" t="e">
        <f t="shared" si="62"/>
        <v>#N/A</v>
      </c>
      <c r="FQ14" s="207" t="e">
        <f t="shared" si="63"/>
        <v>#N/A</v>
      </c>
      <c r="FR14" s="207" t="e">
        <f t="shared" si="64"/>
        <v>#N/A</v>
      </c>
      <c r="FS14" s="207" t="e">
        <f t="shared" si="65"/>
        <v>#N/A</v>
      </c>
      <c r="FT14" s="207" t="e">
        <f t="shared" si="66"/>
        <v>#N/A</v>
      </c>
      <c r="FU14" s="207" t="e">
        <f t="shared" si="67"/>
        <v>#N/A</v>
      </c>
      <c r="FV14" s="207" t="e">
        <f t="shared" si="68"/>
        <v>#N/A</v>
      </c>
      <c r="FW14" s="207" t="e">
        <f t="shared" si="69"/>
        <v>#N/A</v>
      </c>
      <c r="FX14" s="207" t="e">
        <f t="shared" si="70"/>
        <v>#N/A</v>
      </c>
      <c r="FY14" s="207" t="e">
        <f t="shared" si="71"/>
        <v>#N/A</v>
      </c>
      <c r="FZ14" s="207" t="e">
        <f t="shared" si="72"/>
        <v>#N/A</v>
      </c>
      <c r="GA14" s="207" t="e">
        <f t="shared" si="73"/>
        <v>#N/A</v>
      </c>
      <c r="GB14" s="207" t="e">
        <f t="shared" si="74"/>
        <v>#N/A</v>
      </c>
      <c r="GC14" s="207" t="e">
        <f t="shared" si="75"/>
        <v>#N/A</v>
      </c>
      <c r="GD14" s="207" t="e">
        <f t="shared" si="76"/>
        <v>#N/A</v>
      </c>
      <c r="GE14" s="207" t="e">
        <f t="shared" si="77"/>
        <v>#N/A</v>
      </c>
      <c r="GF14" s="207" t="e">
        <f t="shared" si="78"/>
        <v>#N/A</v>
      </c>
      <c r="GG14" s="207" t="e">
        <f t="shared" si="79"/>
        <v>#N/A</v>
      </c>
      <c r="GH14" s="207" t="e">
        <f t="shared" si="80"/>
        <v>#N/A</v>
      </c>
      <c r="GI14" s="207" t="e">
        <f t="shared" si="81"/>
        <v>#N/A</v>
      </c>
      <c r="GJ14" s="207" t="e">
        <f t="shared" si="82"/>
        <v>#N/A</v>
      </c>
      <c r="GK14" s="207" t="e">
        <f t="shared" si="83"/>
        <v>#N/A</v>
      </c>
      <c r="GL14" s="207" t="e">
        <f t="shared" si="84"/>
        <v>#N/A</v>
      </c>
      <c r="GM14" s="207" t="e">
        <f t="shared" si="85"/>
        <v>#N/A</v>
      </c>
      <c r="GN14" s="207" t="e">
        <f t="shared" si="86"/>
        <v>#N/A</v>
      </c>
      <c r="GO14" s="207" t="e">
        <f t="shared" si="87"/>
        <v>#N/A</v>
      </c>
      <c r="GP14" s="207" t="e">
        <f t="shared" si="88"/>
        <v>#N/A</v>
      </c>
      <c r="GQ14" s="207" t="e">
        <f t="shared" si="89"/>
        <v>#N/A</v>
      </c>
      <c r="GR14" s="207" t="e">
        <f t="shared" si="90"/>
        <v>#N/A</v>
      </c>
      <c r="GS14" s="207" t="e">
        <f t="shared" si="91"/>
        <v>#N/A</v>
      </c>
      <c r="GT14" s="207" t="e">
        <f t="shared" si="92"/>
        <v>#N/A</v>
      </c>
      <c r="GU14" s="207" t="e">
        <f t="shared" si="93"/>
        <v>#N/A</v>
      </c>
      <c r="GV14" s="207" t="e">
        <f t="shared" si="94"/>
        <v>#N/A</v>
      </c>
      <c r="GW14" s="207" t="e">
        <f t="shared" si="95"/>
        <v>#N/A</v>
      </c>
      <c r="GX14" s="207" t="e">
        <f t="shared" si="96"/>
        <v>#N/A</v>
      </c>
      <c r="GY14" s="207" t="e">
        <f t="shared" si="97"/>
        <v>#N/A</v>
      </c>
      <c r="GZ14" s="207" t="e">
        <f t="shared" si="98"/>
        <v>#N/A</v>
      </c>
      <c r="HA14" s="207" t="e">
        <f t="shared" si="99"/>
        <v>#N/A</v>
      </c>
      <c r="HB14" s="207" t="e">
        <f t="shared" si="100"/>
        <v>#N/A</v>
      </c>
      <c r="HC14" s="207" t="e">
        <f t="shared" si="101"/>
        <v>#N/A</v>
      </c>
      <c r="HD14" s="207" t="e">
        <f t="shared" si="102"/>
        <v>#N/A</v>
      </c>
      <c r="HE14" s="207" t="e">
        <f t="shared" si="103"/>
        <v>#N/A</v>
      </c>
      <c r="HF14" s="207" t="e">
        <f t="shared" si="104"/>
        <v>#N/A</v>
      </c>
      <c r="HG14" s="207" t="e">
        <f t="shared" si="105"/>
        <v>#N/A</v>
      </c>
      <c r="HH14" s="207" t="e">
        <f t="shared" si="106"/>
        <v>#N/A</v>
      </c>
      <c r="HI14" s="207" t="e">
        <f t="shared" si="107"/>
        <v>#N/A</v>
      </c>
      <c r="HJ14" s="207" t="e">
        <f t="shared" si="108"/>
        <v>#N/A</v>
      </c>
      <c r="HK14" s="207" t="e">
        <f t="shared" si="109"/>
        <v>#N/A</v>
      </c>
      <c r="HL14" s="207" t="e">
        <f t="shared" si="110"/>
        <v>#N/A</v>
      </c>
      <c r="HM14" s="207" t="e">
        <f t="shared" si="111"/>
        <v>#N/A</v>
      </c>
      <c r="HN14" s="207" t="e">
        <f t="shared" si="112"/>
        <v>#N/A</v>
      </c>
      <c r="HO14" s="207" t="e">
        <f t="shared" si="113"/>
        <v>#N/A</v>
      </c>
      <c r="HP14" s="207" t="e">
        <f t="shared" si="114"/>
        <v>#N/A</v>
      </c>
      <c r="HQ14" s="207" t="e">
        <f t="shared" si="115"/>
        <v>#N/A</v>
      </c>
      <c r="HR14" s="207" t="e">
        <f t="shared" si="116"/>
        <v>#N/A</v>
      </c>
      <c r="HS14" s="207" t="e">
        <f t="shared" si="117"/>
        <v>#N/A</v>
      </c>
      <c r="HT14" s="207" t="e">
        <f t="shared" si="118"/>
        <v>#N/A</v>
      </c>
      <c r="HU14" s="207" t="e">
        <f t="shared" si="119"/>
        <v>#N/A</v>
      </c>
      <c r="HV14" s="207" t="e">
        <f t="shared" si="120"/>
        <v>#N/A</v>
      </c>
      <c r="HW14" s="207" t="e">
        <f t="shared" si="121"/>
        <v>#N/A</v>
      </c>
      <c r="HX14" s="207" t="e">
        <f t="shared" si="122"/>
        <v>#N/A</v>
      </c>
      <c r="HY14" s="207" t="e">
        <f t="shared" si="123"/>
        <v>#N/A</v>
      </c>
      <c r="HZ14" s="207" t="e">
        <f t="shared" si="124"/>
        <v>#N/A</v>
      </c>
      <c r="IA14" s="207" t="e">
        <f t="shared" si="125"/>
        <v>#N/A</v>
      </c>
      <c r="IB14" s="207" t="e">
        <f t="shared" si="126"/>
        <v>#N/A</v>
      </c>
    </row>
    <row r="15" spans="1:237" hidden="1" x14ac:dyDescent="0.25">
      <c r="A15" s="22">
        <v>12</v>
      </c>
      <c r="B15" s="110" t="str">
        <f t="shared" si="10"/>
        <v/>
      </c>
      <c r="C15" s="124"/>
      <c r="D15" s="110" t="str">
        <f t="shared" si="11"/>
        <v/>
      </c>
      <c r="E15" s="119" t="str">
        <f t="shared" si="12"/>
        <v/>
      </c>
      <c r="F15" s="23" t="str">
        <f t="shared" si="13"/>
        <v/>
      </c>
      <c r="G15" s="24" t="str">
        <f t="shared" si="14"/>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15"/>
        <v/>
      </c>
      <c r="K15" s="26"/>
      <c r="L15" s="24" t="str">
        <f>IF(OR(F15="",K15=""),"",MATCH(K15,Confidence!$A$1:$A$10,0))</f>
        <v/>
      </c>
      <c r="M15" s="27" t="str">
        <f t="shared" si="16"/>
        <v/>
      </c>
      <c r="N15" s="27" t="str">
        <f t="shared" si="17"/>
        <v/>
      </c>
      <c r="O15" s="24"/>
      <c r="P15" s="111" t="str">
        <f t="shared" si="18"/>
        <v/>
      </c>
      <c r="Q15" s="111" t="str">
        <f t="shared" si="19"/>
        <v/>
      </c>
      <c r="R15" s="39" t="str">
        <f t="shared" si="20"/>
        <v/>
      </c>
      <c r="S15" s="124"/>
      <c r="T15" s="218" t="str">
        <f>IF(AND(B15&gt;0,C15&gt;0,D15&gt;0,M15&gt;0,N15&gt;0,S15&gt;0,NOT(K15="")),ABS(VLOOKUP($S$1,VLookups!$A$28:$B$29,2,FALSE)-_xlfn.BETA.DIST(S15,IF(G15="L",N15,M15),IF(G15="L",M15,N15),TRUE,B15,D15)),"")</f>
        <v/>
      </c>
      <c r="U15" s="121" t="str">
        <f>IF(OR($M15="",$N15=""),"",_xlfn.BETA.INV(ABS(VLOOKUP($S$1,VLookups!$A$28:$B$29,2,FALSE)-U$3),IF($G15="L",$N15,$M15),IF($G15="L",$M15,$N15),$B15,$D15))</f>
        <v/>
      </c>
      <c r="V15" s="122" t="str">
        <f>IF(OR($M15="",$N15=""),"",_xlfn.BETA.INV(ABS(VLOOKUP($S$1,VLookups!$A$28:$B$29,2,FALSE)-V$3),IF($G15="L",$N15,$M15),IF($G15="L",$M15,$N15),$B15,$D15))</f>
        <v/>
      </c>
      <c r="W15" s="121" t="str">
        <f>IF(OR($M15="",$N15=""),"",_xlfn.BETA.INV(ABS(VLOOKUP($S$1,VLookups!$A$28:$B$29,2,FALSE)-W$3),IF($G15="L",$N15,$M15),IF($G15="L",$M15,$N15),$B15,$D15))</f>
        <v/>
      </c>
      <c r="X15" s="122" t="str">
        <f>IF(OR($M15="",$N15=""),"",_xlfn.BETA.INV(ABS(VLOOKUP($S$1,VLookups!$A$28:$B$29,2,FALSE)-X$3),IF($G15="L",$N15,$M15),IF($G15="L",$M15,$N15),$B15,$D15))</f>
        <v/>
      </c>
      <c r="Y15" s="121" t="str">
        <f>IF(OR($M15="",$N15=""),"",_xlfn.BETA.INV(ABS(VLOOKUP($S$1,VLookups!$A$28:$B$29,2,FALSE)-Y$3),IF($G15="L",$N15,$M15),IF($G15="L",$M15,$N15),$B15,$D15))</f>
        <v/>
      </c>
      <c r="Z15" s="122" t="str">
        <f>IF(OR($M15="",$N15=""),"",_xlfn.BETA.INV(ABS(VLOOKUP($S$1,VLookups!$A$28:$B$29,2,FALSE)-Z$3),IF($G15="L",$N15,$M15),IF($G15="L",$M15,$N15),$B15,$D15))</f>
        <v/>
      </c>
      <c r="AA15" s="121" t="str">
        <f>IF(OR($M15="",$N15=""),"",_xlfn.BETA.INV(ABS(VLOOKUP($S$1,VLookups!$A$28:$B$29,2,FALSE)-AA$3),IF($G15="L",$N15,$M15),IF($G15="L",$M15,$N15),$B15,$D15))</f>
        <v/>
      </c>
      <c r="AB15" s="122" t="str">
        <f>IF(OR($M15="",$N15=""),"",_xlfn.BETA.INV(ABS(VLOOKUP($S$1,VLookups!$A$28:$B$29,2,FALSE)-AB$3),IF($G15="L",$N15,$M15),IF($G15="L",$M15,$N15),$B15,$D15))</f>
        <v/>
      </c>
      <c r="AC15" s="121" t="str">
        <f>IF(OR($M15="",$N15=""),"",_xlfn.BETA.INV(ABS(VLOOKUP($S$1,VLookups!$A$28:$B$29,2,FALSE)-AC$3),IF($G15="L",$N15,$M15),IF($G15="L",$M15,$N15),$B15,$D15))</f>
        <v/>
      </c>
      <c r="AD15" s="122" t="str">
        <f>IF(OR($M15="",$N15=""),"",_xlfn.BETA.INV(ABS(VLOOKUP($S$1,VLookups!$A$28:$B$29,2,FALSE)-AD$3),IF($G15="L",$N15,$M15),IF($G15="L",$M15,$N15),$B15,$D15))</f>
        <v/>
      </c>
      <c r="AE15" s="121" t="str">
        <f>IF(OR($M15="",$N15=""),"",_xlfn.BETA.INV(ABS(VLOOKUP($S$1,VLookups!$A$28:$B$29,2,FALSE)-AE$3),IF($G15="L",$N15,$M15),IF($G15="L",$M15,$N15),$B15,$D15))</f>
        <v/>
      </c>
      <c r="AF15" s="122" t="str">
        <f>IF(OR($M15="",$N15=""),"",_xlfn.BETA.INV(ABS(VLOOKUP($S$1,VLookups!$A$28:$B$29,2,FALSE)-AF$3),IF($G15="L",$N15,$M15),IF($G15="L",$M15,$N15),$B15,$D15))</f>
        <v/>
      </c>
      <c r="AG15" s="17"/>
      <c r="AH15" s="208" t="str">
        <f t="shared" si="21"/>
        <v/>
      </c>
      <c r="AI15" s="206" t="str">
        <f t="shared" si="22"/>
        <v/>
      </c>
      <c r="AJ15" s="190" t="str">
        <f t="shared" ref="AJ15:CU15" si="145">IF(ISNONTEXT($AH15),AI15+$AH15,"")</f>
        <v/>
      </c>
      <c r="AK15" s="190" t="str">
        <f t="shared" si="145"/>
        <v/>
      </c>
      <c r="AL15" s="190" t="str">
        <f t="shared" si="145"/>
        <v/>
      </c>
      <c r="AM15" s="190" t="str">
        <f t="shared" si="145"/>
        <v/>
      </c>
      <c r="AN15" s="190" t="str">
        <f t="shared" si="145"/>
        <v/>
      </c>
      <c r="AO15" s="190" t="str">
        <f t="shared" si="145"/>
        <v/>
      </c>
      <c r="AP15" s="190" t="str">
        <f t="shared" si="145"/>
        <v/>
      </c>
      <c r="AQ15" s="190" t="str">
        <f t="shared" si="145"/>
        <v/>
      </c>
      <c r="AR15" s="190" t="str">
        <f t="shared" si="145"/>
        <v/>
      </c>
      <c r="AS15" s="190" t="str">
        <f t="shared" si="145"/>
        <v/>
      </c>
      <c r="AT15" s="190" t="str">
        <f t="shared" si="145"/>
        <v/>
      </c>
      <c r="AU15" s="190" t="str">
        <f t="shared" si="145"/>
        <v/>
      </c>
      <c r="AV15" s="190" t="str">
        <f t="shared" si="145"/>
        <v/>
      </c>
      <c r="AW15" s="190" t="str">
        <f t="shared" si="145"/>
        <v/>
      </c>
      <c r="AX15" s="190" t="str">
        <f t="shared" si="145"/>
        <v/>
      </c>
      <c r="AY15" s="190" t="str">
        <f t="shared" si="145"/>
        <v/>
      </c>
      <c r="AZ15" s="190" t="str">
        <f t="shared" si="145"/>
        <v/>
      </c>
      <c r="BA15" s="190" t="str">
        <f t="shared" si="145"/>
        <v/>
      </c>
      <c r="BB15" s="190" t="str">
        <f t="shared" si="145"/>
        <v/>
      </c>
      <c r="BC15" s="190" t="str">
        <f t="shared" si="145"/>
        <v/>
      </c>
      <c r="BD15" s="190" t="str">
        <f t="shared" si="145"/>
        <v/>
      </c>
      <c r="BE15" s="190" t="str">
        <f t="shared" si="145"/>
        <v/>
      </c>
      <c r="BF15" s="190" t="str">
        <f t="shared" si="145"/>
        <v/>
      </c>
      <c r="BG15" s="190" t="str">
        <f t="shared" si="145"/>
        <v/>
      </c>
      <c r="BH15" s="190" t="str">
        <f t="shared" si="145"/>
        <v/>
      </c>
      <c r="BI15" s="190" t="str">
        <f t="shared" si="145"/>
        <v/>
      </c>
      <c r="BJ15" s="190" t="str">
        <f t="shared" si="145"/>
        <v/>
      </c>
      <c r="BK15" s="190" t="str">
        <f t="shared" si="145"/>
        <v/>
      </c>
      <c r="BL15" s="190" t="str">
        <f t="shared" si="145"/>
        <v/>
      </c>
      <c r="BM15" s="190" t="str">
        <f t="shared" si="145"/>
        <v/>
      </c>
      <c r="BN15" s="190" t="str">
        <f t="shared" si="145"/>
        <v/>
      </c>
      <c r="BO15" s="190" t="str">
        <f t="shared" si="145"/>
        <v/>
      </c>
      <c r="BP15" s="190" t="str">
        <f t="shared" si="145"/>
        <v/>
      </c>
      <c r="BQ15" s="190" t="str">
        <f t="shared" si="145"/>
        <v/>
      </c>
      <c r="BR15" s="190" t="str">
        <f t="shared" si="145"/>
        <v/>
      </c>
      <c r="BS15" s="190" t="str">
        <f t="shared" si="145"/>
        <v/>
      </c>
      <c r="BT15" s="190" t="str">
        <f t="shared" si="145"/>
        <v/>
      </c>
      <c r="BU15" s="190" t="str">
        <f t="shared" si="145"/>
        <v/>
      </c>
      <c r="BV15" s="190" t="str">
        <f t="shared" si="145"/>
        <v/>
      </c>
      <c r="BW15" s="190" t="str">
        <f t="shared" si="145"/>
        <v/>
      </c>
      <c r="BX15" s="190" t="str">
        <f t="shared" si="145"/>
        <v/>
      </c>
      <c r="BY15" s="190" t="str">
        <f t="shared" si="145"/>
        <v/>
      </c>
      <c r="BZ15" s="190" t="str">
        <f t="shared" si="145"/>
        <v/>
      </c>
      <c r="CA15" s="190" t="str">
        <f t="shared" si="145"/>
        <v/>
      </c>
      <c r="CB15" s="190" t="str">
        <f t="shared" si="145"/>
        <v/>
      </c>
      <c r="CC15" s="190" t="str">
        <f t="shared" si="145"/>
        <v/>
      </c>
      <c r="CD15" s="190" t="str">
        <f t="shared" si="145"/>
        <v/>
      </c>
      <c r="CE15" s="190" t="str">
        <f t="shared" si="145"/>
        <v/>
      </c>
      <c r="CF15" s="190" t="str">
        <f t="shared" si="145"/>
        <v/>
      </c>
      <c r="CG15" s="190" t="str">
        <f t="shared" si="145"/>
        <v/>
      </c>
      <c r="CH15" s="190" t="str">
        <f t="shared" si="145"/>
        <v/>
      </c>
      <c r="CI15" s="190" t="str">
        <f t="shared" si="145"/>
        <v/>
      </c>
      <c r="CJ15" s="190" t="str">
        <f t="shared" si="145"/>
        <v/>
      </c>
      <c r="CK15" s="190" t="str">
        <f t="shared" si="145"/>
        <v/>
      </c>
      <c r="CL15" s="190" t="str">
        <f t="shared" si="145"/>
        <v/>
      </c>
      <c r="CM15" s="190" t="str">
        <f t="shared" si="145"/>
        <v/>
      </c>
      <c r="CN15" s="190" t="str">
        <f t="shared" si="145"/>
        <v/>
      </c>
      <c r="CO15" s="190" t="str">
        <f t="shared" si="145"/>
        <v/>
      </c>
      <c r="CP15" s="190" t="str">
        <f t="shared" si="145"/>
        <v/>
      </c>
      <c r="CQ15" s="190" t="str">
        <f t="shared" si="145"/>
        <v/>
      </c>
      <c r="CR15" s="190" t="str">
        <f t="shared" si="145"/>
        <v/>
      </c>
      <c r="CS15" s="190" t="str">
        <f t="shared" si="145"/>
        <v/>
      </c>
      <c r="CT15" s="190" t="str">
        <f t="shared" si="145"/>
        <v/>
      </c>
      <c r="CU15" s="190" t="str">
        <f t="shared" si="145"/>
        <v/>
      </c>
      <c r="CV15" s="190" t="str">
        <f t="shared" ref="CV15:ED15" si="146">IF(ISNONTEXT($AH15),CU15+$AH15,"")</f>
        <v/>
      </c>
      <c r="CW15" s="190" t="str">
        <f t="shared" si="146"/>
        <v/>
      </c>
      <c r="CX15" s="190" t="str">
        <f t="shared" si="146"/>
        <v/>
      </c>
      <c r="CY15" s="190" t="str">
        <f t="shared" si="146"/>
        <v/>
      </c>
      <c r="CZ15" s="190" t="str">
        <f t="shared" si="146"/>
        <v/>
      </c>
      <c r="DA15" s="190" t="str">
        <f t="shared" si="146"/>
        <v/>
      </c>
      <c r="DB15" s="190" t="str">
        <f t="shared" si="146"/>
        <v/>
      </c>
      <c r="DC15" s="190" t="str">
        <f t="shared" si="146"/>
        <v/>
      </c>
      <c r="DD15" s="190" t="str">
        <f t="shared" si="146"/>
        <v/>
      </c>
      <c r="DE15" s="190" t="str">
        <f t="shared" si="146"/>
        <v/>
      </c>
      <c r="DF15" s="190" t="str">
        <f t="shared" si="146"/>
        <v/>
      </c>
      <c r="DG15" s="190" t="str">
        <f t="shared" si="146"/>
        <v/>
      </c>
      <c r="DH15" s="190" t="str">
        <f t="shared" si="146"/>
        <v/>
      </c>
      <c r="DI15" s="190" t="str">
        <f t="shared" si="146"/>
        <v/>
      </c>
      <c r="DJ15" s="190" t="str">
        <f t="shared" si="146"/>
        <v/>
      </c>
      <c r="DK15" s="190" t="str">
        <f t="shared" si="146"/>
        <v/>
      </c>
      <c r="DL15" s="190" t="str">
        <f t="shared" si="146"/>
        <v/>
      </c>
      <c r="DM15" s="190" t="str">
        <f t="shared" si="146"/>
        <v/>
      </c>
      <c r="DN15" s="190" t="str">
        <f t="shared" si="146"/>
        <v/>
      </c>
      <c r="DO15" s="190" t="str">
        <f t="shared" si="146"/>
        <v/>
      </c>
      <c r="DP15" s="190" t="str">
        <f t="shared" si="146"/>
        <v/>
      </c>
      <c r="DQ15" s="190" t="str">
        <f t="shared" si="146"/>
        <v/>
      </c>
      <c r="DR15" s="190" t="str">
        <f t="shared" si="146"/>
        <v/>
      </c>
      <c r="DS15" s="190" t="str">
        <f t="shared" si="146"/>
        <v/>
      </c>
      <c r="DT15" s="190" t="str">
        <f t="shared" si="146"/>
        <v/>
      </c>
      <c r="DU15" s="190" t="str">
        <f t="shared" si="146"/>
        <v/>
      </c>
      <c r="DV15" s="190" t="str">
        <f t="shared" si="146"/>
        <v/>
      </c>
      <c r="DW15" s="190" t="str">
        <f t="shared" si="146"/>
        <v/>
      </c>
      <c r="DX15" s="190" t="str">
        <f t="shared" si="146"/>
        <v/>
      </c>
      <c r="DY15" s="190" t="str">
        <f t="shared" si="146"/>
        <v/>
      </c>
      <c r="DZ15" s="190" t="str">
        <f t="shared" si="146"/>
        <v/>
      </c>
      <c r="EA15" s="190" t="str">
        <f t="shared" si="146"/>
        <v/>
      </c>
      <c r="EB15" s="190" t="str">
        <f t="shared" si="146"/>
        <v/>
      </c>
      <c r="EC15" s="190" t="str">
        <f t="shared" si="146"/>
        <v/>
      </c>
      <c r="ED15" s="190" t="str">
        <f t="shared" si="146"/>
        <v/>
      </c>
      <c r="EE15" s="206" t="str">
        <f t="shared" si="25"/>
        <v/>
      </c>
      <c r="EF15" s="207" t="e">
        <f t="shared" si="26"/>
        <v>#N/A</v>
      </c>
      <c r="EG15" s="207" t="e">
        <f t="shared" si="27"/>
        <v>#N/A</v>
      </c>
      <c r="EH15" s="207" t="e">
        <f t="shared" si="28"/>
        <v>#N/A</v>
      </c>
      <c r="EI15" s="207" t="e">
        <f t="shared" si="29"/>
        <v>#N/A</v>
      </c>
      <c r="EJ15" s="207" t="e">
        <f t="shared" si="30"/>
        <v>#N/A</v>
      </c>
      <c r="EK15" s="207" t="e">
        <f t="shared" si="31"/>
        <v>#N/A</v>
      </c>
      <c r="EL15" s="207" t="e">
        <f t="shared" si="32"/>
        <v>#N/A</v>
      </c>
      <c r="EM15" s="207" t="e">
        <f t="shared" si="33"/>
        <v>#N/A</v>
      </c>
      <c r="EN15" s="207" t="e">
        <f t="shared" si="34"/>
        <v>#N/A</v>
      </c>
      <c r="EO15" s="207" t="e">
        <f t="shared" si="35"/>
        <v>#N/A</v>
      </c>
      <c r="EP15" s="207" t="e">
        <f t="shared" si="36"/>
        <v>#N/A</v>
      </c>
      <c r="EQ15" s="207" t="e">
        <f t="shared" si="37"/>
        <v>#N/A</v>
      </c>
      <c r="ER15" s="207" t="e">
        <f t="shared" si="38"/>
        <v>#N/A</v>
      </c>
      <c r="ES15" s="207" t="e">
        <f t="shared" si="39"/>
        <v>#N/A</v>
      </c>
      <c r="ET15" s="207" t="e">
        <f t="shared" si="40"/>
        <v>#N/A</v>
      </c>
      <c r="EU15" s="207" t="e">
        <f t="shared" si="41"/>
        <v>#N/A</v>
      </c>
      <c r="EV15" s="207" t="e">
        <f t="shared" si="42"/>
        <v>#N/A</v>
      </c>
      <c r="EW15" s="207" t="e">
        <f t="shared" si="43"/>
        <v>#N/A</v>
      </c>
      <c r="EX15" s="207" t="e">
        <f t="shared" si="44"/>
        <v>#N/A</v>
      </c>
      <c r="EY15" s="207" t="e">
        <f t="shared" si="45"/>
        <v>#N/A</v>
      </c>
      <c r="EZ15" s="207" t="e">
        <f t="shared" si="46"/>
        <v>#N/A</v>
      </c>
      <c r="FA15" s="207" t="e">
        <f t="shared" si="47"/>
        <v>#N/A</v>
      </c>
      <c r="FB15" s="207" t="e">
        <f t="shared" si="48"/>
        <v>#N/A</v>
      </c>
      <c r="FC15" s="207" t="e">
        <f t="shared" si="49"/>
        <v>#N/A</v>
      </c>
      <c r="FD15" s="207" t="e">
        <f t="shared" si="50"/>
        <v>#N/A</v>
      </c>
      <c r="FE15" s="207" t="e">
        <f t="shared" si="51"/>
        <v>#N/A</v>
      </c>
      <c r="FF15" s="207" t="e">
        <f t="shared" si="52"/>
        <v>#N/A</v>
      </c>
      <c r="FG15" s="207" t="e">
        <f t="shared" si="53"/>
        <v>#N/A</v>
      </c>
      <c r="FH15" s="207" t="e">
        <f t="shared" si="54"/>
        <v>#N/A</v>
      </c>
      <c r="FI15" s="207" t="e">
        <f t="shared" si="55"/>
        <v>#N/A</v>
      </c>
      <c r="FJ15" s="207" t="e">
        <f t="shared" si="56"/>
        <v>#N/A</v>
      </c>
      <c r="FK15" s="207" t="e">
        <f t="shared" si="57"/>
        <v>#N/A</v>
      </c>
      <c r="FL15" s="207" t="e">
        <f t="shared" si="58"/>
        <v>#N/A</v>
      </c>
      <c r="FM15" s="207" t="e">
        <f t="shared" si="59"/>
        <v>#N/A</v>
      </c>
      <c r="FN15" s="207" t="e">
        <f t="shared" si="60"/>
        <v>#N/A</v>
      </c>
      <c r="FO15" s="207" t="e">
        <f t="shared" si="61"/>
        <v>#N/A</v>
      </c>
      <c r="FP15" s="207" t="e">
        <f t="shared" si="62"/>
        <v>#N/A</v>
      </c>
      <c r="FQ15" s="207" t="e">
        <f t="shared" si="63"/>
        <v>#N/A</v>
      </c>
      <c r="FR15" s="207" t="e">
        <f t="shared" si="64"/>
        <v>#N/A</v>
      </c>
      <c r="FS15" s="207" t="e">
        <f t="shared" si="65"/>
        <v>#N/A</v>
      </c>
      <c r="FT15" s="207" t="e">
        <f t="shared" si="66"/>
        <v>#N/A</v>
      </c>
      <c r="FU15" s="207" t="e">
        <f t="shared" si="67"/>
        <v>#N/A</v>
      </c>
      <c r="FV15" s="207" t="e">
        <f t="shared" si="68"/>
        <v>#N/A</v>
      </c>
      <c r="FW15" s="207" t="e">
        <f t="shared" si="69"/>
        <v>#N/A</v>
      </c>
      <c r="FX15" s="207" t="e">
        <f t="shared" si="70"/>
        <v>#N/A</v>
      </c>
      <c r="FY15" s="207" t="e">
        <f t="shared" si="71"/>
        <v>#N/A</v>
      </c>
      <c r="FZ15" s="207" t="e">
        <f t="shared" si="72"/>
        <v>#N/A</v>
      </c>
      <c r="GA15" s="207" t="e">
        <f t="shared" si="73"/>
        <v>#N/A</v>
      </c>
      <c r="GB15" s="207" t="e">
        <f t="shared" si="74"/>
        <v>#N/A</v>
      </c>
      <c r="GC15" s="207" t="e">
        <f t="shared" si="75"/>
        <v>#N/A</v>
      </c>
      <c r="GD15" s="207" t="e">
        <f t="shared" si="76"/>
        <v>#N/A</v>
      </c>
      <c r="GE15" s="207" t="e">
        <f t="shared" si="77"/>
        <v>#N/A</v>
      </c>
      <c r="GF15" s="207" t="e">
        <f t="shared" si="78"/>
        <v>#N/A</v>
      </c>
      <c r="GG15" s="207" t="e">
        <f t="shared" si="79"/>
        <v>#N/A</v>
      </c>
      <c r="GH15" s="207" t="e">
        <f t="shared" si="80"/>
        <v>#N/A</v>
      </c>
      <c r="GI15" s="207" t="e">
        <f t="shared" si="81"/>
        <v>#N/A</v>
      </c>
      <c r="GJ15" s="207" t="e">
        <f t="shared" si="82"/>
        <v>#N/A</v>
      </c>
      <c r="GK15" s="207" t="e">
        <f t="shared" si="83"/>
        <v>#N/A</v>
      </c>
      <c r="GL15" s="207" t="e">
        <f t="shared" si="84"/>
        <v>#N/A</v>
      </c>
      <c r="GM15" s="207" t="e">
        <f t="shared" si="85"/>
        <v>#N/A</v>
      </c>
      <c r="GN15" s="207" t="e">
        <f t="shared" si="86"/>
        <v>#N/A</v>
      </c>
      <c r="GO15" s="207" t="e">
        <f t="shared" si="87"/>
        <v>#N/A</v>
      </c>
      <c r="GP15" s="207" t="e">
        <f t="shared" si="88"/>
        <v>#N/A</v>
      </c>
      <c r="GQ15" s="207" t="e">
        <f t="shared" si="89"/>
        <v>#N/A</v>
      </c>
      <c r="GR15" s="207" t="e">
        <f t="shared" si="90"/>
        <v>#N/A</v>
      </c>
      <c r="GS15" s="207" t="e">
        <f t="shared" si="91"/>
        <v>#N/A</v>
      </c>
      <c r="GT15" s="207" t="e">
        <f t="shared" si="92"/>
        <v>#N/A</v>
      </c>
      <c r="GU15" s="207" t="e">
        <f t="shared" si="93"/>
        <v>#N/A</v>
      </c>
      <c r="GV15" s="207" t="e">
        <f t="shared" si="94"/>
        <v>#N/A</v>
      </c>
      <c r="GW15" s="207" t="e">
        <f t="shared" si="95"/>
        <v>#N/A</v>
      </c>
      <c r="GX15" s="207" t="e">
        <f t="shared" si="96"/>
        <v>#N/A</v>
      </c>
      <c r="GY15" s="207" t="e">
        <f t="shared" si="97"/>
        <v>#N/A</v>
      </c>
      <c r="GZ15" s="207" t="e">
        <f t="shared" si="98"/>
        <v>#N/A</v>
      </c>
      <c r="HA15" s="207" t="e">
        <f t="shared" si="99"/>
        <v>#N/A</v>
      </c>
      <c r="HB15" s="207" t="e">
        <f t="shared" si="100"/>
        <v>#N/A</v>
      </c>
      <c r="HC15" s="207" t="e">
        <f t="shared" si="101"/>
        <v>#N/A</v>
      </c>
      <c r="HD15" s="207" t="e">
        <f t="shared" si="102"/>
        <v>#N/A</v>
      </c>
      <c r="HE15" s="207" t="e">
        <f t="shared" si="103"/>
        <v>#N/A</v>
      </c>
      <c r="HF15" s="207" t="e">
        <f t="shared" si="104"/>
        <v>#N/A</v>
      </c>
      <c r="HG15" s="207" t="e">
        <f t="shared" si="105"/>
        <v>#N/A</v>
      </c>
      <c r="HH15" s="207" t="e">
        <f t="shared" si="106"/>
        <v>#N/A</v>
      </c>
      <c r="HI15" s="207" t="e">
        <f t="shared" si="107"/>
        <v>#N/A</v>
      </c>
      <c r="HJ15" s="207" t="e">
        <f t="shared" si="108"/>
        <v>#N/A</v>
      </c>
      <c r="HK15" s="207" t="e">
        <f t="shared" si="109"/>
        <v>#N/A</v>
      </c>
      <c r="HL15" s="207" t="e">
        <f t="shared" si="110"/>
        <v>#N/A</v>
      </c>
      <c r="HM15" s="207" t="e">
        <f t="shared" si="111"/>
        <v>#N/A</v>
      </c>
      <c r="HN15" s="207" t="e">
        <f t="shared" si="112"/>
        <v>#N/A</v>
      </c>
      <c r="HO15" s="207" t="e">
        <f t="shared" si="113"/>
        <v>#N/A</v>
      </c>
      <c r="HP15" s="207" t="e">
        <f t="shared" si="114"/>
        <v>#N/A</v>
      </c>
      <c r="HQ15" s="207" t="e">
        <f t="shared" si="115"/>
        <v>#N/A</v>
      </c>
      <c r="HR15" s="207" t="e">
        <f t="shared" si="116"/>
        <v>#N/A</v>
      </c>
      <c r="HS15" s="207" t="e">
        <f t="shared" si="117"/>
        <v>#N/A</v>
      </c>
      <c r="HT15" s="207" t="e">
        <f t="shared" si="118"/>
        <v>#N/A</v>
      </c>
      <c r="HU15" s="207" t="e">
        <f t="shared" si="119"/>
        <v>#N/A</v>
      </c>
      <c r="HV15" s="207" t="e">
        <f t="shared" si="120"/>
        <v>#N/A</v>
      </c>
      <c r="HW15" s="207" t="e">
        <f t="shared" si="121"/>
        <v>#N/A</v>
      </c>
      <c r="HX15" s="207" t="e">
        <f t="shared" si="122"/>
        <v>#N/A</v>
      </c>
      <c r="HY15" s="207" t="e">
        <f t="shared" si="123"/>
        <v>#N/A</v>
      </c>
      <c r="HZ15" s="207" t="e">
        <f t="shared" si="124"/>
        <v>#N/A</v>
      </c>
      <c r="IA15" s="207" t="e">
        <f t="shared" si="125"/>
        <v>#N/A</v>
      </c>
      <c r="IB15" s="207" t="e">
        <f t="shared" si="126"/>
        <v>#N/A</v>
      </c>
    </row>
    <row r="16" spans="1:237" hidden="1" x14ac:dyDescent="0.25">
      <c r="A16" s="22">
        <v>13</v>
      </c>
      <c r="B16" s="110" t="str">
        <f t="shared" si="10"/>
        <v/>
      </c>
      <c r="C16" s="124"/>
      <c r="D16" s="110" t="str">
        <f t="shared" si="11"/>
        <v/>
      </c>
      <c r="E16" s="119" t="str">
        <f t="shared" si="12"/>
        <v/>
      </c>
      <c r="F16" s="23" t="str">
        <f t="shared" si="13"/>
        <v/>
      </c>
      <c r="G16" s="24" t="str">
        <f t="shared" si="14"/>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15"/>
        <v/>
      </c>
      <c r="K16" s="26"/>
      <c r="L16" s="24" t="str">
        <f>IF(OR(F16="",K16=""),"",MATCH(K16,Confidence!$A$1:$A$10,0))</f>
        <v/>
      </c>
      <c r="M16" s="27" t="str">
        <f t="shared" si="16"/>
        <v/>
      </c>
      <c r="N16" s="27" t="str">
        <f t="shared" si="17"/>
        <v/>
      </c>
      <c r="O16" s="24"/>
      <c r="P16" s="111" t="str">
        <f t="shared" si="18"/>
        <v/>
      </c>
      <c r="Q16" s="111" t="str">
        <f t="shared" si="19"/>
        <v/>
      </c>
      <c r="R16" s="39" t="str">
        <f t="shared" si="20"/>
        <v/>
      </c>
      <c r="S16" s="124"/>
      <c r="T16" s="218" t="str">
        <f>IF(AND(B16&gt;0,C16&gt;0,D16&gt;0,M16&gt;0,N16&gt;0,S16&gt;0,NOT(K16="")),ABS(VLOOKUP($S$1,VLookups!$A$28:$B$29,2,FALSE)-_xlfn.BETA.DIST(S16,IF(G16="L",N16,M16),IF(G16="L",M16,N16),TRUE,B16,D16)),"")</f>
        <v/>
      </c>
      <c r="U16" s="121" t="str">
        <f>IF(OR($M16="",$N16=""),"",_xlfn.BETA.INV(ABS(VLOOKUP($S$1,VLookups!$A$28:$B$29,2,FALSE)-U$3),IF($G16="L",$N16,$M16),IF($G16="L",$M16,$N16),$B16,$D16))</f>
        <v/>
      </c>
      <c r="V16" s="122" t="str">
        <f>IF(OR($M16="",$N16=""),"",_xlfn.BETA.INV(ABS(VLOOKUP($S$1,VLookups!$A$28:$B$29,2,FALSE)-V$3),IF($G16="L",$N16,$M16),IF($G16="L",$M16,$N16),$B16,$D16))</f>
        <v/>
      </c>
      <c r="W16" s="121" t="str">
        <f>IF(OR($M16="",$N16=""),"",_xlfn.BETA.INV(ABS(VLOOKUP($S$1,VLookups!$A$28:$B$29,2,FALSE)-W$3),IF($G16="L",$N16,$M16),IF($G16="L",$M16,$N16),$B16,$D16))</f>
        <v/>
      </c>
      <c r="X16" s="122" t="str">
        <f>IF(OR($M16="",$N16=""),"",_xlfn.BETA.INV(ABS(VLOOKUP($S$1,VLookups!$A$28:$B$29,2,FALSE)-X$3),IF($G16="L",$N16,$M16),IF($G16="L",$M16,$N16),$B16,$D16))</f>
        <v/>
      </c>
      <c r="Y16" s="121" t="str">
        <f>IF(OR($M16="",$N16=""),"",_xlfn.BETA.INV(ABS(VLOOKUP($S$1,VLookups!$A$28:$B$29,2,FALSE)-Y$3),IF($G16="L",$N16,$M16),IF($G16="L",$M16,$N16),$B16,$D16))</f>
        <v/>
      </c>
      <c r="Z16" s="122" t="str">
        <f>IF(OR($M16="",$N16=""),"",_xlfn.BETA.INV(ABS(VLOOKUP($S$1,VLookups!$A$28:$B$29,2,FALSE)-Z$3),IF($G16="L",$N16,$M16),IF($G16="L",$M16,$N16),$B16,$D16))</f>
        <v/>
      </c>
      <c r="AA16" s="121" t="str">
        <f>IF(OR($M16="",$N16=""),"",_xlfn.BETA.INV(ABS(VLOOKUP($S$1,VLookups!$A$28:$B$29,2,FALSE)-AA$3),IF($G16="L",$N16,$M16),IF($G16="L",$M16,$N16),$B16,$D16))</f>
        <v/>
      </c>
      <c r="AB16" s="122" t="str">
        <f>IF(OR($M16="",$N16=""),"",_xlfn.BETA.INV(ABS(VLOOKUP($S$1,VLookups!$A$28:$B$29,2,FALSE)-AB$3),IF($G16="L",$N16,$M16),IF($G16="L",$M16,$N16),$B16,$D16))</f>
        <v/>
      </c>
      <c r="AC16" s="121" t="str">
        <f>IF(OR($M16="",$N16=""),"",_xlfn.BETA.INV(ABS(VLOOKUP($S$1,VLookups!$A$28:$B$29,2,FALSE)-AC$3),IF($G16="L",$N16,$M16),IF($G16="L",$M16,$N16),$B16,$D16))</f>
        <v/>
      </c>
      <c r="AD16" s="122" t="str">
        <f>IF(OR($M16="",$N16=""),"",_xlfn.BETA.INV(ABS(VLOOKUP($S$1,VLookups!$A$28:$B$29,2,FALSE)-AD$3),IF($G16="L",$N16,$M16),IF($G16="L",$M16,$N16),$B16,$D16))</f>
        <v/>
      </c>
      <c r="AE16" s="121" t="str">
        <f>IF(OR($M16="",$N16=""),"",_xlfn.BETA.INV(ABS(VLOOKUP($S$1,VLookups!$A$28:$B$29,2,FALSE)-AE$3),IF($G16="L",$N16,$M16),IF($G16="L",$M16,$N16),$B16,$D16))</f>
        <v/>
      </c>
      <c r="AF16" s="122" t="str">
        <f>IF(OR($M16="",$N16=""),"",_xlfn.BETA.INV(ABS(VLOOKUP($S$1,VLookups!$A$28:$B$29,2,FALSE)-AF$3),IF($G16="L",$N16,$M16),IF($G16="L",$M16,$N16),$B16,$D16))</f>
        <v/>
      </c>
      <c r="AG16" s="17"/>
      <c r="AH16" s="208" t="str">
        <f t="shared" si="21"/>
        <v/>
      </c>
      <c r="AI16" s="206" t="str">
        <f t="shared" si="22"/>
        <v/>
      </c>
      <c r="AJ16" s="190" t="str">
        <f t="shared" ref="AJ16:CU16" si="147">IF(ISNONTEXT($AH16),AI16+$AH16,"")</f>
        <v/>
      </c>
      <c r="AK16" s="190" t="str">
        <f t="shared" si="147"/>
        <v/>
      </c>
      <c r="AL16" s="190" t="str">
        <f t="shared" si="147"/>
        <v/>
      </c>
      <c r="AM16" s="190" t="str">
        <f t="shared" si="147"/>
        <v/>
      </c>
      <c r="AN16" s="190" t="str">
        <f t="shared" si="147"/>
        <v/>
      </c>
      <c r="AO16" s="190" t="str">
        <f t="shared" si="147"/>
        <v/>
      </c>
      <c r="AP16" s="190" t="str">
        <f t="shared" si="147"/>
        <v/>
      </c>
      <c r="AQ16" s="190" t="str">
        <f t="shared" si="147"/>
        <v/>
      </c>
      <c r="AR16" s="190" t="str">
        <f t="shared" si="147"/>
        <v/>
      </c>
      <c r="AS16" s="190" t="str">
        <f t="shared" si="147"/>
        <v/>
      </c>
      <c r="AT16" s="190" t="str">
        <f t="shared" si="147"/>
        <v/>
      </c>
      <c r="AU16" s="190" t="str">
        <f t="shared" si="147"/>
        <v/>
      </c>
      <c r="AV16" s="190" t="str">
        <f t="shared" si="147"/>
        <v/>
      </c>
      <c r="AW16" s="190" t="str">
        <f t="shared" si="147"/>
        <v/>
      </c>
      <c r="AX16" s="190" t="str">
        <f t="shared" si="147"/>
        <v/>
      </c>
      <c r="AY16" s="190" t="str">
        <f t="shared" si="147"/>
        <v/>
      </c>
      <c r="AZ16" s="190" t="str">
        <f t="shared" si="147"/>
        <v/>
      </c>
      <c r="BA16" s="190" t="str">
        <f t="shared" si="147"/>
        <v/>
      </c>
      <c r="BB16" s="190" t="str">
        <f t="shared" si="147"/>
        <v/>
      </c>
      <c r="BC16" s="190" t="str">
        <f t="shared" si="147"/>
        <v/>
      </c>
      <c r="BD16" s="190" t="str">
        <f t="shared" si="147"/>
        <v/>
      </c>
      <c r="BE16" s="190" t="str">
        <f t="shared" si="147"/>
        <v/>
      </c>
      <c r="BF16" s="190" t="str">
        <f t="shared" si="147"/>
        <v/>
      </c>
      <c r="BG16" s="190" t="str">
        <f t="shared" si="147"/>
        <v/>
      </c>
      <c r="BH16" s="190" t="str">
        <f t="shared" si="147"/>
        <v/>
      </c>
      <c r="BI16" s="190" t="str">
        <f t="shared" si="147"/>
        <v/>
      </c>
      <c r="BJ16" s="190" t="str">
        <f t="shared" si="147"/>
        <v/>
      </c>
      <c r="BK16" s="190" t="str">
        <f t="shared" si="147"/>
        <v/>
      </c>
      <c r="BL16" s="190" t="str">
        <f t="shared" si="147"/>
        <v/>
      </c>
      <c r="BM16" s="190" t="str">
        <f t="shared" si="147"/>
        <v/>
      </c>
      <c r="BN16" s="190" t="str">
        <f t="shared" si="147"/>
        <v/>
      </c>
      <c r="BO16" s="190" t="str">
        <f t="shared" si="147"/>
        <v/>
      </c>
      <c r="BP16" s="190" t="str">
        <f t="shared" si="147"/>
        <v/>
      </c>
      <c r="BQ16" s="190" t="str">
        <f t="shared" si="147"/>
        <v/>
      </c>
      <c r="BR16" s="190" t="str">
        <f t="shared" si="147"/>
        <v/>
      </c>
      <c r="BS16" s="190" t="str">
        <f t="shared" si="147"/>
        <v/>
      </c>
      <c r="BT16" s="190" t="str">
        <f t="shared" si="147"/>
        <v/>
      </c>
      <c r="BU16" s="190" t="str">
        <f t="shared" si="147"/>
        <v/>
      </c>
      <c r="BV16" s="190" t="str">
        <f t="shared" si="147"/>
        <v/>
      </c>
      <c r="BW16" s="190" t="str">
        <f t="shared" si="147"/>
        <v/>
      </c>
      <c r="BX16" s="190" t="str">
        <f t="shared" si="147"/>
        <v/>
      </c>
      <c r="BY16" s="190" t="str">
        <f t="shared" si="147"/>
        <v/>
      </c>
      <c r="BZ16" s="190" t="str">
        <f t="shared" si="147"/>
        <v/>
      </c>
      <c r="CA16" s="190" t="str">
        <f t="shared" si="147"/>
        <v/>
      </c>
      <c r="CB16" s="190" t="str">
        <f t="shared" si="147"/>
        <v/>
      </c>
      <c r="CC16" s="190" t="str">
        <f t="shared" si="147"/>
        <v/>
      </c>
      <c r="CD16" s="190" t="str">
        <f t="shared" si="147"/>
        <v/>
      </c>
      <c r="CE16" s="190" t="str">
        <f t="shared" si="147"/>
        <v/>
      </c>
      <c r="CF16" s="190" t="str">
        <f t="shared" si="147"/>
        <v/>
      </c>
      <c r="CG16" s="190" t="str">
        <f t="shared" si="147"/>
        <v/>
      </c>
      <c r="CH16" s="190" t="str">
        <f t="shared" si="147"/>
        <v/>
      </c>
      <c r="CI16" s="190" t="str">
        <f t="shared" si="147"/>
        <v/>
      </c>
      <c r="CJ16" s="190" t="str">
        <f t="shared" si="147"/>
        <v/>
      </c>
      <c r="CK16" s="190" t="str">
        <f t="shared" si="147"/>
        <v/>
      </c>
      <c r="CL16" s="190" t="str">
        <f t="shared" si="147"/>
        <v/>
      </c>
      <c r="CM16" s="190" t="str">
        <f t="shared" si="147"/>
        <v/>
      </c>
      <c r="CN16" s="190" t="str">
        <f t="shared" si="147"/>
        <v/>
      </c>
      <c r="CO16" s="190" t="str">
        <f t="shared" si="147"/>
        <v/>
      </c>
      <c r="CP16" s="190" t="str">
        <f t="shared" si="147"/>
        <v/>
      </c>
      <c r="CQ16" s="190" t="str">
        <f t="shared" si="147"/>
        <v/>
      </c>
      <c r="CR16" s="190" t="str">
        <f t="shared" si="147"/>
        <v/>
      </c>
      <c r="CS16" s="190" t="str">
        <f t="shared" si="147"/>
        <v/>
      </c>
      <c r="CT16" s="190" t="str">
        <f t="shared" si="147"/>
        <v/>
      </c>
      <c r="CU16" s="190" t="str">
        <f t="shared" si="147"/>
        <v/>
      </c>
      <c r="CV16" s="190" t="str">
        <f t="shared" ref="CV16:ED16" si="148">IF(ISNONTEXT($AH16),CU16+$AH16,"")</f>
        <v/>
      </c>
      <c r="CW16" s="190" t="str">
        <f t="shared" si="148"/>
        <v/>
      </c>
      <c r="CX16" s="190" t="str">
        <f t="shared" si="148"/>
        <v/>
      </c>
      <c r="CY16" s="190" t="str">
        <f t="shared" si="148"/>
        <v/>
      </c>
      <c r="CZ16" s="190" t="str">
        <f t="shared" si="148"/>
        <v/>
      </c>
      <c r="DA16" s="190" t="str">
        <f t="shared" si="148"/>
        <v/>
      </c>
      <c r="DB16" s="190" t="str">
        <f t="shared" si="148"/>
        <v/>
      </c>
      <c r="DC16" s="190" t="str">
        <f t="shared" si="148"/>
        <v/>
      </c>
      <c r="DD16" s="190" t="str">
        <f t="shared" si="148"/>
        <v/>
      </c>
      <c r="DE16" s="190" t="str">
        <f t="shared" si="148"/>
        <v/>
      </c>
      <c r="DF16" s="190" t="str">
        <f t="shared" si="148"/>
        <v/>
      </c>
      <c r="DG16" s="190" t="str">
        <f t="shared" si="148"/>
        <v/>
      </c>
      <c r="DH16" s="190" t="str">
        <f t="shared" si="148"/>
        <v/>
      </c>
      <c r="DI16" s="190" t="str">
        <f t="shared" si="148"/>
        <v/>
      </c>
      <c r="DJ16" s="190" t="str">
        <f t="shared" si="148"/>
        <v/>
      </c>
      <c r="DK16" s="190" t="str">
        <f t="shared" si="148"/>
        <v/>
      </c>
      <c r="DL16" s="190" t="str">
        <f t="shared" si="148"/>
        <v/>
      </c>
      <c r="DM16" s="190" t="str">
        <f t="shared" si="148"/>
        <v/>
      </c>
      <c r="DN16" s="190" t="str">
        <f t="shared" si="148"/>
        <v/>
      </c>
      <c r="DO16" s="190" t="str">
        <f t="shared" si="148"/>
        <v/>
      </c>
      <c r="DP16" s="190" t="str">
        <f t="shared" si="148"/>
        <v/>
      </c>
      <c r="DQ16" s="190" t="str">
        <f t="shared" si="148"/>
        <v/>
      </c>
      <c r="DR16" s="190" t="str">
        <f t="shared" si="148"/>
        <v/>
      </c>
      <c r="DS16" s="190" t="str">
        <f t="shared" si="148"/>
        <v/>
      </c>
      <c r="DT16" s="190" t="str">
        <f t="shared" si="148"/>
        <v/>
      </c>
      <c r="DU16" s="190" t="str">
        <f t="shared" si="148"/>
        <v/>
      </c>
      <c r="DV16" s="190" t="str">
        <f t="shared" si="148"/>
        <v/>
      </c>
      <c r="DW16" s="190" t="str">
        <f t="shared" si="148"/>
        <v/>
      </c>
      <c r="DX16" s="190" t="str">
        <f t="shared" si="148"/>
        <v/>
      </c>
      <c r="DY16" s="190" t="str">
        <f t="shared" si="148"/>
        <v/>
      </c>
      <c r="DZ16" s="190" t="str">
        <f t="shared" si="148"/>
        <v/>
      </c>
      <c r="EA16" s="190" t="str">
        <f t="shared" si="148"/>
        <v/>
      </c>
      <c r="EB16" s="190" t="str">
        <f t="shared" si="148"/>
        <v/>
      </c>
      <c r="EC16" s="190" t="str">
        <f t="shared" si="148"/>
        <v/>
      </c>
      <c r="ED16" s="190" t="str">
        <f t="shared" si="148"/>
        <v/>
      </c>
      <c r="EE16" s="206" t="str">
        <f t="shared" si="25"/>
        <v/>
      </c>
      <c r="EF16" s="207" t="e">
        <f t="shared" si="26"/>
        <v>#N/A</v>
      </c>
      <c r="EG16" s="207" t="e">
        <f t="shared" si="27"/>
        <v>#N/A</v>
      </c>
      <c r="EH16" s="207" t="e">
        <f t="shared" si="28"/>
        <v>#N/A</v>
      </c>
      <c r="EI16" s="207" t="e">
        <f t="shared" si="29"/>
        <v>#N/A</v>
      </c>
      <c r="EJ16" s="207" t="e">
        <f t="shared" si="30"/>
        <v>#N/A</v>
      </c>
      <c r="EK16" s="207" t="e">
        <f t="shared" si="31"/>
        <v>#N/A</v>
      </c>
      <c r="EL16" s="207" t="e">
        <f t="shared" si="32"/>
        <v>#N/A</v>
      </c>
      <c r="EM16" s="207" t="e">
        <f t="shared" si="33"/>
        <v>#N/A</v>
      </c>
      <c r="EN16" s="207" t="e">
        <f t="shared" si="34"/>
        <v>#N/A</v>
      </c>
      <c r="EO16" s="207" t="e">
        <f t="shared" si="35"/>
        <v>#N/A</v>
      </c>
      <c r="EP16" s="207" t="e">
        <f t="shared" si="36"/>
        <v>#N/A</v>
      </c>
      <c r="EQ16" s="207" t="e">
        <f t="shared" si="37"/>
        <v>#N/A</v>
      </c>
      <c r="ER16" s="207" t="e">
        <f t="shared" si="38"/>
        <v>#N/A</v>
      </c>
      <c r="ES16" s="207" t="e">
        <f t="shared" si="39"/>
        <v>#N/A</v>
      </c>
      <c r="ET16" s="207" t="e">
        <f t="shared" si="40"/>
        <v>#N/A</v>
      </c>
      <c r="EU16" s="207" t="e">
        <f t="shared" si="41"/>
        <v>#N/A</v>
      </c>
      <c r="EV16" s="207" t="e">
        <f t="shared" si="42"/>
        <v>#N/A</v>
      </c>
      <c r="EW16" s="207" t="e">
        <f t="shared" si="43"/>
        <v>#N/A</v>
      </c>
      <c r="EX16" s="207" t="e">
        <f t="shared" si="44"/>
        <v>#N/A</v>
      </c>
      <c r="EY16" s="207" t="e">
        <f t="shared" si="45"/>
        <v>#N/A</v>
      </c>
      <c r="EZ16" s="207" t="e">
        <f t="shared" si="46"/>
        <v>#N/A</v>
      </c>
      <c r="FA16" s="207" t="e">
        <f t="shared" si="47"/>
        <v>#N/A</v>
      </c>
      <c r="FB16" s="207" t="e">
        <f t="shared" si="48"/>
        <v>#N/A</v>
      </c>
      <c r="FC16" s="207" t="e">
        <f t="shared" si="49"/>
        <v>#N/A</v>
      </c>
      <c r="FD16" s="207" t="e">
        <f t="shared" si="50"/>
        <v>#N/A</v>
      </c>
      <c r="FE16" s="207" t="e">
        <f t="shared" si="51"/>
        <v>#N/A</v>
      </c>
      <c r="FF16" s="207" t="e">
        <f t="shared" si="52"/>
        <v>#N/A</v>
      </c>
      <c r="FG16" s="207" t="e">
        <f t="shared" si="53"/>
        <v>#N/A</v>
      </c>
      <c r="FH16" s="207" t="e">
        <f t="shared" si="54"/>
        <v>#N/A</v>
      </c>
      <c r="FI16" s="207" t="e">
        <f t="shared" si="55"/>
        <v>#N/A</v>
      </c>
      <c r="FJ16" s="207" t="e">
        <f t="shared" si="56"/>
        <v>#N/A</v>
      </c>
      <c r="FK16" s="207" t="e">
        <f t="shared" si="57"/>
        <v>#N/A</v>
      </c>
      <c r="FL16" s="207" t="e">
        <f t="shared" si="58"/>
        <v>#N/A</v>
      </c>
      <c r="FM16" s="207" t="e">
        <f t="shared" si="59"/>
        <v>#N/A</v>
      </c>
      <c r="FN16" s="207" t="e">
        <f t="shared" si="60"/>
        <v>#N/A</v>
      </c>
      <c r="FO16" s="207" t="e">
        <f t="shared" si="61"/>
        <v>#N/A</v>
      </c>
      <c r="FP16" s="207" t="e">
        <f t="shared" si="62"/>
        <v>#N/A</v>
      </c>
      <c r="FQ16" s="207" t="e">
        <f t="shared" si="63"/>
        <v>#N/A</v>
      </c>
      <c r="FR16" s="207" t="e">
        <f t="shared" si="64"/>
        <v>#N/A</v>
      </c>
      <c r="FS16" s="207" t="e">
        <f t="shared" si="65"/>
        <v>#N/A</v>
      </c>
      <c r="FT16" s="207" t="e">
        <f t="shared" si="66"/>
        <v>#N/A</v>
      </c>
      <c r="FU16" s="207" t="e">
        <f t="shared" si="67"/>
        <v>#N/A</v>
      </c>
      <c r="FV16" s="207" t="e">
        <f t="shared" si="68"/>
        <v>#N/A</v>
      </c>
      <c r="FW16" s="207" t="e">
        <f t="shared" si="69"/>
        <v>#N/A</v>
      </c>
      <c r="FX16" s="207" t="e">
        <f t="shared" si="70"/>
        <v>#N/A</v>
      </c>
      <c r="FY16" s="207" t="e">
        <f t="shared" si="71"/>
        <v>#N/A</v>
      </c>
      <c r="FZ16" s="207" t="e">
        <f t="shared" si="72"/>
        <v>#N/A</v>
      </c>
      <c r="GA16" s="207" t="e">
        <f t="shared" si="73"/>
        <v>#N/A</v>
      </c>
      <c r="GB16" s="207" t="e">
        <f t="shared" si="74"/>
        <v>#N/A</v>
      </c>
      <c r="GC16" s="207" t="e">
        <f t="shared" si="75"/>
        <v>#N/A</v>
      </c>
      <c r="GD16" s="207" t="e">
        <f t="shared" si="76"/>
        <v>#N/A</v>
      </c>
      <c r="GE16" s="207" t="e">
        <f t="shared" si="77"/>
        <v>#N/A</v>
      </c>
      <c r="GF16" s="207" t="e">
        <f t="shared" si="78"/>
        <v>#N/A</v>
      </c>
      <c r="GG16" s="207" t="e">
        <f t="shared" si="79"/>
        <v>#N/A</v>
      </c>
      <c r="GH16" s="207" t="e">
        <f t="shared" si="80"/>
        <v>#N/A</v>
      </c>
      <c r="GI16" s="207" t="e">
        <f t="shared" si="81"/>
        <v>#N/A</v>
      </c>
      <c r="GJ16" s="207" t="e">
        <f t="shared" si="82"/>
        <v>#N/A</v>
      </c>
      <c r="GK16" s="207" t="e">
        <f t="shared" si="83"/>
        <v>#N/A</v>
      </c>
      <c r="GL16" s="207" t="e">
        <f t="shared" si="84"/>
        <v>#N/A</v>
      </c>
      <c r="GM16" s="207" t="e">
        <f t="shared" si="85"/>
        <v>#N/A</v>
      </c>
      <c r="GN16" s="207" t="e">
        <f t="shared" si="86"/>
        <v>#N/A</v>
      </c>
      <c r="GO16" s="207" t="e">
        <f t="shared" si="87"/>
        <v>#N/A</v>
      </c>
      <c r="GP16" s="207" t="e">
        <f t="shared" si="88"/>
        <v>#N/A</v>
      </c>
      <c r="GQ16" s="207" t="e">
        <f t="shared" si="89"/>
        <v>#N/A</v>
      </c>
      <c r="GR16" s="207" t="e">
        <f t="shared" si="90"/>
        <v>#N/A</v>
      </c>
      <c r="GS16" s="207" t="e">
        <f t="shared" si="91"/>
        <v>#N/A</v>
      </c>
      <c r="GT16" s="207" t="e">
        <f t="shared" si="92"/>
        <v>#N/A</v>
      </c>
      <c r="GU16" s="207" t="e">
        <f t="shared" si="93"/>
        <v>#N/A</v>
      </c>
      <c r="GV16" s="207" t="e">
        <f t="shared" si="94"/>
        <v>#N/A</v>
      </c>
      <c r="GW16" s="207" t="e">
        <f t="shared" si="95"/>
        <v>#N/A</v>
      </c>
      <c r="GX16" s="207" t="e">
        <f t="shared" si="96"/>
        <v>#N/A</v>
      </c>
      <c r="GY16" s="207" t="e">
        <f t="shared" si="97"/>
        <v>#N/A</v>
      </c>
      <c r="GZ16" s="207" t="e">
        <f t="shared" si="98"/>
        <v>#N/A</v>
      </c>
      <c r="HA16" s="207" t="e">
        <f t="shared" si="99"/>
        <v>#N/A</v>
      </c>
      <c r="HB16" s="207" t="e">
        <f t="shared" si="100"/>
        <v>#N/A</v>
      </c>
      <c r="HC16" s="207" t="e">
        <f t="shared" si="101"/>
        <v>#N/A</v>
      </c>
      <c r="HD16" s="207" t="e">
        <f t="shared" si="102"/>
        <v>#N/A</v>
      </c>
      <c r="HE16" s="207" t="e">
        <f t="shared" si="103"/>
        <v>#N/A</v>
      </c>
      <c r="HF16" s="207" t="e">
        <f t="shared" si="104"/>
        <v>#N/A</v>
      </c>
      <c r="HG16" s="207" t="e">
        <f t="shared" si="105"/>
        <v>#N/A</v>
      </c>
      <c r="HH16" s="207" t="e">
        <f t="shared" si="106"/>
        <v>#N/A</v>
      </c>
      <c r="HI16" s="207" t="e">
        <f t="shared" si="107"/>
        <v>#N/A</v>
      </c>
      <c r="HJ16" s="207" t="e">
        <f t="shared" si="108"/>
        <v>#N/A</v>
      </c>
      <c r="HK16" s="207" t="e">
        <f t="shared" si="109"/>
        <v>#N/A</v>
      </c>
      <c r="HL16" s="207" t="e">
        <f t="shared" si="110"/>
        <v>#N/A</v>
      </c>
      <c r="HM16" s="207" t="e">
        <f t="shared" si="111"/>
        <v>#N/A</v>
      </c>
      <c r="HN16" s="207" t="e">
        <f t="shared" si="112"/>
        <v>#N/A</v>
      </c>
      <c r="HO16" s="207" t="e">
        <f t="shared" si="113"/>
        <v>#N/A</v>
      </c>
      <c r="HP16" s="207" t="e">
        <f t="shared" si="114"/>
        <v>#N/A</v>
      </c>
      <c r="HQ16" s="207" t="e">
        <f t="shared" si="115"/>
        <v>#N/A</v>
      </c>
      <c r="HR16" s="207" t="e">
        <f t="shared" si="116"/>
        <v>#N/A</v>
      </c>
      <c r="HS16" s="207" t="e">
        <f t="shared" si="117"/>
        <v>#N/A</v>
      </c>
      <c r="HT16" s="207" t="e">
        <f t="shared" si="118"/>
        <v>#N/A</v>
      </c>
      <c r="HU16" s="207" t="e">
        <f t="shared" si="119"/>
        <v>#N/A</v>
      </c>
      <c r="HV16" s="207" t="e">
        <f t="shared" si="120"/>
        <v>#N/A</v>
      </c>
      <c r="HW16" s="207" t="e">
        <f t="shared" si="121"/>
        <v>#N/A</v>
      </c>
      <c r="HX16" s="207" t="e">
        <f t="shared" si="122"/>
        <v>#N/A</v>
      </c>
      <c r="HY16" s="207" t="e">
        <f t="shared" si="123"/>
        <v>#N/A</v>
      </c>
      <c r="HZ16" s="207" t="e">
        <f t="shared" si="124"/>
        <v>#N/A</v>
      </c>
      <c r="IA16" s="207" t="e">
        <f t="shared" si="125"/>
        <v>#N/A</v>
      </c>
      <c r="IB16" s="207" t="e">
        <f t="shared" si="126"/>
        <v>#N/A</v>
      </c>
    </row>
    <row r="17" spans="1:236" hidden="1" x14ac:dyDescent="0.25">
      <c r="A17" s="22">
        <v>14</v>
      </c>
      <c r="B17" s="110" t="str">
        <f t="shared" si="10"/>
        <v/>
      </c>
      <c r="C17" s="124"/>
      <c r="D17" s="110" t="str">
        <f t="shared" si="11"/>
        <v/>
      </c>
      <c r="E17" s="119" t="str">
        <f t="shared" si="12"/>
        <v/>
      </c>
      <c r="F17" s="23" t="str">
        <f t="shared" si="13"/>
        <v/>
      </c>
      <c r="G17" s="24" t="str">
        <f t="shared" si="14"/>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15"/>
        <v/>
      </c>
      <c r="K17" s="26"/>
      <c r="L17" s="24" t="str">
        <f>IF(OR(F17="",K17=""),"",MATCH(K17,Confidence!$A$1:$A$10,0))</f>
        <v/>
      </c>
      <c r="M17" s="27" t="str">
        <f t="shared" si="16"/>
        <v/>
      </c>
      <c r="N17" s="27" t="str">
        <f t="shared" si="17"/>
        <v/>
      </c>
      <c r="O17" s="24"/>
      <c r="P17" s="111" t="str">
        <f t="shared" si="18"/>
        <v/>
      </c>
      <c r="Q17" s="111" t="str">
        <f t="shared" si="19"/>
        <v/>
      </c>
      <c r="R17" s="39" t="str">
        <f t="shared" si="20"/>
        <v/>
      </c>
      <c r="S17" s="124"/>
      <c r="T17" s="218" t="str">
        <f>IF(AND(B17&gt;0,C17&gt;0,D17&gt;0,M17&gt;0,N17&gt;0,S17&gt;0,NOT(K17="")),ABS(VLOOKUP($S$1,VLookups!$A$28:$B$29,2,FALSE)-_xlfn.BETA.DIST(S17,IF(G17="L",N17,M17),IF(G17="L",M17,N17),TRUE,B17,D17)),"")</f>
        <v/>
      </c>
      <c r="U17" s="121" t="str">
        <f>IF(OR($M17="",$N17=""),"",_xlfn.BETA.INV(ABS(VLOOKUP($S$1,VLookups!$A$28:$B$29,2,FALSE)-U$3),IF($G17="L",$N17,$M17),IF($G17="L",$M17,$N17),$B17,$D17))</f>
        <v/>
      </c>
      <c r="V17" s="122" t="str">
        <f>IF(OR($M17="",$N17=""),"",_xlfn.BETA.INV(ABS(VLOOKUP($S$1,VLookups!$A$28:$B$29,2,FALSE)-V$3),IF($G17="L",$N17,$M17),IF($G17="L",$M17,$N17),$B17,$D17))</f>
        <v/>
      </c>
      <c r="W17" s="121" t="str">
        <f>IF(OR($M17="",$N17=""),"",_xlfn.BETA.INV(ABS(VLOOKUP($S$1,VLookups!$A$28:$B$29,2,FALSE)-W$3),IF($G17="L",$N17,$M17),IF($G17="L",$M17,$N17),$B17,$D17))</f>
        <v/>
      </c>
      <c r="X17" s="122" t="str">
        <f>IF(OR($M17="",$N17=""),"",_xlfn.BETA.INV(ABS(VLOOKUP($S$1,VLookups!$A$28:$B$29,2,FALSE)-X$3),IF($G17="L",$N17,$M17),IF($G17="L",$M17,$N17),$B17,$D17))</f>
        <v/>
      </c>
      <c r="Y17" s="121" t="str">
        <f>IF(OR($M17="",$N17=""),"",_xlfn.BETA.INV(ABS(VLOOKUP($S$1,VLookups!$A$28:$B$29,2,FALSE)-Y$3),IF($G17="L",$N17,$M17),IF($G17="L",$M17,$N17),$B17,$D17))</f>
        <v/>
      </c>
      <c r="Z17" s="122" t="str">
        <f>IF(OR($M17="",$N17=""),"",_xlfn.BETA.INV(ABS(VLOOKUP($S$1,VLookups!$A$28:$B$29,2,FALSE)-Z$3),IF($G17="L",$N17,$M17),IF($G17="L",$M17,$N17),$B17,$D17))</f>
        <v/>
      </c>
      <c r="AA17" s="121" t="str">
        <f>IF(OR($M17="",$N17=""),"",_xlfn.BETA.INV(ABS(VLOOKUP($S$1,VLookups!$A$28:$B$29,2,FALSE)-AA$3),IF($G17="L",$N17,$M17),IF($G17="L",$M17,$N17),$B17,$D17))</f>
        <v/>
      </c>
      <c r="AB17" s="122" t="str">
        <f>IF(OR($M17="",$N17=""),"",_xlfn.BETA.INV(ABS(VLOOKUP($S$1,VLookups!$A$28:$B$29,2,FALSE)-AB$3),IF($G17="L",$N17,$M17),IF($G17="L",$M17,$N17),$B17,$D17))</f>
        <v/>
      </c>
      <c r="AC17" s="121" t="str">
        <f>IF(OR($M17="",$N17=""),"",_xlfn.BETA.INV(ABS(VLOOKUP($S$1,VLookups!$A$28:$B$29,2,FALSE)-AC$3),IF($G17="L",$N17,$M17),IF($G17="L",$M17,$N17),$B17,$D17))</f>
        <v/>
      </c>
      <c r="AD17" s="122" t="str">
        <f>IF(OR($M17="",$N17=""),"",_xlfn.BETA.INV(ABS(VLOOKUP($S$1,VLookups!$A$28:$B$29,2,FALSE)-AD$3),IF($G17="L",$N17,$M17),IF($G17="L",$M17,$N17),$B17,$D17))</f>
        <v/>
      </c>
      <c r="AE17" s="121" t="str">
        <f>IF(OR($M17="",$N17=""),"",_xlfn.BETA.INV(ABS(VLOOKUP($S$1,VLookups!$A$28:$B$29,2,FALSE)-AE$3),IF($G17="L",$N17,$M17),IF($G17="L",$M17,$N17),$B17,$D17))</f>
        <v/>
      </c>
      <c r="AF17" s="122" t="str">
        <f>IF(OR($M17="",$N17=""),"",_xlfn.BETA.INV(ABS(VLOOKUP($S$1,VLookups!$A$28:$B$29,2,FALSE)-AF$3),IF($G17="L",$N17,$M17),IF($G17="L",$M17,$N17),$B17,$D17))</f>
        <v/>
      </c>
      <c r="AG17" s="17"/>
      <c r="AH17" s="208" t="str">
        <f t="shared" si="21"/>
        <v/>
      </c>
      <c r="AI17" s="206" t="str">
        <f t="shared" si="22"/>
        <v/>
      </c>
      <c r="AJ17" s="190" t="str">
        <f t="shared" ref="AJ17:CU17" si="149">IF(ISNONTEXT($AH17),AI17+$AH17,"")</f>
        <v/>
      </c>
      <c r="AK17" s="190" t="str">
        <f t="shared" si="149"/>
        <v/>
      </c>
      <c r="AL17" s="190" t="str">
        <f t="shared" si="149"/>
        <v/>
      </c>
      <c r="AM17" s="190" t="str">
        <f t="shared" si="149"/>
        <v/>
      </c>
      <c r="AN17" s="190" t="str">
        <f t="shared" si="149"/>
        <v/>
      </c>
      <c r="AO17" s="190" t="str">
        <f t="shared" si="149"/>
        <v/>
      </c>
      <c r="AP17" s="190" t="str">
        <f t="shared" si="149"/>
        <v/>
      </c>
      <c r="AQ17" s="190" t="str">
        <f t="shared" si="149"/>
        <v/>
      </c>
      <c r="AR17" s="190" t="str">
        <f t="shared" si="149"/>
        <v/>
      </c>
      <c r="AS17" s="190" t="str">
        <f t="shared" si="149"/>
        <v/>
      </c>
      <c r="AT17" s="190" t="str">
        <f t="shared" si="149"/>
        <v/>
      </c>
      <c r="AU17" s="190" t="str">
        <f t="shared" si="149"/>
        <v/>
      </c>
      <c r="AV17" s="190" t="str">
        <f t="shared" si="149"/>
        <v/>
      </c>
      <c r="AW17" s="190" t="str">
        <f t="shared" si="149"/>
        <v/>
      </c>
      <c r="AX17" s="190" t="str">
        <f t="shared" si="149"/>
        <v/>
      </c>
      <c r="AY17" s="190" t="str">
        <f t="shared" si="149"/>
        <v/>
      </c>
      <c r="AZ17" s="190" t="str">
        <f t="shared" si="149"/>
        <v/>
      </c>
      <c r="BA17" s="190" t="str">
        <f t="shared" si="149"/>
        <v/>
      </c>
      <c r="BB17" s="190" t="str">
        <f t="shared" si="149"/>
        <v/>
      </c>
      <c r="BC17" s="190" t="str">
        <f t="shared" si="149"/>
        <v/>
      </c>
      <c r="BD17" s="190" t="str">
        <f t="shared" si="149"/>
        <v/>
      </c>
      <c r="BE17" s="190" t="str">
        <f t="shared" si="149"/>
        <v/>
      </c>
      <c r="BF17" s="190" t="str">
        <f t="shared" si="149"/>
        <v/>
      </c>
      <c r="BG17" s="190" t="str">
        <f t="shared" si="149"/>
        <v/>
      </c>
      <c r="BH17" s="190" t="str">
        <f t="shared" si="149"/>
        <v/>
      </c>
      <c r="BI17" s="190" t="str">
        <f t="shared" si="149"/>
        <v/>
      </c>
      <c r="BJ17" s="190" t="str">
        <f t="shared" si="149"/>
        <v/>
      </c>
      <c r="BK17" s="190" t="str">
        <f t="shared" si="149"/>
        <v/>
      </c>
      <c r="BL17" s="190" t="str">
        <f t="shared" si="149"/>
        <v/>
      </c>
      <c r="BM17" s="190" t="str">
        <f t="shared" si="149"/>
        <v/>
      </c>
      <c r="BN17" s="190" t="str">
        <f t="shared" si="149"/>
        <v/>
      </c>
      <c r="BO17" s="190" t="str">
        <f t="shared" si="149"/>
        <v/>
      </c>
      <c r="BP17" s="190" t="str">
        <f t="shared" si="149"/>
        <v/>
      </c>
      <c r="BQ17" s="190" t="str">
        <f t="shared" si="149"/>
        <v/>
      </c>
      <c r="BR17" s="190" t="str">
        <f t="shared" si="149"/>
        <v/>
      </c>
      <c r="BS17" s="190" t="str">
        <f t="shared" si="149"/>
        <v/>
      </c>
      <c r="BT17" s="190" t="str">
        <f t="shared" si="149"/>
        <v/>
      </c>
      <c r="BU17" s="190" t="str">
        <f t="shared" si="149"/>
        <v/>
      </c>
      <c r="BV17" s="190" t="str">
        <f t="shared" si="149"/>
        <v/>
      </c>
      <c r="BW17" s="190" t="str">
        <f t="shared" si="149"/>
        <v/>
      </c>
      <c r="BX17" s="190" t="str">
        <f t="shared" si="149"/>
        <v/>
      </c>
      <c r="BY17" s="190" t="str">
        <f t="shared" si="149"/>
        <v/>
      </c>
      <c r="BZ17" s="190" t="str">
        <f t="shared" si="149"/>
        <v/>
      </c>
      <c r="CA17" s="190" t="str">
        <f t="shared" si="149"/>
        <v/>
      </c>
      <c r="CB17" s="190" t="str">
        <f t="shared" si="149"/>
        <v/>
      </c>
      <c r="CC17" s="190" t="str">
        <f t="shared" si="149"/>
        <v/>
      </c>
      <c r="CD17" s="190" t="str">
        <f t="shared" si="149"/>
        <v/>
      </c>
      <c r="CE17" s="190" t="str">
        <f t="shared" si="149"/>
        <v/>
      </c>
      <c r="CF17" s="190" t="str">
        <f t="shared" si="149"/>
        <v/>
      </c>
      <c r="CG17" s="190" t="str">
        <f t="shared" si="149"/>
        <v/>
      </c>
      <c r="CH17" s="190" t="str">
        <f t="shared" si="149"/>
        <v/>
      </c>
      <c r="CI17" s="190" t="str">
        <f t="shared" si="149"/>
        <v/>
      </c>
      <c r="CJ17" s="190" t="str">
        <f t="shared" si="149"/>
        <v/>
      </c>
      <c r="CK17" s="190" t="str">
        <f t="shared" si="149"/>
        <v/>
      </c>
      <c r="CL17" s="190" t="str">
        <f t="shared" si="149"/>
        <v/>
      </c>
      <c r="CM17" s="190" t="str">
        <f t="shared" si="149"/>
        <v/>
      </c>
      <c r="CN17" s="190" t="str">
        <f t="shared" si="149"/>
        <v/>
      </c>
      <c r="CO17" s="190" t="str">
        <f t="shared" si="149"/>
        <v/>
      </c>
      <c r="CP17" s="190" t="str">
        <f t="shared" si="149"/>
        <v/>
      </c>
      <c r="CQ17" s="190" t="str">
        <f t="shared" si="149"/>
        <v/>
      </c>
      <c r="CR17" s="190" t="str">
        <f t="shared" si="149"/>
        <v/>
      </c>
      <c r="CS17" s="190" t="str">
        <f t="shared" si="149"/>
        <v/>
      </c>
      <c r="CT17" s="190" t="str">
        <f t="shared" si="149"/>
        <v/>
      </c>
      <c r="CU17" s="190" t="str">
        <f t="shared" si="149"/>
        <v/>
      </c>
      <c r="CV17" s="190" t="str">
        <f t="shared" ref="CV17:ED17" si="150">IF(ISNONTEXT($AH17),CU17+$AH17,"")</f>
        <v/>
      </c>
      <c r="CW17" s="190" t="str">
        <f t="shared" si="150"/>
        <v/>
      </c>
      <c r="CX17" s="190" t="str">
        <f t="shared" si="150"/>
        <v/>
      </c>
      <c r="CY17" s="190" t="str">
        <f t="shared" si="150"/>
        <v/>
      </c>
      <c r="CZ17" s="190" t="str">
        <f t="shared" si="150"/>
        <v/>
      </c>
      <c r="DA17" s="190" t="str">
        <f t="shared" si="150"/>
        <v/>
      </c>
      <c r="DB17" s="190" t="str">
        <f t="shared" si="150"/>
        <v/>
      </c>
      <c r="DC17" s="190" t="str">
        <f t="shared" si="150"/>
        <v/>
      </c>
      <c r="DD17" s="190" t="str">
        <f t="shared" si="150"/>
        <v/>
      </c>
      <c r="DE17" s="190" t="str">
        <f t="shared" si="150"/>
        <v/>
      </c>
      <c r="DF17" s="190" t="str">
        <f t="shared" si="150"/>
        <v/>
      </c>
      <c r="DG17" s="190" t="str">
        <f t="shared" si="150"/>
        <v/>
      </c>
      <c r="DH17" s="190" t="str">
        <f t="shared" si="150"/>
        <v/>
      </c>
      <c r="DI17" s="190" t="str">
        <f t="shared" si="150"/>
        <v/>
      </c>
      <c r="DJ17" s="190" t="str">
        <f t="shared" si="150"/>
        <v/>
      </c>
      <c r="DK17" s="190" t="str">
        <f t="shared" si="150"/>
        <v/>
      </c>
      <c r="DL17" s="190" t="str">
        <f t="shared" si="150"/>
        <v/>
      </c>
      <c r="DM17" s="190" t="str">
        <f t="shared" si="150"/>
        <v/>
      </c>
      <c r="DN17" s="190" t="str">
        <f t="shared" si="150"/>
        <v/>
      </c>
      <c r="DO17" s="190" t="str">
        <f t="shared" si="150"/>
        <v/>
      </c>
      <c r="DP17" s="190" t="str">
        <f t="shared" si="150"/>
        <v/>
      </c>
      <c r="DQ17" s="190" t="str">
        <f t="shared" si="150"/>
        <v/>
      </c>
      <c r="DR17" s="190" t="str">
        <f t="shared" si="150"/>
        <v/>
      </c>
      <c r="DS17" s="190" t="str">
        <f t="shared" si="150"/>
        <v/>
      </c>
      <c r="DT17" s="190" t="str">
        <f t="shared" si="150"/>
        <v/>
      </c>
      <c r="DU17" s="190" t="str">
        <f t="shared" si="150"/>
        <v/>
      </c>
      <c r="DV17" s="190" t="str">
        <f t="shared" si="150"/>
        <v/>
      </c>
      <c r="DW17" s="190" t="str">
        <f t="shared" si="150"/>
        <v/>
      </c>
      <c r="DX17" s="190" t="str">
        <f t="shared" si="150"/>
        <v/>
      </c>
      <c r="DY17" s="190" t="str">
        <f t="shared" si="150"/>
        <v/>
      </c>
      <c r="DZ17" s="190" t="str">
        <f t="shared" si="150"/>
        <v/>
      </c>
      <c r="EA17" s="190" t="str">
        <f t="shared" si="150"/>
        <v/>
      </c>
      <c r="EB17" s="190" t="str">
        <f t="shared" si="150"/>
        <v/>
      </c>
      <c r="EC17" s="190" t="str">
        <f t="shared" si="150"/>
        <v/>
      </c>
      <c r="ED17" s="190" t="str">
        <f t="shared" si="150"/>
        <v/>
      </c>
      <c r="EE17" s="206" t="str">
        <f t="shared" si="25"/>
        <v/>
      </c>
      <c r="EF17" s="207" t="e">
        <f t="shared" si="26"/>
        <v>#N/A</v>
      </c>
      <c r="EG17" s="207" t="e">
        <f t="shared" si="27"/>
        <v>#N/A</v>
      </c>
      <c r="EH17" s="207" t="e">
        <f t="shared" si="28"/>
        <v>#N/A</v>
      </c>
      <c r="EI17" s="207" t="e">
        <f t="shared" si="29"/>
        <v>#N/A</v>
      </c>
      <c r="EJ17" s="207" t="e">
        <f t="shared" si="30"/>
        <v>#N/A</v>
      </c>
      <c r="EK17" s="207" t="e">
        <f t="shared" si="31"/>
        <v>#N/A</v>
      </c>
      <c r="EL17" s="207" t="e">
        <f t="shared" si="32"/>
        <v>#N/A</v>
      </c>
      <c r="EM17" s="207" t="e">
        <f t="shared" si="33"/>
        <v>#N/A</v>
      </c>
      <c r="EN17" s="207" t="e">
        <f t="shared" si="34"/>
        <v>#N/A</v>
      </c>
      <c r="EO17" s="207" t="e">
        <f t="shared" si="35"/>
        <v>#N/A</v>
      </c>
      <c r="EP17" s="207" t="e">
        <f t="shared" si="36"/>
        <v>#N/A</v>
      </c>
      <c r="EQ17" s="207" t="e">
        <f t="shared" si="37"/>
        <v>#N/A</v>
      </c>
      <c r="ER17" s="207" t="e">
        <f t="shared" si="38"/>
        <v>#N/A</v>
      </c>
      <c r="ES17" s="207" t="e">
        <f t="shared" si="39"/>
        <v>#N/A</v>
      </c>
      <c r="ET17" s="207" t="e">
        <f t="shared" si="40"/>
        <v>#N/A</v>
      </c>
      <c r="EU17" s="207" t="e">
        <f t="shared" si="41"/>
        <v>#N/A</v>
      </c>
      <c r="EV17" s="207" t="e">
        <f t="shared" si="42"/>
        <v>#N/A</v>
      </c>
      <c r="EW17" s="207" t="e">
        <f t="shared" si="43"/>
        <v>#N/A</v>
      </c>
      <c r="EX17" s="207" t="e">
        <f t="shared" si="44"/>
        <v>#N/A</v>
      </c>
      <c r="EY17" s="207" t="e">
        <f t="shared" si="45"/>
        <v>#N/A</v>
      </c>
      <c r="EZ17" s="207" t="e">
        <f t="shared" si="46"/>
        <v>#N/A</v>
      </c>
      <c r="FA17" s="207" t="e">
        <f t="shared" si="47"/>
        <v>#N/A</v>
      </c>
      <c r="FB17" s="207" t="e">
        <f t="shared" si="48"/>
        <v>#N/A</v>
      </c>
      <c r="FC17" s="207" t="e">
        <f t="shared" si="49"/>
        <v>#N/A</v>
      </c>
      <c r="FD17" s="207" t="e">
        <f t="shared" si="50"/>
        <v>#N/A</v>
      </c>
      <c r="FE17" s="207" t="e">
        <f t="shared" si="51"/>
        <v>#N/A</v>
      </c>
      <c r="FF17" s="207" t="e">
        <f t="shared" si="52"/>
        <v>#N/A</v>
      </c>
      <c r="FG17" s="207" t="e">
        <f t="shared" si="53"/>
        <v>#N/A</v>
      </c>
      <c r="FH17" s="207" t="e">
        <f t="shared" si="54"/>
        <v>#N/A</v>
      </c>
      <c r="FI17" s="207" t="e">
        <f t="shared" si="55"/>
        <v>#N/A</v>
      </c>
      <c r="FJ17" s="207" t="e">
        <f t="shared" si="56"/>
        <v>#N/A</v>
      </c>
      <c r="FK17" s="207" t="e">
        <f t="shared" si="57"/>
        <v>#N/A</v>
      </c>
      <c r="FL17" s="207" t="e">
        <f t="shared" si="58"/>
        <v>#N/A</v>
      </c>
      <c r="FM17" s="207" t="e">
        <f t="shared" si="59"/>
        <v>#N/A</v>
      </c>
      <c r="FN17" s="207" t="e">
        <f t="shared" si="60"/>
        <v>#N/A</v>
      </c>
      <c r="FO17" s="207" t="e">
        <f t="shared" si="61"/>
        <v>#N/A</v>
      </c>
      <c r="FP17" s="207" t="e">
        <f t="shared" si="62"/>
        <v>#N/A</v>
      </c>
      <c r="FQ17" s="207" t="e">
        <f t="shared" si="63"/>
        <v>#N/A</v>
      </c>
      <c r="FR17" s="207" t="e">
        <f t="shared" si="64"/>
        <v>#N/A</v>
      </c>
      <c r="FS17" s="207" t="e">
        <f t="shared" si="65"/>
        <v>#N/A</v>
      </c>
      <c r="FT17" s="207" t="e">
        <f t="shared" si="66"/>
        <v>#N/A</v>
      </c>
      <c r="FU17" s="207" t="e">
        <f t="shared" si="67"/>
        <v>#N/A</v>
      </c>
      <c r="FV17" s="207" t="e">
        <f t="shared" si="68"/>
        <v>#N/A</v>
      </c>
      <c r="FW17" s="207" t="e">
        <f t="shared" si="69"/>
        <v>#N/A</v>
      </c>
      <c r="FX17" s="207" t="e">
        <f t="shared" si="70"/>
        <v>#N/A</v>
      </c>
      <c r="FY17" s="207" t="e">
        <f t="shared" si="71"/>
        <v>#N/A</v>
      </c>
      <c r="FZ17" s="207" t="e">
        <f t="shared" si="72"/>
        <v>#N/A</v>
      </c>
      <c r="GA17" s="207" t="e">
        <f t="shared" si="73"/>
        <v>#N/A</v>
      </c>
      <c r="GB17" s="207" t="e">
        <f t="shared" si="74"/>
        <v>#N/A</v>
      </c>
      <c r="GC17" s="207" t="e">
        <f t="shared" si="75"/>
        <v>#N/A</v>
      </c>
      <c r="GD17" s="207" t="e">
        <f t="shared" si="76"/>
        <v>#N/A</v>
      </c>
      <c r="GE17" s="207" t="e">
        <f t="shared" si="77"/>
        <v>#N/A</v>
      </c>
      <c r="GF17" s="207" t="e">
        <f t="shared" si="78"/>
        <v>#N/A</v>
      </c>
      <c r="GG17" s="207" t="e">
        <f t="shared" si="79"/>
        <v>#N/A</v>
      </c>
      <c r="GH17" s="207" t="e">
        <f t="shared" si="80"/>
        <v>#N/A</v>
      </c>
      <c r="GI17" s="207" t="e">
        <f t="shared" si="81"/>
        <v>#N/A</v>
      </c>
      <c r="GJ17" s="207" t="e">
        <f t="shared" si="82"/>
        <v>#N/A</v>
      </c>
      <c r="GK17" s="207" t="e">
        <f t="shared" si="83"/>
        <v>#N/A</v>
      </c>
      <c r="GL17" s="207" t="e">
        <f t="shared" si="84"/>
        <v>#N/A</v>
      </c>
      <c r="GM17" s="207" t="e">
        <f t="shared" si="85"/>
        <v>#N/A</v>
      </c>
      <c r="GN17" s="207" t="e">
        <f t="shared" si="86"/>
        <v>#N/A</v>
      </c>
      <c r="GO17" s="207" t="e">
        <f t="shared" si="87"/>
        <v>#N/A</v>
      </c>
      <c r="GP17" s="207" t="e">
        <f t="shared" si="88"/>
        <v>#N/A</v>
      </c>
      <c r="GQ17" s="207" t="e">
        <f t="shared" si="89"/>
        <v>#N/A</v>
      </c>
      <c r="GR17" s="207" t="e">
        <f t="shared" si="90"/>
        <v>#N/A</v>
      </c>
      <c r="GS17" s="207" t="e">
        <f t="shared" si="91"/>
        <v>#N/A</v>
      </c>
      <c r="GT17" s="207" t="e">
        <f t="shared" si="92"/>
        <v>#N/A</v>
      </c>
      <c r="GU17" s="207" t="e">
        <f t="shared" si="93"/>
        <v>#N/A</v>
      </c>
      <c r="GV17" s="207" t="e">
        <f t="shared" si="94"/>
        <v>#N/A</v>
      </c>
      <c r="GW17" s="207" t="e">
        <f t="shared" si="95"/>
        <v>#N/A</v>
      </c>
      <c r="GX17" s="207" t="e">
        <f t="shared" si="96"/>
        <v>#N/A</v>
      </c>
      <c r="GY17" s="207" t="e">
        <f t="shared" si="97"/>
        <v>#N/A</v>
      </c>
      <c r="GZ17" s="207" t="e">
        <f t="shared" si="98"/>
        <v>#N/A</v>
      </c>
      <c r="HA17" s="207" t="e">
        <f t="shared" si="99"/>
        <v>#N/A</v>
      </c>
      <c r="HB17" s="207" t="e">
        <f t="shared" si="100"/>
        <v>#N/A</v>
      </c>
      <c r="HC17" s="207" t="e">
        <f t="shared" si="101"/>
        <v>#N/A</v>
      </c>
      <c r="HD17" s="207" t="e">
        <f t="shared" si="102"/>
        <v>#N/A</v>
      </c>
      <c r="HE17" s="207" t="e">
        <f t="shared" si="103"/>
        <v>#N/A</v>
      </c>
      <c r="HF17" s="207" t="e">
        <f t="shared" si="104"/>
        <v>#N/A</v>
      </c>
      <c r="HG17" s="207" t="e">
        <f t="shared" si="105"/>
        <v>#N/A</v>
      </c>
      <c r="HH17" s="207" t="e">
        <f t="shared" si="106"/>
        <v>#N/A</v>
      </c>
      <c r="HI17" s="207" t="e">
        <f t="shared" si="107"/>
        <v>#N/A</v>
      </c>
      <c r="HJ17" s="207" t="e">
        <f t="shared" si="108"/>
        <v>#N/A</v>
      </c>
      <c r="HK17" s="207" t="e">
        <f t="shared" si="109"/>
        <v>#N/A</v>
      </c>
      <c r="HL17" s="207" t="e">
        <f t="shared" si="110"/>
        <v>#N/A</v>
      </c>
      <c r="HM17" s="207" t="e">
        <f t="shared" si="111"/>
        <v>#N/A</v>
      </c>
      <c r="HN17" s="207" t="e">
        <f t="shared" si="112"/>
        <v>#N/A</v>
      </c>
      <c r="HO17" s="207" t="e">
        <f t="shared" si="113"/>
        <v>#N/A</v>
      </c>
      <c r="HP17" s="207" t="e">
        <f t="shared" si="114"/>
        <v>#N/A</v>
      </c>
      <c r="HQ17" s="207" t="e">
        <f t="shared" si="115"/>
        <v>#N/A</v>
      </c>
      <c r="HR17" s="207" t="e">
        <f t="shared" si="116"/>
        <v>#N/A</v>
      </c>
      <c r="HS17" s="207" t="e">
        <f t="shared" si="117"/>
        <v>#N/A</v>
      </c>
      <c r="HT17" s="207" t="e">
        <f t="shared" si="118"/>
        <v>#N/A</v>
      </c>
      <c r="HU17" s="207" t="e">
        <f t="shared" si="119"/>
        <v>#N/A</v>
      </c>
      <c r="HV17" s="207" t="e">
        <f t="shared" si="120"/>
        <v>#N/A</v>
      </c>
      <c r="HW17" s="207" t="e">
        <f t="shared" si="121"/>
        <v>#N/A</v>
      </c>
      <c r="HX17" s="207" t="e">
        <f t="shared" si="122"/>
        <v>#N/A</v>
      </c>
      <c r="HY17" s="207" t="e">
        <f t="shared" si="123"/>
        <v>#N/A</v>
      </c>
      <c r="HZ17" s="207" t="e">
        <f t="shared" si="124"/>
        <v>#N/A</v>
      </c>
      <c r="IA17" s="207" t="e">
        <f t="shared" si="125"/>
        <v>#N/A</v>
      </c>
      <c r="IB17" s="207" t="e">
        <f t="shared" si="126"/>
        <v>#N/A</v>
      </c>
    </row>
    <row r="18" spans="1:236" hidden="1" x14ac:dyDescent="0.25">
      <c r="A18" s="22">
        <v>15</v>
      </c>
      <c r="B18" s="110" t="str">
        <f t="shared" si="10"/>
        <v/>
      </c>
      <c r="C18" s="124"/>
      <c r="D18" s="110" t="str">
        <f t="shared" si="11"/>
        <v/>
      </c>
      <c r="E18" s="119" t="str">
        <f t="shared" si="12"/>
        <v/>
      </c>
      <c r="F18" s="23" t="str">
        <f t="shared" si="13"/>
        <v/>
      </c>
      <c r="G18" s="24" t="str">
        <f t="shared" si="14"/>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15"/>
        <v/>
      </c>
      <c r="K18" s="26"/>
      <c r="L18" s="24" t="str">
        <f>IF(OR(F18="",K18=""),"",MATCH(K18,Confidence!$A$1:$A$10,0))</f>
        <v/>
      </c>
      <c r="M18" s="27" t="str">
        <f t="shared" si="16"/>
        <v/>
      </c>
      <c r="N18" s="27" t="str">
        <f t="shared" si="17"/>
        <v/>
      </c>
      <c r="O18" s="24"/>
      <c r="P18" s="111" t="str">
        <f t="shared" si="18"/>
        <v/>
      </c>
      <c r="Q18" s="111" t="str">
        <f t="shared" si="19"/>
        <v/>
      </c>
      <c r="R18" s="39" t="str">
        <f t="shared" si="20"/>
        <v/>
      </c>
      <c r="S18" s="124"/>
      <c r="T18" s="218" t="str">
        <f>IF(AND(B18&gt;0,C18&gt;0,D18&gt;0,M18&gt;0,N18&gt;0,S18&gt;0,NOT(K18="")),ABS(VLOOKUP($S$1,VLookups!$A$28:$B$29,2,FALSE)-_xlfn.BETA.DIST(S18,IF(G18="L",N18,M18),IF(G18="L",M18,N18),TRUE,B18,D18)),"")</f>
        <v/>
      </c>
      <c r="U18" s="121" t="str">
        <f>IF(OR($M18="",$N18=""),"",_xlfn.BETA.INV(ABS(VLOOKUP($S$1,VLookups!$A$28:$B$29,2,FALSE)-U$3),IF($G18="L",$N18,$M18),IF($G18="L",$M18,$N18),$B18,$D18))</f>
        <v/>
      </c>
      <c r="V18" s="122" t="str">
        <f>IF(OR($M18="",$N18=""),"",_xlfn.BETA.INV(ABS(VLOOKUP($S$1,VLookups!$A$28:$B$29,2,FALSE)-V$3),IF($G18="L",$N18,$M18),IF($G18="L",$M18,$N18),$B18,$D18))</f>
        <v/>
      </c>
      <c r="W18" s="121" t="str">
        <f>IF(OR($M18="",$N18=""),"",_xlfn.BETA.INV(ABS(VLOOKUP($S$1,VLookups!$A$28:$B$29,2,FALSE)-W$3),IF($G18="L",$N18,$M18),IF($G18="L",$M18,$N18),$B18,$D18))</f>
        <v/>
      </c>
      <c r="X18" s="122" t="str">
        <f>IF(OR($M18="",$N18=""),"",_xlfn.BETA.INV(ABS(VLOOKUP($S$1,VLookups!$A$28:$B$29,2,FALSE)-X$3),IF($G18="L",$N18,$M18),IF($G18="L",$M18,$N18),$B18,$D18))</f>
        <v/>
      </c>
      <c r="Y18" s="121" t="str">
        <f>IF(OR($M18="",$N18=""),"",_xlfn.BETA.INV(ABS(VLOOKUP($S$1,VLookups!$A$28:$B$29,2,FALSE)-Y$3),IF($G18="L",$N18,$M18),IF($G18="L",$M18,$N18),$B18,$D18))</f>
        <v/>
      </c>
      <c r="Z18" s="122" t="str">
        <f>IF(OR($M18="",$N18=""),"",_xlfn.BETA.INV(ABS(VLOOKUP($S$1,VLookups!$A$28:$B$29,2,FALSE)-Z$3),IF($G18="L",$N18,$M18),IF($G18="L",$M18,$N18),$B18,$D18))</f>
        <v/>
      </c>
      <c r="AA18" s="121" t="str">
        <f>IF(OR($M18="",$N18=""),"",_xlfn.BETA.INV(ABS(VLOOKUP($S$1,VLookups!$A$28:$B$29,2,FALSE)-AA$3),IF($G18="L",$N18,$M18),IF($G18="L",$M18,$N18),$B18,$D18))</f>
        <v/>
      </c>
      <c r="AB18" s="122" t="str">
        <f>IF(OR($M18="",$N18=""),"",_xlfn.BETA.INV(ABS(VLOOKUP($S$1,VLookups!$A$28:$B$29,2,FALSE)-AB$3),IF($G18="L",$N18,$M18),IF($G18="L",$M18,$N18),$B18,$D18))</f>
        <v/>
      </c>
      <c r="AC18" s="121" t="str">
        <f>IF(OR($M18="",$N18=""),"",_xlfn.BETA.INV(ABS(VLOOKUP($S$1,VLookups!$A$28:$B$29,2,FALSE)-AC$3),IF($G18="L",$N18,$M18),IF($G18="L",$M18,$N18),$B18,$D18))</f>
        <v/>
      </c>
      <c r="AD18" s="122" t="str">
        <f>IF(OR($M18="",$N18=""),"",_xlfn.BETA.INV(ABS(VLOOKUP($S$1,VLookups!$A$28:$B$29,2,FALSE)-AD$3),IF($G18="L",$N18,$M18),IF($G18="L",$M18,$N18),$B18,$D18))</f>
        <v/>
      </c>
      <c r="AE18" s="121" t="str">
        <f>IF(OR($M18="",$N18=""),"",_xlfn.BETA.INV(ABS(VLOOKUP($S$1,VLookups!$A$28:$B$29,2,FALSE)-AE$3),IF($G18="L",$N18,$M18),IF($G18="L",$M18,$N18),$B18,$D18))</f>
        <v/>
      </c>
      <c r="AF18" s="122" t="str">
        <f>IF(OR($M18="",$N18=""),"",_xlfn.BETA.INV(ABS(VLOOKUP($S$1,VLookups!$A$28:$B$29,2,FALSE)-AF$3),IF($G18="L",$N18,$M18),IF($G18="L",$M18,$N18),$B18,$D18))</f>
        <v/>
      </c>
      <c r="AG18" s="17"/>
      <c r="AH18" s="208" t="str">
        <f t="shared" si="21"/>
        <v/>
      </c>
      <c r="AI18" s="206" t="str">
        <f t="shared" si="22"/>
        <v/>
      </c>
      <c r="AJ18" s="190" t="str">
        <f t="shared" ref="AJ18:CU18" si="151">IF(ISNONTEXT($AH18),AI18+$AH18,"")</f>
        <v/>
      </c>
      <c r="AK18" s="190" t="str">
        <f t="shared" si="151"/>
        <v/>
      </c>
      <c r="AL18" s="190" t="str">
        <f t="shared" si="151"/>
        <v/>
      </c>
      <c r="AM18" s="190" t="str">
        <f t="shared" si="151"/>
        <v/>
      </c>
      <c r="AN18" s="190" t="str">
        <f t="shared" si="151"/>
        <v/>
      </c>
      <c r="AO18" s="190" t="str">
        <f t="shared" si="151"/>
        <v/>
      </c>
      <c r="AP18" s="190" t="str">
        <f t="shared" si="151"/>
        <v/>
      </c>
      <c r="AQ18" s="190" t="str">
        <f t="shared" si="151"/>
        <v/>
      </c>
      <c r="AR18" s="190" t="str">
        <f t="shared" si="151"/>
        <v/>
      </c>
      <c r="AS18" s="190" t="str">
        <f t="shared" si="151"/>
        <v/>
      </c>
      <c r="AT18" s="190" t="str">
        <f t="shared" si="151"/>
        <v/>
      </c>
      <c r="AU18" s="190" t="str">
        <f t="shared" si="151"/>
        <v/>
      </c>
      <c r="AV18" s="190" t="str">
        <f t="shared" si="151"/>
        <v/>
      </c>
      <c r="AW18" s="190" t="str">
        <f t="shared" si="151"/>
        <v/>
      </c>
      <c r="AX18" s="190" t="str">
        <f t="shared" si="151"/>
        <v/>
      </c>
      <c r="AY18" s="190" t="str">
        <f t="shared" si="151"/>
        <v/>
      </c>
      <c r="AZ18" s="190" t="str">
        <f t="shared" si="151"/>
        <v/>
      </c>
      <c r="BA18" s="190" t="str">
        <f t="shared" si="151"/>
        <v/>
      </c>
      <c r="BB18" s="190" t="str">
        <f t="shared" si="151"/>
        <v/>
      </c>
      <c r="BC18" s="190" t="str">
        <f t="shared" si="151"/>
        <v/>
      </c>
      <c r="BD18" s="190" t="str">
        <f t="shared" si="151"/>
        <v/>
      </c>
      <c r="BE18" s="190" t="str">
        <f t="shared" si="151"/>
        <v/>
      </c>
      <c r="BF18" s="190" t="str">
        <f t="shared" si="151"/>
        <v/>
      </c>
      <c r="BG18" s="190" t="str">
        <f t="shared" si="151"/>
        <v/>
      </c>
      <c r="BH18" s="190" t="str">
        <f t="shared" si="151"/>
        <v/>
      </c>
      <c r="BI18" s="190" t="str">
        <f t="shared" si="151"/>
        <v/>
      </c>
      <c r="BJ18" s="190" t="str">
        <f t="shared" si="151"/>
        <v/>
      </c>
      <c r="BK18" s="190" t="str">
        <f t="shared" si="151"/>
        <v/>
      </c>
      <c r="BL18" s="190" t="str">
        <f t="shared" si="151"/>
        <v/>
      </c>
      <c r="BM18" s="190" t="str">
        <f t="shared" si="151"/>
        <v/>
      </c>
      <c r="BN18" s="190" t="str">
        <f t="shared" si="151"/>
        <v/>
      </c>
      <c r="BO18" s="190" t="str">
        <f t="shared" si="151"/>
        <v/>
      </c>
      <c r="BP18" s="190" t="str">
        <f t="shared" si="151"/>
        <v/>
      </c>
      <c r="BQ18" s="190" t="str">
        <f t="shared" si="151"/>
        <v/>
      </c>
      <c r="BR18" s="190" t="str">
        <f t="shared" si="151"/>
        <v/>
      </c>
      <c r="BS18" s="190" t="str">
        <f t="shared" si="151"/>
        <v/>
      </c>
      <c r="BT18" s="190" t="str">
        <f t="shared" si="151"/>
        <v/>
      </c>
      <c r="BU18" s="190" t="str">
        <f t="shared" si="151"/>
        <v/>
      </c>
      <c r="BV18" s="190" t="str">
        <f t="shared" si="151"/>
        <v/>
      </c>
      <c r="BW18" s="190" t="str">
        <f t="shared" si="151"/>
        <v/>
      </c>
      <c r="BX18" s="190" t="str">
        <f t="shared" si="151"/>
        <v/>
      </c>
      <c r="BY18" s="190" t="str">
        <f t="shared" si="151"/>
        <v/>
      </c>
      <c r="BZ18" s="190" t="str">
        <f t="shared" si="151"/>
        <v/>
      </c>
      <c r="CA18" s="190" t="str">
        <f t="shared" si="151"/>
        <v/>
      </c>
      <c r="CB18" s="190" t="str">
        <f t="shared" si="151"/>
        <v/>
      </c>
      <c r="CC18" s="190" t="str">
        <f t="shared" si="151"/>
        <v/>
      </c>
      <c r="CD18" s="190" t="str">
        <f t="shared" si="151"/>
        <v/>
      </c>
      <c r="CE18" s="190" t="str">
        <f t="shared" si="151"/>
        <v/>
      </c>
      <c r="CF18" s="190" t="str">
        <f t="shared" si="151"/>
        <v/>
      </c>
      <c r="CG18" s="190" t="str">
        <f t="shared" si="151"/>
        <v/>
      </c>
      <c r="CH18" s="190" t="str">
        <f t="shared" si="151"/>
        <v/>
      </c>
      <c r="CI18" s="190" t="str">
        <f t="shared" si="151"/>
        <v/>
      </c>
      <c r="CJ18" s="190" t="str">
        <f t="shared" si="151"/>
        <v/>
      </c>
      <c r="CK18" s="190" t="str">
        <f t="shared" si="151"/>
        <v/>
      </c>
      <c r="CL18" s="190" t="str">
        <f t="shared" si="151"/>
        <v/>
      </c>
      <c r="CM18" s="190" t="str">
        <f t="shared" si="151"/>
        <v/>
      </c>
      <c r="CN18" s="190" t="str">
        <f t="shared" si="151"/>
        <v/>
      </c>
      <c r="CO18" s="190" t="str">
        <f t="shared" si="151"/>
        <v/>
      </c>
      <c r="CP18" s="190" t="str">
        <f t="shared" si="151"/>
        <v/>
      </c>
      <c r="CQ18" s="190" t="str">
        <f t="shared" si="151"/>
        <v/>
      </c>
      <c r="CR18" s="190" t="str">
        <f t="shared" si="151"/>
        <v/>
      </c>
      <c r="CS18" s="190" t="str">
        <f t="shared" si="151"/>
        <v/>
      </c>
      <c r="CT18" s="190" t="str">
        <f t="shared" si="151"/>
        <v/>
      </c>
      <c r="CU18" s="190" t="str">
        <f t="shared" si="151"/>
        <v/>
      </c>
      <c r="CV18" s="190" t="str">
        <f t="shared" ref="CV18:ED18" si="152">IF(ISNONTEXT($AH18),CU18+$AH18,"")</f>
        <v/>
      </c>
      <c r="CW18" s="190" t="str">
        <f t="shared" si="152"/>
        <v/>
      </c>
      <c r="CX18" s="190" t="str">
        <f t="shared" si="152"/>
        <v/>
      </c>
      <c r="CY18" s="190" t="str">
        <f t="shared" si="152"/>
        <v/>
      </c>
      <c r="CZ18" s="190" t="str">
        <f t="shared" si="152"/>
        <v/>
      </c>
      <c r="DA18" s="190" t="str">
        <f t="shared" si="152"/>
        <v/>
      </c>
      <c r="DB18" s="190" t="str">
        <f t="shared" si="152"/>
        <v/>
      </c>
      <c r="DC18" s="190" t="str">
        <f t="shared" si="152"/>
        <v/>
      </c>
      <c r="DD18" s="190" t="str">
        <f t="shared" si="152"/>
        <v/>
      </c>
      <c r="DE18" s="190" t="str">
        <f t="shared" si="152"/>
        <v/>
      </c>
      <c r="DF18" s="190" t="str">
        <f t="shared" si="152"/>
        <v/>
      </c>
      <c r="DG18" s="190" t="str">
        <f t="shared" si="152"/>
        <v/>
      </c>
      <c r="DH18" s="190" t="str">
        <f t="shared" si="152"/>
        <v/>
      </c>
      <c r="DI18" s="190" t="str">
        <f t="shared" si="152"/>
        <v/>
      </c>
      <c r="DJ18" s="190" t="str">
        <f t="shared" si="152"/>
        <v/>
      </c>
      <c r="DK18" s="190" t="str">
        <f t="shared" si="152"/>
        <v/>
      </c>
      <c r="DL18" s="190" t="str">
        <f t="shared" si="152"/>
        <v/>
      </c>
      <c r="DM18" s="190" t="str">
        <f t="shared" si="152"/>
        <v/>
      </c>
      <c r="DN18" s="190" t="str">
        <f t="shared" si="152"/>
        <v/>
      </c>
      <c r="DO18" s="190" t="str">
        <f t="shared" si="152"/>
        <v/>
      </c>
      <c r="DP18" s="190" t="str">
        <f t="shared" si="152"/>
        <v/>
      </c>
      <c r="DQ18" s="190" t="str">
        <f t="shared" si="152"/>
        <v/>
      </c>
      <c r="DR18" s="190" t="str">
        <f t="shared" si="152"/>
        <v/>
      </c>
      <c r="DS18" s="190" t="str">
        <f t="shared" si="152"/>
        <v/>
      </c>
      <c r="DT18" s="190" t="str">
        <f t="shared" si="152"/>
        <v/>
      </c>
      <c r="DU18" s="190" t="str">
        <f t="shared" si="152"/>
        <v/>
      </c>
      <c r="DV18" s="190" t="str">
        <f t="shared" si="152"/>
        <v/>
      </c>
      <c r="DW18" s="190" t="str">
        <f t="shared" si="152"/>
        <v/>
      </c>
      <c r="DX18" s="190" t="str">
        <f t="shared" si="152"/>
        <v/>
      </c>
      <c r="DY18" s="190" t="str">
        <f t="shared" si="152"/>
        <v/>
      </c>
      <c r="DZ18" s="190" t="str">
        <f t="shared" si="152"/>
        <v/>
      </c>
      <c r="EA18" s="190" t="str">
        <f t="shared" si="152"/>
        <v/>
      </c>
      <c r="EB18" s="190" t="str">
        <f t="shared" si="152"/>
        <v/>
      </c>
      <c r="EC18" s="190" t="str">
        <f t="shared" si="152"/>
        <v/>
      </c>
      <c r="ED18" s="190" t="str">
        <f t="shared" si="152"/>
        <v/>
      </c>
      <c r="EE18" s="206" t="str">
        <f t="shared" si="25"/>
        <v/>
      </c>
      <c r="EF18" s="207" t="e">
        <f t="shared" si="26"/>
        <v>#N/A</v>
      </c>
      <c r="EG18" s="207" t="e">
        <f t="shared" si="27"/>
        <v>#N/A</v>
      </c>
      <c r="EH18" s="207" t="e">
        <f t="shared" si="28"/>
        <v>#N/A</v>
      </c>
      <c r="EI18" s="207" t="e">
        <f t="shared" si="29"/>
        <v>#N/A</v>
      </c>
      <c r="EJ18" s="207" t="e">
        <f t="shared" si="30"/>
        <v>#N/A</v>
      </c>
      <c r="EK18" s="207" t="e">
        <f t="shared" si="31"/>
        <v>#N/A</v>
      </c>
      <c r="EL18" s="207" t="e">
        <f t="shared" si="32"/>
        <v>#N/A</v>
      </c>
      <c r="EM18" s="207" t="e">
        <f t="shared" si="33"/>
        <v>#N/A</v>
      </c>
      <c r="EN18" s="207" t="e">
        <f t="shared" si="34"/>
        <v>#N/A</v>
      </c>
      <c r="EO18" s="207" t="e">
        <f t="shared" si="35"/>
        <v>#N/A</v>
      </c>
      <c r="EP18" s="207" t="e">
        <f t="shared" si="36"/>
        <v>#N/A</v>
      </c>
      <c r="EQ18" s="207" t="e">
        <f t="shared" si="37"/>
        <v>#N/A</v>
      </c>
      <c r="ER18" s="207" t="e">
        <f t="shared" si="38"/>
        <v>#N/A</v>
      </c>
      <c r="ES18" s="207" t="e">
        <f t="shared" si="39"/>
        <v>#N/A</v>
      </c>
      <c r="ET18" s="207" t="e">
        <f t="shared" si="40"/>
        <v>#N/A</v>
      </c>
      <c r="EU18" s="207" t="e">
        <f t="shared" si="41"/>
        <v>#N/A</v>
      </c>
      <c r="EV18" s="207" t="e">
        <f t="shared" si="42"/>
        <v>#N/A</v>
      </c>
      <c r="EW18" s="207" t="e">
        <f t="shared" si="43"/>
        <v>#N/A</v>
      </c>
      <c r="EX18" s="207" t="e">
        <f t="shared" si="44"/>
        <v>#N/A</v>
      </c>
      <c r="EY18" s="207" t="e">
        <f t="shared" si="45"/>
        <v>#N/A</v>
      </c>
      <c r="EZ18" s="207" t="e">
        <f t="shared" si="46"/>
        <v>#N/A</v>
      </c>
      <c r="FA18" s="207" t="e">
        <f t="shared" si="47"/>
        <v>#N/A</v>
      </c>
      <c r="FB18" s="207" t="e">
        <f t="shared" si="48"/>
        <v>#N/A</v>
      </c>
      <c r="FC18" s="207" t="e">
        <f t="shared" si="49"/>
        <v>#N/A</v>
      </c>
      <c r="FD18" s="207" t="e">
        <f t="shared" si="50"/>
        <v>#N/A</v>
      </c>
      <c r="FE18" s="207" t="e">
        <f t="shared" si="51"/>
        <v>#N/A</v>
      </c>
      <c r="FF18" s="207" t="e">
        <f t="shared" si="52"/>
        <v>#N/A</v>
      </c>
      <c r="FG18" s="207" t="e">
        <f t="shared" si="53"/>
        <v>#N/A</v>
      </c>
      <c r="FH18" s="207" t="e">
        <f t="shared" si="54"/>
        <v>#N/A</v>
      </c>
      <c r="FI18" s="207" t="e">
        <f t="shared" si="55"/>
        <v>#N/A</v>
      </c>
      <c r="FJ18" s="207" t="e">
        <f t="shared" si="56"/>
        <v>#N/A</v>
      </c>
      <c r="FK18" s="207" t="e">
        <f t="shared" si="57"/>
        <v>#N/A</v>
      </c>
      <c r="FL18" s="207" t="e">
        <f t="shared" si="58"/>
        <v>#N/A</v>
      </c>
      <c r="FM18" s="207" t="e">
        <f t="shared" si="59"/>
        <v>#N/A</v>
      </c>
      <c r="FN18" s="207" t="e">
        <f t="shared" si="60"/>
        <v>#N/A</v>
      </c>
      <c r="FO18" s="207" t="e">
        <f t="shared" si="61"/>
        <v>#N/A</v>
      </c>
      <c r="FP18" s="207" t="e">
        <f t="shared" si="62"/>
        <v>#N/A</v>
      </c>
      <c r="FQ18" s="207" t="e">
        <f t="shared" si="63"/>
        <v>#N/A</v>
      </c>
      <c r="FR18" s="207" t="e">
        <f t="shared" si="64"/>
        <v>#N/A</v>
      </c>
      <c r="FS18" s="207" t="e">
        <f t="shared" si="65"/>
        <v>#N/A</v>
      </c>
      <c r="FT18" s="207" t="e">
        <f t="shared" si="66"/>
        <v>#N/A</v>
      </c>
      <c r="FU18" s="207" t="e">
        <f t="shared" si="67"/>
        <v>#N/A</v>
      </c>
      <c r="FV18" s="207" t="e">
        <f t="shared" si="68"/>
        <v>#N/A</v>
      </c>
      <c r="FW18" s="207" t="e">
        <f t="shared" si="69"/>
        <v>#N/A</v>
      </c>
      <c r="FX18" s="207" t="e">
        <f t="shared" si="70"/>
        <v>#N/A</v>
      </c>
      <c r="FY18" s="207" t="e">
        <f t="shared" si="71"/>
        <v>#N/A</v>
      </c>
      <c r="FZ18" s="207" t="e">
        <f t="shared" si="72"/>
        <v>#N/A</v>
      </c>
      <c r="GA18" s="207" t="e">
        <f t="shared" si="73"/>
        <v>#N/A</v>
      </c>
      <c r="GB18" s="207" t="e">
        <f t="shared" si="74"/>
        <v>#N/A</v>
      </c>
      <c r="GC18" s="207" t="e">
        <f t="shared" si="75"/>
        <v>#N/A</v>
      </c>
      <c r="GD18" s="207" t="e">
        <f t="shared" si="76"/>
        <v>#N/A</v>
      </c>
      <c r="GE18" s="207" t="e">
        <f t="shared" si="77"/>
        <v>#N/A</v>
      </c>
      <c r="GF18" s="207" t="e">
        <f t="shared" si="78"/>
        <v>#N/A</v>
      </c>
      <c r="GG18" s="207" t="e">
        <f t="shared" si="79"/>
        <v>#N/A</v>
      </c>
      <c r="GH18" s="207" t="e">
        <f t="shared" si="80"/>
        <v>#N/A</v>
      </c>
      <c r="GI18" s="207" t="e">
        <f t="shared" si="81"/>
        <v>#N/A</v>
      </c>
      <c r="GJ18" s="207" t="e">
        <f t="shared" si="82"/>
        <v>#N/A</v>
      </c>
      <c r="GK18" s="207" t="e">
        <f t="shared" si="83"/>
        <v>#N/A</v>
      </c>
      <c r="GL18" s="207" t="e">
        <f t="shared" si="84"/>
        <v>#N/A</v>
      </c>
      <c r="GM18" s="207" t="e">
        <f t="shared" si="85"/>
        <v>#N/A</v>
      </c>
      <c r="GN18" s="207" t="e">
        <f t="shared" si="86"/>
        <v>#N/A</v>
      </c>
      <c r="GO18" s="207" t="e">
        <f t="shared" si="87"/>
        <v>#N/A</v>
      </c>
      <c r="GP18" s="207" t="e">
        <f t="shared" si="88"/>
        <v>#N/A</v>
      </c>
      <c r="GQ18" s="207" t="e">
        <f t="shared" si="89"/>
        <v>#N/A</v>
      </c>
      <c r="GR18" s="207" t="e">
        <f t="shared" si="90"/>
        <v>#N/A</v>
      </c>
      <c r="GS18" s="207" t="e">
        <f t="shared" si="91"/>
        <v>#N/A</v>
      </c>
      <c r="GT18" s="207" t="e">
        <f t="shared" si="92"/>
        <v>#N/A</v>
      </c>
      <c r="GU18" s="207" t="e">
        <f t="shared" si="93"/>
        <v>#N/A</v>
      </c>
      <c r="GV18" s="207" t="e">
        <f t="shared" si="94"/>
        <v>#N/A</v>
      </c>
      <c r="GW18" s="207" t="e">
        <f t="shared" si="95"/>
        <v>#N/A</v>
      </c>
      <c r="GX18" s="207" t="e">
        <f t="shared" si="96"/>
        <v>#N/A</v>
      </c>
      <c r="GY18" s="207" t="e">
        <f t="shared" si="97"/>
        <v>#N/A</v>
      </c>
      <c r="GZ18" s="207" t="e">
        <f t="shared" si="98"/>
        <v>#N/A</v>
      </c>
      <c r="HA18" s="207" t="e">
        <f t="shared" si="99"/>
        <v>#N/A</v>
      </c>
      <c r="HB18" s="207" t="e">
        <f t="shared" si="100"/>
        <v>#N/A</v>
      </c>
      <c r="HC18" s="207" t="e">
        <f t="shared" si="101"/>
        <v>#N/A</v>
      </c>
      <c r="HD18" s="207" t="e">
        <f t="shared" si="102"/>
        <v>#N/A</v>
      </c>
      <c r="HE18" s="207" t="e">
        <f t="shared" si="103"/>
        <v>#N/A</v>
      </c>
      <c r="HF18" s="207" t="e">
        <f t="shared" si="104"/>
        <v>#N/A</v>
      </c>
      <c r="HG18" s="207" t="e">
        <f t="shared" si="105"/>
        <v>#N/A</v>
      </c>
      <c r="HH18" s="207" t="e">
        <f t="shared" si="106"/>
        <v>#N/A</v>
      </c>
      <c r="HI18" s="207" t="e">
        <f t="shared" si="107"/>
        <v>#N/A</v>
      </c>
      <c r="HJ18" s="207" t="e">
        <f t="shared" si="108"/>
        <v>#N/A</v>
      </c>
      <c r="HK18" s="207" t="e">
        <f t="shared" si="109"/>
        <v>#N/A</v>
      </c>
      <c r="HL18" s="207" t="e">
        <f t="shared" si="110"/>
        <v>#N/A</v>
      </c>
      <c r="HM18" s="207" t="e">
        <f t="shared" si="111"/>
        <v>#N/A</v>
      </c>
      <c r="HN18" s="207" t="e">
        <f t="shared" si="112"/>
        <v>#N/A</v>
      </c>
      <c r="HO18" s="207" t="e">
        <f t="shared" si="113"/>
        <v>#N/A</v>
      </c>
      <c r="HP18" s="207" t="e">
        <f t="shared" si="114"/>
        <v>#N/A</v>
      </c>
      <c r="HQ18" s="207" t="e">
        <f t="shared" si="115"/>
        <v>#N/A</v>
      </c>
      <c r="HR18" s="207" t="e">
        <f t="shared" si="116"/>
        <v>#N/A</v>
      </c>
      <c r="HS18" s="207" t="e">
        <f t="shared" si="117"/>
        <v>#N/A</v>
      </c>
      <c r="HT18" s="207" t="e">
        <f t="shared" si="118"/>
        <v>#N/A</v>
      </c>
      <c r="HU18" s="207" t="e">
        <f t="shared" si="119"/>
        <v>#N/A</v>
      </c>
      <c r="HV18" s="207" t="e">
        <f t="shared" si="120"/>
        <v>#N/A</v>
      </c>
      <c r="HW18" s="207" t="e">
        <f t="shared" si="121"/>
        <v>#N/A</v>
      </c>
      <c r="HX18" s="207" t="e">
        <f t="shared" si="122"/>
        <v>#N/A</v>
      </c>
      <c r="HY18" s="207" t="e">
        <f t="shared" si="123"/>
        <v>#N/A</v>
      </c>
      <c r="HZ18" s="207" t="e">
        <f t="shared" si="124"/>
        <v>#N/A</v>
      </c>
      <c r="IA18" s="207" t="e">
        <f t="shared" si="125"/>
        <v>#N/A</v>
      </c>
      <c r="IB18" s="207" t="e">
        <f t="shared" si="126"/>
        <v>#N/A</v>
      </c>
    </row>
    <row r="19" spans="1:236" hidden="1" x14ac:dyDescent="0.25">
      <c r="A19" s="22">
        <v>16</v>
      </c>
      <c r="B19" s="110" t="str">
        <f t="shared" si="10"/>
        <v/>
      </c>
      <c r="C19" s="124"/>
      <c r="D19" s="110" t="str">
        <f t="shared" si="11"/>
        <v/>
      </c>
      <c r="E19" s="119" t="str">
        <f t="shared" si="12"/>
        <v/>
      </c>
      <c r="F19" s="23" t="str">
        <f t="shared" si="13"/>
        <v/>
      </c>
      <c r="G19" s="24" t="str">
        <f t="shared" si="14"/>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15"/>
        <v/>
      </c>
      <c r="K19" s="26"/>
      <c r="L19" s="24" t="str">
        <f>IF(OR(F19="",K19=""),"",MATCH(K19,Confidence!$A$1:$A$10,0))</f>
        <v/>
      </c>
      <c r="M19" s="27" t="str">
        <f t="shared" si="16"/>
        <v/>
      </c>
      <c r="N19" s="27" t="str">
        <f t="shared" si="17"/>
        <v/>
      </c>
      <c r="O19" s="24"/>
      <c r="P19" s="111" t="str">
        <f t="shared" si="18"/>
        <v/>
      </c>
      <c r="Q19" s="111" t="str">
        <f t="shared" si="19"/>
        <v/>
      </c>
      <c r="R19" s="39" t="str">
        <f t="shared" si="20"/>
        <v/>
      </c>
      <c r="S19" s="124"/>
      <c r="T19" s="218" t="str">
        <f>IF(AND(B19&gt;0,C19&gt;0,D19&gt;0,M19&gt;0,N19&gt;0,S19&gt;0,NOT(K19="")),ABS(VLOOKUP($S$1,VLookups!$A$28:$B$29,2,FALSE)-_xlfn.BETA.DIST(S19,IF(G19="L",N19,M19),IF(G19="L",M19,N19),TRUE,B19,D19)),"")</f>
        <v/>
      </c>
      <c r="U19" s="121" t="str">
        <f>IF(OR($M19="",$N19=""),"",_xlfn.BETA.INV(ABS(VLOOKUP($S$1,VLookups!$A$28:$B$29,2,FALSE)-U$3),IF($G19="L",$N19,$M19),IF($G19="L",$M19,$N19),$B19,$D19))</f>
        <v/>
      </c>
      <c r="V19" s="122" t="str">
        <f>IF(OR($M19="",$N19=""),"",_xlfn.BETA.INV(ABS(VLOOKUP($S$1,VLookups!$A$28:$B$29,2,FALSE)-V$3),IF($G19="L",$N19,$M19),IF($G19="L",$M19,$N19),$B19,$D19))</f>
        <v/>
      </c>
      <c r="W19" s="121" t="str">
        <f>IF(OR($M19="",$N19=""),"",_xlfn.BETA.INV(ABS(VLOOKUP($S$1,VLookups!$A$28:$B$29,2,FALSE)-W$3),IF($G19="L",$N19,$M19),IF($G19="L",$M19,$N19),$B19,$D19))</f>
        <v/>
      </c>
      <c r="X19" s="122" t="str">
        <f>IF(OR($M19="",$N19=""),"",_xlfn.BETA.INV(ABS(VLOOKUP($S$1,VLookups!$A$28:$B$29,2,FALSE)-X$3),IF($G19="L",$N19,$M19),IF($G19="L",$M19,$N19),$B19,$D19))</f>
        <v/>
      </c>
      <c r="Y19" s="121" t="str">
        <f>IF(OR($M19="",$N19=""),"",_xlfn.BETA.INV(ABS(VLOOKUP($S$1,VLookups!$A$28:$B$29,2,FALSE)-Y$3),IF($G19="L",$N19,$M19),IF($G19="L",$M19,$N19),$B19,$D19))</f>
        <v/>
      </c>
      <c r="Z19" s="122" t="str">
        <f>IF(OR($M19="",$N19=""),"",_xlfn.BETA.INV(ABS(VLOOKUP($S$1,VLookups!$A$28:$B$29,2,FALSE)-Z$3),IF($G19="L",$N19,$M19),IF($G19="L",$M19,$N19),$B19,$D19))</f>
        <v/>
      </c>
      <c r="AA19" s="121" t="str">
        <f>IF(OR($M19="",$N19=""),"",_xlfn.BETA.INV(ABS(VLOOKUP($S$1,VLookups!$A$28:$B$29,2,FALSE)-AA$3),IF($G19="L",$N19,$M19),IF($G19="L",$M19,$N19),$B19,$D19))</f>
        <v/>
      </c>
      <c r="AB19" s="122" t="str">
        <f>IF(OR($M19="",$N19=""),"",_xlfn.BETA.INV(ABS(VLOOKUP($S$1,VLookups!$A$28:$B$29,2,FALSE)-AB$3),IF($G19="L",$N19,$M19),IF($G19="L",$M19,$N19),$B19,$D19))</f>
        <v/>
      </c>
      <c r="AC19" s="121" t="str">
        <f>IF(OR($M19="",$N19=""),"",_xlfn.BETA.INV(ABS(VLOOKUP($S$1,VLookups!$A$28:$B$29,2,FALSE)-AC$3),IF($G19="L",$N19,$M19),IF($G19="L",$M19,$N19),$B19,$D19))</f>
        <v/>
      </c>
      <c r="AD19" s="122" t="str">
        <f>IF(OR($M19="",$N19=""),"",_xlfn.BETA.INV(ABS(VLOOKUP($S$1,VLookups!$A$28:$B$29,2,FALSE)-AD$3),IF($G19="L",$N19,$M19),IF($G19="L",$M19,$N19),$B19,$D19))</f>
        <v/>
      </c>
      <c r="AE19" s="121" t="str">
        <f>IF(OR($M19="",$N19=""),"",_xlfn.BETA.INV(ABS(VLOOKUP($S$1,VLookups!$A$28:$B$29,2,FALSE)-AE$3),IF($G19="L",$N19,$M19),IF($G19="L",$M19,$N19),$B19,$D19))</f>
        <v/>
      </c>
      <c r="AF19" s="122" t="str">
        <f>IF(OR($M19="",$N19=""),"",_xlfn.BETA.INV(ABS(VLOOKUP($S$1,VLookups!$A$28:$B$29,2,FALSE)-AF$3),IF($G19="L",$N19,$M19),IF($G19="L",$M19,$N19),$B19,$D19))</f>
        <v/>
      </c>
      <c r="AG19" s="17"/>
      <c r="AH19" s="208" t="str">
        <f t="shared" si="21"/>
        <v/>
      </c>
      <c r="AI19" s="206" t="str">
        <f t="shared" si="22"/>
        <v/>
      </c>
      <c r="AJ19" s="190" t="str">
        <f t="shared" ref="AJ19:CU19" si="153">IF(ISNONTEXT($AH19),AI19+$AH19,"")</f>
        <v/>
      </c>
      <c r="AK19" s="190" t="str">
        <f t="shared" si="153"/>
        <v/>
      </c>
      <c r="AL19" s="190" t="str">
        <f t="shared" si="153"/>
        <v/>
      </c>
      <c r="AM19" s="190" t="str">
        <f t="shared" si="153"/>
        <v/>
      </c>
      <c r="AN19" s="190" t="str">
        <f t="shared" si="153"/>
        <v/>
      </c>
      <c r="AO19" s="190" t="str">
        <f t="shared" si="153"/>
        <v/>
      </c>
      <c r="AP19" s="190" t="str">
        <f t="shared" si="153"/>
        <v/>
      </c>
      <c r="AQ19" s="190" t="str">
        <f t="shared" si="153"/>
        <v/>
      </c>
      <c r="AR19" s="190" t="str">
        <f t="shared" si="153"/>
        <v/>
      </c>
      <c r="AS19" s="190" t="str">
        <f t="shared" si="153"/>
        <v/>
      </c>
      <c r="AT19" s="190" t="str">
        <f t="shared" si="153"/>
        <v/>
      </c>
      <c r="AU19" s="190" t="str">
        <f t="shared" si="153"/>
        <v/>
      </c>
      <c r="AV19" s="190" t="str">
        <f t="shared" si="153"/>
        <v/>
      </c>
      <c r="AW19" s="190" t="str">
        <f t="shared" si="153"/>
        <v/>
      </c>
      <c r="AX19" s="190" t="str">
        <f t="shared" si="153"/>
        <v/>
      </c>
      <c r="AY19" s="190" t="str">
        <f t="shared" si="153"/>
        <v/>
      </c>
      <c r="AZ19" s="190" t="str">
        <f t="shared" si="153"/>
        <v/>
      </c>
      <c r="BA19" s="190" t="str">
        <f t="shared" si="153"/>
        <v/>
      </c>
      <c r="BB19" s="190" t="str">
        <f t="shared" si="153"/>
        <v/>
      </c>
      <c r="BC19" s="190" t="str">
        <f t="shared" si="153"/>
        <v/>
      </c>
      <c r="BD19" s="190" t="str">
        <f t="shared" si="153"/>
        <v/>
      </c>
      <c r="BE19" s="190" t="str">
        <f t="shared" si="153"/>
        <v/>
      </c>
      <c r="BF19" s="190" t="str">
        <f t="shared" si="153"/>
        <v/>
      </c>
      <c r="BG19" s="190" t="str">
        <f t="shared" si="153"/>
        <v/>
      </c>
      <c r="BH19" s="190" t="str">
        <f t="shared" si="153"/>
        <v/>
      </c>
      <c r="BI19" s="190" t="str">
        <f t="shared" si="153"/>
        <v/>
      </c>
      <c r="BJ19" s="190" t="str">
        <f t="shared" si="153"/>
        <v/>
      </c>
      <c r="BK19" s="190" t="str">
        <f t="shared" si="153"/>
        <v/>
      </c>
      <c r="BL19" s="190" t="str">
        <f t="shared" si="153"/>
        <v/>
      </c>
      <c r="BM19" s="190" t="str">
        <f t="shared" si="153"/>
        <v/>
      </c>
      <c r="BN19" s="190" t="str">
        <f t="shared" si="153"/>
        <v/>
      </c>
      <c r="BO19" s="190" t="str">
        <f t="shared" si="153"/>
        <v/>
      </c>
      <c r="BP19" s="190" t="str">
        <f t="shared" si="153"/>
        <v/>
      </c>
      <c r="BQ19" s="190" t="str">
        <f t="shared" si="153"/>
        <v/>
      </c>
      <c r="BR19" s="190" t="str">
        <f t="shared" si="153"/>
        <v/>
      </c>
      <c r="BS19" s="190" t="str">
        <f t="shared" si="153"/>
        <v/>
      </c>
      <c r="BT19" s="190" t="str">
        <f t="shared" si="153"/>
        <v/>
      </c>
      <c r="BU19" s="190" t="str">
        <f t="shared" si="153"/>
        <v/>
      </c>
      <c r="BV19" s="190" t="str">
        <f t="shared" si="153"/>
        <v/>
      </c>
      <c r="BW19" s="190" t="str">
        <f t="shared" si="153"/>
        <v/>
      </c>
      <c r="BX19" s="190" t="str">
        <f t="shared" si="153"/>
        <v/>
      </c>
      <c r="BY19" s="190" t="str">
        <f t="shared" si="153"/>
        <v/>
      </c>
      <c r="BZ19" s="190" t="str">
        <f t="shared" si="153"/>
        <v/>
      </c>
      <c r="CA19" s="190" t="str">
        <f t="shared" si="153"/>
        <v/>
      </c>
      <c r="CB19" s="190" t="str">
        <f t="shared" si="153"/>
        <v/>
      </c>
      <c r="CC19" s="190" t="str">
        <f t="shared" si="153"/>
        <v/>
      </c>
      <c r="CD19" s="190" t="str">
        <f t="shared" si="153"/>
        <v/>
      </c>
      <c r="CE19" s="190" t="str">
        <f t="shared" si="153"/>
        <v/>
      </c>
      <c r="CF19" s="190" t="str">
        <f t="shared" si="153"/>
        <v/>
      </c>
      <c r="CG19" s="190" t="str">
        <f t="shared" si="153"/>
        <v/>
      </c>
      <c r="CH19" s="190" t="str">
        <f t="shared" si="153"/>
        <v/>
      </c>
      <c r="CI19" s="190" t="str">
        <f t="shared" si="153"/>
        <v/>
      </c>
      <c r="CJ19" s="190" t="str">
        <f t="shared" si="153"/>
        <v/>
      </c>
      <c r="CK19" s="190" t="str">
        <f t="shared" si="153"/>
        <v/>
      </c>
      <c r="CL19" s="190" t="str">
        <f t="shared" si="153"/>
        <v/>
      </c>
      <c r="CM19" s="190" t="str">
        <f t="shared" si="153"/>
        <v/>
      </c>
      <c r="CN19" s="190" t="str">
        <f t="shared" si="153"/>
        <v/>
      </c>
      <c r="CO19" s="190" t="str">
        <f t="shared" si="153"/>
        <v/>
      </c>
      <c r="CP19" s="190" t="str">
        <f t="shared" si="153"/>
        <v/>
      </c>
      <c r="CQ19" s="190" t="str">
        <f t="shared" si="153"/>
        <v/>
      </c>
      <c r="CR19" s="190" t="str">
        <f t="shared" si="153"/>
        <v/>
      </c>
      <c r="CS19" s="190" t="str">
        <f t="shared" si="153"/>
        <v/>
      </c>
      <c r="CT19" s="190" t="str">
        <f t="shared" si="153"/>
        <v/>
      </c>
      <c r="CU19" s="190" t="str">
        <f t="shared" si="153"/>
        <v/>
      </c>
      <c r="CV19" s="190" t="str">
        <f t="shared" ref="CV19:ED19" si="154">IF(ISNONTEXT($AH19),CU19+$AH19,"")</f>
        <v/>
      </c>
      <c r="CW19" s="190" t="str">
        <f t="shared" si="154"/>
        <v/>
      </c>
      <c r="CX19" s="190" t="str">
        <f t="shared" si="154"/>
        <v/>
      </c>
      <c r="CY19" s="190" t="str">
        <f t="shared" si="154"/>
        <v/>
      </c>
      <c r="CZ19" s="190" t="str">
        <f t="shared" si="154"/>
        <v/>
      </c>
      <c r="DA19" s="190" t="str">
        <f t="shared" si="154"/>
        <v/>
      </c>
      <c r="DB19" s="190" t="str">
        <f t="shared" si="154"/>
        <v/>
      </c>
      <c r="DC19" s="190" t="str">
        <f t="shared" si="154"/>
        <v/>
      </c>
      <c r="DD19" s="190" t="str">
        <f t="shared" si="154"/>
        <v/>
      </c>
      <c r="DE19" s="190" t="str">
        <f t="shared" si="154"/>
        <v/>
      </c>
      <c r="DF19" s="190" t="str">
        <f t="shared" si="154"/>
        <v/>
      </c>
      <c r="DG19" s="190" t="str">
        <f t="shared" si="154"/>
        <v/>
      </c>
      <c r="DH19" s="190" t="str">
        <f t="shared" si="154"/>
        <v/>
      </c>
      <c r="DI19" s="190" t="str">
        <f t="shared" si="154"/>
        <v/>
      </c>
      <c r="DJ19" s="190" t="str">
        <f t="shared" si="154"/>
        <v/>
      </c>
      <c r="DK19" s="190" t="str">
        <f t="shared" si="154"/>
        <v/>
      </c>
      <c r="DL19" s="190" t="str">
        <f t="shared" si="154"/>
        <v/>
      </c>
      <c r="DM19" s="190" t="str">
        <f t="shared" si="154"/>
        <v/>
      </c>
      <c r="DN19" s="190" t="str">
        <f t="shared" si="154"/>
        <v/>
      </c>
      <c r="DO19" s="190" t="str">
        <f t="shared" si="154"/>
        <v/>
      </c>
      <c r="DP19" s="190" t="str">
        <f t="shared" si="154"/>
        <v/>
      </c>
      <c r="DQ19" s="190" t="str">
        <f t="shared" si="154"/>
        <v/>
      </c>
      <c r="DR19" s="190" t="str">
        <f t="shared" si="154"/>
        <v/>
      </c>
      <c r="DS19" s="190" t="str">
        <f t="shared" si="154"/>
        <v/>
      </c>
      <c r="DT19" s="190" t="str">
        <f t="shared" si="154"/>
        <v/>
      </c>
      <c r="DU19" s="190" t="str">
        <f t="shared" si="154"/>
        <v/>
      </c>
      <c r="DV19" s="190" t="str">
        <f t="shared" si="154"/>
        <v/>
      </c>
      <c r="DW19" s="190" t="str">
        <f t="shared" si="154"/>
        <v/>
      </c>
      <c r="DX19" s="190" t="str">
        <f t="shared" si="154"/>
        <v/>
      </c>
      <c r="DY19" s="190" t="str">
        <f t="shared" si="154"/>
        <v/>
      </c>
      <c r="DZ19" s="190" t="str">
        <f t="shared" si="154"/>
        <v/>
      </c>
      <c r="EA19" s="190" t="str">
        <f t="shared" si="154"/>
        <v/>
      </c>
      <c r="EB19" s="190" t="str">
        <f t="shared" si="154"/>
        <v/>
      </c>
      <c r="EC19" s="190" t="str">
        <f t="shared" si="154"/>
        <v/>
      </c>
      <c r="ED19" s="190" t="str">
        <f t="shared" si="154"/>
        <v/>
      </c>
      <c r="EE19" s="206" t="str">
        <f t="shared" si="25"/>
        <v/>
      </c>
      <c r="EF19" s="207" t="e">
        <f t="shared" si="26"/>
        <v>#N/A</v>
      </c>
      <c r="EG19" s="207" t="e">
        <f t="shared" si="27"/>
        <v>#N/A</v>
      </c>
      <c r="EH19" s="207" t="e">
        <f t="shared" si="28"/>
        <v>#N/A</v>
      </c>
      <c r="EI19" s="207" t="e">
        <f t="shared" si="29"/>
        <v>#N/A</v>
      </c>
      <c r="EJ19" s="207" t="e">
        <f t="shared" si="30"/>
        <v>#N/A</v>
      </c>
      <c r="EK19" s="207" t="e">
        <f t="shared" si="31"/>
        <v>#N/A</v>
      </c>
      <c r="EL19" s="207" t="e">
        <f t="shared" si="32"/>
        <v>#N/A</v>
      </c>
      <c r="EM19" s="207" t="e">
        <f t="shared" si="33"/>
        <v>#N/A</v>
      </c>
      <c r="EN19" s="207" t="e">
        <f t="shared" si="34"/>
        <v>#N/A</v>
      </c>
      <c r="EO19" s="207" t="e">
        <f t="shared" si="35"/>
        <v>#N/A</v>
      </c>
      <c r="EP19" s="207" t="e">
        <f t="shared" si="36"/>
        <v>#N/A</v>
      </c>
      <c r="EQ19" s="207" t="e">
        <f t="shared" si="37"/>
        <v>#N/A</v>
      </c>
      <c r="ER19" s="207" t="e">
        <f t="shared" si="38"/>
        <v>#N/A</v>
      </c>
      <c r="ES19" s="207" t="e">
        <f t="shared" si="39"/>
        <v>#N/A</v>
      </c>
      <c r="ET19" s="207" t="e">
        <f t="shared" si="40"/>
        <v>#N/A</v>
      </c>
      <c r="EU19" s="207" t="e">
        <f t="shared" si="41"/>
        <v>#N/A</v>
      </c>
      <c r="EV19" s="207" t="e">
        <f t="shared" si="42"/>
        <v>#N/A</v>
      </c>
      <c r="EW19" s="207" t="e">
        <f t="shared" si="43"/>
        <v>#N/A</v>
      </c>
      <c r="EX19" s="207" t="e">
        <f t="shared" si="44"/>
        <v>#N/A</v>
      </c>
      <c r="EY19" s="207" t="e">
        <f t="shared" si="45"/>
        <v>#N/A</v>
      </c>
      <c r="EZ19" s="207" t="e">
        <f t="shared" si="46"/>
        <v>#N/A</v>
      </c>
      <c r="FA19" s="207" t="e">
        <f t="shared" si="47"/>
        <v>#N/A</v>
      </c>
      <c r="FB19" s="207" t="e">
        <f t="shared" si="48"/>
        <v>#N/A</v>
      </c>
      <c r="FC19" s="207" t="e">
        <f t="shared" si="49"/>
        <v>#N/A</v>
      </c>
      <c r="FD19" s="207" t="e">
        <f t="shared" si="50"/>
        <v>#N/A</v>
      </c>
      <c r="FE19" s="207" t="e">
        <f t="shared" si="51"/>
        <v>#N/A</v>
      </c>
      <c r="FF19" s="207" t="e">
        <f t="shared" si="52"/>
        <v>#N/A</v>
      </c>
      <c r="FG19" s="207" t="e">
        <f t="shared" si="53"/>
        <v>#N/A</v>
      </c>
      <c r="FH19" s="207" t="e">
        <f t="shared" si="54"/>
        <v>#N/A</v>
      </c>
      <c r="FI19" s="207" t="e">
        <f t="shared" si="55"/>
        <v>#N/A</v>
      </c>
      <c r="FJ19" s="207" t="e">
        <f t="shared" si="56"/>
        <v>#N/A</v>
      </c>
      <c r="FK19" s="207" t="e">
        <f t="shared" si="57"/>
        <v>#N/A</v>
      </c>
      <c r="FL19" s="207" t="e">
        <f t="shared" si="58"/>
        <v>#N/A</v>
      </c>
      <c r="FM19" s="207" t="e">
        <f t="shared" si="59"/>
        <v>#N/A</v>
      </c>
      <c r="FN19" s="207" t="e">
        <f t="shared" si="60"/>
        <v>#N/A</v>
      </c>
      <c r="FO19" s="207" t="e">
        <f t="shared" si="61"/>
        <v>#N/A</v>
      </c>
      <c r="FP19" s="207" t="e">
        <f t="shared" si="62"/>
        <v>#N/A</v>
      </c>
      <c r="FQ19" s="207" t="e">
        <f t="shared" si="63"/>
        <v>#N/A</v>
      </c>
      <c r="FR19" s="207" t="e">
        <f t="shared" si="64"/>
        <v>#N/A</v>
      </c>
      <c r="FS19" s="207" t="e">
        <f t="shared" si="65"/>
        <v>#N/A</v>
      </c>
      <c r="FT19" s="207" t="e">
        <f t="shared" si="66"/>
        <v>#N/A</v>
      </c>
      <c r="FU19" s="207" t="e">
        <f t="shared" si="67"/>
        <v>#N/A</v>
      </c>
      <c r="FV19" s="207" t="e">
        <f t="shared" si="68"/>
        <v>#N/A</v>
      </c>
      <c r="FW19" s="207" t="e">
        <f t="shared" si="69"/>
        <v>#N/A</v>
      </c>
      <c r="FX19" s="207" t="e">
        <f t="shared" si="70"/>
        <v>#N/A</v>
      </c>
      <c r="FY19" s="207" t="e">
        <f t="shared" si="71"/>
        <v>#N/A</v>
      </c>
      <c r="FZ19" s="207" t="e">
        <f t="shared" si="72"/>
        <v>#N/A</v>
      </c>
      <c r="GA19" s="207" t="e">
        <f t="shared" si="73"/>
        <v>#N/A</v>
      </c>
      <c r="GB19" s="207" t="e">
        <f t="shared" si="74"/>
        <v>#N/A</v>
      </c>
      <c r="GC19" s="207" t="e">
        <f t="shared" si="75"/>
        <v>#N/A</v>
      </c>
      <c r="GD19" s="207" t="e">
        <f t="shared" si="76"/>
        <v>#N/A</v>
      </c>
      <c r="GE19" s="207" t="e">
        <f t="shared" si="77"/>
        <v>#N/A</v>
      </c>
      <c r="GF19" s="207" t="e">
        <f t="shared" si="78"/>
        <v>#N/A</v>
      </c>
      <c r="GG19" s="207" t="e">
        <f t="shared" si="79"/>
        <v>#N/A</v>
      </c>
      <c r="GH19" s="207" t="e">
        <f t="shared" si="80"/>
        <v>#N/A</v>
      </c>
      <c r="GI19" s="207" t="e">
        <f t="shared" si="81"/>
        <v>#N/A</v>
      </c>
      <c r="GJ19" s="207" t="e">
        <f t="shared" si="82"/>
        <v>#N/A</v>
      </c>
      <c r="GK19" s="207" t="e">
        <f t="shared" si="83"/>
        <v>#N/A</v>
      </c>
      <c r="GL19" s="207" t="e">
        <f t="shared" si="84"/>
        <v>#N/A</v>
      </c>
      <c r="GM19" s="207" t="e">
        <f t="shared" si="85"/>
        <v>#N/A</v>
      </c>
      <c r="GN19" s="207" t="e">
        <f t="shared" si="86"/>
        <v>#N/A</v>
      </c>
      <c r="GO19" s="207" t="e">
        <f t="shared" si="87"/>
        <v>#N/A</v>
      </c>
      <c r="GP19" s="207" t="e">
        <f t="shared" si="88"/>
        <v>#N/A</v>
      </c>
      <c r="GQ19" s="207" t="e">
        <f t="shared" si="89"/>
        <v>#N/A</v>
      </c>
      <c r="GR19" s="207" t="e">
        <f t="shared" si="90"/>
        <v>#N/A</v>
      </c>
      <c r="GS19" s="207" t="e">
        <f t="shared" si="91"/>
        <v>#N/A</v>
      </c>
      <c r="GT19" s="207" t="e">
        <f t="shared" si="92"/>
        <v>#N/A</v>
      </c>
      <c r="GU19" s="207" t="e">
        <f t="shared" si="93"/>
        <v>#N/A</v>
      </c>
      <c r="GV19" s="207" t="e">
        <f t="shared" si="94"/>
        <v>#N/A</v>
      </c>
      <c r="GW19" s="207" t="e">
        <f t="shared" si="95"/>
        <v>#N/A</v>
      </c>
      <c r="GX19" s="207" t="e">
        <f t="shared" si="96"/>
        <v>#N/A</v>
      </c>
      <c r="GY19" s="207" t="e">
        <f t="shared" si="97"/>
        <v>#N/A</v>
      </c>
      <c r="GZ19" s="207" t="e">
        <f t="shared" si="98"/>
        <v>#N/A</v>
      </c>
      <c r="HA19" s="207" t="e">
        <f t="shared" si="99"/>
        <v>#N/A</v>
      </c>
      <c r="HB19" s="207" t="e">
        <f t="shared" si="100"/>
        <v>#N/A</v>
      </c>
      <c r="HC19" s="207" t="e">
        <f t="shared" si="101"/>
        <v>#N/A</v>
      </c>
      <c r="HD19" s="207" t="e">
        <f t="shared" si="102"/>
        <v>#N/A</v>
      </c>
      <c r="HE19" s="207" t="e">
        <f t="shared" si="103"/>
        <v>#N/A</v>
      </c>
      <c r="HF19" s="207" t="e">
        <f t="shared" si="104"/>
        <v>#N/A</v>
      </c>
      <c r="HG19" s="207" t="e">
        <f t="shared" si="105"/>
        <v>#N/A</v>
      </c>
      <c r="HH19" s="207" t="e">
        <f t="shared" si="106"/>
        <v>#N/A</v>
      </c>
      <c r="HI19" s="207" t="e">
        <f t="shared" si="107"/>
        <v>#N/A</v>
      </c>
      <c r="HJ19" s="207" t="e">
        <f t="shared" si="108"/>
        <v>#N/A</v>
      </c>
      <c r="HK19" s="207" t="e">
        <f t="shared" si="109"/>
        <v>#N/A</v>
      </c>
      <c r="HL19" s="207" t="e">
        <f t="shared" si="110"/>
        <v>#N/A</v>
      </c>
      <c r="HM19" s="207" t="e">
        <f t="shared" si="111"/>
        <v>#N/A</v>
      </c>
      <c r="HN19" s="207" t="e">
        <f t="shared" si="112"/>
        <v>#N/A</v>
      </c>
      <c r="HO19" s="207" t="e">
        <f t="shared" si="113"/>
        <v>#N/A</v>
      </c>
      <c r="HP19" s="207" t="e">
        <f t="shared" si="114"/>
        <v>#N/A</v>
      </c>
      <c r="HQ19" s="207" t="e">
        <f t="shared" si="115"/>
        <v>#N/A</v>
      </c>
      <c r="HR19" s="207" t="e">
        <f t="shared" si="116"/>
        <v>#N/A</v>
      </c>
      <c r="HS19" s="207" t="e">
        <f t="shared" si="117"/>
        <v>#N/A</v>
      </c>
      <c r="HT19" s="207" t="e">
        <f t="shared" si="118"/>
        <v>#N/A</v>
      </c>
      <c r="HU19" s="207" t="e">
        <f t="shared" si="119"/>
        <v>#N/A</v>
      </c>
      <c r="HV19" s="207" t="e">
        <f t="shared" si="120"/>
        <v>#N/A</v>
      </c>
      <c r="HW19" s="207" t="e">
        <f t="shared" si="121"/>
        <v>#N/A</v>
      </c>
      <c r="HX19" s="207" t="e">
        <f t="shared" si="122"/>
        <v>#N/A</v>
      </c>
      <c r="HY19" s="207" t="e">
        <f t="shared" si="123"/>
        <v>#N/A</v>
      </c>
      <c r="HZ19" s="207" t="e">
        <f t="shared" si="124"/>
        <v>#N/A</v>
      </c>
      <c r="IA19" s="207" t="e">
        <f t="shared" si="125"/>
        <v>#N/A</v>
      </c>
      <c r="IB19" s="207" t="e">
        <f t="shared" si="126"/>
        <v>#N/A</v>
      </c>
    </row>
    <row r="20" spans="1:236" hidden="1" x14ac:dyDescent="0.25">
      <c r="A20" s="22">
        <v>17</v>
      </c>
      <c r="B20" s="110" t="str">
        <f t="shared" si="10"/>
        <v/>
      </c>
      <c r="C20" s="124"/>
      <c r="D20" s="110" t="str">
        <f t="shared" si="11"/>
        <v/>
      </c>
      <c r="E20" s="119" t="str">
        <f t="shared" si="12"/>
        <v/>
      </c>
      <c r="F20" s="23" t="str">
        <f t="shared" si="13"/>
        <v/>
      </c>
      <c r="G20" s="24" t="str">
        <f t="shared" si="14"/>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15"/>
        <v/>
      </c>
      <c r="K20" s="26"/>
      <c r="L20" s="24" t="str">
        <f>IF(OR(F20="",K20=""),"",MATCH(K20,Confidence!$A$1:$A$10,0))</f>
        <v/>
      </c>
      <c r="M20" s="27" t="str">
        <f t="shared" si="16"/>
        <v/>
      </c>
      <c r="N20" s="27" t="str">
        <f t="shared" si="17"/>
        <v/>
      </c>
      <c r="O20" s="24"/>
      <c r="P20" s="111" t="str">
        <f t="shared" si="18"/>
        <v/>
      </c>
      <c r="Q20" s="111" t="str">
        <f t="shared" si="19"/>
        <v/>
      </c>
      <c r="R20" s="39" t="str">
        <f t="shared" si="20"/>
        <v/>
      </c>
      <c r="S20" s="124"/>
      <c r="T20" s="218" t="str">
        <f>IF(AND(B20&gt;0,C20&gt;0,D20&gt;0,M20&gt;0,N20&gt;0,S20&gt;0,NOT(K20="")),ABS(VLOOKUP($S$1,VLookups!$A$28:$B$29,2,FALSE)-_xlfn.BETA.DIST(S20,IF(G20="L",N20,M20),IF(G20="L",M20,N20),TRUE,B20,D20)),"")</f>
        <v/>
      </c>
      <c r="U20" s="121" t="str">
        <f>IF(OR($M20="",$N20=""),"",_xlfn.BETA.INV(ABS(VLOOKUP($S$1,VLookups!$A$28:$B$29,2,FALSE)-U$3),IF($G20="L",$N20,$M20),IF($G20="L",$M20,$N20),$B20,$D20))</f>
        <v/>
      </c>
      <c r="V20" s="122" t="str">
        <f>IF(OR($M20="",$N20=""),"",_xlfn.BETA.INV(ABS(VLOOKUP($S$1,VLookups!$A$28:$B$29,2,FALSE)-V$3),IF($G20="L",$N20,$M20),IF($G20="L",$M20,$N20),$B20,$D20))</f>
        <v/>
      </c>
      <c r="W20" s="121" t="str">
        <f>IF(OR($M20="",$N20=""),"",_xlfn.BETA.INV(ABS(VLOOKUP($S$1,VLookups!$A$28:$B$29,2,FALSE)-W$3),IF($G20="L",$N20,$M20),IF($G20="L",$M20,$N20),$B20,$D20))</f>
        <v/>
      </c>
      <c r="X20" s="122" t="str">
        <f>IF(OR($M20="",$N20=""),"",_xlfn.BETA.INV(ABS(VLOOKUP($S$1,VLookups!$A$28:$B$29,2,FALSE)-X$3),IF($G20="L",$N20,$M20),IF($G20="L",$M20,$N20),$B20,$D20))</f>
        <v/>
      </c>
      <c r="Y20" s="121" t="str">
        <f>IF(OR($M20="",$N20=""),"",_xlfn.BETA.INV(ABS(VLOOKUP($S$1,VLookups!$A$28:$B$29,2,FALSE)-Y$3),IF($G20="L",$N20,$M20),IF($G20="L",$M20,$N20),$B20,$D20))</f>
        <v/>
      </c>
      <c r="Z20" s="122" t="str">
        <f>IF(OR($M20="",$N20=""),"",_xlfn.BETA.INV(ABS(VLOOKUP($S$1,VLookups!$A$28:$B$29,2,FALSE)-Z$3),IF($G20="L",$N20,$M20),IF($G20="L",$M20,$N20),$B20,$D20))</f>
        <v/>
      </c>
      <c r="AA20" s="121" t="str">
        <f>IF(OR($M20="",$N20=""),"",_xlfn.BETA.INV(ABS(VLOOKUP($S$1,VLookups!$A$28:$B$29,2,FALSE)-AA$3),IF($G20="L",$N20,$M20),IF($G20="L",$M20,$N20),$B20,$D20))</f>
        <v/>
      </c>
      <c r="AB20" s="122" t="str">
        <f>IF(OR($M20="",$N20=""),"",_xlfn.BETA.INV(ABS(VLOOKUP($S$1,VLookups!$A$28:$B$29,2,FALSE)-AB$3),IF($G20="L",$N20,$M20),IF($G20="L",$M20,$N20),$B20,$D20))</f>
        <v/>
      </c>
      <c r="AC20" s="121" t="str">
        <f>IF(OR($M20="",$N20=""),"",_xlfn.BETA.INV(ABS(VLOOKUP($S$1,VLookups!$A$28:$B$29,2,FALSE)-AC$3),IF($G20="L",$N20,$M20),IF($G20="L",$M20,$N20),$B20,$D20))</f>
        <v/>
      </c>
      <c r="AD20" s="122" t="str">
        <f>IF(OR($M20="",$N20=""),"",_xlfn.BETA.INV(ABS(VLOOKUP($S$1,VLookups!$A$28:$B$29,2,FALSE)-AD$3),IF($G20="L",$N20,$M20),IF($G20="L",$M20,$N20),$B20,$D20))</f>
        <v/>
      </c>
      <c r="AE20" s="121" t="str">
        <f>IF(OR($M20="",$N20=""),"",_xlfn.BETA.INV(ABS(VLOOKUP($S$1,VLookups!$A$28:$B$29,2,FALSE)-AE$3),IF($G20="L",$N20,$M20),IF($G20="L",$M20,$N20),$B20,$D20))</f>
        <v/>
      </c>
      <c r="AF20" s="122" t="str">
        <f>IF(OR($M20="",$N20=""),"",_xlfn.BETA.INV(ABS(VLOOKUP($S$1,VLookups!$A$28:$B$29,2,FALSE)-AF$3),IF($G20="L",$N20,$M20),IF($G20="L",$M20,$N20),$B20,$D20))</f>
        <v/>
      </c>
      <c r="AG20" s="17"/>
      <c r="AH20" s="208" t="str">
        <f t="shared" si="21"/>
        <v/>
      </c>
      <c r="AI20" s="206" t="str">
        <f t="shared" si="22"/>
        <v/>
      </c>
      <c r="AJ20" s="190" t="str">
        <f t="shared" ref="AJ20:CU20" si="155">IF(ISNONTEXT($AH20),AI20+$AH20,"")</f>
        <v/>
      </c>
      <c r="AK20" s="190" t="str">
        <f t="shared" si="155"/>
        <v/>
      </c>
      <c r="AL20" s="190" t="str">
        <f t="shared" si="155"/>
        <v/>
      </c>
      <c r="AM20" s="190" t="str">
        <f t="shared" si="155"/>
        <v/>
      </c>
      <c r="AN20" s="190" t="str">
        <f t="shared" si="155"/>
        <v/>
      </c>
      <c r="AO20" s="190" t="str">
        <f t="shared" si="155"/>
        <v/>
      </c>
      <c r="AP20" s="190" t="str">
        <f t="shared" si="155"/>
        <v/>
      </c>
      <c r="AQ20" s="190" t="str">
        <f t="shared" si="155"/>
        <v/>
      </c>
      <c r="AR20" s="190" t="str">
        <f t="shared" si="155"/>
        <v/>
      </c>
      <c r="AS20" s="190" t="str">
        <f t="shared" si="155"/>
        <v/>
      </c>
      <c r="AT20" s="190" t="str">
        <f t="shared" si="155"/>
        <v/>
      </c>
      <c r="AU20" s="190" t="str">
        <f t="shared" si="155"/>
        <v/>
      </c>
      <c r="AV20" s="190" t="str">
        <f t="shared" si="155"/>
        <v/>
      </c>
      <c r="AW20" s="190" t="str">
        <f t="shared" si="155"/>
        <v/>
      </c>
      <c r="AX20" s="190" t="str">
        <f t="shared" si="155"/>
        <v/>
      </c>
      <c r="AY20" s="190" t="str">
        <f t="shared" si="155"/>
        <v/>
      </c>
      <c r="AZ20" s="190" t="str">
        <f t="shared" si="155"/>
        <v/>
      </c>
      <c r="BA20" s="190" t="str">
        <f t="shared" si="155"/>
        <v/>
      </c>
      <c r="BB20" s="190" t="str">
        <f t="shared" si="155"/>
        <v/>
      </c>
      <c r="BC20" s="190" t="str">
        <f t="shared" si="155"/>
        <v/>
      </c>
      <c r="BD20" s="190" t="str">
        <f t="shared" si="155"/>
        <v/>
      </c>
      <c r="BE20" s="190" t="str">
        <f t="shared" si="155"/>
        <v/>
      </c>
      <c r="BF20" s="190" t="str">
        <f t="shared" si="155"/>
        <v/>
      </c>
      <c r="BG20" s="190" t="str">
        <f t="shared" si="155"/>
        <v/>
      </c>
      <c r="BH20" s="190" t="str">
        <f t="shared" si="155"/>
        <v/>
      </c>
      <c r="BI20" s="190" t="str">
        <f t="shared" si="155"/>
        <v/>
      </c>
      <c r="BJ20" s="190" t="str">
        <f t="shared" si="155"/>
        <v/>
      </c>
      <c r="BK20" s="190" t="str">
        <f t="shared" si="155"/>
        <v/>
      </c>
      <c r="BL20" s="190" t="str">
        <f t="shared" si="155"/>
        <v/>
      </c>
      <c r="BM20" s="190" t="str">
        <f t="shared" si="155"/>
        <v/>
      </c>
      <c r="BN20" s="190" t="str">
        <f t="shared" si="155"/>
        <v/>
      </c>
      <c r="BO20" s="190" t="str">
        <f t="shared" si="155"/>
        <v/>
      </c>
      <c r="BP20" s="190" t="str">
        <f t="shared" si="155"/>
        <v/>
      </c>
      <c r="BQ20" s="190" t="str">
        <f t="shared" si="155"/>
        <v/>
      </c>
      <c r="BR20" s="190" t="str">
        <f t="shared" si="155"/>
        <v/>
      </c>
      <c r="BS20" s="190" t="str">
        <f t="shared" si="155"/>
        <v/>
      </c>
      <c r="BT20" s="190" t="str">
        <f t="shared" si="155"/>
        <v/>
      </c>
      <c r="BU20" s="190" t="str">
        <f t="shared" si="155"/>
        <v/>
      </c>
      <c r="BV20" s="190" t="str">
        <f t="shared" si="155"/>
        <v/>
      </c>
      <c r="BW20" s="190" t="str">
        <f t="shared" si="155"/>
        <v/>
      </c>
      <c r="BX20" s="190" t="str">
        <f t="shared" si="155"/>
        <v/>
      </c>
      <c r="BY20" s="190" t="str">
        <f t="shared" si="155"/>
        <v/>
      </c>
      <c r="BZ20" s="190" t="str">
        <f t="shared" si="155"/>
        <v/>
      </c>
      <c r="CA20" s="190" t="str">
        <f t="shared" si="155"/>
        <v/>
      </c>
      <c r="CB20" s="190" t="str">
        <f t="shared" si="155"/>
        <v/>
      </c>
      <c r="CC20" s="190" t="str">
        <f t="shared" si="155"/>
        <v/>
      </c>
      <c r="CD20" s="190" t="str">
        <f t="shared" si="155"/>
        <v/>
      </c>
      <c r="CE20" s="190" t="str">
        <f t="shared" si="155"/>
        <v/>
      </c>
      <c r="CF20" s="190" t="str">
        <f t="shared" si="155"/>
        <v/>
      </c>
      <c r="CG20" s="190" t="str">
        <f t="shared" si="155"/>
        <v/>
      </c>
      <c r="CH20" s="190" t="str">
        <f t="shared" si="155"/>
        <v/>
      </c>
      <c r="CI20" s="190" t="str">
        <f t="shared" si="155"/>
        <v/>
      </c>
      <c r="CJ20" s="190" t="str">
        <f t="shared" si="155"/>
        <v/>
      </c>
      <c r="CK20" s="190" t="str">
        <f t="shared" si="155"/>
        <v/>
      </c>
      <c r="CL20" s="190" t="str">
        <f t="shared" si="155"/>
        <v/>
      </c>
      <c r="CM20" s="190" t="str">
        <f t="shared" si="155"/>
        <v/>
      </c>
      <c r="CN20" s="190" t="str">
        <f t="shared" si="155"/>
        <v/>
      </c>
      <c r="CO20" s="190" t="str">
        <f t="shared" si="155"/>
        <v/>
      </c>
      <c r="CP20" s="190" t="str">
        <f t="shared" si="155"/>
        <v/>
      </c>
      <c r="CQ20" s="190" t="str">
        <f t="shared" si="155"/>
        <v/>
      </c>
      <c r="CR20" s="190" t="str">
        <f t="shared" si="155"/>
        <v/>
      </c>
      <c r="CS20" s="190" t="str">
        <f t="shared" si="155"/>
        <v/>
      </c>
      <c r="CT20" s="190" t="str">
        <f t="shared" si="155"/>
        <v/>
      </c>
      <c r="CU20" s="190" t="str">
        <f t="shared" si="155"/>
        <v/>
      </c>
      <c r="CV20" s="190" t="str">
        <f t="shared" ref="CV20:ED20" si="156">IF(ISNONTEXT($AH20),CU20+$AH20,"")</f>
        <v/>
      </c>
      <c r="CW20" s="190" t="str">
        <f t="shared" si="156"/>
        <v/>
      </c>
      <c r="CX20" s="190" t="str">
        <f t="shared" si="156"/>
        <v/>
      </c>
      <c r="CY20" s="190" t="str">
        <f t="shared" si="156"/>
        <v/>
      </c>
      <c r="CZ20" s="190" t="str">
        <f t="shared" si="156"/>
        <v/>
      </c>
      <c r="DA20" s="190" t="str">
        <f t="shared" si="156"/>
        <v/>
      </c>
      <c r="DB20" s="190" t="str">
        <f t="shared" si="156"/>
        <v/>
      </c>
      <c r="DC20" s="190" t="str">
        <f t="shared" si="156"/>
        <v/>
      </c>
      <c r="DD20" s="190" t="str">
        <f t="shared" si="156"/>
        <v/>
      </c>
      <c r="DE20" s="190" t="str">
        <f t="shared" si="156"/>
        <v/>
      </c>
      <c r="DF20" s="190" t="str">
        <f t="shared" si="156"/>
        <v/>
      </c>
      <c r="DG20" s="190" t="str">
        <f t="shared" si="156"/>
        <v/>
      </c>
      <c r="DH20" s="190" t="str">
        <f t="shared" si="156"/>
        <v/>
      </c>
      <c r="DI20" s="190" t="str">
        <f t="shared" si="156"/>
        <v/>
      </c>
      <c r="DJ20" s="190" t="str">
        <f t="shared" si="156"/>
        <v/>
      </c>
      <c r="DK20" s="190" t="str">
        <f t="shared" si="156"/>
        <v/>
      </c>
      <c r="DL20" s="190" t="str">
        <f t="shared" si="156"/>
        <v/>
      </c>
      <c r="DM20" s="190" t="str">
        <f t="shared" si="156"/>
        <v/>
      </c>
      <c r="DN20" s="190" t="str">
        <f t="shared" si="156"/>
        <v/>
      </c>
      <c r="DO20" s="190" t="str">
        <f t="shared" si="156"/>
        <v/>
      </c>
      <c r="DP20" s="190" t="str">
        <f t="shared" si="156"/>
        <v/>
      </c>
      <c r="DQ20" s="190" t="str">
        <f t="shared" si="156"/>
        <v/>
      </c>
      <c r="DR20" s="190" t="str">
        <f t="shared" si="156"/>
        <v/>
      </c>
      <c r="DS20" s="190" t="str">
        <f t="shared" si="156"/>
        <v/>
      </c>
      <c r="DT20" s="190" t="str">
        <f t="shared" si="156"/>
        <v/>
      </c>
      <c r="DU20" s="190" t="str">
        <f t="shared" si="156"/>
        <v/>
      </c>
      <c r="DV20" s="190" t="str">
        <f t="shared" si="156"/>
        <v/>
      </c>
      <c r="DW20" s="190" t="str">
        <f t="shared" si="156"/>
        <v/>
      </c>
      <c r="DX20" s="190" t="str">
        <f t="shared" si="156"/>
        <v/>
      </c>
      <c r="DY20" s="190" t="str">
        <f t="shared" si="156"/>
        <v/>
      </c>
      <c r="DZ20" s="190" t="str">
        <f t="shared" si="156"/>
        <v/>
      </c>
      <c r="EA20" s="190" t="str">
        <f t="shared" si="156"/>
        <v/>
      </c>
      <c r="EB20" s="190" t="str">
        <f t="shared" si="156"/>
        <v/>
      </c>
      <c r="EC20" s="190" t="str">
        <f t="shared" si="156"/>
        <v/>
      </c>
      <c r="ED20" s="190" t="str">
        <f t="shared" si="156"/>
        <v/>
      </c>
      <c r="EE20" s="206" t="str">
        <f t="shared" si="25"/>
        <v/>
      </c>
      <c r="EF20" s="207" t="e">
        <f t="shared" si="26"/>
        <v>#N/A</v>
      </c>
      <c r="EG20" s="207" t="e">
        <f t="shared" si="27"/>
        <v>#N/A</v>
      </c>
      <c r="EH20" s="207" t="e">
        <f t="shared" si="28"/>
        <v>#N/A</v>
      </c>
      <c r="EI20" s="207" t="e">
        <f t="shared" si="29"/>
        <v>#N/A</v>
      </c>
      <c r="EJ20" s="207" t="e">
        <f t="shared" si="30"/>
        <v>#N/A</v>
      </c>
      <c r="EK20" s="207" t="e">
        <f t="shared" si="31"/>
        <v>#N/A</v>
      </c>
      <c r="EL20" s="207" t="e">
        <f t="shared" si="32"/>
        <v>#N/A</v>
      </c>
      <c r="EM20" s="207" t="e">
        <f t="shared" si="33"/>
        <v>#N/A</v>
      </c>
      <c r="EN20" s="207" t="e">
        <f t="shared" si="34"/>
        <v>#N/A</v>
      </c>
      <c r="EO20" s="207" t="e">
        <f t="shared" si="35"/>
        <v>#N/A</v>
      </c>
      <c r="EP20" s="207" t="e">
        <f t="shared" si="36"/>
        <v>#N/A</v>
      </c>
      <c r="EQ20" s="207" t="e">
        <f t="shared" si="37"/>
        <v>#N/A</v>
      </c>
      <c r="ER20" s="207" t="e">
        <f t="shared" si="38"/>
        <v>#N/A</v>
      </c>
      <c r="ES20" s="207" t="e">
        <f t="shared" si="39"/>
        <v>#N/A</v>
      </c>
      <c r="ET20" s="207" t="e">
        <f t="shared" si="40"/>
        <v>#N/A</v>
      </c>
      <c r="EU20" s="207" t="e">
        <f t="shared" si="41"/>
        <v>#N/A</v>
      </c>
      <c r="EV20" s="207" t="e">
        <f t="shared" si="42"/>
        <v>#N/A</v>
      </c>
      <c r="EW20" s="207" t="e">
        <f t="shared" si="43"/>
        <v>#N/A</v>
      </c>
      <c r="EX20" s="207" t="e">
        <f t="shared" si="44"/>
        <v>#N/A</v>
      </c>
      <c r="EY20" s="207" t="e">
        <f t="shared" si="45"/>
        <v>#N/A</v>
      </c>
      <c r="EZ20" s="207" t="e">
        <f t="shared" si="46"/>
        <v>#N/A</v>
      </c>
      <c r="FA20" s="207" t="e">
        <f t="shared" si="47"/>
        <v>#N/A</v>
      </c>
      <c r="FB20" s="207" t="e">
        <f t="shared" si="48"/>
        <v>#N/A</v>
      </c>
      <c r="FC20" s="207" t="e">
        <f t="shared" si="49"/>
        <v>#N/A</v>
      </c>
      <c r="FD20" s="207" t="e">
        <f t="shared" si="50"/>
        <v>#N/A</v>
      </c>
      <c r="FE20" s="207" t="e">
        <f t="shared" si="51"/>
        <v>#N/A</v>
      </c>
      <c r="FF20" s="207" t="e">
        <f t="shared" si="52"/>
        <v>#N/A</v>
      </c>
      <c r="FG20" s="207" t="e">
        <f t="shared" si="53"/>
        <v>#N/A</v>
      </c>
      <c r="FH20" s="207" t="e">
        <f t="shared" si="54"/>
        <v>#N/A</v>
      </c>
      <c r="FI20" s="207" t="e">
        <f t="shared" si="55"/>
        <v>#N/A</v>
      </c>
      <c r="FJ20" s="207" t="e">
        <f t="shared" si="56"/>
        <v>#N/A</v>
      </c>
      <c r="FK20" s="207" t="e">
        <f t="shared" si="57"/>
        <v>#N/A</v>
      </c>
      <c r="FL20" s="207" t="e">
        <f t="shared" si="58"/>
        <v>#N/A</v>
      </c>
      <c r="FM20" s="207" t="e">
        <f t="shared" si="59"/>
        <v>#N/A</v>
      </c>
      <c r="FN20" s="207" t="e">
        <f t="shared" si="60"/>
        <v>#N/A</v>
      </c>
      <c r="FO20" s="207" t="e">
        <f t="shared" si="61"/>
        <v>#N/A</v>
      </c>
      <c r="FP20" s="207" t="e">
        <f t="shared" si="62"/>
        <v>#N/A</v>
      </c>
      <c r="FQ20" s="207" t="e">
        <f t="shared" si="63"/>
        <v>#N/A</v>
      </c>
      <c r="FR20" s="207" t="e">
        <f t="shared" si="64"/>
        <v>#N/A</v>
      </c>
      <c r="FS20" s="207" t="e">
        <f t="shared" si="65"/>
        <v>#N/A</v>
      </c>
      <c r="FT20" s="207" t="e">
        <f t="shared" si="66"/>
        <v>#N/A</v>
      </c>
      <c r="FU20" s="207" t="e">
        <f t="shared" si="67"/>
        <v>#N/A</v>
      </c>
      <c r="FV20" s="207" t="e">
        <f t="shared" si="68"/>
        <v>#N/A</v>
      </c>
      <c r="FW20" s="207" t="e">
        <f t="shared" si="69"/>
        <v>#N/A</v>
      </c>
      <c r="FX20" s="207" t="e">
        <f t="shared" si="70"/>
        <v>#N/A</v>
      </c>
      <c r="FY20" s="207" t="e">
        <f t="shared" si="71"/>
        <v>#N/A</v>
      </c>
      <c r="FZ20" s="207" t="e">
        <f t="shared" si="72"/>
        <v>#N/A</v>
      </c>
      <c r="GA20" s="207" t="e">
        <f t="shared" si="73"/>
        <v>#N/A</v>
      </c>
      <c r="GB20" s="207" t="e">
        <f t="shared" si="74"/>
        <v>#N/A</v>
      </c>
      <c r="GC20" s="207" t="e">
        <f t="shared" si="75"/>
        <v>#N/A</v>
      </c>
      <c r="GD20" s="207" t="e">
        <f t="shared" si="76"/>
        <v>#N/A</v>
      </c>
      <c r="GE20" s="207" t="e">
        <f t="shared" si="77"/>
        <v>#N/A</v>
      </c>
      <c r="GF20" s="207" t="e">
        <f t="shared" si="78"/>
        <v>#N/A</v>
      </c>
      <c r="GG20" s="207" t="e">
        <f t="shared" si="79"/>
        <v>#N/A</v>
      </c>
      <c r="GH20" s="207" t="e">
        <f t="shared" si="80"/>
        <v>#N/A</v>
      </c>
      <c r="GI20" s="207" t="e">
        <f t="shared" si="81"/>
        <v>#N/A</v>
      </c>
      <c r="GJ20" s="207" t="e">
        <f t="shared" si="82"/>
        <v>#N/A</v>
      </c>
      <c r="GK20" s="207" t="e">
        <f t="shared" si="83"/>
        <v>#N/A</v>
      </c>
      <c r="GL20" s="207" t="e">
        <f t="shared" si="84"/>
        <v>#N/A</v>
      </c>
      <c r="GM20" s="207" t="e">
        <f t="shared" si="85"/>
        <v>#N/A</v>
      </c>
      <c r="GN20" s="207" t="e">
        <f t="shared" si="86"/>
        <v>#N/A</v>
      </c>
      <c r="GO20" s="207" t="e">
        <f t="shared" si="87"/>
        <v>#N/A</v>
      </c>
      <c r="GP20" s="207" t="e">
        <f t="shared" si="88"/>
        <v>#N/A</v>
      </c>
      <c r="GQ20" s="207" t="e">
        <f t="shared" si="89"/>
        <v>#N/A</v>
      </c>
      <c r="GR20" s="207" t="e">
        <f t="shared" si="90"/>
        <v>#N/A</v>
      </c>
      <c r="GS20" s="207" t="e">
        <f t="shared" si="91"/>
        <v>#N/A</v>
      </c>
      <c r="GT20" s="207" t="e">
        <f t="shared" si="92"/>
        <v>#N/A</v>
      </c>
      <c r="GU20" s="207" t="e">
        <f t="shared" si="93"/>
        <v>#N/A</v>
      </c>
      <c r="GV20" s="207" t="e">
        <f t="shared" si="94"/>
        <v>#N/A</v>
      </c>
      <c r="GW20" s="207" t="e">
        <f t="shared" si="95"/>
        <v>#N/A</v>
      </c>
      <c r="GX20" s="207" t="e">
        <f t="shared" si="96"/>
        <v>#N/A</v>
      </c>
      <c r="GY20" s="207" t="e">
        <f t="shared" si="97"/>
        <v>#N/A</v>
      </c>
      <c r="GZ20" s="207" t="e">
        <f t="shared" si="98"/>
        <v>#N/A</v>
      </c>
      <c r="HA20" s="207" t="e">
        <f t="shared" si="99"/>
        <v>#N/A</v>
      </c>
      <c r="HB20" s="207" t="e">
        <f t="shared" si="100"/>
        <v>#N/A</v>
      </c>
      <c r="HC20" s="207" t="e">
        <f t="shared" si="101"/>
        <v>#N/A</v>
      </c>
      <c r="HD20" s="207" t="e">
        <f t="shared" si="102"/>
        <v>#N/A</v>
      </c>
      <c r="HE20" s="207" t="e">
        <f t="shared" si="103"/>
        <v>#N/A</v>
      </c>
      <c r="HF20" s="207" t="e">
        <f t="shared" si="104"/>
        <v>#N/A</v>
      </c>
      <c r="HG20" s="207" t="e">
        <f t="shared" si="105"/>
        <v>#N/A</v>
      </c>
      <c r="HH20" s="207" t="e">
        <f t="shared" si="106"/>
        <v>#N/A</v>
      </c>
      <c r="HI20" s="207" t="e">
        <f t="shared" si="107"/>
        <v>#N/A</v>
      </c>
      <c r="HJ20" s="207" t="e">
        <f t="shared" si="108"/>
        <v>#N/A</v>
      </c>
      <c r="HK20" s="207" t="e">
        <f t="shared" si="109"/>
        <v>#N/A</v>
      </c>
      <c r="HL20" s="207" t="e">
        <f t="shared" si="110"/>
        <v>#N/A</v>
      </c>
      <c r="HM20" s="207" t="e">
        <f t="shared" si="111"/>
        <v>#N/A</v>
      </c>
      <c r="HN20" s="207" t="e">
        <f t="shared" si="112"/>
        <v>#N/A</v>
      </c>
      <c r="HO20" s="207" t="e">
        <f t="shared" si="113"/>
        <v>#N/A</v>
      </c>
      <c r="HP20" s="207" t="e">
        <f t="shared" si="114"/>
        <v>#N/A</v>
      </c>
      <c r="HQ20" s="207" t="e">
        <f t="shared" si="115"/>
        <v>#N/A</v>
      </c>
      <c r="HR20" s="207" t="e">
        <f t="shared" si="116"/>
        <v>#N/A</v>
      </c>
      <c r="HS20" s="207" t="e">
        <f t="shared" si="117"/>
        <v>#N/A</v>
      </c>
      <c r="HT20" s="207" t="e">
        <f t="shared" si="118"/>
        <v>#N/A</v>
      </c>
      <c r="HU20" s="207" t="e">
        <f t="shared" si="119"/>
        <v>#N/A</v>
      </c>
      <c r="HV20" s="207" t="e">
        <f t="shared" si="120"/>
        <v>#N/A</v>
      </c>
      <c r="HW20" s="207" t="e">
        <f t="shared" si="121"/>
        <v>#N/A</v>
      </c>
      <c r="HX20" s="207" t="e">
        <f t="shared" si="122"/>
        <v>#N/A</v>
      </c>
      <c r="HY20" s="207" t="e">
        <f t="shared" si="123"/>
        <v>#N/A</v>
      </c>
      <c r="HZ20" s="207" t="e">
        <f t="shared" si="124"/>
        <v>#N/A</v>
      </c>
      <c r="IA20" s="207" t="e">
        <f t="shared" si="125"/>
        <v>#N/A</v>
      </c>
      <c r="IB20" s="207" t="e">
        <f t="shared" si="126"/>
        <v>#N/A</v>
      </c>
    </row>
    <row r="21" spans="1:236" hidden="1" x14ac:dyDescent="0.25">
      <c r="A21" s="22">
        <v>18</v>
      </c>
      <c r="B21" s="110" t="str">
        <f t="shared" si="10"/>
        <v/>
      </c>
      <c r="C21" s="124"/>
      <c r="D21" s="110" t="str">
        <f t="shared" si="11"/>
        <v/>
      </c>
      <c r="E21" s="119" t="str">
        <f t="shared" si="12"/>
        <v/>
      </c>
      <c r="F21" s="23" t="str">
        <f t="shared" si="13"/>
        <v/>
      </c>
      <c r="G21" s="24" t="str">
        <f t="shared" si="14"/>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15"/>
        <v/>
      </c>
      <c r="K21" s="26"/>
      <c r="L21" s="24" t="str">
        <f>IF(OR(F21="",K21=""),"",MATCH(K21,Confidence!$A$1:$A$10,0))</f>
        <v/>
      </c>
      <c r="M21" s="27" t="str">
        <f t="shared" si="16"/>
        <v/>
      </c>
      <c r="N21" s="27" t="str">
        <f t="shared" si="17"/>
        <v/>
      </c>
      <c r="O21" s="24"/>
      <c r="P21" s="111" t="str">
        <f t="shared" si="18"/>
        <v/>
      </c>
      <c r="Q21" s="111" t="str">
        <f t="shared" si="19"/>
        <v/>
      </c>
      <c r="R21" s="39" t="str">
        <f t="shared" si="20"/>
        <v/>
      </c>
      <c r="S21" s="124"/>
      <c r="T21" s="218" t="str">
        <f>IF(AND(B21&gt;0,C21&gt;0,D21&gt;0,M21&gt;0,N21&gt;0,S21&gt;0,NOT(K21="")),ABS(VLOOKUP($S$1,VLookups!$A$28:$B$29,2,FALSE)-_xlfn.BETA.DIST(S21,IF(G21="L",N21,M21),IF(G21="L",M21,N21),TRUE,B21,D21)),"")</f>
        <v/>
      </c>
      <c r="U21" s="121" t="str">
        <f>IF(OR($M21="",$N21=""),"",_xlfn.BETA.INV(ABS(VLOOKUP($S$1,VLookups!$A$28:$B$29,2,FALSE)-U$3),IF($G21="L",$N21,$M21),IF($G21="L",$M21,$N21),$B21,$D21))</f>
        <v/>
      </c>
      <c r="V21" s="122" t="str">
        <f>IF(OR($M21="",$N21=""),"",_xlfn.BETA.INV(ABS(VLOOKUP($S$1,VLookups!$A$28:$B$29,2,FALSE)-V$3),IF($G21="L",$N21,$M21),IF($G21="L",$M21,$N21),$B21,$D21))</f>
        <v/>
      </c>
      <c r="W21" s="121" t="str">
        <f>IF(OR($M21="",$N21=""),"",_xlfn.BETA.INV(ABS(VLOOKUP($S$1,VLookups!$A$28:$B$29,2,FALSE)-W$3),IF($G21="L",$N21,$M21),IF($G21="L",$M21,$N21),$B21,$D21))</f>
        <v/>
      </c>
      <c r="X21" s="122" t="str">
        <f>IF(OR($M21="",$N21=""),"",_xlfn.BETA.INV(ABS(VLOOKUP($S$1,VLookups!$A$28:$B$29,2,FALSE)-X$3),IF($G21="L",$N21,$M21),IF($G21="L",$M21,$N21),$B21,$D21))</f>
        <v/>
      </c>
      <c r="Y21" s="121" t="str">
        <f>IF(OR($M21="",$N21=""),"",_xlfn.BETA.INV(ABS(VLOOKUP($S$1,VLookups!$A$28:$B$29,2,FALSE)-Y$3),IF($G21="L",$N21,$M21),IF($G21="L",$M21,$N21),$B21,$D21))</f>
        <v/>
      </c>
      <c r="Z21" s="122" t="str">
        <f>IF(OR($M21="",$N21=""),"",_xlfn.BETA.INV(ABS(VLOOKUP($S$1,VLookups!$A$28:$B$29,2,FALSE)-Z$3),IF($G21="L",$N21,$M21),IF($G21="L",$M21,$N21),$B21,$D21))</f>
        <v/>
      </c>
      <c r="AA21" s="121" t="str">
        <f>IF(OR($M21="",$N21=""),"",_xlfn.BETA.INV(ABS(VLOOKUP($S$1,VLookups!$A$28:$B$29,2,FALSE)-AA$3),IF($G21="L",$N21,$M21),IF($G21="L",$M21,$N21),$B21,$D21))</f>
        <v/>
      </c>
      <c r="AB21" s="122" t="str">
        <f>IF(OR($M21="",$N21=""),"",_xlfn.BETA.INV(ABS(VLOOKUP($S$1,VLookups!$A$28:$B$29,2,FALSE)-AB$3),IF($G21="L",$N21,$M21),IF($G21="L",$M21,$N21),$B21,$D21))</f>
        <v/>
      </c>
      <c r="AC21" s="121" t="str">
        <f>IF(OR($M21="",$N21=""),"",_xlfn.BETA.INV(ABS(VLOOKUP($S$1,VLookups!$A$28:$B$29,2,FALSE)-AC$3),IF($G21="L",$N21,$M21),IF($G21="L",$M21,$N21),$B21,$D21))</f>
        <v/>
      </c>
      <c r="AD21" s="122" t="str">
        <f>IF(OR($M21="",$N21=""),"",_xlfn.BETA.INV(ABS(VLOOKUP($S$1,VLookups!$A$28:$B$29,2,FALSE)-AD$3),IF($G21="L",$N21,$M21),IF($G21="L",$M21,$N21),$B21,$D21))</f>
        <v/>
      </c>
      <c r="AE21" s="121" t="str">
        <f>IF(OR($M21="",$N21=""),"",_xlfn.BETA.INV(ABS(VLOOKUP($S$1,VLookups!$A$28:$B$29,2,FALSE)-AE$3),IF($G21="L",$N21,$M21),IF($G21="L",$M21,$N21),$B21,$D21))</f>
        <v/>
      </c>
      <c r="AF21" s="122" t="str">
        <f>IF(OR($M21="",$N21=""),"",_xlfn.BETA.INV(ABS(VLOOKUP($S$1,VLookups!$A$28:$B$29,2,FALSE)-AF$3),IF($G21="L",$N21,$M21),IF($G21="L",$M21,$N21),$B21,$D21))</f>
        <v/>
      </c>
      <c r="AG21" s="17"/>
      <c r="AH21" s="208" t="str">
        <f t="shared" si="21"/>
        <v/>
      </c>
      <c r="AI21" s="206" t="str">
        <f t="shared" si="22"/>
        <v/>
      </c>
      <c r="AJ21" s="190" t="str">
        <f t="shared" ref="AJ21:CU21" si="157">IF(ISNONTEXT($AH21),AI21+$AH21,"")</f>
        <v/>
      </c>
      <c r="AK21" s="190" t="str">
        <f t="shared" si="157"/>
        <v/>
      </c>
      <c r="AL21" s="190" t="str">
        <f t="shared" si="157"/>
        <v/>
      </c>
      <c r="AM21" s="190" t="str">
        <f t="shared" si="157"/>
        <v/>
      </c>
      <c r="AN21" s="190" t="str">
        <f t="shared" si="157"/>
        <v/>
      </c>
      <c r="AO21" s="190" t="str">
        <f t="shared" si="157"/>
        <v/>
      </c>
      <c r="AP21" s="190" t="str">
        <f t="shared" si="157"/>
        <v/>
      </c>
      <c r="AQ21" s="190" t="str">
        <f t="shared" si="157"/>
        <v/>
      </c>
      <c r="AR21" s="190" t="str">
        <f t="shared" si="157"/>
        <v/>
      </c>
      <c r="AS21" s="190" t="str">
        <f t="shared" si="157"/>
        <v/>
      </c>
      <c r="AT21" s="190" t="str">
        <f t="shared" si="157"/>
        <v/>
      </c>
      <c r="AU21" s="190" t="str">
        <f t="shared" si="157"/>
        <v/>
      </c>
      <c r="AV21" s="190" t="str">
        <f t="shared" si="157"/>
        <v/>
      </c>
      <c r="AW21" s="190" t="str">
        <f t="shared" si="157"/>
        <v/>
      </c>
      <c r="AX21" s="190" t="str">
        <f t="shared" si="157"/>
        <v/>
      </c>
      <c r="AY21" s="190" t="str">
        <f t="shared" si="157"/>
        <v/>
      </c>
      <c r="AZ21" s="190" t="str">
        <f t="shared" si="157"/>
        <v/>
      </c>
      <c r="BA21" s="190" t="str">
        <f t="shared" si="157"/>
        <v/>
      </c>
      <c r="BB21" s="190" t="str">
        <f t="shared" si="157"/>
        <v/>
      </c>
      <c r="BC21" s="190" t="str">
        <f t="shared" si="157"/>
        <v/>
      </c>
      <c r="BD21" s="190" t="str">
        <f t="shared" si="157"/>
        <v/>
      </c>
      <c r="BE21" s="190" t="str">
        <f t="shared" si="157"/>
        <v/>
      </c>
      <c r="BF21" s="190" t="str">
        <f t="shared" si="157"/>
        <v/>
      </c>
      <c r="BG21" s="190" t="str">
        <f t="shared" si="157"/>
        <v/>
      </c>
      <c r="BH21" s="190" t="str">
        <f t="shared" si="157"/>
        <v/>
      </c>
      <c r="BI21" s="190" t="str">
        <f t="shared" si="157"/>
        <v/>
      </c>
      <c r="BJ21" s="190" t="str">
        <f t="shared" si="157"/>
        <v/>
      </c>
      <c r="BK21" s="190" t="str">
        <f t="shared" si="157"/>
        <v/>
      </c>
      <c r="BL21" s="190" t="str">
        <f t="shared" si="157"/>
        <v/>
      </c>
      <c r="BM21" s="190" t="str">
        <f t="shared" si="157"/>
        <v/>
      </c>
      <c r="BN21" s="190" t="str">
        <f t="shared" si="157"/>
        <v/>
      </c>
      <c r="BO21" s="190" t="str">
        <f t="shared" si="157"/>
        <v/>
      </c>
      <c r="BP21" s="190" t="str">
        <f t="shared" si="157"/>
        <v/>
      </c>
      <c r="BQ21" s="190" t="str">
        <f t="shared" si="157"/>
        <v/>
      </c>
      <c r="BR21" s="190" t="str">
        <f t="shared" si="157"/>
        <v/>
      </c>
      <c r="BS21" s="190" t="str">
        <f t="shared" si="157"/>
        <v/>
      </c>
      <c r="BT21" s="190" t="str">
        <f t="shared" si="157"/>
        <v/>
      </c>
      <c r="BU21" s="190" t="str">
        <f t="shared" si="157"/>
        <v/>
      </c>
      <c r="BV21" s="190" t="str">
        <f t="shared" si="157"/>
        <v/>
      </c>
      <c r="BW21" s="190" t="str">
        <f t="shared" si="157"/>
        <v/>
      </c>
      <c r="BX21" s="190" t="str">
        <f t="shared" si="157"/>
        <v/>
      </c>
      <c r="BY21" s="190" t="str">
        <f t="shared" si="157"/>
        <v/>
      </c>
      <c r="BZ21" s="190" t="str">
        <f t="shared" si="157"/>
        <v/>
      </c>
      <c r="CA21" s="190" t="str">
        <f t="shared" si="157"/>
        <v/>
      </c>
      <c r="CB21" s="190" t="str">
        <f t="shared" si="157"/>
        <v/>
      </c>
      <c r="CC21" s="190" t="str">
        <f t="shared" si="157"/>
        <v/>
      </c>
      <c r="CD21" s="190" t="str">
        <f t="shared" si="157"/>
        <v/>
      </c>
      <c r="CE21" s="190" t="str">
        <f t="shared" si="157"/>
        <v/>
      </c>
      <c r="CF21" s="190" t="str">
        <f t="shared" si="157"/>
        <v/>
      </c>
      <c r="CG21" s="190" t="str">
        <f t="shared" si="157"/>
        <v/>
      </c>
      <c r="CH21" s="190" t="str">
        <f t="shared" si="157"/>
        <v/>
      </c>
      <c r="CI21" s="190" t="str">
        <f t="shared" si="157"/>
        <v/>
      </c>
      <c r="CJ21" s="190" t="str">
        <f t="shared" si="157"/>
        <v/>
      </c>
      <c r="CK21" s="190" t="str">
        <f t="shared" si="157"/>
        <v/>
      </c>
      <c r="CL21" s="190" t="str">
        <f t="shared" si="157"/>
        <v/>
      </c>
      <c r="CM21" s="190" t="str">
        <f t="shared" si="157"/>
        <v/>
      </c>
      <c r="CN21" s="190" t="str">
        <f t="shared" si="157"/>
        <v/>
      </c>
      <c r="CO21" s="190" t="str">
        <f t="shared" si="157"/>
        <v/>
      </c>
      <c r="CP21" s="190" t="str">
        <f t="shared" si="157"/>
        <v/>
      </c>
      <c r="CQ21" s="190" t="str">
        <f t="shared" si="157"/>
        <v/>
      </c>
      <c r="CR21" s="190" t="str">
        <f t="shared" si="157"/>
        <v/>
      </c>
      <c r="CS21" s="190" t="str">
        <f t="shared" si="157"/>
        <v/>
      </c>
      <c r="CT21" s="190" t="str">
        <f t="shared" si="157"/>
        <v/>
      </c>
      <c r="CU21" s="190" t="str">
        <f t="shared" si="157"/>
        <v/>
      </c>
      <c r="CV21" s="190" t="str">
        <f t="shared" ref="CV21:ED21" si="158">IF(ISNONTEXT($AH21),CU21+$AH21,"")</f>
        <v/>
      </c>
      <c r="CW21" s="190" t="str">
        <f t="shared" si="158"/>
        <v/>
      </c>
      <c r="CX21" s="190" t="str">
        <f t="shared" si="158"/>
        <v/>
      </c>
      <c r="CY21" s="190" t="str">
        <f t="shared" si="158"/>
        <v/>
      </c>
      <c r="CZ21" s="190" t="str">
        <f t="shared" si="158"/>
        <v/>
      </c>
      <c r="DA21" s="190" t="str">
        <f t="shared" si="158"/>
        <v/>
      </c>
      <c r="DB21" s="190" t="str">
        <f t="shared" si="158"/>
        <v/>
      </c>
      <c r="DC21" s="190" t="str">
        <f t="shared" si="158"/>
        <v/>
      </c>
      <c r="DD21" s="190" t="str">
        <f t="shared" si="158"/>
        <v/>
      </c>
      <c r="DE21" s="190" t="str">
        <f t="shared" si="158"/>
        <v/>
      </c>
      <c r="DF21" s="190" t="str">
        <f t="shared" si="158"/>
        <v/>
      </c>
      <c r="DG21" s="190" t="str">
        <f t="shared" si="158"/>
        <v/>
      </c>
      <c r="DH21" s="190" t="str">
        <f t="shared" si="158"/>
        <v/>
      </c>
      <c r="DI21" s="190" t="str">
        <f t="shared" si="158"/>
        <v/>
      </c>
      <c r="DJ21" s="190" t="str">
        <f t="shared" si="158"/>
        <v/>
      </c>
      <c r="DK21" s="190" t="str">
        <f t="shared" si="158"/>
        <v/>
      </c>
      <c r="DL21" s="190" t="str">
        <f t="shared" si="158"/>
        <v/>
      </c>
      <c r="DM21" s="190" t="str">
        <f t="shared" si="158"/>
        <v/>
      </c>
      <c r="DN21" s="190" t="str">
        <f t="shared" si="158"/>
        <v/>
      </c>
      <c r="DO21" s="190" t="str">
        <f t="shared" si="158"/>
        <v/>
      </c>
      <c r="DP21" s="190" t="str">
        <f t="shared" si="158"/>
        <v/>
      </c>
      <c r="DQ21" s="190" t="str">
        <f t="shared" si="158"/>
        <v/>
      </c>
      <c r="DR21" s="190" t="str">
        <f t="shared" si="158"/>
        <v/>
      </c>
      <c r="DS21" s="190" t="str">
        <f t="shared" si="158"/>
        <v/>
      </c>
      <c r="DT21" s="190" t="str">
        <f t="shared" si="158"/>
        <v/>
      </c>
      <c r="DU21" s="190" t="str">
        <f t="shared" si="158"/>
        <v/>
      </c>
      <c r="DV21" s="190" t="str">
        <f t="shared" si="158"/>
        <v/>
      </c>
      <c r="DW21" s="190" t="str">
        <f t="shared" si="158"/>
        <v/>
      </c>
      <c r="DX21" s="190" t="str">
        <f t="shared" si="158"/>
        <v/>
      </c>
      <c r="DY21" s="190" t="str">
        <f t="shared" si="158"/>
        <v/>
      </c>
      <c r="DZ21" s="190" t="str">
        <f t="shared" si="158"/>
        <v/>
      </c>
      <c r="EA21" s="190" t="str">
        <f t="shared" si="158"/>
        <v/>
      </c>
      <c r="EB21" s="190" t="str">
        <f t="shared" si="158"/>
        <v/>
      </c>
      <c r="EC21" s="190" t="str">
        <f t="shared" si="158"/>
        <v/>
      </c>
      <c r="ED21" s="190" t="str">
        <f t="shared" si="158"/>
        <v/>
      </c>
      <c r="EE21" s="206" t="str">
        <f t="shared" si="25"/>
        <v/>
      </c>
      <c r="EF21" s="207" t="e">
        <f t="shared" si="26"/>
        <v>#N/A</v>
      </c>
      <c r="EG21" s="207" t="e">
        <f t="shared" si="27"/>
        <v>#N/A</v>
      </c>
      <c r="EH21" s="207" t="e">
        <f t="shared" si="28"/>
        <v>#N/A</v>
      </c>
      <c r="EI21" s="207" t="e">
        <f t="shared" si="29"/>
        <v>#N/A</v>
      </c>
      <c r="EJ21" s="207" t="e">
        <f t="shared" si="30"/>
        <v>#N/A</v>
      </c>
      <c r="EK21" s="207" t="e">
        <f t="shared" si="31"/>
        <v>#N/A</v>
      </c>
      <c r="EL21" s="207" t="e">
        <f t="shared" si="32"/>
        <v>#N/A</v>
      </c>
      <c r="EM21" s="207" t="e">
        <f t="shared" si="33"/>
        <v>#N/A</v>
      </c>
      <c r="EN21" s="207" t="e">
        <f t="shared" si="34"/>
        <v>#N/A</v>
      </c>
      <c r="EO21" s="207" t="e">
        <f t="shared" si="35"/>
        <v>#N/A</v>
      </c>
      <c r="EP21" s="207" t="e">
        <f t="shared" si="36"/>
        <v>#N/A</v>
      </c>
      <c r="EQ21" s="207" t="e">
        <f t="shared" si="37"/>
        <v>#N/A</v>
      </c>
      <c r="ER21" s="207" t="e">
        <f t="shared" si="38"/>
        <v>#N/A</v>
      </c>
      <c r="ES21" s="207" t="e">
        <f t="shared" si="39"/>
        <v>#N/A</v>
      </c>
      <c r="ET21" s="207" t="e">
        <f t="shared" si="40"/>
        <v>#N/A</v>
      </c>
      <c r="EU21" s="207" t="e">
        <f t="shared" si="41"/>
        <v>#N/A</v>
      </c>
      <c r="EV21" s="207" t="e">
        <f t="shared" si="42"/>
        <v>#N/A</v>
      </c>
      <c r="EW21" s="207" t="e">
        <f t="shared" si="43"/>
        <v>#N/A</v>
      </c>
      <c r="EX21" s="207" t="e">
        <f t="shared" si="44"/>
        <v>#N/A</v>
      </c>
      <c r="EY21" s="207" t="e">
        <f t="shared" si="45"/>
        <v>#N/A</v>
      </c>
      <c r="EZ21" s="207" t="e">
        <f t="shared" si="46"/>
        <v>#N/A</v>
      </c>
      <c r="FA21" s="207" t="e">
        <f t="shared" si="47"/>
        <v>#N/A</v>
      </c>
      <c r="FB21" s="207" t="e">
        <f t="shared" si="48"/>
        <v>#N/A</v>
      </c>
      <c r="FC21" s="207" t="e">
        <f t="shared" si="49"/>
        <v>#N/A</v>
      </c>
      <c r="FD21" s="207" t="e">
        <f t="shared" si="50"/>
        <v>#N/A</v>
      </c>
      <c r="FE21" s="207" t="e">
        <f t="shared" si="51"/>
        <v>#N/A</v>
      </c>
      <c r="FF21" s="207" t="e">
        <f t="shared" si="52"/>
        <v>#N/A</v>
      </c>
      <c r="FG21" s="207" t="e">
        <f t="shared" si="53"/>
        <v>#N/A</v>
      </c>
      <c r="FH21" s="207" t="e">
        <f t="shared" si="54"/>
        <v>#N/A</v>
      </c>
      <c r="FI21" s="207" t="e">
        <f t="shared" si="55"/>
        <v>#N/A</v>
      </c>
      <c r="FJ21" s="207" t="e">
        <f t="shared" si="56"/>
        <v>#N/A</v>
      </c>
      <c r="FK21" s="207" t="e">
        <f t="shared" si="57"/>
        <v>#N/A</v>
      </c>
      <c r="FL21" s="207" t="e">
        <f t="shared" si="58"/>
        <v>#N/A</v>
      </c>
      <c r="FM21" s="207" t="e">
        <f t="shared" si="59"/>
        <v>#N/A</v>
      </c>
      <c r="FN21" s="207" t="e">
        <f t="shared" si="60"/>
        <v>#N/A</v>
      </c>
      <c r="FO21" s="207" t="e">
        <f t="shared" si="61"/>
        <v>#N/A</v>
      </c>
      <c r="FP21" s="207" t="e">
        <f t="shared" si="62"/>
        <v>#N/A</v>
      </c>
      <c r="FQ21" s="207" t="e">
        <f t="shared" si="63"/>
        <v>#N/A</v>
      </c>
      <c r="FR21" s="207" t="e">
        <f t="shared" si="64"/>
        <v>#N/A</v>
      </c>
      <c r="FS21" s="207" t="e">
        <f t="shared" si="65"/>
        <v>#N/A</v>
      </c>
      <c r="FT21" s="207" t="e">
        <f t="shared" si="66"/>
        <v>#N/A</v>
      </c>
      <c r="FU21" s="207" t="e">
        <f t="shared" si="67"/>
        <v>#N/A</v>
      </c>
      <c r="FV21" s="207" t="e">
        <f t="shared" si="68"/>
        <v>#N/A</v>
      </c>
      <c r="FW21" s="207" t="e">
        <f t="shared" si="69"/>
        <v>#N/A</v>
      </c>
      <c r="FX21" s="207" t="e">
        <f t="shared" si="70"/>
        <v>#N/A</v>
      </c>
      <c r="FY21" s="207" t="e">
        <f t="shared" si="71"/>
        <v>#N/A</v>
      </c>
      <c r="FZ21" s="207" t="e">
        <f t="shared" si="72"/>
        <v>#N/A</v>
      </c>
      <c r="GA21" s="207" t="e">
        <f t="shared" si="73"/>
        <v>#N/A</v>
      </c>
      <c r="GB21" s="207" t="e">
        <f t="shared" si="74"/>
        <v>#N/A</v>
      </c>
      <c r="GC21" s="207" t="e">
        <f t="shared" si="75"/>
        <v>#N/A</v>
      </c>
      <c r="GD21" s="207" t="e">
        <f t="shared" si="76"/>
        <v>#N/A</v>
      </c>
      <c r="GE21" s="207" t="e">
        <f t="shared" si="77"/>
        <v>#N/A</v>
      </c>
      <c r="GF21" s="207" t="e">
        <f t="shared" si="78"/>
        <v>#N/A</v>
      </c>
      <c r="GG21" s="207" t="e">
        <f t="shared" si="79"/>
        <v>#N/A</v>
      </c>
      <c r="GH21" s="207" t="e">
        <f t="shared" si="80"/>
        <v>#N/A</v>
      </c>
      <c r="GI21" s="207" t="e">
        <f t="shared" si="81"/>
        <v>#N/A</v>
      </c>
      <c r="GJ21" s="207" t="e">
        <f t="shared" si="82"/>
        <v>#N/A</v>
      </c>
      <c r="GK21" s="207" t="e">
        <f t="shared" si="83"/>
        <v>#N/A</v>
      </c>
      <c r="GL21" s="207" t="e">
        <f t="shared" si="84"/>
        <v>#N/A</v>
      </c>
      <c r="GM21" s="207" t="e">
        <f t="shared" si="85"/>
        <v>#N/A</v>
      </c>
      <c r="GN21" s="207" t="e">
        <f t="shared" si="86"/>
        <v>#N/A</v>
      </c>
      <c r="GO21" s="207" t="e">
        <f t="shared" si="87"/>
        <v>#N/A</v>
      </c>
      <c r="GP21" s="207" t="e">
        <f t="shared" si="88"/>
        <v>#N/A</v>
      </c>
      <c r="GQ21" s="207" t="e">
        <f t="shared" si="89"/>
        <v>#N/A</v>
      </c>
      <c r="GR21" s="207" t="e">
        <f t="shared" si="90"/>
        <v>#N/A</v>
      </c>
      <c r="GS21" s="207" t="e">
        <f t="shared" si="91"/>
        <v>#N/A</v>
      </c>
      <c r="GT21" s="207" t="e">
        <f t="shared" si="92"/>
        <v>#N/A</v>
      </c>
      <c r="GU21" s="207" t="e">
        <f t="shared" si="93"/>
        <v>#N/A</v>
      </c>
      <c r="GV21" s="207" t="e">
        <f t="shared" si="94"/>
        <v>#N/A</v>
      </c>
      <c r="GW21" s="207" t="e">
        <f t="shared" si="95"/>
        <v>#N/A</v>
      </c>
      <c r="GX21" s="207" t="e">
        <f t="shared" si="96"/>
        <v>#N/A</v>
      </c>
      <c r="GY21" s="207" t="e">
        <f t="shared" si="97"/>
        <v>#N/A</v>
      </c>
      <c r="GZ21" s="207" t="e">
        <f t="shared" si="98"/>
        <v>#N/A</v>
      </c>
      <c r="HA21" s="207" t="e">
        <f t="shared" si="99"/>
        <v>#N/A</v>
      </c>
      <c r="HB21" s="207" t="e">
        <f t="shared" si="100"/>
        <v>#N/A</v>
      </c>
      <c r="HC21" s="207" t="e">
        <f t="shared" si="101"/>
        <v>#N/A</v>
      </c>
      <c r="HD21" s="207" t="e">
        <f t="shared" si="102"/>
        <v>#N/A</v>
      </c>
      <c r="HE21" s="207" t="e">
        <f t="shared" si="103"/>
        <v>#N/A</v>
      </c>
      <c r="HF21" s="207" t="e">
        <f t="shared" si="104"/>
        <v>#N/A</v>
      </c>
      <c r="HG21" s="207" t="e">
        <f t="shared" si="105"/>
        <v>#N/A</v>
      </c>
      <c r="HH21" s="207" t="e">
        <f t="shared" si="106"/>
        <v>#N/A</v>
      </c>
      <c r="HI21" s="207" t="e">
        <f t="shared" si="107"/>
        <v>#N/A</v>
      </c>
      <c r="HJ21" s="207" t="e">
        <f t="shared" si="108"/>
        <v>#N/A</v>
      </c>
      <c r="HK21" s="207" t="e">
        <f t="shared" si="109"/>
        <v>#N/A</v>
      </c>
      <c r="HL21" s="207" t="e">
        <f t="shared" si="110"/>
        <v>#N/A</v>
      </c>
      <c r="HM21" s="207" t="e">
        <f t="shared" si="111"/>
        <v>#N/A</v>
      </c>
      <c r="HN21" s="207" t="e">
        <f t="shared" si="112"/>
        <v>#N/A</v>
      </c>
      <c r="HO21" s="207" t="e">
        <f t="shared" si="113"/>
        <v>#N/A</v>
      </c>
      <c r="HP21" s="207" t="e">
        <f t="shared" si="114"/>
        <v>#N/A</v>
      </c>
      <c r="HQ21" s="207" t="e">
        <f t="shared" si="115"/>
        <v>#N/A</v>
      </c>
      <c r="HR21" s="207" t="e">
        <f t="shared" si="116"/>
        <v>#N/A</v>
      </c>
      <c r="HS21" s="207" t="e">
        <f t="shared" si="117"/>
        <v>#N/A</v>
      </c>
      <c r="HT21" s="207" t="e">
        <f t="shared" si="118"/>
        <v>#N/A</v>
      </c>
      <c r="HU21" s="207" t="e">
        <f t="shared" si="119"/>
        <v>#N/A</v>
      </c>
      <c r="HV21" s="207" t="e">
        <f t="shared" si="120"/>
        <v>#N/A</v>
      </c>
      <c r="HW21" s="207" t="e">
        <f t="shared" si="121"/>
        <v>#N/A</v>
      </c>
      <c r="HX21" s="207" t="e">
        <f t="shared" si="122"/>
        <v>#N/A</v>
      </c>
      <c r="HY21" s="207" t="e">
        <f t="shared" si="123"/>
        <v>#N/A</v>
      </c>
      <c r="HZ21" s="207" t="e">
        <f t="shared" si="124"/>
        <v>#N/A</v>
      </c>
      <c r="IA21" s="207" t="e">
        <f t="shared" si="125"/>
        <v>#N/A</v>
      </c>
      <c r="IB21" s="207" t="e">
        <f t="shared" si="126"/>
        <v>#N/A</v>
      </c>
    </row>
    <row r="22" spans="1:236" hidden="1" x14ac:dyDescent="0.25">
      <c r="A22" s="22">
        <v>19</v>
      </c>
      <c r="B22" s="110" t="str">
        <f t="shared" si="10"/>
        <v/>
      </c>
      <c r="C22" s="124"/>
      <c r="D22" s="110" t="str">
        <f t="shared" si="11"/>
        <v/>
      </c>
      <c r="E22" s="119" t="str">
        <f t="shared" si="12"/>
        <v/>
      </c>
      <c r="F22" s="23" t="str">
        <f t="shared" si="13"/>
        <v/>
      </c>
      <c r="G22" s="24" t="str">
        <f t="shared" si="14"/>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15"/>
        <v/>
      </c>
      <c r="K22" s="26"/>
      <c r="L22" s="24" t="str">
        <f>IF(OR(F22="",K22=""),"",MATCH(K22,Confidence!$A$1:$A$10,0))</f>
        <v/>
      </c>
      <c r="M22" s="27" t="str">
        <f t="shared" si="16"/>
        <v/>
      </c>
      <c r="N22" s="27" t="str">
        <f t="shared" si="17"/>
        <v/>
      </c>
      <c r="O22" s="24"/>
      <c r="P22" s="111" t="str">
        <f t="shared" si="18"/>
        <v/>
      </c>
      <c r="Q22" s="111" t="str">
        <f t="shared" si="19"/>
        <v/>
      </c>
      <c r="R22" s="39" t="str">
        <f t="shared" si="20"/>
        <v/>
      </c>
      <c r="S22" s="124"/>
      <c r="T22" s="218" t="str">
        <f>IF(AND(B22&gt;0,C22&gt;0,D22&gt;0,M22&gt;0,N22&gt;0,S22&gt;0,NOT(K22="")),ABS(VLOOKUP($S$1,VLookups!$A$28:$B$29,2,FALSE)-_xlfn.BETA.DIST(S22,IF(G22="L",N22,M22),IF(G22="L",M22,N22),TRUE,B22,D22)),"")</f>
        <v/>
      </c>
      <c r="U22" s="121" t="str">
        <f>IF(OR($M22="",$N22=""),"",_xlfn.BETA.INV(ABS(VLOOKUP($S$1,VLookups!$A$28:$B$29,2,FALSE)-U$3),IF($G22="L",$N22,$M22),IF($G22="L",$M22,$N22),$B22,$D22))</f>
        <v/>
      </c>
      <c r="V22" s="122" t="str">
        <f>IF(OR($M22="",$N22=""),"",_xlfn.BETA.INV(ABS(VLOOKUP($S$1,VLookups!$A$28:$B$29,2,FALSE)-V$3),IF($G22="L",$N22,$M22),IF($G22="L",$M22,$N22),$B22,$D22))</f>
        <v/>
      </c>
      <c r="W22" s="121" t="str">
        <f>IF(OR($M22="",$N22=""),"",_xlfn.BETA.INV(ABS(VLOOKUP($S$1,VLookups!$A$28:$B$29,2,FALSE)-W$3),IF($G22="L",$N22,$M22),IF($G22="L",$M22,$N22),$B22,$D22))</f>
        <v/>
      </c>
      <c r="X22" s="122" t="str">
        <f>IF(OR($M22="",$N22=""),"",_xlfn.BETA.INV(ABS(VLOOKUP($S$1,VLookups!$A$28:$B$29,2,FALSE)-X$3),IF($G22="L",$N22,$M22),IF($G22="L",$M22,$N22),$B22,$D22))</f>
        <v/>
      </c>
      <c r="Y22" s="121" t="str">
        <f>IF(OR($M22="",$N22=""),"",_xlfn.BETA.INV(ABS(VLOOKUP($S$1,VLookups!$A$28:$B$29,2,FALSE)-Y$3),IF($G22="L",$N22,$M22),IF($G22="L",$M22,$N22),$B22,$D22))</f>
        <v/>
      </c>
      <c r="Z22" s="122" t="str">
        <f>IF(OR($M22="",$N22=""),"",_xlfn.BETA.INV(ABS(VLOOKUP($S$1,VLookups!$A$28:$B$29,2,FALSE)-Z$3),IF($G22="L",$N22,$M22),IF($G22="L",$M22,$N22),$B22,$D22))</f>
        <v/>
      </c>
      <c r="AA22" s="121" t="str">
        <f>IF(OR($M22="",$N22=""),"",_xlfn.BETA.INV(ABS(VLOOKUP($S$1,VLookups!$A$28:$B$29,2,FALSE)-AA$3),IF($G22="L",$N22,$M22),IF($G22="L",$M22,$N22),$B22,$D22))</f>
        <v/>
      </c>
      <c r="AB22" s="122" t="str">
        <f>IF(OR($M22="",$N22=""),"",_xlfn.BETA.INV(ABS(VLOOKUP($S$1,VLookups!$A$28:$B$29,2,FALSE)-AB$3),IF($G22="L",$N22,$M22),IF($G22="L",$M22,$N22),$B22,$D22))</f>
        <v/>
      </c>
      <c r="AC22" s="121" t="str">
        <f>IF(OR($M22="",$N22=""),"",_xlfn.BETA.INV(ABS(VLOOKUP($S$1,VLookups!$A$28:$B$29,2,FALSE)-AC$3),IF($G22="L",$N22,$M22),IF($G22="L",$M22,$N22),$B22,$D22))</f>
        <v/>
      </c>
      <c r="AD22" s="122" t="str">
        <f>IF(OR($M22="",$N22=""),"",_xlfn.BETA.INV(ABS(VLOOKUP($S$1,VLookups!$A$28:$B$29,2,FALSE)-AD$3),IF($G22="L",$N22,$M22),IF($G22="L",$M22,$N22),$B22,$D22))</f>
        <v/>
      </c>
      <c r="AE22" s="121" t="str">
        <f>IF(OR($M22="",$N22=""),"",_xlfn.BETA.INV(ABS(VLOOKUP($S$1,VLookups!$A$28:$B$29,2,FALSE)-AE$3),IF($G22="L",$N22,$M22),IF($G22="L",$M22,$N22),$B22,$D22))</f>
        <v/>
      </c>
      <c r="AF22" s="122" t="str">
        <f>IF(OR($M22="",$N22=""),"",_xlfn.BETA.INV(ABS(VLOOKUP($S$1,VLookups!$A$28:$B$29,2,FALSE)-AF$3),IF($G22="L",$N22,$M22),IF($G22="L",$M22,$N22),$B22,$D22))</f>
        <v/>
      </c>
      <c r="AG22" s="17"/>
      <c r="AH22" s="208" t="str">
        <f t="shared" si="21"/>
        <v/>
      </c>
      <c r="AI22" s="206" t="str">
        <f t="shared" si="22"/>
        <v/>
      </c>
      <c r="AJ22" s="190" t="str">
        <f t="shared" ref="AJ22:CU22" si="159">IF(ISNONTEXT($AH22),AI22+$AH22,"")</f>
        <v/>
      </c>
      <c r="AK22" s="190" t="str">
        <f t="shared" si="159"/>
        <v/>
      </c>
      <c r="AL22" s="190" t="str">
        <f t="shared" si="159"/>
        <v/>
      </c>
      <c r="AM22" s="190" t="str">
        <f t="shared" si="159"/>
        <v/>
      </c>
      <c r="AN22" s="190" t="str">
        <f t="shared" si="159"/>
        <v/>
      </c>
      <c r="AO22" s="190" t="str">
        <f t="shared" si="159"/>
        <v/>
      </c>
      <c r="AP22" s="190" t="str">
        <f t="shared" si="159"/>
        <v/>
      </c>
      <c r="AQ22" s="190" t="str">
        <f t="shared" si="159"/>
        <v/>
      </c>
      <c r="AR22" s="190" t="str">
        <f t="shared" si="159"/>
        <v/>
      </c>
      <c r="AS22" s="190" t="str">
        <f t="shared" si="159"/>
        <v/>
      </c>
      <c r="AT22" s="190" t="str">
        <f t="shared" si="159"/>
        <v/>
      </c>
      <c r="AU22" s="190" t="str">
        <f t="shared" si="159"/>
        <v/>
      </c>
      <c r="AV22" s="190" t="str">
        <f t="shared" si="159"/>
        <v/>
      </c>
      <c r="AW22" s="190" t="str">
        <f t="shared" si="159"/>
        <v/>
      </c>
      <c r="AX22" s="190" t="str">
        <f t="shared" si="159"/>
        <v/>
      </c>
      <c r="AY22" s="190" t="str">
        <f t="shared" si="159"/>
        <v/>
      </c>
      <c r="AZ22" s="190" t="str">
        <f t="shared" si="159"/>
        <v/>
      </c>
      <c r="BA22" s="190" t="str">
        <f t="shared" si="159"/>
        <v/>
      </c>
      <c r="BB22" s="190" t="str">
        <f t="shared" si="159"/>
        <v/>
      </c>
      <c r="BC22" s="190" t="str">
        <f t="shared" si="159"/>
        <v/>
      </c>
      <c r="BD22" s="190" t="str">
        <f t="shared" si="159"/>
        <v/>
      </c>
      <c r="BE22" s="190" t="str">
        <f t="shared" si="159"/>
        <v/>
      </c>
      <c r="BF22" s="190" t="str">
        <f t="shared" si="159"/>
        <v/>
      </c>
      <c r="BG22" s="190" t="str">
        <f t="shared" si="159"/>
        <v/>
      </c>
      <c r="BH22" s="190" t="str">
        <f t="shared" si="159"/>
        <v/>
      </c>
      <c r="BI22" s="190" t="str">
        <f t="shared" si="159"/>
        <v/>
      </c>
      <c r="BJ22" s="190" t="str">
        <f t="shared" si="159"/>
        <v/>
      </c>
      <c r="BK22" s="190" t="str">
        <f t="shared" si="159"/>
        <v/>
      </c>
      <c r="BL22" s="190" t="str">
        <f t="shared" si="159"/>
        <v/>
      </c>
      <c r="BM22" s="190" t="str">
        <f t="shared" si="159"/>
        <v/>
      </c>
      <c r="BN22" s="190" t="str">
        <f t="shared" si="159"/>
        <v/>
      </c>
      <c r="BO22" s="190" t="str">
        <f t="shared" si="159"/>
        <v/>
      </c>
      <c r="BP22" s="190" t="str">
        <f t="shared" si="159"/>
        <v/>
      </c>
      <c r="BQ22" s="190" t="str">
        <f t="shared" si="159"/>
        <v/>
      </c>
      <c r="BR22" s="190" t="str">
        <f t="shared" si="159"/>
        <v/>
      </c>
      <c r="BS22" s="190" t="str">
        <f t="shared" si="159"/>
        <v/>
      </c>
      <c r="BT22" s="190" t="str">
        <f t="shared" si="159"/>
        <v/>
      </c>
      <c r="BU22" s="190" t="str">
        <f t="shared" si="159"/>
        <v/>
      </c>
      <c r="BV22" s="190" t="str">
        <f t="shared" si="159"/>
        <v/>
      </c>
      <c r="BW22" s="190" t="str">
        <f t="shared" si="159"/>
        <v/>
      </c>
      <c r="BX22" s="190" t="str">
        <f t="shared" si="159"/>
        <v/>
      </c>
      <c r="BY22" s="190" t="str">
        <f t="shared" si="159"/>
        <v/>
      </c>
      <c r="BZ22" s="190" t="str">
        <f t="shared" si="159"/>
        <v/>
      </c>
      <c r="CA22" s="190" t="str">
        <f t="shared" si="159"/>
        <v/>
      </c>
      <c r="CB22" s="190" t="str">
        <f t="shared" si="159"/>
        <v/>
      </c>
      <c r="CC22" s="190" t="str">
        <f t="shared" si="159"/>
        <v/>
      </c>
      <c r="CD22" s="190" t="str">
        <f t="shared" si="159"/>
        <v/>
      </c>
      <c r="CE22" s="190" t="str">
        <f t="shared" si="159"/>
        <v/>
      </c>
      <c r="CF22" s="190" t="str">
        <f t="shared" si="159"/>
        <v/>
      </c>
      <c r="CG22" s="190" t="str">
        <f t="shared" si="159"/>
        <v/>
      </c>
      <c r="CH22" s="190" t="str">
        <f t="shared" si="159"/>
        <v/>
      </c>
      <c r="CI22" s="190" t="str">
        <f t="shared" si="159"/>
        <v/>
      </c>
      <c r="CJ22" s="190" t="str">
        <f t="shared" si="159"/>
        <v/>
      </c>
      <c r="CK22" s="190" t="str">
        <f t="shared" si="159"/>
        <v/>
      </c>
      <c r="CL22" s="190" t="str">
        <f t="shared" si="159"/>
        <v/>
      </c>
      <c r="CM22" s="190" t="str">
        <f t="shared" si="159"/>
        <v/>
      </c>
      <c r="CN22" s="190" t="str">
        <f t="shared" si="159"/>
        <v/>
      </c>
      <c r="CO22" s="190" t="str">
        <f t="shared" si="159"/>
        <v/>
      </c>
      <c r="CP22" s="190" t="str">
        <f t="shared" si="159"/>
        <v/>
      </c>
      <c r="CQ22" s="190" t="str">
        <f t="shared" si="159"/>
        <v/>
      </c>
      <c r="CR22" s="190" t="str">
        <f t="shared" si="159"/>
        <v/>
      </c>
      <c r="CS22" s="190" t="str">
        <f t="shared" si="159"/>
        <v/>
      </c>
      <c r="CT22" s="190" t="str">
        <f t="shared" si="159"/>
        <v/>
      </c>
      <c r="CU22" s="190" t="str">
        <f t="shared" si="159"/>
        <v/>
      </c>
      <c r="CV22" s="190" t="str">
        <f t="shared" ref="CV22:ED22" si="160">IF(ISNONTEXT($AH22),CU22+$AH22,"")</f>
        <v/>
      </c>
      <c r="CW22" s="190" t="str">
        <f t="shared" si="160"/>
        <v/>
      </c>
      <c r="CX22" s="190" t="str">
        <f t="shared" si="160"/>
        <v/>
      </c>
      <c r="CY22" s="190" t="str">
        <f t="shared" si="160"/>
        <v/>
      </c>
      <c r="CZ22" s="190" t="str">
        <f t="shared" si="160"/>
        <v/>
      </c>
      <c r="DA22" s="190" t="str">
        <f t="shared" si="160"/>
        <v/>
      </c>
      <c r="DB22" s="190" t="str">
        <f t="shared" si="160"/>
        <v/>
      </c>
      <c r="DC22" s="190" t="str">
        <f t="shared" si="160"/>
        <v/>
      </c>
      <c r="DD22" s="190" t="str">
        <f t="shared" si="160"/>
        <v/>
      </c>
      <c r="DE22" s="190" t="str">
        <f t="shared" si="160"/>
        <v/>
      </c>
      <c r="DF22" s="190" t="str">
        <f t="shared" si="160"/>
        <v/>
      </c>
      <c r="DG22" s="190" t="str">
        <f t="shared" si="160"/>
        <v/>
      </c>
      <c r="DH22" s="190" t="str">
        <f t="shared" si="160"/>
        <v/>
      </c>
      <c r="DI22" s="190" t="str">
        <f t="shared" si="160"/>
        <v/>
      </c>
      <c r="DJ22" s="190" t="str">
        <f t="shared" si="160"/>
        <v/>
      </c>
      <c r="DK22" s="190" t="str">
        <f t="shared" si="160"/>
        <v/>
      </c>
      <c r="DL22" s="190" t="str">
        <f t="shared" si="160"/>
        <v/>
      </c>
      <c r="DM22" s="190" t="str">
        <f t="shared" si="160"/>
        <v/>
      </c>
      <c r="DN22" s="190" t="str">
        <f t="shared" si="160"/>
        <v/>
      </c>
      <c r="DO22" s="190" t="str">
        <f t="shared" si="160"/>
        <v/>
      </c>
      <c r="DP22" s="190" t="str">
        <f t="shared" si="160"/>
        <v/>
      </c>
      <c r="DQ22" s="190" t="str">
        <f t="shared" si="160"/>
        <v/>
      </c>
      <c r="DR22" s="190" t="str">
        <f t="shared" si="160"/>
        <v/>
      </c>
      <c r="DS22" s="190" t="str">
        <f t="shared" si="160"/>
        <v/>
      </c>
      <c r="DT22" s="190" t="str">
        <f t="shared" si="160"/>
        <v/>
      </c>
      <c r="DU22" s="190" t="str">
        <f t="shared" si="160"/>
        <v/>
      </c>
      <c r="DV22" s="190" t="str">
        <f t="shared" si="160"/>
        <v/>
      </c>
      <c r="DW22" s="190" t="str">
        <f t="shared" si="160"/>
        <v/>
      </c>
      <c r="DX22" s="190" t="str">
        <f t="shared" si="160"/>
        <v/>
      </c>
      <c r="DY22" s="190" t="str">
        <f t="shared" si="160"/>
        <v/>
      </c>
      <c r="DZ22" s="190" t="str">
        <f t="shared" si="160"/>
        <v/>
      </c>
      <c r="EA22" s="190" t="str">
        <f t="shared" si="160"/>
        <v/>
      </c>
      <c r="EB22" s="190" t="str">
        <f t="shared" si="160"/>
        <v/>
      </c>
      <c r="EC22" s="190" t="str">
        <f t="shared" si="160"/>
        <v/>
      </c>
      <c r="ED22" s="190" t="str">
        <f t="shared" si="160"/>
        <v/>
      </c>
      <c r="EE22" s="206" t="str">
        <f t="shared" si="25"/>
        <v/>
      </c>
      <c r="EF22" s="207" t="e">
        <f t="shared" si="26"/>
        <v>#N/A</v>
      </c>
      <c r="EG22" s="207" t="e">
        <f t="shared" si="27"/>
        <v>#N/A</v>
      </c>
      <c r="EH22" s="207" t="e">
        <f t="shared" si="28"/>
        <v>#N/A</v>
      </c>
      <c r="EI22" s="207" t="e">
        <f t="shared" si="29"/>
        <v>#N/A</v>
      </c>
      <c r="EJ22" s="207" t="e">
        <f t="shared" si="30"/>
        <v>#N/A</v>
      </c>
      <c r="EK22" s="207" t="e">
        <f t="shared" si="31"/>
        <v>#N/A</v>
      </c>
      <c r="EL22" s="207" t="e">
        <f t="shared" si="32"/>
        <v>#N/A</v>
      </c>
      <c r="EM22" s="207" t="e">
        <f t="shared" si="33"/>
        <v>#N/A</v>
      </c>
      <c r="EN22" s="207" t="e">
        <f t="shared" si="34"/>
        <v>#N/A</v>
      </c>
      <c r="EO22" s="207" t="e">
        <f t="shared" si="35"/>
        <v>#N/A</v>
      </c>
      <c r="EP22" s="207" t="e">
        <f t="shared" si="36"/>
        <v>#N/A</v>
      </c>
      <c r="EQ22" s="207" t="e">
        <f t="shared" si="37"/>
        <v>#N/A</v>
      </c>
      <c r="ER22" s="207" t="e">
        <f t="shared" si="38"/>
        <v>#N/A</v>
      </c>
      <c r="ES22" s="207" t="e">
        <f t="shared" si="39"/>
        <v>#N/A</v>
      </c>
      <c r="ET22" s="207" t="e">
        <f t="shared" si="40"/>
        <v>#N/A</v>
      </c>
      <c r="EU22" s="207" t="e">
        <f t="shared" si="41"/>
        <v>#N/A</v>
      </c>
      <c r="EV22" s="207" t="e">
        <f t="shared" si="42"/>
        <v>#N/A</v>
      </c>
      <c r="EW22" s="207" t="e">
        <f t="shared" si="43"/>
        <v>#N/A</v>
      </c>
      <c r="EX22" s="207" t="e">
        <f t="shared" si="44"/>
        <v>#N/A</v>
      </c>
      <c r="EY22" s="207" t="e">
        <f t="shared" si="45"/>
        <v>#N/A</v>
      </c>
      <c r="EZ22" s="207" t="e">
        <f t="shared" si="46"/>
        <v>#N/A</v>
      </c>
      <c r="FA22" s="207" t="e">
        <f t="shared" si="47"/>
        <v>#N/A</v>
      </c>
      <c r="FB22" s="207" t="e">
        <f t="shared" si="48"/>
        <v>#N/A</v>
      </c>
      <c r="FC22" s="207" t="e">
        <f t="shared" si="49"/>
        <v>#N/A</v>
      </c>
      <c r="FD22" s="207" t="e">
        <f t="shared" si="50"/>
        <v>#N/A</v>
      </c>
      <c r="FE22" s="207" t="e">
        <f t="shared" si="51"/>
        <v>#N/A</v>
      </c>
      <c r="FF22" s="207" t="e">
        <f t="shared" si="52"/>
        <v>#N/A</v>
      </c>
      <c r="FG22" s="207" t="e">
        <f t="shared" si="53"/>
        <v>#N/A</v>
      </c>
      <c r="FH22" s="207" t="e">
        <f t="shared" si="54"/>
        <v>#N/A</v>
      </c>
      <c r="FI22" s="207" t="e">
        <f t="shared" si="55"/>
        <v>#N/A</v>
      </c>
      <c r="FJ22" s="207" t="e">
        <f t="shared" si="56"/>
        <v>#N/A</v>
      </c>
      <c r="FK22" s="207" t="e">
        <f t="shared" si="57"/>
        <v>#N/A</v>
      </c>
      <c r="FL22" s="207" t="e">
        <f t="shared" si="58"/>
        <v>#N/A</v>
      </c>
      <c r="FM22" s="207" t="e">
        <f t="shared" si="59"/>
        <v>#N/A</v>
      </c>
      <c r="FN22" s="207" t="e">
        <f t="shared" si="60"/>
        <v>#N/A</v>
      </c>
      <c r="FO22" s="207" t="e">
        <f t="shared" si="61"/>
        <v>#N/A</v>
      </c>
      <c r="FP22" s="207" t="e">
        <f t="shared" si="62"/>
        <v>#N/A</v>
      </c>
      <c r="FQ22" s="207" t="e">
        <f t="shared" si="63"/>
        <v>#N/A</v>
      </c>
      <c r="FR22" s="207" t="e">
        <f t="shared" si="64"/>
        <v>#N/A</v>
      </c>
      <c r="FS22" s="207" t="e">
        <f t="shared" si="65"/>
        <v>#N/A</v>
      </c>
      <c r="FT22" s="207" t="e">
        <f t="shared" si="66"/>
        <v>#N/A</v>
      </c>
      <c r="FU22" s="207" t="e">
        <f t="shared" si="67"/>
        <v>#N/A</v>
      </c>
      <c r="FV22" s="207" t="e">
        <f t="shared" si="68"/>
        <v>#N/A</v>
      </c>
      <c r="FW22" s="207" t="e">
        <f t="shared" si="69"/>
        <v>#N/A</v>
      </c>
      <c r="FX22" s="207" t="e">
        <f t="shared" si="70"/>
        <v>#N/A</v>
      </c>
      <c r="FY22" s="207" t="e">
        <f t="shared" si="71"/>
        <v>#N/A</v>
      </c>
      <c r="FZ22" s="207" t="e">
        <f t="shared" si="72"/>
        <v>#N/A</v>
      </c>
      <c r="GA22" s="207" t="e">
        <f t="shared" si="73"/>
        <v>#N/A</v>
      </c>
      <c r="GB22" s="207" t="e">
        <f t="shared" si="74"/>
        <v>#N/A</v>
      </c>
      <c r="GC22" s="207" t="e">
        <f t="shared" si="75"/>
        <v>#N/A</v>
      </c>
      <c r="GD22" s="207" t="e">
        <f t="shared" si="76"/>
        <v>#N/A</v>
      </c>
      <c r="GE22" s="207" t="e">
        <f t="shared" si="77"/>
        <v>#N/A</v>
      </c>
      <c r="GF22" s="207" t="e">
        <f t="shared" si="78"/>
        <v>#N/A</v>
      </c>
      <c r="GG22" s="207" t="e">
        <f t="shared" si="79"/>
        <v>#N/A</v>
      </c>
      <c r="GH22" s="207" t="e">
        <f t="shared" si="80"/>
        <v>#N/A</v>
      </c>
      <c r="GI22" s="207" t="e">
        <f t="shared" si="81"/>
        <v>#N/A</v>
      </c>
      <c r="GJ22" s="207" t="e">
        <f t="shared" si="82"/>
        <v>#N/A</v>
      </c>
      <c r="GK22" s="207" t="e">
        <f t="shared" si="83"/>
        <v>#N/A</v>
      </c>
      <c r="GL22" s="207" t="e">
        <f t="shared" si="84"/>
        <v>#N/A</v>
      </c>
      <c r="GM22" s="207" t="e">
        <f t="shared" si="85"/>
        <v>#N/A</v>
      </c>
      <c r="GN22" s="207" t="e">
        <f t="shared" si="86"/>
        <v>#N/A</v>
      </c>
      <c r="GO22" s="207" t="e">
        <f t="shared" si="87"/>
        <v>#N/A</v>
      </c>
      <c r="GP22" s="207" t="e">
        <f t="shared" si="88"/>
        <v>#N/A</v>
      </c>
      <c r="GQ22" s="207" t="e">
        <f t="shared" si="89"/>
        <v>#N/A</v>
      </c>
      <c r="GR22" s="207" t="e">
        <f t="shared" si="90"/>
        <v>#N/A</v>
      </c>
      <c r="GS22" s="207" t="e">
        <f t="shared" si="91"/>
        <v>#N/A</v>
      </c>
      <c r="GT22" s="207" t="e">
        <f t="shared" si="92"/>
        <v>#N/A</v>
      </c>
      <c r="GU22" s="207" t="e">
        <f t="shared" si="93"/>
        <v>#N/A</v>
      </c>
      <c r="GV22" s="207" t="e">
        <f t="shared" si="94"/>
        <v>#N/A</v>
      </c>
      <c r="GW22" s="207" t="e">
        <f t="shared" si="95"/>
        <v>#N/A</v>
      </c>
      <c r="GX22" s="207" t="e">
        <f t="shared" si="96"/>
        <v>#N/A</v>
      </c>
      <c r="GY22" s="207" t="e">
        <f t="shared" si="97"/>
        <v>#N/A</v>
      </c>
      <c r="GZ22" s="207" t="e">
        <f t="shared" si="98"/>
        <v>#N/A</v>
      </c>
      <c r="HA22" s="207" t="e">
        <f t="shared" si="99"/>
        <v>#N/A</v>
      </c>
      <c r="HB22" s="207" t="e">
        <f t="shared" si="100"/>
        <v>#N/A</v>
      </c>
      <c r="HC22" s="207" t="e">
        <f t="shared" si="101"/>
        <v>#N/A</v>
      </c>
      <c r="HD22" s="207" t="e">
        <f t="shared" si="102"/>
        <v>#N/A</v>
      </c>
      <c r="HE22" s="207" t="e">
        <f t="shared" si="103"/>
        <v>#N/A</v>
      </c>
      <c r="HF22" s="207" t="e">
        <f t="shared" si="104"/>
        <v>#N/A</v>
      </c>
      <c r="HG22" s="207" t="e">
        <f t="shared" si="105"/>
        <v>#N/A</v>
      </c>
      <c r="HH22" s="207" t="e">
        <f t="shared" si="106"/>
        <v>#N/A</v>
      </c>
      <c r="HI22" s="207" t="e">
        <f t="shared" si="107"/>
        <v>#N/A</v>
      </c>
      <c r="HJ22" s="207" t="e">
        <f t="shared" si="108"/>
        <v>#N/A</v>
      </c>
      <c r="HK22" s="207" t="e">
        <f t="shared" si="109"/>
        <v>#N/A</v>
      </c>
      <c r="HL22" s="207" t="e">
        <f t="shared" si="110"/>
        <v>#N/A</v>
      </c>
      <c r="HM22" s="207" t="e">
        <f t="shared" si="111"/>
        <v>#N/A</v>
      </c>
      <c r="HN22" s="207" t="e">
        <f t="shared" si="112"/>
        <v>#N/A</v>
      </c>
      <c r="HO22" s="207" t="e">
        <f t="shared" si="113"/>
        <v>#N/A</v>
      </c>
      <c r="HP22" s="207" t="e">
        <f t="shared" si="114"/>
        <v>#N/A</v>
      </c>
      <c r="HQ22" s="207" t="e">
        <f t="shared" si="115"/>
        <v>#N/A</v>
      </c>
      <c r="HR22" s="207" t="e">
        <f t="shared" si="116"/>
        <v>#N/A</v>
      </c>
      <c r="HS22" s="207" t="e">
        <f t="shared" si="117"/>
        <v>#N/A</v>
      </c>
      <c r="HT22" s="207" t="e">
        <f t="shared" si="118"/>
        <v>#N/A</v>
      </c>
      <c r="HU22" s="207" t="e">
        <f t="shared" si="119"/>
        <v>#N/A</v>
      </c>
      <c r="HV22" s="207" t="e">
        <f t="shared" si="120"/>
        <v>#N/A</v>
      </c>
      <c r="HW22" s="207" t="e">
        <f t="shared" si="121"/>
        <v>#N/A</v>
      </c>
      <c r="HX22" s="207" t="e">
        <f t="shared" si="122"/>
        <v>#N/A</v>
      </c>
      <c r="HY22" s="207" t="e">
        <f t="shared" si="123"/>
        <v>#N/A</v>
      </c>
      <c r="HZ22" s="207" t="e">
        <f t="shared" si="124"/>
        <v>#N/A</v>
      </c>
      <c r="IA22" s="207" t="e">
        <f t="shared" si="125"/>
        <v>#N/A</v>
      </c>
      <c r="IB22" s="207" t="e">
        <f t="shared" si="126"/>
        <v>#N/A</v>
      </c>
    </row>
    <row r="23" spans="1:236" hidden="1" x14ac:dyDescent="0.25">
      <c r="A23" s="22">
        <v>20</v>
      </c>
      <c r="B23" s="110" t="str">
        <f t="shared" si="10"/>
        <v/>
      </c>
      <c r="C23" s="124"/>
      <c r="D23" s="110" t="str">
        <f t="shared" si="11"/>
        <v/>
      </c>
      <c r="E23" s="119" t="str">
        <f t="shared" si="12"/>
        <v/>
      </c>
      <c r="F23" s="23" t="str">
        <f t="shared" si="13"/>
        <v/>
      </c>
      <c r="G23" s="24" t="str">
        <f t="shared" si="14"/>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15"/>
        <v/>
      </c>
      <c r="K23" s="26"/>
      <c r="L23" s="24" t="str">
        <f>IF(OR(F23="",K23=""),"",MATCH(K23,Confidence!$A$1:$A$10,0))</f>
        <v/>
      </c>
      <c r="M23" s="27" t="str">
        <f t="shared" si="16"/>
        <v/>
      </c>
      <c r="N23" s="27" t="str">
        <f t="shared" si="17"/>
        <v/>
      </c>
      <c r="O23" s="24"/>
      <c r="P23" s="111" t="str">
        <f t="shared" si="18"/>
        <v/>
      </c>
      <c r="Q23" s="111" t="str">
        <f t="shared" si="19"/>
        <v/>
      </c>
      <c r="R23" s="39" t="str">
        <f t="shared" si="20"/>
        <v/>
      </c>
      <c r="S23" s="124"/>
      <c r="T23" s="218" t="str">
        <f>IF(AND(B23&gt;0,C23&gt;0,D23&gt;0,M23&gt;0,N23&gt;0,S23&gt;0,NOT(K23="")),ABS(VLOOKUP($S$1,VLookups!$A$28:$B$29,2,FALSE)-_xlfn.BETA.DIST(S23,IF(G23="L",N23,M23),IF(G23="L",M23,N23),TRUE,B23,D23)),"")</f>
        <v/>
      </c>
      <c r="U23" s="121" t="str">
        <f>IF(OR($M23="",$N23=""),"",_xlfn.BETA.INV(ABS(VLOOKUP($S$1,VLookups!$A$28:$B$29,2,FALSE)-U$3),IF($G23="L",$N23,$M23),IF($G23="L",$M23,$N23),$B23,$D23))</f>
        <v/>
      </c>
      <c r="V23" s="122" t="str">
        <f>IF(OR($M23="",$N23=""),"",_xlfn.BETA.INV(ABS(VLOOKUP($S$1,VLookups!$A$28:$B$29,2,FALSE)-V$3),IF($G23="L",$N23,$M23),IF($G23="L",$M23,$N23),$B23,$D23))</f>
        <v/>
      </c>
      <c r="W23" s="121" t="str">
        <f>IF(OR($M23="",$N23=""),"",_xlfn.BETA.INV(ABS(VLOOKUP($S$1,VLookups!$A$28:$B$29,2,FALSE)-W$3),IF($G23="L",$N23,$M23),IF($G23="L",$M23,$N23),$B23,$D23))</f>
        <v/>
      </c>
      <c r="X23" s="122" t="str">
        <f>IF(OR($M23="",$N23=""),"",_xlfn.BETA.INV(ABS(VLOOKUP($S$1,VLookups!$A$28:$B$29,2,FALSE)-X$3),IF($G23="L",$N23,$M23),IF($G23="L",$M23,$N23),$B23,$D23))</f>
        <v/>
      </c>
      <c r="Y23" s="121" t="str">
        <f>IF(OR($M23="",$N23=""),"",_xlfn.BETA.INV(ABS(VLOOKUP($S$1,VLookups!$A$28:$B$29,2,FALSE)-Y$3),IF($G23="L",$N23,$M23),IF($G23="L",$M23,$N23),$B23,$D23))</f>
        <v/>
      </c>
      <c r="Z23" s="122" t="str">
        <f>IF(OR($M23="",$N23=""),"",_xlfn.BETA.INV(ABS(VLOOKUP($S$1,VLookups!$A$28:$B$29,2,FALSE)-Z$3),IF($G23="L",$N23,$M23),IF($G23="L",$M23,$N23),$B23,$D23))</f>
        <v/>
      </c>
      <c r="AA23" s="121" t="str">
        <f>IF(OR($M23="",$N23=""),"",_xlfn.BETA.INV(ABS(VLOOKUP($S$1,VLookups!$A$28:$B$29,2,FALSE)-AA$3),IF($G23="L",$N23,$M23),IF($G23="L",$M23,$N23),$B23,$D23))</f>
        <v/>
      </c>
      <c r="AB23" s="122" t="str">
        <f>IF(OR($M23="",$N23=""),"",_xlfn.BETA.INV(ABS(VLOOKUP($S$1,VLookups!$A$28:$B$29,2,FALSE)-AB$3),IF($G23="L",$N23,$M23),IF($G23="L",$M23,$N23),$B23,$D23))</f>
        <v/>
      </c>
      <c r="AC23" s="121" t="str">
        <f>IF(OR($M23="",$N23=""),"",_xlfn.BETA.INV(ABS(VLOOKUP($S$1,VLookups!$A$28:$B$29,2,FALSE)-AC$3),IF($G23="L",$N23,$M23),IF($G23="L",$M23,$N23),$B23,$D23))</f>
        <v/>
      </c>
      <c r="AD23" s="122" t="str">
        <f>IF(OR($M23="",$N23=""),"",_xlfn.BETA.INV(ABS(VLOOKUP($S$1,VLookups!$A$28:$B$29,2,FALSE)-AD$3),IF($G23="L",$N23,$M23),IF($G23="L",$M23,$N23),$B23,$D23))</f>
        <v/>
      </c>
      <c r="AE23" s="121" t="str">
        <f>IF(OR($M23="",$N23=""),"",_xlfn.BETA.INV(ABS(VLOOKUP($S$1,VLookups!$A$28:$B$29,2,FALSE)-AE$3),IF($G23="L",$N23,$M23),IF($G23="L",$M23,$N23),$B23,$D23))</f>
        <v/>
      </c>
      <c r="AF23" s="122" t="str">
        <f>IF(OR($M23="",$N23=""),"",_xlfn.BETA.INV(ABS(VLOOKUP($S$1,VLookups!$A$28:$B$29,2,FALSE)-AF$3),IF($G23="L",$N23,$M23),IF($G23="L",$M23,$N23),$B23,$D23))</f>
        <v/>
      </c>
      <c r="AG23" s="17"/>
      <c r="AH23" s="208" t="str">
        <f t="shared" si="21"/>
        <v/>
      </c>
      <c r="AI23" s="206" t="str">
        <f t="shared" si="22"/>
        <v/>
      </c>
      <c r="AJ23" s="190" t="str">
        <f t="shared" ref="AJ23:CU23" si="161">IF(ISNONTEXT($AH23),AI23+$AH23,"")</f>
        <v/>
      </c>
      <c r="AK23" s="190" t="str">
        <f t="shared" si="161"/>
        <v/>
      </c>
      <c r="AL23" s="190" t="str">
        <f t="shared" si="161"/>
        <v/>
      </c>
      <c r="AM23" s="190" t="str">
        <f t="shared" si="161"/>
        <v/>
      </c>
      <c r="AN23" s="190" t="str">
        <f t="shared" si="161"/>
        <v/>
      </c>
      <c r="AO23" s="190" t="str">
        <f t="shared" si="161"/>
        <v/>
      </c>
      <c r="AP23" s="190" t="str">
        <f t="shared" si="161"/>
        <v/>
      </c>
      <c r="AQ23" s="190" t="str">
        <f t="shared" si="161"/>
        <v/>
      </c>
      <c r="AR23" s="190" t="str">
        <f t="shared" si="161"/>
        <v/>
      </c>
      <c r="AS23" s="190" t="str">
        <f t="shared" si="161"/>
        <v/>
      </c>
      <c r="AT23" s="190" t="str">
        <f t="shared" si="161"/>
        <v/>
      </c>
      <c r="AU23" s="190" t="str">
        <f t="shared" si="161"/>
        <v/>
      </c>
      <c r="AV23" s="190" t="str">
        <f t="shared" si="161"/>
        <v/>
      </c>
      <c r="AW23" s="190" t="str">
        <f t="shared" si="161"/>
        <v/>
      </c>
      <c r="AX23" s="190" t="str">
        <f t="shared" si="161"/>
        <v/>
      </c>
      <c r="AY23" s="190" t="str">
        <f t="shared" si="161"/>
        <v/>
      </c>
      <c r="AZ23" s="190" t="str">
        <f t="shared" si="161"/>
        <v/>
      </c>
      <c r="BA23" s="190" t="str">
        <f t="shared" si="161"/>
        <v/>
      </c>
      <c r="BB23" s="190" t="str">
        <f t="shared" si="161"/>
        <v/>
      </c>
      <c r="BC23" s="190" t="str">
        <f t="shared" si="161"/>
        <v/>
      </c>
      <c r="BD23" s="190" t="str">
        <f t="shared" si="161"/>
        <v/>
      </c>
      <c r="BE23" s="190" t="str">
        <f t="shared" si="161"/>
        <v/>
      </c>
      <c r="BF23" s="190" t="str">
        <f t="shared" si="161"/>
        <v/>
      </c>
      <c r="BG23" s="190" t="str">
        <f t="shared" si="161"/>
        <v/>
      </c>
      <c r="BH23" s="190" t="str">
        <f t="shared" si="161"/>
        <v/>
      </c>
      <c r="BI23" s="190" t="str">
        <f t="shared" si="161"/>
        <v/>
      </c>
      <c r="BJ23" s="190" t="str">
        <f t="shared" si="161"/>
        <v/>
      </c>
      <c r="BK23" s="190" t="str">
        <f t="shared" si="161"/>
        <v/>
      </c>
      <c r="BL23" s="190" t="str">
        <f t="shared" si="161"/>
        <v/>
      </c>
      <c r="BM23" s="190" t="str">
        <f t="shared" si="161"/>
        <v/>
      </c>
      <c r="BN23" s="190" t="str">
        <f t="shared" si="161"/>
        <v/>
      </c>
      <c r="BO23" s="190" t="str">
        <f t="shared" si="161"/>
        <v/>
      </c>
      <c r="BP23" s="190" t="str">
        <f t="shared" si="161"/>
        <v/>
      </c>
      <c r="BQ23" s="190" t="str">
        <f t="shared" si="161"/>
        <v/>
      </c>
      <c r="BR23" s="190" t="str">
        <f t="shared" si="161"/>
        <v/>
      </c>
      <c r="BS23" s="190" t="str">
        <f t="shared" si="161"/>
        <v/>
      </c>
      <c r="BT23" s="190" t="str">
        <f t="shared" si="161"/>
        <v/>
      </c>
      <c r="BU23" s="190" t="str">
        <f t="shared" si="161"/>
        <v/>
      </c>
      <c r="BV23" s="190" t="str">
        <f t="shared" si="161"/>
        <v/>
      </c>
      <c r="BW23" s="190" t="str">
        <f t="shared" si="161"/>
        <v/>
      </c>
      <c r="BX23" s="190" t="str">
        <f t="shared" si="161"/>
        <v/>
      </c>
      <c r="BY23" s="190" t="str">
        <f t="shared" si="161"/>
        <v/>
      </c>
      <c r="BZ23" s="190" t="str">
        <f t="shared" si="161"/>
        <v/>
      </c>
      <c r="CA23" s="190" t="str">
        <f t="shared" si="161"/>
        <v/>
      </c>
      <c r="CB23" s="190" t="str">
        <f t="shared" si="161"/>
        <v/>
      </c>
      <c r="CC23" s="190" t="str">
        <f t="shared" si="161"/>
        <v/>
      </c>
      <c r="CD23" s="190" t="str">
        <f t="shared" si="161"/>
        <v/>
      </c>
      <c r="CE23" s="190" t="str">
        <f t="shared" si="161"/>
        <v/>
      </c>
      <c r="CF23" s="190" t="str">
        <f t="shared" si="161"/>
        <v/>
      </c>
      <c r="CG23" s="190" t="str">
        <f t="shared" si="161"/>
        <v/>
      </c>
      <c r="CH23" s="190" t="str">
        <f t="shared" si="161"/>
        <v/>
      </c>
      <c r="CI23" s="190" t="str">
        <f t="shared" si="161"/>
        <v/>
      </c>
      <c r="CJ23" s="190" t="str">
        <f t="shared" si="161"/>
        <v/>
      </c>
      <c r="CK23" s="190" t="str">
        <f t="shared" si="161"/>
        <v/>
      </c>
      <c r="CL23" s="190" t="str">
        <f t="shared" si="161"/>
        <v/>
      </c>
      <c r="CM23" s="190" t="str">
        <f t="shared" si="161"/>
        <v/>
      </c>
      <c r="CN23" s="190" t="str">
        <f t="shared" si="161"/>
        <v/>
      </c>
      <c r="CO23" s="190" t="str">
        <f t="shared" si="161"/>
        <v/>
      </c>
      <c r="CP23" s="190" t="str">
        <f t="shared" si="161"/>
        <v/>
      </c>
      <c r="CQ23" s="190" t="str">
        <f t="shared" si="161"/>
        <v/>
      </c>
      <c r="CR23" s="190" t="str">
        <f t="shared" si="161"/>
        <v/>
      </c>
      <c r="CS23" s="190" t="str">
        <f t="shared" si="161"/>
        <v/>
      </c>
      <c r="CT23" s="190" t="str">
        <f t="shared" si="161"/>
        <v/>
      </c>
      <c r="CU23" s="190" t="str">
        <f t="shared" si="161"/>
        <v/>
      </c>
      <c r="CV23" s="190" t="str">
        <f t="shared" ref="CV23:ED23" si="162">IF(ISNONTEXT($AH23),CU23+$AH23,"")</f>
        <v/>
      </c>
      <c r="CW23" s="190" t="str">
        <f t="shared" si="162"/>
        <v/>
      </c>
      <c r="CX23" s="190" t="str">
        <f t="shared" si="162"/>
        <v/>
      </c>
      <c r="CY23" s="190" t="str">
        <f t="shared" si="162"/>
        <v/>
      </c>
      <c r="CZ23" s="190" t="str">
        <f t="shared" si="162"/>
        <v/>
      </c>
      <c r="DA23" s="190" t="str">
        <f t="shared" si="162"/>
        <v/>
      </c>
      <c r="DB23" s="190" t="str">
        <f t="shared" si="162"/>
        <v/>
      </c>
      <c r="DC23" s="190" t="str">
        <f t="shared" si="162"/>
        <v/>
      </c>
      <c r="DD23" s="190" t="str">
        <f t="shared" si="162"/>
        <v/>
      </c>
      <c r="DE23" s="190" t="str">
        <f t="shared" si="162"/>
        <v/>
      </c>
      <c r="DF23" s="190" t="str">
        <f t="shared" si="162"/>
        <v/>
      </c>
      <c r="DG23" s="190" t="str">
        <f t="shared" si="162"/>
        <v/>
      </c>
      <c r="DH23" s="190" t="str">
        <f t="shared" si="162"/>
        <v/>
      </c>
      <c r="DI23" s="190" t="str">
        <f t="shared" si="162"/>
        <v/>
      </c>
      <c r="DJ23" s="190" t="str">
        <f t="shared" si="162"/>
        <v/>
      </c>
      <c r="DK23" s="190" t="str">
        <f t="shared" si="162"/>
        <v/>
      </c>
      <c r="DL23" s="190" t="str">
        <f t="shared" si="162"/>
        <v/>
      </c>
      <c r="DM23" s="190" t="str">
        <f t="shared" si="162"/>
        <v/>
      </c>
      <c r="DN23" s="190" t="str">
        <f t="shared" si="162"/>
        <v/>
      </c>
      <c r="DO23" s="190" t="str">
        <f t="shared" si="162"/>
        <v/>
      </c>
      <c r="DP23" s="190" t="str">
        <f t="shared" si="162"/>
        <v/>
      </c>
      <c r="DQ23" s="190" t="str">
        <f t="shared" si="162"/>
        <v/>
      </c>
      <c r="DR23" s="190" t="str">
        <f t="shared" si="162"/>
        <v/>
      </c>
      <c r="DS23" s="190" t="str">
        <f t="shared" si="162"/>
        <v/>
      </c>
      <c r="DT23" s="190" t="str">
        <f t="shared" si="162"/>
        <v/>
      </c>
      <c r="DU23" s="190" t="str">
        <f t="shared" si="162"/>
        <v/>
      </c>
      <c r="DV23" s="190" t="str">
        <f t="shared" si="162"/>
        <v/>
      </c>
      <c r="DW23" s="190" t="str">
        <f t="shared" si="162"/>
        <v/>
      </c>
      <c r="DX23" s="190" t="str">
        <f t="shared" si="162"/>
        <v/>
      </c>
      <c r="DY23" s="190" t="str">
        <f t="shared" si="162"/>
        <v/>
      </c>
      <c r="DZ23" s="190" t="str">
        <f t="shared" si="162"/>
        <v/>
      </c>
      <c r="EA23" s="190" t="str">
        <f t="shared" si="162"/>
        <v/>
      </c>
      <c r="EB23" s="190" t="str">
        <f t="shared" si="162"/>
        <v/>
      </c>
      <c r="EC23" s="190" t="str">
        <f t="shared" si="162"/>
        <v/>
      </c>
      <c r="ED23" s="190" t="str">
        <f t="shared" si="162"/>
        <v/>
      </c>
      <c r="EE23" s="206" t="str">
        <f t="shared" si="25"/>
        <v/>
      </c>
      <c r="EF23" s="207" t="e">
        <f t="shared" si="26"/>
        <v>#N/A</v>
      </c>
      <c r="EG23" s="207" t="e">
        <f t="shared" si="27"/>
        <v>#N/A</v>
      </c>
      <c r="EH23" s="207" t="e">
        <f t="shared" si="28"/>
        <v>#N/A</v>
      </c>
      <c r="EI23" s="207" t="e">
        <f t="shared" si="29"/>
        <v>#N/A</v>
      </c>
      <c r="EJ23" s="207" t="e">
        <f t="shared" si="30"/>
        <v>#N/A</v>
      </c>
      <c r="EK23" s="207" t="e">
        <f t="shared" si="31"/>
        <v>#N/A</v>
      </c>
      <c r="EL23" s="207" t="e">
        <f t="shared" si="32"/>
        <v>#N/A</v>
      </c>
      <c r="EM23" s="207" t="e">
        <f t="shared" si="33"/>
        <v>#N/A</v>
      </c>
      <c r="EN23" s="207" t="e">
        <f t="shared" si="34"/>
        <v>#N/A</v>
      </c>
      <c r="EO23" s="207" t="e">
        <f t="shared" si="35"/>
        <v>#N/A</v>
      </c>
      <c r="EP23" s="207" t="e">
        <f t="shared" si="36"/>
        <v>#N/A</v>
      </c>
      <c r="EQ23" s="207" t="e">
        <f t="shared" si="37"/>
        <v>#N/A</v>
      </c>
      <c r="ER23" s="207" t="e">
        <f t="shared" si="38"/>
        <v>#N/A</v>
      </c>
      <c r="ES23" s="207" t="e">
        <f t="shared" si="39"/>
        <v>#N/A</v>
      </c>
      <c r="ET23" s="207" t="e">
        <f t="shared" si="40"/>
        <v>#N/A</v>
      </c>
      <c r="EU23" s="207" t="e">
        <f t="shared" si="41"/>
        <v>#N/A</v>
      </c>
      <c r="EV23" s="207" t="e">
        <f t="shared" si="42"/>
        <v>#N/A</v>
      </c>
      <c r="EW23" s="207" t="e">
        <f t="shared" si="43"/>
        <v>#N/A</v>
      </c>
      <c r="EX23" s="207" t="e">
        <f t="shared" si="44"/>
        <v>#N/A</v>
      </c>
      <c r="EY23" s="207" t="e">
        <f t="shared" si="45"/>
        <v>#N/A</v>
      </c>
      <c r="EZ23" s="207" t="e">
        <f t="shared" si="46"/>
        <v>#N/A</v>
      </c>
      <c r="FA23" s="207" t="e">
        <f t="shared" si="47"/>
        <v>#N/A</v>
      </c>
      <c r="FB23" s="207" t="e">
        <f t="shared" si="48"/>
        <v>#N/A</v>
      </c>
      <c r="FC23" s="207" t="e">
        <f t="shared" si="49"/>
        <v>#N/A</v>
      </c>
      <c r="FD23" s="207" t="e">
        <f t="shared" si="50"/>
        <v>#N/A</v>
      </c>
      <c r="FE23" s="207" t="e">
        <f t="shared" si="51"/>
        <v>#N/A</v>
      </c>
      <c r="FF23" s="207" t="e">
        <f t="shared" si="52"/>
        <v>#N/A</v>
      </c>
      <c r="FG23" s="207" t="e">
        <f t="shared" si="53"/>
        <v>#N/A</v>
      </c>
      <c r="FH23" s="207" t="e">
        <f t="shared" si="54"/>
        <v>#N/A</v>
      </c>
      <c r="FI23" s="207" t="e">
        <f t="shared" si="55"/>
        <v>#N/A</v>
      </c>
      <c r="FJ23" s="207" t="e">
        <f t="shared" si="56"/>
        <v>#N/A</v>
      </c>
      <c r="FK23" s="207" t="e">
        <f t="shared" si="57"/>
        <v>#N/A</v>
      </c>
      <c r="FL23" s="207" t="e">
        <f t="shared" si="58"/>
        <v>#N/A</v>
      </c>
      <c r="FM23" s="207" t="e">
        <f t="shared" si="59"/>
        <v>#N/A</v>
      </c>
      <c r="FN23" s="207" t="e">
        <f t="shared" si="60"/>
        <v>#N/A</v>
      </c>
      <c r="FO23" s="207" t="e">
        <f t="shared" si="61"/>
        <v>#N/A</v>
      </c>
      <c r="FP23" s="207" t="e">
        <f t="shared" si="62"/>
        <v>#N/A</v>
      </c>
      <c r="FQ23" s="207" t="e">
        <f t="shared" si="63"/>
        <v>#N/A</v>
      </c>
      <c r="FR23" s="207" t="e">
        <f t="shared" si="64"/>
        <v>#N/A</v>
      </c>
      <c r="FS23" s="207" t="e">
        <f t="shared" si="65"/>
        <v>#N/A</v>
      </c>
      <c r="FT23" s="207" t="e">
        <f t="shared" si="66"/>
        <v>#N/A</v>
      </c>
      <c r="FU23" s="207" t="e">
        <f t="shared" si="67"/>
        <v>#N/A</v>
      </c>
      <c r="FV23" s="207" t="e">
        <f t="shared" si="68"/>
        <v>#N/A</v>
      </c>
      <c r="FW23" s="207" t="e">
        <f t="shared" si="69"/>
        <v>#N/A</v>
      </c>
      <c r="FX23" s="207" t="e">
        <f t="shared" si="70"/>
        <v>#N/A</v>
      </c>
      <c r="FY23" s="207" t="e">
        <f t="shared" si="71"/>
        <v>#N/A</v>
      </c>
      <c r="FZ23" s="207" t="e">
        <f t="shared" si="72"/>
        <v>#N/A</v>
      </c>
      <c r="GA23" s="207" t="e">
        <f t="shared" si="73"/>
        <v>#N/A</v>
      </c>
      <c r="GB23" s="207" t="e">
        <f t="shared" si="74"/>
        <v>#N/A</v>
      </c>
      <c r="GC23" s="207" t="e">
        <f t="shared" si="75"/>
        <v>#N/A</v>
      </c>
      <c r="GD23" s="207" t="e">
        <f t="shared" si="76"/>
        <v>#N/A</v>
      </c>
      <c r="GE23" s="207" t="e">
        <f t="shared" si="77"/>
        <v>#N/A</v>
      </c>
      <c r="GF23" s="207" t="e">
        <f t="shared" si="78"/>
        <v>#N/A</v>
      </c>
      <c r="GG23" s="207" t="e">
        <f t="shared" si="79"/>
        <v>#N/A</v>
      </c>
      <c r="GH23" s="207" t="e">
        <f t="shared" si="80"/>
        <v>#N/A</v>
      </c>
      <c r="GI23" s="207" t="e">
        <f t="shared" si="81"/>
        <v>#N/A</v>
      </c>
      <c r="GJ23" s="207" t="e">
        <f t="shared" si="82"/>
        <v>#N/A</v>
      </c>
      <c r="GK23" s="207" t="e">
        <f t="shared" si="83"/>
        <v>#N/A</v>
      </c>
      <c r="GL23" s="207" t="e">
        <f t="shared" si="84"/>
        <v>#N/A</v>
      </c>
      <c r="GM23" s="207" t="e">
        <f t="shared" si="85"/>
        <v>#N/A</v>
      </c>
      <c r="GN23" s="207" t="e">
        <f t="shared" si="86"/>
        <v>#N/A</v>
      </c>
      <c r="GO23" s="207" t="e">
        <f t="shared" si="87"/>
        <v>#N/A</v>
      </c>
      <c r="GP23" s="207" t="e">
        <f t="shared" si="88"/>
        <v>#N/A</v>
      </c>
      <c r="GQ23" s="207" t="e">
        <f t="shared" si="89"/>
        <v>#N/A</v>
      </c>
      <c r="GR23" s="207" t="e">
        <f t="shared" si="90"/>
        <v>#N/A</v>
      </c>
      <c r="GS23" s="207" t="e">
        <f t="shared" si="91"/>
        <v>#N/A</v>
      </c>
      <c r="GT23" s="207" t="e">
        <f t="shared" si="92"/>
        <v>#N/A</v>
      </c>
      <c r="GU23" s="207" t="e">
        <f t="shared" si="93"/>
        <v>#N/A</v>
      </c>
      <c r="GV23" s="207" t="e">
        <f t="shared" si="94"/>
        <v>#N/A</v>
      </c>
      <c r="GW23" s="207" t="e">
        <f t="shared" si="95"/>
        <v>#N/A</v>
      </c>
      <c r="GX23" s="207" t="e">
        <f t="shared" si="96"/>
        <v>#N/A</v>
      </c>
      <c r="GY23" s="207" t="e">
        <f t="shared" si="97"/>
        <v>#N/A</v>
      </c>
      <c r="GZ23" s="207" t="e">
        <f t="shared" si="98"/>
        <v>#N/A</v>
      </c>
      <c r="HA23" s="207" t="e">
        <f t="shared" si="99"/>
        <v>#N/A</v>
      </c>
      <c r="HB23" s="207" t="e">
        <f t="shared" si="100"/>
        <v>#N/A</v>
      </c>
      <c r="HC23" s="207" t="e">
        <f t="shared" si="101"/>
        <v>#N/A</v>
      </c>
      <c r="HD23" s="207" t="e">
        <f t="shared" si="102"/>
        <v>#N/A</v>
      </c>
      <c r="HE23" s="207" t="e">
        <f t="shared" si="103"/>
        <v>#N/A</v>
      </c>
      <c r="HF23" s="207" t="e">
        <f t="shared" si="104"/>
        <v>#N/A</v>
      </c>
      <c r="HG23" s="207" t="e">
        <f t="shared" si="105"/>
        <v>#N/A</v>
      </c>
      <c r="HH23" s="207" t="e">
        <f t="shared" si="106"/>
        <v>#N/A</v>
      </c>
      <c r="HI23" s="207" t="e">
        <f t="shared" si="107"/>
        <v>#N/A</v>
      </c>
      <c r="HJ23" s="207" t="e">
        <f t="shared" si="108"/>
        <v>#N/A</v>
      </c>
      <c r="HK23" s="207" t="e">
        <f t="shared" si="109"/>
        <v>#N/A</v>
      </c>
      <c r="HL23" s="207" t="e">
        <f t="shared" si="110"/>
        <v>#N/A</v>
      </c>
      <c r="HM23" s="207" t="e">
        <f t="shared" si="111"/>
        <v>#N/A</v>
      </c>
      <c r="HN23" s="207" t="e">
        <f t="shared" si="112"/>
        <v>#N/A</v>
      </c>
      <c r="HO23" s="207" t="e">
        <f t="shared" si="113"/>
        <v>#N/A</v>
      </c>
      <c r="HP23" s="207" t="e">
        <f t="shared" si="114"/>
        <v>#N/A</v>
      </c>
      <c r="HQ23" s="207" t="e">
        <f t="shared" si="115"/>
        <v>#N/A</v>
      </c>
      <c r="HR23" s="207" t="e">
        <f t="shared" si="116"/>
        <v>#N/A</v>
      </c>
      <c r="HS23" s="207" t="e">
        <f t="shared" si="117"/>
        <v>#N/A</v>
      </c>
      <c r="HT23" s="207" t="e">
        <f t="shared" si="118"/>
        <v>#N/A</v>
      </c>
      <c r="HU23" s="207" t="e">
        <f t="shared" si="119"/>
        <v>#N/A</v>
      </c>
      <c r="HV23" s="207" t="e">
        <f t="shared" si="120"/>
        <v>#N/A</v>
      </c>
      <c r="HW23" s="207" t="e">
        <f t="shared" si="121"/>
        <v>#N/A</v>
      </c>
      <c r="HX23" s="207" t="e">
        <f t="shared" si="122"/>
        <v>#N/A</v>
      </c>
      <c r="HY23" s="207" t="e">
        <f t="shared" si="123"/>
        <v>#N/A</v>
      </c>
      <c r="HZ23" s="207" t="e">
        <f t="shared" si="124"/>
        <v>#N/A</v>
      </c>
      <c r="IA23" s="207" t="e">
        <f t="shared" si="125"/>
        <v>#N/A</v>
      </c>
      <c r="IB23" s="207" t="e">
        <f t="shared" si="126"/>
        <v>#N/A</v>
      </c>
    </row>
    <row r="24" spans="1:236" hidden="1" x14ac:dyDescent="0.25">
      <c r="A24" s="22">
        <v>21</v>
      </c>
      <c r="B24" s="110" t="str">
        <f t="shared" si="10"/>
        <v/>
      </c>
      <c r="C24" s="124"/>
      <c r="D24" s="110" t="str">
        <f t="shared" si="11"/>
        <v/>
      </c>
      <c r="E24" s="119" t="str">
        <f t="shared" si="12"/>
        <v/>
      </c>
      <c r="F24" s="23" t="str">
        <f t="shared" si="13"/>
        <v/>
      </c>
      <c r="G24" s="24" t="str">
        <f t="shared" si="14"/>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15"/>
        <v/>
      </c>
      <c r="K24" s="26"/>
      <c r="L24" s="24" t="str">
        <f>IF(OR(F24="",K24=""),"",MATCH(K24,Confidence!$A$1:$A$10,0))</f>
        <v/>
      </c>
      <c r="M24" s="27" t="str">
        <f t="shared" si="16"/>
        <v/>
      </c>
      <c r="N24" s="27" t="str">
        <f t="shared" si="17"/>
        <v/>
      </c>
      <c r="O24" s="24"/>
      <c r="P24" s="111" t="str">
        <f t="shared" si="18"/>
        <v/>
      </c>
      <c r="Q24" s="111" t="str">
        <f t="shared" si="19"/>
        <v/>
      </c>
      <c r="R24" s="39" t="str">
        <f t="shared" si="20"/>
        <v/>
      </c>
      <c r="S24" s="124"/>
      <c r="T24" s="218" t="str">
        <f>IF(AND(B24&gt;0,C24&gt;0,D24&gt;0,M24&gt;0,N24&gt;0,S24&gt;0,NOT(K24="")),ABS(VLOOKUP($S$1,VLookups!$A$28:$B$29,2,FALSE)-_xlfn.BETA.DIST(S24,IF(G24="L",N24,M24),IF(G24="L",M24,N24),TRUE,B24,D24)),"")</f>
        <v/>
      </c>
      <c r="U24" s="121" t="str">
        <f>IF(OR($M24="",$N24=""),"",_xlfn.BETA.INV(ABS(VLOOKUP($S$1,VLookups!$A$28:$B$29,2,FALSE)-U$3),IF($G24="L",$N24,$M24),IF($G24="L",$M24,$N24),$B24,$D24))</f>
        <v/>
      </c>
      <c r="V24" s="122" t="str">
        <f>IF(OR($M24="",$N24=""),"",_xlfn.BETA.INV(ABS(VLOOKUP($S$1,VLookups!$A$28:$B$29,2,FALSE)-V$3),IF($G24="L",$N24,$M24),IF($G24="L",$M24,$N24),$B24,$D24))</f>
        <v/>
      </c>
      <c r="W24" s="121" t="str">
        <f>IF(OR($M24="",$N24=""),"",_xlfn.BETA.INV(ABS(VLOOKUP($S$1,VLookups!$A$28:$B$29,2,FALSE)-W$3),IF($G24="L",$N24,$M24),IF($G24="L",$M24,$N24),$B24,$D24))</f>
        <v/>
      </c>
      <c r="X24" s="122" t="str">
        <f>IF(OR($M24="",$N24=""),"",_xlfn.BETA.INV(ABS(VLOOKUP($S$1,VLookups!$A$28:$B$29,2,FALSE)-X$3),IF($G24="L",$N24,$M24),IF($G24="L",$M24,$N24),$B24,$D24))</f>
        <v/>
      </c>
      <c r="Y24" s="121" t="str">
        <f>IF(OR($M24="",$N24=""),"",_xlfn.BETA.INV(ABS(VLOOKUP($S$1,VLookups!$A$28:$B$29,2,FALSE)-Y$3),IF($G24="L",$N24,$M24),IF($G24="L",$M24,$N24),$B24,$D24))</f>
        <v/>
      </c>
      <c r="Z24" s="122" t="str">
        <f>IF(OR($M24="",$N24=""),"",_xlfn.BETA.INV(ABS(VLOOKUP($S$1,VLookups!$A$28:$B$29,2,FALSE)-Z$3),IF($G24="L",$N24,$M24),IF($G24="L",$M24,$N24),$B24,$D24))</f>
        <v/>
      </c>
      <c r="AA24" s="121" t="str">
        <f>IF(OR($M24="",$N24=""),"",_xlfn.BETA.INV(ABS(VLOOKUP($S$1,VLookups!$A$28:$B$29,2,FALSE)-AA$3),IF($G24="L",$N24,$M24),IF($G24="L",$M24,$N24),$B24,$D24))</f>
        <v/>
      </c>
      <c r="AB24" s="122" t="str">
        <f>IF(OR($M24="",$N24=""),"",_xlfn.BETA.INV(ABS(VLOOKUP($S$1,VLookups!$A$28:$B$29,2,FALSE)-AB$3),IF($G24="L",$N24,$M24),IF($G24="L",$M24,$N24),$B24,$D24))</f>
        <v/>
      </c>
      <c r="AC24" s="121" t="str">
        <f>IF(OR($M24="",$N24=""),"",_xlfn.BETA.INV(ABS(VLOOKUP($S$1,VLookups!$A$28:$B$29,2,FALSE)-AC$3),IF($G24="L",$N24,$M24),IF($G24="L",$M24,$N24),$B24,$D24))</f>
        <v/>
      </c>
      <c r="AD24" s="122" t="str">
        <f>IF(OR($M24="",$N24=""),"",_xlfn.BETA.INV(ABS(VLOOKUP($S$1,VLookups!$A$28:$B$29,2,FALSE)-AD$3),IF($G24="L",$N24,$M24),IF($G24="L",$M24,$N24),$B24,$D24))</f>
        <v/>
      </c>
      <c r="AE24" s="121" t="str">
        <f>IF(OR($M24="",$N24=""),"",_xlfn.BETA.INV(ABS(VLOOKUP($S$1,VLookups!$A$28:$B$29,2,FALSE)-AE$3),IF($G24="L",$N24,$M24),IF($G24="L",$M24,$N24),$B24,$D24))</f>
        <v/>
      </c>
      <c r="AF24" s="122" t="str">
        <f>IF(OR($M24="",$N24=""),"",_xlfn.BETA.INV(ABS(VLOOKUP($S$1,VLookups!$A$28:$B$29,2,FALSE)-AF$3),IF($G24="L",$N24,$M24),IF($G24="L",$M24,$N24),$B24,$D24))</f>
        <v/>
      </c>
      <c r="AG24" s="17"/>
      <c r="AH24" s="208" t="str">
        <f t="shared" si="21"/>
        <v/>
      </c>
      <c r="AI24" s="206" t="str">
        <f t="shared" si="22"/>
        <v/>
      </c>
      <c r="AJ24" s="190" t="str">
        <f t="shared" ref="AJ24:CU24" si="163">IF(ISNONTEXT($AH24),AI24+$AH24,"")</f>
        <v/>
      </c>
      <c r="AK24" s="190" t="str">
        <f t="shared" si="163"/>
        <v/>
      </c>
      <c r="AL24" s="190" t="str">
        <f t="shared" si="163"/>
        <v/>
      </c>
      <c r="AM24" s="190" t="str">
        <f t="shared" si="163"/>
        <v/>
      </c>
      <c r="AN24" s="190" t="str">
        <f t="shared" si="163"/>
        <v/>
      </c>
      <c r="AO24" s="190" t="str">
        <f t="shared" si="163"/>
        <v/>
      </c>
      <c r="AP24" s="190" t="str">
        <f t="shared" si="163"/>
        <v/>
      </c>
      <c r="AQ24" s="190" t="str">
        <f t="shared" si="163"/>
        <v/>
      </c>
      <c r="AR24" s="190" t="str">
        <f t="shared" si="163"/>
        <v/>
      </c>
      <c r="AS24" s="190" t="str">
        <f t="shared" si="163"/>
        <v/>
      </c>
      <c r="AT24" s="190" t="str">
        <f t="shared" si="163"/>
        <v/>
      </c>
      <c r="AU24" s="190" t="str">
        <f t="shared" si="163"/>
        <v/>
      </c>
      <c r="AV24" s="190" t="str">
        <f t="shared" si="163"/>
        <v/>
      </c>
      <c r="AW24" s="190" t="str">
        <f t="shared" si="163"/>
        <v/>
      </c>
      <c r="AX24" s="190" t="str">
        <f t="shared" si="163"/>
        <v/>
      </c>
      <c r="AY24" s="190" t="str">
        <f t="shared" si="163"/>
        <v/>
      </c>
      <c r="AZ24" s="190" t="str">
        <f t="shared" si="163"/>
        <v/>
      </c>
      <c r="BA24" s="190" t="str">
        <f t="shared" si="163"/>
        <v/>
      </c>
      <c r="BB24" s="190" t="str">
        <f t="shared" si="163"/>
        <v/>
      </c>
      <c r="BC24" s="190" t="str">
        <f t="shared" si="163"/>
        <v/>
      </c>
      <c r="BD24" s="190" t="str">
        <f t="shared" si="163"/>
        <v/>
      </c>
      <c r="BE24" s="190" t="str">
        <f t="shared" si="163"/>
        <v/>
      </c>
      <c r="BF24" s="190" t="str">
        <f t="shared" si="163"/>
        <v/>
      </c>
      <c r="BG24" s="190" t="str">
        <f t="shared" si="163"/>
        <v/>
      </c>
      <c r="BH24" s="190" t="str">
        <f t="shared" si="163"/>
        <v/>
      </c>
      <c r="BI24" s="190" t="str">
        <f t="shared" si="163"/>
        <v/>
      </c>
      <c r="BJ24" s="190" t="str">
        <f t="shared" si="163"/>
        <v/>
      </c>
      <c r="BK24" s="190" t="str">
        <f t="shared" si="163"/>
        <v/>
      </c>
      <c r="BL24" s="190" t="str">
        <f t="shared" si="163"/>
        <v/>
      </c>
      <c r="BM24" s="190" t="str">
        <f t="shared" si="163"/>
        <v/>
      </c>
      <c r="BN24" s="190" t="str">
        <f t="shared" si="163"/>
        <v/>
      </c>
      <c r="BO24" s="190" t="str">
        <f t="shared" si="163"/>
        <v/>
      </c>
      <c r="BP24" s="190" t="str">
        <f t="shared" si="163"/>
        <v/>
      </c>
      <c r="BQ24" s="190" t="str">
        <f t="shared" si="163"/>
        <v/>
      </c>
      <c r="BR24" s="190" t="str">
        <f t="shared" si="163"/>
        <v/>
      </c>
      <c r="BS24" s="190" t="str">
        <f t="shared" si="163"/>
        <v/>
      </c>
      <c r="BT24" s="190" t="str">
        <f t="shared" si="163"/>
        <v/>
      </c>
      <c r="BU24" s="190" t="str">
        <f t="shared" si="163"/>
        <v/>
      </c>
      <c r="BV24" s="190" t="str">
        <f t="shared" si="163"/>
        <v/>
      </c>
      <c r="BW24" s="190" t="str">
        <f t="shared" si="163"/>
        <v/>
      </c>
      <c r="BX24" s="190" t="str">
        <f t="shared" si="163"/>
        <v/>
      </c>
      <c r="BY24" s="190" t="str">
        <f t="shared" si="163"/>
        <v/>
      </c>
      <c r="BZ24" s="190" t="str">
        <f t="shared" si="163"/>
        <v/>
      </c>
      <c r="CA24" s="190" t="str">
        <f t="shared" si="163"/>
        <v/>
      </c>
      <c r="CB24" s="190" t="str">
        <f t="shared" si="163"/>
        <v/>
      </c>
      <c r="CC24" s="190" t="str">
        <f t="shared" si="163"/>
        <v/>
      </c>
      <c r="CD24" s="190" t="str">
        <f t="shared" si="163"/>
        <v/>
      </c>
      <c r="CE24" s="190" t="str">
        <f t="shared" si="163"/>
        <v/>
      </c>
      <c r="CF24" s="190" t="str">
        <f t="shared" si="163"/>
        <v/>
      </c>
      <c r="CG24" s="190" t="str">
        <f t="shared" si="163"/>
        <v/>
      </c>
      <c r="CH24" s="190" t="str">
        <f t="shared" si="163"/>
        <v/>
      </c>
      <c r="CI24" s="190" t="str">
        <f t="shared" si="163"/>
        <v/>
      </c>
      <c r="CJ24" s="190" t="str">
        <f t="shared" si="163"/>
        <v/>
      </c>
      <c r="CK24" s="190" t="str">
        <f t="shared" si="163"/>
        <v/>
      </c>
      <c r="CL24" s="190" t="str">
        <f t="shared" si="163"/>
        <v/>
      </c>
      <c r="CM24" s="190" t="str">
        <f t="shared" si="163"/>
        <v/>
      </c>
      <c r="CN24" s="190" t="str">
        <f t="shared" si="163"/>
        <v/>
      </c>
      <c r="CO24" s="190" t="str">
        <f t="shared" si="163"/>
        <v/>
      </c>
      <c r="CP24" s="190" t="str">
        <f t="shared" si="163"/>
        <v/>
      </c>
      <c r="CQ24" s="190" t="str">
        <f t="shared" si="163"/>
        <v/>
      </c>
      <c r="CR24" s="190" t="str">
        <f t="shared" si="163"/>
        <v/>
      </c>
      <c r="CS24" s="190" t="str">
        <f t="shared" si="163"/>
        <v/>
      </c>
      <c r="CT24" s="190" t="str">
        <f t="shared" si="163"/>
        <v/>
      </c>
      <c r="CU24" s="190" t="str">
        <f t="shared" si="163"/>
        <v/>
      </c>
      <c r="CV24" s="190" t="str">
        <f t="shared" ref="CV24:ED24" si="164">IF(ISNONTEXT($AH24),CU24+$AH24,"")</f>
        <v/>
      </c>
      <c r="CW24" s="190" t="str">
        <f t="shared" si="164"/>
        <v/>
      </c>
      <c r="CX24" s="190" t="str">
        <f t="shared" si="164"/>
        <v/>
      </c>
      <c r="CY24" s="190" t="str">
        <f t="shared" si="164"/>
        <v/>
      </c>
      <c r="CZ24" s="190" t="str">
        <f t="shared" si="164"/>
        <v/>
      </c>
      <c r="DA24" s="190" t="str">
        <f t="shared" si="164"/>
        <v/>
      </c>
      <c r="DB24" s="190" t="str">
        <f t="shared" si="164"/>
        <v/>
      </c>
      <c r="DC24" s="190" t="str">
        <f t="shared" si="164"/>
        <v/>
      </c>
      <c r="DD24" s="190" t="str">
        <f t="shared" si="164"/>
        <v/>
      </c>
      <c r="DE24" s="190" t="str">
        <f t="shared" si="164"/>
        <v/>
      </c>
      <c r="DF24" s="190" t="str">
        <f t="shared" si="164"/>
        <v/>
      </c>
      <c r="DG24" s="190" t="str">
        <f t="shared" si="164"/>
        <v/>
      </c>
      <c r="DH24" s="190" t="str">
        <f t="shared" si="164"/>
        <v/>
      </c>
      <c r="DI24" s="190" t="str">
        <f t="shared" si="164"/>
        <v/>
      </c>
      <c r="DJ24" s="190" t="str">
        <f t="shared" si="164"/>
        <v/>
      </c>
      <c r="DK24" s="190" t="str">
        <f t="shared" si="164"/>
        <v/>
      </c>
      <c r="DL24" s="190" t="str">
        <f t="shared" si="164"/>
        <v/>
      </c>
      <c r="DM24" s="190" t="str">
        <f t="shared" si="164"/>
        <v/>
      </c>
      <c r="DN24" s="190" t="str">
        <f t="shared" si="164"/>
        <v/>
      </c>
      <c r="DO24" s="190" t="str">
        <f t="shared" si="164"/>
        <v/>
      </c>
      <c r="DP24" s="190" t="str">
        <f t="shared" si="164"/>
        <v/>
      </c>
      <c r="DQ24" s="190" t="str">
        <f t="shared" si="164"/>
        <v/>
      </c>
      <c r="DR24" s="190" t="str">
        <f t="shared" si="164"/>
        <v/>
      </c>
      <c r="DS24" s="190" t="str">
        <f t="shared" si="164"/>
        <v/>
      </c>
      <c r="DT24" s="190" t="str">
        <f t="shared" si="164"/>
        <v/>
      </c>
      <c r="DU24" s="190" t="str">
        <f t="shared" si="164"/>
        <v/>
      </c>
      <c r="DV24" s="190" t="str">
        <f t="shared" si="164"/>
        <v/>
      </c>
      <c r="DW24" s="190" t="str">
        <f t="shared" si="164"/>
        <v/>
      </c>
      <c r="DX24" s="190" t="str">
        <f t="shared" si="164"/>
        <v/>
      </c>
      <c r="DY24" s="190" t="str">
        <f t="shared" si="164"/>
        <v/>
      </c>
      <c r="DZ24" s="190" t="str">
        <f t="shared" si="164"/>
        <v/>
      </c>
      <c r="EA24" s="190" t="str">
        <f t="shared" si="164"/>
        <v/>
      </c>
      <c r="EB24" s="190" t="str">
        <f t="shared" si="164"/>
        <v/>
      </c>
      <c r="EC24" s="190" t="str">
        <f t="shared" si="164"/>
        <v/>
      </c>
      <c r="ED24" s="190" t="str">
        <f t="shared" si="164"/>
        <v/>
      </c>
      <c r="EE24" s="206" t="str">
        <f t="shared" si="25"/>
        <v/>
      </c>
      <c r="EF24" s="207" t="e">
        <f t="shared" si="26"/>
        <v>#N/A</v>
      </c>
      <c r="EG24" s="207" t="e">
        <f t="shared" si="27"/>
        <v>#N/A</v>
      </c>
      <c r="EH24" s="207" t="e">
        <f t="shared" si="28"/>
        <v>#N/A</v>
      </c>
      <c r="EI24" s="207" t="e">
        <f t="shared" si="29"/>
        <v>#N/A</v>
      </c>
      <c r="EJ24" s="207" t="e">
        <f t="shared" si="30"/>
        <v>#N/A</v>
      </c>
      <c r="EK24" s="207" t="e">
        <f t="shared" si="31"/>
        <v>#N/A</v>
      </c>
      <c r="EL24" s="207" t="e">
        <f t="shared" si="32"/>
        <v>#N/A</v>
      </c>
      <c r="EM24" s="207" t="e">
        <f t="shared" si="33"/>
        <v>#N/A</v>
      </c>
      <c r="EN24" s="207" t="e">
        <f t="shared" si="34"/>
        <v>#N/A</v>
      </c>
      <c r="EO24" s="207" t="e">
        <f t="shared" si="35"/>
        <v>#N/A</v>
      </c>
      <c r="EP24" s="207" t="e">
        <f t="shared" si="36"/>
        <v>#N/A</v>
      </c>
      <c r="EQ24" s="207" t="e">
        <f t="shared" si="37"/>
        <v>#N/A</v>
      </c>
      <c r="ER24" s="207" t="e">
        <f t="shared" si="38"/>
        <v>#N/A</v>
      </c>
      <c r="ES24" s="207" t="e">
        <f t="shared" si="39"/>
        <v>#N/A</v>
      </c>
      <c r="ET24" s="207" t="e">
        <f t="shared" si="40"/>
        <v>#N/A</v>
      </c>
      <c r="EU24" s="207" t="e">
        <f t="shared" si="41"/>
        <v>#N/A</v>
      </c>
      <c r="EV24" s="207" t="e">
        <f t="shared" si="42"/>
        <v>#N/A</v>
      </c>
      <c r="EW24" s="207" t="e">
        <f t="shared" si="43"/>
        <v>#N/A</v>
      </c>
      <c r="EX24" s="207" t="e">
        <f t="shared" si="44"/>
        <v>#N/A</v>
      </c>
      <c r="EY24" s="207" t="e">
        <f t="shared" si="45"/>
        <v>#N/A</v>
      </c>
      <c r="EZ24" s="207" t="e">
        <f t="shared" si="46"/>
        <v>#N/A</v>
      </c>
      <c r="FA24" s="207" t="e">
        <f t="shared" si="47"/>
        <v>#N/A</v>
      </c>
      <c r="FB24" s="207" t="e">
        <f t="shared" si="48"/>
        <v>#N/A</v>
      </c>
      <c r="FC24" s="207" t="e">
        <f t="shared" si="49"/>
        <v>#N/A</v>
      </c>
      <c r="FD24" s="207" t="e">
        <f t="shared" si="50"/>
        <v>#N/A</v>
      </c>
      <c r="FE24" s="207" t="e">
        <f t="shared" si="51"/>
        <v>#N/A</v>
      </c>
      <c r="FF24" s="207" t="e">
        <f t="shared" si="52"/>
        <v>#N/A</v>
      </c>
      <c r="FG24" s="207" t="e">
        <f t="shared" si="53"/>
        <v>#N/A</v>
      </c>
      <c r="FH24" s="207" t="e">
        <f t="shared" si="54"/>
        <v>#N/A</v>
      </c>
      <c r="FI24" s="207" t="e">
        <f t="shared" si="55"/>
        <v>#N/A</v>
      </c>
      <c r="FJ24" s="207" t="e">
        <f t="shared" si="56"/>
        <v>#N/A</v>
      </c>
      <c r="FK24" s="207" t="e">
        <f t="shared" si="57"/>
        <v>#N/A</v>
      </c>
      <c r="FL24" s="207" t="e">
        <f t="shared" si="58"/>
        <v>#N/A</v>
      </c>
      <c r="FM24" s="207" t="e">
        <f t="shared" si="59"/>
        <v>#N/A</v>
      </c>
      <c r="FN24" s="207" t="e">
        <f t="shared" si="60"/>
        <v>#N/A</v>
      </c>
      <c r="FO24" s="207" t="e">
        <f t="shared" si="61"/>
        <v>#N/A</v>
      </c>
      <c r="FP24" s="207" t="e">
        <f t="shared" si="62"/>
        <v>#N/A</v>
      </c>
      <c r="FQ24" s="207" t="e">
        <f t="shared" si="63"/>
        <v>#N/A</v>
      </c>
      <c r="FR24" s="207" t="e">
        <f t="shared" si="64"/>
        <v>#N/A</v>
      </c>
      <c r="FS24" s="207" t="e">
        <f t="shared" si="65"/>
        <v>#N/A</v>
      </c>
      <c r="FT24" s="207" t="e">
        <f t="shared" si="66"/>
        <v>#N/A</v>
      </c>
      <c r="FU24" s="207" t="e">
        <f t="shared" si="67"/>
        <v>#N/A</v>
      </c>
      <c r="FV24" s="207" t="e">
        <f t="shared" si="68"/>
        <v>#N/A</v>
      </c>
      <c r="FW24" s="207" t="e">
        <f t="shared" si="69"/>
        <v>#N/A</v>
      </c>
      <c r="FX24" s="207" t="e">
        <f t="shared" si="70"/>
        <v>#N/A</v>
      </c>
      <c r="FY24" s="207" t="e">
        <f t="shared" si="71"/>
        <v>#N/A</v>
      </c>
      <c r="FZ24" s="207" t="e">
        <f t="shared" si="72"/>
        <v>#N/A</v>
      </c>
      <c r="GA24" s="207" t="e">
        <f t="shared" si="73"/>
        <v>#N/A</v>
      </c>
      <c r="GB24" s="207" t="e">
        <f t="shared" si="74"/>
        <v>#N/A</v>
      </c>
      <c r="GC24" s="207" t="e">
        <f t="shared" si="75"/>
        <v>#N/A</v>
      </c>
      <c r="GD24" s="207" t="e">
        <f t="shared" si="76"/>
        <v>#N/A</v>
      </c>
      <c r="GE24" s="207" t="e">
        <f t="shared" si="77"/>
        <v>#N/A</v>
      </c>
      <c r="GF24" s="207" t="e">
        <f t="shared" si="78"/>
        <v>#N/A</v>
      </c>
      <c r="GG24" s="207" t="e">
        <f t="shared" si="79"/>
        <v>#N/A</v>
      </c>
      <c r="GH24" s="207" t="e">
        <f t="shared" si="80"/>
        <v>#N/A</v>
      </c>
      <c r="GI24" s="207" t="e">
        <f t="shared" si="81"/>
        <v>#N/A</v>
      </c>
      <c r="GJ24" s="207" t="e">
        <f t="shared" si="82"/>
        <v>#N/A</v>
      </c>
      <c r="GK24" s="207" t="e">
        <f t="shared" si="83"/>
        <v>#N/A</v>
      </c>
      <c r="GL24" s="207" t="e">
        <f t="shared" si="84"/>
        <v>#N/A</v>
      </c>
      <c r="GM24" s="207" t="e">
        <f t="shared" si="85"/>
        <v>#N/A</v>
      </c>
      <c r="GN24" s="207" t="e">
        <f t="shared" si="86"/>
        <v>#N/A</v>
      </c>
      <c r="GO24" s="207" t="e">
        <f t="shared" si="87"/>
        <v>#N/A</v>
      </c>
      <c r="GP24" s="207" t="e">
        <f t="shared" si="88"/>
        <v>#N/A</v>
      </c>
      <c r="GQ24" s="207" t="e">
        <f t="shared" si="89"/>
        <v>#N/A</v>
      </c>
      <c r="GR24" s="207" t="e">
        <f t="shared" si="90"/>
        <v>#N/A</v>
      </c>
      <c r="GS24" s="207" t="e">
        <f t="shared" si="91"/>
        <v>#N/A</v>
      </c>
      <c r="GT24" s="207" t="e">
        <f t="shared" si="92"/>
        <v>#N/A</v>
      </c>
      <c r="GU24" s="207" t="e">
        <f t="shared" si="93"/>
        <v>#N/A</v>
      </c>
      <c r="GV24" s="207" t="e">
        <f t="shared" si="94"/>
        <v>#N/A</v>
      </c>
      <c r="GW24" s="207" t="e">
        <f t="shared" si="95"/>
        <v>#N/A</v>
      </c>
      <c r="GX24" s="207" t="e">
        <f t="shared" si="96"/>
        <v>#N/A</v>
      </c>
      <c r="GY24" s="207" t="e">
        <f t="shared" si="97"/>
        <v>#N/A</v>
      </c>
      <c r="GZ24" s="207" t="e">
        <f t="shared" si="98"/>
        <v>#N/A</v>
      </c>
      <c r="HA24" s="207" t="e">
        <f t="shared" si="99"/>
        <v>#N/A</v>
      </c>
      <c r="HB24" s="207" t="e">
        <f t="shared" si="100"/>
        <v>#N/A</v>
      </c>
      <c r="HC24" s="207" t="e">
        <f t="shared" si="101"/>
        <v>#N/A</v>
      </c>
      <c r="HD24" s="207" t="e">
        <f t="shared" si="102"/>
        <v>#N/A</v>
      </c>
      <c r="HE24" s="207" t="e">
        <f t="shared" si="103"/>
        <v>#N/A</v>
      </c>
      <c r="HF24" s="207" t="e">
        <f t="shared" si="104"/>
        <v>#N/A</v>
      </c>
      <c r="HG24" s="207" t="e">
        <f t="shared" si="105"/>
        <v>#N/A</v>
      </c>
      <c r="HH24" s="207" t="e">
        <f t="shared" si="106"/>
        <v>#N/A</v>
      </c>
      <c r="HI24" s="207" t="e">
        <f t="shared" si="107"/>
        <v>#N/A</v>
      </c>
      <c r="HJ24" s="207" t="e">
        <f t="shared" si="108"/>
        <v>#N/A</v>
      </c>
      <c r="HK24" s="207" t="e">
        <f t="shared" si="109"/>
        <v>#N/A</v>
      </c>
      <c r="HL24" s="207" t="e">
        <f t="shared" si="110"/>
        <v>#N/A</v>
      </c>
      <c r="HM24" s="207" t="e">
        <f t="shared" si="111"/>
        <v>#N/A</v>
      </c>
      <c r="HN24" s="207" t="e">
        <f t="shared" si="112"/>
        <v>#N/A</v>
      </c>
      <c r="HO24" s="207" t="e">
        <f t="shared" si="113"/>
        <v>#N/A</v>
      </c>
      <c r="HP24" s="207" t="e">
        <f t="shared" si="114"/>
        <v>#N/A</v>
      </c>
      <c r="HQ24" s="207" t="e">
        <f t="shared" si="115"/>
        <v>#N/A</v>
      </c>
      <c r="HR24" s="207" t="e">
        <f t="shared" si="116"/>
        <v>#N/A</v>
      </c>
      <c r="HS24" s="207" t="e">
        <f t="shared" si="117"/>
        <v>#N/A</v>
      </c>
      <c r="HT24" s="207" t="e">
        <f t="shared" si="118"/>
        <v>#N/A</v>
      </c>
      <c r="HU24" s="207" t="e">
        <f t="shared" si="119"/>
        <v>#N/A</v>
      </c>
      <c r="HV24" s="207" t="e">
        <f t="shared" si="120"/>
        <v>#N/A</v>
      </c>
      <c r="HW24" s="207" t="e">
        <f t="shared" si="121"/>
        <v>#N/A</v>
      </c>
      <c r="HX24" s="207" t="e">
        <f t="shared" si="122"/>
        <v>#N/A</v>
      </c>
      <c r="HY24" s="207" t="e">
        <f t="shared" si="123"/>
        <v>#N/A</v>
      </c>
      <c r="HZ24" s="207" t="e">
        <f t="shared" si="124"/>
        <v>#N/A</v>
      </c>
      <c r="IA24" s="207" t="e">
        <f t="shared" si="125"/>
        <v>#N/A</v>
      </c>
      <c r="IB24" s="207" t="e">
        <f t="shared" si="126"/>
        <v>#N/A</v>
      </c>
    </row>
    <row r="25" spans="1:236" hidden="1" x14ac:dyDescent="0.25">
      <c r="A25" s="22">
        <v>22</v>
      </c>
      <c r="B25" s="110" t="str">
        <f t="shared" si="10"/>
        <v/>
      </c>
      <c r="C25" s="124"/>
      <c r="D25" s="110" t="str">
        <f t="shared" si="11"/>
        <v/>
      </c>
      <c r="E25" s="119" t="str">
        <f t="shared" si="12"/>
        <v/>
      </c>
      <c r="F25" s="23" t="str">
        <f t="shared" si="13"/>
        <v/>
      </c>
      <c r="G25" s="24" t="str">
        <f t="shared" si="14"/>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15"/>
        <v/>
      </c>
      <c r="K25" s="26"/>
      <c r="L25" s="24" t="str">
        <f>IF(OR(F25="",K25=""),"",MATCH(K25,Confidence!$A$1:$A$10,0))</f>
        <v/>
      </c>
      <c r="M25" s="27" t="str">
        <f t="shared" si="16"/>
        <v/>
      </c>
      <c r="N25" s="27" t="str">
        <f t="shared" si="17"/>
        <v/>
      </c>
      <c r="O25" s="24"/>
      <c r="P25" s="111" t="str">
        <f t="shared" si="18"/>
        <v/>
      </c>
      <c r="Q25" s="111" t="str">
        <f t="shared" si="19"/>
        <v/>
      </c>
      <c r="R25" s="39" t="str">
        <f t="shared" si="20"/>
        <v/>
      </c>
      <c r="S25" s="124"/>
      <c r="T25" s="218" t="str">
        <f>IF(AND(B25&gt;0,C25&gt;0,D25&gt;0,M25&gt;0,N25&gt;0,S25&gt;0,NOT(K25="")),ABS(VLOOKUP($S$1,VLookups!$A$28:$B$29,2,FALSE)-_xlfn.BETA.DIST(S25,IF(G25="L",N25,M25),IF(G25="L",M25,N25),TRUE,B25,D25)),"")</f>
        <v/>
      </c>
      <c r="U25" s="121" t="str">
        <f>IF(OR($M25="",$N25=""),"",_xlfn.BETA.INV(ABS(VLOOKUP($S$1,VLookups!$A$28:$B$29,2,FALSE)-U$3),IF($G25="L",$N25,$M25),IF($G25="L",$M25,$N25),$B25,$D25))</f>
        <v/>
      </c>
      <c r="V25" s="122" t="str">
        <f>IF(OR($M25="",$N25=""),"",_xlfn.BETA.INV(ABS(VLOOKUP($S$1,VLookups!$A$28:$B$29,2,FALSE)-V$3),IF($G25="L",$N25,$M25),IF($G25="L",$M25,$N25),$B25,$D25))</f>
        <v/>
      </c>
      <c r="W25" s="121" t="str">
        <f>IF(OR($M25="",$N25=""),"",_xlfn.BETA.INV(ABS(VLOOKUP($S$1,VLookups!$A$28:$B$29,2,FALSE)-W$3),IF($G25="L",$N25,$M25),IF($G25="L",$M25,$N25),$B25,$D25))</f>
        <v/>
      </c>
      <c r="X25" s="122" t="str">
        <f>IF(OR($M25="",$N25=""),"",_xlfn.BETA.INV(ABS(VLOOKUP($S$1,VLookups!$A$28:$B$29,2,FALSE)-X$3),IF($G25="L",$N25,$M25),IF($G25="L",$M25,$N25),$B25,$D25))</f>
        <v/>
      </c>
      <c r="Y25" s="121" t="str">
        <f>IF(OR($M25="",$N25=""),"",_xlfn.BETA.INV(ABS(VLOOKUP($S$1,VLookups!$A$28:$B$29,2,FALSE)-Y$3),IF($G25="L",$N25,$M25),IF($G25="L",$M25,$N25),$B25,$D25))</f>
        <v/>
      </c>
      <c r="Z25" s="122" t="str">
        <f>IF(OR($M25="",$N25=""),"",_xlfn.BETA.INV(ABS(VLOOKUP($S$1,VLookups!$A$28:$B$29,2,FALSE)-Z$3),IF($G25="L",$N25,$M25),IF($G25="L",$M25,$N25),$B25,$D25))</f>
        <v/>
      </c>
      <c r="AA25" s="121" t="str">
        <f>IF(OR($M25="",$N25=""),"",_xlfn.BETA.INV(ABS(VLOOKUP($S$1,VLookups!$A$28:$B$29,2,FALSE)-AA$3),IF($G25="L",$N25,$M25),IF($G25="L",$M25,$N25),$B25,$D25))</f>
        <v/>
      </c>
      <c r="AB25" s="122" t="str">
        <f>IF(OR($M25="",$N25=""),"",_xlfn.BETA.INV(ABS(VLOOKUP($S$1,VLookups!$A$28:$B$29,2,FALSE)-AB$3),IF($G25="L",$N25,$M25),IF($G25="L",$M25,$N25),$B25,$D25))</f>
        <v/>
      </c>
      <c r="AC25" s="121" t="str">
        <f>IF(OR($M25="",$N25=""),"",_xlfn.BETA.INV(ABS(VLOOKUP($S$1,VLookups!$A$28:$B$29,2,FALSE)-AC$3),IF($G25="L",$N25,$M25),IF($G25="L",$M25,$N25),$B25,$D25))</f>
        <v/>
      </c>
      <c r="AD25" s="122" t="str">
        <f>IF(OR($M25="",$N25=""),"",_xlfn.BETA.INV(ABS(VLOOKUP($S$1,VLookups!$A$28:$B$29,2,FALSE)-AD$3),IF($G25="L",$N25,$M25),IF($G25="L",$M25,$N25),$B25,$D25))</f>
        <v/>
      </c>
      <c r="AE25" s="121" t="str">
        <f>IF(OR($M25="",$N25=""),"",_xlfn.BETA.INV(ABS(VLOOKUP($S$1,VLookups!$A$28:$B$29,2,FALSE)-AE$3),IF($G25="L",$N25,$M25),IF($G25="L",$M25,$N25),$B25,$D25))</f>
        <v/>
      </c>
      <c r="AF25" s="122" t="str">
        <f>IF(OR($M25="",$N25=""),"",_xlfn.BETA.INV(ABS(VLOOKUP($S$1,VLookups!$A$28:$B$29,2,FALSE)-AF$3),IF($G25="L",$N25,$M25),IF($G25="L",$M25,$N25),$B25,$D25))</f>
        <v/>
      </c>
      <c r="AG25" s="17"/>
      <c r="AH25" s="208" t="str">
        <f t="shared" si="21"/>
        <v/>
      </c>
      <c r="AI25" s="206" t="str">
        <f t="shared" si="22"/>
        <v/>
      </c>
      <c r="AJ25" s="190" t="str">
        <f t="shared" ref="AJ25:CU25" si="165">IF(ISNONTEXT($AH25),AI25+$AH25,"")</f>
        <v/>
      </c>
      <c r="AK25" s="190" t="str">
        <f t="shared" si="165"/>
        <v/>
      </c>
      <c r="AL25" s="190" t="str">
        <f t="shared" si="165"/>
        <v/>
      </c>
      <c r="AM25" s="190" t="str">
        <f t="shared" si="165"/>
        <v/>
      </c>
      <c r="AN25" s="190" t="str">
        <f t="shared" si="165"/>
        <v/>
      </c>
      <c r="AO25" s="190" t="str">
        <f t="shared" si="165"/>
        <v/>
      </c>
      <c r="AP25" s="190" t="str">
        <f t="shared" si="165"/>
        <v/>
      </c>
      <c r="AQ25" s="190" t="str">
        <f t="shared" si="165"/>
        <v/>
      </c>
      <c r="AR25" s="190" t="str">
        <f t="shared" si="165"/>
        <v/>
      </c>
      <c r="AS25" s="190" t="str">
        <f t="shared" si="165"/>
        <v/>
      </c>
      <c r="AT25" s="190" t="str">
        <f t="shared" si="165"/>
        <v/>
      </c>
      <c r="AU25" s="190" t="str">
        <f t="shared" si="165"/>
        <v/>
      </c>
      <c r="AV25" s="190" t="str">
        <f t="shared" si="165"/>
        <v/>
      </c>
      <c r="AW25" s="190" t="str">
        <f t="shared" si="165"/>
        <v/>
      </c>
      <c r="AX25" s="190" t="str">
        <f t="shared" si="165"/>
        <v/>
      </c>
      <c r="AY25" s="190" t="str">
        <f t="shared" si="165"/>
        <v/>
      </c>
      <c r="AZ25" s="190" t="str">
        <f t="shared" si="165"/>
        <v/>
      </c>
      <c r="BA25" s="190" t="str">
        <f t="shared" si="165"/>
        <v/>
      </c>
      <c r="BB25" s="190" t="str">
        <f t="shared" si="165"/>
        <v/>
      </c>
      <c r="BC25" s="190" t="str">
        <f t="shared" si="165"/>
        <v/>
      </c>
      <c r="BD25" s="190" t="str">
        <f t="shared" si="165"/>
        <v/>
      </c>
      <c r="BE25" s="190" t="str">
        <f t="shared" si="165"/>
        <v/>
      </c>
      <c r="BF25" s="190" t="str">
        <f t="shared" si="165"/>
        <v/>
      </c>
      <c r="BG25" s="190" t="str">
        <f t="shared" si="165"/>
        <v/>
      </c>
      <c r="BH25" s="190" t="str">
        <f t="shared" si="165"/>
        <v/>
      </c>
      <c r="BI25" s="190" t="str">
        <f t="shared" si="165"/>
        <v/>
      </c>
      <c r="BJ25" s="190" t="str">
        <f t="shared" si="165"/>
        <v/>
      </c>
      <c r="BK25" s="190" t="str">
        <f t="shared" si="165"/>
        <v/>
      </c>
      <c r="BL25" s="190" t="str">
        <f t="shared" si="165"/>
        <v/>
      </c>
      <c r="BM25" s="190" t="str">
        <f t="shared" si="165"/>
        <v/>
      </c>
      <c r="BN25" s="190" t="str">
        <f t="shared" si="165"/>
        <v/>
      </c>
      <c r="BO25" s="190" t="str">
        <f t="shared" si="165"/>
        <v/>
      </c>
      <c r="BP25" s="190" t="str">
        <f t="shared" si="165"/>
        <v/>
      </c>
      <c r="BQ25" s="190" t="str">
        <f t="shared" si="165"/>
        <v/>
      </c>
      <c r="BR25" s="190" t="str">
        <f t="shared" si="165"/>
        <v/>
      </c>
      <c r="BS25" s="190" t="str">
        <f t="shared" si="165"/>
        <v/>
      </c>
      <c r="BT25" s="190" t="str">
        <f t="shared" si="165"/>
        <v/>
      </c>
      <c r="BU25" s="190" t="str">
        <f t="shared" si="165"/>
        <v/>
      </c>
      <c r="BV25" s="190" t="str">
        <f t="shared" si="165"/>
        <v/>
      </c>
      <c r="BW25" s="190" t="str">
        <f t="shared" si="165"/>
        <v/>
      </c>
      <c r="BX25" s="190" t="str">
        <f t="shared" si="165"/>
        <v/>
      </c>
      <c r="BY25" s="190" t="str">
        <f t="shared" si="165"/>
        <v/>
      </c>
      <c r="BZ25" s="190" t="str">
        <f t="shared" si="165"/>
        <v/>
      </c>
      <c r="CA25" s="190" t="str">
        <f t="shared" si="165"/>
        <v/>
      </c>
      <c r="CB25" s="190" t="str">
        <f t="shared" si="165"/>
        <v/>
      </c>
      <c r="CC25" s="190" t="str">
        <f t="shared" si="165"/>
        <v/>
      </c>
      <c r="CD25" s="190" t="str">
        <f t="shared" si="165"/>
        <v/>
      </c>
      <c r="CE25" s="190" t="str">
        <f t="shared" si="165"/>
        <v/>
      </c>
      <c r="CF25" s="190" t="str">
        <f t="shared" si="165"/>
        <v/>
      </c>
      <c r="CG25" s="190" t="str">
        <f t="shared" si="165"/>
        <v/>
      </c>
      <c r="CH25" s="190" t="str">
        <f t="shared" si="165"/>
        <v/>
      </c>
      <c r="CI25" s="190" t="str">
        <f t="shared" si="165"/>
        <v/>
      </c>
      <c r="CJ25" s="190" t="str">
        <f t="shared" si="165"/>
        <v/>
      </c>
      <c r="CK25" s="190" t="str">
        <f t="shared" si="165"/>
        <v/>
      </c>
      <c r="CL25" s="190" t="str">
        <f t="shared" si="165"/>
        <v/>
      </c>
      <c r="CM25" s="190" t="str">
        <f t="shared" si="165"/>
        <v/>
      </c>
      <c r="CN25" s="190" t="str">
        <f t="shared" si="165"/>
        <v/>
      </c>
      <c r="CO25" s="190" t="str">
        <f t="shared" si="165"/>
        <v/>
      </c>
      <c r="CP25" s="190" t="str">
        <f t="shared" si="165"/>
        <v/>
      </c>
      <c r="CQ25" s="190" t="str">
        <f t="shared" si="165"/>
        <v/>
      </c>
      <c r="CR25" s="190" t="str">
        <f t="shared" si="165"/>
        <v/>
      </c>
      <c r="CS25" s="190" t="str">
        <f t="shared" si="165"/>
        <v/>
      </c>
      <c r="CT25" s="190" t="str">
        <f t="shared" si="165"/>
        <v/>
      </c>
      <c r="CU25" s="190" t="str">
        <f t="shared" si="165"/>
        <v/>
      </c>
      <c r="CV25" s="190" t="str">
        <f t="shared" ref="CV25:ED25" si="166">IF(ISNONTEXT($AH25),CU25+$AH25,"")</f>
        <v/>
      </c>
      <c r="CW25" s="190" t="str">
        <f t="shared" si="166"/>
        <v/>
      </c>
      <c r="CX25" s="190" t="str">
        <f t="shared" si="166"/>
        <v/>
      </c>
      <c r="CY25" s="190" t="str">
        <f t="shared" si="166"/>
        <v/>
      </c>
      <c r="CZ25" s="190" t="str">
        <f t="shared" si="166"/>
        <v/>
      </c>
      <c r="DA25" s="190" t="str">
        <f t="shared" si="166"/>
        <v/>
      </c>
      <c r="DB25" s="190" t="str">
        <f t="shared" si="166"/>
        <v/>
      </c>
      <c r="DC25" s="190" t="str">
        <f t="shared" si="166"/>
        <v/>
      </c>
      <c r="DD25" s="190" t="str">
        <f t="shared" si="166"/>
        <v/>
      </c>
      <c r="DE25" s="190" t="str">
        <f t="shared" si="166"/>
        <v/>
      </c>
      <c r="DF25" s="190" t="str">
        <f t="shared" si="166"/>
        <v/>
      </c>
      <c r="DG25" s="190" t="str">
        <f t="shared" si="166"/>
        <v/>
      </c>
      <c r="DH25" s="190" t="str">
        <f t="shared" si="166"/>
        <v/>
      </c>
      <c r="DI25" s="190" t="str">
        <f t="shared" si="166"/>
        <v/>
      </c>
      <c r="DJ25" s="190" t="str">
        <f t="shared" si="166"/>
        <v/>
      </c>
      <c r="DK25" s="190" t="str">
        <f t="shared" si="166"/>
        <v/>
      </c>
      <c r="DL25" s="190" t="str">
        <f t="shared" si="166"/>
        <v/>
      </c>
      <c r="DM25" s="190" t="str">
        <f t="shared" si="166"/>
        <v/>
      </c>
      <c r="DN25" s="190" t="str">
        <f t="shared" si="166"/>
        <v/>
      </c>
      <c r="DO25" s="190" t="str">
        <f t="shared" si="166"/>
        <v/>
      </c>
      <c r="DP25" s="190" t="str">
        <f t="shared" si="166"/>
        <v/>
      </c>
      <c r="DQ25" s="190" t="str">
        <f t="shared" si="166"/>
        <v/>
      </c>
      <c r="DR25" s="190" t="str">
        <f t="shared" si="166"/>
        <v/>
      </c>
      <c r="DS25" s="190" t="str">
        <f t="shared" si="166"/>
        <v/>
      </c>
      <c r="DT25" s="190" t="str">
        <f t="shared" si="166"/>
        <v/>
      </c>
      <c r="DU25" s="190" t="str">
        <f t="shared" si="166"/>
        <v/>
      </c>
      <c r="DV25" s="190" t="str">
        <f t="shared" si="166"/>
        <v/>
      </c>
      <c r="DW25" s="190" t="str">
        <f t="shared" si="166"/>
        <v/>
      </c>
      <c r="DX25" s="190" t="str">
        <f t="shared" si="166"/>
        <v/>
      </c>
      <c r="DY25" s="190" t="str">
        <f t="shared" si="166"/>
        <v/>
      </c>
      <c r="DZ25" s="190" t="str">
        <f t="shared" si="166"/>
        <v/>
      </c>
      <c r="EA25" s="190" t="str">
        <f t="shared" si="166"/>
        <v/>
      </c>
      <c r="EB25" s="190" t="str">
        <f t="shared" si="166"/>
        <v/>
      </c>
      <c r="EC25" s="190" t="str">
        <f t="shared" si="166"/>
        <v/>
      </c>
      <c r="ED25" s="190" t="str">
        <f t="shared" si="166"/>
        <v/>
      </c>
      <c r="EE25" s="206" t="str">
        <f t="shared" si="25"/>
        <v/>
      </c>
      <c r="EF25" s="207" t="e">
        <f t="shared" si="26"/>
        <v>#N/A</v>
      </c>
      <c r="EG25" s="207" t="e">
        <f t="shared" si="27"/>
        <v>#N/A</v>
      </c>
      <c r="EH25" s="207" t="e">
        <f t="shared" si="28"/>
        <v>#N/A</v>
      </c>
      <c r="EI25" s="207" t="e">
        <f t="shared" si="29"/>
        <v>#N/A</v>
      </c>
      <c r="EJ25" s="207" t="e">
        <f t="shared" si="30"/>
        <v>#N/A</v>
      </c>
      <c r="EK25" s="207" t="e">
        <f t="shared" si="31"/>
        <v>#N/A</v>
      </c>
      <c r="EL25" s="207" t="e">
        <f t="shared" si="32"/>
        <v>#N/A</v>
      </c>
      <c r="EM25" s="207" t="e">
        <f t="shared" si="33"/>
        <v>#N/A</v>
      </c>
      <c r="EN25" s="207" t="e">
        <f t="shared" si="34"/>
        <v>#N/A</v>
      </c>
      <c r="EO25" s="207" t="e">
        <f t="shared" si="35"/>
        <v>#N/A</v>
      </c>
      <c r="EP25" s="207" t="e">
        <f t="shared" si="36"/>
        <v>#N/A</v>
      </c>
      <c r="EQ25" s="207" t="e">
        <f t="shared" si="37"/>
        <v>#N/A</v>
      </c>
      <c r="ER25" s="207" t="e">
        <f t="shared" si="38"/>
        <v>#N/A</v>
      </c>
      <c r="ES25" s="207" t="e">
        <f t="shared" si="39"/>
        <v>#N/A</v>
      </c>
      <c r="ET25" s="207" t="e">
        <f t="shared" si="40"/>
        <v>#N/A</v>
      </c>
      <c r="EU25" s="207" t="e">
        <f t="shared" si="41"/>
        <v>#N/A</v>
      </c>
      <c r="EV25" s="207" t="e">
        <f t="shared" si="42"/>
        <v>#N/A</v>
      </c>
      <c r="EW25" s="207" t="e">
        <f t="shared" si="43"/>
        <v>#N/A</v>
      </c>
      <c r="EX25" s="207" t="e">
        <f t="shared" si="44"/>
        <v>#N/A</v>
      </c>
      <c r="EY25" s="207" t="e">
        <f t="shared" si="45"/>
        <v>#N/A</v>
      </c>
      <c r="EZ25" s="207" t="e">
        <f t="shared" si="46"/>
        <v>#N/A</v>
      </c>
      <c r="FA25" s="207" t="e">
        <f t="shared" si="47"/>
        <v>#N/A</v>
      </c>
      <c r="FB25" s="207" t="e">
        <f t="shared" si="48"/>
        <v>#N/A</v>
      </c>
      <c r="FC25" s="207" t="e">
        <f t="shared" si="49"/>
        <v>#N/A</v>
      </c>
      <c r="FD25" s="207" t="e">
        <f t="shared" si="50"/>
        <v>#N/A</v>
      </c>
      <c r="FE25" s="207" t="e">
        <f t="shared" si="51"/>
        <v>#N/A</v>
      </c>
      <c r="FF25" s="207" t="e">
        <f t="shared" si="52"/>
        <v>#N/A</v>
      </c>
      <c r="FG25" s="207" t="e">
        <f t="shared" si="53"/>
        <v>#N/A</v>
      </c>
      <c r="FH25" s="207" t="e">
        <f t="shared" si="54"/>
        <v>#N/A</v>
      </c>
      <c r="FI25" s="207" t="e">
        <f t="shared" si="55"/>
        <v>#N/A</v>
      </c>
      <c r="FJ25" s="207" t="e">
        <f t="shared" si="56"/>
        <v>#N/A</v>
      </c>
      <c r="FK25" s="207" t="e">
        <f t="shared" si="57"/>
        <v>#N/A</v>
      </c>
      <c r="FL25" s="207" t="e">
        <f t="shared" si="58"/>
        <v>#N/A</v>
      </c>
      <c r="FM25" s="207" t="e">
        <f t="shared" si="59"/>
        <v>#N/A</v>
      </c>
      <c r="FN25" s="207" t="e">
        <f t="shared" si="60"/>
        <v>#N/A</v>
      </c>
      <c r="FO25" s="207" t="e">
        <f t="shared" si="61"/>
        <v>#N/A</v>
      </c>
      <c r="FP25" s="207" t="e">
        <f t="shared" si="62"/>
        <v>#N/A</v>
      </c>
      <c r="FQ25" s="207" t="e">
        <f t="shared" si="63"/>
        <v>#N/A</v>
      </c>
      <c r="FR25" s="207" t="e">
        <f t="shared" si="64"/>
        <v>#N/A</v>
      </c>
      <c r="FS25" s="207" t="e">
        <f t="shared" si="65"/>
        <v>#N/A</v>
      </c>
      <c r="FT25" s="207" t="e">
        <f t="shared" si="66"/>
        <v>#N/A</v>
      </c>
      <c r="FU25" s="207" t="e">
        <f t="shared" si="67"/>
        <v>#N/A</v>
      </c>
      <c r="FV25" s="207" t="e">
        <f t="shared" si="68"/>
        <v>#N/A</v>
      </c>
      <c r="FW25" s="207" t="e">
        <f t="shared" si="69"/>
        <v>#N/A</v>
      </c>
      <c r="FX25" s="207" t="e">
        <f t="shared" si="70"/>
        <v>#N/A</v>
      </c>
      <c r="FY25" s="207" t="e">
        <f t="shared" si="71"/>
        <v>#N/A</v>
      </c>
      <c r="FZ25" s="207" t="e">
        <f t="shared" si="72"/>
        <v>#N/A</v>
      </c>
      <c r="GA25" s="207" t="e">
        <f t="shared" si="73"/>
        <v>#N/A</v>
      </c>
      <c r="GB25" s="207" t="e">
        <f t="shared" si="74"/>
        <v>#N/A</v>
      </c>
      <c r="GC25" s="207" t="e">
        <f t="shared" si="75"/>
        <v>#N/A</v>
      </c>
      <c r="GD25" s="207" t="e">
        <f t="shared" si="76"/>
        <v>#N/A</v>
      </c>
      <c r="GE25" s="207" t="e">
        <f t="shared" si="77"/>
        <v>#N/A</v>
      </c>
      <c r="GF25" s="207" t="e">
        <f t="shared" si="78"/>
        <v>#N/A</v>
      </c>
      <c r="GG25" s="207" t="e">
        <f t="shared" si="79"/>
        <v>#N/A</v>
      </c>
      <c r="GH25" s="207" t="e">
        <f t="shared" si="80"/>
        <v>#N/A</v>
      </c>
      <c r="GI25" s="207" t="e">
        <f t="shared" si="81"/>
        <v>#N/A</v>
      </c>
      <c r="GJ25" s="207" t="e">
        <f t="shared" si="82"/>
        <v>#N/A</v>
      </c>
      <c r="GK25" s="207" t="e">
        <f t="shared" si="83"/>
        <v>#N/A</v>
      </c>
      <c r="GL25" s="207" t="e">
        <f t="shared" si="84"/>
        <v>#N/A</v>
      </c>
      <c r="GM25" s="207" t="e">
        <f t="shared" si="85"/>
        <v>#N/A</v>
      </c>
      <c r="GN25" s="207" t="e">
        <f t="shared" si="86"/>
        <v>#N/A</v>
      </c>
      <c r="GO25" s="207" t="e">
        <f t="shared" si="87"/>
        <v>#N/A</v>
      </c>
      <c r="GP25" s="207" t="e">
        <f t="shared" si="88"/>
        <v>#N/A</v>
      </c>
      <c r="GQ25" s="207" t="e">
        <f t="shared" si="89"/>
        <v>#N/A</v>
      </c>
      <c r="GR25" s="207" t="e">
        <f t="shared" si="90"/>
        <v>#N/A</v>
      </c>
      <c r="GS25" s="207" t="e">
        <f t="shared" si="91"/>
        <v>#N/A</v>
      </c>
      <c r="GT25" s="207" t="e">
        <f t="shared" si="92"/>
        <v>#N/A</v>
      </c>
      <c r="GU25" s="207" t="e">
        <f t="shared" si="93"/>
        <v>#N/A</v>
      </c>
      <c r="GV25" s="207" t="e">
        <f t="shared" si="94"/>
        <v>#N/A</v>
      </c>
      <c r="GW25" s="207" t="e">
        <f t="shared" si="95"/>
        <v>#N/A</v>
      </c>
      <c r="GX25" s="207" t="e">
        <f t="shared" si="96"/>
        <v>#N/A</v>
      </c>
      <c r="GY25" s="207" t="e">
        <f t="shared" si="97"/>
        <v>#N/A</v>
      </c>
      <c r="GZ25" s="207" t="e">
        <f t="shared" si="98"/>
        <v>#N/A</v>
      </c>
      <c r="HA25" s="207" t="e">
        <f t="shared" si="99"/>
        <v>#N/A</v>
      </c>
      <c r="HB25" s="207" t="e">
        <f t="shared" si="100"/>
        <v>#N/A</v>
      </c>
      <c r="HC25" s="207" t="e">
        <f t="shared" si="101"/>
        <v>#N/A</v>
      </c>
      <c r="HD25" s="207" t="e">
        <f t="shared" si="102"/>
        <v>#N/A</v>
      </c>
      <c r="HE25" s="207" t="e">
        <f t="shared" si="103"/>
        <v>#N/A</v>
      </c>
      <c r="HF25" s="207" t="e">
        <f t="shared" si="104"/>
        <v>#N/A</v>
      </c>
      <c r="HG25" s="207" t="e">
        <f t="shared" si="105"/>
        <v>#N/A</v>
      </c>
      <c r="HH25" s="207" t="e">
        <f t="shared" si="106"/>
        <v>#N/A</v>
      </c>
      <c r="HI25" s="207" t="e">
        <f t="shared" si="107"/>
        <v>#N/A</v>
      </c>
      <c r="HJ25" s="207" t="e">
        <f t="shared" si="108"/>
        <v>#N/A</v>
      </c>
      <c r="HK25" s="207" t="e">
        <f t="shared" si="109"/>
        <v>#N/A</v>
      </c>
      <c r="HL25" s="207" t="e">
        <f t="shared" si="110"/>
        <v>#N/A</v>
      </c>
      <c r="HM25" s="207" t="e">
        <f t="shared" si="111"/>
        <v>#N/A</v>
      </c>
      <c r="HN25" s="207" t="e">
        <f t="shared" si="112"/>
        <v>#N/A</v>
      </c>
      <c r="HO25" s="207" t="e">
        <f t="shared" si="113"/>
        <v>#N/A</v>
      </c>
      <c r="HP25" s="207" t="e">
        <f t="shared" si="114"/>
        <v>#N/A</v>
      </c>
      <c r="HQ25" s="207" t="e">
        <f t="shared" si="115"/>
        <v>#N/A</v>
      </c>
      <c r="HR25" s="207" t="e">
        <f t="shared" si="116"/>
        <v>#N/A</v>
      </c>
      <c r="HS25" s="207" t="e">
        <f t="shared" si="117"/>
        <v>#N/A</v>
      </c>
      <c r="HT25" s="207" t="e">
        <f t="shared" si="118"/>
        <v>#N/A</v>
      </c>
      <c r="HU25" s="207" t="e">
        <f t="shared" si="119"/>
        <v>#N/A</v>
      </c>
      <c r="HV25" s="207" t="e">
        <f t="shared" si="120"/>
        <v>#N/A</v>
      </c>
      <c r="HW25" s="207" t="e">
        <f t="shared" si="121"/>
        <v>#N/A</v>
      </c>
      <c r="HX25" s="207" t="e">
        <f t="shared" si="122"/>
        <v>#N/A</v>
      </c>
      <c r="HY25" s="207" t="e">
        <f t="shared" si="123"/>
        <v>#N/A</v>
      </c>
      <c r="HZ25" s="207" t="e">
        <f t="shared" si="124"/>
        <v>#N/A</v>
      </c>
      <c r="IA25" s="207" t="e">
        <f t="shared" si="125"/>
        <v>#N/A</v>
      </c>
      <c r="IB25" s="207" t="e">
        <f t="shared" si="126"/>
        <v>#N/A</v>
      </c>
    </row>
    <row r="26" spans="1:236" hidden="1" x14ac:dyDescent="0.25">
      <c r="A26" s="22">
        <v>23</v>
      </c>
      <c r="B26" s="110" t="str">
        <f t="shared" si="10"/>
        <v/>
      </c>
      <c r="C26" s="124"/>
      <c r="D26" s="110" t="str">
        <f t="shared" si="11"/>
        <v/>
      </c>
      <c r="E26" s="119" t="str">
        <f t="shared" si="12"/>
        <v/>
      </c>
      <c r="F26" s="23" t="str">
        <f t="shared" si="13"/>
        <v/>
      </c>
      <c r="G26" s="24" t="str">
        <f t="shared" si="14"/>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15"/>
        <v/>
      </c>
      <c r="K26" s="26"/>
      <c r="L26" s="24" t="str">
        <f>IF(OR(F26="",K26=""),"",MATCH(K26,Confidence!$A$1:$A$10,0))</f>
        <v/>
      </c>
      <c r="M26" s="27" t="str">
        <f t="shared" si="16"/>
        <v/>
      </c>
      <c r="N26" s="27" t="str">
        <f t="shared" si="17"/>
        <v/>
      </c>
      <c r="O26" s="24"/>
      <c r="P26" s="111" t="str">
        <f t="shared" si="18"/>
        <v/>
      </c>
      <c r="Q26" s="111" t="str">
        <f t="shared" si="19"/>
        <v/>
      </c>
      <c r="R26" s="39" t="str">
        <f t="shared" si="20"/>
        <v/>
      </c>
      <c r="S26" s="124"/>
      <c r="T26" s="218" t="str">
        <f>IF(AND(B26&gt;0,C26&gt;0,D26&gt;0,M26&gt;0,N26&gt;0,S26&gt;0,NOT(K26="")),ABS(VLOOKUP($S$1,VLookups!$A$28:$B$29,2,FALSE)-_xlfn.BETA.DIST(S26,IF(G26="L",N26,M26),IF(G26="L",M26,N26),TRUE,B26,D26)),"")</f>
        <v/>
      </c>
      <c r="U26" s="121" t="str">
        <f>IF(OR($M26="",$N26=""),"",_xlfn.BETA.INV(ABS(VLOOKUP($S$1,VLookups!$A$28:$B$29,2,FALSE)-U$3),IF($G26="L",$N26,$M26),IF($G26="L",$M26,$N26),$B26,$D26))</f>
        <v/>
      </c>
      <c r="V26" s="122" t="str">
        <f>IF(OR($M26="",$N26=""),"",_xlfn.BETA.INV(ABS(VLOOKUP($S$1,VLookups!$A$28:$B$29,2,FALSE)-V$3),IF($G26="L",$N26,$M26),IF($G26="L",$M26,$N26),$B26,$D26))</f>
        <v/>
      </c>
      <c r="W26" s="121" t="str">
        <f>IF(OR($M26="",$N26=""),"",_xlfn.BETA.INV(ABS(VLOOKUP($S$1,VLookups!$A$28:$B$29,2,FALSE)-W$3),IF($G26="L",$N26,$M26),IF($G26="L",$M26,$N26),$B26,$D26))</f>
        <v/>
      </c>
      <c r="X26" s="122" t="str">
        <f>IF(OR($M26="",$N26=""),"",_xlfn.BETA.INV(ABS(VLOOKUP($S$1,VLookups!$A$28:$B$29,2,FALSE)-X$3),IF($G26="L",$N26,$M26),IF($G26="L",$M26,$N26),$B26,$D26))</f>
        <v/>
      </c>
      <c r="Y26" s="121" t="str">
        <f>IF(OR($M26="",$N26=""),"",_xlfn.BETA.INV(ABS(VLOOKUP($S$1,VLookups!$A$28:$B$29,2,FALSE)-Y$3),IF($G26="L",$N26,$M26),IF($G26="L",$M26,$N26),$B26,$D26))</f>
        <v/>
      </c>
      <c r="Z26" s="122" t="str">
        <f>IF(OR($M26="",$N26=""),"",_xlfn.BETA.INV(ABS(VLOOKUP($S$1,VLookups!$A$28:$B$29,2,FALSE)-Z$3),IF($G26="L",$N26,$M26),IF($G26="L",$M26,$N26),$B26,$D26))</f>
        <v/>
      </c>
      <c r="AA26" s="121" t="str">
        <f>IF(OR($M26="",$N26=""),"",_xlfn.BETA.INV(ABS(VLOOKUP($S$1,VLookups!$A$28:$B$29,2,FALSE)-AA$3),IF($G26="L",$N26,$M26),IF($G26="L",$M26,$N26),$B26,$D26))</f>
        <v/>
      </c>
      <c r="AB26" s="122" t="str">
        <f>IF(OR($M26="",$N26=""),"",_xlfn.BETA.INV(ABS(VLOOKUP($S$1,VLookups!$A$28:$B$29,2,FALSE)-AB$3),IF($G26="L",$N26,$M26),IF($G26="L",$M26,$N26),$B26,$D26))</f>
        <v/>
      </c>
      <c r="AC26" s="121" t="str">
        <f>IF(OR($M26="",$N26=""),"",_xlfn.BETA.INV(ABS(VLOOKUP($S$1,VLookups!$A$28:$B$29,2,FALSE)-AC$3),IF($G26="L",$N26,$M26),IF($G26="L",$M26,$N26),$B26,$D26))</f>
        <v/>
      </c>
      <c r="AD26" s="122" t="str">
        <f>IF(OR($M26="",$N26=""),"",_xlfn.BETA.INV(ABS(VLOOKUP($S$1,VLookups!$A$28:$B$29,2,FALSE)-AD$3),IF($G26="L",$N26,$M26),IF($G26="L",$M26,$N26),$B26,$D26))</f>
        <v/>
      </c>
      <c r="AE26" s="121" t="str">
        <f>IF(OR($M26="",$N26=""),"",_xlfn.BETA.INV(ABS(VLOOKUP($S$1,VLookups!$A$28:$B$29,2,FALSE)-AE$3),IF($G26="L",$N26,$M26),IF($G26="L",$M26,$N26),$B26,$D26))</f>
        <v/>
      </c>
      <c r="AF26" s="122" t="str">
        <f>IF(OR($M26="",$N26=""),"",_xlfn.BETA.INV(ABS(VLOOKUP($S$1,VLookups!$A$28:$B$29,2,FALSE)-AF$3),IF($G26="L",$N26,$M26),IF($G26="L",$M26,$N26),$B26,$D26))</f>
        <v/>
      </c>
      <c r="AG26" s="17"/>
      <c r="AH26" s="208" t="str">
        <f t="shared" si="21"/>
        <v/>
      </c>
      <c r="AI26" s="206" t="str">
        <f t="shared" si="22"/>
        <v/>
      </c>
      <c r="AJ26" s="190" t="str">
        <f t="shared" ref="AJ26:CU26" si="167">IF(ISNONTEXT($AH26),AI26+$AH26,"")</f>
        <v/>
      </c>
      <c r="AK26" s="190" t="str">
        <f t="shared" si="167"/>
        <v/>
      </c>
      <c r="AL26" s="190" t="str">
        <f t="shared" si="167"/>
        <v/>
      </c>
      <c r="AM26" s="190" t="str">
        <f t="shared" si="167"/>
        <v/>
      </c>
      <c r="AN26" s="190" t="str">
        <f t="shared" si="167"/>
        <v/>
      </c>
      <c r="AO26" s="190" t="str">
        <f t="shared" si="167"/>
        <v/>
      </c>
      <c r="AP26" s="190" t="str">
        <f t="shared" si="167"/>
        <v/>
      </c>
      <c r="AQ26" s="190" t="str">
        <f t="shared" si="167"/>
        <v/>
      </c>
      <c r="AR26" s="190" t="str">
        <f t="shared" si="167"/>
        <v/>
      </c>
      <c r="AS26" s="190" t="str">
        <f t="shared" si="167"/>
        <v/>
      </c>
      <c r="AT26" s="190" t="str">
        <f t="shared" si="167"/>
        <v/>
      </c>
      <c r="AU26" s="190" t="str">
        <f t="shared" si="167"/>
        <v/>
      </c>
      <c r="AV26" s="190" t="str">
        <f t="shared" si="167"/>
        <v/>
      </c>
      <c r="AW26" s="190" t="str">
        <f t="shared" si="167"/>
        <v/>
      </c>
      <c r="AX26" s="190" t="str">
        <f t="shared" si="167"/>
        <v/>
      </c>
      <c r="AY26" s="190" t="str">
        <f t="shared" si="167"/>
        <v/>
      </c>
      <c r="AZ26" s="190" t="str">
        <f t="shared" si="167"/>
        <v/>
      </c>
      <c r="BA26" s="190" t="str">
        <f t="shared" si="167"/>
        <v/>
      </c>
      <c r="BB26" s="190" t="str">
        <f t="shared" si="167"/>
        <v/>
      </c>
      <c r="BC26" s="190" t="str">
        <f t="shared" si="167"/>
        <v/>
      </c>
      <c r="BD26" s="190" t="str">
        <f t="shared" si="167"/>
        <v/>
      </c>
      <c r="BE26" s="190" t="str">
        <f t="shared" si="167"/>
        <v/>
      </c>
      <c r="BF26" s="190" t="str">
        <f t="shared" si="167"/>
        <v/>
      </c>
      <c r="BG26" s="190" t="str">
        <f t="shared" si="167"/>
        <v/>
      </c>
      <c r="BH26" s="190" t="str">
        <f t="shared" si="167"/>
        <v/>
      </c>
      <c r="BI26" s="190" t="str">
        <f t="shared" si="167"/>
        <v/>
      </c>
      <c r="BJ26" s="190" t="str">
        <f t="shared" si="167"/>
        <v/>
      </c>
      <c r="BK26" s="190" t="str">
        <f t="shared" si="167"/>
        <v/>
      </c>
      <c r="BL26" s="190" t="str">
        <f t="shared" si="167"/>
        <v/>
      </c>
      <c r="BM26" s="190" t="str">
        <f t="shared" si="167"/>
        <v/>
      </c>
      <c r="BN26" s="190" t="str">
        <f t="shared" si="167"/>
        <v/>
      </c>
      <c r="BO26" s="190" t="str">
        <f t="shared" si="167"/>
        <v/>
      </c>
      <c r="BP26" s="190" t="str">
        <f t="shared" si="167"/>
        <v/>
      </c>
      <c r="BQ26" s="190" t="str">
        <f t="shared" si="167"/>
        <v/>
      </c>
      <c r="BR26" s="190" t="str">
        <f t="shared" si="167"/>
        <v/>
      </c>
      <c r="BS26" s="190" t="str">
        <f t="shared" si="167"/>
        <v/>
      </c>
      <c r="BT26" s="190" t="str">
        <f t="shared" si="167"/>
        <v/>
      </c>
      <c r="BU26" s="190" t="str">
        <f t="shared" si="167"/>
        <v/>
      </c>
      <c r="BV26" s="190" t="str">
        <f t="shared" si="167"/>
        <v/>
      </c>
      <c r="BW26" s="190" t="str">
        <f t="shared" si="167"/>
        <v/>
      </c>
      <c r="BX26" s="190" t="str">
        <f t="shared" si="167"/>
        <v/>
      </c>
      <c r="BY26" s="190" t="str">
        <f t="shared" si="167"/>
        <v/>
      </c>
      <c r="BZ26" s="190" t="str">
        <f t="shared" si="167"/>
        <v/>
      </c>
      <c r="CA26" s="190" t="str">
        <f t="shared" si="167"/>
        <v/>
      </c>
      <c r="CB26" s="190" t="str">
        <f t="shared" si="167"/>
        <v/>
      </c>
      <c r="CC26" s="190" t="str">
        <f t="shared" si="167"/>
        <v/>
      </c>
      <c r="CD26" s="190" t="str">
        <f t="shared" si="167"/>
        <v/>
      </c>
      <c r="CE26" s="190" t="str">
        <f t="shared" si="167"/>
        <v/>
      </c>
      <c r="CF26" s="190" t="str">
        <f t="shared" si="167"/>
        <v/>
      </c>
      <c r="CG26" s="190" t="str">
        <f t="shared" si="167"/>
        <v/>
      </c>
      <c r="CH26" s="190" t="str">
        <f t="shared" si="167"/>
        <v/>
      </c>
      <c r="CI26" s="190" t="str">
        <f t="shared" si="167"/>
        <v/>
      </c>
      <c r="CJ26" s="190" t="str">
        <f t="shared" si="167"/>
        <v/>
      </c>
      <c r="CK26" s="190" t="str">
        <f t="shared" si="167"/>
        <v/>
      </c>
      <c r="CL26" s="190" t="str">
        <f t="shared" si="167"/>
        <v/>
      </c>
      <c r="CM26" s="190" t="str">
        <f t="shared" si="167"/>
        <v/>
      </c>
      <c r="CN26" s="190" t="str">
        <f t="shared" si="167"/>
        <v/>
      </c>
      <c r="CO26" s="190" t="str">
        <f t="shared" si="167"/>
        <v/>
      </c>
      <c r="CP26" s="190" t="str">
        <f t="shared" si="167"/>
        <v/>
      </c>
      <c r="CQ26" s="190" t="str">
        <f t="shared" si="167"/>
        <v/>
      </c>
      <c r="CR26" s="190" t="str">
        <f t="shared" si="167"/>
        <v/>
      </c>
      <c r="CS26" s="190" t="str">
        <f t="shared" si="167"/>
        <v/>
      </c>
      <c r="CT26" s="190" t="str">
        <f t="shared" si="167"/>
        <v/>
      </c>
      <c r="CU26" s="190" t="str">
        <f t="shared" si="167"/>
        <v/>
      </c>
      <c r="CV26" s="190" t="str">
        <f t="shared" ref="CV26:ED26" si="168">IF(ISNONTEXT($AH26),CU26+$AH26,"")</f>
        <v/>
      </c>
      <c r="CW26" s="190" t="str">
        <f t="shared" si="168"/>
        <v/>
      </c>
      <c r="CX26" s="190" t="str">
        <f t="shared" si="168"/>
        <v/>
      </c>
      <c r="CY26" s="190" t="str">
        <f t="shared" si="168"/>
        <v/>
      </c>
      <c r="CZ26" s="190" t="str">
        <f t="shared" si="168"/>
        <v/>
      </c>
      <c r="DA26" s="190" t="str">
        <f t="shared" si="168"/>
        <v/>
      </c>
      <c r="DB26" s="190" t="str">
        <f t="shared" si="168"/>
        <v/>
      </c>
      <c r="DC26" s="190" t="str">
        <f t="shared" si="168"/>
        <v/>
      </c>
      <c r="DD26" s="190" t="str">
        <f t="shared" si="168"/>
        <v/>
      </c>
      <c r="DE26" s="190" t="str">
        <f t="shared" si="168"/>
        <v/>
      </c>
      <c r="DF26" s="190" t="str">
        <f t="shared" si="168"/>
        <v/>
      </c>
      <c r="DG26" s="190" t="str">
        <f t="shared" si="168"/>
        <v/>
      </c>
      <c r="DH26" s="190" t="str">
        <f t="shared" si="168"/>
        <v/>
      </c>
      <c r="DI26" s="190" t="str">
        <f t="shared" si="168"/>
        <v/>
      </c>
      <c r="DJ26" s="190" t="str">
        <f t="shared" si="168"/>
        <v/>
      </c>
      <c r="DK26" s="190" t="str">
        <f t="shared" si="168"/>
        <v/>
      </c>
      <c r="DL26" s="190" t="str">
        <f t="shared" si="168"/>
        <v/>
      </c>
      <c r="DM26" s="190" t="str">
        <f t="shared" si="168"/>
        <v/>
      </c>
      <c r="DN26" s="190" t="str">
        <f t="shared" si="168"/>
        <v/>
      </c>
      <c r="DO26" s="190" t="str">
        <f t="shared" si="168"/>
        <v/>
      </c>
      <c r="DP26" s="190" t="str">
        <f t="shared" si="168"/>
        <v/>
      </c>
      <c r="DQ26" s="190" t="str">
        <f t="shared" si="168"/>
        <v/>
      </c>
      <c r="DR26" s="190" t="str">
        <f t="shared" si="168"/>
        <v/>
      </c>
      <c r="DS26" s="190" t="str">
        <f t="shared" si="168"/>
        <v/>
      </c>
      <c r="DT26" s="190" t="str">
        <f t="shared" si="168"/>
        <v/>
      </c>
      <c r="DU26" s="190" t="str">
        <f t="shared" si="168"/>
        <v/>
      </c>
      <c r="DV26" s="190" t="str">
        <f t="shared" si="168"/>
        <v/>
      </c>
      <c r="DW26" s="190" t="str">
        <f t="shared" si="168"/>
        <v/>
      </c>
      <c r="DX26" s="190" t="str">
        <f t="shared" si="168"/>
        <v/>
      </c>
      <c r="DY26" s="190" t="str">
        <f t="shared" si="168"/>
        <v/>
      </c>
      <c r="DZ26" s="190" t="str">
        <f t="shared" si="168"/>
        <v/>
      </c>
      <c r="EA26" s="190" t="str">
        <f t="shared" si="168"/>
        <v/>
      </c>
      <c r="EB26" s="190" t="str">
        <f t="shared" si="168"/>
        <v/>
      </c>
      <c r="EC26" s="190" t="str">
        <f t="shared" si="168"/>
        <v/>
      </c>
      <c r="ED26" s="190" t="str">
        <f t="shared" si="168"/>
        <v/>
      </c>
      <c r="EE26" s="206" t="str">
        <f t="shared" si="25"/>
        <v/>
      </c>
      <c r="EF26" s="207" t="e">
        <f t="shared" si="26"/>
        <v>#N/A</v>
      </c>
      <c r="EG26" s="207" t="e">
        <f t="shared" si="27"/>
        <v>#N/A</v>
      </c>
      <c r="EH26" s="207" t="e">
        <f t="shared" si="28"/>
        <v>#N/A</v>
      </c>
      <c r="EI26" s="207" t="e">
        <f t="shared" si="29"/>
        <v>#N/A</v>
      </c>
      <c r="EJ26" s="207" t="e">
        <f t="shared" si="30"/>
        <v>#N/A</v>
      </c>
      <c r="EK26" s="207" t="e">
        <f t="shared" si="31"/>
        <v>#N/A</v>
      </c>
      <c r="EL26" s="207" t="e">
        <f t="shared" si="32"/>
        <v>#N/A</v>
      </c>
      <c r="EM26" s="207" t="e">
        <f t="shared" si="33"/>
        <v>#N/A</v>
      </c>
      <c r="EN26" s="207" t="e">
        <f t="shared" si="34"/>
        <v>#N/A</v>
      </c>
      <c r="EO26" s="207" t="e">
        <f t="shared" si="35"/>
        <v>#N/A</v>
      </c>
      <c r="EP26" s="207" t="e">
        <f t="shared" si="36"/>
        <v>#N/A</v>
      </c>
      <c r="EQ26" s="207" t="e">
        <f t="shared" si="37"/>
        <v>#N/A</v>
      </c>
      <c r="ER26" s="207" t="e">
        <f t="shared" si="38"/>
        <v>#N/A</v>
      </c>
      <c r="ES26" s="207" t="e">
        <f t="shared" si="39"/>
        <v>#N/A</v>
      </c>
      <c r="ET26" s="207" t="e">
        <f t="shared" si="40"/>
        <v>#N/A</v>
      </c>
      <c r="EU26" s="207" t="e">
        <f t="shared" si="41"/>
        <v>#N/A</v>
      </c>
      <c r="EV26" s="207" t="e">
        <f t="shared" si="42"/>
        <v>#N/A</v>
      </c>
      <c r="EW26" s="207" t="e">
        <f t="shared" si="43"/>
        <v>#N/A</v>
      </c>
      <c r="EX26" s="207" t="e">
        <f t="shared" si="44"/>
        <v>#N/A</v>
      </c>
      <c r="EY26" s="207" t="e">
        <f t="shared" si="45"/>
        <v>#N/A</v>
      </c>
      <c r="EZ26" s="207" t="e">
        <f t="shared" si="46"/>
        <v>#N/A</v>
      </c>
      <c r="FA26" s="207" t="e">
        <f t="shared" si="47"/>
        <v>#N/A</v>
      </c>
      <c r="FB26" s="207" t="e">
        <f t="shared" si="48"/>
        <v>#N/A</v>
      </c>
      <c r="FC26" s="207" t="e">
        <f t="shared" si="49"/>
        <v>#N/A</v>
      </c>
      <c r="FD26" s="207" t="e">
        <f t="shared" si="50"/>
        <v>#N/A</v>
      </c>
      <c r="FE26" s="207" t="e">
        <f t="shared" si="51"/>
        <v>#N/A</v>
      </c>
      <c r="FF26" s="207" t="e">
        <f t="shared" si="52"/>
        <v>#N/A</v>
      </c>
      <c r="FG26" s="207" t="e">
        <f t="shared" si="53"/>
        <v>#N/A</v>
      </c>
      <c r="FH26" s="207" t="e">
        <f t="shared" si="54"/>
        <v>#N/A</v>
      </c>
      <c r="FI26" s="207" t="e">
        <f t="shared" si="55"/>
        <v>#N/A</v>
      </c>
      <c r="FJ26" s="207" t="e">
        <f t="shared" si="56"/>
        <v>#N/A</v>
      </c>
      <c r="FK26" s="207" t="e">
        <f t="shared" si="57"/>
        <v>#N/A</v>
      </c>
      <c r="FL26" s="207" t="e">
        <f t="shared" si="58"/>
        <v>#N/A</v>
      </c>
      <c r="FM26" s="207" t="e">
        <f t="shared" si="59"/>
        <v>#N/A</v>
      </c>
      <c r="FN26" s="207" t="e">
        <f t="shared" si="60"/>
        <v>#N/A</v>
      </c>
      <c r="FO26" s="207" t="e">
        <f t="shared" si="61"/>
        <v>#N/A</v>
      </c>
      <c r="FP26" s="207" t="e">
        <f t="shared" si="62"/>
        <v>#N/A</v>
      </c>
      <c r="FQ26" s="207" t="e">
        <f t="shared" si="63"/>
        <v>#N/A</v>
      </c>
      <c r="FR26" s="207" t="e">
        <f t="shared" si="64"/>
        <v>#N/A</v>
      </c>
      <c r="FS26" s="207" t="e">
        <f t="shared" si="65"/>
        <v>#N/A</v>
      </c>
      <c r="FT26" s="207" t="e">
        <f t="shared" si="66"/>
        <v>#N/A</v>
      </c>
      <c r="FU26" s="207" t="e">
        <f t="shared" si="67"/>
        <v>#N/A</v>
      </c>
      <c r="FV26" s="207" t="e">
        <f t="shared" si="68"/>
        <v>#N/A</v>
      </c>
      <c r="FW26" s="207" t="e">
        <f t="shared" si="69"/>
        <v>#N/A</v>
      </c>
      <c r="FX26" s="207" t="e">
        <f t="shared" si="70"/>
        <v>#N/A</v>
      </c>
      <c r="FY26" s="207" t="e">
        <f t="shared" si="71"/>
        <v>#N/A</v>
      </c>
      <c r="FZ26" s="207" t="e">
        <f t="shared" si="72"/>
        <v>#N/A</v>
      </c>
      <c r="GA26" s="207" t="e">
        <f t="shared" si="73"/>
        <v>#N/A</v>
      </c>
      <c r="GB26" s="207" t="e">
        <f t="shared" si="74"/>
        <v>#N/A</v>
      </c>
      <c r="GC26" s="207" t="e">
        <f t="shared" si="75"/>
        <v>#N/A</v>
      </c>
      <c r="GD26" s="207" t="e">
        <f t="shared" si="76"/>
        <v>#N/A</v>
      </c>
      <c r="GE26" s="207" t="e">
        <f t="shared" si="77"/>
        <v>#N/A</v>
      </c>
      <c r="GF26" s="207" t="e">
        <f t="shared" si="78"/>
        <v>#N/A</v>
      </c>
      <c r="GG26" s="207" t="e">
        <f t="shared" si="79"/>
        <v>#N/A</v>
      </c>
      <c r="GH26" s="207" t="e">
        <f t="shared" si="80"/>
        <v>#N/A</v>
      </c>
      <c r="GI26" s="207" t="e">
        <f t="shared" si="81"/>
        <v>#N/A</v>
      </c>
      <c r="GJ26" s="207" t="e">
        <f t="shared" si="82"/>
        <v>#N/A</v>
      </c>
      <c r="GK26" s="207" t="e">
        <f t="shared" si="83"/>
        <v>#N/A</v>
      </c>
      <c r="GL26" s="207" t="e">
        <f t="shared" si="84"/>
        <v>#N/A</v>
      </c>
      <c r="GM26" s="207" t="e">
        <f t="shared" si="85"/>
        <v>#N/A</v>
      </c>
      <c r="GN26" s="207" t="e">
        <f t="shared" si="86"/>
        <v>#N/A</v>
      </c>
      <c r="GO26" s="207" t="e">
        <f t="shared" si="87"/>
        <v>#N/A</v>
      </c>
      <c r="GP26" s="207" t="e">
        <f t="shared" si="88"/>
        <v>#N/A</v>
      </c>
      <c r="GQ26" s="207" t="e">
        <f t="shared" si="89"/>
        <v>#N/A</v>
      </c>
      <c r="GR26" s="207" t="e">
        <f t="shared" si="90"/>
        <v>#N/A</v>
      </c>
      <c r="GS26" s="207" t="e">
        <f t="shared" si="91"/>
        <v>#N/A</v>
      </c>
      <c r="GT26" s="207" t="e">
        <f t="shared" si="92"/>
        <v>#N/A</v>
      </c>
      <c r="GU26" s="207" t="e">
        <f t="shared" si="93"/>
        <v>#N/A</v>
      </c>
      <c r="GV26" s="207" t="e">
        <f t="shared" si="94"/>
        <v>#N/A</v>
      </c>
      <c r="GW26" s="207" t="e">
        <f t="shared" si="95"/>
        <v>#N/A</v>
      </c>
      <c r="GX26" s="207" t="e">
        <f t="shared" si="96"/>
        <v>#N/A</v>
      </c>
      <c r="GY26" s="207" t="e">
        <f t="shared" si="97"/>
        <v>#N/A</v>
      </c>
      <c r="GZ26" s="207" t="e">
        <f t="shared" si="98"/>
        <v>#N/A</v>
      </c>
      <c r="HA26" s="207" t="e">
        <f t="shared" si="99"/>
        <v>#N/A</v>
      </c>
      <c r="HB26" s="207" t="e">
        <f t="shared" si="100"/>
        <v>#N/A</v>
      </c>
      <c r="HC26" s="207" t="e">
        <f t="shared" si="101"/>
        <v>#N/A</v>
      </c>
      <c r="HD26" s="207" t="e">
        <f t="shared" si="102"/>
        <v>#N/A</v>
      </c>
      <c r="HE26" s="207" t="e">
        <f t="shared" si="103"/>
        <v>#N/A</v>
      </c>
      <c r="HF26" s="207" t="e">
        <f t="shared" si="104"/>
        <v>#N/A</v>
      </c>
      <c r="HG26" s="207" t="e">
        <f t="shared" si="105"/>
        <v>#N/A</v>
      </c>
      <c r="HH26" s="207" t="e">
        <f t="shared" si="106"/>
        <v>#N/A</v>
      </c>
      <c r="HI26" s="207" t="e">
        <f t="shared" si="107"/>
        <v>#N/A</v>
      </c>
      <c r="HJ26" s="207" t="e">
        <f t="shared" si="108"/>
        <v>#N/A</v>
      </c>
      <c r="HK26" s="207" t="e">
        <f t="shared" si="109"/>
        <v>#N/A</v>
      </c>
      <c r="HL26" s="207" t="e">
        <f t="shared" si="110"/>
        <v>#N/A</v>
      </c>
      <c r="HM26" s="207" t="e">
        <f t="shared" si="111"/>
        <v>#N/A</v>
      </c>
      <c r="HN26" s="207" t="e">
        <f t="shared" si="112"/>
        <v>#N/A</v>
      </c>
      <c r="HO26" s="207" t="e">
        <f t="shared" si="113"/>
        <v>#N/A</v>
      </c>
      <c r="HP26" s="207" t="e">
        <f t="shared" si="114"/>
        <v>#N/A</v>
      </c>
      <c r="HQ26" s="207" t="e">
        <f t="shared" si="115"/>
        <v>#N/A</v>
      </c>
      <c r="HR26" s="207" t="e">
        <f t="shared" si="116"/>
        <v>#N/A</v>
      </c>
      <c r="HS26" s="207" t="e">
        <f t="shared" si="117"/>
        <v>#N/A</v>
      </c>
      <c r="HT26" s="207" t="e">
        <f t="shared" si="118"/>
        <v>#N/A</v>
      </c>
      <c r="HU26" s="207" t="e">
        <f t="shared" si="119"/>
        <v>#N/A</v>
      </c>
      <c r="HV26" s="207" t="e">
        <f t="shared" si="120"/>
        <v>#N/A</v>
      </c>
      <c r="HW26" s="207" t="e">
        <f t="shared" si="121"/>
        <v>#N/A</v>
      </c>
      <c r="HX26" s="207" t="e">
        <f t="shared" si="122"/>
        <v>#N/A</v>
      </c>
      <c r="HY26" s="207" t="e">
        <f t="shared" si="123"/>
        <v>#N/A</v>
      </c>
      <c r="HZ26" s="207" t="e">
        <f t="shared" si="124"/>
        <v>#N/A</v>
      </c>
      <c r="IA26" s="207" t="e">
        <f t="shared" si="125"/>
        <v>#N/A</v>
      </c>
      <c r="IB26" s="207" t="e">
        <f t="shared" si="126"/>
        <v>#N/A</v>
      </c>
    </row>
    <row r="27" spans="1:236" hidden="1" x14ac:dyDescent="0.25">
      <c r="A27" s="22">
        <v>24</v>
      </c>
      <c r="B27" s="110" t="str">
        <f t="shared" si="10"/>
        <v/>
      </c>
      <c r="C27" s="124"/>
      <c r="D27" s="110" t="str">
        <f t="shared" si="11"/>
        <v/>
      </c>
      <c r="E27" s="119" t="str">
        <f t="shared" si="12"/>
        <v/>
      </c>
      <c r="F27" s="23" t="str">
        <f t="shared" si="13"/>
        <v/>
      </c>
      <c r="G27" s="24" t="str">
        <f t="shared" si="14"/>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15"/>
        <v/>
      </c>
      <c r="K27" s="26"/>
      <c r="L27" s="24" t="str">
        <f>IF(OR(F27="",K27=""),"",MATCH(K27,Confidence!$A$1:$A$10,0))</f>
        <v/>
      </c>
      <c r="M27" s="27" t="str">
        <f t="shared" si="16"/>
        <v/>
      </c>
      <c r="N27" s="27" t="str">
        <f t="shared" si="17"/>
        <v/>
      </c>
      <c r="O27" s="24"/>
      <c r="P27" s="111" t="str">
        <f t="shared" si="18"/>
        <v/>
      </c>
      <c r="Q27" s="111" t="str">
        <f t="shared" si="19"/>
        <v/>
      </c>
      <c r="R27" s="39" t="str">
        <f t="shared" si="20"/>
        <v/>
      </c>
      <c r="S27" s="124"/>
      <c r="T27" s="218" t="str">
        <f>IF(AND(B27&gt;0,C27&gt;0,D27&gt;0,M27&gt;0,N27&gt;0,S27&gt;0,NOT(K27="")),ABS(VLOOKUP($S$1,VLookups!$A$28:$B$29,2,FALSE)-_xlfn.BETA.DIST(S27,IF(G27="L",N27,M27),IF(G27="L",M27,N27),TRUE,B27,D27)),"")</f>
        <v/>
      </c>
      <c r="U27" s="121" t="str">
        <f>IF(OR($M27="",$N27=""),"",_xlfn.BETA.INV(ABS(VLOOKUP($S$1,VLookups!$A$28:$B$29,2,FALSE)-U$3),IF($G27="L",$N27,$M27),IF($G27="L",$M27,$N27),$B27,$D27))</f>
        <v/>
      </c>
      <c r="V27" s="122" t="str">
        <f>IF(OR($M27="",$N27=""),"",_xlfn.BETA.INV(ABS(VLOOKUP($S$1,VLookups!$A$28:$B$29,2,FALSE)-V$3),IF($G27="L",$N27,$M27),IF($G27="L",$M27,$N27),$B27,$D27))</f>
        <v/>
      </c>
      <c r="W27" s="121" t="str">
        <f>IF(OR($M27="",$N27=""),"",_xlfn.BETA.INV(ABS(VLOOKUP($S$1,VLookups!$A$28:$B$29,2,FALSE)-W$3),IF($G27="L",$N27,$M27),IF($G27="L",$M27,$N27),$B27,$D27))</f>
        <v/>
      </c>
      <c r="X27" s="122" t="str">
        <f>IF(OR($M27="",$N27=""),"",_xlfn.BETA.INV(ABS(VLOOKUP($S$1,VLookups!$A$28:$B$29,2,FALSE)-X$3),IF($G27="L",$N27,$M27),IF($G27="L",$M27,$N27),$B27,$D27))</f>
        <v/>
      </c>
      <c r="Y27" s="121" t="str">
        <f>IF(OR($M27="",$N27=""),"",_xlfn.BETA.INV(ABS(VLOOKUP($S$1,VLookups!$A$28:$B$29,2,FALSE)-Y$3),IF($G27="L",$N27,$M27),IF($G27="L",$M27,$N27),$B27,$D27))</f>
        <v/>
      </c>
      <c r="Z27" s="122" t="str">
        <f>IF(OR($M27="",$N27=""),"",_xlfn.BETA.INV(ABS(VLOOKUP($S$1,VLookups!$A$28:$B$29,2,FALSE)-Z$3),IF($G27="L",$N27,$M27),IF($G27="L",$M27,$N27),$B27,$D27))</f>
        <v/>
      </c>
      <c r="AA27" s="121" t="str">
        <f>IF(OR($M27="",$N27=""),"",_xlfn.BETA.INV(ABS(VLOOKUP($S$1,VLookups!$A$28:$B$29,2,FALSE)-AA$3),IF($G27="L",$N27,$M27),IF($G27="L",$M27,$N27),$B27,$D27))</f>
        <v/>
      </c>
      <c r="AB27" s="122" t="str">
        <f>IF(OR($M27="",$N27=""),"",_xlfn.BETA.INV(ABS(VLOOKUP($S$1,VLookups!$A$28:$B$29,2,FALSE)-AB$3),IF($G27="L",$N27,$M27),IF($G27="L",$M27,$N27),$B27,$D27))</f>
        <v/>
      </c>
      <c r="AC27" s="121" t="str">
        <f>IF(OR($M27="",$N27=""),"",_xlfn.BETA.INV(ABS(VLOOKUP($S$1,VLookups!$A$28:$B$29,2,FALSE)-AC$3),IF($G27="L",$N27,$M27),IF($G27="L",$M27,$N27),$B27,$D27))</f>
        <v/>
      </c>
      <c r="AD27" s="122" t="str">
        <f>IF(OR($M27="",$N27=""),"",_xlfn.BETA.INV(ABS(VLOOKUP($S$1,VLookups!$A$28:$B$29,2,FALSE)-AD$3),IF($G27="L",$N27,$M27),IF($G27="L",$M27,$N27),$B27,$D27))</f>
        <v/>
      </c>
      <c r="AE27" s="121" t="str">
        <f>IF(OR($M27="",$N27=""),"",_xlfn.BETA.INV(ABS(VLOOKUP($S$1,VLookups!$A$28:$B$29,2,FALSE)-AE$3),IF($G27="L",$N27,$M27),IF($G27="L",$M27,$N27),$B27,$D27))</f>
        <v/>
      </c>
      <c r="AF27" s="122" t="str">
        <f>IF(OR($M27="",$N27=""),"",_xlfn.BETA.INV(ABS(VLOOKUP($S$1,VLookups!$A$28:$B$29,2,FALSE)-AF$3),IF($G27="L",$N27,$M27),IF($G27="L",$M27,$N27),$B27,$D27))</f>
        <v/>
      </c>
      <c r="AG27" s="17"/>
      <c r="AH27" s="208" t="str">
        <f t="shared" si="21"/>
        <v/>
      </c>
      <c r="AI27" s="206" t="str">
        <f t="shared" si="22"/>
        <v/>
      </c>
      <c r="AJ27" s="190" t="str">
        <f t="shared" ref="AJ27:CU27" si="169">IF(ISNONTEXT($AH27),AI27+$AH27,"")</f>
        <v/>
      </c>
      <c r="AK27" s="190" t="str">
        <f t="shared" si="169"/>
        <v/>
      </c>
      <c r="AL27" s="190" t="str">
        <f t="shared" si="169"/>
        <v/>
      </c>
      <c r="AM27" s="190" t="str">
        <f t="shared" si="169"/>
        <v/>
      </c>
      <c r="AN27" s="190" t="str">
        <f t="shared" si="169"/>
        <v/>
      </c>
      <c r="AO27" s="190" t="str">
        <f t="shared" si="169"/>
        <v/>
      </c>
      <c r="AP27" s="190" t="str">
        <f t="shared" si="169"/>
        <v/>
      </c>
      <c r="AQ27" s="190" t="str">
        <f t="shared" si="169"/>
        <v/>
      </c>
      <c r="AR27" s="190" t="str">
        <f t="shared" si="169"/>
        <v/>
      </c>
      <c r="AS27" s="190" t="str">
        <f t="shared" si="169"/>
        <v/>
      </c>
      <c r="AT27" s="190" t="str">
        <f t="shared" si="169"/>
        <v/>
      </c>
      <c r="AU27" s="190" t="str">
        <f t="shared" si="169"/>
        <v/>
      </c>
      <c r="AV27" s="190" t="str">
        <f t="shared" si="169"/>
        <v/>
      </c>
      <c r="AW27" s="190" t="str">
        <f t="shared" si="169"/>
        <v/>
      </c>
      <c r="AX27" s="190" t="str">
        <f t="shared" si="169"/>
        <v/>
      </c>
      <c r="AY27" s="190" t="str">
        <f t="shared" si="169"/>
        <v/>
      </c>
      <c r="AZ27" s="190" t="str">
        <f t="shared" si="169"/>
        <v/>
      </c>
      <c r="BA27" s="190" t="str">
        <f t="shared" si="169"/>
        <v/>
      </c>
      <c r="BB27" s="190" t="str">
        <f t="shared" si="169"/>
        <v/>
      </c>
      <c r="BC27" s="190" t="str">
        <f t="shared" si="169"/>
        <v/>
      </c>
      <c r="BD27" s="190" t="str">
        <f t="shared" si="169"/>
        <v/>
      </c>
      <c r="BE27" s="190" t="str">
        <f t="shared" si="169"/>
        <v/>
      </c>
      <c r="BF27" s="190" t="str">
        <f t="shared" si="169"/>
        <v/>
      </c>
      <c r="BG27" s="190" t="str">
        <f t="shared" si="169"/>
        <v/>
      </c>
      <c r="BH27" s="190" t="str">
        <f t="shared" si="169"/>
        <v/>
      </c>
      <c r="BI27" s="190" t="str">
        <f t="shared" si="169"/>
        <v/>
      </c>
      <c r="BJ27" s="190" t="str">
        <f t="shared" si="169"/>
        <v/>
      </c>
      <c r="BK27" s="190" t="str">
        <f t="shared" si="169"/>
        <v/>
      </c>
      <c r="BL27" s="190" t="str">
        <f t="shared" si="169"/>
        <v/>
      </c>
      <c r="BM27" s="190" t="str">
        <f t="shared" si="169"/>
        <v/>
      </c>
      <c r="BN27" s="190" t="str">
        <f t="shared" si="169"/>
        <v/>
      </c>
      <c r="BO27" s="190" t="str">
        <f t="shared" si="169"/>
        <v/>
      </c>
      <c r="BP27" s="190" t="str">
        <f t="shared" si="169"/>
        <v/>
      </c>
      <c r="BQ27" s="190" t="str">
        <f t="shared" si="169"/>
        <v/>
      </c>
      <c r="BR27" s="190" t="str">
        <f t="shared" si="169"/>
        <v/>
      </c>
      <c r="BS27" s="190" t="str">
        <f t="shared" si="169"/>
        <v/>
      </c>
      <c r="BT27" s="190" t="str">
        <f t="shared" si="169"/>
        <v/>
      </c>
      <c r="BU27" s="190" t="str">
        <f t="shared" si="169"/>
        <v/>
      </c>
      <c r="BV27" s="190" t="str">
        <f t="shared" si="169"/>
        <v/>
      </c>
      <c r="BW27" s="190" t="str">
        <f t="shared" si="169"/>
        <v/>
      </c>
      <c r="BX27" s="190" t="str">
        <f t="shared" si="169"/>
        <v/>
      </c>
      <c r="BY27" s="190" t="str">
        <f t="shared" si="169"/>
        <v/>
      </c>
      <c r="BZ27" s="190" t="str">
        <f t="shared" si="169"/>
        <v/>
      </c>
      <c r="CA27" s="190" t="str">
        <f t="shared" si="169"/>
        <v/>
      </c>
      <c r="CB27" s="190" t="str">
        <f t="shared" si="169"/>
        <v/>
      </c>
      <c r="CC27" s="190" t="str">
        <f t="shared" si="169"/>
        <v/>
      </c>
      <c r="CD27" s="190" t="str">
        <f t="shared" si="169"/>
        <v/>
      </c>
      <c r="CE27" s="190" t="str">
        <f t="shared" si="169"/>
        <v/>
      </c>
      <c r="CF27" s="190" t="str">
        <f t="shared" si="169"/>
        <v/>
      </c>
      <c r="CG27" s="190" t="str">
        <f t="shared" si="169"/>
        <v/>
      </c>
      <c r="CH27" s="190" t="str">
        <f t="shared" si="169"/>
        <v/>
      </c>
      <c r="CI27" s="190" t="str">
        <f t="shared" si="169"/>
        <v/>
      </c>
      <c r="CJ27" s="190" t="str">
        <f t="shared" si="169"/>
        <v/>
      </c>
      <c r="CK27" s="190" t="str">
        <f t="shared" si="169"/>
        <v/>
      </c>
      <c r="CL27" s="190" t="str">
        <f t="shared" si="169"/>
        <v/>
      </c>
      <c r="CM27" s="190" t="str">
        <f t="shared" si="169"/>
        <v/>
      </c>
      <c r="CN27" s="190" t="str">
        <f t="shared" si="169"/>
        <v/>
      </c>
      <c r="CO27" s="190" t="str">
        <f t="shared" si="169"/>
        <v/>
      </c>
      <c r="CP27" s="190" t="str">
        <f t="shared" si="169"/>
        <v/>
      </c>
      <c r="CQ27" s="190" t="str">
        <f t="shared" si="169"/>
        <v/>
      </c>
      <c r="CR27" s="190" t="str">
        <f t="shared" si="169"/>
        <v/>
      </c>
      <c r="CS27" s="190" t="str">
        <f t="shared" si="169"/>
        <v/>
      </c>
      <c r="CT27" s="190" t="str">
        <f t="shared" si="169"/>
        <v/>
      </c>
      <c r="CU27" s="190" t="str">
        <f t="shared" si="169"/>
        <v/>
      </c>
      <c r="CV27" s="190" t="str">
        <f t="shared" ref="CV27:ED27" si="170">IF(ISNONTEXT($AH27),CU27+$AH27,"")</f>
        <v/>
      </c>
      <c r="CW27" s="190" t="str">
        <f t="shared" si="170"/>
        <v/>
      </c>
      <c r="CX27" s="190" t="str">
        <f t="shared" si="170"/>
        <v/>
      </c>
      <c r="CY27" s="190" t="str">
        <f t="shared" si="170"/>
        <v/>
      </c>
      <c r="CZ27" s="190" t="str">
        <f t="shared" si="170"/>
        <v/>
      </c>
      <c r="DA27" s="190" t="str">
        <f t="shared" si="170"/>
        <v/>
      </c>
      <c r="DB27" s="190" t="str">
        <f t="shared" si="170"/>
        <v/>
      </c>
      <c r="DC27" s="190" t="str">
        <f t="shared" si="170"/>
        <v/>
      </c>
      <c r="DD27" s="190" t="str">
        <f t="shared" si="170"/>
        <v/>
      </c>
      <c r="DE27" s="190" t="str">
        <f t="shared" si="170"/>
        <v/>
      </c>
      <c r="DF27" s="190" t="str">
        <f t="shared" si="170"/>
        <v/>
      </c>
      <c r="DG27" s="190" t="str">
        <f t="shared" si="170"/>
        <v/>
      </c>
      <c r="DH27" s="190" t="str">
        <f t="shared" si="170"/>
        <v/>
      </c>
      <c r="DI27" s="190" t="str">
        <f t="shared" si="170"/>
        <v/>
      </c>
      <c r="DJ27" s="190" t="str">
        <f t="shared" si="170"/>
        <v/>
      </c>
      <c r="DK27" s="190" t="str">
        <f t="shared" si="170"/>
        <v/>
      </c>
      <c r="DL27" s="190" t="str">
        <f t="shared" si="170"/>
        <v/>
      </c>
      <c r="DM27" s="190" t="str">
        <f t="shared" si="170"/>
        <v/>
      </c>
      <c r="DN27" s="190" t="str">
        <f t="shared" si="170"/>
        <v/>
      </c>
      <c r="DO27" s="190" t="str">
        <f t="shared" si="170"/>
        <v/>
      </c>
      <c r="DP27" s="190" t="str">
        <f t="shared" si="170"/>
        <v/>
      </c>
      <c r="DQ27" s="190" t="str">
        <f t="shared" si="170"/>
        <v/>
      </c>
      <c r="DR27" s="190" t="str">
        <f t="shared" si="170"/>
        <v/>
      </c>
      <c r="DS27" s="190" t="str">
        <f t="shared" si="170"/>
        <v/>
      </c>
      <c r="DT27" s="190" t="str">
        <f t="shared" si="170"/>
        <v/>
      </c>
      <c r="DU27" s="190" t="str">
        <f t="shared" si="170"/>
        <v/>
      </c>
      <c r="DV27" s="190" t="str">
        <f t="shared" si="170"/>
        <v/>
      </c>
      <c r="DW27" s="190" t="str">
        <f t="shared" si="170"/>
        <v/>
      </c>
      <c r="DX27" s="190" t="str">
        <f t="shared" si="170"/>
        <v/>
      </c>
      <c r="DY27" s="190" t="str">
        <f t="shared" si="170"/>
        <v/>
      </c>
      <c r="DZ27" s="190" t="str">
        <f t="shared" si="170"/>
        <v/>
      </c>
      <c r="EA27" s="190" t="str">
        <f t="shared" si="170"/>
        <v/>
      </c>
      <c r="EB27" s="190" t="str">
        <f t="shared" si="170"/>
        <v/>
      </c>
      <c r="EC27" s="190" t="str">
        <f t="shared" si="170"/>
        <v/>
      </c>
      <c r="ED27" s="190" t="str">
        <f t="shared" si="170"/>
        <v/>
      </c>
      <c r="EE27" s="206" t="str">
        <f t="shared" si="25"/>
        <v/>
      </c>
      <c r="EF27" s="207" t="e">
        <f t="shared" si="26"/>
        <v>#N/A</v>
      </c>
      <c r="EG27" s="207" t="e">
        <f t="shared" si="27"/>
        <v>#N/A</v>
      </c>
      <c r="EH27" s="207" t="e">
        <f t="shared" si="28"/>
        <v>#N/A</v>
      </c>
      <c r="EI27" s="207" t="e">
        <f t="shared" si="29"/>
        <v>#N/A</v>
      </c>
      <c r="EJ27" s="207" t="e">
        <f t="shared" si="30"/>
        <v>#N/A</v>
      </c>
      <c r="EK27" s="207" t="e">
        <f t="shared" si="31"/>
        <v>#N/A</v>
      </c>
      <c r="EL27" s="207" t="e">
        <f t="shared" si="32"/>
        <v>#N/A</v>
      </c>
      <c r="EM27" s="207" t="e">
        <f t="shared" si="33"/>
        <v>#N/A</v>
      </c>
      <c r="EN27" s="207" t="e">
        <f t="shared" si="34"/>
        <v>#N/A</v>
      </c>
      <c r="EO27" s="207" t="e">
        <f t="shared" si="35"/>
        <v>#N/A</v>
      </c>
      <c r="EP27" s="207" t="e">
        <f t="shared" si="36"/>
        <v>#N/A</v>
      </c>
      <c r="EQ27" s="207" t="e">
        <f t="shared" si="37"/>
        <v>#N/A</v>
      </c>
      <c r="ER27" s="207" t="e">
        <f t="shared" si="38"/>
        <v>#N/A</v>
      </c>
      <c r="ES27" s="207" t="e">
        <f t="shared" si="39"/>
        <v>#N/A</v>
      </c>
      <c r="ET27" s="207" t="e">
        <f t="shared" si="40"/>
        <v>#N/A</v>
      </c>
      <c r="EU27" s="207" t="e">
        <f t="shared" si="41"/>
        <v>#N/A</v>
      </c>
      <c r="EV27" s="207" t="e">
        <f t="shared" si="42"/>
        <v>#N/A</v>
      </c>
      <c r="EW27" s="207" t="e">
        <f t="shared" si="43"/>
        <v>#N/A</v>
      </c>
      <c r="EX27" s="207" t="e">
        <f t="shared" si="44"/>
        <v>#N/A</v>
      </c>
      <c r="EY27" s="207" t="e">
        <f t="shared" si="45"/>
        <v>#N/A</v>
      </c>
      <c r="EZ27" s="207" t="e">
        <f t="shared" si="46"/>
        <v>#N/A</v>
      </c>
      <c r="FA27" s="207" t="e">
        <f t="shared" si="47"/>
        <v>#N/A</v>
      </c>
      <c r="FB27" s="207" t="e">
        <f t="shared" si="48"/>
        <v>#N/A</v>
      </c>
      <c r="FC27" s="207" t="e">
        <f t="shared" si="49"/>
        <v>#N/A</v>
      </c>
      <c r="FD27" s="207" t="e">
        <f t="shared" si="50"/>
        <v>#N/A</v>
      </c>
      <c r="FE27" s="207" t="e">
        <f t="shared" si="51"/>
        <v>#N/A</v>
      </c>
      <c r="FF27" s="207" t="e">
        <f t="shared" si="52"/>
        <v>#N/A</v>
      </c>
      <c r="FG27" s="207" t="e">
        <f t="shared" si="53"/>
        <v>#N/A</v>
      </c>
      <c r="FH27" s="207" t="e">
        <f t="shared" si="54"/>
        <v>#N/A</v>
      </c>
      <c r="FI27" s="207" t="e">
        <f t="shared" si="55"/>
        <v>#N/A</v>
      </c>
      <c r="FJ27" s="207" t="e">
        <f t="shared" si="56"/>
        <v>#N/A</v>
      </c>
      <c r="FK27" s="207" t="e">
        <f t="shared" si="57"/>
        <v>#N/A</v>
      </c>
      <c r="FL27" s="207" t="e">
        <f t="shared" si="58"/>
        <v>#N/A</v>
      </c>
      <c r="FM27" s="207" t="e">
        <f t="shared" si="59"/>
        <v>#N/A</v>
      </c>
      <c r="FN27" s="207" t="e">
        <f t="shared" si="60"/>
        <v>#N/A</v>
      </c>
      <c r="FO27" s="207" t="e">
        <f t="shared" si="61"/>
        <v>#N/A</v>
      </c>
      <c r="FP27" s="207" t="e">
        <f t="shared" si="62"/>
        <v>#N/A</v>
      </c>
      <c r="FQ27" s="207" t="e">
        <f t="shared" si="63"/>
        <v>#N/A</v>
      </c>
      <c r="FR27" s="207" t="e">
        <f t="shared" si="64"/>
        <v>#N/A</v>
      </c>
      <c r="FS27" s="207" t="e">
        <f t="shared" si="65"/>
        <v>#N/A</v>
      </c>
      <c r="FT27" s="207" t="e">
        <f t="shared" si="66"/>
        <v>#N/A</v>
      </c>
      <c r="FU27" s="207" t="e">
        <f t="shared" si="67"/>
        <v>#N/A</v>
      </c>
      <c r="FV27" s="207" t="e">
        <f t="shared" si="68"/>
        <v>#N/A</v>
      </c>
      <c r="FW27" s="207" t="e">
        <f t="shared" si="69"/>
        <v>#N/A</v>
      </c>
      <c r="FX27" s="207" t="e">
        <f t="shared" si="70"/>
        <v>#N/A</v>
      </c>
      <c r="FY27" s="207" t="e">
        <f t="shared" si="71"/>
        <v>#N/A</v>
      </c>
      <c r="FZ27" s="207" t="e">
        <f t="shared" si="72"/>
        <v>#N/A</v>
      </c>
      <c r="GA27" s="207" t="e">
        <f t="shared" si="73"/>
        <v>#N/A</v>
      </c>
      <c r="GB27" s="207" t="e">
        <f t="shared" si="74"/>
        <v>#N/A</v>
      </c>
      <c r="GC27" s="207" t="e">
        <f t="shared" si="75"/>
        <v>#N/A</v>
      </c>
      <c r="GD27" s="207" t="e">
        <f t="shared" si="76"/>
        <v>#N/A</v>
      </c>
      <c r="GE27" s="207" t="e">
        <f t="shared" si="77"/>
        <v>#N/A</v>
      </c>
      <c r="GF27" s="207" t="e">
        <f t="shared" si="78"/>
        <v>#N/A</v>
      </c>
      <c r="GG27" s="207" t="e">
        <f t="shared" si="79"/>
        <v>#N/A</v>
      </c>
      <c r="GH27" s="207" t="e">
        <f t="shared" si="80"/>
        <v>#N/A</v>
      </c>
      <c r="GI27" s="207" t="e">
        <f t="shared" si="81"/>
        <v>#N/A</v>
      </c>
      <c r="GJ27" s="207" t="e">
        <f t="shared" si="82"/>
        <v>#N/A</v>
      </c>
      <c r="GK27" s="207" t="e">
        <f t="shared" si="83"/>
        <v>#N/A</v>
      </c>
      <c r="GL27" s="207" t="e">
        <f t="shared" si="84"/>
        <v>#N/A</v>
      </c>
      <c r="GM27" s="207" t="e">
        <f t="shared" si="85"/>
        <v>#N/A</v>
      </c>
      <c r="GN27" s="207" t="e">
        <f t="shared" si="86"/>
        <v>#N/A</v>
      </c>
      <c r="GO27" s="207" t="e">
        <f t="shared" si="87"/>
        <v>#N/A</v>
      </c>
      <c r="GP27" s="207" t="e">
        <f t="shared" si="88"/>
        <v>#N/A</v>
      </c>
      <c r="GQ27" s="207" t="e">
        <f t="shared" si="89"/>
        <v>#N/A</v>
      </c>
      <c r="GR27" s="207" t="e">
        <f t="shared" si="90"/>
        <v>#N/A</v>
      </c>
      <c r="GS27" s="207" t="e">
        <f t="shared" si="91"/>
        <v>#N/A</v>
      </c>
      <c r="GT27" s="207" t="e">
        <f t="shared" si="92"/>
        <v>#N/A</v>
      </c>
      <c r="GU27" s="207" t="e">
        <f t="shared" si="93"/>
        <v>#N/A</v>
      </c>
      <c r="GV27" s="207" t="e">
        <f t="shared" si="94"/>
        <v>#N/A</v>
      </c>
      <c r="GW27" s="207" t="e">
        <f t="shared" si="95"/>
        <v>#N/A</v>
      </c>
      <c r="GX27" s="207" t="e">
        <f t="shared" si="96"/>
        <v>#N/A</v>
      </c>
      <c r="GY27" s="207" t="e">
        <f t="shared" si="97"/>
        <v>#N/A</v>
      </c>
      <c r="GZ27" s="207" t="e">
        <f t="shared" si="98"/>
        <v>#N/A</v>
      </c>
      <c r="HA27" s="207" t="e">
        <f t="shared" si="99"/>
        <v>#N/A</v>
      </c>
      <c r="HB27" s="207" t="e">
        <f t="shared" si="100"/>
        <v>#N/A</v>
      </c>
      <c r="HC27" s="207" t="e">
        <f t="shared" si="101"/>
        <v>#N/A</v>
      </c>
      <c r="HD27" s="207" t="e">
        <f t="shared" si="102"/>
        <v>#N/A</v>
      </c>
      <c r="HE27" s="207" t="e">
        <f t="shared" si="103"/>
        <v>#N/A</v>
      </c>
      <c r="HF27" s="207" t="e">
        <f t="shared" si="104"/>
        <v>#N/A</v>
      </c>
      <c r="HG27" s="207" t="e">
        <f t="shared" si="105"/>
        <v>#N/A</v>
      </c>
      <c r="HH27" s="207" t="e">
        <f t="shared" si="106"/>
        <v>#N/A</v>
      </c>
      <c r="HI27" s="207" t="e">
        <f t="shared" si="107"/>
        <v>#N/A</v>
      </c>
      <c r="HJ27" s="207" t="e">
        <f t="shared" si="108"/>
        <v>#N/A</v>
      </c>
      <c r="HK27" s="207" t="e">
        <f t="shared" si="109"/>
        <v>#N/A</v>
      </c>
      <c r="HL27" s="207" t="e">
        <f t="shared" si="110"/>
        <v>#N/A</v>
      </c>
      <c r="HM27" s="207" t="e">
        <f t="shared" si="111"/>
        <v>#N/A</v>
      </c>
      <c r="HN27" s="207" t="e">
        <f t="shared" si="112"/>
        <v>#N/A</v>
      </c>
      <c r="HO27" s="207" t="e">
        <f t="shared" si="113"/>
        <v>#N/A</v>
      </c>
      <c r="HP27" s="207" t="e">
        <f t="shared" si="114"/>
        <v>#N/A</v>
      </c>
      <c r="HQ27" s="207" t="e">
        <f t="shared" si="115"/>
        <v>#N/A</v>
      </c>
      <c r="HR27" s="207" t="e">
        <f t="shared" si="116"/>
        <v>#N/A</v>
      </c>
      <c r="HS27" s="207" t="e">
        <f t="shared" si="117"/>
        <v>#N/A</v>
      </c>
      <c r="HT27" s="207" t="e">
        <f t="shared" si="118"/>
        <v>#N/A</v>
      </c>
      <c r="HU27" s="207" t="e">
        <f t="shared" si="119"/>
        <v>#N/A</v>
      </c>
      <c r="HV27" s="207" t="e">
        <f t="shared" si="120"/>
        <v>#N/A</v>
      </c>
      <c r="HW27" s="207" t="e">
        <f t="shared" si="121"/>
        <v>#N/A</v>
      </c>
      <c r="HX27" s="207" t="e">
        <f t="shared" si="122"/>
        <v>#N/A</v>
      </c>
      <c r="HY27" s="207" t="e">
        <f t="shared" si="123"/>
        <v>#N/A</v>
      </c>
      <c r="HZ27" s="207" t="e">
        <f t="shared" si="124"/>
        <v>#N/A</v>
      </c>
      <c r="IA27" s="207" t="e">
        <f t="shared" si="125"/>
        <v>#N/A</v>
      </c>
      <c r="IB27" s="207" t="e">
        <f t="shared" si="126"/>
        <v>#N/A</v>
      </c>
    </row>
    <row r="28" spans="1:236" hidden="1" x14ac:dyDescent="0.25">
      <c r="A28" s="22">
        <v>25</v>
      </c>
      <c r="B28" s="110" t="str">
        <f t="shared" si="10"/>
        <v/>
      </c>
      <c r="C28" s="124"/>
      <c r="D28" s="110" t="str">
        <f t="shared" si="11"/>
        <v/>
      </c>
      <c r="E28" s="119" t="str">
        <f t="shared" si="12"/>
        <v/>
      </c>
      <c r="F28" s="23" t="str">
        <f t="shared" si="13"/>
        <v/>
      </c>
      <c r="G28" s="24" t="str">
        <f t="shared" si="14"/>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15"/>
        <v/>
      </c>
      <c r="K28" s="26"/>
      <c r="L28" s="24" t="str">
        <f>IF(OR(F28="",K28=""),"",MATCH(K28,Confidence!$A$1:$A$10,0))</f>
        <v/>
      </c>
      <c r="M28" s="27" t="str">
        <f t="shared" si="16"/>
        <v/>
      </c>
      <c r="N28" s="27" t="str">
        <f t="shared" si="17"/>
        <v/>
      </c>
      <c r="O28" s="24"/>
      <c r="P28" s="111" t="str">
        <f t="shared" si="18"/>
        <v/>
      </c>
      <c r="Q28" s="111" t="str">
        <f t="shared" si="19"/>
        <v/>
      </c>
      <c r="R28" s="39" t="str">
        <f t="shared" si="20"/>
        <v/>
      </c>
      <c r="S28" s="124"/>
      <c r="T28" s="218" t="str">
        <f>IF(AND(B28&gt;0,C28&gt;0,D28&gt;0,M28&gt;0,N28&gt;0,S28&gt;0,NOT(K28="")),ABS(VLOOKUP($S$1,VLookups!$A$28:$B$29,2,FALSE)-_xlfn.BETA.DIST(S28,IF(G28="L",N28,M28),IF(G28="L",M28,N28),TRUE,B28,D28)),"")</f>
        <v/>
      </c>
      <c r="U28" s="121" t="str">
        <f>IF(OR($M28="",$N28=""),"",_xlfn.BETA.INV(ABS(VLOOKUP($S$1,VLookups!$A$28:$B$29,2,FALSE)-U$3),IF($G28="L",$N28,$M28),IF($G28="L",$M28,$N28),$B28,$D28))</f>
        <v/>
      </c>
      <c r="V28" s="122" t="str">
        <f>IF(OR($M28="",$N28=""),"",_xlfn.BETA.INV(ABS(VLOOKUP($S$1,VLookups!$A$28:$B$29,2,FALSE)-V$3),IF($G28="L",$N28,$M28),IF($G28="L",$M28,$N28),$B28,$D28))</f>
        <v/>
      </c>
      <c r="W28" s="121" t="str">
        <f>IF(OR($M28="",$N28=""),"",_xlfn.BETA.INV(ABS(VLOOKUP($S$1,VLookups!$A$28:$B$29,2,FALSE)-W$3),IF($G28="L",$N28,$M28),IF($G28="L",$M28,$N28),$B28,$D28))</f>
        <v/>
      </c>
      <c r="X28" s="122" t="str">
        <f>IF(OR($M28="",$N28=""),"",_xlfn.BETA.INV(ABS(VLOOKUP($S$1,VLookups!$A$28:$B$29,2,FALSE)-X$3),IF($G28="L",$N28,$M28),IF($G28="L",$M28,$N28),$B28,$D28))</f>
        <v/>
      </c>
      <c r="Y28" s="121" t="str">
        <f>IF(OR($M28="",$N28=""),"",_xlfn.BETA.INV(ABS(VLOOKUP($S$1,VLookups!$A$28:$B$29,2,FALSE)-Y$3),IF($G28="L",$N28,$M28),IF($G28="L",$M28,$N28),$B28,$D28))</f>
        <v/>
      </c>
      <c r="Z28" s="122" t="str">
        <f>IF(OR($M28="",$N28=""),"",_xlfn.BETA.INV(ABS(VLOOKUP($S$1,VLookups!$A$28:$B$29,2,FALSE)-Z$3),IF($G28="L",$N28,$M28),IF($G28="L",$M28,$N28),$B28,$D28))</f>
        <v/>
      </c>
      <c r="AA28" s="121" t="str">
        <f>IF(OR($M28="",$N28=""),"",_xlfn.BETA.INV(ABS(VLOOKUP($S$1,VLookups!$A$28:$B$29,2,FALSE)-AA$3),IF($G28="L",$N28,$M28),IF($G28="L",$M28,$N28),$B28,$D28))</f>
        <v/>
      </c>
      <c r="AB28" s="122" t="str">
        <f>IF(OR($M28="",$N28=""),"",_xlfn.BETA.INV(ABS(VLOOKUP($S$1,VLookups!$A$28:$B$29,2,FALSE)-AB$3),IF($G28="L",$N28,$M28),IF($G28="L",$M28,$N28),$B28,$D28))</f>
        <v/>
      </c>
      <c r="AC28" s="121" t="str">
        <f>IF(OR($M28="",$N28=""),"",_xlfn.BETA.INV(ABS(VLOOKUP($S$1,VLookups!$A$28:$B$29,2,FALSE)-AC$3),IF($G28="L",$N28,$M28),IF($G28="L",$M28,$N28),$B28,$D28))</f>
        <v/>
      </c>
      <c r="AD28" s="122" t="str">
        <f>IF(OR($M28="",$N28=""),"",_xlfn.BETA.INV(ABS(VLOOKUP($S$1,VLookups!$A$28:$B$29,2,FALSE)-AD$3),IF($G28="L",$N28,$M28),IF($G28="L",$M28,$N28),$B28,$D28))</f>
        <v/>
      </c>
      <c r="AE28" s="121" t="str">
        <f>IF(OR($M28="",$N28=""),"",_xlfn.BETA.INV(ABS(VLOOKUP($S$1,VLookups!$A$28:$B$29,2,FALSE)-AE$3),IF($G28="L",$N28,$M28),IF($G28="L",$M28,$N28),$B28,$D28))</f>
        <v/>
      </c>
      <c r="AF28" s="122" t="str">
        <f>IF(OR($M28="",$N28=""),"",_xlfn.BETA.INV(ABS(VLOOKUP($S$1,VLookups!$A$28:$B$29,2,FALSE)-AF$3),IF($G28="L",$N28,$M28),IF($G28="L",$M28,$N28),$B28,$D28))</f>
        <v/>
      </c>
      <c r="AG28" s="17"/>
      <c r="AH28" s="208" t="str">
        <f t="shared" si="21"/>
        <v/>
      </c>
      <c r="AI28" s="206" t="str">
        <f t="shared" si="22"/>
        <v/>
      </c>
      <c r="AJ28" s="190" t="str">
        <f t="shared" ref="AJ28:CU28" si="171">IF(ISNONTEXT($AH28),AI28+$AH28,"")</f>
        <v/>
      </c>
      <c r="AK28" s="190" t="str">
        <f t="shared" si="171"/>
        <v/>
      </c>
      <c r="AL28" s="190" t="str">
        <f t="shared" si="171"/>
        <v/>
      </c>
      <c r="AM28" s="190" t="str">
        <f t="shared" si="171"/>
        <v/>
      </c>
      <c r="AN28" s="190" t="str">
        <f t="shared" si="171"/>
        <v/>
      </c>
      <c r="AO28" s="190" t="str">
        <f t="shared" si="171"/>
        <v/>
      </c>
      <c r="AP28" s="190" t="str">
        <f t="shared" si="171"/>
        <v/>
      </c>
      <c r="AQ28" s="190" t="str">
        <f t="shared" si="171"/>
        <v/>
      </c>
      <c r="AR28" s="190" t="str">
        <f t="shared" si="171"/>
        <v/>
      </c>
      <c r="AS28" s="190" t="str">
        <f t="shared" si="171"/>
        <v/>
      </c>
      <c r="AT28" s="190" t="str">
        <f t="shared" si="171"/>
        <v/>
      </c>
      <c r="AU28" s="190" t="str">
        <f t="shared" si="171"/>
        <v/>
      </c>
      <c r="AV28" s="190" t="str">
        <f t="shared" si="171"/>
        <v/>
      </c>
      <c r="AW28" s="190" t="str">
        <f t="shared" si="171"/>
        <v/>
      </c>
      <c r="AX28" s="190" t="str">
        <f t="shared" si="171"/>
        <v/>
      </c>
      <c r="AY28" s="190" t="str">
        <f t="shared" si="171"/>
        <v/>
      </c>
      <c r="AZ28" s="190" t="str">
        <f t="shared" si="171"/>
        <v/>
      </c>
      <c r="BA28" s="190" t="str">
        <f t="shared" si="171"/>
        <v/>
      </c>
      <c r="BB28" s="190" t="str">
        <f t="shared" si="171"/>
        <v/>
      </c>
      <c r="BC28" s="190" t="str">
        <f t="shared" si="171"/>
        <v/>
      </c>
      <c r="BD28" s="190" t="str">
        <f t="shared" si="171"/>
        <v/>
      </c>
      <c r="BE28" s="190" t="str">
        <f t="shared" si="171"/>
        <v/>
      </c>
      <c r="BF28" s="190" t="str">
        <f t="shared" si="171"/>
        <v/>
      </c>
      <c r="BG28" s="190" t="str">
        <f t="shared" si="171"/>
        <v/>
      </c>
      <c r="BH28" s="190" t="str">
        <f t="shared" si="171"/>
        <v/>
      </c>
      <c r="BI28" s="190" t="str">
        <f t="shared" si="171"/>
        <v/>
      </c>
      <c r="BJ28" s="190" t="str">
        <f t="shared" si="171"/>
        <v/>
      </c>
      <c r="BK28" s="190" t="str">
        <f t="shared" si="171"/>
        <v/>
      </c>
      <c r="BL28" s="190" t="str">
        <f t="shared" si="171"/>
        <v/>
      </c>
      <c r="BM28" s="190" t="str">
        <f t="shared" si="171"/>
        <v/>
      </c>
      <c r="BN28" s="190" t="str">
        <f t="shared" si="171"/>
        <v/>
      </c>
      <c r="BO28" s="190" t="str">
        <f t="shared" si="171"/>
        <v/>
      </c>
      <c r="BP28" s="190" t="str">
        <f t="shared" si="171"/>
        <v/>
      </c>
      <c r="BQ28" s="190" t="str">
        <f t="shared" si="171"/>
        <v/>
      </c>
      <c r="BR28" s="190" t="str">
        <f t="shared" si="171"/>
        <v/>
      </c>
      <c r="BS28" s="190" t="str">
        <f t="shared" si="171"/>
        <v/>
      </c>
      <c r="BT28" s="190" t="str">
        <f t="shared" si="171"/>
        <v/>
      </c>
      <c r="BU28" s="190" t="str">
        <f t="shared" si="171"/>
        <v/>
      </c>
      <c r="BV28" s="190" t="str">
        <f t="shared" si="171"/>
        <v/>
      </c>
      <c r="BW28" s="190" t="str">
        <f t="shared" si="171"/>
        <v/>
      </c>
      <c r="BX28" s="190" t="str">
        <f t="shared" si="171"/>
        <v/>
      </c>
      <c r="BY28" s="190" t="str">
        <f t="shared" si="171"/>
        <v/>
      </c>
      <c r="BZ28" s="190" t="str">
        <f t="shared" si="171"/>
        <v/>
      </c>
      <c r="CA28" s="190" t="str">
        <f t="shared" si="171"/>
        <v/>
      </c>
      <c r="CB28" s="190" t="str">
        <f t="shared" si="171"/>
        <v/>
      </c>
      <c r="CC28" s="190" t="str">
        <f t="shared" si="171"/>
        <v/>
      </c>
      <c r="CD28" s="190" t="str">
        <f t="shared" si="171"/>
        <v/>
      </c>
      <c r="CE28" s="190" t="str">
        <f t="shared" si="171"/>
        <v/>
      </c>
      <c r="CF28" s="190" t="str">
        <f t="shared" si="171"/>
        <v/>
      </c>
      <c r="CG28" s="190" t="str">
        <f t="shared" si="171"/>
        <v/>
      </c>
      <c r="CH28" s="190" t="str">
        <f t="shared" si="171"/>
        <v/>
      </c>
      <c r="CI28" s="190" t="str">
        <f t="shared" si="171"/>
        <v/>
      </c>
      <c r="CJ28" s="190" t="str">
        <f t="shared" si="171"/>
        <v/>
      </c>
      <c r="CK28" s="190" t="str">
        <f t="shared" si="171"/>
        <v/>
      </c>
      <c r="CL28" s="190" t="str">
        <f t="shared" si="171"/>
        <v/>
      </c>
      <c r="CM28" s="190" t="str">
        <f t="shared" si="171"/>
        <v/>
      </c>
      <c r="CN28" s="190" t="str">
        <f t="shared" si="171"/>
        <v/>
      </c>
      <c r="CO28" s="190" t="str">
        <f t="shared" si="171"/>
        <v/>
      </c>
      <c r="CP28" s="190" t="str">
        <f t="shared" si="171"/>
        <v/>
      </c>
      <c r="CQ28" s="190" t="str">
        <f t="shared" si="171"/>
        <v/>
      </c>
      <c r="CR28" s="190" t="str">
        <f t="shared" si="171"/>
        <v/>
      </c>
      <c r="CS28" s="190" t="str">
        <f t="shared" si="171"/>
        <v/>
      </c>
      <c r="CT28" s="190" t="str">
        <f t="shared" si="171"/>
        <v/>
      </c>
      <c r="CU28" s="190" t="str">
        <f t="shared" si="171"/>
        <v/>
      </c>
      <c r="CV28" s="190" t="str">
        <f t="shared" ref="CV28:ED28" si="172">IF(ISNONTEXT($AH28),CU28+$AH28,"")</f>
        <v/>
      </c>
      <c r="CW28" s="190" t="str">
        <f t="shared" si="172"/>
        <v/>
      </c>
      <c r="CX28" s="190" t="str">
        <f t="shared" si="172"/>
        <v/>
      </c>
      <c r="CY28" s="190" t="str">
        <f t="shared" si="172"/>
        <v/>
      </c>
      <c r="CZ28" s="190" t="str">
        <f t="shared" si="172"/>
        <v/>
      </c>
      <c r="DA28" s="190" t="str">
        <f t="shared" si="172"/>
        <v/>
      </c>
      <c r="DB28" s="190" t="str">
        <f t="shared" si="172"/>
        <v/>
      </c>
      <c r="DC28" s="190" t="str">
        <f t="shared" si="172"/>
        <v/>
      </c>
      <c r="DD28" s="190" t="str">
        <f t="shared" si="172"/>
        <v/>
      </c>
      <c r="DE28" s="190" t="str">
        <f t="shared" si="172"/>
        <v/>
      </c>
      <c r="DF28" s="190" t="str">
        <f t="shared" si="172"/>
        <v/>
      </c>
      <c r="DG28" s="190" t="str">
        <f t="shared" si="172"/>
        <v/>
      </c>
      <c r="DH28" s="190" t="str">
        <f t="shared" si="172"/>
        <v/>
      </c>
      <c r="DI28" s="190" t="str">
        <f t="shared" si="172"/>
        <v/>
      </c>
      <c r="DJ28" s="190" t="str">
        <f t="shared" si="172"/>
        <v/>
      </c>
      <c r="DK28" s="190" t="str">
        <f t="shared" si="172"/>
        <v/>
      </c>
      <c r="DL28" s="190" t="str">
        <f t="shared" si="172"/>
        <v/>
      </c>
      <c r="DM28" s="190" t="str">
        <f t="shared" si="172"/>
        <v/>
      </c>
      <c r="DN28" s="190" t="str">
        <f t="shared" si="172"/>
        <v/>
      </c>
      <c r="DO28" s="190" t="str">
        <f t="shared" si="172"/>
        <v/>
      </c>
      <c r="DP28" s="190" t="str">
        <f t="shared" si="172"/>
        <v/>
      </c>
      <c r="DQ28" s="190" t="str">
        <f t="shared" si="172"/>
        <v/>
      </c>
      <c r="DR28" s="190" t="str">
        <f t="shared" si="172"/>
        <v/>
      </c>
      <c r="DS28" s="190" t="str">
        <f t="shared" si="172"/>
        <v/>
      </c>
      <c r="DT28" s="190" t="str">
        <f t="shared" si="172"/>
        <v/>
      </c>
      <c r="DU28" s="190" t="str">
        <f t="shared" si="172"/>
        <v/>
      </c>
      <c r="DV28" s="190" t="str">
        <f t="shared" si="172"/>
        <v/>
      </c>
      <c r="DW28" s="190" t="str">
        <f t="shared" si="172"/>
        <v/>
      </c>
      <c r="DX28" s="190" t="str">
        <f t="shared" si="172"/>
        <v/>
      </c>
      <c r="DY28" s="190" t="str">
        <f t="shared" si="172"/>
        <v/>
      </c>
      <c r="DZ28" s="190" t="str">
        <f t="shared" si="172"/>
        <v/>
      </c>
      <c r="EA28" s="190" t="str">
        <f t="shared" si="172"/>
        <v/>
      </c>
      <c r="EB28" s="190" t="str">
        <f t="shared" si="172"/>
        <v/>
      </c>
      <c r="EC28" s="190" t="str">
        <f t="shared" si="172"/>
        <v/>
      </c>
      <c r="ED28" s="190" t="str">
        <f t="shared" si="172"/>
        <v/>
      </c>
      <c r="EE28" s="206" t="str">
        <f t="shared" si="25"/>
        <v/>
      </c>
      <c r="EF28" s="207" t="e">
        <f t="shared" si="26"/>
        <v>#N/A</v>
      </c>
      <c r="EG28" s="207" t="e">
        <f t="shared" si="27"/>
        <v>#N/A</v>
      </c>
      <c r="EH28" s="207" t="e">
        <f t="shared" si="28"/>
        <v>#N/A</v>
      </c>
      <c r="EI28" s="207" t="e">
        <f t="shared" si="29"/>
        <v>#N/A</v>
      </c>
      <c r="EJ28" s="207" t="e">
        <f t="shared" si="30"/>
        <v>#N/A</v>
      </c>
      <c r="EK28" s="207" t="e">
        <f t="shared" si="31"/>
        <v>#N/A</v>
      </c>
      <c r="EL28" s="207" t="e">
        <f t="shared" si="32"/>
        <v>#N/A</v>
      </c>
      <c r="EM28" s="207" t="e">
        <f t="shared" si="33"/>
        <v>#N/A</v>
      </c>
      <c r="EN28" s="207" t="e">
        <f t="shared" si="34"/>
        <v>#N/A</v>
      </c>
      <c r="EO28" s="207" t="e">
        <f t="shared" si="35"/>
        <v>#N/A</v>
      </c>
      <c r="EP28" s="207" t="e">
        <f t="shared" si="36"/>
        <v>#N/A</v>
      </c>
      <c r="EQ28" s="207" t="e">
        <f t="shared" si="37"/>
        <v>#N/A</v>
      </c>
      <c r="ER28" s="207" t="e">
        <f t="shared" si="38"/>
        <v>#N/A</v>
      </c>
      <c r="ES28" s="207" t="e">
        <f t="shared" si="39"/>
        <v>#N/A</v>
      </c>
      <c r="ET28" s="207" t="e">
        <f t="shared" si="40"/>
        <v>#N/A</v>
      </c>
      <c r="EU28" s="207" t="e">
        <f t="shared" si="41"/>
        <v>#N/A</v>
      </c>
      <c r="EV28" s="207" t="e">
        <f t="shared" si="42"/>
        <v>#N/A</v>
      </c>
      <c r="EW28" s="207" t="e">
        <f t="shared" si="43"/>
        <v>#N/A</v>
      </c>
      <c r="EX28" s="207" t="e">
        <f t="shared" si="44"/>
        <v>#N/A</v>
      </c>
      <c r="EY28" s="207" t="e">
        <f t="shared" si="45"/>
        <v>#N/A</v>
      </c>
      <c r="EZ28" s="207" t="e">
        <f t="shared" si="46"/>
        <v>#N/A</v>
      </c>
      <c r="FA28" s="207" t="e">
        <f t="shared" si="47"/>
        <v>#N/A</v>
      </c>
      <c r="FB28" s="207" t="e">
        <f t="shared" si="48"/>
        <v>#N/A</v>
      </c>
      <c r="FC28" s="207" t="e">
        <f t="shared" si="49"/>
        <v>#N/A</v>
      </c>
      <c r="FD28" s="207" t="e">
        <f t="shared" si="50"/>
        <v>#N/A</v>
      </c>
      <c r="FE28" s="207" t="e">
        <f t="shared" si="51"/>
        <v>#N/A</v>
      </c>
      <c r="FF28" s="207" t="e">
        <f t="shared" si="52"/>
        <v>#N/A</v>
      </c>
      <c r="FG28" s="207" t="e">
        <f t="shared" si="53"/>
        <v>#N/A</v>
      </c>
      <c r="FH28" s="207" t="e">
        <f t="shared" si="54"/>
        <v>#N/A</v>
      </c>
      <c r="FI28" s="207" t="e">
        <f t="shared" si="55"/>
        <v>#N/A</v>
      </c>
      <c r="FJ28" s="207" t="e">
        <f t="shared" si="56"/>
        <v>#N/A</v>
      </c>
      <c r="FK28" s="207" t="e">
        <f t="shared" si="57"/>
        <v>#N/A</v>
      </c>
      <c r="FL28" s="207" t="e">
        <f t="shared" si="58"/>
        <v>#N/A</v>
      </c>
      <c r="FM28" s="207" t="e">
        <f t="shared" si="59"/>
        <v>#N/A</v>
      </c>
      <c r="FN28" s="207" t="e">
        <f t="shared" si="60"/>
        <v>#N/A</v>
      </c>
      <c r="FO28" s="207" t="e">
        <f t="shared" si="61"/>
        <v>#N/A</v>
      </c>
      <c r="FP28" s="207" t="e">
        <f t="shared" si="62"/>
        <v>#N/A</v>
      </c>
      <c r="FQ28" s="207" t="e">
        <f t="shared" si="63"/>
        <v>#N/A</v>
      </c>
      <c r="FR28" s="207" t="e">
        <f t="shared" si="64"/>
        <v>#N/A</v>
      </c>
      <c r="FS28" s="207" t="e">
        <f t="shared" si="65"/>
        <v>#N/A</v>
      </c>
      <c r="FT28" s="207" t="e">
        <f t="shared" si="66"/>
        <v>#N/A</v>
      </c>
      <c r="FU28" s="207" t="e">
        <f t="shared" si="67"/>
        <v>#N/A</v>
      </c>
      <c r="FV28" s="207" t="e">
        <f t="shared" si="68"/>
        <v>#N/A</v>
      </c>
      <c r="FW28" s="207" t="e">
        <f t="shared" si="69"/>
        <v>#N/A</v>
      </c>
      <c r="FX28" s="207" t="e">
        <f t="shared" si="70"/>
        <v>#N/A</v>
      </c>
      <c r="FY28" s="207" t="e">
        <f t="shared" si="71"/>
        <v>#N/A</v>
      </c>
      <c r="FZ28" s="207" t="e">
        <f t="shared" si="72"/>
        <v>#N/A</v>
      </c>
      <c r="GA28" s="207" t="e">
        <f t="shared" si="73"/>
        <v>#N/A</v>
      </c>
      <c r="GB28" s="207" t="e">
        <f t="shared" si="74"/>
        <v>#N/A</v>
      </c>
      <c r="GC28" s="207" t="e">
        <f t="shared" si="75"/>
        <v>#N/A</v>
      </c>
      <c r="GD28" s="207" t="e">
        <f t="shared" si="76"/>
        <v>#N/A</v>
      </c>
      <c r="GE28" s="207" t="e">
        <f t="shared" si="77"/>
        <v>#N/A</v>
      </c>
      <c r="GF28" s="207" t="e">
        <f t="shared" si="78"/>
        <v>#N/A</v>
      </c>
      <c r="GG28" s="207" t="e">
        <f t="shared" si="79"/>
        <v>#N/A</v>
      </c>
      <c r="GH28" s="207" t="e">
        <f t="shared" si="80"/>
        <v>#N/A</v>
      </c>
      <c r="GI28" s="207" t="e">
        <f t="shared" si="81"/>
        <v>#N/A</v>
      </c>
      <c r="GJ28" s="207" t="e">
        <f t="shared" si="82"/>
        <v>#N/A</v>
      </c>
      <c r="GK28" s="207" t="e">
        <f t="shared" si="83"/>
        <v>#N/A</v>
      </c>
      <c r="GL28" s="207" t="e">
        <f t="shared" si="84"/>
        <v>#N/A</v>
      </c>
      <c r="GM28" s="207" t="e">
        <f t="shared" si="85"/>
        <v>#N/A</v>
      </c>
      <c r="GN28" s="207" t="e">
        <f t="shared" si="86"/>
        <v>#N/A</v>
      </c>
      <c r="GO28" s="207" t="e">
        <f t="shared" si="87"/>
        <v>#N/A</v>
      </c>
      <c r="GP28" s="207" t="e">
        <f t="shared" si="88"/>
        <v>#N/A</v>
      </c>
      <c r="GQ28" s="207" t="e">
        <f t="shared" si="89"/>
        <v>#N/A</v>
      </c>
      <c r="GR28" s="207" t="e">
        <f t="shared" si="90"/>
        <v>#N/A</v>
      </c>
      <c r="GS28" s="207" t="e">
        <f t="shared" si="91"/>
        <v>#N/A</v>
      </c>
      <c r="GT28" s="207" t="e">
        <f t="shared" si="92"/>
        <v>#N/A</v>
      </c>
      <c r="GU28" s="207" t="e">
        <f t="shared" si="93"/>
        <v>#N/A</v>
      </c>
      <c r="GV28" s="207" t="e">
        <f t="shared" si="94"/>
        <v>#N/A</v>
      </c>
      <c r="GW28" s="207" t="e">
        <f t="shared" si="95"/>
        <v>#N/A</v>
      </c>
      <c r="GX28" s="207" t="e">
        <f t="shared" si="96"/>
        <v>#N/A</v>
      </c>
      <c r="GY28" s="207" t="e">
        <f t="shared" si="97"/>
        <v>#N/A</v>
      </c>
      <c r="GZ28" s="207" t="e">
        <f t="shared" si="98"/>
        <v>#N/A</v>
      </c>
      <c r="HA28" s="207" t="e">
        <f t="shared" si="99"/>
        <v>#N/A</v>
      </c>
      <c r="HB28" s="207" t="e">
        <f t="shared" si="100"/>
        <v>#N/A</v>
      </c>
      <c r="HC28" s="207" t="e">
        <f t="shared" si="101"/>
        <v>#N/A</v>
      </c>
      <c r="HD28" s="207" t="e">
        <f t="shared" si="102"/>
        <v>#N/A</v>
      </c>
      <c r="HE28" s="207" t="e">
        <f t="shared" si="103"/>
        <v>#N/A</v>
      </c>
      <c r="HF28" s="207" t="e">
        <f t="shared" si="104"/>
        <v>#N/A</v>
      </c>
      <c r="HG28" s="207" t="e">
        <f t="shared" si="105"/>
        <v>#N/A</v>
      </c>
      <c r="HH28" s="207" t="e">
        <f t="shared" si="106"/>
        <v>#N/A</v>
      </c>
      <c r="HI28" s="207" t="e">
        <f t="shared" si="107"/>
        <v>#N/A</v>
      </c>
      <c r="HJ28" s="207" t="e">
        <f t="shared" si="108"/>
        <v>#N/A</v>
      </c>
      <c r="HK28" s="207" t="e">
        <f t="shared" si="109"/>
        <v>#N/A</v>
      </c>
      <c r="HL28" s="207" t="e">
        <f t="shared" si="110"/>
        <v>#N/A</v>
      </c>
      <c r="HM28" s="207" t="e">
        <f t="shared" si="111"/>
        <v>#N/A</v>
      </c>
      <c r="HN28" s="207" t="e">
        <f t="shared" si="112"/>
        <v>#N/A</v>
      </c>
      <c r="HO28" s="207" t="e">
        <f t="shared" si="113"/>
        <v>#N/A</v>
      </c>
      <c r="HP28" s="207" t="e">
        <f t="shared" si="114"/>
        <v>#N/A</v>
      </c>
      <c r="HQ28" s="207" t="e">
        <f t="shared" si="115"/>
        <v>#N/A</v>
      </c>
      <c r="HR28" s="207" t="e">
        <f t="shared" si="116"/>
        <v>#N/A</v>
      </c>
      <c r="HS28" s="207" t="e">
        <f t="shared" si="117"/>
        <v>#N/A</v>
      </c>
      <c r="HT28" s="207" t="e">
        <f t="shared" si="118"/>
        <v>#N/A</v>
      </c>
      <c r="HU28" s="207" t="e">
        <f t="shared" si="119"/>
        <v>#N/A</v>
      </c>
      <c r="HV28" s="207" t="e">
        <f t="shared" si="120"/>
        <v>#N/A</v>
      </c>
      <c r="HW28" s="207" t="e">
        <f t="shared" si="121"/>
        <v>#N/A</v>
      </c>
      <c r="HX28" s="207" t="e">
        <f t="shared" si="122"/>
        <v>#N/A</v>
      </c>
      <c r="HY28" s="207" t="e">
        <f t="shared" si="123"/>
        <v>#N/A</v>
      </c>
      <c r="HZ28" s="207" t="e">
        <f t="shared" si="124"/>
        <v>#N/A</v>
      </c>
      <c r="IA28" s="207" t="e">
        <f t="shared" si="125"/>
        <v>#N/A</v>
      </c>
      <c r="IB28" s="207" t="e">
        <f t="shared" si="126"/>
        <v>#N/A</v>
      </c>
    </row>
    <row r="29" spans="1:236" hidden="1" x14ac:dyDescent="0.25">
      <c r="A29" s="22">
        <v>26</v>
      </c>
      <c r="B29" s="110" t="str">
        <f t="shared" si="10"/>
        <v/>
      </c>
      <c r="C29" s="124"/>
      <c r="D29" s="110" t="str">
        <f t="shared" si="11"/>
        <v/>
      </c>
      <c r="E29" s="119" t="str">
        <f t="shared" si="12"/>
        <v/>
      </c>
      <c r="F29" s="23" t="str">
        <f t="shared" si="13"/>
        <v/>
      </c>
      <c r="G29" s="24" t="str">
        <f t="shared" si="14"/>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15"/>
        <v/>
      </c>
      <c r="K29" s="26"/>
      <c r="L29" s="24" t="str">
        <f>IF(OR(F29="",K29=""),"",MATCH(K29,Confidence!$A$1:$A$10,0))</f>
        <v/>
      </c>
      <c r="M29" s="27" t="str">
        <f t="shared" si="16"/>
        <v/>
      </c>
      <c r="N29" s="27" t="str">
        <f t="shared" si="17"/>
        <v/>
      </c>
      <c r="O29" s="24"/>
      <c r="P29" s="111" t="str">
        <f t="shared" si="18"/>
        <v/>
      </c>
      <c r="Q29" s="111" t="str">
        <f t="shared" si="19"/>
        <v/>
      </c>
      <c r="R29" s="39" t="str">
        <f t="shared" si="20"/>
        <v/>
      </c>
      <c r="S29" s="124"/>
      <c r="T29" s="218" t="str">
        <f>IF(AND(B29&gt;0,C29&gt;0,D29&gt;0,M29&gt;0,N29&gt;0,S29&gt;0,NOT(K29="")),ABS(VLOOKUP($S$1,VLookups!$A$28:$B$29,2,FALSE)-_xlfn.BETA.DIST(S29,IF(G29="L",N29,M29),IF(G29="L",M29,N29),TRUE,B29,D29)),"")</f>
        <v/>
      </c>
      <c r="U29" s="121" t="str">
        <f>IF(OR($M29="",$N29=""),"",_xlfn.BETA.INV(ABS(VLOOKUP($S$1,VLookups!$A$28:$B$29,2,FALSE)-U$3),IF($G29="L",$N29,$M29),IF($G29="L",$M29,$N29),$B29,$D29))</f>
        <v/>
      </c>
      <c r="V29" s="122" t="str">
        <f>IF(OR($M29="",$N29=""),"",_xlfn.BETA.INV(ABS(VLOOKUP($S$1,VLookups!$A$28:$B$29,2,FALSE)-V$3),IF($G29="L",$N29,$M29),IF($G29="L",$M29,$N29),$B29,$D29))</f>
        <v/>
      </c>
      <c r="W29" s="121" t="str">
        <f>IF(OR($M29="",$N29=""),"",_xlfn.BETA.INV(ABS(VLOOKUP($S$1,VLookups!$A$28:$B$29,2,FALSE)-W$3),IF($G29="L",$N29,$M29),IF($G29="L",$M29,$N29),$B29,$D29))</f>
        <v/>
      </c>
      <c r="X29" s="122" t="str">
        <f>IF(OR($M29="",$N29=""),"",_xlfn.BETA.INV(ABS(VLOOKUP($S$1,VLookups!$A$28:$B$29,2,FALSE)-X$3),IF($G29="L",$N29,$M29),IF($G29="L",$M29,$N29),$B29,$D29))</f>
        <v/>
      </c>
      <c r="Y29" s="121" t="str">
        <f>IF(OR($M29="",$N29=""),"",_xlfn.BETA.INV(ABS(VLOOKUP($S$1,VLookups!$A$28:$B$29,2,FALSE)-Y$3),IF($G29="L",$N29,$M29),IF($G29="L",$M29,$N29),$B29,$D29))</f>
        <v/>
      </c>
      <c r="Z29" s="122" t="str">
        <f>IF(OR($M29="",$N29=""),"",_xlfn.BETA.INV(ABS(VLOOKUP($S$1,VLookups!$A$28:$B$29,2,FALSE)-Z$3),IF($G29="L",$N29,$M29),IF($G29="L",$M29,$N29),$B29,$D29))</f>
        <v/>
      </c>
      <c r="AA29" s="121" t="str">
        <f>IF(OR($M29="",$N29=""),"",_xlfn.BETA.INV(ABS(VLOOKUP($S$1,VLookups!$A$28:$B$29,2,FALSE)-AA$3),IF($G29="L",$N29,$M29),IF($G29="L",$M29,$N29),$B29,$D29))</f>
        <v/>
      </c>
      <c r="AB29" s="122" t="str">
        <f>IF(OR($M29="",$N29=""),"",_xlfn.BETA.INV(ABS(VLOOKUP($S$1,VLookups!$A$28:$B$29,2,FALSE)-AB$3),IF($G29="L",$N29,$M29),IF($G29="L",$M29,$N29),$B29,$D29))</f>
        <v/>
      </c>
      <c r="AC29" s="121" t="str">
        <f>IF(OR($M29="",$N29=""),"",_xlfn.BETA.INV(ABS(VLOOKUP($S$1,VLookups!$A$28:$B$29,2,FALSE)-AC$3),IF($G29="L",$N29,$M29),IF($G29="L",$M29,$N29),$B29,$D29))</f>
        <v/>
      </c>
      <c r="AD29" s="122" t="str">
        <f>IF(OR($M29="",$N29=""),"",_xlfn.BETA.INV(ABS(VLOOKUP($S$1,VLookups!$A$28:$B$29,2,FALSE)-AD$3),IF($G29="L",$N29,$M29),IF($G29="L",$M29,$N29),$B29,$D29))</f>
        <v/>
      </c>
      <c r="AE29" s="121" t="str">
        <f>IF(OR($M29="",$N29=""),"",_xlfn.BETA.INV(ABS(VLOOKUP($S$1,VLookups!$A$28:$B$29,2,FALSE)-AE$3),IF($G29="L",$N29,$M29),IF($G29="L",$M29,$N29),$B29,$D29))</f>
        <v/>
      </c>
      <c r="AF29" s="122" t="str">
        <f>IF(OR($M29="",$N29=""),"",_xlfn.BETA.INV(ABS(VLOOKUP($S$1,VLookups!$A$28:$B$29,2,FALSE)-AF$3),IF($G29="L",$N29,$M29),IF($G29="L",$M29,$N29),$B29,$D29))</f>
        <v/>
      </c>
      <c r="AG29" s="17"/>
      <c r="AH29" s="208" t="str">
        <f t="shared" si="21"/>
        <v/>
      </c>
      <c r="AI29" s="206" t="str">
        <f t="shared" si="22"/>
        <v/>
      </c>
      <c r="AJ29" s="190" t="str">
        <f t="shared" ref="AJ29:CU29" si="173">IF(ISNONTEXT($AH29),AI29+$AH29,"")</f>
        <v/>
      </c>
      <c r="AK29" s="190" t="str">
        <f t="shared" si="173"/>
        <v/>
      </c>
      <c r="AL29" s="190" t="str">
        <f t="shared" si="173"/>
        <v/>
      </c>
      <c r="AM29" s="190" t="str">
        <f t="shared" si="173"/>
        <v/>
      </c>
      <c r="AN29" s="190" t="str">
        <f t="shared" si="173"/>
        <v/>
      </c>
      <c r="AO29" s="190" t="str">
        <f t="shared" si="173"/>
        <v/>
      </c>
      <c r="AP29" s="190" t="str">
        <f t="shared" si="173"/>
        <v/>
      </c>
      <c r="AQ29" s="190" t="str">
        <f t="shared" si="173"/>
        <v/>
      </c>
      <c r="AR29" s="190" t="str">
        <f t="shared" si="173"/>
        <v/>
      </c>
      <c r="AS29" s="190" t="str">
        <f t="shared" si="173"/>
        <v/>
      </c>
      <c r="AT29" s="190" t="str">
        <f t="shared" si="173"/>
        <v/>
      </c>
      <c r="AU29" s="190" t="str">
        <f t="shared" si="173"/>
        <v/>
      </c>
      <c r="AV29" s="190" t="str">
        <f t="shared" si="173"/>
        <v/>
      </c>
      <c r="AW29" s="190" t="str">
        <f t="shared" si="173"/>
        <v/>
      </c>
      <c r="AX29" s="190" t="str">
        <f t="shared" si="173"/>
        <v/>
      </c>
      <c r="AY29" s="190" t="str">
        <f t="shared" si="173"/>
        <v/>
      </c>
      <c r="AZ29" s="190" t="str">
        <f t="shared" si="173"/>
        <v/>
      </c>
      <c r="BA29" s="190" t="str">
        <f t="shared" si="173"/>
        <v/>
      </c>
      <c r="BB29" s="190" t="str">
        <f t="shared" si="173"/>
        <v/>
      </c>
      <c r="BC29" s="190" t="str">
        <f t="shared" si="173"/>
        <v/>
      </c>
      <c r="BD29" s="190" t="str">
        <f t="shared" si="173"/>
        <v/>
      </c>
      <c r="BE29" s="190" t="str">
        <f t="shared" si="173"/>
        <v/>
      </c>
      <c r="BF29" s="190" t="str">
        <f t="shared" si="173"/>
        <v/>
      </c>
      <c r="BG29" s="190" t="str">
        <f t="shared" si="173"/>
        <v/>
      </c>
      <c r="BH29" s="190" t="str">
        <f t="shared" si="173"/>
        <v/>
      </c>
      <c r="BI29" s="190" t="str">
        <f t="shared" si="173"/>
        <v/>
      </c>
      <c r="BJ29" s="190" t="str">
        <f t="shared" si="173"/>
        <v/>
      </c>
      <c r="BK29" s="190" t="str">
        <f t="shared" si="173"/>
        <v/>
      </c>
      <c r="BL29" s="190" t="str">
        <f t="shared" si="173"/>
        <v/>
      </c>
      <c r="BM29" s="190" t="str">
        <f t="shared" si="173"/>
        <v/>
      </c>
      <c r="BN29" s="190" t="str">
        <f t="shared" si="173"/>
        <v/>
      </c>
      <c r="BO29" s="190" t="str">
        <f t="shared" si="173"/>
        <v/>
      </c>
      <c r="BP29" s="190" t="str">
        <f t="shared" si="173"/>
        <v/>
      </c>
      <c r="BQ29" s="190" t="str">
        <f t="shared" si="173"/>
        <v/>
      </c>
      <c r="BR29" s="190" t="str">
        <f t="shared" si="173"/>
        <v/>
      </c>
      <c r="BS29" s="190" t="str">
        <f t="shared" si="173"/>
        <v/>
      </c>
      <c r="BT29" s="190" t="str">
        <f t="shared" si="173"/>
        <v/>
      </c>
      <c r="BU29" s="190" t="str">
        <f t="shared" si="173"/>
        <v/>
      </c>
      <c r="BV29" s="190" t="str">
        <f t="shared" si="173"/>
        <v/>
      </c>
      <c r="BW29" s="190" t="str">
        <f t="shared" si="173"/>
        <v/>
      </c>
      <c r="BX29" s="190" t="str">
        <f t="shared" si="173"/>
        <v/>
      </c>
      <c r="BY29" s="190" t="str">
        <f t="shared" si="173"/>
        <v/>
      </c>
      <c r="BZ29" s="190" t="str">
        <f t="shared" si="173"/>
        <v/>
      </c>
      <c r="CA29" s="190" t="str">
        <f t="shared" si="173"/>
        <v/>
      </c>
      <c r="CB29" s="190" t="str">
        <f t="shared" si="173"/>
        <v/>
      </c>
      <c r="CC29" s="190" t="str">
        <f t="shared" si="173"/>
        <v/>
      </c>
      <c r="CD29" s="190" t="str">
        <f t="shared" si="173"/>
        <v/>
      </c>
      <c r="CE29" s="190" t="str">
        <f t="shared" si="173"/>
        <v/>
      </c>
      <c r="CF29" s="190" t="str">
        <f t="shared" si="173"/>
        <v/>
      </c>
      <c r="CG29" s="190" t="str">
        <f t="shared" si="173"/>
        <v/>
      </c>
      <c r="CH29" s="190" t="str">
        <f t="shared" si="173"/>
        <v/>
      </c>
      <c r="CI29" s="190" t="str">
        <f t="shared" si="173"/>
        <v/>
      </c>
      <c r="CJ29" s="190" t="str">
        <f t="shared" si="173"/>
        <v/>
      </c>
      <c r="CK29" s="190" t="str">
        <f t="shared" si="173"/>
        <v/>
      </c>
      <c r="CL29" s="190" t="str">
        <f t="shared" si="173"/>
        <v/>
      </c>
      <c r="CM29" s="190" t="str">
        <f t="shared" si="173"/>
        <v/>
      </c>
      <c r="CN29" s="190" t="str">
        <f t="shared" si="173"/>
        <v/>
      </c>
      <c r="CO29" s="190" t="str">
        <f t="shared" si="173"/>
        <v/>
      </c>
      <c r="CP29" s="190" t="str">
        <f t="shared" si="173"/>
        <v/>
      </c>
      <c r="CQ29" s="190" t="str">
        <f t="shared" si="173"/>
        <v/>
      </c>
      <c r="CR29" s="190" t="str">
        <f t="shared" si="173"/>
        <v/>
      </c>
      <c r="CS29" s="190" t="str">
        <f t="shared" si="173"/>
        <v/>
      </c>
      <c r="CT29" s="190" t="str">
        <f t="shared" si="173"/>
        <v/>
      </c>
      <c r="CU29" s="190" t="str">
        <f t="shared" si="173"/>
        <v/>
      </c>
      <c r="CV29" s="190" t="str">
        <f t="shared" ref="CV29:ED29" si="174">IF(ISNONTEXT($AH29),CU29+$AH29,"")</f>
        <v/>
      </c>
      <c r="CW29" s="190" t="str">
        <f t="shared" si="174"/>
        <v/>
      </c>
      <c r="CX29" s="190" t="str">
        <f t="shared" si="174"/>
        <v/>
      </c>
      <c r="CY29" s="190" t="str">
        <f t="shared" si="174"/>
        <v/>
      </c>
      <c r="CZ29" s="190" t="str">
        <f t="shared" si="174"/>
        <v/>
      </c>
      <c r="DA29" s="190" t="str">
        <f t="shared" si="174"/>
        <v/>
      </c>
      <c r="DB29" s="190" t="str">
        <f t="shared" si="174"/>
        <v/>
      </c>
      <c r="DC29" s="190" t="str">
        <f t="shared" si="174"/>
        <v/>
      </c>
      <c r="DD29" s="190" t="str">
        <f t="shared" si="174"/>
        <v/>
      </c>
      <c r="DE29" s="190" t="str">
        <f t="shared" si="174"/>
        <v/>
      </c>
      <c r="DF29" s="190" t="str">
        <f t="shared" si="174"/>
        <v/>
      </c>
      <c r="DG29" s="190" t="str">
        <f t="shared" si="174"/>
        <v/>
      </c>
      <c r="DH29" s="190" t="str">
        <f t="shared" si="174"/>
        <v/>
      </c>
      <c r="DI29" s="190" t="str">
        <f t="shared" si="174"/>
        <v/>
      </c>
      <c r="DJ29" s="190" t="str">
        <f t="shared" si="174"/>
        <v/>
      </c>
      <c r="DK29" s="190" t="str">
        <f t="shared" si="174"/>
        <v/>
      </c>
      <c r="DL29" s="190" t="str">
        <f t="shared" si="174"/>
        <v/>
      </c>
      <c r="DM29" s="190" t="str">
        <f t="shared" si="174"/>
        <v/>
      </c>
      <c r="DN29" s="190" t="str">
        <f t="shared" si="174"/>
        <v/>
      </c>
      <c r="DO29" s="190" t="str">
        <f t="shared" si="174"/>
        <v/>
      </c>
      <c r="DP29" s="190" t="str">
        <f t="shared" si="174"/>
        <v/>
      </c>
      <c r="DQ29" s="190" t="str">
        <f t="shared" si="174"/>
        <v/>
      </c>
      <c r="DR29" s="190" t="str">
        <f t="shared" si="174"/>
        <v/>
      </c>
      <c r="DS29" s="190" t="str">
        <f t="shared" si="174"/>
        <v/>
      </c>
      <c r="DT29" s="190" t="str">
        <f t="shared" si="174"/>
        <v/>
      </c>
      <c r="DU29" s="190" t="str">
        <f t="shared" si="174"/>
        <v/>
      </c>
      <c r="DV29" s="190" t="str">
        <f t="shared" si="174"/>
        <v/>
      </c>
      <c r="DW29" s="190" t="str">
        <f t="shared" si="174"/>
        <v/>
      </c>
      <c r="DX29" s="190" t="str">
        <f t="shared" si="174"/>
        <v/>
      </c>
      <c r="DY29" s="190" t="str">
        <f t="shared" si="174"/>
        <v/>
      </c>
      <c r="DZ29" s="190" t="str">
        <f t="shared" si="174"/>
        <v/>
      </c>
      <c r="EA29" s="190" t="str">
        <f t="shared" si="174"/>
        <v/>
      </c>
      <c r="EB29" s="190" t="str">
        <f t="shared" si="174"/>
        <v/>
      </c>
      <c r="EC29" s="190" t="str">
        <f t="shared" si="174"/>
        <v/>
      </c>
      <c r="ED29" s="190" t="str">
        <f t="shared" si="174"/>
        <v/>
      </c>
      <c r="EE29" s="206" t="str">
        <f t="shared" si="25"/>
        <v/>
      </c>
      <c r="EF29" s="207" t="e">
        <f t="shared" si="26"/>
        <v>#N/A</v>
      </c>
      <c r="EG29" s="207" t="e">
        <f t="shared" si="27"/>
        <v>#N/A</v>
      </c>
      <c r="EH29" s="207" t="e">
        <f t="shared" si="28"/>
        <v>#N/A</v>
      </c>
      <c r="EI29" s="207" t="e">
        <f t="shared" si="29"/>
        <v>#N/A</v>
      </c>
      <c r="EJ29" s="207" t="e">
        <f t="shared" si="30"/>
        <v>#N/A</v>
      </c>
      <c r="EK29" s="207" t="e">
        <f t="shared" si="31"/>
        <v>#N/A</v>
      </c>
      <c r="EL29" s="207" t="e">
        <f t="shared" si="32"/>
        <v>#N/A</v>
      </c>
      <c r="EM29" s="207" t="e">
        <f t="shared" si="33"/>
        <v>#N/A</v>
      </c>
      <c r="EN29" s="207" t="e">
        <f t="shared" si="34"/>
        <v>#N/A</v>
      </c>
      <c r="EO29" s="207" t="e">
        <f t="shared" si="35"/>
        <v>#N/A</v>
      </c>
      <c r="EP29" s="207" t="e">
        <f t="shared" si="36"/>
        <v>#N/A</v>
      </c>
      <c r="EQ29" s="207" t="e">
        <f t="shared" si="37"/>
        <v>#N/A</v>
      </c>
      <c r="ER29" s="207" t="e">
        <f t="shared" si="38"/>
        <v>#N/A</v>
      </c>
      <c r="ES29" s="207" t="e">
        <f t="shared" si="39"/>
        <v>#N/A</v>
      </c>
      <c r="ET29" s="207" t="e">
        <f t="shared" si="40"/>
        <v>#N/A</v>
      </c>
      <c r="EU29" s="207" t="e">
        <f t="shared" si="41"/>
        <v>#N/A</v>
      </c>
      <c r="EV29" s="207" t="e">
        <f t="shared" si="42"/>
        <v>#N/A</v>
      </c>
      <c r="EW29" s="207" t="e">
        <f t="shared" si="43"/>
        <v>#N/A</v>
      </c>
      <c r="EX29" s="207" t="e">
        <f t="shared" si="44"/>
        <v>#N/A</v>
      </c>
      <c r="EY29" s="207" t="e">
        <f t="shared" si="45"/>
        <v>#N/A</v>
      </c>
      <c r="EZ29" s="207" t="e">
        <f t="shared" si="46"/>
        <v>#N/A</v>
      </c>
      <c r="FA29" s="207" t="e">
        <f t="shared" si="47"/>
        <v>#N/A</v>
      </c>
      <c r="FB29" s="207" t="e">
        <f t="shared" si="48"/>
        <v>#N/A</v>
      </c>
      <c r="FC29" s="207" t="e">
        <f t="shared" si="49"/>
        <v>#N/A</v>
      </c>
      <c r="FD29" s="207" t="e">
        <f t="shared" si="50"/>
        <v>#N/A</v>
      </c>
      <c r="FE29" s="207" t="e">
        <f t="shared" si="51"/>
        <v>#N/A</v>
      </c>
      <c r="FF29" s="207" t="e">
        <f t="shared" si="52"/>
        <v>#N/A</v>
      </c>
      <c r="FG29" s="207" t="e">
        <f t="shared" si="53"/>
        <v>#N/A</v>
      </c>
      <c r="FH29" s="207" t="e">
        <f t="shared" si="54"/>
        <v>#N/A</v>
      </c>
      <c r="FI29" s="207" t="e">
        <f t="shared" si="55"/>
        <v>#N/A</v>
      </c>
      <c r="FJ29" s="207" t="e">
        <f t="shared" si="56"/>
        <v>#N/A</v>
      </c>
      <c r="FK29" s="207" t="e">
        <f t="shared" si="57"/>
        <v>#N/A</v>
      </c>
      <c r="FL29" s="207" t="e">
        <f t="shared" si="58"/>
        <v>#N/A</v>
      </c>
      <c r="FM29" s="207" t="e">
        <f t="shared" si="59"/>
        <v>#N/A</v>
      </c>
      <c r="FN29" s="207" t="e">
        <f t="shared" si="60"/>
        <v>#N/A</v>
      </c>
      <c r="FO29" s="207" t="e">
        <f t="shared" si="61"/>
        <v>#N/A</v>
      </c>
      <c r="FP29" s="207" t="e">
        <f t="shared" si="62"/>
        <v>#N/A</v>
      </c>
      <c r="FQ29" s="207" t="e">
        <f t="shared" si="63"/>
        <v>#N/A</v>
      </c>
      <c r="FR29" s="207" t="e">
        <f t="shared" si="64"/>
        <v>#N/A</v>
      </c>
      <c r="FS29" s="207" t="e">
        <f t="shared" si="65"/>
        <v>#N/A</v>
      </c>
      <c r="FT29" s="207" t="e">
        <f t="shared" si="66"/>
        <v>#N/A</v>
      </c>
      <c r="FU29" s="207" t="e">
        <f t="shared" si="67"/>
        <v>#N/A</v>
      </c>
      <c r="FV29" s="207" t="e">
        <f t="shared" si="68"/>
        <v>#N/A</v>
      </c>
      <c r="FW29" s="207" t="e">
        <f t="shared" si="69"/>
        <v>#N/A</v>
      </c>
      <c r="FX29" s="207" t="e">
        <f t="shared" si="70"/>
        <v>#N/A</v>
      </c>
      <c r="FY29" s="207" t="e">
        <f t="shared" si="71"/>
        <v>#N/A</v>
      </c>
      <c r="FZ29" s="207" t="e">
        <f t="shared" si="72"/>
        <v>#N/A</v>
      </c>
      <c r="GA29" s="207" t="e">
        <f t="shared" si="73"/>
        <v>#N/A</v>
      </c>
      <c r="GB29" s="207" t="e">
        <f t="shared" si="74"/>
        <v>#N/A</v>
      </c>
      <c r="GC29" s="207" t="e">
        <f t="shared" si="75"/>
        <v>#N/A</v>
      </c>
      <c r="GD29" s="207" t="e">
        <f t="shared" si="76"/>
        <v>#N/A</v>
      </c>
      <c r="GE29" s="207" t="e">
        <f t="shared" si="77"/>
        <v>#N/A</v>
      </c>
      <c r="GF29" s="207" t="e">
        <f t="shared" si="78"/>
        <v>#N/A</v>
      </c>
      <c r="GG29" s="207" t="e">
        <f t="shared" si="79"/>
        <v>#N/A</v>
      </c>
      <c r="GH29" s="207" t="e">
        <f t="shared" si="80"/>
        <v>#N/A</v>
      </c>
      <c r="GI29" s="207" t="e">
        <f t="shared" si="81"/>
        <v>#N/A</v>
      </c>
      <c r="GJ29" s="207" t="e">
        <f t="shared" si="82"/>
        <v>#N/A</v>
      </c>
      <c r="GK29" s="207" t="e">
        <f t="shared" si="83"/>
        <v>#N/A</v>
      </c>
      <c r="GL29" s="207" t="e">
        <f t="shared" si="84"/>
        <v>#N/A</v>
      </c>
      <c r="GM29" s="207" t="e">
        <f t="shared" si="85"/>
        <v>#N/A</v>
      </c>
      <c r="GN29" s="207" t="e">
        <f t="shared" si="86"/>
        <v>#N/A</v>
      </c>
      <c r="GO29" s="207" t="e">
        <f t="shared" si="87"/>
        <v>#N/A</v>
      </c>
      <c r="GP29" s="207" t="e">
        <f t="shared" si="88"/>
        <v>#N/A</v>
      </c>
      <c r="GQ29" s="207" t="e">
        <f t="shared" si="89"/>
        <v>#N/A</v>
      </c>
      <c r="GR29" s="207" t="e">
        <f t="shared" si="90"/>
        <v>#N/A</v>
      </c>
      <c r="GS29" s="207" t="e">
        <f t="shared" si="91"/>
        <v>#N/A</v>
      </c>
      <c r="GT29" s="207" t="e">
        <f t="shared" si="92"/>
        <v>#N/A</v>
      </c>
      <c r="GU29" s="207" t="e">
        <f t="shared" si="93"/>
        <v>#N/A</v>
      </c>
      <c r="GV29" s="207" t="e">
        <f t="shared" si="94"/>
        <v>#N/A</v>
      </c>
      <c r="GW29" s="207" t="e">
        <f t="shared" si="95"/>
        <v>#N/A</v>
      </c>
      <c r="GX29" s="207" t="e">
        <f t="shared" si="96"/>
        <v>#N/A</v>
      </c>
      <c r="GY29" s="207" t="e">
        <f t="shared" si="97"/>
        <v>#N/A</v>
      </c>
      <c r="GZ29" s="207" t="e">
        <f t="shared" si="98"/>
        <v>#N/A</v>
      </c>
      <c r="HA29" s="207" t="e">
        <f t="shared" si="99"/>
        <v>#N/A</v>
      </c>
      <c r="HB29" s="207" t="e">
        <f t="shared" si="100"/>
        <v>#N/A</v>
      </c>
      <c r="HC29" s="207" t="e">
        <f t="shared" si="101"/>
        <v>#N/A</v>
      </c>
      <c r="HD29" s="207" t="e">
        <f t="shared" si="102"/>
        <v>#N/A</v>
      </c>
      <c r="HE29" s="207" t="e">
        <f t="shared" si="103"/>
        <v>#N/A</v>
      </c>
      <c r="HF29" s="207" t="e">
        <f t="shared" si="104"/>
        <v>#N/A</v>
      </c>
      <c r="HG29" s="207" t="e">
        <f t="shared" si="105"/>
        <v>#N/A</v>
      </c>
      <c r="HH29" s="207" t="e">
        <f t="shared" si="106"/>
        <v>#N/A</v>
      </c>
      <c r="HI29" s="207" t="e">
        <f t="shared" si="107"/>
        <v>#N/A</v>
      </c>
      <c r="HJ29" s="207" t="e">
        <f t="shared" si="108"/>
        <v>#N/A</v>
      </c>
      <c r="HK29" s="207" t="e">
        <f t="shared" si="109"/>
        <v>#N/A</v>
      </c>
      <c r="HL29" s="207" t="e">
        <f t="shared" si="110"/>
        <v>#N/A</v>
      </c>
      <c r="HM29" s="207" t="e">
        <f t="shared" si="111"/>
        <v>#N/A</v>
      </c>
      <c r="HN29" s="207" t="e">
        <f t="shared" si="112"/>
        <v>#N/A</v>
      </c>
      <c r="HO29" s="207" t="e">
        <f t="shared" si="113"/>
        <v>#N/A</v>
      </c>
      <c r="HP29" s="207" t="e">
        <f t="shared" si="114"/>
        <v>#N/A</v>
      </c>
      <c r="HQ29" s="207" t="e">
        <f t="shared" si="115"/>
        <v>#N/A</v>
      </c>
      <c r="HR29" s="207" t="e">
        <f t="shared" si="116"/>
        <v>#N/A</v>
      </c>
      <c r="HS29" s="207" t="e">
        <f t="shared" si="117"/>
        <v>#N/A</v>
      </c>
      <c r="HT29" s="207" t="e">
        <f t="shared" si="118"/>
        <v>#N/A</v>
      </c>
      <c r="HU29" s="207" t="e">
        <f t="shared" si="119"/>
        <v>#N/A</v>
      </c>
      <c r="HV29" s="207" t="e">
        <f t="shared" si="120"/>
        <v>#N/A</v>
      </c>
      <c r="HW29" s="207" t="e">
        <f t="shared" si="121"/>
        <v>#N/A</v>
      </c>
      <c r="HX29" s="207" t="e">
        <f t="shared" si="122"/>
        <v>#N/A</v>
      </c>
      <c r="HY29" s="207" t="e">
        <f t="shared" si="123"/>
        <v>#N/A</v>
      </c>
      <c r="HZ29" s="207" t="e">
        <f t="shared" si="124"/>
        <v>#N/A</v>
      </c>
      <c r="IA29" s="207" t="e">
        <f t="shared" si="125"/>
        <v>#N/A</v>
      </c>
      <c r="IB29" s="207" t="e">
        <f t="shared" si="126"/>
        <v>#N/A</v>
      </c>
    </row>
    <row r="30" spans="1:236" hidden="1" x14ac:dyDescent="0.25">
      <c r="A30" s="22">
        <v>27</v>
      </c>
      <c r="B30" s="110" t="str">
        <f t="shared" si="10"/>
        <v/>
      </c>
      <c r="C30" s="124"/>
      <c r="D30" s="110" t="str">
        <f t="shared" si="11"/>
        <v/>
      </c>
      <c r="E30" s="119" t="str">
        <f t="shared" si="12"/>
        <v/>
      </c>
      <c r="F30" s="23" t="str">
        <f t="shared" si="13"/>
        <v/>
      </c>
      <c r="G30" s="24" t="str">
        <f t="shared" si="14"/>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15"/>
        <v/>
      </c>
      <c r="K30" s="26"/>
      <c r="L30" s="24" t="str">
        <f>IF(OR(F30="",K30=""),"",MATCH(K30,Confidence!$A$1:$A$10,0))</f>
        <v/>
      </c>
      <c r="M30" s="27" t="str">
        <f t="shared" si="16"/>
        <v/>
      </c>
      <c r="N30" s="27" t="str">
        <f t="shared" si="17"/>
        <v/>
      </c>
      <c r="O30" s="24"/>
      <c r="P30" s="111" t="str">
        <f t="shared" si="18"/>
        <v/>
      </c>
      <c r="Q30" s="111" t="str">
        <f t="shared" si="19"/>
        <v/>
      </c>
      <c r="R30" s="39" t="str">
        <f t="shared" si="20"/>
        <v/>
      </c>
      <c r="S30" s="124"/>
      <c r="T30" s="218" t="str">
        <f>IF(AND(B30&gt;0,C30&gt;0,D30&gt;0,M30&gt;0,N30&gt;0,S30&gt;0,NOT(K30="")),ABS(VLOOKUP($S$1,VLookups!$A$28:$B$29,2,FALSE)-_xlfn.BETA.DIST(S30,IF(G30="L",N30,M30),IF(G30="L",M30,N30),TRUE,B30,D30)),"")</f>
        <v/>
      </c>
      <c r="U30" s="121" t="str">
        <f>IF(OR($M30="",$N30=""),"",_xlfn.BETA.INV(ABS(VLOOKUP($S$1,VLookups!$A$28:$B$29,2,FALSE)-U$3),IF($G30="L",$N30,$M30),IF($G30="L",$M30,$N30),$B30,$D30))</f>
        <v/>
      </c>
      <c r="V30" s="122" t="str">
        <f>IF(OR($M30="",$N30=""),"",_xlfn.BETA.INV(ABS(VLOOKUP($S$1,VLookups!$A$28:$B$29,2,FALSE)-V$3),IF($G30="L",$N30,$M30),IF($G30="L",$M30,$N30),$B30,$D30))</f>
        <v/>
      </c>
      <c r="W30" s="121" t="str">
        <f>IF(OR($M30="",$N30=""),"",_xlfn.BETA.INV(ABS(VLOOKUP($S$1,VLookups!$A$28:$B$29,2,FALSE)-W$3),IF($G30="L",$N30,$M30),IF($G30="L",$M30,$N30),$B30,$D30))</f>
        <v/>
      </c>
      <c r="X30" s="122" t="str">
        <f>IF(OR($M30="",$N30=""),"",_xlfn.BETA.INV(ABS(VLOOKUP($S$1,VLookups!$A$28:$B$29,2,FALSE)-X$3),IF($G30="L",$N30,$M30),IF($G30="L",$M30,$N30),$B30,$D30))</f>
        <v/>
      </c>
      <c r="Y30" s="121" t="str">
        <f>IF(OR($M30="",$N30=""),"",_xlfn.BETA.INV(ABS(VLOOKUP($S$1,VLookups!$A$28:$B$29,2,FALSE)-Y$3),IF($G30="L",$N30,$M30),IF($G30="L",$M30,$N30),$B30,$D30))</f>
        <v/>
      </c>
      <c r="Z30" s="122" t="str">
        <f>IF(OR($M30="",$N30=""),"",_xlfn.BETA.INV(ABS(VLOOKUP($S$1,VLookups!$A$28:$B$29,2,FALSE)-Z$3),IF($G30="L",$N30,$M30),IF($G30="L",$M30,$N30),$B30,$D30))</f>
        <v/>
      </c>
      <c r="AA30" s="121" t="str">
        <f>IF(OR($M30="",$N30=""),"",_xlfn.BETA.INV(ABS(VLOOKUP($S$1,VLookups!$A$28:$B$29,2,FALSE)-AA$3),IF($G30="L",$N30,$M30),IF($G30="L",$M30,$N30),$B30,$D30))</f>
        <v/>
      </c>
      <c r="AB30" s="122" t="str">
        <f>IF(OR($M30="",$N30=""),"",_xlfn.BETA.INV(ABS(VLOOKUP($S$1,VLookups!$A$28:$B$29,2,FALSE)-AB$3),IF($G30="L",$N30,$M30),IF($G30="L",$M30,$N30),$B30,$D30))</f>
        <v/>
      </c>
      <c r="AC30" s="121" t="str">
        <f>IF(OR($M30="",$N30=""),"",_xlfn.BETA.INV(ABS(VLOOKUP($S$1,VLookups!$A$28:$B$29,2,FALSE)-AC$3),IF($G30="L",$N30,$M30),IF($G30="L",$M30,$N30),$B30,$D30))</f>
        <v/>
      </c>
      <c r="AD30" s="122" t="str">
        <f>IF(OR($M30="",$N30=""),"",_xlfn.BETA.INV(ABS(VLOOKUP($S$1,VLookups!$A$28:$B$29,2,FALSE)-AD$3),IF($G30="L",$N30,$M30),IF($G30="L",$M30,$N30),$B30,$D30))</f>
        <v/>
      </c>
      <c r="AE30" s="121" t="str">
        <f>IF(OR($M30="",$N30=""),"",_xlfn.BETA.INV(ABS(VLOOKUP($S$1,VLookups!$A$28:$B$29,2,FALSE)-AE$3),IF($G30="L",$N30,$M30),IF($G30="L",$M30,$N30),$B30,$D30))</f>
        <v/>
      </c>
      <c r="AF30" s="122" t="str">
        <f>IF(OR($M30="",$N30=""),"",_xlfn.BETA.INV(ABS(VLOOKUP($S$1,VLookups!$A$28:$B$29,2,FALSE)-AF$3),IF($G30="L",$N30,$M30),IF($G30="L",$M30,$N30),$B30,$D30))</f>
        <v/>
      </c>
      <c r="AG30" s="17"/>
      <c r="AH30" s="208" t="str">
        <f t="shared" si="21"/>
        <v/>
      </c>
      <c r="AI30" s="206" t="str">
        <f t="shared" si="22"/>
        <v/>
      </c>
      <c r="AJ30" s="190" t="str">
        <f t="shared" ref="AJ30:CU30" si="175">IF(ISNONTEXT($AH30),AI30+$AH30,"")</f>
        <v/>
      </c>
      <c r="AK30" s="190" t="str">
        <f t="shared" si="175"/>
        <v/>
      </c>
      <c r="AL30" s="190" t="str">
        <f t="shared" si="175"/>
        <v/>
      </c>
      <c r="AM30" s="190" t="str">
        <f t="shared" si="175"/>
        <v/>
      </c>
      <c r="AN30" s="190" t="str">
        <f t="shared" si="175"/>
        <v/>
      </c>
      <c r="AO30" s="190" t="str">
        <f t="shared" si="175"/>
        <v/>
      </c>
      <c r="AP30" s="190" t="str">
        <f t="shared" si="175"/>
        <v/>
      </c>
      <c r="AQ30" s="190" t="str">
        <f t="shared" si="175"/>
        <v/>
      </c>
      <c r="AR30" s="190" t="str">
        <f t="shared" si="175"/>
        <v/>
      </c>
      <c r="AS30" s="190" t="str">
        <f t="shared" si="175"/>
        <v/>
      </c>
      <c r="AT30" s="190" t="str">
        <f t="shared" si="175"/>
        <v/>
      </c>
      <c r="AU30" s="190" t="str">
        <f t="shared" si="175"/>
        <v/>
      </c>
      <c r="AV30" s="190" t="str">
        <f t="shared" si="175"/>
        <v/>
      </c>
      <c r="AW30" s="190" t="str">
        <f t="shared" si="175"/>
        <v/>
      </c>
      <c r="AX30" s="190" t="str">
        <f t="shared" si="175"/>
        <v/>
      </c>
      <c r="AY30" s="190" t="str">
        <f t="shared" si="175"/>
        <v/>
      </c>
      <c r="AZ30" s="190" t="str">
        <f t="shared" si="175"/>
        <v/>
      </c>
      <c r="BA30" s="190" t="str">
        <f t="shared" si="175"/>
        <v/>
      </c>
      <c r="BB30" s="190" t="str">
        <f t="shared" si="175"/>
        <v/>
      </c>
      <c r="BC30" s="190" t="str">
        <f t="shared" si="175"/>
        <v/>
      </c>
      <c r="BD30" s="190" t="str">
        <f t="shared" si="175"/>
        <v/>
      </c>
      <c r="BE30" s="190" t="str">
        <f t="shared" si="175"/>
        <v/>
      </c>
      <c r="BF30" s="190" t="str">
        <f t="shared" si="175"/>
        <v/>
      </c>
      <c r="BG30" s="190" t="str">
        <f t="shared" si="175"/>
        <v/>
      </c>
      <c r="BH30" s="190" t="str">
        <f t="shared" si="175"/>
        <v/>
      </c>
      <c r="BI30" s="190" t="str">
        <f t="shared" si="175"/>
        <v/>
      </c>
      <c r="BJ30" s="190" t="str">
        <f t="shared" si="175"/>
        <v/>
      </c>
      <c r="BK30" s="190" t="str">
        <f t="shared" si="175"/>
        <v/>
      </c>
      <c r="BL30" s="190" t="str">
        <f t="shared" si="175"/>
        <v/>
      </c>
      <c r="BM30" s="190" t="str">
        <f t="shared" si="175"/>
        <v/>
      </c>
      <c r="BN30" s="190" t="str">
        <f t="shared" si="175"/>
        <v/>
      </c>
      <c r="BO30" s="190" t="str">
        <f t="shared" si="175"/>
        <v/>
      </c>
      <c r="BP30" s="190" t="str">
        <f t="shared" si="175"/>
        <v/>
      </c>
      <c r="BQ30" s="190" t="str">
        <f t="shared" si="175"/>
        <v/>
      </c>
      <c r="BR30" s="190" t="str">
        <f t="shared" si="175"/>
        <v/>
      </c>
      <c r="BS30" s="190" t="str">
        <f t="shared" si="175"/>
        <v/>
      </c>
      <c r="BT30" s="190" t="str">
        <f t="shared" si="175"/>
        <v/>
      </c>
      <c r="BU30" s="190" t="str">
        <f t="shared" si="175"/>
        <v/>
      </c>
      <c r="BV30" s="190" t="str">
        <f t="shared" si="175"/>
        <v/>
      </c>
      <c r="BW30" s="190" t="str">
        <f t="shared" si="175"/>
        <v/>
      </c>
      <c r="BX30" s="190" t="str">
        <f t="shared" si="175"/>
        <v/>
      </c>
      <c r="BY30" s="190" t="str">
        <f t="shared" si="175"/>
        <v/>
      </c>
      <c r="BZ30" s="190" t="str">
        <f t="shared" si="175"/>
        <v/>
      </c>
      <c r="CA30" s="190" t="str">
        <f t="shared" si="175"/>
        <v/>
      </c>
      <c r="CB30" s="190" t="str">
        <f t="shared" si="175"/>
        <v/>
      </c>
      <c r="CC30" s="190" t="str">
        <f t="shared" si="175"/>
        <v/>
      </c>
      <c r="CD30" s="190" t="str">
        <f t="shared" si="175"/>
        <v/>
      </c>
      <c r="CE30" s="190" t="str">
        <f t="shared" si="175"/>
        <v/>
      </c>
      <c r="CF30" s="190" t="str">
        <f t="shared" si="175"/>
        <v/>
      </c>
      <c r="CG30" s="190" t="str">
        <f t="shared" si="175"/>
        <v/>
      </c>
      <c r="CH30" s="190" t="str">
        <f t="shared" si="175"/>
        <v/>
      </c>
      <c r="CI30" s="190" t="str">
        <f t="shared" si="175"/>
        <v/>
      </c>
      <c r="CJ30" s="190" t="str">
        <f t="shared" si="175"/>
        <v/>
      </c>
      <c r="CK30" s="190" t="str">
        <f t="shared" si="175"/>
        <v/>
      </c>
      <c r="CL30" s="190" t="str">
        <f t="shared" si="175"/>
        <v/>
      </c>
      <c r="CM30" s="190" t="str">
        <f t="shared" si="175"/>
        <v/>
      </c>
      <c r="CN30" s="190" t="str">
        <f t="shared" si="175"/>
        <v/>
      </c>
      <c r="CO30" s="190" t="str">
        <f t="shared" si="175"/>
        <v/>
      </c>
      <c r="CP30" s="190" t="str">
        <f t="shared" si="175"/>
        <v/>
      </c>
      <c r="CQ30" s="190" t="str">
        <f t="shared" si="175"/>
        <v/>
      </c>
      <c r="CR30" s="190" t="str">
        <f t="shared" si="175"/>
        <v/>
      </c>
      <c r="CS30" s="190" t="str">
        <f t="shared" si="175"/>
        <v/>
      </c>
      <c r="CT30" s="190" t="str">
        <f t="shared" si="175"/>
        <v/>
      </c>
      <c r="CU30" s="190" t="str">
        <f t="shared" si="175"/>
        <v/>
      </c>
      <c r="CV30" s="190" t="str">
        <f t="shared" ref="CV30:ED30" si="176">IF(ISNONTEXT($AH30),CU30+$AH30,"")</f>
        <v/>
      </c>
      <c r="CW30" s="190" t="str">
        <f t="shared" si="176"/>
        <v/>
      </c>
      <c r="CX30" s="190" t="str">
        <f t="shared" si="176"/>
        <v/>
      </c>
      <c r="CY30" s="190" t="str">
        <f t="shared" si="176"/>
        <v/>
      </c>
      <c r="CZ30" s="190" t="str">
        <f t="shared" si="176"/>
        <v/>
      </c>
      <c r="DA30" s="190" t="str">
        <f t="shared" si="176"/>
        <v/>
      </c>
      <c r="DB30" s="190" t="str">
        <f t="shared" si="176"/>
        <v/>
      </c>
      <c r="DC30" s="190" t="str">
        <f t="shared" si="176"/>
        <v/>
      </c>
      <c r="DD30" s="190" t="str">
        <f t="shared" si="176"/>
        <v/>
      </c>
      <c r="DE30" s="190" t="str">
        <f t="shared" si="176"/>
        <v/>
      </c>
      <c r="DF30" s="190" t="str">
        <f t="shared" si="176"/>
        <v/>
      </c>
      <c r="DG30" s="190" t="str">
        <f t="shared" si="176"/>
        <v/>
      </c>
      <c r="DH30" s="190" t="str">
        <f t="shared" si="176"/>
        <v/>
      </c>
      <c r="DI30" s="190" t="str">
        <f t="shared" si="176"/>
        <v/>
      </c>
      <c r="DJ30" s="190" t="str">
        <f t="shared" si="176"/>
        <v/>
      </c>
      <c r="DK30" s="190" t="str">
        <f t="shared" si="176"/>
        <v/>
      </c>
      <c r="DL30" s="190" t="str">
        <f t="shared" si="176"/>
        <v/>
      </c>
      <c r="DM30" s="190" t="str">
        <f t="shared" si="176"/>
        <v/>
      </c>
      <c r="DN30" s="190" t="str">
        <f t="shared" si="176"/>
        <v/>
      </c>
      <c r="DO30" s="190" t="str">
        <f t="shared" si="176"/>
        <v/>
      </c>
      <c r="DP30" s="190" t="str">
        <f t="shared" si="176"/>
        <v/>
      </c>
      <c r="DQ30" s="190" t="str">
        <f t="shared" si="176"/>
        <v/>
      </c>
      <c r="DR30" s="190" t="str">
        <f t="shared" si="176"/>
        <v/>
      </c>
      <c r="DS30" s="190" t="str">
        <f t="shared" si="176"/>
        <v/>
      </c>
      <c r="DT30" s="190" t="str">
        <f t="shared" si="176"/>
        <v/>
      </c>
      <c r="DU30" s="190" t="str">
        <f t="shared" si="176"/>
        <v/>
      </c>
      <c r="DV30" s="190" t="str">
        <f t="shared" si="176"/>
        <v/>
      </c>
      <c r="DW30" s="190" t="str">
        <f t="shared" si="176"/>
        <v/>
      </c>
      <c r="DX30" s="190" t="str">
        <f t="shared" si="176"/>
        <v/>
      </c>
      <c r="DY30" s="190" t="str">
        <f t="shared" si="176"/>
        <v/>
      </c>
      <c r="DZ30" s="190" t="str">
        <f t="shared" si="176"/>
        <v/>
      </c>
      <c r="EA30" s="190" t="str">
        <f t="shared" si="176"/>
        <v/>
      </c>
      <c r="EB30" s="190" t="str">
        <f t="shared" si="176"/>
        <v/>
      </c>
      <c r="EC30" s="190" t="str">
        <f t="shared" si="176"/>
        <v/>
      </c>
      <c r="ED30" s="190" t="str">
        <f t="shared" si="176"/>
        <v/>
      </c>
      <c r="EE30" s="206" t="str">
        <f t="shared" si="25"/>
        <v/>
      </c>
      <c r="EF30" s="207" t="e">
        <f t="shared" si="26"/>
        <v>#N/A</v>
      </c>
      <c r="EG30" s="207" t="e">
        <f t="shared" si="27"/>
        <v>#N/A</v>
      </c>
      <c r="EH30" s="207" t="e">
        <f t="shared" si="28"/>
        <v>#N/A</v>
      </c>
      <c r="EI30" s="207" t="e">
        <f t="shared" si="29"/>
        <v>#N/A</v>
      </c>
      <c r="EJ30" s="207" t="e">
        <f t="shared" si="30"/>
        <v>#N/A</v>
      </c>
      <c r="EK30" s="207" t="e">
        <f t="shared" si="31"/>
        <v>#N/A</v>
      </c>
      <c r="EL30" s="207" t="e">
        <f t="shared" si="32"/>
        <v>#N/A</v>
      </c>
      <c r="EM30" s="207" t="e">
        <f t="shared" si="33"/>
        <v>#N/A</v>
      </c>
      <c r="EN30" s="207" t="e">
        <f t="shared" si="34"/>
        <v>#N/A</v>
      </c>
      <c r="EO30" s="207" t="e">
        <f t="shared" si="35"/>
        <v>#N/A</v>
      </c>
      <c r="EP30" s="207" t="e">
        <f t="shared" si="36"/>
        <v>#N/A</v>
      </c>
      <c r="EQ30" s="207" t="e">
        <f t="shared" si="37"/>
        <v>#N/A</v>
      </c>
      <c r="ER30" s="207" t="e">
        <f t="shared" si="38"/>
        <v>#N/A</v>
      </c>
      <c r="ES30" s="207" t="e">
        <f t="shared" si="39"/>
        <v>#N/A</v>
      </c>
      <c r="ET30" s="207" t="e">
        <f t="shared" si="40"/>
        <v>#N/A</v>
      </c>
      <c r="EU30" s="207" t="e">
        <f t="shared" si="41"/>
        <v>#N/A</v>
      </c>
      <c r="EV30" s="207" t="e">
        <f t="shared" si="42"/>
        <v>#N/A</v>
      </c>
      <c r="EW30" s="207" t="e">
        <f t="shared" si="43"/>
        <v>#N/A</v>
      </c>
      <c r="EX30" s="207" t="e">
        <f t="shared" si="44"/>
        <v>#N/A</v>
      </c>
      <c r="EY30" s="207" t="e">
        <f t="shared" si="45"/>
        <v>#N/A</v>
      </c>
      <c r="EZ30" s="207" t="e">
        <f t="shared" si="46"/>
        <v>#N/A</v>
      </c>
      <c r="FA30" s="207" t="e">
        <f t="shared" si="47"/>
        <v>#N/A</v>
      </c>
      <c r="FB30" s="207" t="e">
        <f t="shared" si="48"/>
        <v>#N/A</v>
      </c>
      <c r="FC30" s="207" t="e">
        <f t="shared" si="49"/>
        <v>#N/A</v>
      </c>
      <c r="FD30" s="207" t="e">
        <f t="shared" si="50"/>
        <v>#N/A</v>
      </c>
      <c r="FE30" s="207" t="e">
        <f t="shared" si="51"/>
        <v>#N/A</v>
      </c>
      <c r="FF30" s="207" t="e">
        <f t="shared" si="52"/>
        <v>#N/A</v>
      </c>
      <c r="FG30" s="207" t="e">
        <f t="shared" si="53"/>
        <v>#N/A</v>
      </c>
      <c r="FH30" s="207" t="e">
        <f t="shared" si="54"/>
        <v>#N/A</v>
      </c>
      <c r="FI30" s="207" t="e">
        <f t="shared" si="55"/>
        <v>#N/A</v>
      </c>
      <c r="FJ30" s="207" t="e">
        <f t="shared" si="56"/>
        <v>#N/A</v>
      </c>
      <c r="FK30" s="207" t="e">
        <f t="shared" si="57"/>
        <v>#N/A</v>
      </c>
      <c r="FL30" s="207" t="e">
        <f t="shared" si="58"/>
        <v>#N/A</v>
      </c>
      <c r="FM30" s="207" t="e">
        <f t="shared" si="59"/>
        <v>#N/A</v>
      </c>
      <c r="FN30" s="207" t="e">
        <f t="shared" si="60"/>
        <v>#N/A</v>
      </c>
      <c r="FO30" s="207" t="e">
        <f t="shared" si="61"/>
        <v>#N/A</v>
      </c>
      <c r="FP30" s="207" t="e">
        <f t="shared" si="62"/>
        <v>#N/A</v>
      </c>
      <c r="FQ30" s="207" t="e">
        <f t="shared" si="63"/>
        <v>#N/A</v>
      </c>
      <c r="FR30" s="207" t="e">
        <f t="shared" si="64"/>
        <v>#N/A</v>
      </c>
      <c r="FS30" s="207" t="e">
        <f t="shared" si="65"/>
        <v>#N/A</v>
      </c>
      <c r="FT30" s="207" t="e">
        <f t="shared" si="66"/>
        <v>#N/A</v>
      </c>
      <c r="FU30" s="207" t="e">
        <f t="shared" si="67"/>
        <v>#N/A</v>
      </c>
      <c r="FV30" s="207" t="e">
        <f t="shared" si="68"/>
        <v>#N/A</v>
      </c>
      <c r="FW30" s="207" t="e">
        <f t="shared" si="69"/>
        <v>#N/A</v>
      </c>
      <c r="FX30" s="207" t="e">
        <f t="shared" si="70"/>
        <v>#N/A</v>
      </c>
      <c r="FY30" s="207" t="e">
        <f t="shared" si="71"/>
        <v>#N/A</v>
      </c>
      <c r="FZ30" s="207" t="e">
        <f t="shared" si="72"/>
        <v>#N/A</v>
      </c>
      <c r="GA30" s="207" t="e">
        <f t="shared" si="73"/>
        <v>#N/A</v>
      </c>
      <c r="GB30" s="207" t="e">
        <f t="shared" si="74"/>
        <v>#N/A</v>
      </c>
      <c r="GC30" s="207" t="e">
        <f t="shared" si="75"/>
        <v>#N/A</v>
      </c>
      <c r="GD30" s="207" t="e">
        <f t="shared" si="76"/>
        <v>#N/A</v>
      </c>
      <c r="GE30" s="207" t="e">
        <f t="shared" si="77"/>
        <v>#N/A</v>
      </c>
      <c r="GF30" s="207" t="e">
        <f t="shared" si="78"/>
        <v>#N/A</v>
      </c>
      <c r="GG30" s="207" t="e">
        <f t="shared" si="79"/>
        <v>#N/A</v>
      </c>
      <c r="GH30" s="207" t="e">
        <f t="shared" si="80"/>
        <v>#N/A</v>
      </c>
      <c r="GI30" s="207" t="e">
        <f t="shared" si="81"/>
        <v>#N/A</v>
      </c>
      <c r="GJ30" s="207" t="e">
        <f t="shared" si="82"/>
        <v>#N/A</v>
      </c>
      <c r="GK30" s="207" t="e">
        <f t="shared" si="83"/>
        <v>#N/A</v>
      </c>
      <c r="GL30" s="207" t="e">
        <f t="shared" si="84"/>
        <v>#N/A</v>
      </c>
      <c r="GM30" s="207" t="e">
        <f t="shared" si="85"/>
        <v>#N/A</v>
      </c>
      <c r="GN30" s="207" t="e">
        <f t="shared" si="86"/>
        <v>#N/A</v>
      </c>
      <c r="GO30" s="207" t="e">
        <f t="shared" si="87"/>
        <v>#N/A</v>
      </c>
      <c r="GP30" s="207" t="e">
        <f t="shared" si="88"/>
        <v>#N/A</v>
      </c>
      <c r="GQ30" s="207" t="e">
        <f t="shared" si="89"/>
        <v>#N/A</v>
      </c>
      <c r="GR30" s="207" t="e">
        <f t="shared" si="90"/>
        <v>#N/A</v>
      </c>
      <c r="GS30" s="207" t="e">
        <f t="shared" si="91"/>
        <v>#N/A</v>
      </c>
      <c r="GT30" s="207" t="e">
        <f t="shared" si="92"/>
        <v>#N/A</v>
      </c>
      <c r="GU30" s="207" t="e">
        <f t="shared" si="93"/>
        <v>#N/A</v>
      </c>
      <c r="GV30" s="207" t="e">
        <f t="shared" si="94"/>
        <v>#N/A</v>
      </c>
      <c r="GW30" s="207" t="e">
        <f t="shared" si="95"/>
        <v>#N/A</v>
      </c>
      <c r="GX30" s="207" t="e">
        <f t="shared" si="96"/>
        <v>#N/A</v>
      </c>
      <c r="GY30" s="207" t="e">
        <f t="shared" si="97"/>
        <v>#N/A</v>
      </c>
      <c r="GZ30" s="207" t="e">
        <f t="shared" si="98"/>
        <v>#N/A</v>
      </c>
      <c r="HA30" s="207" t="e">
        <f t="shared" si="99"/>
        <v>#N/A</v>
      </c>
      <c r="HB30" s="207" t="e">
        <f t="shared" si="100"/>
        <v>#N/A</v>
      </c>
      <c r="HC30" s="207" t="e">
        <f t="shared" si="101"/>
        <v>#N/A</v>
      </c>
      <c r="HD30" s="207" t="e">
        <f t="shared" si="102"/>
        <v>#N/A</v>
      </c>
      <c r="HE30" s="207" t="e">
        <f t="shared" si="103"/>
        <v>#N/A</v>
      </c>
      <c r="HF30" s="207" t="e">
        <f t="shared" si="104"/>
        <v>#N/A</v>
      </c>
      <c r="HG30" s="207" t="e">
        <f t="shared" si="105"/>
        <v>#N/A</v>
      </c>
      <c r="HH30" s="207" t="e">
        <f t="shared" si="106"/>
        <v>#N/A</v>
      </c>
      <c r="HI30" s="207" t="e">
        <f t="shared" si="107"/>
        <v>#N/A</v>
      </c>
      <c r="HJ30" s="207" t="e">
        <f t="shared" si="108"/>
        <v>#N/A</v>
      </c>
      <c r="HK30" s="207" t="e">
        <f t="shared" si="109"/>
        <v>#N/A</v>
      </c>
      <c r="HL30" s="207" t="e">
        <f t="shared" si="110"/>
        <v>#N/A</v>
      </c>
      <c r="HM30" s="207" t="e">
        <f t="shared" si="111"/>
        <v>#N/A</v>
      </c>
      <c r="HN30" s="207" t="e">
        <f t="shared" si="112"/>
        <v>#N/A</v>
      </c>
      <c r="HO30" s="207" t="e">
        <f t="shared" si="113"/>
        <v>#N/A</v>
      </c>
      <c r="HP30" s="207" t="e">
        <f t="shared" si="114"/>
        <v>#N/A</v>
      </c>
      <c r="HQ30" s="207" t="e">
        <f t="shared" si="115"/>
        <v>#N/A</v>
      </c>
      <c r="HR30" s="207" t="e">
        <f t="shared" si="116"/>
        <v>#N/A</v>
      </c>
      <c r="HS30" s="207" t="e">
        <f t="shared" si="117"/>
        <v>#N/A</v>
      </c>
      <c r="HT30" s="207" t="e">
        <f t="shared" si="118"/>
        <v>#N/A</v>
      </c>
      <c r="HU30" s="207" t="e">
        <f t="shared" si="119"/>
        <v>#N/A</v>
      </c>
      <c r="HV30" s="207" t="e">
        <f t="shared" si="120"/>
        <v>#N/A</v>
      </c>
      <c r="HW30" s="207" t="e">
        <f t="shared" si="121"/>
        <v>#N/A</v>
      </c>
      <c r="HX30" s="207" t="e">
        <f t="shared" si="122"/>
        <v>#N/A</v>
      </c>
      <c r="HY30" s="207" t="e">
        <f t="shared" si="123"/>
        <v>#N/A</v>
      </c>
      <c r="HZ30" s="207" t="e">
        <f t="shared" si="124"/>
        <v>#N/A</v>
      </c>
      <c r="IA30" s="207" t="e">
        <f t="shared" si="125"/>
        <v>#N/A</v>
      </c>
      <c r="IB30" s="207" t="e">
        <f t="shared" si="126"/>
        <v>#N/A</v>
      </c>
    </row>
    <row r="31" spans="1:236" hidden="1" x14ac:dyDescent="0.25">
      <c r="A31" s="22">
        <v>28</v>
      </c>
      <c r="B31" s="110" t="str">
        <f t="shared" si="10"/>
        <v/>
      </c>
      <c r="C31" s="124"/>
      <c r="D31" s="110" t="str">
        <f t="shared" si="11"/>
        <v/>
      </c>
      <c r="E31" s="119" t="str">
        <f t="shared" si="12"/>
        <v/>
      </c>
      <c r="F31" s="23" t="str">
        <f t="shared" si="13"/>
        <v/>
      </c>
      <c r="G31" s="24" t="str">
        <f t="shared" si="14"/>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15"/>
        <v/>
      </c>
      <c r="K31" s="26"/>
      <c r="L31" s="24" t="str">
        <f>IF(OR(F31="",K31=""),"",MATCH(K31,Confidence!$A$1:$A$10,0))</f>
        <v/>
      </c>
      <c r="M31" s="27" t="str">
        <f t="shared" si="16"/>
        <v/>
      </c>
      <c r="N31" s="27" t="str">
        <f t="shared" si="17"/>
        <v/>
      </c>
      <c r="O31" s="24"/>
      <c r="P31" s="111" t="str">
        <f t="shared" si="18"/>
        <v/>
      </c>
      <c r="Q31" s="111" t="str">
        <f t="shared" si="19"/>
        <v/>
      </c>
      <c r="R31" s="39" t="str">
        <f t="shared" si="20"/>
        <v/>
      </c>
      <c r="S31" s="124"/>
      <c r="T31" s="218" t="str">
        <f>IF(AND(B31&gt;0,C31&gt;0,D31&gt;0,M31&gt;0,N31&gt;0,S31&gt;0,NOT(K31="")),ABS(VLOOKUP($S$1,VLookups!$A$28:$B$29,2,FALSE)-_xlfn.BETA.DIST(S31,IF(G31="L",N31,M31),IF(G31="L",M31,N31),TRUE,B31,D31)),"")</f>
        <v/>
      </c>
      <c r="U31" s="121" t="str">
        <f>IF(OR($M31="",$N31=""),"",_xlfn.BETA.INV(ABS(VLOOKUP($S$1,VLookups!$A$28:$B$29,2,FALSE)-U$3),IF($G31="L",$N31,$M31),IF($G31="L",$M31,$N31),$B31,$D31))</f>
        <v/>
      </c>
      <c r="V31" s="122" t="str">
        <f>IF(OR($M31="",$N31=""),"",_xlfn.BETA.INV(ABS(VLOOKUP($S$1,VLookups!$A$28:$B$29,2,FALSE)-V$3),IF($G31="L",$N31,$M31),IF($G31="L",$M31,$N31),$B31,$D31))</f>
        <v/>
      </c>
      <c r="W31" s="121" t="str">
        <f>IF(OR($M31="",$N31=""),"",_xlfn.BETA.INV(ABS(VLOOKUP($S$1,VLookups!$A$28:$B$29,2,FALSE)-W$3),IF($G31="L",$N31,$M31),IF($G31="L",$M31,$N31),$B31,$D31))</f>
        <v/>
      </c>
      <c r="X31" s="122" t="str">
        <f>IF(OR($M31="",$N31=""),"",_xlfn.BETA.INV(ABS(VLOOKUP($S$1,VLookups!$A$28:$B$29,2,FALSE)-X$3),IF($G31="L",$N31,$M31),IF($G31="L",$M31,$N31),$B31,$D31))</f>
        <v/>
      </c>
      <c r="Y31" s="121" t="str">
        <f>IF(OR($M31="",$N31=""),"",_xlfn.BETA.INV(ABS(VLOOKUP($S$1,VLookups!$A$28:$B$29,2,FALSE)-Y$3),IF($G31="L",$N31,$M31),IF($G31="L",$M31,$N31),$B31,$D31))</f>
        <v/>
      </c>
      <c r="Z31" s="122" t="str">
        <f>IF(OR($M31="",$N31=""),"",_xlfn.BETA.INV(ABS(VLOOKUP($S$1,VLookups!$A$28:$B$29,2,FALSE)-Z$3),IF($G31="L",$N31,$M31),IF($G31="L",$M31,$N31),$B31,$D31))</f>
        <v/>
      </c>
      <c r="AA31" s="121" t="str">
        <f>IF(OR($M31="",$N31=""),"",_xlfn.BETA.INV(ABS(VLOOKUP($S$1,VLookups!$A$28:$B$29,2,FALSE)-AA$3),IF($G31="L",$N31,$M31),IF($G31="L",$M31,$N31),$B31,$D31))</f>
        <v/>
      </c>
      <c r="AB31" s="122" t="str">
        <f>IF(OR($M31="",$N31=""),"",_xlfn.BETA.INV(ABS(VLOOKUP($S$1,VLookups!$A$28:$B$29,2,FALSE)-AB$3),IF($G31="L",$N31,$M31),IF($G31="L",$M31,$N31),$B31,$D31))</f>
        <v/>
      </c>
      <c r="AC31" s="121" t="str">
        <f>IF(OR($M31="",$N31=""),"",_xlfn.BETA.INV(ABS(VLOOKUP($S$1,VLookups!$A$28:$B$29,2,FALSE)-AC$3),IF($G31="L",$N31,$M31),IF($G31="L",$M31,$N31),$B31,$D31))</f>
        <v/>
      </c>
      <c r="AD31" s="122" t="str">
        <f>IF(OR($M31="",$N31=""),"",_xlfn.BETA.INV(ABS(VLOOKUP($S$1,VLookups!$A$28:$B$29,2,FALSE)-AD$3),IF($G31="L",$N31,$M31),IF($G31="L",$M31,$N31),$B31,$D31))</f>
        <v/>
      </c>
      <c r="AE31" s="121" t="str">
        <f>IF(OR($M31="",$N31=""),"",_xlfn.BETA.INV(ABS(VLOOKUP($S$1,VLookups!$A$28:$B$29,2,FALSE)-AE$3),IF($G31="L",$N31,$M31),IF($G31="L",$M31,$N31),$B31,$D31))</f>
        <v/>
      </c>
      <c r="AF31" s="122" t="str">
        <f>IF(OR($M31="",$N31=""),"",_xlfn.BETA.INV(ABS(VLOOKUP($S$1,VLookups!$A$28:$B$29,2,FALSE)-AF$3),IF($G31="L",$N31,$M31),IF($G31="L",$M31,$N31),$B31,$D31))</f>
        <v/>
      </c>
      <c r="AG31" s="17"/>
      <c r="AH31" s="208" t="str">
        <f t="shared" si="21"/>
        <v/>
      </c>
      <c r="AI31" s="206" t="str">
        <f t="shared" si="22"/>
        <v/>
      </c>
      <c r="AJ31" s="190" t="str">
        <f t="shared" ref="AJ31:CU31" si="177">IF(ISNONTEXT($AH31),AI31+$AH31,"")</f>
        <v/>
      </c>
      <c r="AK31" s="190" t="str">
        <f t="shared" si="177"/>
        <v/>
      </c>
      <c r="AL31" s="190" t="str">
        <f t="shared" si="177"/>
        <v/>
      </c>
      <c r="AM31" s="190" t="str">
        <f t="shared" si="177"/>
        <v/>
      </c>
      <c r="AN31" s="190" t="str">
        <f t="shared" si="177"/>
        <v/>
      </c>
      <c r="AO31" s="190" t="str">
        <f t="shared" si="177"/>
        <v/>
      </c>
      <c r="AP31" s="190" t="str">
        <f t="shared" si="177"/>
        <v/>
      </c>
      <c r="AQ31" s="190" t="str">
        <f t="shared" si="177"/>
        <v/>
      </c>
      <c r="AR31" s="190" t="str">
        <f t="shared" si="177"/>
        <v/>
      </c>
      <c r="AS31" s="190" t="str">
        <f t="shared" si="177"/>
        <v/>
      </c>
      <c r="AT31" s="190" t="str">
        <f t="shared" si="177"/>
        <v/>
      </c>
      <c r="AU31" s="190" t="str">
        <f t="shared" si="177"/>
        <v/>
      </c>
      <c r="AV31" s="190" t="str">
        <f t="shared" si="177"/>
        <v/>
      </c>
      <c r="AW31" s="190" t="str">
        <f t="shared" si="177"/>
        <v/>
      </c>
      <c r="AX31" s="190" t="str">
        <f t="shared" si="177"/>
        <v/>
      </c>
      <c r="AY31" s="190" t="str">
        <f t="shared" si="177"/>
        <v/>
      </c>
      <c r="AZ31" s="190" t="str">
        <f t="shared" si="177"/>
        <v/>
      </c>
      <c r="BA31" s="190" t="str">
        <f t="shared" si="177"/>
        <v/>
      </c>
      <c r="BB31" s="190" t="str">
        <f t="shared" si="177"/>
        <v/>
      </c>
      <c r="BC31" s="190" t="str">
        <f t="shared" si="177"/>
        <v/>
      </c>
      <c r="BD31" s="190" t="str">
        <f t="shared" si="177"/>
        <v/>
      </c>
      <c r="BE31" s="190" t="str">
        <f t="shared" si="177"/>
        <v/>
      </c>
      <c r="BF31" s="190" t="str">
        <f t="shared" si="177"/>
        <v/>
      </c>
      <c r="BG31" s="190" t="str">
        <f t="shared" si="177"/>
        <v/>
      </c>
      <c r="BH31" s="190" t="str">
        <f t="shared" si="177"/>
        <v/>
      </c>
      <c r="BI31" s="190" t="str">
        <f t="shared" si="177"/>
        <v/>
      </c>
      <c r="BJ31" s="190" t="str">
        <f t="shared" si="177"/>
        <v/>
      </c>
      <c r="BK31" s="190" t="str">
        <f t="shared" si="177"/>
        <v/>
      </c>
      <c r="BL31" s="190" t="str">
        <f t="shared" si="177"/>
        <v/>
      </c>
      <c r="BM31" s="190" t="str">
        <f t="shared" si="177"/>
        <v/>
      </c>
      <c r="BN31" s="190" t="str">
        <f t="shared" si="177"/>
        <v/>
      </c>
      <c r="BO31" s="190" t="str">
        <f t="shared" si="177"/>
        <v/>
      </c>
      <c r="BP31" s="190" t="str">
        <f t="shared" si="177"/>
        <v/>
      </c>
      <c r="BQ31" s="190" t="str">
        <f t="shared" si="177"/>
        <v/>
      </c>
      <c r="BR31" s="190" t="str">
        <f t="shared" si="177"/>
        <v/>
      </c>
      <c r="BS31" s="190" t="str">
        <f t="shared" si="177"/>
        <v/>
      </c>
      <c r="BT31" s="190" t="str">
        <f t="shared" si="177"/>
        <v/>
      </c>
      <c r="BU31" s="190" t="str">
        <f t="shared" si="177"/>
        <v/>
      </c>
      <c r="BV31" s="190" t="str">
        <f t="shared" si="177"/>
        <v/>
      </c>
      <c r="BW31" s="190" t="str">
        <f t="shared" si="177"/>
        <v/>
      </c>
      <c r="BX31" s="190" t="str">
        <f t="shared" si="177"/>
        <v/>
      </c>
      <c r="BY31" s="190" t="str">
        <f t="shared" si="177"/>
        <v/>
      </c>
      <c r="BZ31" s="190" t="str">
        <f t="shared" si="177"/>
        <v/>
      </c>
      <c r="CA31" s="190" t="str">
        <f t="shared" si="177"/>
        <v/>
      </c>
      <c r="CB31" s="190" t="str">
        <f t="shared" si="177"/>
        <v/>
      </c>
      <c r="CC31" s="190" t="str">
        <f t="shared" si="177"/>
        <v/>
      </c>
      <c r="CD31" s="190" t="str">
        <f t="shared" si="177"/>
        <v/>
      </c>
      <c r="CE31" s="190" t="str">
        <f t="shared" si="177"/>
        <v/>
      </c>
      <c r="CF31" s="190" t="str">
        <f t="shared" si="177"/>
        <v/>
      </c>
      <c r="CG31" s="190" t="str">
        <f t="shared" si="177"/>
        <v/>
      </c>
      <c r="CH31" s="190" t="str">
        <f t="shared" si="177"/>
        <v/>
      </c>
      <c r="CI31" s="190" t="str">
        <f t="shared" si="177"/>
        <v/>
      </c>
      <c r="CJ31" s="190" t="str">
        <f t="shared" si="177"/>
        <v/>
      </c>
      <c r="CK31" s="190" t="str">
        <f t="shared" si="177"/>
        <v/>
      </c>
      <c r="CL31" s="190" t="str">
        <f t="shared" si="177"/>
        <v/>
      </c>
      <c r="CM31" s="190" t="str">
        <f t="shared" si="177"/>
        <v/>
      </c>
      <c r="CN31" s="190" t="str">
        <f t="shared" si="177"/>
        <v/>
      </c>
      <c r="CO31" s="190" t="str">
        <f t="shared" si="177"/>
        <v/>
      </c>
      <c r="CP31" s="190" t="str">
        <f t="shared" si="177"/>
        <v/>
      </c>
      <c r="CQ31" s="190" t="str">
        <f t="shared" si="177"/>
        <v/>
      </c>
      <c r="CR31" s="190" t="str">
        <f t="shared" si="177"/>
        <v/>
      </c>
      <c r="CS31" s="190" t="str">
        <f t="shared" si="177"/>
        <v/>
      </c>
      <c r="CT31" s="190" t="str">
        <f t="shared" si="177"/>
        <v/>
      </c>
      <c r="CU31" s="190" t="str">
        <f t="shared" si="177"/>
        <v/>
      </c>
      <c r="CV31" s="190" t="str">
        <f t="shared" ref="CV31:ED31" si="178">IF(ISNONTEXT($AH31),CU31+$AH31,"")</f>
        <v/>
      </c>
      <c r="CW31" s="190" t="str">
        <f t="shared" si="178"/>
        <v/>
      </c>
      <c r="CX31" s="190" t="str">
        <f t="shared" si="178"/>
        <v/>
      </c>
      <c r="CY31" s="190" t="str">
        <f t="shared" si="178"/>
        <v/>
      </c>
      <c r="CZ31" s="190" t="str">
        <f t="shared" si="178"/>
        <v/>
      </c>
      <c r="DA31" s="190" t="str">
        <f t="shared" si="178"/>
        <v/>
      </c>
      <c r="DB31" s="190" t="str">
        <f t="shared" si="178"/>
        <v/>
      </c>
      <c r="DC31" s="190" t="str">
        <f t="shared" si="178"/>
        <v/>
      </c>
      <c r="DD31" s="190" t="str">
        <f t="shared" si="178"/>
        <v/>
      </c>
      <c r="DE31" s="190" t="str">
        <f t="shared" si="178"/>
        <v/>
      </c>
      <c r="DF31" s="190" t="str">
        <f t="shared" si="178"/>
        <v/>
      </c>
      <c r="DG31" s="190" t="str">
        <f t="shared" si="178"/>
        <v/>
      </c>
      <c r="DH31" s="190" t="str">
        <f t="shared" si="178"/>
        <v/>
      </c>
      <c r="DI31" s="190" t="str">
        <f t="shared" si="178"/>
        <v/>
      </c>
      <c r="DJ31" s="190" t="str">
        <f t="shared" si="178"/>
        <v/>
      </c>
      <c r="DK31" s="190" t="str">
        <f t="shared" si="178"/>
        <v/>
      </c>
      <c r="DL31" s="190" t="str">
        <f t="shared" si="178"/>
        <v/>
      </c>
      <c r="DM31" s="190" t="str">
        <f t="shared" si="178"/>
        <v/>
      </c>
      <c r="DN31" s="190" t="str">
        <f t="shared" si="178"/>
        <v/>
      </c>
      <c r="DO31" s="190" t="str">
        <f t="shared" si="178"/>
        <v/>
      </c>
      <c r="DP31" s="190" t="str">
        <f t="shared" si="178"/>
        <v/>
      </c>
      <c r="DQ31" s="190" t="str">
        <f t="shared" si="178"/>
        <v/>
      </c>
      <c r="DR31" s="190" t="str">
        <f t="shared" si="178"/>
        <v/>
      </c>
      <c r="DS31" s="190" t="str">
        <f t="shared" si="178"/>
        <v/>
      </c>
      <c r="DT31" s="190" t="str">
        <f t="shared" si="178"/>
        <v/>
      </c>
      <c r="DU31" s="190" t="str">
        <f t="shared" si="178"/>
        <v/>
      </c>
      <c r="DV31" s="190" t="str">
        <f t="shared" si="178"/>
        <v/>
      </c>
      <c r="DW31" s="190" t="str">
        <f t="shared" si="178"/>
        <v/>
      </c>
      <c r="DX31" s="190" t="str">
        <f t="shared" si="178"/>
        <v/>
      </c>
      <c r="DY31" s="190" t="str">
        <f t="shared" si="178"/>
        <v/>
      </c>
      <c r="DZ31" s="190" t="str">
        <f t="shared" si="178"/>
        <v/>
      </c>
      <c r="EA31" s="190" t="str">
        <f t="shared" si="178"/>
        <v/>
      </c>
      <c r="EB31" s="190" t="str">
        <f t="shared" si="178"/>
        <v/>
      </c>
      <c r="EC31" s="190" t="str">
        <f t="shared" si="178"/>
        <v/>
      </c>
      <c r="ED31" s="190" t="str">
        <f t="shared" si="178"/>
        <v/>
      </c>
      <c r="EE31" s="206" t="str">
        <f t="shared" si="25"/>
        <v/>
      </c>
      <c r="EF31" s="207" t="e">
        <f t="shared" si="26"/>
        <v>#N/A</v>
      </c>
      <c r="EG31" s="207" t="e">
        <f t="shared" si="27"/>
        <v>#N/A</v>
      </c>
      <c r="EH31" s="207" t="e">
        <f t="shared" si="28"/>
        <v>#N/A</v>
      </c>
      <c r="EI31" s="207" t="e">
        <f t="shared" si="29"/>
        <v>#N/A</v>
      </c>
      <c r="EJ31" s="207" t="e">
        <f t="shared" si="30"/>
        <v>#N/A</v>
      </c>
      <c r="EK31" s="207" t="e">
        <f t="shared" si="31"/>
        <v>#N/A</v>
      </c>
      <c r="EL31" s="207" t="e">
        <f t="shared" si="32"/>
        <v>#N/A</v>
      </c>
      <c r="EM31" s="207" t="e">
        <f t="shared" si="33"/>
        <v>#N/A</v>
      </c>
      <c r="EN31" s="207" t="e">
        <f t="shared" si="34"/>
        <v>#N/A</v>
      </c>
      <c r="EO31" s="207" t="e">
        <f t="shared" si="35"/>
        <v>#N/A</v>
      </c>
      <c r="EP31" s="207" t="e">
        <f t="shared" si="36"/>
        <v>#N/A</v>
      </c>
      <c r="EQ31" s="207" t="e">
        <f t="shared" si="37"/>
        <v>#N/A</v>
      </c>
      <c r="ER31" s="207" t="e">
        <f t="shared" si="38"/>
        <v>#N/A</v>
      </c>
      <c r="ES31" s="207" t="e">
        <f t="shared" si="39"/>
        <v>#N/A</v>
      </c>
      <c r="ET31" s="207" t="e">
        <f t="shared" si="40"/>
        <v>#N/A</v>
      </c>
      <c r="EU31" s="207" t="e">
        <f t="shared" si="41"/>
        <v>#N/A</v>
      </c>
      <c r="EV31" s="207" t="e">
        <f t="shared" si="42"/>
        <v>#N/A</v>
      </c>
      <c r="EW31" s="207" t="e">
        <f t="shared" si="43"/>
        <v>#N/A</v>
      </c>
      <c r="EX31" s="207" t="e">
        <f t="shared" si="44"/>
        <v>#N/A</v>
      </c>
      <c r="EY31" s="207" t="e">
        <f t="shared" si="45"/>
        <v>#N/A</v>
      </c>
      <c r="EZ31" s="207" t="e">
        <f t="shared" si="46"/>
        <v>#N/A</v>
      </c>
      <c r="FA31" s="207" t="e">
        <f t="shared" si="47"/>
        <v>#N/A</v>
      </c>
      <c r="FB31" s="207" t="e">
        <f t="shared" si="48"/>
        <v>#N/A</v>
      </c>
      <c r="FC31" s="207" t="e">
        <f t="shared" si="49"/>
        <v>#N/A</v>
      </c>
      <c r="FD31" s="207" t="e">
        <f t="shared" si="50"/>
        <v>#N/A</v>
      </c>
      <c r="FE31" s="207" t="e">
        <f t="shared" si="51"/>
        <v>#N/A</v>
      </c>
      <c r="FF31" s="207" t="e">
        <f t="shared" si="52"/>
        <v>#N/A</v>
      </c>
      <c r="FG31" s="207" t="e">
        <f t="shared" si="53"/>
        <v>#N/A</v>
      </c>
      <c r="FH31" s="207" t="e">
        <f t="shared" si="54"/>
        <v>#N/A</v>
      </c>
      <c r="FI31" s="207" t="e">
        <f t="shared" si="55"/>
        <v>#N/A</v>
      </c>
      <c r="FJ31" s="207" t="e">
        <f t="shared" si="56"/>
        <v>#N/A</v>
      </c>
      <c r="FK31" s="207" t="e">
        <f t="shared" si="57"/>
        <v>#N/A</v>
      </c>
      <c r="FL31" s="207" t="e">
        <f t="shared" si="58"/>
        <v>#N/A</v>
      </c>
      <c r="FM31" s="207" t="e">
        <f t="shared" si="59"/>
        <v>#N/A</v>
      </c>
      <c r="FN31" s="207" t="e">
        <f t="shared" si="60"/>
        <v>#N/A</v>
      </c>
      <c r="FO31" s="207" t="e">
        <f t="shared" si="61"/>
        <v>#N/A</v>
      </c>
      <c r="FP31" s="207" t="e">
        <f t="shared" si="62"/>
        <v>#N/A</v>
      </c>
      <c r="FQ31" s="207" t="e">
        <f t="shared" si="63"/>
        <v>#N/A</v>
      </c>
      <c r="FR31" s="207" t="e">
        <f t="shared" si="64"/>
        <v>#N/A</v>
      </c>
      <c r="FS31" s="207" t="e">
        <f t="shared" si="65"/>
        <v>#N/A</v>
      </c>
      <c r="FT31" s="207" t="e">
        <f t="shared" si="66"/>
        <v>#N/A</v>
      </c>
      <c r="FU31" s="207" t="e">
        <f t="shared" si="67"/>
        <v>#N/A</v>
      </c>
      <c r="FV31" s="207" t="e">
        <f t="shared" si="68"/>
        <v>#N/A</v>
      </c>
      <c r="FW31" s="207" t="e">
        <f t="shared" si="69"/>
        <v>#N/A</v>
      </c>
      <c r="FX31" s="207" t="e">
        <f t="shared" si="70"/>
        <v>#N/A</v>
      </c>
      <c r="FY31" s="207" t="e">
        <f t="shared" si="71"/>
        <v>#N/A</v>
      </c>
      <c r="FZ31" s="207" t="e">
        <f t="shared" si="72"/>
        <v>#N/A</v>
      </c>
      <c r="GA31" s="207" t="e">
        <f t="shared" si="73"/>
        <v>#N/A</v>
      </c>
      <c r="GB31" s="207" t="e">
        <f t="shared" si="74"/>
        <v>#N/A</v>
      </c>
      <c r="GC31" s="207" t="e">
        <f t="shared" si="75"/>
        <v>#N/A</v>
      </c>
      <c r="GD31" s="207" t="e">
        <f t="shared" si="76"/>
        <v>#N/A</v>
      </c>
      <c r="GE31" s="207" t="e">
        <f t="shared" si="77"/>
        <v>#N/A</v>
      </c>
      <c r="GF31" s="207" t="e">
        <f t="shared" si="78"/>
        <v>#N/A</v>
      </c>
      <c r="GG31" s="207" t="e">
        <f t="shared" si="79"/>
        <v>#N/A</v>
      </c>
      <c r="GH31" s="207" t="e">
        <f t="shared" si="80"/>
        <v>#N/A</v>
      </c>
      <c r="GI31" s="207" t="e">
        <f t="shared" si="81"/>
        <v>#N/A</v>
      </c>
      <c r="GJ31" s="207" t="e">
        <f t="shared" si="82"/>
        <v>#N/A</v>
      </c>
      <c r="GK31" s="207" t="e">
        <f t="shared" si="83"/>
        <v>#N/A</v>
      </c>
      <c r="GL31" s="207" t="e">
        <f t="shared" si="84"/>
        <v>#N/A</v>
      </c>
      <c r="GM31" s="207" t="e">
        <f t="shared" si="85"/>
        <v>#N/A</v>
      </c>
      <c r="GN31" s="207" t="e">
        <f t="shared" si="86"/>
        <v>#N/A</v>
      </c>
      <c r="GO31" s="207" t="e">
        <f t="shared" si="87"/>
        <v>#N/A</v>
      </c>
      <c r="GP31" s="207" t="e">
        <f t="shared" si="88"/>
        <v>#N/A</v>
      </c>
      <c r="GQ31" s="207" t="e">
        <f t="shared" si="89"/>
        <v>#N/A</v>
      </c>
      <c r="GR31" s="207" t="e">
        <f t="shared" si="90"/>
        <v>#N/A</v>
      </c>
      <c r="GS31" s="207" t="e">
        <f t="shared" si="91"/>
        <v>#N/A</v>
      </c>
      <c r="GT31" s="207" t="e">
        <f t="shared" si="92"/>
        <v>#N/A</v>
      </c>
      <c r="GU31" s="207" t="e">
        <f t="shared" si="93"/>
        <v>#N/A</v>
      </c>
      <c r="GV31" s="207" t="e">
        <f t="shared" si="94"/>
        <v>#N/A</v>
      </c>
      <c r="GW31" s="207" t="e">
        <f t="shared" si="95"/>
        <v>#N/A</v>
      </c>
      <c r="GX31" s="207" t="e">
        <f t="shared" si="96"/>
        <v>#N/A</v>
      </c>
      <c r="GY31" s="207" t="e">
        <f t="shared" si="97"/>
        <v>#N/A</v>
      </c>
      <c r="GZ31" s="207" t="e">
        <f t="shared" si="98"/>
        <v>#N/A</v>
      </c>
      <c r="HA31" s="207" t="e">
        <f t="shared" si="99"/>
        <v>#N/A</v>
      </c>
      <c r="HB31" s="207" t="e">
        <f t="shared" si="100"/>
        <v>#N/A</v>
      </c>
      <c r="HC31" s="207" t="e">
        <f t="shared" si="101"/>
        <v>#N/A</v>
      </c>
      <c r="HD31" s="207" t="e">
        <f t="shared" si="102"/>
        <v>#N/A</v>
      </c>
      <c r="HE31" s="207" t="e">
        <f t="shared" si="103"/>
        <v>#N/A</v>
      </c>
      <c r="HF31" s="207" t="e">
        <f t="shared" si="104"/>
        <v>#N/A</v>
      </c>
      <c r="HG31" s="207" t="e">
        <f t="shared" si="105"/>
        <v>#N/A</v>
      </c>
      <c r="HH31" s="207" t="e">
        <f t="shared" si="106"/>
        <v>#N/A</v>
      </c>
      <c r="HI31" s="207" t="e">
        <f t="shared" si="107"/>
        <v>#N/A</v>
      </c>
      <c r="HJ31" s="207" t="e">
        <f t="shared" si="108"/>
        <v>#N/A</v>
      </c>
      <c r="HK31" s="207" t="e">
        <f t="shared" si="109"/>
        <v>#N/A</v>
      </c>
      <c r="HL31" s="207" t="e">
        <f t="shared" si="110"/>
        <v>#N/A</v>
      </c>
      <c r="HM31" s="207" t="e">
        <f t="shared" si="111"/>
        <v>#N/A</v>
      </c>
      <c r="HN31" s="207" t="e">
        <f t="shared" si="112"/>
        <v>#N/A</v>
      </c>
      <c r="HO31" s="207" t="e">
        <f t="shared" si="113"/>
        <v>#N/A</v>
      </c>
      <c r="HP31" s="207" t="e">
        <f t="shared" si="114"/>
        <v>#N/A</v>
      </c>
      <c r="HQ31" s="207" t="e">
        <f t="shared" si="115"/>
        <v>#N/A</v>
      </c>
      <c r="HR31" s="207" t="e">
        <f t="shared" si="116"/>
        <v>#N/A</v>
      </c>
      <c r="HS31" s="207" t="e">
        <f t="shared" si="117"/>
        <v>#N/A</v>
      </c>
      <c r="HT31" s="207" t="e">
        <f t="shared" si="118"/>
        <v>#N/A</v>
      </c>
      <c r="HU31" s="207" t="e">
        <f t="shared" si="119"/>
        <v>#N/A</v>
      </c>
      <c r="HV31" s="207" t="e">
        <f t="shared" si="120"/>
        <v>#N/A</v>
      </c>
      <c r="HW31" s="207" t="e">
        <f t="shared" si="121"/>
        <v>#N/A</v>
      </c>
      <c r="HX31" s="207" t="e">
        <f t="shared" si="122"/>
        <v>#N/A</v>
      </c>
      <c r="HY31" s="207" t="e">
        <f t="shared" si="123"/>
        <v>#N/A</v>
      </c>
      <c r="HZ31" s="207" t="e">
        <f t="shared" si="124"/>
        <v>#N/A</v>
      </c>
      <c r="IA31" s="207" t="e">
        <f t="shared" si="125"/>
        <v>#N/A</v>
      </c>
      <c r="IB31" s="207" t="e">
        <f t="shared" si="126"/>
        <v>#N/A</v>
      </c>
    </row>
    <row r="32" spans="1:236" hidden="1" x14ac:dyDescent="0.25">
      <c r="A32" s="22">
        <v>29</v>
      </c>
      <c r="B32" s="110" t="str">
        <f t="shared" si="10"/>
        <v/>
      </c>
      <c r="C32" s="124"/>
      <c r="D32" s="110" t="str">
        <f t="shared" si="11"/>
        <v/>
      </c>
      <c r="E32" s="119" t="str">
        <f t="shared" si="12"/>
        <v/>
      </c>
      <c r="F32" s="23" t="str">
        <f t="shared" si="13"/>
        <v/>
      </c>
      <c r="G32" s="24" t="str">
        <f t="shared" si="14"/>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15"/>
        <v/>
      </c>
      <c r="K32" s="26"/>
      <c r="L32" s="24" t="str">
        <f>IF(OR(F32="",K32=""),"",MATCH(K32,Confidence!$A$1:$A$10,0))</f>
        <v/>
      </c>
      <c r="M32" s="27" t="str">
        <f t="shared" si="16"/>
        <v/>
      </c>
      <c r="N32" s="27" t="str">
        <f t="shared" si="17"/>
        <v/>
      </c>
      <c r="O32" s="24"/>
      <c r="P32" s="111" t="str">
        <f t="shared" si="18"/>
        <v/>
      </c>
      <c r="Q32" s="111" t="str">
        <f t="shared" si="19"/>
        <v/>
      </c>
      <c r="R32" s="39" t="str">
        <f t="shared" si="20"/>
        <v/>
      </c>
      <c r="S32" s="124"/>
      <c r="T32" s="218" t="str">
        <f>IF(AND(B32&gt;0,C32&gt;0,D32&gt;0,M32&gt;0,N32&gt;0,S32&gt;0,NOT(K32="")),ABS(VLOOKUP($S$1,VLookups!$A$28:$B$29,2,FALSE)-_xlfn.BETA.DIST(S32,IF(G32="L",N32,M32),IF(G32="L",M32,N32),TRUE,B32,D32)),"")</f>
        <v/>
      </c>
      <c r="U32" s="121" t="str">
        <f>IF(OR($M32="",$N32=""),"",_xlfn.BETA.INV(ABS(VLOOKUP($S$1,VLookups!$A$28:$B$29,2,FALSE)-U$3),IF($G32="L",$N32,$M32),IF($G32="L",$M32,$N32),$B32,$D32))</f>
        <v/>
      </c>
      <c r="V32" s="122" t="str">
        <f>IF(OR($M32="",$N32=""),"",_xlfn.BETA.INV(ABS(VLOOKUP($S$1,VLookups!$A$28:$B$29,2,FALSE)-V$3),IF($G32="L",$N32,$M32),IF($G32="L",$M32,$N32),$B32,$D32))</f>
        <v/>
      </c>
      <c r="W32" s="121" t="str">
        <f>IF(OR($M32="",$N32=""),"",_xlfn.BETA.INV(ABS(VLOOKUP($S$1,VLookups!$A$28:$B$29,2,FALSE)-W$3),IF($G32="L",$N32,$M32),IF($G32="L",$M32,$N32),$B32,$D32))</f>
        <v/>
      </c>
      <c r="X32" s="122" t="str">
        <f>IF(OR($M32="",$N32=""),"",_xlfn.BETA.INV(ABS(VLOOKUP($S$1,VLookups!$A$28:$B$29,2,FALSE)-X$3),IF($G32="L",$N32,$M32),IF($G32="L",$M32,$N32),$B32,$D32))</f>
        <v/>
      </c>
      <c r="Y32" s="121" t="str">
        <f>IF(OR($M32="",$N32=""),"",_xlfn.BETA.INV(ABS(VLOOKUP($S$1,VLookups!$A$28:$B$29,2,FALSE)-Y$3),IF($G32="L",$N32,$M32),IF($G32="L",$M32,$N32),$B32,$D32))</f>
        <v/>
      </c>
      <c r="Z32" s="122" t="str">
        <f>IF(OR($M32="",$N32=""),"",_xlfn.BETA.INV(ABS(VLOOKUP($S$1,VLookups!$A$28:$B$29,2,FALSE)-Z$3),IF($G32="L",$N32,$M32),IF($G32="L",$M32,$N32),$B32,$D32))</f>
        <v/>
      </c>
      <c r="AA32" s="121" t="str">
        <f>IF(OR($M32="",$N32=""),"",_xlfn.BETA.INV(ABS(VLOOKUP($S$1,VLookups!$A$28:$B$29,2,FALSE)-AA$3),IF($G32="L",$N32,$M32),IF($G32="L",$M32,$N32),$B32,$D32))</f>
        <v/>
      </c>
      <c r="AB32" s="122" t="str">
        <f>IF(OR($M32="",$N32=""),"",_xlfn.BETA.INV(ABS(VLOOKUP($S$1,VLookups!$A$28:$B$29,2,FALSE)-AB$3),IF($G32="L",$N32,$M32),IF($G32="L",$M32,$N32),$B32,$D32))</f>
        <v/>
      </c>
      <c r="AC32" s="121" t="str">
        <f>IF(OR($M32="",$N32=""),"",_xlfn.BETA.INV(ABS(VLOOKUP($S$1,VLookups!$A$28:$B$29,2,FALSE)-AC$3),IF($G32="L",$N32,$M32),IF($G32="L",$M32,$N32),$B32,$D32))</f>
        <v/>
      </c>
      <c r="AD32" s="122" t="str">
        <f>IF(OR($M32="",$N32=""),"",_xlfn.BETA.INV(ABS(VLOOKUP($S$1,VLookups!$A$28:$B$29,2,FALSE)-AD$3),IF($G32="L",$N32,$M32),IF($G32="L",$M32,$N32),$B32,$D32))</f>
        <v/>
      </c>
      <c r="AE32" s="121" t="str">
        <f>IF(OR($M32="",$N32=""),"",_xlfn.BETA.INV(ABS(VLOOKUP($S$1,VLookups!$A$28:$B$29,2,FALSE)-AE$3),IF($G32="L",$N32,$M32),IF($G32="L",$M32,$N32),$B32,$D32))</f>
        <v/>
      </c>
      <c r="AF32" s="122" t="str">
        <f>IF(OR($M32="",$N32=""),"",_xlfn.BETA.INV(ABS(VLOOKUP($S$1,VLookups!$A$28:$B$29,2,FALSE)-AF$3),IF($G32="L",$N32,$M32),IF($G32="L",$M32,$N32),$B32,$D32))</f>
        <v/>
      </c>
      <c r="AG32" s="17"/>
      <c r="AH32" s="208" t="str">
        <f t="shared" si="21"/>
        <v/>
      </c>
      <c r="AI32" s="206" t="str">
        <f t="shared" si="22"/>
        <v/>
      </c>
      <c r="AJ32" s="190" t="str">
        <f t="shared" ref="AJ32:CU32" si="179">IF(ISNONTEXT($AH32),AI32+$AH32,"")</f>
        <v/>
      </c>
      <c r="AK32" s="190" t="str">
        <f t="shared" si="179"/>
        <v/>
      </c>
      <c r="AL32" s="190" t="str">
        <f t="shared" si="179"/>
        <v/>
      </c>
      <c r="AM32" s="190" t="str">
        <f t="shared" si="179"/>
        <v/>
      </c>
      <c r="AN32" s="190" t="str">
        <f t="shared" si="179"/>
        <v/>
      </c>
      <c r="AO32" s="190" t="str">
        <f t="shared" si="179"/>
        <v/>
      </c>
      <c r="AP32" s="190" t="str">
        <f t="shared" si="179"/>
        <v/>
      </c>
      <c r="AQ32" s="190" t="str">
        <f t="shared" si="179"/>
        <v/>
      </c>
      <c r="AR32" s="190" t="str">
        <f t="shared" si="179"/>
        <v/>
      </c>
      <c r="AS32" s="190" t="str">
        <f t="shared" si="179"/>
        <v/>
      </c>
      <c r="AT32" s="190" t="str">
        <f t="shared" si="179"/>
        <v/>
      </c>
      <c r="AU32" s="190" t="str">
        <f t="shared" si="179"/>
        <v/>
      </c>
      <c r="AV32" s="190" t="str">
        <f t="shared" si="179"/>
        <v/>
      </c>
      <c r="AW32" s="190" t="str">
        <f t="shared" si="179"/>
        <v/>
      </c>
      <c r="AX32" s="190" t="str">
        <f t="shared" si="179"/>
        <v/>
      </c>
      <c r="AY32" s="190" t="str">
        <f t="shared" si="179"/>
        <v/>
      </c>
      <c r="AZ32" s="190" t="str">
        <f t="shared" si="179"/>
        <v/>
      </c>
      <c r="BA32" s="190" t="str">
        <f t="shared" si="179"/>
        <v/>
      </c>
      <c r="BB32" s="190" t="str">
        <f t="shared" si="179"/>
        <v/>
      </c>
      <c r="BC32" s="190" t="str">
        <f t="shared" si="179"/>
        <v/>
      </c>
      <c r="BD32" s="190" t="str">
        <f t="shared" si="179"/>
        <v/>
      </c>
      <c r="BE32" s="190" t="str">
        <f t="shared" si="179"/>
        <v/>
      </c>
      <c r="BF32" s="190" t="str">
        <f t="shared" si="179"/>
        <v/>
      </c>
      <c r="BG32" s="190" t="str">
        <f t="shared" si="179"/>
        <v/>
      </c>
      <c r="BH32" s="190" t="str">
        <f t="shared" si="179"/>
        <v/>
      </c>
      <c r="BI32" s="190" t="str">
        <f t="shared" si="179"/>
        <v/>
      </c>
      <c r="BJ32" s="190" t="str">
        <f t="shared" si="179"/>
        <v/>
      </c>
      <c r="BK32" s="190" t="str">
        <f t="shared" si="179"/>
        <v/>
      </c>
      <c r="BL32" s="190" t="str">
        <f t="shared" si="179"/>
        <v/>
      </c>
      <c r="BM32" s="190" t="str">
        <f t="shared" si="179"/>
        <v/>
      </c>
      <c r="BN32" s="190" t="str">
        <f t="shared" si="179"/>
        <v/>
      </c>
      <c r="BO32" s="190" t="str">
        <f t="shared" si="179"/>
        <v/>
      </c>
      <c r="BP32" s="190" t="str">
        <f t="shared" si="179"/>
        <v/>
      </c>
      <c r="BQ32" s="190" t="str">
        <f t="shared" si="179"/>
        <v/>
      </c>
      <c r="BR32" s="190" t="str">
        <f t="shared" si="179"/>
        <v/>
      </c>
      <c r="BS32" s="190" t="str">
        <f t="shared" si="179"/>
        <v/>
      </c>
      <c r="BT32" s="190" t="str">
        <f t="shared" si="179"/>
        <v/>
      </c>
      <c r="BU32" s="190" t="str">
        <f t="shared" si="179"/>
        <v/>
      </c>
      <c r="BV32" s="190" t="str">
        <f t="shared" si="179"/>
        <v/>
      </c>
      <c r="BW32" s="190" t="str">
        <f t="shared" si="179"/>
        <v/>
      </c>
      <c r="BX32" s="190" t="str">
        <f t="shared" si="179"/>
        <v/>
      </c>
      <c r="BY32" s="190" t="str">
        <f t="shared" si="179"/>
        <v/>
      </c>
      <c r="BZ32" s="190" t="str">
        <f t="shared" si="179"/>
        <v/>
      </c>
      <c r="CA32" s="190" t="str">
        <f t="shared" si="179"/>
        <v/>
      </c>
      <c r="CB32" s="190" t="str">
        <f t="shared" si="179"/>
        <v/>
      </c>
      <c r="CC32" s="190" t="str">
        <f t="shared" si="179"/>
        <v/>
      </c>
      <c r="CD32" s="190" t="str">
        <f t="shared" si="179"/>
        <v/>
      </c>
      <c r="CE32" s="190" t="str">
        <f t="shared" si="179"/>
        <v/>
      </c>
      <c r="CF32" s="190" t="str">
        <f t="shared" si="179"/>
        <v/>
      </c>
      <c r="CG32" s="190" t="str">
        <f t="shared" si="179"/>
        <v/>
      </c>
      <c r="CH32" s="190" t="str">
        <f t="shared" si="179"/>
        <v/>
      </c>
      <c r="CI32" s="190" t="str">
        <f t="shared" si="179"/>
        <v/>
      </c>
      <c r="CJ32" s="190" t="str">
        <f t="shared" si="179"/>
        <v/>
      </c>
      <c r="CK32" s="190" t="str">
        <f t="shared" si="179"/>
        <v/>
      </c>
      <c r="CL32" s="190" t="str">
        <f t="shared" si="179"/>
        <v/>
      </c>
      <c r="CM32" s="190" t="str">
        <f t="shared" si="179"/>
        <v/>
      </c>
      <c r="CN32" s="190" t="str">
        <f t="shared" si="179"/>
        <v/>
      </c>
      <c r="CO32" s="190" t="str">
        <f t="shared" si="179"/>
        <v/>
      </c>
      <c r="CP32" s="190" t="str">
        <f t="shared" si="179"/>
        <v/>
      </c>
      <c r="CQ32" s="190" t="str">
        <f t="shared" si="179"/>
        <v/>
      </c>
      <c r="CR32" s="190" t="str">
        <f t="shared" si="179"/>
        <v/>
      </c>
      <c r="CS32" s="190" t="str">
        <f t="shared" si="179"/>
        <v/>
      </c>
      <c r="CT32" s="190" t="str">
        <f t="shared" si="179"/>
        <v/>
      </c>
      <c r="CU32" s="190" t="str">
        <f t="shared" si="179"/>
        <v/>
      </c>
      <c r="CV32" s="190" t="str">
        <f t="shared" ref="CV32:ED32" si="180">IF(ISNONTEXT($AH32),CU32+$AH32,"")</f>
        <v/>
      </c>
      <c r="CW32" s="190" t="str">
        <f t="shared" si="180"/>
        <v/>
      </c>
      <c r="CX32" s="190" t="str">
        <f t="shared" si="180"/>
        <v/>
      </c>
      <c r="CY32" s="190" t="str">
        <f t="shared" si="180"/>
        <v/>
      </c>
      <c r="CZ32" s="190" t="str">
        <f t="shared" si="180"/>
        <v/>
      </c>
      <c r="DA32" s="190" t="str">
        <f t="shared" si="180"/>
        <v/>
      </c>
      <c r="DB32" s="190" t="str">
        <f t="shared" si="180"/>
        <v/>
      </c>
      <c r="DC32" s="190" t="str">
        <f t="shared" si="180"/>
        <v/>
      </c>
      <c r="DD32" s="190" t="str">
        <f t="shared" si="180"/>
        <v/>
      </c>
      <c r="DE32" s="190" t="str">
        <f t="shared" si="180"/>
        <v/>
      </c>
      <c r="DF32" s="190" t="str">
        <f t="shared" si="180"/>
        <v/>
      </c>
      <c r="DG32" s="190" t="str">
        <f t="shared" si="180"/>
        <v/>
      </c>
      <c r="DH32" s="190" t="str">
        <f t="shared" si="180"/>
        <v/>
      </c>
      <c r="DI32" s="190" t="str">
        <f t="shared" si="180"/>
        <v/>
      </c>
      <c r="DJ32" s="190" t="str">
        <f t="shared" si="180"/>
        <v/>
      </c>
      <c r="DK32" s="190" t="str">
        <f t="shared" si="180"/>
        <v/>
      </c>
      <c r="DL32" s="190" t="str">
        <f t="shared" si="180"/>
        <v/>
      </c>
      <c r="DM32" s="190" t="str">
        <f t="shared" si="180"/>
        <v/>
      </c>
      <c r="DN32" s="190" t="str">
        <f t="shared" si="180"/>
        <v/>
      </c>
      <c r="DO32" s="190" t="str">
        <f t="shared" si="180"/>
        <v/>
      </c>
      <c r="DP32" s="190" t="str">
        <f t="shared" si="180"/>
        <v/>
      </c>
      <c r="DQ32" s="190" t="str">
        <f t="shared" si="180"/>
        <v/>
      </c>
      <c r="DR32" s="190" t="str">
        <f t="shared" si="180"/>
        <v/>
      </c>
      <c r="DS32" s="190" t="str">
        <f t="shared" si="180"/>
        <v/>
      </c>
      <c r="DT32" s="190" t="str">
        <f t="shared" si="180"/>
        <v/>
      </c>
      <c r="DU32" s="190" t="str">
        <f t="shared" si="180"/>
        <v/>
      </c>
      <c r="DV32" s="190" t="str">
        <f t="shared" si="180"/>
        <v/>
      </c>
      <c r="DW32" s="190" t="str">
        <f t="shared" si="180"/>
        <v/>
      </c>
      <c r="DX32" s="190" t="str">
        <f t="shared" si="180"/>
        <v/>
      </c>
      <c r="DY32" s="190" t="str">
        <f t="shared" si="180"/>
        <v/>
      </c>
      <c r="DZ32" s="190" t="str">
        <f t="shared" si="180"/>
        <v/>
      </c>
      <c r="EA32" s="190" t="str">
        <f t="shared" si="180"/>
        <v/>
      </c>
      <c r="EB32" s="190" t="str">
        <f t="shared" si="180"/>
        <v/>
      </c>
      <c r="EC32" s="190" t="str">
        <f t="shared" si="180"/>
        <v/>
      </c>
      <c r="ED32" s="190" t="str">
        <f t="shared" si="180"/>
        <v/>
      </c>
      <c r="EE32" s="206" t="str">
        <f t="shared" si="25"/>
        <v/>
      </c>
      <c r="EF32" s="207" t="e">
        <f t="shared" si="26"/>
        <v>#N/A</v>
      </c>
      <c r="EG32" s="207" t="e">
        <f t="shared" si="27"/>
        <v>#N/A</v>
      </c>
      <c r="EH32" s="207" t="e">
        <f t="shared" si="28"/>
        <v>#N/A</v>
      </c>
      <c r="EI32" s="207" t="e">
        <f t="shared" si="29"/>
        <v>#N/A</v>
      </c>
      <c r="EJ32" s="207" t="e">
        <f t="shared" si="30"/>
        <v>#N/A</v>
      </c>
      <c r="EK32" s="207" t="e">
        <f t="shared" si="31"/>
        <v>#N/A</v>
      </c>
      <c r="EL32" s="207" t="e">
        <f t="shared" si="32"/>
        <v>#N/A</v>
      </c>
      <c r="EM32" s="207" t="e">
        <f t="shared" si="33"/>
        <v>#N/A</v>
      </c>
      <c r="EN32" s="207" t="e">
        <f t="shared" si="34"/>
        <v>#N/A</v>
      </c>
      <c r="EO32" s="207" t="e">
        <f t="shared" si="35"/>
        <v>#N/A</v>
      </c>
      <c r="EP32" s="207" t="e">
        <f t="shared" si="36"/>
        <v>#N/A</v>
      </c>
      <c r="EQ32" s="207" t="e">
        <f t="shared" si="37"/>
        <v>#N/A</v>
      </c>
      <c r="ER32" s="207" t="e">
        <f t="shared" si="38"/>
        <v>#N/A</v>
      </c>
      <c r="ES32" s="207" t="e">
        <f t="shared" si="39"/>
        <v>#N/A</v>
      </c>
      <c r="ET32" s="207" t="e">
        <f t="shared" si="40"/>
        <v>#N/A</v>
      </c>
      <c r="EU32" s="207" t="e">
        <f t="shared" si="41"/>
        <v>#N/A</v>
      </c>
      <c r="EV32" s="207" t="e">
        <f t="shared" si="42"/>
        <v>#N/A</v>
      </c>
      <c r="EW32" s="207" t="e">
        <f t="shared" si="43"/>
        <v>#N/A</v>
      </c>
      <c r="EX32" s="207" t="e">
        <f t="shared" si="44"/>
        <v>#N/A</v>
      </c>
      <c r="EY32" s="207" t="e">
        <f t="shared" si="45"/>
        <v>#N/A</v>
      </c>
      <c r="EZ32" s="207" t="e">
        <f t="shared" si="46"/>
        <v>#N/A</v>
      </c>
      <c r="FA32" s="207" t="e">
        <f t="shared" si="47"/>
        <v>#N/A</v>
      </c>
      <c r="FB32" s="207" t="e">
        <f t="shared" si="48"/>
        <v>#N/A</v>
      </c>
      <c r="FC32" s="207" t="e">
        <f t="shared" si="49"/>
        <v>#N/A</v>
      </c>
      <c r="FD32" s="207" t="e">
        <f t="shared" si="50"/>
        <v>#N/A</v>
      </c>
      <c r="FE32" s="207" t="e">
        <f t="shared" si="51"/>
        <v>#N/A</v>
      </c>
      <c r="FF32" s="207" t="e">
        <f t="shared" si="52"/>
        <v>#N/A</v>
      </c>
      <c r="FG32" s="207" t="e">
        <f t="shared" si="53"/>
        <v>#N/A</v>
      </c>
      <c r="FH32" s="207" t="e">
        <f t="shared" si="54"/>
        <v>#N/A</v>
      </c>
      <c r="FI32" s="207" t="e">
        <f t="shared" si="55"/>
        <v>#N/A</v>
      </c>
      <c r="FJ32" s="207" t="e">
        <f t="shared" si="56"/>
        <v>#N/A</v>
      </c>
      <c r="FK32" s="207" t="e">
        <f t="shared" si="57"/>
        <v>#N/A</v>
      </c>
      <c r="FL32" s="207" t="e">
        <f t="shared" si="58"/>
        <v>#N/A</v>
      </c>
      <c r="FM32" s="207" t="e">
        <f t="shared" si="59"/>
        <v>#N/A</v>
      </c>
      <c r="FN32" s="207" t="e">
        <f t="shared" si="60"/>
        <v>#N/A</v>
      </c>
      <c r="FO32" s="207" t="e">
        <f t="shared" si="61"/>
        <v>#N/A</v>
      </c>
      <c r="FP32" s="207" t="e">
        <f t="shared" si="62"/>
        <v>#N/A</v>
      </c>
      <c r="FQ32" s="207" t="e">
        <f t="shared" si="63"/>
        <v>#N/A</v>
      </c>
      <c r="FR32" s="207" t="e">
        <f t="shared" si="64"/>
        <v>#N/A</v>
      </c>
      <c r="FS32" s="207" t="e">
        <f t="shared" si="65"/>
        <v>#N/A</v>
      </c>
      <c r="FT32" s="207" t="e">
        <f t="shared" si="66"/>
        <v>#N/A</v>
      </c>
      <c r="FU32" s="207" t="e">
        <f t="shared" si="67"/>
        <v>#N/A</v>
      </c>
      <c r="FV32" s="207" t="e">
        <f t="shared" si="68"/>
        <v>#N/A</v>
      </c>
      <c r="FW32" s="207" t="e">
        <f t="shared" si="69"/>
        <v>#N/A</v>
      </c>
      <c r="FX32" s="207" t="e">
        <f t="shared" si="70"/>
        <v>#N/A</v>
      </c>
      <c r="FY32" s="207" t="e">
        <f t="shared" si="71"/>
        <v>#N/A</v>
      </c>
      <c r="FZ32" s="207" t="e">
        <f t="shared" si="72"/>
        <v>#N/A</v>
      </c>
      <c r="GA32" s="207" t="e">
        <f t="shared" si="73"/>
        <v>#N/A</v>
      </c>
      <c r="GB32" s="207" t="e">
        <f t="shared" si="74"/>
        <v>#N/A</v>
      </c>
      <c r="GC32" s="207" t="e">
        <f t="shared" si="75"/>
        <v>#N/A</v>
      </c>
      <c r="GD32" s="207" t="e">
        <f t="shared" si="76"/>
        <v>#N/A</v>
      </c>
      <c r="GE32" s="207" t="e">
        <f t="shared" si="77"/>
        <v>#N/A</v>
      </c>
      <c r="GF32" s="207" t="e">
        <f t="shared" si="78"/>
        <v>#N/A</v>
      </c>
      <c r="GG32" s="207" t="e">
        <f t="shared" si="79"/>
        <v>#N/A</v>
      </c>
      <c r="GH32" s="207" t="e">
        <f t="shared" si="80"/>
        <v>#N/A</v>
      </c>
      <c r="GI32" s="207" t="e">
        <f t="shared" si="81"/>
        <v>#N/A</v>
      </c>
      <c r="GJ32" s="207" t="e">
        <f t="shared" si="82"/>
        <v>#N/A</v>
      </c>
      <c r="GK32" s="207" t="e">
        <f t="shared" si="83"/>
        <v>#N/A</v>
      </c>
      <c r="GL32" s="207" t="e">
        <f t="shared" si="84"/>
        <v>#N/A</v>
      </c>
      <c r="GM32" s="207" t="e">
        <f t="shared" si="85"/>
        <v>#N/A</v>
      </c>
      <c r="GN32" s="207" t="e">
        <f t="shared" si="86"/>
        <v>#N/A</v>
      </c>
      <c r="GO32" s="207" t="e">
        <f t="shared" si="87"/>
        <v>#N/A</v>
      </c>
      <c r="GP32" s="207" t="e">
        <f t="shared" si="88"/>
        <v>#N/A</v>
      </c>
      <c r="GQ32" s="207" t="e">
        <f t="shared" si="89"/>
        <v>#N/A</v>
      </c>
      <c r="GR32" s="207" t="e">
        <f t="shared" si="90"/>
        <v>#N/A</v>
      </c>
      <c r="GS32" s="207" t="e">
        <f t="shared" si="91"/>
        <v>#N/A</v>
      </c>
      <c r="GT32" s="207" t="e">
        <f t="shared" si="92"/>
        <v>#N/A</v>
      </c>
      <c r="GU32" s="207" t="e">
        <f t="shared" si="93"/>
        <v>#N/A</v>
      </c>
      <c r="GV32" s="207" t="e">
        <f t="shared" si="94"/>
        <v>#N/A</v>
      </c>
      <c r="GW32" s="207" t="e">
        <f t="shared" si="95"/>
        <v>#N/A</v>
      </c>
      <c r="GX32" s="207" t="e">
        <f t="shared" si="96"/>
        <v>#N/A</v>
      </c>
      <c r="GY32" s="207" t="e">
        <f t="shared" si="97"/>
        <v>#N/A</v>
      </c>
      <c r="GZ32" s="207" t="e">
        <f t="shared" si="98"/>
        <v>#N/A</v>
      </c>
      <c r="HA32" s="207" t="e">
        <f t="shared" si="99"/>
        <v>#N/A</v>
      </c>
      <c r="HB32" s="207" t="e">
        <f t="shared" si="100"/>
        <v>#N/A</v>
      </c>
      <c r="HC32" s="207" t="e">
        <f t="shared" si="101"/>
        <v>#N/A</v>
      </c>
      <c r="HD32" s="207" t="e">
        <f t="shared" si="102"/>
        <v>#N/A</v>
      </c>
      <c r="HE32" s="207" t="e">
        <f t="shared" si="103"/>
        <v>#N/A</v>
      </c>
      <c r="HF32" s="207" t="e">
        <f t="shared" si="104"/>
        <v>#N/A</v>
      </c>
      <c r="HG32" s="207" t="e">
        <f t="shared" si="105"/>
        <v>#N/A</v>
      </c>
      <c r="HH32" s="207" t="e">
        <f t="shared" si="106"/>
        <v>#N/A</v>
      </c>
      <c r="HI32" s="207" t="e">
        <f t="shared" si="107"/>
        <v>#N/A</v>
      </c>
      <c r="HJ32" s="207" t="e">
        <f t="shared" si="108"/>
        <v>#N/A</v>
      </c>
      <c r="HK32" s="207" t="e">
        <f t="shared" si="109"/>
        <v>#N/A</v>
      </c>
      <c r="HL32" s="207" t="e">
        <f t="shared" si="110"/>
        <v>#N/A</v>
      </c>
      <c r="HM32" s="207" t="e">
        <f t="shared" si="111"/>
        <v>#N/A</v>
      </c>
      <c r="HN32" s="207" t="e">
        <f t="shared" si="112"/>
        <v>#N/A</v>
      </c>
      <c r="HO32" s="207" t="e">
        <f t="shared" si="113"/>
        <v>#N/A</v>
      </c>
      <c r="HP32" s="207" t="e">
        <f t="shared" si="114"/>
        <v>#N/A</v>
      </c>
      <c r="HQ32" s="207" t="e">
        <f t="shared" si="115"/>
        <v>#N/A</v>
      </c>
      <c r="HR32" s="207" t="e">
        <f t="shared" si="116"/>
        <v>#N/A</v>
      </c>
      <c r="HS32" s="207" t="e">
        <f t="shared" si="117"/>
        <v>#N/A</v>
      </c>
      <c r="HT32" s="207" t="e">
        <f t="shared" si="118"/>
        <v>#N/A</v>
      </c>
      <c r="HU32" s="207" t="e">
        <f t="shared" si="119"/>
        <v>#N/A</v>
      </c>
      <c r="HV32" s="207" t="e">
        <f t="shared" si="120"/>
        <v>#N/A</v>
      </c>
      <c r="HW32" s="207" t="e">
        <f t="shared" si="121"/>
        <v>#N/A</v>
      </c>
      <c r="HX32" s="207" t="e">
        <f t="shared" si="122"/>
        <v>#N/A</v>
      </c>
      <c r="HY32" s="207" t="e">
        <f t="shared" si="123"/>
        <v>#N/A</v>
      </c>
      <c r="HZ32" s="207" t="e">
        <f t="shared" si="124"/>
        <v>#N/A</v>
      </c>
      <c r="IA32" s="207" t="e">
        <f t="shared" si="125"/>
        <v>#N/A</v>
      </c>
      <c r="IB32" s="207" t="e">
        <f t="shared" si="126"/>
        <v>#N/A</v>
      </c>
    </row>
    <row r="33" spans="1:236" hidden="1" x14ac:dyDescent="0.25">
      <c r="A33" s="22">
        <v>30</v>
      </c>
      <c r="B33" s="110" t="str">
        <f t="shared" si="10"/>
        <v/>
      </c>
      <c r="C33" s="124"/>
      <c r="D33" s="110" t="str">
        <f t="shared" si="11"/>
        <v/>
      </c>
      <c r="E33" s="119" t="str">
        <f t="shared" si="12"/>
        <v/>
      </c>
      <c r="F33" s="23" t="str">
        <f t="shared" si="13"/>
        <v/>
      </c>
      <c r="G33" s="24" t="str">
        <f t="shared" si="14"/>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15"/>
        <v/>
      </c>
      <c r="K33" s="26"/>
      <c r="L33" s="24" t="str">
        <f>IF(OR(F33="",K33=""),"",MATCH(K33,Confidence!$A$1:$A$10,0))</f>
        <v/>
      </c>
      <c r="M33" s="27" t="str">
        <f t="shared" si="16"/>
        <v/>
      </c>
      <c r="N33" s="27" t="str">
        <f t="shared" si="17"/>
        <v/>
      </c>
      <c r="O33" s="24"/>
      <c r="P33" s="111" t="str">
        <f t="shared" si="18"/>
        <v/>
      </c>
      <c r="Q33" s="111" t="str">
        <f t="shared" si="19"/>
        <v/>
      </c>
      <c r="R33" s="39" t="str">
        <f t="shared" si="20"/>
        <v/>
      </c>
      <c r="S33" s="124"/>
      <c r="T33" s="218" t="str">
        <f>IF(AND(B33&gt;0,C33&gt;0,D33&gt;0,M33&gt;0,N33&gt;0,S33&gt;0,NOT(K33="")),ABS(VLOOKUP($S$1,VLookups!$A$28:$B$29,2,FALSE)-_xlfn.BETA.DIST(S33,IF(G33="L",N33,M33),IF(G33="L",M33,N33),TRUE,B33,D33)),"")</f>
        <v/>
      </c>
      <c r="U33" s="121" t="str">
        <f>IF(OR($M33="",$N33=""),"",_xlfn.BETA.INV(ABS(VLOOKUP($S$1,VLookups!$A$28:$B$29,2,FALSE)-U$3),IF($G33="L",$N33,$M33),IF($G33="L",$M33,$N33),$B33,$D33))</f>
        <v/>
      </c>
      <c r="V33" s="122" t="str">
        <f>IF(OR($M33="",$N33=""),"",_xlfn.BETA.INV(ABS(VLOOKUP($S$1,VLookups!$A$28:$B$29,2,FALSE)-V$3),IF($G33="L",$N33,$M33),IF($G33="L",$M33,$N33),$B33,$D33))</f>
        <v/>
      </c>
      <c r="W33" s="121" t="str">
        <f>IF(OR($M33="",$N33=""),"",_xlfn.BETA.INV(ABS(VLOOKUP($S$1,VLookups!$A$28:$B$29,2,FALSE)-W$3),IF($G33="L",$N33,$M33),IF($G33="L",$M33,$N33),$B33,$D33))</f>
        <v/>
      </c>
      <c r="X33" s="122" t="str">
        <f>IF(OR($M33="",$N33=""),"",_xlfn.BETA.INV(ABS(VLOOKUP($S$1,VLookups!$A$28:$B$29,2,FALSE)-X$3),IF($G33="L",$N33,$M33),IF($G33="L",$M33,$N33),$B33,$D33))</f>
        <v/>
      </c>
      <c r="Y33" s="121" t="str">
        <f>IF(OR($M33="",$N33=""),"",_xlfn.BETA.INV(ABS(VLOOKUP($S$1,VLookups!$A$28:$B$29,2,FALSE)-Y$3),IF($G33="L",$N33,$M33),IF($G33="L",$M33,$N33),$B33,$D33))</f>
        <v/>
      </c>
      <c r="Z33" s="122" t="str">
        <f>IF(OR($M33="",$N33=""),"",_xlfn.BETA.INV(ABS(VLOOKUP($S$1,VLookups!$A$28:$B$29,2,FALSE)-Z$3),IF($G33="L",$N33,$M33),IF($G33="L",$M33,$N33),$B33,$D33))</f>
        <v/>
      </c>
      <c r="AA33" s="121" t="str">
        <f>IF(OR($M33="",$N33=""),"",_xlfn.BETA.INV(ABS(VLOOKUP($S$1,VLookups!$A$28:$B$29,2,FALSE)-AA$3),IF($G33="L",$N33,$M33),IF($G33="L",$M33,$N33),$B33,$D33))</f>
        <v/>
      </c>
      <c r="AB33" s="122" t="str">
        <f>IF(OR($M33="",$N33=""),"",_xlfn.BETA.INV(ABS(VLOOKUP($S$1,VLookups!$A$28:$B$29,2,FALSE)-AB$3),IF($G33="L",$N33,$M33),IF($G33="L",$M33,$N33),$B33,$D33))</f>
        <v/>
      </c>
      <c r="AC33" s="121" t="str">
        <f>IF(OR($M33="",$N33=""),"",_xlfn.BETA.INV(ABS(VLOOKUP($S$1,VLookups!$A$28:$B$29,2,FALSE)-AC$3),IF($G33="L",$N33,$M33),IF($G33="L",$M33,$N33),$B33,$D33))</f>
        <v/>
      </c>
      <c r="AD33" s="122" t="str">
        <f>IF(OR($M33="",$N33=""),"",_xlfn.BETA.INV(ABS(VLOOKUP($S$1,VLookups!$A$28:$B$29,2,FALSE)-AD$3),IF($G33="L",$N33,$M33),IF($G33="L",$M33,$N33),$B33,$D33))</f>
        <v/>
      </c>
      <c r="AE33" s="121" t="str">
        <f>IF(OR($M33="",$N33=""),"",_xlfn.BETA.INV(ABS(VLOOKUP($S$1,VLookups!$A$28:$B$29,2,FALSE)-AE$3),IF($G33="L",$N33,$M33),IF($G33="L",$M33,$N33),$B33,$D33))</f>
        <v/>
      </c>
      <c r="AF33" s="122" t="str">
        <f>IF(OR($M33="",$N33=""),"",_xlfn.BETA.INV(ABS(VLOOKUP($S$1,VLookups!$A$28:$B$29,2,FALSE)-AF$3),IF($G33="L",$N33,$M33),IF($G33="L",$M33,$N33),$B33,$D33))</f>
        <v/>
      </c>
      <c r="AG33" s="17"/>
      <c r="AH33" s="208" t="str">
        <f t="shared" si="21"/>
        <v/>
      </c>
      <c r="AI33" s="206" t="str">
        <f t="shared" si="22"/>
        <v/>
      </c>
      <c r="AJ33" s="190" t="str">
        <f t="shared" ref="AJ33:CU33" si="181">IF(ISNONTEXT($AH33),AI33+$AH33,"")</f>
        <v/>
      </c>
      <c r="AK33" s="190" t="str">
        <f t="shared" si="181"/>
        <v/>
      </c>
      <c r="AL33" s="190" t="str">
        <f t="shared" si="181"/>
        <v/>
      </c>
      <c r="AM33" s="190" t="str">
        <f t="shared" si="181"/>
        <v/>
      </c>
      <c r="AN33" s="190" t="str">
        <f t="shared" si="181"/>
        <v/>
      </c>
      <c r="AO33" s="190" t="str">
        <f t="shared" si="181"/>
        <v/>
      </c>
      <c r="AP33" s="190" t="str">
        <f t="shared" si="181"/>
        <v/>
      </c>
      <c r="AQ33" s="190" t="str">
        <f t="shared" si="181"/>
        <v/>
      </c>
      <c r="AR33" s="190" t="str">
        <f t="shared" si="181"/>
        <v/>
      </c>
      <c r="AS33" s="190" t="str">
        <f t="shared" si="181"/>
        <v/>
      </c>
      <c r="AT33" s="190" t="str">
        <f t="shared" si="181"/>
        <v/>
      </c>
      <c r="AU33" s="190" t="str">
        <f t="shared" si="181"/>
        <v/>
      </c>
      <c r="AV33" s="190" t="str">
        <f t="shared" si="181"/>
        <v/>
      </c>
      <c r="AW33" s="190" t="str">
        <f t="shared" si="181"/>
        <v/>
      </c>
      <c r="AX33" s="190" t="str">
        <f t="shared" si="181"/>
        <v/>
      </c>
      <c r="AY33" s="190" t="str">
        <f t="shared" si="181"/>
        <v/>
      </c>
      <c r="AZ33" s="190" t="str">
        <f t="shared" si="181"/>
        <v/>
      </c>
      <c r="BA33" s="190" t="str">
        <f t="shared" si="181"/>
        <v/>
      </c>
      <c r="BB33" s="190" t="str">
        <f t="shared" si="181"/>
        <v/>
      </c>
      <c r="BC33" s="190" t="str">
        <f t="shared" si="181"/>
        <v/>
      </c>
      <c r="BD33" s="190" t="str">
        <f t="shared" si="181"/>
        <v/>
      </c>
      <c r="BE33" s="190" t="str">
        <f t="shared" si="181"/>
        <v/>
      </c>
      <c r="BF33" s="190" t="str">
        <f t="shared" si="181"/>
        <v/>
      </c>
      <c r="BG33" s="190" t="str">
        <f t="shared" si="181"/>
        <v/>
      </c>
      <c r="BH33" s="190" t="str">
        <f t="shared" si="181"/>
        <v/>
      </c>
      <c r="BI33" s="190" t="str">
        <f t="shared" si="181"/>
        <v/>
      </c>
      <c r="BJ33" s="190" t="str">
        <f t="shared" si="181"/>
        <v/>
      </c>
      <c r="BK33" s="190" t="str">
        <f t="shared" si="181"/>
        <v/>
      </c>
      <c r="BL33" s="190" t="str">
        <f t="shared" si="181"/>
        <v/>
      </c>
      <c r="BM33" s="190" t="str">
        <f t="shared" si="181"/>
        <v/>
      </c>
      <c r="BN33" s="190" t="str">
        <f t="shared" si="181"/>
        <v/>
      </c>
      <c r="BO33" s="190" t="str">
        <f t="shared" si="181"/>
        <v/>
      </c>
      <c r="BP33" s="190" t="str">
        <f t="shared" si="181"/>
        <v/>
      </c>
      <c r="BQ33" s="190" t="str">
        <f t="shared" si="181"/>
        <v/>
      </c>
      <c r="BR33" s="190" t="str">
        <f t="shared" si="181"/>
        <v/>
      </c>
      <c r="BS33" s="190" t="str">
        <f t="shared" si="181"/>
        <v/>
      </c>
      <c r="BT33" s="190" t="str">
        <f t="shared" si="181"/>
        <v/>
      </c>
      <c r="BU33" s="190" t="str">
        <f t="shared" si="181"/>
        <v/>
      </c>
      <c r="BV33" s="190" t="str">
        <f t="shared" si="181"/>
        <v/>
      </c>
      <c r="BW33" s="190" t="str">
        <f t="shared" si="181"/>
        <v/>
      </c>
      <c r="BX33" s="190" t="str">
        <f t="shared" si="181"/>
        <v/>
      </c>
      <c r="BY33" s="190" t="str">
        <f t="shared" si="181"/>
        <v/>
      </c>
      <c r="BZ33" s="190" t="str">
        <f t="shared" si="181"/>
        <v/>
      </c>
      <c r="CA33" s="190" t="str">
        <f t="shared" si="181"/>
        <v/>
      </c>
      <c r="CB33" s="190" t="str">
        <f t="shared" si="181"/>
        <v/>
      </c>
      <c r="CC33" s="190" t="str">
        <f t="shared" si="181"/>
        <v/>
      </c>
      <c r="CD33" s="190" t="str">
        <f t="shared" si="181"/>
        <v/>
      </c>
      <c r="CE33" s="190" t="str">
        <f t="shared" si="181"/>
        <v/>
      </c>
      <c r="CF33" s="190" t="str">
        <f t="shared" si="181"/>
        <v/>
      </c>
      <c r="CG33" s="190" t="str">
        <f t="shared" si="181"/>
        <v/>
      </c>
      <c r="CH33" s="190" t="str">
        <f t="shared" si="181"/>
        <v/>
      </c>
      <c r="CI33" s="190" t="str">
        <f t="shared" si="181"/>
        <v/>
      </c>
      <c r="CJ33" s="190" t="str">
        <f t="shared" si="181"/>
        <v/>
      </c>
      <c r="CK33" s="190" t="str">
        <f t="shared" si="181"/>
        <v/>
      </c>
      <c r="CL33" s="190" t="str">
        <f t="shared" si="181"/>
        <v/>
      </c>
      <c r="CM33" s="190" t="str">
        <f t="shared" si="181"/>
        <v/>
      </c>
      <c r="CN33" s="190" t="str">
        <f t="shared" si="181"/>
        <v/>
      </c>
      <c r="CO33" s="190" t="str">
        <f t="shared" si="181"/>
        <v/>
      </c>
      <c r="CP33" s="190" t="str">
        <f t="shared" si="181"/>
        <v/>
      </c>
      <c r="CQ33" s="190" t="str">
        <f t="shared" si="181"/>
        <v/>
      </c>
      <c r="CR33" s="190" t="str">
        <f t="shared" si="181"/>
        <v/>
      </c>
      <c r="CS33" s="190" t="str">
        <f t="shared" si="181"/>
        <v/>
      </c>
      <c r="CT33" s="190" t="str">
        <f t="shared" si="181"/>
        <v/>
      </c>
      <c r="CU33" s="190" t="str">
        <f t="shared" si="181"/>
        <v/>
      </c>
      <c r="CV33" s="190" t="str">
        <f t="shared" ref="CV33:ED33" si="182">IF(ISNONTEXT($AH33),CU33+$AH33,"")</f>
        <v/>
      </c>
      <c r="CW33" s="190" t="str">
        <f t="shared" si="182"/>
        <v/>
      </c>
      <c r="CX33" s="190" t="str">
        <f t="shared" si="182"/>
        <v/>
      </c>
      <c r="CY33" s="190" t="str">
        <f t="shared" si="182"/>
        <v/>
      </c>
      <c r="CZ33" s="190" t="str">
        <f t="shared" si="182"/>
        <v/>
      </c>
      <c r="DA33" s="190" t="str">
        <f t="shared" si="182"/>
        <v/>
      </c>
      <c r="DB33" s="190" t="str">
        <f t="shared" si="182"/>
        <v/>
      </c>
      <c r="DC33" s="190" t="str">
        <f t="shared" si="182"/>
        <v/>
      </c>
      <c r="DD33" s="190" t="str">
        <f t="shared" si="182"/>
        <v/>
      </c>
      <c r="DE33" s="190" t="str">
        <f t="shared" si="182"/>
        <v/>
      </c>
      <c r="DF33" s="190" t="str">
        <f t="shared" si="182"/>
        <v/>
      </c>
      <c r="DG33" s="190" t="str">
        <f t="shared" si="182"/>
        <v/>
      </c>
      <c r="DH33" s="190" t="str">
        <f t="shared" si="182"/>
        <v/>
      </c>
      <c r="DI33" s="190" t="str">
        <f t="shared" si="182"/>
        <v/>
      </c>
      <c r="DJ33" s="190" t="str">
        <f t="shared" si="182"/>
        <v/>
      </c>
      <c r="DK33" s="190" t="str">
        <f t="shared" si="182"/>
        <v/>
      </c>
      <c r="DL33" s="190" t="str">
        <f t="shared" si="182"/>
        <v/>
      </c>
      <c r="DM33" s="190" t="str">
        <f t="shared" si="182"/>
        <v/>
      </c>
      <c r="DN33" s="190" t="str">
        <f t="shared" si="182"/>
        <v/>
      </c>
      <c r="DO33" s="190" t="str">
        <f t="shared" si="182"/>
        <v/>
      </c>
      <c r="DP33" s="190" t="str">
        <f t="shared" si="182"/>
        <v/>
      </c>
      <c r="DQ33" s="190" t="str">
        <f t="shared" si="182"/>
        <v/>
      </c>
      <c r="DR33" s="190" t="str">
        <f t="shared" si="182"/>
        <v/>
      </c>
      <c r="DS33" s="190" t="str">
        <f t="shared" si="182"/>
        <v/>
      </c>
      <c r="DT33" s="190" t="str">
        <f t="shared" si="182"/>
        <v/>
      </c>
      <c r="DU33" s="190" t="str">
        <f t="shared" si="182"/>
        <v/>
      </c>
      <c r="DV33" s="190" t="str">
        <f t="shared" si="182"/>
        <v/>
      </c>
      <c r="DW33" s="190" t="str">
        <f t="shared" si="182"/>
        <v/>
      </c>
      <c r="DX33" s="190" t="str">
        <f t="shared" si="182"/>
        <v/>
      </c>
      <c r="DY33" s="190" t="str">
        <f t="shared" si="182"/>
        <v/>
      </c>
      <c r="DZ33" s="190" t="str">
        <f t="shared" si="182"/>
        <v/>
      </c>
      <c r="EA33" s="190" t="str">
        <f t="shared" si="182"/>
        <v/>
      </c>
      <c r="EB33" s="190" t="str">
        <f t="shared" si="182"/>
        <v/>
      </c>
      <c r="EC33" s="190" t="str">
        <f t="shared" si="182"/>
        <v/>
      </c>
      <c r="ED33" s="190" t="str">
        <f t="shared" si="182"/>
        <v/>
      </c>
      <c r="EE33" s="206" t="str">
        <f t="shared" si="25"/>
        <v/>
      </c>
      <c r="EF33" s="207" t="e">
        <f t="shared" si="26"/>
        <v>#N/A</v>
      </c>
      <c r="EG33" s="207" t="e">
        <f t="shared" si="27"/>
        <v>#N/A</v>
      </c>
      <c r="EH33" s="207" t="e">
        <f t="shared" si="28"/>
        <v>#N/A</v>
      </c>
      <c r="EI33" s="207" t="e">
        <f t="shared" si="29"/>
        <v>#N/A</v>
      </c>
      <c r="EJ33" s="207" t="e">
        <f t="shared" si="30"/>
        <v>#N/A</v>
      </c>
      <c r="EK33" s="207" t="e">
        <f t="shared" si="31"/>
        <v>#N/A</v>
      </c>
      <c r="EL33" s="207" t="e">
        <f t="shared" si="32"/>
        <v>#N/A</v>
      </c>
      <c r="EM33" s="207" t="e">
        <f t="shared" si="33"/>
        <v>#N/A</v>
      </c>
      <c r="EN33" s="207" t="e">
        <f t="shared" si="34"/>
        <v>#N/A</v>
      </c>
      <c r="EO33" s="207" t="e">
        <f t="shared" si="35"/>
        <v>#N/A</v>
      </c>
      <c r="EP33" s="207" t="e">
        <f t="shared" si="36"/>
        <v>#N/A</v>
      </c>
      <c r="EQ33" s="207" t="e">
        <f t="shared" si="37"/>
        <v>#N/A</v>
      </c>
      <c r="ER33" s="207" t="e">
        <f t="shared" si="38"/>
        <v>#N/A</v>
      </c>
      <c r="ES33" s="207" t="e">
        <f t="shared" si="39"/>
        <v>#N/A</v>
      </c>
      <c r="ET33" s="207" t="e">
        <f t="shared" si="40"/>
        <v>#N/A</v>
      </c>
      <c r="EU33" s="207" t="e">
        <f t="shared" si="41"/>
        <v>#N/A</v>
      </c>
      <c r="EV33" s="207" t="e">
        <f t="shared" si="42"/>
        <v>#N/A</v>
      </c>
      <c r="EW33" s="207" t="e">
        <f t="shared" si="43"/>
        <v>#N/A</v>
      </c>
      <c r="EX33" s="207" t="e">
        <f t="shared" si="44"/>
        <v>#N/A</v>
      </c>
      <c r="EY33" s="207" t="e">
        <f t="shared" si="45"/>
        <v>#N/A</v>
      </c>
      <c r="EZ33" s="207" t="e">
        <f t="shared" si="46"/>
        <v>#N/A</v>
      </c>
      <c r="FA33" s="207" t="e">
        <f t="shared" si="47"/>
        <v>#N/A</v>
      </c>
      <c r="FB33" s="207" t="e">
        <f t="shared" si="48"/>
        <v>#N/A</v>
      </c>
      <c r="FC33" s="207" t="e">
        <f t="shared" si="49"/>
        <v>#N/A</v>
      </c>
      <c r="FD33" s="207" t="e">
        <f t="shared" si="50"/>
        <v>#N/A</v>
      </c>
      <c r="FE33" s="207" t="e">
        <f t="shared" si="51"/>
        <v>#N/A</v>
      </c>
      <c r="FF33" s="207" t="e">
        <f t="shared" si="52"/>
        <v>#N/A</v>
      </c>
      <c r="FG33" s="207" t="e">
        <f t="shared" si="53"/>
        <v>#N/A</v>
      </c>
      <c r="FH33" s="207" t="e">
        <f t="shared" si="54"/>
        <v>#N/A</v>
      </c>
      <c r="FI33" s="207" t="e">
        <f t="shared" si="55"/>
        <v>#N/A</v>
      </c>
      <c r="FJ33" s="207" t="e">
        <f t="shared" si="56"/>
        <v>#N/A</v>
      </c>
      <c r="FK33" s="207" t="e">
        <f t="shared" si="57"/>
        <v>#N/A</v>
      </c>
      <c r="FL33" s="207" t="e">
        <f t="shared" si="58"/>
        <v>#N/A</v>
      </c>
      <c r="FM33" s="207" t="e">
        <f t="shared" si="59"/>
        <v>#N/A</v>
      </c>
      <c r="FN33" s="207" t="e">
        <f t="shared" si="60"/>
        <v>#N/A</v>
      </c>
      <c r="FO33" s="207" t="e">
        <f t="shared" si="61"/>
        <v>#N/A</v>
      </c>
      <c r="FP33" s="207" t="e">
        <f t="shared" si="62"/>
        <v>#N/A</v>
      </c>
      <c r="FQ33" s="207" t="e">
        <f t="shared" si="63"/>
        <v>#N/A</v>
      </c>
      <c r="FR33" s="207" t="e">
        <f t="shared" si="64"/>
        <v>#N/A</v>
      </c>
      <c r="FS33" s="207" t="e">
        <f t="shared" si="65"/>
        <v>#N/A</v>
      </c>
      <c r="FT33" s="207" t="e">
        <f t="shared" si="66"/>
        <v>#N/A</v>
      </c>
      <c r="FU33" s="207" t="e">
        <f t="shared" si="67"/>
        <v>#N/A</v>
      </c>
      <c r="FV33" s="207" t="e">
        <f t="shared" si="68"/>
        <v>#N/A</v>
      </c>
      <c r="FW33" s="207" t="e">
        <f t="shared" si="69"/>
        <v>#N/A</v>
      </c>
      <c r="FX33" s="207" t="e">
        <f t="shared" si="70"/>
        <v>#N/A</v>
      </c>
      <c r="FY33" s="207" t="e">
        <f t="shared" si="71"/>
        <v>#N/A</v>
      </c>
      <c r="FZ33" s="207" t="e">
        <f t="shared" si="72"/>
        <v>#N/A</v>
      </c>
      <c r="GA33" s="207" t="e">
        <f t="shared" si="73"/>
        <v>#N/A</v>
      </c>
      <c r="GB33" s="207" t="e">
        <f t="shared" si="74"/>
        <v>#N/A</v>
      </c>
      <c r="GC33" s="207" t="e">
        <f t="shared" si="75"/>
        <v>#N/A</v>
      </c>
      <c r="GD33" s="207" t="e">
        <f t="shared" si="76"/>
        <v>#N/A</v>
      </c>
      <c r="GE33" s="207" t="e">
        <f t="shared" si="77"/>
        <v>#N/A</v>
      </c>
      <c r="GF33" s="207" t="e">
        <f t="shared" si="78"/>
        <v>#N/A</v>
      </c>
      <c r="GG33" s="207" t="e">
        <f t="shared" si="79"/>
        <v>#N/A</v>
      </c>
      <c r="GH33" s="207" t="e">
        <f t="shared" si="80"/>
        <v>#N/A</v>
      </c>
      <c r="GI33" s="207" t="e">
        <f t="shared" si="81"/>
        <v>#N/A</v>
      </c>
      <c r="GJ33" s="207" t="e">
        <f t="shared" si="82"/>
        <v>#N/A</v>
      </c>
      <c r="GK33" s="207" t="e">
        <f t="shared" si="83"/>
        <v>#N/A</v>
      </c>
      <c r="GL33" s="207" t="e">
        <f t="shared" si="84"/>
        <v>#N/A</v>
      </c>
      <c r="GM33" s="207" t="e">
        <f t="shared" si="85"/>
        <v>#N/A</v>
      </c>
      <c r="GN33" s="207" t="e">
        <f t="shared" si="86"/>
        <v>#N/A</v>
      </c>
      <c r="GO33" s="207" t="e">
        <f t="shared" si="87"/>
        <v>#N/A</v>
      </c>
      <c r="GP33" s="207" t="e">
        <f t="shared" si="88"/>
        <v>#N/A</v>
      </c>
      <c r="GQ33" s="207" t="e">
        <f t="shared" si="89"/>
        <v>#N/A</v>
      </c>
      <c r="GR33" s="207" t="e">
        <f t="shared" si="90"/>
        <v>#N/A</v>
      </c>
      <c r="GS33" s="207" t="e">
        <f t="shared" si="91"/>
        <v>#N/A</v>
      </c>
      <c r="GT33" s="207" t="e">
        <f t="shared" si="92"/>
        <v>#N/A</v>
      </c>
      <c r="GU33" s="207" t="e">
        <f t="shared" si="93"/>
        <v>#N/A</v>
      </c>
      <c r="GV33" s="207" t="e">
        <f t="shared" si="94"/>
        <v>#N/A</v>
      </c>
      <c r="GW33" s="207" t="e">
        <f t="shared" si="95"/>
        <v>#N/A</v>
      </c>
      <c r="GX33" s="207" t="e">
        <f t="shared" si="96"/>
        <v>#N/A</v>
      </c>
      <c r="GY33" s="207" t="e">
        <f t="shared" si="97"/>
        <v>#N/A</v>
      </c>
      <c r="GZ33" s="207" t="e">
        <f t="shared" si="98"/>
        <v>#N/A</v>
      </c>
      <c r="HA33" s="207" t="e">
        <f t="shared" si="99"/>
        <v>#N/A</v>
      </c>
      <c r="HB33" s="207" t="e">
        <f t="shared" si="100"/>
        <v>#N/A</v>
      </c>
      <c r="HC33" s="207" t="e">
        <f t="shared" si="101"/>
        <v>#N/A</v>
      </c>
      <c r="HD33" s="207" t="e">
        <f t="shared" si="102"/>
        <v>#N/A</v>
      </c>
      <c r="HE33" s="207" t="e">
        <f t="shared" si="103"/>
        <v>#N/A</v>
      </c>
      <c r="HF33" s="207" t="e">
        <f t="shared" si="104"/>
        <v>#N/A</v>
      </c>
      <c r="HG33" s="207" t="e">
        <f t="shared" si="105"/>
        <v>#N/A</v>
      </c>
      <c r="HH33" s="207" t="e">
        <f t="shared" si="106"/>
        <v>#N/A</v>
      </c>
      <c r="HI33" s="207" t="e">
        <f t="shared" si="107"/>
        <v>#N/A</v>
      </c>
      <c r="HJ33" s="207" t="e">
        <f t="shared" si="108"/>
        <v>#N/A</v>
      </c>
      <c r="HK33" s="207" t="e">
        <f t="shared" si="109"/>
        <v>#N/A</v>
      </c>
      <c r="HL33" s="207" t="e">
        <f t="shared" si="110"/>
        <v>#N/A</v>
      </c>
      <c r="HM33" s="207" t="e">
        <f t="shared" si="111"/>
        <v>#N/A</v>
      </c>
      <c r="HN33" s="207" t="e">
        <f t="shared" si="112"/>
        <v>#N/A</v>
      </c>
      <c r="HO33" s="207" t="e">
        <f t="shared" si="113"/>
        <v>#N/A</v>
      </c>
      <c r="HP33" s="207" t="e">
        <f t="shared" si="114"/>
        <v>#N/A</v>
      </c>
      <c r="HQ33" s="207" t="e">
        <f t="shared" si="115"/>
        <v>#N/A</v>
      </c>
      <c r="HR33" s="207" t="e">
        <f t="shared" si="116"/>
        <v>#N/A</v>
      </c>
      <c r="HS33" s="207" t="e">
        <f t="shared" si="117"/>
        <v>#N/A</v>
      </c>
      <c r="HT33" s="207" t="e">
        <f t="shared" si="118"/>
        <v>#N/A</v>
      </c>
      <c r="HU33" s="207" t="e">
        <f t="shared" si="119"/>
        <v>#N/A</v>
      </c>
      <c r="HV33" s="207" t="e">
        <f t="shared" si="120"/>
        <v>#N/A</v>
      </c>
      <c r="HW33" s="207" t="e">
        <f t="shared" si="121"/>
        <v>#N/A</v>
      </c>
      <c r="HX33" s="207" t="e">
        <f t="shared" si="122"/>
        <v>#N/A</v>
      </c>
      <c r="HY33" s="207" t="e">
        <f t="shared" si="123"/>
        <v>#N/A</v>
      </c>
      <c r="HZ33" s="207" t="e">
        <f t="shared" si="124"/>
        <v>#N/A</v>
      </c>
      <c r="IA33" s="207" t="e">
        <f t="shared" si="125"/>
        <v>#N/A</v>
      </c>
      <c r="IB33" s="207" t="e">
        <f t="shared" si="126"/>
        <v>#N/A</v>
      </c>
    </row>
    <row r="34" spans="1:236" hidden="1" x14ac:dyDescent="0.25">
      <c r="A34" s="22">
        <v>31</v>
      </c>
      <c r="B34" s="110" t="str">
        <f t="shared" si="10"/>
        <v/>
      </c>
      <c r="C34" s="124"/>
      <c r="D34" s="110" t="str">
        <f t="shared" si="11"/>
        <v/>
      </c>
      <c r="E34" s="119" t="str">
        <f t="shared" si="12"/>
        <v/>
      </c>
      <c r="F34" s="23" t="str">
        <f t="shared" si="13"/>
        <v/>
      </c>
      <c r="G34" s="24" t="str">
        <f t="shared" si="14"/>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15"/>
        <v/>
      </c>
      <c r="K34" s="26"/>
      <c r="L34" s="24" t="str">
        <f>IF(OR(F34="",K34=""),"",MATCH(K34,Confidence!$A$1:$A$10,0))</f>
        <v/>
      </c>
      <c r="M34" s="27" t="str">
        <f t="shared" si="16"/>
        <v/>
      </c>
      <c r="N34" s="27" t="str">
        <f t="shared" si="17"/>
        <v/>
      </c>
      <c r="O34" s="24"/>
      <c r="P34" s="111" t="str">
        <f t="shared" si="18"/>
        <v/>
      </c>
      <c r="Q34" s="111" t="str">
        <f t="shared" si="19"/>
        <v/>
      </c>
      <c r="R34" s="39" t="str">
        <f t="shared" si="20"/>
        <v/>
      </c>
      <c r="S34" s="124"/>
      <c r="T34" s="218" t="str">
        <f>IF(AND(B34&gt;0,C34&gt;0,D34&gt;0,M34&gt;0,N34&gt;0,S34&gt;0,NOT(K34="")),ABS(VLOOKUP($S$1,VLookups!$A$28:$B$29,2,FALSE)-_xlfn.BETA.DIST(S34,IF(G34="L",N34,M34),IF(G34="L",M34,N34),TRUE,B34,D34)),"")</f>
        <v/>
      </c>
      <c r="U34" s="121" t="str">
        <f>IF(OR($M34="",$N34=""),"",_xlfn.BETA.INV(ABS(VLOOKUP($S$1,VLookups!$A$28:$B$29,2,FALSE)-U$3),IF($G34="L",$N34,$M34),IF($G34="L",$M34,$N34),$B34,$D34))</f>
        <v/>
      </c>
      <c r="V34" s="122" t="str">
        <f>IF(OR($M34="",$N34=""),"",_xlfn.BETA.INV(ABS(VLOOKUP($S$1,VLookups!$A$28:$B$29,2,FALSE)-V$3),IF($G34="L",$N34,$M34),IF($G34="L",$M34,$N34),$B34,$D34))</f>
        <v/>
      </c>
      <c r="W34" s="121" t="str">
        <f>IF(OR($M34="",$N34=""),"",_xlfn.BETA.INV(ABS(VLOOKUP($S$1,VLookups!$A$28:$B$29,2,FALSE)-W$3),IF($G34="L",$N34,$M34),IF($G34="L",$M34,$N34),$B34,$D34))</f>
        <v/>
      </c>
      <c r="X34" s="122" t="str">
        <f>IF(OR($M34="",$N34=""),"",_xlfn.BETA.INV(ABS(VLOOKUP($S$1,VLookups!$A$28:$B$29,2,FALSE)-X$3),IF($G34="L",$N34,$M34),IF($G34="L",$M34,$N34),$B34,$D34))</f>
        <v/>
      </c>
      <c r="Y34" s="121" t="str">
        <f>IF(OR($M34="",$N34=""),"",_xlfn.BETA.INV(ABS(VLOOKUP($S$1,VLookups!$A$28:$B$29,2,FALSE)-Y$3),IF($G34="L",$N34,$M34),IF($G34="L",$M34,$N34),$B34,$D34))</f>
        <v/>
      </c>
      <c r="Z34" s="122" t="str">
        <f>IF(OR($M34="",$N34=""),"",_xlfn.BETA.INV(ABS(VLOOKUP($S$1,VLookups!$A$28:$B$29,2,FALSE)-Z$3),IF($G34="L",$N34,$M34),IF($G34="L",$M34,$N34),$B34,$D34))</f>
        <v/>
      </c>
      <c r="AA34" s="121" t="str">
        <f>IF(OR($M34="",$N34=""),"",_xlfn.BETA.INV(ABS(VLOOKUP($S$1,VLookups!$A$28:$B$29,2,FALSE)-AA$3),IF($G34="L",$N34,$M34),IF($G34="L",$M34,$N34),$B34,$D34))</f>
        <v/>
      </c>
      <c r="AB34" s="122" t="str">
        <f>IF(OR($M34="",$N34=""),"",_xlfn.BETA.INV(ABS(VLOOKUP($S$1,VLookups!$A$28:$B$29,2,FALSE)-AB$3),IF($G34="L",$N34,$M34),IF($G34="L",$M34,$N34),$B34,$D34))</f>
        <v/>
      </c>
      <c r="AC34" s="121" t="str">
        <f>IF(OR($M34="",$N34=""),"",_xlfn.BETA.INV(ABS(VLOOKUP($S$1,VLookups!$A$28:$B$29,2,FALSE)-AC$3),IF($G34="L",$N34,$M34),IF($G34="L",$M34,$N34),$B34,$D34))</f>
        <v/>
      </c>
      <c r="AD34" s="122" t="str">
        <f>IF(OR($M34="",$N34=""),"",_xlfn.BETA.INV(ABS(VLOOKUP($S$1,VLookups!$A$28:$B$29,2,FALSE)-AD$3),IF($G34="L",$N34,$M34),IF($G34="L",$M34,$N34),$B34,$D34))</f>
        <v/>
      </c>
      <c r="AE34" s="121" t="str">
        <f>IF(OR($M34="",$N34=""),"",_xlfn.BETA.INV(ABS(VLOOKUP($S$1,VLookups!$A$28:$B$29,2,FALSE)-AE$3),IF($G34="L",$N34,$M34),IF($G34="L",$M34,$N34),$B34,$D34))</f>
        <v/>
      </c>
      <c r="AF34" s="122" t="str">
        <f>IF(OR($M34="",$N34=""),"",_xlfn.BETA.INV(ABS(VLOOKUP($S$1,VLookups!$A$28:$B$29,2,FALSE)-AF$3),IF($G34="L",$N34,$M34),IF($G34="L",$M34,$N34),$B34,$D34))</f>
        <v/>
      </c>
      <c r="AG34" s="17"/>
      <c r="AH34" s="208" t="str">
        <f t="shared" si="21"/>
        <v/>
      </c>
      <c r="AI34" s="206" t="str">
        <f t="shared" si="22"/>
        <v/>
      </c>
      <c r="AJ34" s="190" t="str">
        <f t="shared" ref="AJ34:CU34" si="183">IF(ISNONTEXT($AH34),AI34+$AH34,"")</f>
        <v/>
      </c>
      <c r="AK34" s="190" t="str">
        <f t="shared" si="183"/>
        <v/>
      </c>
      <c r="AL34" s="190" t="str">
        <f t="shared" si="183"/>
        <v/>
      </c>
      <c r="AM34" s="190" t="str">
        <f t="shared" si="183"/>
        <v/>
      </c>
      <c r="AN34" s="190" t="str">
        <f t="shared" si="183"/>
        <v/>
      </c>
      <c r="AO34" s="190" t="str">
        <f t="shared" si="183"/>
        <v/>
      </c>
      <c r="AP34" s="190" t="str">
        <f t="shared" si="183"/>
        <v/>
      </c>
      <c r="AQ34" s="190" t="str">
        <f t="shared" si="183"/>
        <v/>
      </c>
      <c r="AR34" s="190" t="str">
        <f t="shared" si="183"/>
        <v/>
      </c>
      <c r="AS34" s="190" t="str">
        <f t="shared" si="183"/>
        <v/>
      </c>
      <c r="AT34" s="190" t="str">
        <f t="shared" si="183"/>
        <v/>
      </c>
      <c r="AU34" s="190" t="str">
        <f t="shared" si="183"/>
        <v/>
      </c>
      <c r="AV34" s="190" t="str">
        <f t="shared" si="183"/>
        <v/>
      </c>
      <c r="AW34" s="190" t="str">
        <f t="shared" si="183"/>
        <v/>
      </c>
      <c r="AX34" s="190" t="str">
        <f t="shared" si="183"/>
        <v/>
      </c>
      <c r="AY34" s="190" t="str">
        <f t="shared" si="183"/>
        <v/>
      </c>
      <c r="AZ34" s="190" t="str">
        <f t="shared" si="183"/>
        <v/>
      </c>
      <c r="BA34" s="190" t="str">
        <f t="shared" si="183"/>
        <v/>
      </c>
      <c r="BB34" s="190" t="str">
        <f t="shared" si="183"/>
        <v/>
      </c>
      <c r="BC34" s="190" t="str">
        <f t="shared" si="183"/>
        <v/>
      </c>
      <c r="BD34" s="190" t="str">
        <f t="shared" si="183"/>
        <v/>
      </c>
      <c r="BE34" s="190" t="str">
        <f t="shared" si="183"/>
        <v/>
      </c>
      <c r="BF34" s="190" t="str">
        <f t="shared" si="183"/>
        <v/>
      </c>
      <c r="BG34" s="190" t="str">
        <f t="shared" si="183"/>
        <v/>
      </c>
      <c r="BH34" s="190" t="str">
        <f t="shared" si="183"/>
        <v/>
      </c>
      <c r="BI34" s="190" t="str">
        <f t="shared" si="183"/>
        <v/>
      </c>
      <c r="BJ34" s="190" t="str">
        <f t="shared" si="183"/>
        <v/>
      </c>
      <c r="BK34" s="190" t="str">
        <f t="shared" si="183"/>
        <v/>
      </c>
      <c r="BL34" s="190" t="str">
        <f t="shared" si="183"/>
        <v/>
      </c>
      <c r="BM34" s="190" t="str">
        <f t="shared" si="183"/>
        <v/>
      </c>
      <c r="BN34" s="190" t="str">
        <f t="shared" si="183"/>
        <v/>
      </c>
      <c r="BO34" s="190" t="str">
        <f t="shared" si="183"/>
        <v/>
      </c>
      <c r="BP34" s="190" t="str">
        <f t="shared" si="183"/>
        <v/>
      </c>
      <c r="BQ34" s="190" t="str">
        <f t="shared" si="183"/>
        <v/>
      </c>
      <c r="BR34" s="190" t="str">
        <f t="shared" si="183"/>
        <v/>
      </c>
      <c r="BS34" s="190" t="str">
        <f t="shared" si="183"/>
        <v/>
      </c>
      <c r="BT34" s="190" t="str">
        <f t="shared" si="183"/>
        <v/>
      </c>
      <c r="BU34" s="190" t="str">
        <f t="shared" si="183"/>
        <v/>
      </c>
      <c r="BV34" s="190" t="str">
        <f t="shared" si="183"/>
        <v/>
      </c>
      <c r="BW34" s="190" t="str">
        <f t="shared" si="183"/>
        <v/>
      </c>
      <c r="BX34" s="190" t="str">
        <f t="shared" si="183"/>
        <v/>
      </c>
      <c r="BY34" s="190" t="str">
        <f t="shared" si="183"/>
        <v/>
      </c>
      <c r="BZ34" s="190" t="str">
        <f t="shared" si="183"/>
        <v/>
      </c>
      <c r="CA34" s="190" t="str">
        <f t="shared" si="183"/>
        <v/>
      </c>
      <c r="CB34" s="190" t="str">
        <f t="shared" si="183"/>
        <v/>
      </c>
      <c r="CC34" s="190" t="str">
        <f t="shared" si="183"/>
        <v/>
      </c>
      <c r="CD34" s="190" t="str">
        <f t="shared" si="183"/>
        <v/>
      </c>
      <c r="CE34" s="190" t="str">
        <f t="shared" si="183"/>
        <v/>
      </c>
      <c r="CF34" s="190" t="str">
        <f t="shared" si="183"/>
        <v/>
      </c>
      <c r="CG34" s="190" t="str">
        <f t="shared" si="183"/>
        <v/>
      </c>
      <c r="CH34" s="190" t="str">
        <f t="shared" si="183"/>
        <v/>
      </c>
      <c r="CI34" s="190" t="str">
        <f t="shared" si="183"/>
        <v/>
      </c>
      <c r="CJ34" s="190" t="str">
        <f t="shared" si="183"/>
        <v/>
      </c>
      <c r="CK34" s="190" t="str">
        <f t="shared" si="183"/>
        <v/>
      </c>
      <c r="CL34" s="190" t="str">
        <f t="shared" si="183"/>
        <v/>
      </c>
      <c r="CM34" s="190" t="str">
        <f t="shared" si="183"/>
        <v/>
      </c>
      <c r="CN34" s="190" t="str">
        <f t="shared" si="183"/>
        <v/>
      </c>
      <c r="CO34" s="190" t="str">
        <f t="shared" si="183"/>
        <v/>
      </c>
      <c r="CP34" s="190" t="str">
        <f t="shared" si="183"/>
        <v/>
      </c>
      <c r="CQ34" s="190" t="str">
        <f t="shared" si="183"/>
        <v/>
      </c>
      <c r="CR34" s="190" t="str">
        <f t="shared" si="183"/>
        <v/>
      </c>
      <c r="CS34" s="190" t="str">
        <f t="shared" si="183"/>
        <v/>
      </c>
      <c r="CT34" s="190" t="str">
        <f t="shared" si="183"/>
        <v/>
      </c>
      <c r="CU34" s="190" t="str">
        <f t="shared" si="183"/>
        <v/>
      </c>
      <c r="CV34" s="190" t="str">
        <f t="shared" ref="CV34:ED34" si="184">IF(ISNONTEXT($AH34),CU34+$AH34,"")</f>
        <v/>
      </c>
      <c r="CW34" s="190" t="str">
        <f t="shared" si="184"/>
        <v/>
      </c>
      <c r="CX34" s="190" t="str">
        <f t="shared" si="184"/>
        <v/>
      </c>
      <c r="CY34" s="190" t="str">
        <f t="shared" si="184"/>
        <v/>
      </c>
      <c r="CZ34" s="190" t="str">
        <f t="shared" si="184"/>
        <v/>
      </c>
      <c r="DA34" s="190" t="str">
        <f t="shared" si="184"/>
        <v/>
      </c>
      <c r="DB34" s="190" t="str">
        <f t="shared" si="184"/>
        <v/>
      </c>
      <c r="DC34" s="190" t="str">
        <f t="shared" si="184"/>
        <v/>
      </c>
      <c r="DD34" s="190" t="str">
        <f t="shared" si="184"/>
        <v/>
      </c>
      <c r="DE34" s="190" t="str">
        <f t="shared" si="184"/>
        <v/>
      </c>
      <c r="DF34" s="190" t="str">
        <f t="shared" si="184"/>
        <v/>
      </c>
      <c r="DG34" s="190" t="str">
        <f t="shared" si="184"/>
        <v/>
      </c>
      <c r="DH34" s="190" t="str">
        <f t="shared" si="184"/>
        <v/>
      </c>
      <c r="DI34" s="190" t="str">
        <f t="shared" si="184"/>
        <v/>
      </c>
      <c r="DJ34" s="190" t="str">
        <f t="shared" si="184"/>
        <v/>
      </c>
      <c r="DK34" s="190" t="str">
        <f t="shared" si="184"/>
        <v/>
      </c>
      <c r="DL34" s="190" t="str">
        <f t="shared" si="184"/>
        <v/>
      </c>
      <c r="DM34" s="190" t="str">
        <f t="shared" si="184"/>
        <v/>
      </c>
      <c r="DN34" s="190" t="str">
        <f t="shared" si="184"/>
        <v/>
      </c>
      <c r="DO34" s="190" t="str">
        <f t="shared" si="184"/>
        <v/>
      </c>
      <c r="DP34" s="190" t="str">
        <f t="shared" si="184"/>
        <v/>
      </c>
      <c r="DQ34" s="190" t="str">
        <f t="shared" si="184"/>
        <v/>
      </c>
      <c r="DR34" s="190" t="str">
        <f t="shared" si="184"/>
        <v/>
      </c>
      <c r="DS34" s="190" t="str">
        <f t="shared" si="184"/>
        <v/>
      </c>
      <c r="DT34" s="190" t="str">
        <f t="shared" si="184"/>
        <v/>
      </c>
      <c r="DU34" s="190" t="str">
        <f t="shared" si="184"/>
        <v/>
      </c>
      <c r="DV34" s="190" t="str">
        <f t="shared" si="184"/>
        <v/>
      </c>
      <c r="DW34" s="190" t="str">
        <f t="shared" si="184"/>
        <v/>
      </c>
      <c r="DX34" s="190" t="str">
        <f t="shared" si="184"/>
        <v/>
      </c>
      <c r="DY34" s="190" t="str">
        <f t="shared" si="184"/>
        <v/>
      </c>
      <c r="DZ34" s="190" t="str">
        <f t="shared" si="184"/>
        <v/>
      </c>
      <c r="EA34" s="190" t="str">
        <f t="shared" si="184"/>
        <v/>
      </c>
      <c r="EB34" s="190" t="str">
        <f t="shared" si="184"/>
        <v/>
      </c>
      <c r="EC34" s="190" t="str">
        <f t="shared" si="184"/>
        <v/>
      </c>
      <c r="ED34" s="190" t="str">
        <f t="shared" si="184"/>
        <v/>
      </c>
      <c r="EE34" s="206" t="str">
        <f t="shared" si="25"/>
        <v/>
      </c>
      <c r="EF34" s="207" t="e">
        <f t="shared" si="26"/>
        <v>#N/A</v>
      </c>
      <c r="EG34" s="207" t="e">
        <f t="shared" si="27"/>
        <v>#N/A</v>
      </c>
      <c r="EH34" s="207" t="e">
        <f t="shared" si="28"/>
        <v>#N/A</v>
      </c>
      <c r="EI34" s="207" t="e">
        <f t="shared" si="29"/>
        <v>#N/A</v>
      </c>
      <c r="EJ34" s="207" t="e">
        <f t="shared" si="30"/>
        <v>#N/A</v>
      </c>
      <c r="EK34" s="207" t="e">
        <f t="shared" si="31"/>
        <v>#N/A</v>
      </c>
      <c r="EL34" s="207" t="e">
        <f t="shared" si="32"/>
        <v>#N/A</v>
      </c>
      <c r="EM34" s="207" t="e">
        <f t="shared" si="33"/>
        <v>#N/A</v>
      </c>
      <c r="EN34" s="207" t="e">
        <f t="shared" si="34"/>
        <v>#N/A</v>
      </c>
      <c r="EO34" s="207" t="e">
        <f t="shared" si="35"/>
        <v>#N/A</v>
      </c>
      <c r="EP34" s="207" t="e">
        <f t="shared" si="36"/>
        <v>#N/A</v>
      </c>
      <c r="EQ34" s="207" t="e">
        <f t="shared" si="37"/>
        <v>#N/A</v>
      </c>
      <c r="ER34" s="207" t="e">
        <f t="shared" si="38"/>
        <v>#N/A</v>
      </c>
      <c r="ES34" s="207" t="e">
        <f t="shared" si="39"/>
        <v>#N/A</v>
      </c>
      <c r="ET34" s="207" t="e">
        <f t="shared" si="40"/>
        <v>#N/A</v>
      </c>
      <c r="EU34" s="207" t="e">
        <f t="shared" si="41"/>
        <v>#N/A</v>
      </c>
      <c r="EV34" s="207" t="e">
        <f t="shared" si="42"/>
        <v>#N/A</v>
      </c>
      <c r="EW34" s="207" t="e">
        <f t="shared" si="43"/>
        <v>#N/A</v>
      </c>
      <c r="EX34" s="207" t="e">
        <f t="shared" si="44"/>
        <v>#N/A</v>
      </c>
      <c r="EY34" s="207" t="e">
        <f t="shared" si="45"/>
        <v>#N/A</v>
      </c>
      <c r="EZ34" s="207" t="e">
        <f t="shared" si="46"/>
        <v>#N/A</v>
      </c>
      <c r="FA34" s="207" t="e">
        <f t="shared" si="47"/>
        <v>#N/A</v>
      </c>
      <c r="FB34" s="207" t="e">
        <f t="shared" si="48"/>
        <v>#N/A</v>
      </c>
      <c r="FC34" s="207" t="e">
        <f t="shared" si="49"/>
        <v>#N/A</v>
      </c>
      <c r="FD34" s="207" t="e">
        <f t="shared" si="50"/>
        <v>#N/A</v>
      </c>
      <c r="FE34" s="207" t="e">
        <f t="shared" si="51"/>
        <v>#N/A</v>
      </c>
      <c r="FF34" s="207" t="e">
        <f t="shared" si="52"/>
        <v>#N/A</v>
      </c>
      <c r="FG34" s="207" t="e">
        <f t="shared" si="53"/>
        <v>#N/A</v>
      </c>
      <c r="FH34" s="207" t="e">
        <f t="shared" si="54"/>
        <v>#N/A</v>
      </c>
      <c r="FI34" s="207" t="e">
        <f t="shared" si="55"/>
        <v>#N/A</v>
      </c>
      <c r="FJ34" s="207" t="e">
        <f t="shared" si="56"/>
        <v>#N/A</v>
      </c>
      <c r="FK34" s="207" t="e">
        <f t="shared" si="57"/>
        <v>#N/A</v>
      </c>
      <c r="FL34" s="207" t="e">
        <f t="shared" si="58"/>
        <v>#N/A</v>
      </c>
      <c r="FM34" s="207" t="e">
        <f t="shared" si="59"/>
        <v>#N/A</v>
      </c>
      <c r="FN34" s="207" t="e">
        <f t="shared" si="60"/>
        <v>#N/A</v>
      </c>
      <c r="FO34" s="207" t="e">
        <f t="shared" si="61"/>
        <v>#N/A</v>
      </c>
      <c r="FP34" s="207" t="e">
        <f t="shared" si="62"/>
        <v>#N/A</v>
      </c>
      <c r="FQ34" s="207" t="e">
        <f t="shared" si="63"/>
        <v>#N/A</v>
      </c>
      <c r="FR34" s="207" t="e">
        <f t="shared" si="64"/>
        <v>#N/A</v>
      </c>
      <c r="FS34" s="207" t="e">
        <f t="shared" si="65"/>
        <v>#N/A</v>
      </c>
      <c r="FT34" s="207" t="e">
        <f t="shared" si="66"/>
        <v>#N/A</v>
      </c>
      <c r="FU34" s="207" t="e">
        <f t="shared" si="67"/>
        <v>#N/A</v>
      </c>
      <c r="FV34" s="207" t="e">
        <f t="shared" si="68"/>
        <v>#N/A</v>
      </c>
      <c r="FW34" s="207" t="e">
        <f t="shared" si="69"/>
        <v>#N/A</v>
      </c>
      <c r="FX34" s="207" t="e">
        <f t="shared" si="70"/>
        <v>#N/A</v>
      </c>
      <c r="FY34" s="207" t="e">
        <f t="shared" si="71"/>
        <v>#N/A</v>
      </c>
      <c r="FZ34" s="207" t="e">
        <f t="shared" si="72"/>
        <v>#N/A</v>
      </c>
      <c r="GA34" s="207" t="e">
        <f t="shared" si="73"/>
        <v>#N/A</v>
      </c>
      <c r="GB34" s="207" t="e">
        <f t="shared" si="74"/>
        <v>#N/A</v>
      </c>
      <c r="GC34" s="207" t="e">
        <f t="shared" si="75"/>
        <v>#N/A</v>
      </c>
      <c r="GD34" s="207" t="e">
        <f t="shared" si="76"/>
        <v>#N/A</v>
      </c>
      <c r="GE34" s="207" t="e">
        <f t="shared" si="77"/>
        <v>#N/A</v>
      </c>
      <c r="GF34" s="207" t="e">
        <f t="shared" si="78"/>
        <v>#N/A</v>
      </c>
      <c r="GG34" s="207" t="e">
        <f t="shared" si="79"/>
        <v>#N/A</v>
      </c>
      <c r="GH34" s="207" t="e">
        <f t="shared" si="80"/>
        <v>#N/A</v>
      </c>
      <c r="GI34" s="207" t="e">
        <f t="shared" si="81"/>
        <v>#N/A</v>
      </c>
      <c r="GJ34" s="207" t="e">
        <f t="shared" si="82"/>
        <v>#N/A</v>
      </c>
      <c r="GK34" s="207" t="e">
        <f t="shared" si="83"/>
        <v>#N/A</v>
      </c>
      <c r="GL34" s="207" t="e">
        <f t="shared" si="84"/>
        <v>#N/A</v>
      </c>
      <c r="GM34" s="207" t="e">
        <f t="shared" si="85"/>
        <v>#N/A</v>
      </c>
      <c r="GN34" s="207" t="e">
        <f t="shared" si="86"/>
        <v>#N/A</v>
      </c>
      <c r="GO34" s="207" t="e">
        <f t="shared" si="87"/>
        <v>#N/A</v>
      </c>
      <c r="GP34" s="207" t="e">
        <f t="shared" si="88"/>
        <v>#N/A</v>
      </c>
      <c r="GQ34" s="207" t="e">
        <f t="shared" si="89"/>
        <v>#N/A</v>
      </c>
      <c r="GR34" s="207" t="e">
        <f t="shared" si="90"/>
        <v>#N/A</v>
      </c>
      <c r="GS34" s="207" t="e">
        <f t="shared" si="91"/>
        <v>#N/A</v>
      </c>
      <c r="GT34" s="207" t="e">
        <f t="shared" si="92"/>
        <v>#N/A</v>
      </c>
      <c r="GU34" s="207" t="e">
        <f t="shared" si="93"/>
        <v>#N/A</v>
      </c>
      <c r="GV34" s="207" t="e">
        <f t="shared" si="94"/>
        <v>#N/A</v>
      </c>
      <c r="GW34" s="207" t="e">
        <f t="shared" si="95"/>
        <v>#N/A</v>
      </c>
      <c r="GX34" s="207" t="e">
        <f t="shared" si="96"/>
        <v>#N/A</v>
      </c>
      <c r="GY34" s="207" t="e">
        <f t="shared" si="97"/>
        <v>#N/A</v>
      </c>
      <c r="GZ34" s="207" t="e">
        <f t="shared" si="98"/>
        <v>#N/A</v>
      </c>
      <c r="HA34" s="207" t="e">
        <f t="shared" si="99"/>
        <v>#N/A</v>
      </c>
      <c r="HB34" s="207" t="e">
        <f t="shared" si="100"/>
        <v>#N/A</v>
      </c>
      <c r="HC34" s="207" t="e">
        <f t="shared" si="101"/>
        <v>#N/A</v>
      </c>
      <c r="HD34" s="207" t="e">
        <f t="shared" si="102"/>
        <v>#N/A</v>
      </c>
      <c r="HE34" s="207" t="e">
        <f t="shared" si="103"/>
        <v>#N/A</v>
      </c>
      <c r="HF34" s="207" t="e">
        <f t="shared" si="104"/>
        <v>#N/A</v>
      </c>
      <c r="HG34" s="207" t="e">
        <f t="shared" si="105"/>
        <v>#N/A</v>
      </c>
      <c r="HH34" s="207" t="e">
        <f t="shared" si="106"/>
        <v>#N/A</v>
      </c>
      <c r="HI34" s="207" t="e">
        <f t="shared" si="107"/>
        <v>#N/A</v>
      </c>
      <c r="HJ34" s="207" t="e">
        <f t="shared" si="108"/>
        <v>#N/A</v>
      </c>
      <c r="HK34" s="207" t="e">
        <f t="shared" si="109"/>
        <v>#N/A</v>
      </c>
      <c r="HL34" s="207" t="e">
        <f t="shared" si="110"/>
        <v>#N/A</v>
      </c>
      <c r="HM34" s="207" t="e">
        <f t="shared" si="111"/>
        <v>#N/A</v>
      </c>
      <c r="HN34" s="207" t="e">
        <f t="shared" si="112"/>
        <v>#N/A</v>
      </c>
      <c r="HO34" s="207" t="e">
        <f t="shared" si="113"/>
        <v>#N/A</v>
      </c>
      <c r="HP34" s="207" t="e">
        <f t="shared" si="114"/>
        <v>#N/A</v>
      </c>
      <c r="HQ34" s="207" t="e">
        <f t="shared" si="115"/>
        <v>#N/A</v>
      </c>
      <c r="HR34" s="207" t="e">
        <f t="shared" si="116"/>
        <v>#N/A</v>
      </c>
      <c r="HS34" s="207" t="e">
        <f t="shared" si="117"/>
        <v>#N/A</v>
      </c>
      <c r="HT34" s="207" t="e">
        <f t="shared" si="118"/>
        <v>#N/A</v>
      </c>
      <c r="HU34" s="207" t="e">
        <f t="shared" si="119"/>
        <v>#N/A</v>
      </c>
      <c r="HV34" s="207" t="e">
        <f t="shared" si="120"/>
        <v>#N/A</v>
      </c>
      <c r="HW34" s="207" t="e">
        <f t="shared" si="121"/>
        <v>#N/A</v>
      </c>
      <c r="HX34" s="207" t="e">
        <f t="shared" si="122"/>
        <v>#N/A</v>
      </c>
      <c r="HY34" s="207" t="e">
        <f t="shared" si="123"/>
        <v>#N/A</v>
      </c>
      <c r="HZ34" s="207" t="e">
        <f t="shared" si="124"/>
        <v>#N/A</v>
      </c>
      <c r="IA34" s="207" t="e">
        <f t="shared" si="125"/>
        <v>#N/A</v>
      </c>
      <c r="IB34" s="207" t="e">
        <f t="shared" si="126"/>
        <v>#N/A</v>
      </c>
    </row>
    <row r="35" spans="1:236" hidden="1" x14ac:dyDescent="0.25">
      <c r="A35" s="22">
        <v>32</v>
      </c>
      <c r="B35" s="110" t="str">
        <f t="shared" si="10"/>
        <v/>
      </c>
      <c r="C35" s="124"/>
      <c r="D35" s="110" t="str">
        <f t="shared" si="11"/>
        <v/>
      </c>
      <c r="E35" s="119" t="str">
        <f t="shared" si="12"/>
        <v/>
      </c>
      <c r="F35" s="23" t="str">
        <f t="shared" si="13"/>
        <v/>
      </c>
      <c r="G35" s="24" t="str">
        <f t="shared" si="14"/>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15"/>
        <v/>
      </c>
      <c r="K35" s="26"/>
      <c r="L35" s="24" t="str">
        <f>IF(OR(F35="",K35=""),"",MATCH(K35,Confidence!$A$1:$A$10,0))</f>
        <v/>
      </c>
      <c r="M35" s="27" t="str">
        <f t="shared" si="16"/>
        <v/>
      </c>
      <c r="N35" s="27" t="str">
        <f t="shared" si="17"/>
        <v/>
      </c>
      <c r="O35" s="24"/>
      <c r="P35" s="111" t="str">
        <f t="shared" si="18"/>
        <v/>
      </c>
      <c r="Q35" s="111" t="str">
        <f t="shared" si="19"/>
        <v/>
      </c>
      <c r="R35" s="39" t="str">
        <f t="shared" si="20"/>
        <v/>
      </c>
      <c r="S35" s="124"/>
      <c r="T35" s="218" t="str">
        <f>IF(AND(B35&gt;0,C35&gt;0,D35&gt;0,M35&gt;0,N35&gt;0,S35&gt;0,NOT(K35="")),ABS(VLOOKUP($S$1,VLookups!$A$28:$B$29,2,FALSE)-_xlfn.BETA.DIST(S35,IF(G35="L",N35,M35),IF(G35="L",M35,N35),TRUE,B35,D35)),"")</f>
        <v/>
      </c>
      <c r="U35" s="121" t="str">
        <f>IF(OR($M35="",$N35=""),"",_xlfn.BETA.INV(ABS(VLOOKUP($S$1,VLookups!$A$28:$B$29,2,FALSE)-U$3),IF($G35="L",$N35,$M35),IF($G35="L",$M35,$N35),$B35,$D35))</f>
        <v/>
      </c>
      <c r="V35" s="122" t="str">
        <f>IF(OR($M35="",$N35=""),"",_xlfn.BETA.INV(ABS(VLOOKUP($S$1,VLookups!$A$28:$B$29,2,FALSE)-V$3),IF($G35="L",$N35,$M35),IF($G35="L",$M35,$N35),$B35,$D35))</f>
        <v/>
      </c>
      <c r="W35" s="121" t="str">
        <f>IF(OR($M35="",$N35=""),"",_xlfn.BETA.INV(ABS(VLOOKUP($S$1,VLookups!$A$28:$B$29,2,FALSE)-W$3),IF($G35="L",$N35,$M35),IF($G35="L",$M35,$N35),$B35,$D35))</f>
        <v/>
      </c>
      <c r="X35" s="122" t="str">
        <f>IF(OR($M35="",$N35=""),"",_xlfn.BETA.INV(ABS(VLOOKUP($S$1,VLookups!$A$28:$B$29,2,FALSE)-X$3),IF($G35="L",$N35,$M35),IF($G35="L",$M35,$N35),$B35,$D35))</f>
        <v/>
      </c>
      <c r="Y35" s="121" t="str">
        <f>IF(OR($M35="",$N35=""),"",_xlfn.BETA.INV(ABS(VLOOKUP($S$1,VLookups!$A$28:$B$29,2,FALSE)-Y$3),IF($G35="L",$N35,$M35),IF($G35="L",$M35,$N35),$B35,$D35))</f>
        <v/>
      </c>
      <c r="Z35" s="122" t="str">
        <f>IF(OR($M35="",$N35=""),"",_xlfn.BETA.INV(ABS(VLOOKUP($S$1,VLookups!$A$28:$B$29,2,FALSE)-Z$3),IF($G35="L",$N35,$M35),IF($G35="L",$M35,$N35),$B35,$D35))</f>
        <v/>
      </c>
      <c r="AA35" s="121" t="str">
        <f>IF(OR($M35="",$N35=""),"",_xlfn.BETA.INV(ABS(VLOOKUP($S$1,VLookups!$A$28:$B$29,2,FALSE)-AA$3),IF($G35="L",$N35,$M35),IF($G35="L",$M35,$N35),$B35,$D35))</f>
        <v/>
      </c>
      <c r="AB35" s="122" t="str">
        <f>IF(OR($M35="",$N35=""),"",_xlfn.BETA.INV(ABS(VLOOKUP($S$1,VLookups!$A$28:$B$29,2,FALSE)-AB$3),IF($G35="L",$N35,$M35),IF($G35="L",$M35,$N35),$B35,$D35))</f>
        <v/>
      </c>
      <c r="AC35" s="121" t="str">
        <f>IF(OR($M35="",$N35=""),"",_xlfn.BETA.INV(ABS(VLOOKUP($S$1,VLookups!$A$28:$B$29,2,FALSE)-AC$3),IF($G35="L",$N35,$M35),IF($G35="L",$M35,$N35),$B35,$D35))</f>
        <v/>
      </c>
      <c r="AD35" s="122" t="str">
        <f>IF(OR($M35="",$N35=""),"",_xlfn.BETA.INV(ABS(VLOOKUP($S$1,VLookups!$A$28:$B$29,2,FALSE)-AD$3),IF($G35="L",$N35,$M35),IF($G35="L",$M35,$N35),$B35,$D35))</f>
        <v/>
      </c>
      <c r="AE35" s="121" t="str">
        <f>IF(OR($M35="",$N35=""),"",_xlfn.BETA.INV(ABS(VLOOKUP($S$1,VLookups!$A$28:$B$29,2,FALSE)-AE$3),IF($G35="L",$N35,$M35),IF($G35="L",$M35,$N35),$B35,$D35))</f>
        <v/>
      </c>
      <c r="AF35" s="122" t="str">
        <f>IF(OR($M35="",$N35=""),"",_xlfn.BETA.INV(ABS(VLOOKUP($S$1,VLookups!$A$28:$B$29,2,FALSE)-AF$3),IF($G35="L",$N35,$M35),IF($G35="L",$M35,$N35),$B35,$D35))</f>
        <v/>
      </c>
      <c r="AG35" s="17"/>
      <c r="AH35" s="208" t="str">
        <f t="shared" si="21"/>
        <v/>
      </c>
      <c r="AI35" s="206" t="str">
        <f t="shared" si="22"/>
        <v/>
      </c>
      <c r="AJ35" s="190" t="str">
        <f t="shared" ref="AJ35:CU35" si="185">IF(ISNONTEXT($AH35),AI35+$AH35,"")</f>
        <v/>
      </c>
      <c r="AK35" s="190" t="str">
        <f t="shared" si="185"/>
        <v/>
      </c>
      <c r="AL35" s="190" t="str">
        <f t="shared" si="185"/>
        <v/>
      </c>
      <c r="AM35" s="190" t="str">
        <f t="shared" si="185"/>
        <v/>
      </c>
      <c r="AN35" s="190" t="str">
        <f t="shared" si="185"/>
        <v/>
      </c>
      <c r="AO35" s="190" t="str">
        <f t="shared" si="185"/>
        <v/>
      </c>
      <c r="AP35" s="190" t="str">
        <f t="shared" si="185"/>
        <v/>
      </c>
      <c r="AQ35" s="190" t="str">
        <f t="shared" si="185"/>
        <v/>
      </c>
      <c r="AR35" s="190" t="str">
        <f t="shared" si="185"/>
        <v/>
      </c>
      <c r="AS35" s="190" t="str">
        <f t="shared" si="185"/>
        <v/>
      </c>
      <c r="AT35" s="190" t="str">
        <f t="shared" si="185"/>
        <v/>
      </c>
      <c r="AU35" s="190" t="str">
        <f t="shared" si="185"/>
        <v/>
      </c>
      <c r="AV35" s="190" t="str">
        <f t="shared" si="185"/>
        <v/>
      </c>
      <c r="AW35" s="190" t="str">
        <f t="shared" si="185"/>
        <v/>
      </c>
      <c r="AX35" s="190" t="str">
        <f t="shared" si="185"/>
        <v/>
      </c>
      <c r="AY35" s="190" t="str">
        <f t="shared" si="185"/>
        <v/>
      </c>
      <c r="AZ35" s="190" t="str">
        <f t="shared" si="185"/>
        <v/>
      </c>
      <c r="BA35" s="190" t="str">
        <f t="shared" si="185"/>
        <v/>
      </c>
      <c r="BB35" s="190" t="str">
        <f t="shared" si="185"/>
        <v/>
      </c>
      <c r="BC35" s="190" t="str">
        <f t="shared" si="185"/>
        <v/>
      </c>
      <c r="BD35" s="190" t="str">
        <f t="shared" si="185"/>
        <v/>
      </c>
      <c r="BE35" s="190" t="str">
        <f t="shared" si="185"/>
        <v/>
      </c>
      <c r="BF35" s="190" t="str">
        <f t="shared" si="185"/>
        <v/>
      </c>
      <c r="BG35" s="190" t="str">
        <f t="shared" si="185"/>
        <v/>
      </c>
      <c r="BH35" s="190" t="str">
        <f t="shared" si="185"/>
        <v/>
      </c>
      <c r="BI35" s="190" t="str">
        <f t="shared" si="185"/>
        <v/>
      </c>
      <c r="BJ35" s="190" t="str">
        <f t="shared" si="185"/>
        <v/>
      </c>
      <c r="BK35" s="190" t="str">
        <f t="shared" si="185"/>
        <v/>
      </c>
      <c r="BL35" s="190" t="str">
        <f t="shared" si="185"/>
        <v/>
      </c>
      <c r="BM35" s="190" t="str">
        <f t="shared" si="185"/>
        <v/>
      </c>
      <c r="BN35" s="190" t="str">
        <f t="shared" si="185"/>
        <v/>
      </c>
      <c r="BO35" s="190" t="str">
        <f t="shared" si="185"/>
        <v/>
      </c>
      <c r="BP35" s="190" t="str">
        <f t="shared" si="185"/>
        <v/>
      </c>
      <c r="BQ35" s="190" t="str">
        <f t="shared" si="185"/>
        <v/>
      </c>
      <c r="BR35" s="190" t="str">
        <f t="shared" si="185"/>
        <v/>
      </c>
      <c r="BS35" s="190" t="str">
        <f t="shared" si="185"/>
        <v/>
      </c>
      <c r="BT35" s="190" t="str">
        <f t="shared" si="185"/>
        <v/>
      </c>
      <c r="BU35" s="190" t="str">
        <f t="shared" si="185"/>
        <v/>
      </c>
      <c r="BV35" s="190" t="str">
        <f t="shared" si="185"/>
        <v/>
      </c>
      <c r="BW35" s="190" t="str">
        <f t="shared" si="185"/>
        <v/>
      </c>
      <c r="BX35" s="190" t="str">
        <f t="shared" si="185"/>
        <v/>
      </c>
      <c r="BY35" s="190" t="str">
        <f t="shared" si="185"/>
        <v/>
      </c>
      <c r="BZ35" s="190" t="str">
        <f t="shared" si="185"/>
        <v/>
      </c>
      <c r="CA35" s="190" t="str">
        <f t="shared" si="185"/>
        <v/>
      </c>
      <c r="CB35" s="190" t="str">
        <f t="shared" si="185"/>
        <v/>
      </c>
      <c r="CC35" s="190" t="str">
        <f t="shared" si="185"/>
        <v/>
      </c>
      <c r="CD35" s="190" t="str">
        <f t="shared" si="185"/>
        <v/>
      </c>
      <c r="CE35" s="190" t="str">
        <f t="shared" si="185"/>
        <v/>
      </c>
      <c r="CF35" s="190" t="str">
        <f t="shared" si="185"/>
        <v/>
      </c>
      <c r="CG35" s="190" t="str">
        <f t="shared" si="185"/>
        <v/>
      </c>
      <c r="CH35" s="190" t="str">
        <f t="shared" si="185"/>
        <v/>
      </c>
      <c r="CI35" s="190" t="str">
        <f t="shared" si="185"/>
        <v/>
      </c>
      <c r="CJ35" s="190" t="str">
        <f t="shared" si="185"/>
        <v/>
      </c>
      <c r="CK35" s="190" t="str">
        <f t="shared" si="185"/>
        <v/>
      </c>
      <c r="CL35" s="190" t="str">
        <f t="shared" si="185"/>
        <v/>
      </c>
      <c r="CM35" s="190" t="str">
        <f t="shared" si="185"/>
        <v/>
      </c>
      <c r="CN35" s="190" t="str">
        <f t="shared" si="185"/>
        <v/>
      </c>
      <c r="CO35" s="190" t="str">
        <f t="shared" si="185"/>
        <v/>
      </c>
      <c r="CP35" s="190" t="str">
        <f t="shared" si="185"/>
        <v/>
      </c>
      <c r="CQ35" s="190" t="str">
        <f t="shared" si="185"/>
        <v/>
      </c>
      <c r="CR35" s="190" t="str">
        <f t="shared" si="185"/>
        <v/>
      </c>
      <c r="CS35" s="190" t="str">
        <f t="shared" si="185"/>
        <v/>
      </c>
      <c r="CT35" s="190" t="str">
        <f t="shared" si="185"/>
        <v/>
      </c>
      <c r="CU35" s="190" t="str">
        <f t="shared" si="185"/>
        <v/>
      </c>
      <c r="CV35" s="190" t="str">
        <f t="shared" ref="CV35:ED35" si="186">IF(ISNONTEXT($AH35),CU35+$AH35,"")</f>
        <v/>
      </c>
      <c r="CW35" s="190" t="str">
        <f t="shared" si="186"/>
        <v/>
      </c>
      <c r="CX35" s="190" t="str">
        <f t="shared" si="186"/>
        <v/>
      </c>
      <c r="CY35" s="190" t="str">
        <f t="shared" si="186"/>
        <v/>
      </c>
      <c r="CZ35" s="190" t="str">
        <f t="shared" si="186"/>
        <v/>
      </c>
      <c r="DA35" s="190" t="str">
        <f t="shared" si="186"/>
        <v/>
      </c>
      <c r="DB35" s="190" t="str">
        <f t="shared" si="186"/>
        <v/>
      </c>
      <c r="DC35" s="190" t="str">
        <f t="shared" si="186"/>
        <v/>
      </c>
      <c r="DD35" s="190" t="str">
        <f t="shared" si="186"/>
        <v/>
      </c>
      <c r="DE35" s="190" t="str">
        <f t="shared" si="186"/>
        <v/>
      </c>
      <c r="DF35" s="190" t="str">
        <f t="shared" si="186"/>
        <v/>
      </c>
      <c r="DG35" s="190" t="str">
        <f t="shared" si="186"/>
        <v/>
      </c>
      <c r="DH35" s="190" t="str">
        <f t="shared" si="186"/>
        <v/>
      </c>
      <c r="DI35" s="190" t="str">
        <f t="shared" si="186"/>
        <v/>
      </c>
      <c r="DJ35" s="190" t="str">
        <f t="shared" si="186"/>
        <v/>
      </c>
      <c r="DK35" s="190" t="str">
        <f t="shared" si="186"/>
        <v/>
      </c>
      <c r="DL35" s="190" t="str">
        <f t="shared" si="186"/>
        <v/>
      </c>
      <c r="DM35" s="190" t="str">
        <f t="shared" si="186"/>
        <v/>
      </c>
      <c r="DN35" s="190" t="str">
        <f t="shared" si="186"/>
        <v/>
      </c>
      <c r="DO35" s="190" t="str">
        <f t="shared" si="186"/>
        <v/>
      </c>
      <c r="DP35" s="190" t="str">
        <f t="shared" si="186"/>
        <v/>
      </c>
      <c r="DQ35" s="190" t="str">
        <f t="shared" si="186"/>
        <v/>
      </c>
      <c r="DR35" s="190" t="str">
        <f t="shared" si="186"/>
        <v/>
      </c>
      <c r="DS35" s="190" t="str">
        <f t="shared" si="186"/>
        <v/>
      </c>
      <c r="DT35" s="190" t="str">
        <f t="shared" si="186"/>
        <v/>
      </c>
      <c r="DU35" s="190" t="str">
        <f t="shared" si="186"/>
        <v/>
      </c>
      <c r="DV35" s="190" t="str">
        <f t="shared" si="186"/>
        <v/>
      </c>
      <c r="DW35" s="190" t="str">
        <f t="shared" si="186"/>
        <v/>
      </c>
      <c r="DX35" s="190" t="str">
        <f t="shared" si="186"/>
        <v/>
      </c>
      <c r="DY35" s="190" t="str">
        <f t="shared" si="186"/>
        <v/>
      </c>
      <c r="DZ35" s="190" t="str">
        <f t="shared" si="186"/>
        <v/>
      </c>
      <c r="EA35" s="190" t="str">
        <f t="shared" si="186"/>
        <v/>
      </c>
      <c r="EB35" s="190" t="str">
        <f t="shared" si="186"/>
        <v/>
      </c>
      <c r="EC35" s="190" t="str">
        <f t="shared" si="186"/>
        <v/>
      </c>
      <c r="ED35" s="190" t="str">
        <f t="shared" si="186"/>
        <v/>
      </c>
      <c r="EE35" s="206" t="str">
        <f t="shared" si="25"/>
        <v/>
      </c>
      <c r="EF35" s="207" t="e">
        <f t="shared" si="26"/>
        <v>#N/A</v>
      </c>
      <c r="EG35" s="207" t="e">
        <f t="shared" si="27"/>
        <v>#N/A</v>
      </c>
      <c r="EH35" s="207" t="e">
        <f t="shared" si="28"/>
        <v>#N/A</v>
      </c>
      <c r="EI35" s="207" t="e">
        <f t="shared" si="29"/>
        <v>#N/A</v>
      </c>
      <c r="EJ35" s="207" t="e">
        <f t="shared" si="30"/>
        <v>#N/A</v>
      </c>
      <c r="EK35" s="207" t="e">
        <f t="shared" si="31"/>
        <v>#N/A</v>
      </c>
      <c r="EL35" s="207" t="e">
        <f t="shared" si="32"/>
        <v>#N/A</v>
      </c>
      <c r="EM35" s="207" t="e">
        <f t="shared" si="33"/>
        <v>#N/A</v>
      </c>
      <c r="EN35" s="207" t="e">
        <f t="shared" si="34"/>
        <v>#N/A</v>
      </c>
      <c r="EO35" s="207" t="e">
        <f t="shared" si="35"/>
        <v>#N/A</v>
      </c>
      <c r="EP35" s="207" t="e">
        <f t="shared" si="36"/>
        <v>#N/A</v>
      </c>
      <c r="EQ35" s="207" t="e">
        <f t="shared" si="37"/>
        <v>#N/A</v>
      </c>
      <c r="ER35" s="207" t="e">
        <f t="shared" si="38"/>
        <v>#N/A</v>
      </c>
      <c r="ES35" s="207" t="e">
        <f t="shared" si="39"/>
        <v>#N/A</v>
      </c>
      <c r="ET35" s="207" t="e">
        <f t="shared" si="40"/>
        <v>#N/A</v>
      </c>
      <c r="EU35" s="207" t="e">
        <f t="shared" si="41"/>
        <v>#N/A</v>
      </c>
      <c r="EV35" s="207" t="e">
        <f t="shared" si="42"/>
        <v>#N/A</v>
      </c>
      <c r="EW35" s="207" t="e">
        <f t="shared" si="43"/>
        <v>#N/A</v>
      </c>
      <c r="EX35" s="207" t="e">
        <f t="shared" si="44"/>
        <v>#N/A</v>
      </c>
      <c r="EY35" s="207" t="e">
        <f t="shared" si="45"/>
        <v>#N/A</v>
      </c>
      <c r="EZ35" s="207" t="e">
        <f t="shared" si="46"/>
        <v>#N/A</v>
      </c>
      <c r="FA35" s="207" t="e">
        <f t="shared" si="47"/>
        <v>#N/A</v>
      </c>
      <c r="FB35" s="207" t="e">
        <f t="shared" si="48"/>
        <v>#N/A</v>
      </c>
      <c r="FC35" s="207" t="e">
        <f t="shared" si="49"/>
        <v>#N/A</v>
      </c>
      <c r="FD35" s="207" t="e">
        <f t="shared" si="50"/>
        <v>#N/A</v>
      </c>
      <c r="FE35" s="207" t="e">
        <f t="shared" si="51"/>
        <v>#N/A</v>
      </c>
      <c r="FF35" s="207" t="e">
        <f t="shared" si="52"/>
        <v>#N/A</v>
      </c>
      <c r="FG35" s="207" t="e">
        <f t="shared" si="53"/>
        <v>#N/A</v>
      </c>
      <c r="FH35" s="207" t="e">
        <f t="shared" si="54"/>
        <v>#N/A</v>
      </c>
      <c r="FI35" s="207" t="e">
        <f t="shared" si="55"/>
        <v>#N/A</v>
      </c>
      <c r="FJ35" s="207" t="e">
        <f t="shared" si="56"/>
        <v>#N/A</v>
      </c>
      <c r="FK35" s="207" t="e">
        <f t="shared" si="57"/>
        <v>#N/A</v>
      </c>
      <c r="FL35" s="207" t="e">
        <f t="shared" si="58"/>
        <v>#N/A</v>
      </c>
      <c r="FM35" s="207" t="e">
        <f t="shared" si="59"/>
        <v>#N/A</v>
      </c>
      <c r="FN35" s="207" t="e">
        <f t="shared" si="60"/>
        <v>#N/A</v>
      </c>
      <c r="FO35" s="207" t="e">
        <f t="shared" si="61"/>
        <v>#N/A</v>
      </c>
      <c r="FP35" s="207" t="e">
        <f t="shared" si="62"/>
        <v>#N/A</v>
      </c>
      <c r="FQ35" s="207" t="e">
        <f t="shared" si="63"/>
        <v>#N/A</v>
      </c>
      <c r="FR35" s="207" t="e">
        <f t="shared" si="64"/>
        <v>#N/A</v>
      </c>
      <c r="FS35" s="207" t="e">
        <f t="shared" si="65"/>
        <v>#N/A</v>
      </c>
      <c r="FT35" s="207" t="e">
        <f t="shared" si="66"/>
        <v>#N/A</v>
      </c>
      <c r="FU35" s="207" t="e">
        <f t="shared" si="67"/>
        <v>#N/A</v>
      </c>
      <c r="FV35" s="207" t="e">
        <f t="shared" si="68"/>
        <v>#N/A</v>
      </c>
      <c r="FW35" s="207" t="e">
        <f t="shared" si="69"/>
        <v>#N/A</v>
      </c>
      <c r="FX35" s="207" t="e">
        <f t="shared" si="70"/>
        <v>#N/A</v>
      </c>
      <c r="FY35" s="207" t="e">
        <f t="shared" si="71"/>
        <v>#N/A</v>
      </c>
      <c r="FZ35" s="207" t="e">
        <f t="shared" si="72"/>
        <v>#N/A</v>
      </c>
      <c r="GA35" s="207" t="e">
        <f t="shared" si="73"/>
        <v>#N/A</v>
      </c>
      <c r="GB35" s="207" t="e">
        <f t="shared" si="74"/>
        <v>#N/A</v>
      </c>
      <c r="GC35" s="207" t="e">
        <f t="shared" si="75"/>
        <v>#N/A</v>
      </c>
      <c r="GD35" s="207" t="e">
        <f t="shared" si="76"/>
        <v>#N/A</v>
      </c>
      <c r="GE35" s="207" t="e">
        <f t="shared" si="77"/>
        <v>#N/A</v>
      </c>
      <c r="GF35" s="207" t="e">
        <f t="shared" si="78"/>
        <v>#N/A</v>
      </c>
      <c r="GG35" s="207" t="e">
        <f t="shared" si="79"/>
        <v>#N/A</v>
      </c>
      <c r="GH35" s="207" t="e">
        <f t="shared" si="80"/>
        <v>#N/A</v>
      </c>
      <c r="GI35" s="207" t="e">
        <f t="shared" si="81"/>
        <v>#N/A</v>
      </c>
      <c r="GJ35" s="207" t="e">
        <f t="shared" si="82"/>
        <v>#N/A</v>
      </c>
      <c r="GK35" s="207" t="e">
        <f t="shared" si="83"/>
        <v>#N/A</v>
      </c>
      <c r="GL35" s="207" t="e">
        <f t="shared" si="84"/>
        <v>#N/A</v>
      </c>
      <c r="GM35" s="207" t="e">
        <f t="shared" si="85"/>
        <v>#N/A</v>
      </c>
      <c r="GN35" s="207" t="e">
        <f t="shared" si="86"/>
        <v>#N/A</v>
      </c>
      <c r="GO35" s="207" t="e">
        <f t="shared" si="87"/>
        <v>#N/A</v>
      </c>
      <c r="GP35" s="207" t="e">
        <f t="shared" si="88"/>
        <v>#N/A</v>
      </c>
      <c r="GQ35" s="207" t="e">
        <f t="shared" si="89"/>
        <v>#N/A</v>
      </c>
      <c r="GR35" s="207" t="e">
        <f t="shared" si="90"/>
        <v>#N/A</v>
      </c>
      <c r="GS35" s="207" t="e">
        <f t="shared" si="91"/>
        <v>#N/A</v>
      </c>
      <c r="GT35" s="207" t="e">
        <f t="shared" si="92"/>
        <v>#N/A</v>
      </c>
      <c r="GU35" s="207" t="e">
        <f t="shared" si="93"/>
        <v>#N/A</v>
      </c>
      <c r="GV35" s="207" t="e">
        <f t="shared" si="94"/>
        <v>#N/A</v>
      </c>
      <c r="GW35" s="207" t="e">
        <f t="shared" si="95"/>
        <v>#N/A</v>
      </c>
      <c r="GX35" s="207" t="e">
        <f t="shared" si="96"/>
        <v>#N/A</v>
      </c>
      <c r="GY35" s="207" t="e">
        <f t="shared" si="97"/>
        <v>#N/A</v>
      </c>
      <c r="GZ35" s="207" t="e">
        <f t="shared" si="98"/>
        <v>#N/A</v>
      </c>
      <c r="HA35" s="207" t="e">
        <f t="shared" si="99"/>
        <v>#N/A</v>
      </c>
      <c r="HB35" s="207" t="e">
        <f t="shared" si="100"/>
        <v>#N/A</v>
      </c>
      <c r="HC35" s="207" t="e">
        <f t="shared" si="101"/>
        <v>#N/A</v>
      </c>
      <c r="HD35" s="207" t="e">
        <f t="shared" si="102"/>
        <v>#N/A</v>
      </c>
      <c r="HE35" s="207" t="e">
        <f t="shared" si="103"/>
        <v>#N/A</v>
      </c>
      <c r="HF35" s="207" t="e">
        <f t="shared" si="104"/>
        <v>#N/A</v>
      </c>
      <c r="HG35" s="207" t="e">
        <f t="shared" si="105"/>
        <v>#N/A</v>
      </c>
      <c r="HH35" s="207" t="e">
        <f t="shared" si="106"/>
        <v>#N/A</v>
      </c>
      <c r="HI35" s="207" t="e">
        <f t="shared" si="107"/>
        <v>#N/A</v>
      </c>
      <c r="HJ35" s="207" t="e">
        <f t="shared" si="108"/>
        <v>#N/A</v>
      </c>
      <c r="HK35" s="207" t="e">
        <f t="shared" si="109"/>
        <v>#N/A</v>
      </c>
      <c r="HL35" s="207" t="e">
        <f t="shared" si="110"/>
        <v>#N/A</v>
      </c>
      <c r="HM35" s="207" t="e">
        <f t="shared" si="111"/>
        <v>#N/A</v>
      </c>
      <c r="HN35" s="207" t="e">
        <f t="shared" si="112"/>
        <v>#N/A</v>
      </c>
      <c r="HO35" s="207" t="e">
        <f t="shared" si="113"/>
        <v>#N/A</v>
      </c>
      <c r="HP35" s="207" t="e">
        <f t="shared" si="114"/>
        <v>#N/A</v>
      </c>
      <c r="HQ35" s="207" t="e">
        <f t="shared" si="115"/>
        <v>#N/A</v>
      </c>
      <c r="HR35" s="207" t="e">
        <f t="shared" si="116"/>
        <v>#N/A</v>
      </c>
      <c r="HS35" s="207" t="e">
        <f t="shared" si="117"/>
        <v>#N/A</v>
      </c>
      <c r="HT35" s="207" t="e">
        <f t="shared" si="118"/>
        <v>#N/A</v>
      </c>
      <c r="HU35" s="207" t="e">
        <f t="shared" si="119"/>
        <v>#N/A</v>
      </c>
      <c r="HV35" s="207" t="e">
        <f t="shared" si="120"/>
        <v>#N/A</v>
      </c>
      <c r="HW35" s="207" t="e">
        <f t="shared" si="121"/>
        <v>#N/A</v>
      </c>
      <c r="HX35" s="207" t="e">
        <f t="shared" si="122"/>
        <v>#N/A</v>
      </c>
      <c r="HY35" s="207" t="e">
        <f t="shared" si="123"/>
        <v>#N/A</v>
      </c>
      <c r="HZ35" s="207" t="e">
        <f t="shared" si="124"/>
        <v>#N/A</v>
      </c>
      <c r="IA35" s="207" t="e">
        <f t="shared" si="125"/>
        <v>#N/A</v>
      </c>
      <c r="IB35" s="207" t="e">
        <f t="shared" si="126"/>
        <v>#N/A</v>
      </c>
    </row>
    <row r="36" spans="1:236" hidden="1" x14ac:dyDescent="0.25">
      <c r="A36" s="22">
        <v>33</v>
      </c>
      <c r="B36" s="110" t="str">
        <f t="shared" si="10"/>
        <v/>
      </c>
      <c r="C36" s="124"/>
      <c r="D36" s="110" t="str">
        <f t="shared" si="11"/>
        <v/>
      </c>
      <c r="E36" s="119" t="str">
        <f t="shared" si="12"/>
        <v/>
      </c>
      <c r="F36" s="23" t="str">
        <f t="shared" si="13"/>
        <v/>
      </c>
      <c r="G36" s="24" t="str">
        <f t="shared" si="14"/>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15"/>
        <v/>
      </c>
      <c r="K36" s="26"/>
      <c r="L36" s="24" t="str">
        <f>IF(OR(F36="",K36=""),"",MATCH(K36,Confidence!$A$1:$A$10,0))</f>
        <v/>
      </c>
      <c r="M36" s="27" t="str">
        <f t="shared" si="16"/>
        <v/>
      </c>
      <c r="N36" s="27" t="str">
        <f t="shared" si="17"/>
        <v/>
      </c>
      <c r="O36" s="24"/>
      <c r="P36" s="111" t="str">
        <f t="shared" si="18"/>
        <v/>
      </c>
      <c r="Q36" s="111" t="str">
        <f t="shared" si="19"/>
        <v/>
      </c>
      <c r="R36" s="39" t="str">
        <f t="shared" si="20"/>
        <v/>
      </c>
      <c r="S36" s="124"/>
      <c r="T36" s="218" t="str">
        <f>IF(AND(B36&gt;0,C36&gt;0,D36&gt;0,M36&gt;0,N36&gt;0,S36&gt;0,NOT(K36="")),ABS(VLOOKUP($S$1,VLookups!$A$28:$B$29,2,FALSE)-_xlfn.BETA.DIST(S36,IF(G36="L",N36,M36),IF(G36="L",M36,N36),TRUE,B36,D36)),"")</f>
        <v/>
      </c>
      <c r="U36" s="121" t="str">
        <f>IF(OR($M36="",$N36=""),"",_xlfn.BETA.INV(ABS(VLOOKUP($S$1,VLookups!$A$28:$B$29,2,FALSE)-U$3),IF($G36="L",$N36,$M36),IF($G36="L",$M36,$N36),$B36,$D36))</f>
        <v/>
      </c>
      <c r="V36" s="122" t="str">
        <f>IF(OR($M36="",$N36=""),"",_xlfn.BETA.INV(ABS(VLOOKUP($S$1,VLookups!$A$28:$B$29,2,FALSE)-V$3),IF($G36="L",$N36,$M36),IF($G36="L",$M36,$N36),$B36,$D36))</f>
        <v/>
      </c>
      <c r="W36" s="121" t="str">
        <f>IF(OR($M36="",$N36=""),"",_xlfn.BETA.INV(ABS(VLOOKUP($S$1,VLookups!$A$28:$B$29,2,FALSE)-W$3),IF($G36="L",$N36,$M36),IF($G36="L",$M36,$N36),$B36,$D36))</f>
        <v/>
      </c>
      <c r="X36" s="122" t="str">
        <f>IF(OR($M36="",$N36=""),"",_xlfn.BETA.INV(ABS(VLOOKUP($S$1,VLookups!$A$28:$B$29,2,FALSE)-X$3),IF($G36="L",$N36,$M36),IF($G36="L",$M36,$N36),$B36,$D36))</f>
        <v/>
      </c>
      <c r="Y36" s="121" t="str">
        <f>IF(OR($M36="",$N36=""),"",_xlfn.BETA.INV(ABS(VLOOKUP($S$1,VLookups!$A$28:$B$29,2,FALSE)-Y$3),IF($G36="L",$N36,$M36),IF($G36="L",$M36,$N36),$B36,$D36))</f>
        <v/>
      </c>
      <c r="Z36" s="122" t="str">
        <f>IF(OR($M36="",$N36=""),"",_xlfn.BETA.INV(ABS(VLOOKUP($S$1,VLookups!$A$28:$B$29,2,FALSE)-Z$3),IF($G36="L",$N36,$M36),IF($G36="L",$M36,$N36),$B36,$D36))</f>
        <v/>
      </c>
      <c r="AA36" s="121" t="str">
        <f>IF(OR($M36="",$N36=""),"",_xlfn.BETA.INV(ABS(VLOOKUP($S$1,VLookups!$A$28:$B$29,2,FALSE)-AA$3),IF($G36="L",$N36,$M36),IF($G36="L",$M36,$N36),$B36,$D36))</f>
        <v/>
      </c>
      <c r="AB36" s="122" t="str">
        <f>IF(OR($M36="",$N36=""),"",_xlfn.BETA.INV(ABS(VLOOKUP($S$1,VLookups!$A$28:$B$29,2,FALSE)-AB$3),IF($G36="L",$N36,$M36),IF($G36="L",$M36,$N36),$B36,$D36))</f>
        <v/>
      </c>
      <c r="AC36" s="121" t="str">
        <f>IF(OR($M36="",$N36=""),"",_xlfn.BETA.INV(ABS(VLOOKUP($S$1,VLookups!$A$28:$B$29,2,FALSE)-AC$3),IF($G36="L",$N36,$M36),IF($G36="L",$M36,$N36),$B36,$D36))</f>
        <v/>
      </c>
      <c r="AD36" s="122" t="str">
        <f>IF(OR($M36="",$N36=""),"",_xlfn.BETA.INV(ABS(VLOOKUP($S$1,VLookups!$A$28:$B$29,2,FALSE)-AD$3),IF($G36="L",$N36,$M36),IF($G36="L",$M36,$N36),$B36,$D36))</f>
        <v/>
      </c>
      <c r="AE36" s="121" t="str">
        <f>IF(OR($M36="",$N36=""),"",_xlfn.BETA.INV(ABS(VLOOKUP($S$1,VLookups!$A$28:$B$29,2,FALSE)-AE$3),IF($G36="L",$N36,$M36),IF($G36="L",$M36,$N36),$B36,$D36))</f>
        <v/>
      </c>
      <c r="AF36" s="122" t="str">
        <f>IF(OR($M36="",$N36=""),"",_xlfn.BETA.INV(ABS(VLOOKUP($S$1,VLookups!$A$28:$B$29,2,FALSE)-AF$3),IF($G36="L",$N36,$M36),IF($G36="L",$M36,$N36),$B36,$D36))</f>
        <v/>
      </c>
      <c r="AG36" s="17"/>
      <c r="AH36" s="208" t="str">
        <f t="shared" si="21"/>
        <v/>
      </c>
      <c r="AI36" s="206" t="str">
        <f t="shared" si="22"/>
        <v/>
      </c>
      <c r="AJ36" s="190" t="str">
        <f t="shared" ref="AJ36:CU36" si="187">IF(ISNONTEXT($AH36),AI36+$AH36,"")</f>
        <v/>
      </c>
      <c r="AK36" s="190" t="str">
        <f t="shared" si="187"/>
        <v/>
      </c>
      <c r="AL36" s="190" t="str">
        <f t="shared" si="187"/>
        <v/>
      </c>
      <c r="AM36" s="190" t="str">
        <f t="shared" si="187"/>
        <v/>
      </c>
      <c r="AN36" s="190" t="str">
        <f t="shared" si="187"/>
        <v/>
      </c>
      <c r="AO36" s="190" t="str">
        <f t="shared" si="187"/>
        <v/>
      </c>
      <c r="AP36" s="190" t="str">
        <f t="shared" si="187"/>
        <v/>
      </c>
      <c r="AQ36" s="190" t="str">
        <f t="shared" si="187"/>
        <v/>
      </c>
      <c r="AR36" s="190" t="str">
        <f t="shared" si="187"/>
        <v/>
      </c>
      <c r="AS36" s="190" t="str">
        <f t="shared" si="187"/>
        <v/>
      </c>
      <c r="AT36" s="190" t="str">
        <f t="shared" si="187"/>
        <v/>
      </c>
      <c r="AU36" s="190" t="str">
        <f t="shared" si="187"/>
        <v/>
      </c>
      <c r="AV36" s="190" t="str">
        <f t="shared" si="187"/>
        <v/>
      </c>
      <c r="AW36" s="190" t="str">
        <f t="shared" si="187"/>
        <v/>
      </c>
      <c r="AX36" s="190" t="str">
        <f t="shared" si="187"/>
        <v/>
      </c>
      <c r="AY36" s="190" t="str">
        <f t="shared" si="187"/>
        <v/>
      </c>
      <c r="AZ36" s="190" t="str">
        <f t="shared" si="187"/>
        <v/>
      </c>
      <c r="BA36" s="190" t="str">
        <f t="shared" si="187"/>
        <v/>
      </c>
      <c r="BB36" s="190" t="str">
        <f t="shared" si="187"/>
        <v/>
      </c>
      <c r="BC36" s="190" t="str">
        <f t="shared" si="187"/>
        <v/>
      </c>
      <c r="BD36" s="190" t="str">
        <f t="shared" si="187"/>
        <v/>
      </c>
      <c r="BE36" s="190" t="str">
        <f t="shared" si="187"/>
        <v/>
      </c>
      <c r="BF36" s="190" t="str">
        <f t="shared" si="187"/>
        <v/>
      </c>
      <c r="BG36" s="190" t="str">
        <f t="shared" si="187"/>
        <v/>
      </c>
      <c r="BH36" s="190" t="str">
        <f t="shared" si="187"/>
        <v/>
      </c>
      <c r="BI36" s="190" t="str">
        <f t="shared" si="187"/>
        <v/>
      </c>
      <c r="BJ36" s="190" t="str">
        <f t="shared" si="187"/>
        <v/>
      </c>
      <c r="BK36" s="190" t="str">
        <f t="shared" si="187"/>
        <v/>
      </c>
      <c r="BL36" s="190" t="str">
        <f t="shared" si="187"/>
        <v/>
      </c>
      <c r="BM36" s="190" t="str">
        <f t="shared" si="187"/>
        <v/>
      </c>
      <c r="BN36" s="190" t="str">
        <f t="shared" si="187"/>
        <v/>
      </c>
      <c r="BO36" s="190" t="str">
        <f t="shared" si="187"/>
        <v/>
      </c>
      <c r="BP36" s="190" t="str">
        <f t="shared" si="187"/>
        <v/>
      </c>
      <c r="BQ36" s="190" t="str">
        <f t="shared" si="187"/>
        <v/>
      </c>
      <c r="BR36" s="190" t="str">
        <f t="shared" si="187"/>
        <v/>
      </c>
      <c r="BS36" s="190" t="str">
        <f t="shared" si="187"/>
        <v/>
      </c>
      <c r="BT36" s="190" t="str">
        <f t="shared" si="187"/>
        <v/>
      </c>
      <c r="BU36" s="190" t="str">
        <f t="shared" si="187"/>
        <v/>
      </c>
      <c r="BV36" s="190" t="str">
        <f t="shared" si="187"/>
        <v/>
      </c>
      <c r="BW36" s="190" t="str">
        <f t="shared" si="187"/>
        <v/>
      </c>
      <c r="BX36" s="190" t="str">
        <f t="shared" si="187"/>
        <v/>
      </c>
      <c r="BY36" s="190" t="str">
        <f t="shared" si="187"/>
        <v/>
      </c>
      <c r="BZ36" s="190" t="str">
        <f t="shared" si="187"/>
        <v/>
      </c>
      <c r="CA36" s="190" t="str">
        <f t="shared" si="187"/>
        <v/>
      </c>
      <c r="CB36" s="190" t="str">
        <f t="shared" si="187"/>
        <v/>
      </c>
      <c r="CC36" s="190" t="str">
        <f t="shared" si="187"/>
        <v/>
      </c>
      <c r="CD36" s="190" t="str">
        <f t="shared" si="187"/>
        <v/>
      </c>
      <c r="CE36" s="190" t="str">
        <f t="shared" si="187"/>
        <v/>
      </c>
      <c r="CF36" s="190" t="str">
        <f t="shared" si="187"/>
        <v/>
      </c>
      <c r="CG36" s="190" t="str">
        <f t="shared" si="187"/>
        <v/>
      </c>
      <c r="CH36" s="190" t="str">
        <f t="shared" si="187"/>
        <v/>
      </c>
      <c r="CI36" s="190" t="str">
        <f t="shared" si="187"/>
        <v/>
      </c>
      <c r="CJ36" s="190" t="str">
        <f t="shared" si="187"/>
        <v/>
      </c>
      <c r="CK36" s="190" t="str">
        <f t="shared" si="187"/>
        <v/>
      </c>
      <c r="CL36" s="190" t="str">
        <f t="shared" si="187"/>
        <v/>
      </c>
      <c r="CM36" s="190" t="str">
        <f t="shared" si="187"/>
        <v/>
      </c>
      <c r="CN36" s="190" t="str">
        <f t="shared" si="187"/>
        <v/>
      </c>
      <c r="CO36" s="190" t="str">
        <f t="shared" si="187"/>
        <v/>
      </c>
      <c r="CP36" s="190" t="str">
        <f t="shared" si="187"/>
        <v/>
      </c>
      <c r="CQ36" s="190" t="str">
        <f t="shared" si="187"/>
        <v/>
      </c>
      <c r="CR36" s="190" t="str">
        <f t="shared" si="187"/>
        <v/>
      </c>
      <c r="CS36" s="190" t="str">
        <f t="shared" si="187"/>
        <v/>
      </c>
      <c r="CT36" s="190" t="str">
        <f t="shared" si="187"/>
        <v/>
      </c>
      <c r="CU36" s="190" t="str">
        <f t="shared" si="187"/>
        <v/>
      </c>
      <c r="CV36" s="190" t="str">
        <f t="shared" ref="CV36:ED36" si="188">IF(ISNONTEXT($AH36),CU36+$AH36,"")</f>
        <v/>
      </c>
      <c r="CW36" s="190" t="str">
        <f t="shared" si="188"/>
        <v/>
      </c>
      <c r="CX36" s="190" t="str">
        <f t="shared" si="188"/>
        <v/>
      </c>
      <c r="CY36" s="190" t="str">
        <f t="shared" si="188"/>
        <v/>
      </c>
      <c r="CZ36" s="190" t="str">
        <f t="shared" si="188"/>
        <v/>
      </c>
      <c r="DA36" s="190" t="str">
        <f t="shared" si="188"/>
        <v/>
      </c>
      <c r="DB36" s="190" t="str">
        <f t="shared" si="188"/>
        <v/>
      </c>
      <c r="DC36" s="190" t="str">
        <f t="shared" si="188"/>
        <v/>
      </c>
      <c r="DD36" s="190" t="str">
        <f t="shared" si="188"/>
        <v/>
      </c>
      <c r="DE36" s="190" t="str">
        <f t="shared" si="188"/>
        <v/>
      </c>
      <c r="DF36" s="190" t="str">
        <f t="shared" si="188"/>
        <v/>
      </c>
      <c r="DG36" s="190" t="str">
        <f t="shared" si="188"/>
        <v/>
      </c>
      <c r="DH36" s="190" t="str">
        <f t="shared" si="188"/>
        <v/>
      </c>
      <c r="DI36" s="190" t="str">
        <f t="shared" si="188"/>
        <v/>
      </c>
      <c r="DJ36" s="190" t="str">
        <f t="shared" si="188"/>
        <v/>
      </c>
      <c r="DK36" s="190" t="str">
        <f t="shared" si="188"/>
        <v/>
      </c>
      <c r="DL36" s="190" t="str">
        <f t="shared" si="188"/>
        <v/>
      </c>
      <c r="DM36" s="190" t="str">
        <f t="shared" si="188"/>
        <v/>
      </c>
      <c r="DN36" s="190" t="str">
        <f t="shared" si="188"/>
        <v/>
      </c>
      <c r="DO36" s="190" t="str">
        <f t="shared" si="188"/>
        <v/>
      </c>
      <c r="DP36" s="190" t="str">
        <f t="shared" si="188"/>
        <v/>
      </c>
      <c r="DQ36" s="190" t="str">
        <f t="shared" si="188"/>
        <v/>
      </c>
      <c r="DR36" s="190" t="str">
        <f t="shared" si="188"/>
        <v/>
      </c>
      <c r="DS36" s="190" t="str">
        <f t="shared" si="188"/>
        <v/>
      </c>
      <c r="DT36" s="190" t="str">
        <f t="shared" si="188"/>
        <v/>
      </c>
      <c r="DU36" s="190" t="str">
        <f t="shared" si="188"/>
        <v/>
      </c>
      <c r="DV36" s="190" t="str">
        <f t="shared" si="188"/>
        <v/>
      </c>
      <c r="DW36" s="190" t="str">
        <f t="shared" si="188"/>
        <v/>
      </c>
      <c r="DX36" s="190" t="str">
        <f t="shared" si="188"/>
        <v/>
      </c>
      <c r="DY36" s="190" t="str">
        <f t="shared" si="188"/>
        <v/>
      </c>
      <c r="DZ36" s="190" t="str">
        <f t="shared" si="188"/>
        <v/>
      </c>
      <c r="EA36" s="190" t="str">
        <f t="shared" si="188"/>
        <v/>
      </c>
      <c r="EB36" s="190" t="str">
        <f t="shared" si="188"/>
        <v/>
      </c>
      <c r="EC36" s="190" t="str">
        <f t="shared" si="188"/>
        <v/>
      </c>
      <c r="ED36" s="190" t="str">
        <f t="shared" si="188"/>
        <v/>
      </c>
      <c r="EE36" s="206" t="str">
        <f t="shared" si="25"/>
        <v/>
      </c>
      <c r="EF36" s="207" t="e">
        <f t="shared" si="26"/>
        <v>#N/A</v>
      </c>
      <c r="EG36" s="207" t="e">
        <f t="shared" si="27"/>
        <v>#N/A</v>
      </c>
      <c r="EH36" s="207" t="e">
        <f t="shared" si="28"/>
        <v>#N/A</v>
      </c>
      <c r="EI36" s="207" t="e">
        <f t="shared" si="29"/>
        <v>#N/A</v>
      </c>
      <c r="EJ36" s="207" t="e">
        <f t="shared" si="30"/>
        <v>#N/A</v>
      </c>
      <c r="EK36" s="207" t="e">
        <f t="shared" si="31"/>
        <v>#N/A</v>
      </c>
      <c r="EL36" s="207" t="e">
        <f t="shared" si="32"/>
        <v>#N/A</v>
      </c>
      <c r="EM36" s="207" t="e">
        <f t="shared" si="33"/>
        <v>#N/A</v>
      </c>
      <c r="EN36" s="207" t="e">
        <f t="shared" si="34"/>
        <v>#N/A</v>
      </c>
      <c r="EO36" s="207" t="e">
        <f t="shared" si="35"/>
        <v>#N/A</v>
      </c>
      <c r="EP36" s="207" t="e">
        <f t="shared" si="36"/>
        <v>#N/A</v>
      </c>
      <c r="EQ36" s="207" t="e">
        <f t="shared" si="37"/>
        <v>#N/A</v>
      </c>
      <c r="ER36" s="207" t="e">
        <f t="shared" si="38"/>
        <v>#N/A</v>
      </c>
      <c r="ES36" s="207" t="e">
        <f t="shared" si="39"/>
        <v>#N/A</v>
      </c>
      <c r="ET36" s="207" t="e">
        <f t="shared" si="40"/>
        <v>#N/A</v>
      </c>
      <c r="EU36" s="207" t="e">
        <f t="shared" si="41"/>
        <v>#N/A</v>
      </c>
      <c r="EV36" s="207" t="e">
        <f t="shared" si="42"/>
        <v>#N/A</v>
      </c>
      <c r="EW36" s="207" t="e">
        <f t="shared" si="43"/>
        <v>#N/A</v>
      </c>
      <c r="EX36" s="207" t="e">
        <f t="shared" si="44"/>
        <v>#N/A</v>
      </c>
      <c r="EY36" s="207" t="e">
        <f t="shared" si="45"/>
        <v>#N/A</v>
      </c>
      <c r="EZ36" s="207" t="e">
        <f t="shared" si="46"/>
        <v>#N/A</v>
      </c>
      <c r="FA36" s="207" t="e">
        <f t="shared" si="47"/>
        <v>#N/A</v>
      </c>
      <c r="FB36" s="207" t="e">
        <f t="shared" si="48"/>
        <v>#N/A</v>
      </c>
      <c r="FC36" s="207" t="e">
        <f t="shared" si="49"/>
        <v>#N/A</v>
      </c>
      <c r="FD36" s="207" t="e">
        <f t="shared" si="50"/>
        <v>#N/A</v>
      </c>
      <c r="FE36" s="207" t="e">
        <f t="shared" si="51"/>
        <v>#N/A</v>
      </c>
      <c r="FF36" s="207" t="e">
        <f t="shared" si="52"/>
        <v>#N/A</v>
      </c>
      <c r="FG36" s="207" t="e">
        <f t="shared" si="53"/>
        <v>#N/A</v>
      </c>
      <c r="FH36" s="207" t="e">
        <f t="shared" si="54"/>
        <v>#N/A</v>
      </c>
      <c r="FI36" s="207" t="e">
        <f t="shared" si="55"/>
        <v>#N/A</v>
      </c>
      <c r="FJ36" s="207" t="e">
        <f t="shared" si="56"/>
        <v>#N/A</v>
      </c>
      <c r="FK36" s="207" t="e">
        <f t="shared" si="57"/>
        <v>#N/A</v>
      </c>
      <c r="FL36" s="207" t="e">
        <f t="shared" si="58"/>
        <v>#N/A</v>
      </c>
      <c r="FM36" s="207" t="e">
        <f t="shared" si="59"/>
        <v>#N/A</v>
      </c>
      <c r="FN36" s="207" t="e">
        <f t="shared" si="60"/>
        <v>#N/A</v>
      </c>
      <c r="FO36" s="207" t="e">
        <f t="shared" si="61"/>
        <v>#N/A</v>
      </c>
      <c r="FP36" s="207" t="e">
        <f t="shared" si="62"/>
        <v>#N/A</v>
      </c>
      <c r="FQ36" s="207" t="e">
        <f t="shared" si="63"/>
        <v>#N/A</v>
      </c>
      <c r="FR36" s="207" t="e">
        <f t="shared" si="64"/>
        <v>#N/A</v>
      </c>
      <c r="FS36" s="207" t="e">
        <f t="shared" si="65"/>
        <v>#N/A</v>
      </c>
      <c r="FT36" s="207" t="e">
        <f t="shared" si="66"/>
        <v>#N/A</v>
      </c>
      <c r="FU36" s="207" t="e">
        <f t="shared" si="67"/>
        <v>#N/A</v>
      </c>
      <c r="FV36" s="207" t="e">
        <f t="shared" si="68"/>
        <v>#N/A</v>
      </c>
      <c r="FW36" s="207" t="e">
        <f t="shared" si="69"/>
        <v>#N/A</v>
      </c>
      <c r="FX36" s="207" t="e">
        <f t="shared" si="70"/>
        <v>#N/A</v>
      </c>
      <c r="FY36" s="207" t="e">
        <f t="shared" si="71"/>
        <v>#N/A</v>
      </c>
      <c r="FZ36" s="207" t="e">
        <f t="shared" si="72"/>
        <v>#N/A</v>
      </c>
      <c r="GA36" s="207" t="e">
        <f t="shared" si="73"/>
        <v>#N/A</v>
      </c>
      <c r="GB36" s="207" t="e">
        <f t="shared" si="74"/>
        <v>#N/A</v>
      </c>
      <c r="GC36" s="207" t="e">
        <f t="shared" si="75"/>
        <v>#N/A</v>
      </c>
      <c r="GD36" s="207" t="e">
        <f t="shared" si="76"/>
        <v>#N/A</v>
      </c>
      <c r="GE36" s="207" t="e">
        <f t="shared" si="77"/>
        <v>#N/A</v>
      </c>
      <c r="GF36" s="207" t="e">
        <f t="shared" si="78"/>
        <v>#N/A</v>
      </c>
      <c r="GG36" s="207" t="e">
        <f t="shared" si="79"/>
        <v>#N/A</v>
      </c>
      <c r="GH36" s="207" t="e">
        <f t="shared" si="80"/>
        <v>#N/A</v>
      </c>
      <c r="GI36" s="207" t="e">
        <f t="shared" si="81"/>
        <v>#N/A</v>
      </c>
      <c r="GJ36" s="207" t="e">
        <f t="shared" si="82"/>
        <v>#N/A</v>
      </c>
      <c r="GK36" s="207" t="e">
        <f t="shared" si="83"/>
        <v>#N/A</v>
      </c>
      <c r="GL36" s="207" t="e">
        <f t="shared" si="84"/>
        <v>#N/A</v>
      </c>
      <c r="GM36" s="207" t="e">
        <f t="shared" si="85"/>
        <v>#N/A</v>
      </c>
      <c r="GN36" s="207" t="e">
        <f t="shared" si="86"/>
        <v>#N/A</v>
      </c>
      <c r="GO36" s="207" t="e">
        <f t="shared" si="87"/>
        <v>#N/A</v>
      </c>
      <c r="GP36" s="207" t="e">
        <f t="shared" si="88"/>
        <v>#N/A</v>
      </c>
      <c r="GQ36" s="207" t="e">
        <f t="shared" si="89"/>
        <v>#N/A</v>
      </c>
      <c r="GR36" s="207" t="e">
        <f t="shared" si="90"/>
        <v>#N/A</v>
      </c>
      <c r="GS36" s="207" t="e">
        <f t="shared" si="91"/>
        <v>#N/A</v>
      </c>
      <c r="GT36" s="207" t="e">
        <f t="shared" si="92"/>
        <v>#N/A</v>
      </c>
      <c r="GU36" s="207" t="e">
        <f t="shared" si="93"/>
        <v>#N/A</v>
      </c>
      <c r="GV36" s="207" t="e">
        <f t="shared" si="94"/>
        <v>#N/A</v>
      </c>
      <c r="GW36" s="207" t="e">
        <f t="shared" si="95"/>
        <v>#N/A</v>
      </c>
      <c r="GX36" s="207" t="e">
        <f t="shared" si="96"/>
        <v>#N/A</v>
      </c>
      <c r="GY36" s="207" t="e">
        <f t="shared" si="97"/>
        <v>#N/A</v>
      </c>
      <c r="GZ36" s="207" t="e">
        <f t="shared" si="98"/>
        <v>#N/A</v>
      </c>
      <c r="HA36" s="207" t="e">
        <f t="shared" si="99"/>
        <v>#N/A</v>
      </c>
      <c r="HB36" s="207" t="e">
        <f t="shared" si="100"/>
        <v>#N/A</v>
      </c>
      <c r="HC36" s="207" t="e">
        <f t="shared" si="101"/>
        <v>#N/A</v>
      </c>
      <c r="HD36" s="207" t="e">
        <f t="shared" si="102"/>
        <v>#N/A</v>
      </c>
      <c r="HE36" s="207" t="e">
        <f t="shared" si="103"/>
        <v>#N/A</v>
      </c>
      <c r="HF36" s="207" t="e">
        <f t="shared" si="104"/>
        <v>#N/A</v>
      </c>
      <c r="HG36" s="207" t="e">
        <f t="shared" si="105"/>
        <v>#N/A</v>
      </c>
      <c r="HH36" s="207" t="e">
        <f t="shared" si="106"/>
        <v>#N/A</v>
      </c>
      <c r="HI36" s="207" t="e">
        <f t="shared" si="107"/>
        <v>#N/A</v>
      </c>
      <c r="HJ36" s="207" t="e">
        <f t="shared" si="108"/>
        <v>#N/A</v>
      </c>
      <c r="HK36" s="207" t="e">
        <f t="shared" si="109"/>
        <v>#N/A</v>
      </c>
      <c r="HL36" s="207" t="e">
        <f t="shared" si="110"/>
        <v>#N/A</v>
      </c>
      <c r="HM36" s="207" t="e">
        <f t="shared" si="111"/>
        <v>#N/A</v>
      </c>
      <c r="HN36" s="207" t="e">
        <f t="shared" si="112"/>
        <v>#N/A</v>
      </c>
      <c r="HO36" s="207" t="e">
        <f t="shared" si="113"/>
        <v>#N/A</v>
      </c>
      <c r="HP36" s="207" t="e">
        <f t="shared" si="114"/>
        <v>#N/A</v>
      </c>
      <c r="HQ36" s="207" t="e">
        <f t="shared" si="115"/>
        <v>#N/A</v>
      </c>
      <c r="HR36" s="207" t="e">
        <f t="shared" si="116"/>
        <v>#N/A</v>
      </c>
      <c r="HS36" s="207" t="e">
        <f t="shared" si="117"/>
        <v>#N/A</v>
      </c>
      <c r="HT36" s="207" t="e">
        <f t="shared" si="118"/>
        <v>#N/A</v>
      </c>
      <c r="HU36" s="207" t="e">
        <f t="shared" si="119"/>
        <v>#N/A</v>
      </c>
      <c r="HV36" s="207" t="e">
        <f t="shared" si="120"/>
        <v>#N/A</v>
      </c>
      <c r="HW36" s="207" t="e">
        <f t="shared" si="121"/>
        <v>#N/A</v>
      </c>
      <c r="HX36" s="207" t="e">
        <f t="shared" si="122"/>
        <v>#N/A</v>
      </c>
      <c r="HY36" s="207" t="e">
        <f t="shared" si="123"/>
        <v>#N/A</v>
      </c>
      <c r="HZ36" s="207" t="e">
        <f t="shared" si="124"/>
        <v>#N/A</v>
      </c>
      <c r="IA36" s="207" t="e">
        <f t="shared" si="125"/>
        <v>#N/A</v>
      </c>
      <c r="IB36" s="207" t="e">
        <f t="shared" si="126"/>
        <v>#N/A</v>
      </c>
    </row>
    <row r="37" spans="1:236" hidden="1" x14ac:dyDescent="0.25">
      <c r="A37" s="22">
        <v>34</v>
      </c>
      <c r="B37" s="110" t="str">
        <f t="shared" si="10"/>
        <v/>
      </c>
      <c r="C37" s="124"/>
      <c r="D37" s="110" t="str">
        <f t="shared" si="11"/>
        <v/>
      </c>
      <c r="E37" s="119" t="str">
        <f t="shared" si="12"/>
        <v/>
      </c>
      <c r="F37" s="23" t="str">
        <f t="shared" si="13"/>
        <v/>
      </c>
      <c r="G37" s="24" t="str">
        <f t="shared" si="14"/>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15"/>
        <v/>
      </c>
      <c r="K37" s="26"/>
      <c r="L37" s="24" t="str">
        <f>IF(OR(F37="",K37=""),"",MATCH(K37,Confidence!$A$1:$A$10,0))</f>
        <v/>
      </c>
      <c r="M37" s="27" t="str">
        <f t="shared" si="16"/>
        <v/>
      </c>
      <c r="N37" s="27" t="str">
        <f t="shared" si="17"/>
        <v/>
      </c>
      <c r="O37" s="24"/>
      <c r="P37" s="111" t="str">
        <f t="shared" si="18"/>
        <v/>
      </c>
      <c r="Q37" s="111" t="str">
        <f t="shared" si="19"/>
        <v/>
      </c>
      <c r="R37" s="39" t="str">
        <f t="shared" si="20"/>
        <v/>
      </c>
      <c r="S37" s="124"/>
      <c r="T37" s="218" t="str">
        <f>IF(AND(B37&gt;0,C37&gt;0,D37&gt;0,M37&gt;0,N37&gt;0,S37&gt;0,NOT(K37="")),ABS(VLOOKUP($S$1,VLookups!$A$28:$B$29,2,FALSE)-_xlfn.BETA.DIST(S37,IF(G37="L",N37,M37),IF(G37="L",M37,N37),TRUE,B37,D37)),"")</f>
        <v/>
      </c>
      <c r="U37" s="121" t="str">
        <f>IF(OR($M37="",$N37=""),"",_xlfn.BETA.INV(ABS(VLOOKUP($S$1,VLookups!$A$28:$B$29,2,FALSE)-U$3),IF($G37="L",$N37,$M37),IF($G37="L",$M37,$N37),$B37,$D37))</f>
        <v/>
      </c>
      <c r="V37" s="122" t="str">
        <f>IF(OR($M37="",$N37=""),"",_xlfn.BETA.INV(ABS(VLOOKUP($S$1,VLookups!$A$28:$B$29,2,FALSE)-V$3),IF($G37="L",$N37,$M37),IF($G37="L",$M37,$N37),$B37,$D37))</f>
        <v/>
      </c>
      <c r="W37" s="121" t="str">
        <f>IF(OR($M37="",$N37=""),"",_xlfn.BETA.INV(ABS(VLOOKUP($S$1,VLookups!$A$28:$B$29,2,FALSE)-W$3),IF($G37="L",$N37,$M37),IF($G37="L",$M37,$N37),$B37,$D37))</f>
        <v/>
      </c>
      <c r="X37" s="122" t="str">
        <f>IF(OR($M37="",$N37=""),"",_xlfn.BETA.INV(ABS(VLOOKUP($S$1,VLookups!$A$28:$B$29,2,FALSE)-X$3),IF($G37="L",$N37,$M37),IF($G37="L",$M37,$N37),$B37,$D37))</f>
        <v/>
      </c>
      <c r="Y37" s="121" t="str">
        <f>IF(OR($M37="",$N37=""),"",_xlfn.BETA.INV(ABS(VLOOKUP($S$1,VLookups!$A$28:$B$29,2,FALSE)-Y$3),IF($G37="L",$N37,$M37),IF($G37="L",$M37,$N37),$B37,$D37))</f>
        <v/>
      </c>
      <c r="Z37" s="122" t="str">
        <f>IF(OR($M37="",$N37=""),"",_xlfn.BETA.INV(ABS(VLOOKUP($S$1,VLookups!$A$28:$B$29,2,FALSE)-Z$3),IF($G37="L",$N37,$M37),IF($G37="L",$M37,$N37),$B37,$D37))</f>
        <v/>
      </c>
      <c r="AA37" s="121" t="str">
        <f>IF(OR($M37="",$N37=""),"",_xlfn.BETA.INV(ABS(VLOOKUP($S$1,VLookups!$A$28:$B$29,2,FALSE)-AA$3),IF($G37="L",$N37,$M37),IF($G37="L",$M37,$N37),$B37,$D37))</f>
        <v/>
      </c>
      <c r="AB37" s="122" t="str">
        <f>IF(OR($M37="",$N37=""),"",_xlfn.BETA.INV(ABS(VLOOKUP($S$1,VLookups!$A$28:$B$29,2,FALSE)-AB$3),IF($G37="L",$N37,$M37),IF($G37="L",$M37,$N37),$B37,$D37))</f>
        <v/>
      </c>
      <c r="AC37" s="121" t="str">
        <f>IF(OR($M37="",$N37=""),"",_xlfn.BETA.INV(ABS(VLOOKUP($S$1,VLookups!$A$28:$B$29,2,FALSE)-AC$3),IF($G37="L",$N37,$M37),IF($G37="L",$M37,$N37),$B37,$D37))</f>
        <v/>
      </c>
      <c r="AD37" s="122" t="str">
        <f>IF(OR($M37="",$N37=""),"",_xlfn.BETA.INV(ABS(VLOOKUP($S$1,VLookups!$A$28:$B$29,2,FALSE)-AD$3),IF($G37="L",$N37,$M37),IF($G37="L",$M37,$N37),$B37,$D37))</f>
        <v/>
      </c>
      <c r="AE37" s="121" t="str">
        <f>IF(OR($M37="",$N37=""),"",_xlfn.BETA.INV(ABS(VLOOKUP($S$1,VLookups!$A$28:$B$29,2,FALSE)-AE$3),IF($G37="L",$N37,$M37),IF($G37="L",$M37,$N37),$B37,$D37))</f>
        <v/>
      </c>
      <c r="AF37" s="122" t="str">
        <f>IF(OR($M37="",$N37=""),"",_xlfn.BETA.INV(ABS(VLOOKUP($S$1,VLookups!$A$28:$B$29,2,FALSE)-AF$3),IF($G37="L",$N37,$M37),IF($G37="L",$M37,$N37),$B37,$D37))</f>
        <v/>
      </c>
      <c r="AG37" s="17"/>
      <c r="AH37" s="208" t="str">
        <f t="shared" si="21"/>
        <v/>
      </c>
      <c r="AI37" s="206" t="str">
        <f t="shared" si="22"/>
        <v/>
      </c>
      <c r="AJ37" s="190" t="str">
        <f t="shared" ref="AJ37:CU37" si="189">IF(ISNONTEXT($AH37),AI37+$AH37,"")</f>
        <v/>
      </c>
      <c r="AK37" s="190" t="str">
        <f t="shared" si="189"/>
        <v/>
      </c>
      <c r="AL37" s="190" t="str">
        <f t="shared" si="189"/>
        <v/>
      </c>
      <c r="AM37" s="190" t="str">
        <f t="shared" si="189"/>
        <v/>
      </c>
      <c r="AN37" s="190" t="str">
        <f t="shared" si="189"/>
        <v/>
      </c>
      <c r="AO37" s="190" t="str">
        <f t="shared" si="189"/>
        <v/>
      </c>
      <c r="AP37" s="190" t="str">
        <f t="shared" si="189"/>
        <v/>
      </c>
      <c r="AQ37" s="190" t="str">
        <f t="shared" si="189"/>
        <v/>
      </c>
      <c r="AR37" s="190" t="str">
        <f t="shared" si="189"/>
        <v/>
      </c>
      <c r="AS37" s="190" t="str">
        <f t="shared" si="189"/>
        <v/>
      </c>
      <c r="AT37" s="190" t="str">
        <f t="shared" si="189"/>
        <v/>
      </c>
      <c r="AU37" s="190" t="str">
        <f t="shared" si="189"/>
        <v/>
      </c>
      <c r="AV37" s="190" t="str">
        <f t="shared" si="189"/>
        <v/>
      </c>
      <c r="AW37" s="190" t="str">
        <f t="shared" si="189"/>
        <v/>
      </c>
      <c r="AX37" s="190" t="str">
        <f t="shared" si="189"/>
        <v/>
      </c>
      <c r="AY37" s="190" t="str">
        <f t="shared" si="189"/>
        <v/>
      </c>
      <c r="AZ37" s="190" t="str">
        <f t="shared" si="189"/>
        <v/>
      </c>
      <c r="BA37" s="190" t="str">
        <f t="shared" si="189"/>
        <v/>
      </c>
      <c r="BB37" s="190" t="str">
        <f t="shared" si="189"/>
        <v/>
      </c>
      <c r="BC37" s="190" t="str">
        <f t="shared" si="189"/>
        <v/>
      </c>
      <c r="BD37" s="190" t="str">
        <f t="shared" si="189"/>
        <v/>
      </c>
      <c r="BE37" s="190" t="str">
        <f t="shared" si="189"/>
        <v/>
      </c>
      <c r="BF37" s="190" t="str">
        <f t="shared" si="189"/>
        <v/>
      </c>
      <c r="BG37" s="190" t="str">
        <f t="shared" si="189"/>
        <v/>
      </c>
      <c r="BH37" s="190" t="str">
        <f t="shared" si="189"/>
        <v/>
      </c>
      <c r="BI37" s="190" t="str">
        <f t="shared" si="189"/>
        <v/>
      </c>
      <c r="BJ37" s="190" t="str">
        <f t="shared" si="189"/>
        <v/>
      </c>
      <c r="BK37" s="190" t="str">
        <f t="shared" si="189"/>
        <v/>
      </c>
      <c r="BL37" s="190" t="str">
        <f t="shared" si="189"/>
        <v/>
      </c>
      <c r="BM37" s="190" t="str">
        <f t="shared" si="189"/>
        <v/>
      </c>
      <c r="BN37" s="190" t="str">
        <f t="shared" si="189"/>
        <v/>
      </c>
      <c r="BO37" s="190" t="str">
        <f t="shared" si="189"/>
        <v/>
      </c>
      <c r="BP37" s="190" t="str">
        <f t="shared" si="189"/>
        <v/>
      </c>
      <c r="BQ37" s="190" t="str">
        <f t="shared" si="189"/>
        <v/>
      </c>
      <c r="BR37" s="190" t="str">
        <f t="shared" si="189"/>
        <v/>
      </c>
      <c r="BS37" s="190" t="str">
        <f t="shared" si="189"/>
        <v/>
      </c>
      <c r="BT37" s="190" t="str">
        <f t="shared" si="189"/>
        <v/>
      </c>
      <c r="BU37" s="190" t="str">
        <f t="shared" si="189"/>
        <v/>
      </c>
      <c r="BV37" s="190" t="str">
        <f t="shared" si="189"/>
        <v/>
      </c>
      <c r="BW37" s="190" t="str">
        <f t="shared" si="189"/>
        <v/>
      </c>
      <c r="BX37" s="190" t="str">
        <f t="shared" si="189"/>
        <v/>
      </c>
      <c r="BY37" s="190" t="str">
        <f t="shared" si="189"/>
        <v/>
      </c>
      <c r="BZ37" s="190" t="str">
        <f t="shared" si="189"/>
        <v/>
      </c>
      <c r="CA37" s="190" t="str">
        <f t="shared" si="189"/>
        <v/>
      </c>
      <c r="CB37" s="190" t="str">
        <f t="shared" si="189"/>
        <v/>
      </c>
      <c r="CC37" s="190" t="str">
        <f t="shared" si="189"/>
        <v/>
      </c>
      <c r="CD37" s="190" t="str">
        <f t="shared" si="189"/>
        <v/>
      </c>
      <c r="CE37" s="190" t="str">
        <f t="shared" si="189"/>
        <v/>
      </c>
      <c r="CF37" s="190" t="str">
        <f t="shared" si="189"/>
        <v/>
      </c>
      <c r="CG37" s="190" t="str">
        <f t="shared" si="189"/>
        <v/>
      </c>
      <c r="CH37" s="190" t="str">
        <f t="shared" si="189"/>
        <v/>
      </c>
      <c r="CI37" s="190" t="str">
        <f t="shared" si="189"/>
        <v/>
      </c>
      <c r="CJ37" s="190" t="str">
        <f t="shared" si="189"/>
        <v/>
      </c>
      <c r="CK37" s="190" t="str">
        <f t="shared" si="189"/>
        <v/>
      </c>
      <c r="CL37" s="190" t="str">
        <f t="shared" si="189"/>
        <v/>
      </c>
      <c r="CM37" s="190" t="str">
        <f t="shared" si="189"/>
        <v/>
      </c>
      <c r="CN37" s="190" t="str">
        <f t="shared" si="189"/>
        <v/>
      </c>
      <c r="CO37" s="190" t="str">
        <f t="shared" si="189"/>
        <v/>
      </c>
      <c r="CP37" s="190" t="str">
        <f t="shared" si="189"/>
        <v/>
      </c>
      <c r="CQ37" s="190" t="str">
        <f t="shared" si="189"/>
        <v/>
      </c>
      <c r="CR37" s="190" t="str">
        <f t="shared" si="189"/>
        <v/>
      </c>
      <c r="CS37" s="190" t="str">
        <f t="shared" si="189"/>
        <v/>
      </c>
      <c r="CT37" s="190" t="str">
        <f t="shared" si="189"/>
        <v/>
      </c>
      <c r="CU37" s="190" t="str">
        <f t="shared" si="189"/>
        <v/>
      </c>
      <c r="CV37" s="190" t="str">
        <f t="shared" ref="CV37:ED37" si="190">IF(ISNONTEXT($AH37),CU37+$AH37,"")</f>
        <v/>
      </c>
      <c r="CW37" s="190" t="str">
        <f t="shared" si="190"/>
        <v/>
      </c>
      <c r="CX37" s="190" t="str">
        <f t="shared" si="190"/>
        <v/>
      </c>
      <c r="CY37" s="190" t="str">
        <f t="shared" si="190"/>
        <v/>
      </c>
      <c r="CZ37" s="190" t="str">
        <f t="shared" si="190"/>
        <v/>
      </c>
      <c r="DA37" s="190" t="str">
        <f t="shared" si="190"/>
        <v/>
      </c>
      <c r="DB37" s="190" t="str">
        <f t="shared" si="190"/>
        <v/>
      </c>
      <c r="DC37" s="190" t="str">
        <f t="shared" si="190"/>
        <v/>
      </c>
      <c r="DD37" s="190" t="str">
        <f t="shared" si="190"/>
        <v/>
      </c>
      <c r="DE37" s="190" t="str">
        <f t="shared" si="190"/>
        <v/>
      </c>
      <c r="DF37" s="190" t="str">
        <f t="shared" si="190"/>
        <v/>
      </c>
      <c r="DG37" s="190" t="str">
        <f t="shared" si="190"/>
        <v/>
      </c>
      <c r="DH37" s="190" t="str">
        <f t="shared" si="190"/>
        <v/>
      </c>
      <c r="DI37" s="190" t="str">
        <f t="shared" si="190"/>
        <v/>
      </c>
      <c r="DJ37" s="190" t="str">
        <f t="shared" si="190"/>
        <v/>
      </c>
      <c r="DK37" s="190" t="str">
        <f t="shared" si="190"/>
        <v/>
      </c>
      <c r="DL37" s="190" t="str">
        <f t="shared" si="190"/>
        <v/>
      </c>
      <c r="DM37" s="190" t="str">
        <f t="shared" si="190"/>
        <v/>
      </c>
      <c r="DN37" s="190" t="str">
        <f t="shared" si="190"/>
        <v/>
      </c>
      <c r="DO37" s="190" t="str">
        <f t="shared" si="190"/>
        <v/>
      </c>
      <c r="DP37" s="190" t="str">
        <f t="shared" si="190"/>
        <v/>
      </c>
      <c r="DQ37" s="190" t="str">
        <f t="shared" si="190"/>
        <v/>
      </c>
      <c r="DR37" s="190" t="str">
        <f t="shared" si="190"/>
        <v/>
      </c>
      <c r="DS37" s="190" t="str">
        <f t="shared" si="190"/>
        <v/>
      </c>
      <c r="DT37" s="190" t="str">
        <f t="shared" si="190"/>
        <v/>
      </c>
      <c r="DU37" s="190" t="str">
        <f t="shared" si="190"/>
        <v/>
      </c>
      <c r="DV37" s="190" t="str">
        <f t="shared" si="190"/>
        <v/>
      </c>
      <c r="DW37" s="190" t="str">
        <f t="shared" si="190"/>
        <v/>
      </c>
      <c r="DX37" s="190" t="str">
        <f t="shared" si="190"/>
        <v/>
      </c>
      <c r="DY37" s="190" t="str">
        <f t="shared" si="190"/>
        <v/>
      </c>
      <c r="DZ37" s="190" t="str">
        <f t="shared" si="190"/>
        <v/>
      </c>
      <c r="EA37" s="190" t="str">
        <f t="shared" si="190"/>
        <v/>
      </c>
      <c r="EB37" s="190" t="str">
        <f t="shared" si="190"/>
        <v/>
      </c>
      <c r="EC37" s="190" t="str">
        <f t="shared" si="190"/>
        <v/>
      </c>
      <c r="ED37" s="190" t="str">
        <f t="shared" si="190"/>
        <v/>
      </c>
      <c r="EE37" s="206" t="str">
        <f t="shared" si="25"/>
        <v/>
      </c>
      <c r="EF37" s="207" t="e">
        <f t="shared" si="26"/>
        <v>#N/A</v>
      </c>
      <c r="EG37" s="207" t="e">
        <f t="shared" si="27"/>
        <v>#N/A</v>
      </c>
      <c r="EH37" s="207" t="e">
        <f t="shared" si="28"/>
        <v>#N/A</v>
      </c>
      <c r="EI37" s="207" t="e">
        <f t="shared" si="29"/>
        <v>#N/A</v>
      </c>
      <c r="EJ37" s="207" t="e">
        <f t="shared" si="30"/>
        <v>#N/A</v>
      </c>
      <c r="EK37" s="207" t="e">
        <f t="shared" si="31"/>
        <v>#N/A</v>
      </c>
      <c r="EL37" s="207" t="e">
        <f t="shared" si="32"/>
        <v>#N/A</v>
      </c>
      <c r="EM37" s="207" t="e">
        <f t="shared" si="33"/>
        <v>#N/A</v>
      </c>
      <c r="EN37" s="207" t="e">
        <f t="shared" si="34"/>
        <v>#N/A</v>
      </c>
      <c r="EO37" s="207" t="e">
        <f t="shared" si="35"/>
        <v>#N/A</v>
      </c>
      <c r="EP37" s="207" t="e">
        <f t="shared" si="36"/>
        <v>#N/A</v>
      </c>
      <c r="EQ37" s="207" t="e">
        <f t="shared" si="37"/>
        <v>#N/A</v>
      </c>
      <c r="ER37" s="207" t="e">
        <f t="shared" si="38"/>
        <v>#N/A</v>
      </c>
      <c r="ES37" s="207" t="e">
        <f t="shared" si="39"/>
        <v>#N/A</v>
      </c>
      <c r="ET37" s="207" t="e">
        <f t="shared" si="40"/>
        <v>#N/A</v>
      </c>
      <c r="EU37" s="207" t="e">
        <f t="shared" si="41"/>
        <v>#N/A</v>
      </c>
      <c r="EV37" s="207" t="e">
        <f t="shared" si="42"/>
        <v>#N/A</v>
      </c>
      <c r="EW37" s="207" t="e">
        <f t="shared" si="43"/>
        <v>#N/A</v>
      </c>
      <c r="EX37" s="207" t="e">
        <f t="shared" si="44"/>
        <v>#N/A</v>
      </c>
      <c r="EY37" s="207" t="e">
        <f t="shared" si="45"/>
        <v>#N/A</v>
      </c>
      <c r="EZ37" s="207" t="e">
        <f t="shared" si="46"/>
        <v>#N/A</v>
      </c>
      <c r="FA37" s="207" t="e">
        <f t="shared" si="47"/>
        <v>#N/A</v>
      </c>
      <c r="FB37" s="207" t="e">
        <f t="shared" si="48"/>
        <v>#N/A</v>
      </c>
      <c r="FC37" s="207" t="e">
        <f t="shared" si="49"/>
        <v>#N/A</v>
      </c>
      <c r="FD37" s="207" t="e">
        <f t="shared" si="50"/>
        <v>#N/A</v>
      </c>
      <c r="FE37" s="207" t="e">
        <f t="shared" si="51"/>
        <v>#N/A</v>
      </c>
      <c r="FF37" s="207" t="e">
        <f t="shared" si="52"/>
        <v>#N/A</v>
      </c>
      <c r="FG37" s="207" t="e">
        <f t="shared" si="53"/>
        <v>#N/A</v>
      </c>
      <c r="FH37" s="207" t="e">
        <f t="shared" si="54"/>
        <v>#N/A</v>
      </c>
      <c r="FI37" s="207" t="e">
        <f t="shared" si="55"/>
        <v>#N/A</v>
      </c>
      <c r="FJ37" s="207" t="e">
        <f t="shared" si="56"/>
        <v>#N/A</v>
      </c>
      <c r="FK37" s="207" t="e">
        <f t="shared" si="57"/>
        <v>#N/A</v>
      </c>
      <c r="FL37" s="207" t="e">
        <f t="shared" si="58"/>
        <v>#N/A</v>
      </c>
      <c r="FM37" s="207" t="e">
        <f t="shared" si="59"/>
        <v>#N/A</v>
      </c>
      <c r="FN37" s="207" t="e">
        <f t="shared" si="60"/>
        <v>#N/A</v>
      </c>
      <c r="FO37" s="207" t="e">
        <f t="shared" si="61"/>
        <v>#N/A</v>
      </c>
      <c r="FP37" s="207" t="e">
        <f t="shared" si="62"/>
        <v>#N/A</v>
      </c>
      <c r="FQ37" s="207" t="e">
        <f t="shared" si="63"/>
        <v>#N/A</v>
      </c>
      <c r="FR37" s="207" t="e">
        <f t="shared" si="64"/>
        <v>#N/A</v>
      </c>
      <c r="FS37" s="207" t="e">
        <f t="shared" si="65"/>
        <v>#N/A</v>
      </c>
      <c r="FT37" s="207" t="e">
        <f t="shared" si="66"/>
        <v>#N/A</v>
      </c>
      <c r="FU37" s="207" t="e">
        <f t="shared" si="67"/>
        <v>#N/A</v>
      </c>
      <c r="FV37" s="207" t="e">
        <f t="shared" si="68"/>
        <v>#N/A</v>
      </c>
      <c r="FW37" s="207" t="e">
        <f t="shared" si="69"/>
        <v>#N/A</v>
      </c>
      <c r="FX37" s="207" t="e">
        <f t="shared" si="70"/>
        <v>#N/A</v>
      </c>
      <c r="FY37" s="207" t="e">
        <f t="shared" si="71"/>
        <v>#N/A</v>
      </c>
      <c r="FZ37" s="207" t="e">
        <f t="shared" si="72"/>
        <v>#N/A</v>
      </c>
      <c r="GA37" s="207" t="e">
        <f t="shared" si="73"/>
        <v>#N/A</v>
      </c>
      <c r="GB37" s="207" t="e">
        <f t="shared" si="74"/>
        <v>#N/A</v>
      </c>
      <c r="GC37" s="207" t="e">
        <f t="shared" si="75"/>
        <v>#N/A</v>
      </c>
      <c r="GD37" s="207" t="e">
        <f t="shared" si="76"/>
        <v>#N/A</v>
      </c>
      <c r="GE37" s="207" t="e">
        <f t="shared" si="77"/>
        <v>#N/A</v>
      </c>
      <c r="GF37" s="207" t="e">
        <f t="shared" si="78"/>
        <v>#N/A</v>
      </c>
      <c r="GG37" s="207" t="e">
        <f t="shared" si="79"/>
        <v>#N/A</v>
      </c>
      <c r="GH37" s="207" t="e">
        <f t="shared" si="80"/>
        <v>#N/A</v>
      </c>
      <c r="GI37" s="207" t="e">
        <f t="shared" si="81"/>
        <v>#N/A</v>
      </c>
      <c r="GJ37" s="207" t="e">
        <f t="shared" si="82"/>
        <v>#N/A</v>
      </c>
      <c r="GK37" s="207" t="e">
        <f t="shared" si="83"/>
        <v>#N/A</v>
      </c>
      <c r="GL37" s="207" t="e">
        <f t="shared" si="84"/>
        <v>#N/A</v>
      </c>
      <c r="GM37" s="207" t="e">
        <f t="shared" si="85"/>
        <v>#N/A</v>
      </c>
      <c r="GN37" s="207" t="e">
        <f t="shared" si="86"/>
        <v>#N/A</v>
      </c>
      <c r="GO37" s="207" t="e">
        <f t="shared" si="87"/>
        <v>#N/A</v>
      </c>
      <c r="GP37" s="207" t="e">
        <f t="shared" si="88"/>
        <v>#N/A</v>
      </c>
      <c r="GQ37" s="207" t="e">
        <f t="shared" si="89"/>
        <v>#N/A</v>
      </c>
      <c r="GR37" s="207" t="e">
        <f t="shared" si="90"/>
        <v>#N/A</v>
      </c>
      <c r="GS37" s="207" t="e">
        <f t="shared" si="91"/>
        <v>#N/A</v>
      </c>
      <c r="GT37" s="207" t="e">
        <f t="shared" si="92"/>
        <v>#N/A</v>
      </c>
      <c r="GU37" s="207" t="e">
        <f t="shared" si="93"/>
        <v>#N/A</v>
      </c>
      <c r="GV37" s="207" t="e">
        <f t="shared" si="94"/>
        <v>#N/A</v>
      </c>
      <c r="GW37" s="207" t="e">
        <f t="shared" si="95"/>
        <v>#N/A</v>
      </c>
      <c r="GX37" s="207" t="e">
        <f t="shared" si="96"/>
        <v>#N/A</v>
      </c>
      <c r="GY37" s="207" t="e">
        <f t="shared" si="97"/>
        <v>#N/A</v>
      </c>
      <c r="GZ37" s="207" t="e">
        <f t="shared" si="98"/>
        <v>#N/A</v>
      </c>
      <c r="HA37" s="207" t="e">
        <f t="shared" si="99"/>
        <v>#N/A</v>
      </c>
      <c r="HB37" s="207" t="e">
        <f t="shared" si="100"/>
        <v>#N/A</v>
      </c>
      <c r="HC37" s="207" t="e">
        <f t="shared" si="101"/>
        <v>#N/A</v>
      </c>
      <c r="HD37" s="207" t="e">
        <f t="shared" si="102"/>
        <v>#N/A</v>
      </c>
      <c r="HE37" s="207" t="e">
        <f t="shared" si="103"/>
        <v>#N/A</v>
      </c>
      <c r="HF37" s="207" t="e">
        <f t="shared" si="104"/>
        <v>#N/A</v>
      </c>
      <c r="HG37" s="207" t="e">
        <f t="shared" si="105"/>
        <v>#N/A</v>
      </c>
      <c r="HH37" s="207" t="e">
        <f t="shared" si="106"/>
        <v>#N/A</v>
      </c>
      <c r="HI37" s="207" t="e">
        <f t="shared" si="107"/>
        <v>#N/A</v>
      </c>
      <c r="HJ37" s="207" t="e">
        <f t="shared" si="108"/>
        <v>#N/A</v>
      </c>
      <c r="HK37" s="207" t="e">
        <f t="shared" si="109"/>
        <v>#N/A</v>
      </c>
      <c r="HL37" s="207" t="e">
        <f t="shared" si="110"/>
        <v>#N/A</v>
      </c>
      <c r="HM37" s="207" t="e">
        <f t="shared" si="111"/>
        <v>#N/A</v>
      </c>
      <c r="HN37" s="207" t="e">
        <f t="shared" si="112"/>
        <v>#N/A</v>
      </c>
      <c r="HO37" s="207" t="e">
        <f t="shared" si="113"/>
        <v>#N/A</v>
      </c>
      <c r="HP37" s="207" t="e">
        <f t="shared" si="114"/>
        <v>#N/A</v>
      </c>
      <c r="HQ37" s="207" t="e">
        <f t="shared" si="115"/>
        <v>#N/A</v>
      </c>
      <c r="HR37" s="207" t="e">
        <f t="shared" si="116"/>
        <v>#N/A</v>
      </c>
      <c r="HS37" s="207" t="e">
        <f t="shared" si="117"/>
        <v>#N/A</v>
      </c>
      <c r="HT37" s="207" t="e">
        <f t="shared" si="118"/>
        <v>#N/A</v>
      </c>
      <c r="HU37" s="207" t="e">
        <f t="shared" si="119"/>
        <v>#N/A</v>
      </c>
      <c r="HV37" s="207" t="e">
        <f t="shared" si="120"/>
        <v>#N/A</v>
      </c>
      <c r="HW37" s="207" t="e">
        <f t="shared" si="121"/>
        <v>#N/A</v>
      </c>
      <c r="HX37" s="207" t="e">
        <f t="shared" si="122"/>
        <v>#N/A</v>
      </c>
      <c r="HY37" s="207" t="e">
        <f t="shared" si="123"/>
        <v>#N/A</v>
      </c>
      <c r="HZ37" s="207" t="e">
        <f t="shared" si="124"/>
        <v>#N/A</v>
      </c>
      <c r="IA37" s="207" t="e">
        <f t="shared" si="125"/>
        <v>#N/A</v>
      </c>
      <c r="IB37" s="207" t="e">
        <f t="shared" si="126"/>
        <v>#N/A</v>
      </c>
    </row>
    <row r="38" spans="1:236" hidden="1" x14ac:dyDescent="0.25">
      <c r="A38" s="22">
        <v>35</v>
      </c>
      <c r="B38" s="110" t="str">
        <f t="shared" si="10"/>
        <v/>
      </c>
      <c r="C38" s="124"/>
      <c r="D38" s="110" t="str">
        <f t="shared" si="11"/>
        <v/>
      </c>
      <c r="E38" s="119" t="str">
        <f t="shared" si="12"/>
        <v/>
      </c>
      <c r="F38" s="23" t="str">
        <f t="shared" si="13"/>
        <v/>
      </c>
      <c r="G38" s="24" t="str">
        <f t="shared" si="14"/>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15"/>
        <v/>
      </c>
      <c r="K38" s="26"/>
      <c r="L38" s="24" t="str">
        <f>IF(OR(F38="",K38=""),"",MATCH(K38,Confidence!$A$1:$A$10,0))</f>
        <v/>
      </c>
      <c r="M38" s="27" t="str">
        <f t="shared" si="16"/>
        <v/>
      </c>
      <c r="N38" s="27" t="str">
        <f t="shared" si="17"/>
        <v/>
      </c>
      <c r="O38" s="24"/>
      <c r="P38" s="111" t="str">
        <f t="shared" si="18"/>
        <v/>
      </c>
      <c r="Q38" s="111" t="str">
        <f t="shared" si="19"/>
        <v/>
      </c>
      <c r="R38" s="39" t="str">
        <f t="shared" si="20"/>
        <v/>
      </c>
      <c r="S38" s="124"/>
      <c r="T38" s="218" t="str">
        <f>IF(AND(B38&gt;0,C38&gt;0,D38&gt;0,M38&gt;0,N38&gt;0,S38&gt;0,NOT(K38="")),ABS(VLOOKUP($S$1,VLookups!$A$28:$B$29,2,FALSE)-_xlfn.BETA.DIST(S38,IF(G38="L",N38,M38),IF(G38="L",M38,N38),TRUE,B38,D38)),"")</f>
        <v/>
      </c>
      <c r="U38" s="121" t="str">
        <f>IF(OR($M38="",$N38=""),"",_xlfn.BETA.INV(ABS(VLOOKUP($S$1,VLookups!$A$28:$B$29,2,FALSE)-U$3),IF($G38="L",$N38,$M38),IF($G38="L",$M38,$N38),$B38,$D38))</f>
        <v/>
      </c>
      <c r="V38" s="122" t="str">
        <f>IF(OR($M38="",$N38=""),"",_xlfn.BETA.INV(ABS(VLOOKUP($S$1,VLookups!$A$28:$B$29,2,FALSE)-V$3),IF($G38="L",$N38,$M38),IF($G38="L",$M38,$N38),$B38,$D38))</f>
        <v/>
      </c>
      <c r="W38" s="121" t="str">
        <f>IF(OR($M38="",$N38=""),"",_xlfn.BETA.INV(ABS(VLOOKUP($S$1,VLookups!$A$28:$B$29,2,FALSE)-W$3),IF($G38="L",$N38,$M38),IF($G38="L",$M38,$N38),$B38,$D38))</f>
        <v/>
      </c>
      <c r="X38" s="122" t="str">
        <f>IF(OR($M38="",$N38=""),"",_xlfn.BETA.INV(ABS(VLOOKUP($S$1,VLookups!$A$28:$B$29,2,FALSE)-X$3),IF($G38="L",$N38,$M38),IF($G38="L",$M38,$N38),$B38,$D38))</f>
        <v/>
      </c>
      <c r="Y38" s="121" t="str">
        <f>IF(OR($M38="",$N38=""),"",_xlfn.BETA.INV(ABS(VLOOKUP($S$1,VLookups!$A$28:$B$29,2,FALSE)-Y$3),IF($G38="L",$N38,$M38),IF($G38="L",$M38,$N38),$B38,$D38))</f>
        <v/>
      </c>
      <c r="Z38" s="122" t="str">
        <f>IF(OR($M38="",$N38=""),"",_xlfn.BETA.INV(ABS(VLOOKUP($S$1,VLookups!$A$28:$B$29,2,FALSE)-Z$3),IF($G38="L",$N38,$M38),IF($G38="L",$M38,$N38),$B38,$D38))</f>
        <v/>
      </c>
      <c r="AA38" s="121" t="str">
        <f>IF(OR($M38="",$N38=""),"",_xlfn.BETA.INV(ABS(VLOOKUP($S$1,VLookups!$A$28:$B$29,2,FALSE)-AA$3),IF($G38="L",$N38,$M38),IF($G38="L",$M38,$N38),$B38,$D38))</f>
        <v/>
      </c>
      <c r="AB38" s="122" t="str">
        <f>IF(OR($M38="",$N38=""),"",_xlfn.BETA.INV(ABS(VLOOKUP($S$1,VLookups!$A$28:$B$29,2,FALSE)-AB$3),IF($G38="L",$N38,$M38),IF($G38="L",$M38,$N38),$B38,$D38))</f>
        <v/>
      </c>
      <c r="AC38" s="121" t="str">
        <f>IF(OR($M38="",$N38=""),"",_xlfn.BETA.INV(ABS(VLOOKUP($S$1,VLookups!$A$28:$B$29,2,FALSE)-AC$3),IF($G38="L",$N38,$M38),IF($G38="L",$M38,$N38),$B38,$D38))</f>
        <v/>
      </c>
      <c r="AD38" s="122" t="str">
        <f>IF(OR($M38="",$N38=""),"",_xlfn.BETA.INV(ABS(VLOOKUP($S$1,VLookups!$A$28:$B$29,2,FALSE)-AD$3),IF($G38="L",$N38,$M38),IF($G38="L",$M38,$N38),$B38,$D38))</f>
        <v/>
      </c>
      <c r="AE38" s="121" t="str">
        <f>IF(OR($M38="",$N38=""),"",_xlfn.BETA.INV(ABS(VLOOKUP($S$1,VLookups!$A$28:$B$29,2,FALSE)-AE$3),IF($G38="L",$N38,$M38),IF($G38="L",$M38,$N38),$B38,$D38))</f>
        <v/>
      </c>
      <c r="AF38" s="122" t="str">
        <f>IF(OR($M38="",$N38=""),"",_xlfn.BETA.INV(ABS(VLOOKUP($S$1,VLookups!$A$28:$B$29,2,FALSE)-AF$3),IF($G38="L",$N38,$M38),IF($G38="L",$M38,$N38),$B38,$D38))</f>
        <v/>
      </c>
      <c r="AG38" s="17"/>
      <c r="AH38" s="208" t="str">
        <f t="shared" si="21"/>
        <v/>
      </c>
      <c r="AI38" s="206" t="str">
        <f t="shared" si="22"/>
        <v/>
      </c>
      <c r="AJ38" s="190" t="str">
        <f t="shared" ref="AJ38:CU38" si="191">IF(ISNONTEXT($AH38),AI38+$AH38,"")</f>
        <v/>
      </c>
      <c r="AK38" s="190" t="str">
        <f t="shared" si="191"/>
        <v/>
      </c>
      <c r="AL38" s="190" t="str">
        <f t="shared" si="191"/>
        <v/>
      </c>
      <c r="AM38" s="190" t="str">
        <f t="shared" si="191"/>
        <v/>
      </c>
      <c r="AN38" s="190" t="str">
        <f t="shared" si="191"/>
        <v/>
      </c>
      <c r="AO38" s="190" t="str">
        <f t="shared" si="191"/>
        <v/>
      </c>
      <c r="AP38" s="190" t="str">
        <f t="shared" si="191"/>
        <v/>
      </c>
      <c r="AQ38" s="190" t="str">
        <f t="shared" si="191"/>
        <v/>
      </c>
      <c r="AR38" s="190" t="str">
        <f t="shared" si="191"/>
        <v/>
      </c>
      <c r="AS38" s="190" t="str">
        <f t="shared" si="191"/>
        <v/>
      </c>
      <c r="AT38" s="190" t="str">
        <f t="shared" si="191"/>
        <v/>
      </c>
      <c r="AU38" s="190" t="str">
        <f t="shared" si="191"/>
        <v/>
      </c>
      <c r="AV38" s="190" t="str">
        <f t="shared" si="191"/>
        <v/>
      </c>
      <c r="AW38" s="190" t="str">
        <f t="shared" si="191"/>
        <v/>
      </c>
      <c r="AX38" s="190" t="str">
        <f t="shared" si="191"/>
        <v/>
      </c>
      <c r="AY38" s="190" t="str">
        <f t="shared" si="191"/>
        <v/>
      </c>
      <c r="AZ38" s="190" t="str">
        <f t="shared" si="191"/>
        <v/>
      </c>
      <c r="BA38" s="190" t="str">
        <f t="shared" si="191"/>
        <v/>
      </c>
      <c r="BB38" s="190" t="str">
        <f t="shared" si="191"/>
        <v/>
      </c>
      <c r="BC38" s="190" t="str">
        <f t="shared" si="191"/>
        <v/>
      </c>
      <c r="BD38" s="190" t="str">
        <f t="shared" si="191"/>
        <v/>
      </c>
      <c r="BE38" s="190" t="str">
        <f t="shared" si="191"/>
        <v/>
      </c>
      <c r="BF38" s="190" t="str">
        <f t="shared" si="191"/>
        <v/>
      </c>
      <c r="BG38" s="190" t="str">
        <f t="shared" si="191"/>
        <v/>
      </c>
      <c r="BH38" s="190" t="str">
        <f t="shared" si="191"/>
        <v/>
      </c>
      <c r="BI38" s="190" t="str">
        <f t="shared" si="191"/>
        <v/>
      </c>
      <c r="BJ38" s="190" t="str">
        <f t="shared" si="191"/>
        <v/>
      </c>
      <c r="BK38" s="190" t="str">
        <f t="shared" si="191"/>
        <v/>
      </c>
      <c r="BL38" s="190" t="str">
        <f t="shared" si="191"/>
        <v/>
      </c>
      <c r="BM38" s="190" t="str">
        <f t="shared" si="191"/>
        <v/>
      </c>
      <c r="BN38" s="190" t="str">
        <f t="shared" si="191"/>
        <v/>
      </c>
      <c r="BO38" s="190" t="str">
        <f t="shared" si="191"/>
        <v/>
      </c>
      <c r="BP38" s="190" t="str">
        <f t="shared" si="191"/>
        <v/>
      </c>
      <c r="BQ38" s="190" t="str">
        <f t="shared" si="191"/>
        <v/>
      </c>
      <c r="BR38" s="190" t="str">
        <f t="shared" si="191"/>
        <v/>
      </c>
      <c r="BS38" s="190" t="str">
        <f t="shared" si="191"/>
        <v/>
      </c>
      <c r="BT38" s="190" t="str">
        <f t="shared" si="191"/>
        <v/>
      </c>
      <c r="BU38" s="190" t="str">
        <f t="shared" si="191"/>
        <v/>
      </c>
      <c r="BV38" s="190" t="str">
        <f t="shared" si="191"/>
        <v/>
      </c>
      <c r="BW38" s="190" t="str">
        <f t="shared" si="191"/>
        <v/>
      </c>
      <c r="BX38" s="190" t="str">
        <f t="shared" si="191"/>
        <v/>
      </c>
      <c r="BY38" s="190" t="str">
        <f t="shared" si="191"/>
        <v/>
      </c>
      <c r="BZ38" s="190" t="str">
        <f t="shared" si="191"/>
        <v/>
      </c>
      <c r="CA38" s="190" t="str">
        <f t="shared" si="191"/>
        <v/>
      </c>
      <c r="CB38" s="190" t="str">
        <f t="shared" si="191"/>
        <v/>
      </c>
      <c r="CC38" s="190" t="str">
        <f t="shared" si="191"/>
        <v/>
      </c>
      <c r="CD38" s="190" t="str">
        <f t="shared" si="191"/>
        <v/>
      </c>
      <c r="CE38" s="190" t="str">
        <f t="shared" si="191"/>
        <v/>
      </c>
      <c r="CF38" s="190" t="str">
        <f t="shared" si="191"/>
        <v/>
      </c>
      <c r="CG38" s="190" t="str">
        <f t="shared" si="191"/>
        <v/>
      </c>
      <c r="CH38" s="190" t="str">
        <f t="shared" si="191"/>
        <v/>
      </c>
      <c r="CI38" s="190" t="str">
        <f t="shared" si="191"/>
        <v/>
      </c>
      <c r="CJ38" s="190" t="str">
        <f t="shared" si="191"/>
        <v/>
      </c>
      <c r="CK38" s="190" t="str">
        <f t="shared" si="191"/>
        <v/>
      </c>
      <c r="CL38" s="190" t="str">
        <f t="shared" si="191"/>
        <v/>
      </c>
      <c r="CM38" s="190" t="str">
        <f t="shared" si="191"/>
        <v/>
      </c>
      <c r="CN38" s="190" t="str">
        <f t="shared" si="191"/>
        <v/>
      </c>
      <c r="CO38" s="190" t="str">
        <f t="shared" si="191"/>
        <v/>
      </c>
      <c r="CP38" s="190" t="str">
        <f t="shared" si="191"/>
        <v/>
      </c>
      <c r="CQ38" s="190" t="str">
        <f t="shared" si="191"/>
        <v/>
      </c>
      <c r="CR38" s="190" t="str">
        <f t="shared" si="191"/>
        <v/>
      </c>
      <c r="CS38" s="190" t="str">
        <f t="shared" si="191"/>
        <v/>
      </c>
      <c r="CT38" s="190" t="str">
        <f t="shared" si="191"/>
        <v/>
      </c>
      <c r="CU38" s="190" t="str">
        <f t="shared" si="191"/>
        <v/>
      </c>
      <c r="CV38" s="190" t="str">
        <f t="shared" ref="CV38:ED38" si="192">IF(ISNONTEXT($AH38),CU38+$AH38,"")</f>
        <v/>
      </c>
      <c r="CW38" s="190" t="str">
        <f t="shared" si="192"/>
        <v/>
      </c>
      <c r="CX38" s="190" t="str">
        <f t="shared" si="192"/>
        <v/>
      </c>
      <c r="CY38" s="190" t="str">
        <f t="shared" si="192"/>
        <v/>
      </c>
      <c r="CZ38" s="190" t="str">
        <f t="shared" si="192"/>
        <v/>
      </c>
      <c r="DA38" s="190" t="str">
        <f t="shared" si="192"/>
        <v/>
      </c>
      <c r="DB38" s="190" t="str">
        <f t="shared" si="192"/>
        <v/>
      </c>
      <c r="DC38" s="190" t="str">
        <f t="shared" si="192"/>
        <v/>
      </c>
      <c r="DD38" s="190" t="str">
        <f t="shared" si="192"/>
        <v/>
      </c>
      <c r="DE38" s="190" t="str">
        <f t="shared" si="192"/>
        <v/>
      </c>
      <c r="DF38" s="190" t="str">
        <f t="shared" si="192"/>
        <v/>
      </c>
      <c r="DG38" s="190" t="str">
        <f t="shared" si="192"/>
        <v/>
      </c>
      <c r="DH38" s="190" t="str">
        <f t="shared" si="192"/>
        <v/>
      </c>
      <c r="DI38" s="190" t="str">
        <f t="shared" si="192"/>
        <v/>
      </c>
      <c r="DJ38" s="190" t="str">
        <f t="shared" si="192"/>
        <v/>
      </c>
      <c r="DK38" s="190" t="str">
        <f t="shared" si="192"/>
        <v/>
      </c>
      <c r="DL38" s="190" t="str">
        <f t="shared" si="192"/>
        <v/>
      </c>
      <c r="DM38" s="190" t="str">
        <f t="shared" si="192"/>
        <v/>
      </c>
      <c r="DN38" s="190" t="str">
        <f t="shared" si="192"/>
        <v/>
      </c>
      <c r="DO38" s="190" t="str">
        <f t="shared" si="192"/>
        <v/>
      </c>
      <c r="DP38" s="190" t="str">
        <f t="shared" si="192"/>
        <v/>
      </c>
      <c r="DQ38" s="190" t="str">
        <f t="shared" si="192"/>
        <v/>
      </c>
      <c r="DR38" s="190" t="str">
        <f t="shared" si="192"/>
        <v/>
      </c>
      <c r="DS38" s="190" t="str">
        <f t="shared" si="192"/>
        <v/>
      </c>
      <c r="DT38" s="190" t="str">
        <f t="shared" si="192"/>
        <v/>
      </c>
      <c r="DU38" s="190" t="str">
        <f t="shared" si="192"/>
        <v/>
      </c>
      <c r="DV38" s="190" t="str">
        <f t="shared" si="192"/>
        <v/>
      </c>
      <c r="DW38" s="190" t="str">
        <f t="shared" si="192"/>
        <v/>
      </c>
      <c r="DX38" s="190" t="str">
        <f t="shared" si="192"/>
        <v/>
      </c>
      <c r="DY38" s="190" t="str">
        <f t="shared" si="192"/>
        <v/>
      </c>
      <c r="DZ38" s="190" t="str">
        <f t="shared" si="192"/>
        <v/>
      </c>
      <c r="EA38" s="190" t="str">
        <f t="shared" si="192"/>
        <v/>
      </c>
      <c r="EB38" s="190" t="str">
        <f t="shared" si="192"/>
        <v/>
      </c>
      <c r="EC38" s="190" t="str">
        <f t="shared" si="192"/>
        <v/>
      </c>
      <c r="ED38" s="190" t="str">
        <f t="shared" si="192"/>
        <v/>
      </c>
      <c r="EE38" s="206" t="str">
        <f t="shared" si="25"/>
        <v/>
      </c>
      <c r="EF38" s="207" t="e">
        <f t="shared" si="26"/>
        <v>#N/A</v>
      </c>
      <c r="EG38" s="207" t="e">
        <f t="shared" si="27"/>
        <v>#N/A</v>
      </c>
      <c r="EH38" s="207" t="e">
        <f t="shared" si="28"/>
        <v>#N/A</v>
      </c>
      <c r="EI38" s="207" t="e">
        <f t="shared" si="29"/>
        <v>#N/A</v>
      </c>
      <c r="EJ38" s="207" t="e">
        <f t="shared" si="30"/>
        <v>#N/A</v>
      </c>
      <c r="EK38" s="207" t="e">
        <f t="shared" si="31"/>
        <v>#N/A</v>
      </c>
      <c r="EL38" s="207" t="e">
        <f t="shared" si="32"/>
        <v>#N/A</v>
      </c>
      <c r="EM38" s="207" t="e">
        <f t="shared" si="33"/>
        <v>#N/A</v>
      </c>
      <c r="EN38" s="207" t="e">
        <f t="shared" si="34"/>
        <v>#N/A</v>
      </c>
      <c r="EO38" s="207" t="e">
        <f t="shared" si="35"/>
        <v>#N/A</v>
      </c>
      <c r="EP38" s="207" t="e">
        <f t="shared" si="36"/>
        <v>#N/A</v>
      </c>
      <c r="EQ38" s="207" t="e">
        <f t="shared" si="37"/>
        <v>#N/A</v>
      </c>
      <c r="ER38" s="207" t="e">
        <f t="shared" si="38"/>
        <v>#N/A</v>
      </c>
      <c r="ES38" s="207" t="e">
        <f t="shared" si="39"/>
        <v>#N/A</v>
      </c>
      <c r="ET38" s="207" t="e">
        <f t="shared" si="40"/>
        <v>#N/A</v>
      </c>
      <c r="EU38" s="207" t="e">
        <f t="shared" si="41"/>
        <v>#N/A</v>
      </c>
      <c r="EV38" s="207" t="e">
        <f t="shared" si="42"/>
        <v>#N/A</v>
      </c>
      <c r="EW38" s="207" t="e">
        <f t="shared" si="43"/>
        <v>#N/A</v>
      </c>
      <c r="EX38" s="207" t="e">
        <f t="shared" si="44"/>
        <v>#N/A</v>
      </c>
      <c r="EY38" s="207" t="e">
        <f t="shared" si="45"/>
        <v>#N/A</v>
      </c>
      <c r="EZ38" s="207" t="e">
        <f t="shared" si="46"/>
        <v>#N/A</v>
      </c>
      <c r="FA38" s="207" t="e">
        <f t="shared" si="47"/>
        <v>#N/A</v>
      </c>
      <c r="FB38" s="207" t="e">
        <f t="shared" si="48"/>
        <v>#N/A</v>
      </c>
      <c r="FC38" s="207" t="e">
        <f t="shared" si="49"/>
        <v>#N/A</v>
      </c>
      <c r="FD38" s="207" t="e">
        <f t="shared" si="50"/>
        <v>#N/A</v>
      </c>
      <c r="FE38" s="207" t="e">
        <f t="shared" si="51"/>
        <v>#N/A</v>
      </c>
      <c r="FF38" s="207" t="e">
        <f t="shared" si="52"/>
        <v>#N/A</v>
      </c>
      <c r="FG38" s="207" t="e">
        <f t="shared" si="53"/>
        <v>#N/A</v>
      </c>
      <c r="FH38" s="207" t="e">
        <f t="shared" si="54"/>
        <v>#N/A</v>
      </c>
      <c r="FI38" s="207" t="e">
        <f t="shared" si="55"/>
        <v>#N/A</v>
      </c>
      <c r="FJ38" s="207" t="e">
        <f t="shared" si="56"/>
        <v>#N/A</v>
      </c>
      <c r="FK38" s="207" t="e">
        <f t="shared" si="57"/>
        <v>#N/A</v>
      </c>
      <c r="FL38" s="207" t="e">
        <f t="shared" si="58"/>
        <v>#N/A</v>
      </c>
      <c r="FM38" s="207" t="e">
        <f t="shared" si="59"/>
        <v>#N/A</v>
      </c>
      <c r="FN38" s="207" t="e">
        <f t="shared" si="60"/>
        <v>#N/A</v>
      </c>
      <c r="FO38" s="207" t="e">
        <f t="shared" si="61"/>
        <v>#N/A</v>
      </c>
      <c r="FP38" s="207" t="e">
        <f t="shared" si="62"/>
        <v>#N/A</v>
      </c>
      <c r="FQ38" s="207" t="e">
        <f t="shared" si="63"/>
        <v>#N/A</v>
      </c>
      <c r="FR38" s="207" t="e">
        <f t="shared" si="64"/>
        <v>#N/A</v>
      </c>
      <c r="FS38" s="207" t="e">
        <f t="shared" si="65"/>
        <v>#N/A</v>
      </c>
      <c r="FT38" s="207" t="e">
        <f t="shared" si="66"/>
        <v>#N/A</v>
      </c>
      <c r="FU38" s="207" t="e">
        <f t="shared" si="67"/>
        <v>#N/A</v>
      </c>
      <c r="FV38" s="207" t="e">
        <f t="shared" si="68"/>
        <v>#N/A</v>
      </c>
      <c r="FW38" s="207" t="e">
        <f t="shared" si="69"/>
        <v>#N/A</v>
      </c>
      <c r="FX38" s="207" t="e">
        <f t="shared" si="70"/>
        <v>#N/A</v>
      </c>
      <c r="FY38" s="207" t="e">
        <f t="shared" si="71"/>
        <v>#N/A</v>
      </c>
      <c r="FZ38" s="207" t="e">
        <f t="shared" si="72"/>
        <v>#N/A</v>
      </c>
      <c r="GA38" s="207" t="e">
        <f t="shared" si="73"/>
        <v>#N/A</v>
      </c>
      <c r="GB38" s="207" t="e">
        <f t="shared" si="74"/>
        <v>#N/A</v>
      </c>
      <c r="GC38" s="207" t="e">
        <f t="shared" si="75"/>
        <v>#N/A</v>
      </c>
      <c r="GD38" s="207" t="e">
        <f t="shared" si="76"/>
        <v>#N/A</v>
      </c>
      <c r="GE38" s="207" t="e">
        <f t="shared" si="77"/>
        <v>#N/A</v>
      </c>
      <c r="GF38" s="207" t="e">
        <f t="shared" si="78"/>
        <v>#N/A</v>
      </c>
      <c r="GG38" s="207" t="e">
        <f t="shared" si="79"/>
        <v>#N/A</v>
      </c>
      <c r="GH38" s="207" t="e">
        <f t="shared" si="80"/>
        <v>#N/A</v>
      </c>
      <c r="GI38" s="207" t="e">
        <f t="shared" si="81"/>
        <v>#N/A</v>
      </c>
      <c r="GJ38" s="207" t="e">
        <f t="shared" si="82"/>
        <v>#N/A</v>
      </c>
      <c r="GK38" s="207" t="e">
        <f t="shared" si="83"/>
        <v>#N/A</v>
      </c>
      <c r="GL38" s="207" t="e">
        <f t="shared" si="84"/>
        <v>#N/A</v>
      </c>
      <c r="GM38" s="207" t="e">
        <f t="shared" si="85"/>
        <v>#N/A</v>
      </c>
      <c r="GN38" s="207" t="e">
        <f t="shared" si="86"/>
        <v>#N/A</v>
      </c>
      <c r="GO38" s="207" t="e">
        <f t="shared" si="87"/>
        <v>#N/A</v>
      </c>
      <c r="GP38" s="207" t="e">
        <f t="shared" si="88"/>
        <v>#N/A</v>
      </c>
      <c r="GQ38" s="207" t="e">
        <f t="shared" si="89"/>
        <v>#N/A</v>
      </c>
      <c r="GR38" s="207" t="e">
        <f t="shared" si="90"/>
        <v>#N/A</v>
      </c>
      <c r="GS38" s="207" t="e">
        <f t="shared" si="91"/>
        <v>#N/A</v>
      </c>
      <c r="GT38" s="207" t="e">
        <f t="shared" si="92"/>
        <v>#N/A</v>
      </c>
      <c r="GU38" s="207" t="e">
        <f t="shared" si="93"/>
        <v>#N/A</v>
      </c>
      <c r="GV38" s="207" t="e">
        <f t="shared" si="94"/>
        <v>#N/A</v>
      </c>
      <c r="GW38" s="207" t="e">
        <f t="shared" si="95"/>
        <v>#N/A</v>
      </c>
      <c r="GX38" s="207" t="e">
        <f t="shared" si="96"/>
        <v>#N/A</v>
      </c>
      <c r="GY38" s="207" t="e">
        <f t="shared" si="97"/>
        <v>#N/A</v>
      </c>
      <c r="GZ38" s="207" t="e">
        <f t="shared" si="98"/>
        <v>#N/A</v>
      </c>
      <c r="HA38" s="207" t="e">
        <f t="shared" si="99"/>
        <v>#N/A</v>
      </c>
      <c r="HB38" s="207" t="e">
        <f t="shared" si="100"/>
        <v>#N/A</v>
      </c>
      <c r="HC38" s="207" t="e">
        <f t="shared" si="101"/>
        <v>#N/A</v>
      </c>
      <c r="HD38" s="207" t="e">
        <f t="shared" si="102"/>
        <v>#N/A</v>
      </c>
      <c r="HE38" s="207" t="e">
        <f t="shared" si="103"/>
        <v>#N/A</v>
      </c>
      <c r="HF38" s="207" t="e">
        <f t="shared" si="104"/>
        <v>#N/A</v>
      </c>
      <c r="HG38" s="207" t="e">
        <f t="shared" si="105"/>
        <v>#N/A</v>
      </c>
      <c r="HH38" s="207" t="e">
        <f t="shared" si="106"/>
        <v>#N/A</v>
      </c>
      <c r="HI38" s="207" t="e">
        <f t="shared" si="107"/>
        <v>#N/A</v>
      </c>
      <c r="HJ38" s="207" t="e">
        <f t="shared" si="108"/>
        <v>#N/A</v>
      </c>
      <c r="HK38" s="207" t="e">
        <f t="shared" si="109"/>
        <v>#N/A</v>
      </c>
      <c r="HL38" s="207" t="e">
        <f t="shared" si="110"/>
        <v>#N/A</v>
      </c>
      <c r="HM38" s="207" t="e">
        <f t="shared" si="111"/>
        <v>#N/A</v>
      </c>
      <c r="HN38" s="207" t="e">
        <f t="shared" si="112"/>
        <v>#N/A</v>
      </c>
      <c r="HO38" s="207" t="e">
        <f t="shared" si="113"/>
        <v>#N/A</v>
      </c>
      <c r="HP38" s="207" t="e">
        <f t="shared" si="114"/>
        <v>#N/A</v>
      </c>
      <c r="HQ38" s="207" t="e">
        <f t="shared" si="115"/>
        <v>#N/A</v>
      </c>
      <c r="HR38" s="207" t="e">
        <f t="shared" si="116"/>
        <v>#N/A</v>
      </c>
      <c r="HS38" s="207" t="e">
        <f t="shared" si="117"/>
        <v>#N/A</v>
      </c>
      <c r="HT38" s="207" t="e">
        <f t="shared" si="118"/>
        <v>#N/A</v>
      </c>
      <c r="HU38" s="207" t="e">
        <f t="shared" si="119"/>
        <v>#N/A</v>
      </c>
      <c r="HV38" s="207" t="e">
        <f t="shared" si="120"/>
        <v>#N/A</v>
      </c>
      <c r="HW38" s="207" t="e">
        <f t="shared" si="121"/>
        <v>#N/A</v>
      </c>
      <c r="HX38" s="207" t="e">
        <f t="shared" si="122"/>
        <v>#N/A</v>
      </c>
      <c r="HY38" s="207" t="e">
        <f t="shared" si="123"/>
        <v>#N/A</v>
      </c>
      <c r="HZ38" s="207" t="e">
        <f t="shared" si="124"/>
        <v>#N/A</v>
      </c>
      <c r="IA38" s="207" t="e">
        <f t="shared" si="125"/>
        <v>#N/A</v>
      </c>
      <c r="IB38" s="207" t="e">
        <f t="shared" si="126"/>
        <v>#N/A</v>
      </c>
    </row>
    <row r="39" spans="1:236" hidden="1" x14ac:dyDescent="0.25">
      <c r="A39" s="22">
        <v>36</v>
      </c>
      <c r="B39" s="110" t="str">
        <f t="shared" si="10"/>
        <v/>
      </c>
      <c r="C39" s="124"/>
      <c r="D39" s="110" t="str">
        <f t="shared" si="11"/>
        <v/>
      </c>
      <c r="E39" s="119" t="str">
        <f t="shared" si="12"/>
        <v/>
      </c>
      <c r="F39" s="23" t="str">
        <f t="shared" si="13"/>
        <v/>
      </c>
      <c r="G39" s="24" t="str">
        <f t="shared" si="14"/>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15"/>
        <v/>
      </c>
      <c r="K39" s="26"/>
      <c r="L39" s="24" t="str">
        <f>IF(OR(F39="",K39=""),"",MATCH(K39,Confidence!$A$1:$A$10,0))</f>
        <v/>
      </c>
      <c r="M39" s="27" t="str">
        <f t="shared" si="16"/>
        <v/>
      </c>
      <c r="N39" s="27" t="str">
        <f t="shared" si="17"/>
        <v/>
      </c>
      <c r="O39" s="24"/>
      <c r="P39" s="111" t="str">
        <f t="shared" si="18"/>
        <v/>
      </c>
      <c r="Q39" s="111" t="str">
        <f t="shared" si="19"/>
        <v/>
      </c>
      <c r="R39" s="39" t="str">
        <f t="shared" si="20"/>
        <v/>
      </c>
      <c r="S39" s="124"/>
      <c r="T39" s="218" t="str">
        <f>IF(AND(B39&gt;0,C39&gt;0,D39&gt;0,M39&gt;0,N39&gt;0,S39&gt;0,NOT(K39="")),ABS(VLOOKUP($S$1,VLookups!$A$28:$B$29,2,FALSE)-_xlfn.BETA.DIST(S39,IF(G39="L",N39,M39),IF(G39="L",M39,N39),TRUE,B39,D39)),"")</f>
        <v/>
      </c>
      <c r="U39" s="121" t="str">
        <f>IF(OR($M39="",$N39=""),"",_xlfn.BETA.INV(ABS(VLOOKUP($S$1,VLookups!$A$28:$B$29,2,FALSE)-U$3),IF($G39="L",$N39,$M39),IF($G39="L",$M39,$N39),$B39,$D39))</f>
        <v/>
      </c>
      <c r="V39" s="122" t="str">
        <f>IF(OR($M39="",$N39=""),"",_xlfn.BETA.INV(ABS(VLOOKUP($S$1,VLookups!$A$28:$B$29,2,FALSE)-V$3),IF($G39="L",$N39,$M39),IF($G39="L",$M39,$N39),$B39,$D39))</f>
        <v/>
      </c>
      <c r="W39" s="121" t="str">
        <f>IF(OR($M39="",$N39=""),"",_xlfn.BETA.INV(ABS(VLOOKUP($S$1,VLookups!$A$28:$B$29,2,FALSE)-W$3),IF($G39="L",$N39,$M39),IF($G39="L",$M39,$N39),$B39,$D39))</f>
        <v/>
      </c>
      <c r="X39" s="122" t="str">
        <f>IF(OR($M39="",$N39=""),"",_xlfn.BETA.INV(ABS(VLOOKUP($S$1,VLookups!$A$28:$B$29,2,FALSE)-X$3),IF($G39="L",$N39,$M39),IF($G39="L",$M39,$N39),$B39,$D39))</f>
        <v/>
      </c>
      <c r="Y39" s="121" t="str">
        <f>IF(OR($M39="",$N39=""),"",_xlfn.BETA.INV(ABS(VLOOKUP($S$1,VLookups!$A$28:$B$29,2,FALSE)-Y$3),IF($G39="L",$N39,$M39),IF($G39="L",$M39,$N39),$B39,$D39))</f>
        <v/>
      </c>
      <c r="Z39" s="122" t="str">
        <f>IF(OR($M39="",$N39=""),"",_xlfn.BETA.INV(ABS(VLOOKUP($S$1,VLookups!$A$28:$B$29,2,FALSE)-Z$3),IF($G39="L",$N39,$M39),IF($G39="L",$M39,$N39),$B39,$D39))</f>
        <v/>
      </c>
      <c r="AA39" s="121" t="str">
        <f>IF(OR($M39="",$N39=""),"",_xlfn.BETA.INV(ABS(VLOOKUP($S$1,VLookups!$A$28:$B$29,2,FALSE)-AA$3),IF($G39="L",$N39,$M39),IF($G39="L",$M39,$N39),$B39,$D39))</f>
        <v/>
      </c>
      <c r="AB39" s="122" t="str">
        <f>IF(OR($M39="",$N39=""),"",_xlfn.BETA.INV(ABS(VLOOKUP($S$1,VLookups!$A$28:$B$29,2,FALSE)-AB$3),IF($G39="L",$N39,$M39),IF($G39="L",$M39,$N39),$B39,$D39))</f>
        <v/>
      </c>
      <c r="AC39" s="121" t="str">
        <f>IF(OR($M39="",$N39=""),"",_xlfn.BETA.INV(ABS(VLOOKUP($S$1,VLookups!$A$28:$B$29,2,FALSE)-AC$3),IF($G39="L",$N39,$M39),IF($G39="L",$M39,$N39),$B39,$D39))</f>
        <v/>
      </c>
      <c r="AD39" s="122" t="str">
        <f>IF(OR($M39="",$N39=""),"",_xlfn.BETA.INV(ABS(VLOOKUP($S$1,VLookups!$A$28:$B$29,2,FALSE)-AD$3),IF($G39="L",$N39,$M39),IF($G39="L",$M39,$N39),$B39,$D39))</f>
        <v/>
      </c>
      <c r="AE39" s="121" t="str">
        <f>IF(OR($M39="",$N39=""),"",_xlfn.BETA.INV(ABS(VLOOKUP($S$1,VLookups!$A$28:$B$29,2,FALSE)-AE$3),IF($G39="L",$N39,$M39),IF($G39="L",$M39,$N39),$B39,$D39))</f>
        <v/>
      </c>
      <c r="AF39" s="122" t="str">
        <f>IF(OR($M39="",$N39=""),"",_xlfn.BETA.INV(ABS(VLOOKUP($S$1,VLookups!$A$28:$B$29,2,FALSE)-AF$3),IF($G39="L",$N39,$M39),IF($G39="L",$M39,$N39),$B39,$D39))</f>
        <v/>
      </c>
      <c r="AG39" s="17"/>
      <c r="AH39" s="208" t="str">
        <f t="shared" si="21"/>
        <v/>
      </c>
      <c r="AI39" s="206" t="str">
        <f t="shared" si="22"/>
        <v/>
      </c>
      <c r="AJ39" s="190" t="str">
        <f t="shared" ref="AJ39:CU39" si="193">IF(ISNONTEXT($AH39),AI39+$AH39,"")</f>
        <v/>
      </c>
      <c r="AK39" s="190" t="str">
        <f t="shared" si="193"/>
        <v/>
      </c>
      <c r="AL39" s="190" t="str">
        <f t="shared" si="193"/>
        <v/>
      </c>
      <c r="AM39" s="190" t="str">
        <f t="shared" si="193"/>
        <v/>
      </c>
      <c r="AN39" s="190" t="str">
        <f t="shared" si="193"/>
        <v/>
      </c>
      <c r="AO39" s="190" t="str">
        <f t="shared" si="193"/>
        <v/>
      </c>
      <c r="AP39" s="190" t="str">
        <f t="shared" si="193"/>
        <v/>
      </c>
      <c r="AQ39" s="190" t="str">
        <f t="shared" si="193"/>
        <v/>
      </c>
      <c r="AR39" s="190" t="str">
        <f t="shared" si="193"/>
        <v/>
      </c>
      <c r="AS39" s="190" t="str">
        <f t="shared" si="193"/>
        <v/>
      </c>
      <c r="AT39" s="190" t="str">
        <f t="shared" si="193"/>
        <v/>
      </c>
      <c r="AU39" s="190" t="str">
        <f t="shared" si="193"/>
        <v/>
      </c>
      <c r="AV39" s="190" t="str">
        <f t="shared" si="193"/>
        <v/>
      </c>
      <c r="AW39" s="190" t="str">
        <f t="shared" si="193"/>
        <v/>
      </c>
      <c r="AX39" s="190" t="str">
        <f t="shared" si="193"/>
        <v/>
      </c>
      <c r="AY39" s="190" t="str">
        <f t="shared" si="193"/>
        <v/>
      </c>
      <c r="AZ39" s="190" t="str">
        <f t="shared" si="193"/>
        <v/>
      </c>
      <c r="BA39" s="190" t="str">
        <f t="shared" si="193"/>
        <v/>
      </c>
      <c r="BB39" s="190" t="str">
        <f t="shared" si="193"/>
        <v/>
      </c>
      <c r="BC39" s="190" t="str">
        <f t="shared" si="193"/>
        <v/>
      </c>
      <c r="BD39" s="190" t="str">
        <f t="shared" si="193"/>
        <v/>
      </c>
      <c r="BE39" s="190" t="str">
        <f t="shared" si="193"/>
        <v/>
      </c>
      <c r="BF39" s="190" t="str">
        <f t="shared" si="193"/>
        <v/>
      </c>
      <c r="BG39" s="190" t="str">
        <f t="shared" si="193"/>
        <v/>
      </c>
      <c r="BH39" s="190" t="str">
        <f t="shared" si="193"/>
        <v/>
      </c>
      <c r="BI39" s="190" t="str">
        <f t="shared" si="193"/>
        <v/>
      </c>
      <c r="BJ39" s="190" t="str">
        <f t="shared" si="193"/>
        <v/>
      </c>
      <c r="BK39" s="190" t="str">
        <f t="shared" si="193"/>
        <v/>
      </c>
      <c r="BL39" s="190" t="str">
        <f t="shared" si="193"/>
        <v/>
      </c>
      <c r="BM39" s="190" t="str">
        <f t="shared" si="193"/>
        <v/>
      </c>
      <c r="BN39" s="190" t="str">
        <f t="shared" si="193"/>
        <v/>
      </c>
      <c r="BO39" s="190" t="str">
        <f t="shared" si="193"/>
        <v/>
      </c>
      <c r="BP39" s="190" t="str">
        <f t="shared" si="193"/>
        <v/>
      </c>
      <c r="BQ39" s="190" t="str">
        <f t="shared" si="193"/>
        <v/>
      </c>
      <c r="BR39" s="190" t="str">
        <f t="shared" si="193"/>
        <v/>
      </c>
      <c r="BS39" s="190" t="str">
        <f t="shared" si="193"/>
        <v/>
      </c>
      <c r="BT39" s="190" t="str">
        <f t="shared" si="193"/>
        <v/>
      </c>
      <c r="BU39" s="190" t="str">
        <f t="shared" si="193"/>
        <v/>
      </c>
      <c r="BV39" s="190" t="str">
        <f t="shared" si="193"/>
        <v/>
      </c>
      <c r="BW39" s="190" t="str">
        <f t="shared" si="193"/>
        <v/>
      </c>
      <c r="BX39" s="190" t="str">
        <f t="shared" si="193"/>
        <v/>
      </c>
      <c r="BY39" s="190" t="str">
        <f t="shared" si="193"/>
        <v/>
      </c>
      <c r="BZ39" s="190" t="str">
        <f t="shared" si="193"/>
        <v/>
      </c>
      <c r="CA39" s="190" t="str">
        <f t="shared" si="193"/>
        <v/>
      </c>
      <c r="CB39" s="190" t="str">
        <f t="shared" si="193"/>
        <v/>
      </c>
      <c r="CC39" s="190" t="str">
        <f t="shared" si="193"/>
        <v/>
      </c>
      <c r="CD39" s="190" t="str">
        <f t="shared" si="193"/>
        <v/>
      </c>
      <c r="CE39" s="190" t="str">
        <f t="shared" si="193"/>
        <v/>
      </c>
      <c r="CF39" s="190" t="str">
        <f t="shared" si="193"/>
        <v/>
      </c>
      <c r="CG39" s="190" t="str">
        <f t="shared" si="193"/>
        <v/>
      </c>
      <c r="CH39" s="190" t="str">
        <f t="shared" si="193"/>
        <v/>
      </c>
      <c r="CI39" s="190" t="str">
        <f t="shared" si="193"/>
        <v/>
      </c>
      <c r="CJ39" s="190" t="str">
        <f t="shared" si="193"/>
        <v/>
      </c>
      <c r="CK39" s="190" t="str">
        <f t="shared" si="193"/>
        <v/>
      </c>
      <c r="CL39" s="190" t="str">
        <f t="shared" si="193"/>
        <v/>
      </c>
      <c r="CM39" s="190" t="str">
        <f t="shared" si="193"/>
        <v/>
      </c>
      <c r="CN39" s="190" t="str">
        <f t="shared" si="193"/>
        <v/>
      </c>
      <c r="CO39" s="190" t="str">
        <f t="shared" si="193"/>
        <v/>
      </c>
      <c r="CP39" s="190" t="str">
        <f t="shared" si="193"/>
        <v/>
      </c>
      <c r="CQ39" s="190" t="str">
        <f t="shared" si="193"/>
        <v/>
      </c>
      <c r="CR39" s="190" t="str">
        <f t="shared" si="193"/>
        <v/>
      </c>
      <c r="CS39" s="190" t="str">
        <f t="shared" si="193"/>
        <v/>
      </c>
      <c r="CT39" s="190" t="str">
        <f t="shared" si="193"/>
        <v/>
      </c>
      <c r="CU39" s="190" t="str">
        <f t="shared" si="193"/>
        <v/>
      </c>
      <c r="CV39" s="190" t="str">
        <f t="shared" ref="CV39:ED39" si="194">IF(ISNONTEXT($AH39),CU39+$AH39,"")</f>
        <v/>
      </c>
      <c r="CW39" s="190" t="str">
        <f t="shared" si="194"/>
        <v/>
      </c>
      <c r="CX39" s="190" t="str">
        <f t="shared" si="194"/>
        <v/>
      </c>
      <c r="CY39" s="190" t="str">
        <f t="shared" si="194"/>
        <v/>
      </c>
      <c r="CZ39" s="190" t="str">
        <f t="shared" si="194"/>
        <v/>
      </c>
      <c r="DA39" s="190" t="str">
        <f t="shared" si="194"/>
        <v/>
      </c>
      <c r="DB39" s="190" t="str">
        <f t="shared" si="194"/>
        <v/>
      </c>
      <c r="DC39" s="190" t="str">
        <f t="shared" si="194"/>
        <v/>
      </c>
      <c r="DD39" s="190" t="str">
        <f t="shared" si="194"/>
        <v/>
      </c>
      <c r="DE39" s="190" t="str">
        <f t="shared" si="194"/>
        <v/>
      </c>
      <c r="DF39" s="190" t="str">
        <f t="shared" si="194"/>
        <v/>
      </c>
      <c r="DG39" s="190" t="str">
        <f t="shared" si="194"/>
        <v/>
      </c>
      <c r="DH39" s="190" t="str">
        <f t="shared" si="194"/>
        <v/>
      </c>
      <c r="DI39" s="190" t="str">
        <f t="shared" si="194"/>
        <v/>
      </c>
      <c r="DJ39" s="190" t="str">
        <f t="shared" si="194"/>
        <v/>
      </c>
      <c r="DK39" s="190" t="str">
        <f t="shared" si="194"/>
        <v/>
      </c>
      <c r="DL39" s="190" t="str">
        <f t="shared" si="194"/>
        <v/>
      </c>
      <c r="DM39" s="190" t="str">
        <f t="shared" si="194"/>
        <v/>
      </c>
      <c r="DN39" s="190" t="str">
        <f t="shared" si="194"/>
        <v/>
      </c>
      <c r="DO39" s="190" t="str">
        <f t="shared" si="194"/>
        <v/>
      </c>
      <c r="DP39" s="190" t="str">
        <f t="shared" si="194"/>
        <v/>
      </c>
      <c r="DQ39" s="190" t="str">
        <f t="shared" si="194"/>
        <v/>
      </c>
      <c r="DR39" s="190" t="str">
        <f t="shared" si="194"/>
        <v/>
      </c>
      <c r="DS39" s="190" t="str">
        <f t="shared" si="194"/>
        <v/>
      </c>
      <c r="DT39" s="190" t="str">
        <f t="shared" si="194"/>
        <v/>
      </c>
      <c r="DU39" s="190" t="str">
        <f t="shared" si="194"/>
        <v/>
      </c>
      <c r="DV39" s="190" t="str">
        <f t="shared" si="194"/>
        <v/>
      </c>
      <c r="DW39" s="190" t="str">
        <f t="shared" si="194"/>
        <v/>
      </c>
      <c r="DX39" s="190" t="str">
        <f t="shared" si="194"/>
        <v/>
      </c>
      <c r="DY39" s="190" t="str">
        <f t="shared" si="194"/>
        <v/>
      </c>
      <c r="DZ39" s="190" t="str">
        <f t="shared" si="194"/>
        <v/>
      </c>
      <c r="EA39" s="190" t="str">
        <f t="shared" si="194"/>
        <v/>
      </c>
      <c r="EB39" s="190" t="str">
        <f t="shared" si="194"/>
        <v/>
      </c>
      <c r="EC39" s="190" t="str">
        <f t="shared" si="194"/>
        <v/>
      </c>
      <c r="ED39" s="190" t="str">
        <f t="shared" si="194"/>
        <v/>
      </c>
      <c r="EE39" s="206" t="str">
        <f t="shared" si="25"/>
        <v/>
      </c>
      <c r="EF39" s="207" t="e">
        <f t="shared" si="26"/>
        <v>#N/A</v>
      </c>
      <c r="EG39" s="207" t="e">
        <f t="shared" si="27"/>
        <v>#N/A</v>
      </c>
      <c r="EH39" s="207" t="e">
        <f t="shared" si="28"/>
        <v>#N/A</v>
      </c>
      <c r="EI39" s="207" t="e">
        <f t="shared" si="29"/>
        <v>#N/A</v>
      </c>
      <c r="EJ39" s="207" t="e">
        <f t="shared" si="30"/>
        <v>#N/A</v>
      </c>
      <c r="EK39" s="207" t="e">
        <f t="shared" si="31"/>
        <v>#N/A</v>
      </c>
      <c r="EL39" s="207" t="e">
        <f t="shared" si="32"/>
        <v>#N/A</v>
      </c>
      <c r="EM39" s="207" t="e">
        <f t="shared" si="33"/>
        <v>#N/A</v>
      </c>
      <c r="EN39" s="207" t="e">
        <f t="shared" si="34"/>
        <v>#N/A</v>
      </c>
      <c r="EO39" s="207" t="e">
        <f t="shared" si="35"/>
        <v>#N/A</v>
      </c>
      <c r="EP39" s="207" t="e">
        <f t="shared" si="36"/>
        <v>#N/A</v>
      </c>
      <c r="EQ39" s="207" t="e">
        <f t="shared" si="37"/>
        <v>#N/A</v>
      </c>
      <c r="ER39" s="207" t="e">
        <f t="shared" si="38"/>
        <v>#N/A</v>
      </c>
      <c r="ES39" s="207" t="e">
        <f t="shared" si="39"/>
        <v>#N/A</v>
      </c>
      <c r="ET39" s="207" t="e">
        <f t="shared" si="40"/>
        <v>#N/A</v>
      </c>
      <c r="EU39" s="207" t="e">
        <f t="shared" si="41"/>
        <v>#N/A</v>
      </c>
      <c r="EV39" s="207" t="e">
        <f t="shared" si="42"/>
        <v>#N/A</v>
      </c>
      <c r="EW39" s="207" t="e">
        <f t="shared" si="43"/>
        <v>#N/A</v>
      </c>
      <c r="EX39" s="207" t="e">
        <f t="shared" si="44"/>
        <v>#N/A</v>
      </c>
      <c r="EY39" s="207" t="e">
        <f t="shared" si="45"/>
        <v>#N/A</v>
      </c>
      <c r="EZ39" s="207" t="e">
        <f t="shared" si="46"/>
        <v>#N/A</v>
      </c>
      <c r="FA39" s="207" t="e">
        <f t="shared" si="47"/>
        <v>#N/A</v>
      </c>
      <c r="FB39" s="207" t="e">
        <f t="shared" si="48"/>
        <v>#N/A</v>
      </c>
      <c r="FC39" s="207" t="e">
        <f t="shared" si="49"/>
        <v>#N/A</v>
      </c>
      <c r="FD39" s="207" t="e">
        <f t="shared" si="50"/>
        <v>#N/A</v>
      </c>
      <c r="FE39" s="207" t="e">
        <f t="shared" si="51"/>
        <v>#N/A</v>
      </c>
      <c r="FF39" s="207" t="e">
        <f t="shared" si="52"/>
        <v>#N/A</v>
      </c>
      <c r="FG39" s="207" t="e">
        <f t="shared" si="53"/>
        <v>#N/A</v>
      </c>
      <c r="FH39" s="207" t="e">
        <f t="shared" si="54"/>
        <v>#N/A</v>
      </c>
      <c r="FI39" s="207" t="e">
        <f t="shared" si="55"/>
        <v>#N/A</v>
      </c>
      <c r="FJ39" s="207" t="e">
        <f t="shared" si="56"/>
        <v>#N/A</v>
      </c>
      <c r="FK39" s="207" t="e">
        <f t="shared" si="57"/>
        <v>#N/A</v>
      </c>
      <c r="FL39" s="207" t="e">
        <f t="shared" si="58"/>
        <v>#N/A</v>
      </c>
      <c r="FM39" s="207" t="e">
        <f t="shared" si="59"/>
        <v>#N/A</v>
      </c>
      <c r="FN39" s="207" t="e">
        <f t="shared" si="60"/>
        <v>#N/A</v>
      </c>
      <c r="FO39" s="207" t="e">
        <f t="shared" si="61"/>
        <v>#N/A</v>
      </c>
      <c r="FP39" s="207" t="e">
        <f t="shared" si="62"/>
        <v>#N/A</v>
      </c>
      <c r="FQ39" s="207" t="e">
        <f t="shared" si="63"/>
        <v>#N/A</v>
      </c>
      <c r="FR39" s="207" t="e">
        <f t="shared" si="64"/>
        <v>#N/A</v>
      </c>
      <c r="FS39" s="207" t="e">
        <f t="shared" si="65"/>
        <v>#N/A</v>
      </c>
      <c r="FT39" s="207" t="e">
        <f t="shared" si="66"/>
        <v>#N/A</v>
      </c>
      <c r="FU39" s="207" t="e">
        <f t="shared" si="67"/>
        <v>#N/A</v>
      </c>
      <c r="FV39" s="207" t="e">
        <f t="shared" si="68"/>
        <v>#N/A</v>
      </c>
      <c r="FW39" s="207" t="e">
        <f t="shared" si="69"/>
        <v>#N/A</v>
      </c>
      <c r="FX39" s="207" t="e">
        <f t="shared" si="70"/>
        <v>#N/A</v>
      </c>
      <c r="FY39" s="207" t="e">
        <f t="shared" si="71"/>
        <v>#N/A</v>
      </c>
      <c r="FZ39" s="207" t="e">
        <f t="shared" si="72"/>
        <v>#N/A</v>
      </c>
      <c r="GA39" s="207" t="e">
        <f t="shared" si="73"/>
        <v>#N/A</v>
      </c>
      <c r="GB39" s="207" t="e">
        <f t="shared" si="74"/>
        <v>#N/A</v>
      </c>
      <c r="GC39" s="207" t="e">
        <f t="shared" si="75"/>
        <v>#N/A</v>
      </c>
      <c r="GD39" s="207" t="e">
        <f t="shared" si="76"/>
        <v>#N/A</v>
      </c>
      <c r="GE39" s="207" t="e">
        <f t="shared" si="77"/>
        <v>#N/A</v>
      </c>
      <c r="GF39" s="207" t="e">
        <f t="shared" si="78"/>
        <v>#N/A</v>
      </c>
      <c r="GG39" s="207" t="e">
        <f t="shared" si="79"/>
        <v>#N/A</v>
      </c>
      <c r="GH39" s="207" t="e">
        <f t="shared" si="80"/>
        <v>#N/A</v>
      </c>
      <c r="GI39" s="207" t="e">
        <f t="shared" si="81"/>
        <v>#N/A</v>
      </c>
      <c r="GJ39" s="207" t="e">
        <f t="shared" si="82"/>
        <v>#N/A</v>
      </c>
      <c r="GK39" s="207" t="e">
        <f t="shared" si="83"/>
        <v>#N/A</v>
      </c>
      <c r="GL39" s="207" t="e">
        <f t="shared" si="84"/>
        <v>#N/A</v>
      </c>
      <c r="GM39" s="207" t="e">
        <f t="shared" si="85"/>
        <v>#N/A</v>
      </c>
      <c r="GN39" s="207" t="e">
        <f t="shared" si="86"/>
        <v>#N/A</v>
      </c>
      <c r="GO39" s="207" t="e">
        <f t="shared" si="87"/>
        <v>#N/A</v>
      </c>
      <c r="GP39" s="207" t="e">
        <f t="shared" si="88"/>
        <v>#N/A</v>
      </c>
      <c r="GQ39" s="207" t="e">
        <f t="shared" si="89"/>
        <v>#N/A</v>
      </c>
      <c r="GR39" s="207" t="e">
        <f t="shared" si="90"/>
        <v>#N/A</v>
      </c>
      <c r="GS39" s="207" t="e">
        <f t="shared" si="91"/>
        <v>#N/A</v>
      </c>
      <c r="GT39" s="207" t="e">
        <f t="shared" si="92"/>
        <v>#N/A</v>
      </c>
      <c r="GU39" s="207" t="e">
        <f t="shared" si="93"/>
        <v>#N/A</v>
      </c>
      <c r="GV39" s="207" t="e">
        <f t="shared" si="94"/>
        <v>#N/A</v>
      </c>
      <c r="GW39" s="207" t="e">
        <f t="shared" si="95"/>
        <v>#N/A</v>
      </c>
      <c r="GX39" s="207" t="e">
        <f t="shared" si="96"/>
        <v>#N/A</v>
      </c>
      <c r="GY39" s="207" t="e">
        <f t="shared" si="97"/>
        <v>#N/A</v>
      </c>
      <c r="GZ39" s="207" t="e">
        <f t="shared" si="98"/>
        <v>#N/A</v>
      </c>
      <c r="HA39" s="207" t="e">
        <f t="shared" si="99"/>
        <v>#N/A</v>
      </c>
      <c r="HB39" s="207" t="e">
        <f t="shared" si="100"/>
        <v>#N/A</v>
      </c>
      <c r="HC39" s="207" t="e">
        <f t="shared" si="101"/>
        <v>#N/A</v>
      </c>
      <c r="HD39" s="207" t="e">
        <f t="shared" si="102"/>
        <v>#N/A</v>
      </c>
      <c r="HE39" s="207" t="e">
        <f t="shared" si="103"/>
        <v>#N/A</v>
      </c>
      <c r="HF39" s="207" t="e">
        <f t="shared" si="104"/>
        <v>#N/A</v>
      </c>
      <c r="HG39" s="207" t="e">
        <f t="shared" si="105"/>
        <v>#N/A</v>
      </c>
      <c r="HH39" s="207" t="e">
        <f t="shared" si="106"/>
        <v>#N/A</v>
      </c>
      <c r="HI39" s="207" t="e">
        <f t="shared" si="107"/>
        <v>#N/A</v>
      </c>
      <c r="HJ39" s="207" t="e">
        <f t="shared" si="108"/>
        <v>#N/A</v>
      </c>
      <c r="HK39" s="207" t="e">
        <f t="shared" si="109"/>
        <v>#N/A</v>
      </c>
      <c r="HL39" s="207" t="e">
        <f t="shared" si="110"/>
        <v>#N/A</v>
      </c>
      <c r="HM39" s="207" t="e">
        <f t="shared" si="111"/>
        <v>#N/A</v>
      </c>
      <c r="HN39" s="207" t="e">
        <f t="shared" si="112"/>
        <v>#N/A</v>
      </c>
      <c r="HO39" s="207" t="e">
        <f t="shared" si="113"/>
        <v>#N/A</v>
      </c>
      <c r="HP39" s="207" t="e">
        <f t="shared" si="114"/>
        <v>#N/A</v>
      </c>
      <c r="HQ39" s="207" t="e">
        <f t="shared" si="115"/>
        <v>#N/A</v>
      </c>
      <c r="HR39" s="207" t="e">
        <f t="shared" si="116"/>
        <v>#N/A</v>
      </c>
      <c r="HS39" s="207" t="e">
        <f t="shared" si="117"/>
        <v>#N/A</v>
      </c>
      <c r="HT39" s="207" t="e">
        <f t="shared" si="118"/>
        <v>#N/A</v>
      </c>
      <c r="HU39" s="207" t="e">
        <f t="shared" si="119"/>
        <v>#N/A</v>
      </c>
      <c r="HV39" s="207" t="e">
        <f t="shared" si="120"/>
        <v>#N/A</v>
      </c>
      <c r="HW39" s="207" t="e">
        <f t="shared" si="121"/>
        <v>#N/A</v>
      </c>
      <c r="HX39" s="207" t="e">
        <f t="shared" si="122"/>
        <v>#N/A</v>
      </c>
      <c r="HY39" s="207" t="e">
        <f t="shared" si="123"/>
        <v>#N/A</v>
      </c>
      <c r="HZ39" s="207" t="e">
        <f t="shared" si="124"/>
        <v>#N/A</v>
      </c>
      <c r="IA39" s="207" t="e">
        <f t="shared" si="125"/>
        <v>#N/A</v>
      </c>
      <c r="IB39" s="207" t="e">
        <f t="shared" si="126"/>
        <v>#N/A</v>
      </c>
    </row>
    <row r="40" spans="1:236" hidden="1" x14ac:dyDescent="0.25">
      <c r="A40" s="22">
        <v>37</v>
      </c>
      <c r="B40" s="110" t="str">
        <f t="shared" si="10"/>
        <v/>
      </c>
      <c r="C40" s="124"/>
      <c r="D40" s="110" t="str">
        <f t="shared" si="11"/>
        <v/>
      </c>
      <c r="E40" s="119" t="str">
        <f t="shared" si="12"/>
        <v/>
      </c>
      <c r="F40" s="23" t="str">
        <f t="shared" si="13"/>
        <v/>
      </c>
      <c r="G40" s="24" t="str">
        <f t="shared" si="14"/>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15"/>
        <v/>
      </c>
      <c r="K40" s="26"/>
      <c r="L40" s="24" t="str">
        <f>IF(OR(F40="",K40=""),"",MATCH(K40,Confidence!$A$1:$A$10,0))</f>
        <v/>
      </c>
      <c r="M40" s="27" t="str">
        <f t="shared" si="16"/>
        <v/>
      </c>
      <c r="N40" s="27" t="str">
        <f t="shared" si="17"/>
        <v/>
      </c>
      <c r="O40" s="24"/>
      <c r="P40" s="111" t="str">
        <f t="shared" si="18"/>
        <v/>
      </c>
      <c r="Q40" s="111" t="str">
        <f t="shared" si="19"/>
        <v/>
      </c>
      <c r="R40" s="39" t="str">
        <f t="shared" si="20"/>
        <v/>
      </c>
      <c r="S40" s="124"/>
      <c r="T40" s="218" t="str">
        <f>IF(AND(B40&gt;0,C40&gt;0,D40&gt;0,M40&gt;0,N40&gt;0,S40&gt;0,NOT(K40="")),ABS(VLOOKUP($S$1,VLookups!$A$28:$B$29,2,FALSE)-_xlfn.BETA.DIST(S40,IF(G40="L",N40,M40),IF(G40="L",M40,N40),TRUE,B40,D40)),"")</f>
        <v/>
      </c>
      <c r="U40" s="121" t="str">
        <f>IF(OR($M40="",$N40=""),"",_xlfn.BETA.INV(ABS(VLOOKUP($S$1,VLookups!$A$28:$B$29,2,FALSE)-U$3),IF($G40="L",$N40,$M40),IF($G40="L",$M40,$N40),$B40,$D40))</f>
        <v/>
      </c>
      <c r="V40" s="122" t="str">
        <f>IF(OR($M40="",$N40=""),"",_xlfn.BETA.INV(ABS(VLOOKUP($S$1,VLookups!$A$28:$B$29,2,FALSE)-V$3),IF($G40="L",$N40,$M40),IF($G40="L",$M40,$N40),$B40,$D40))</f>
        <v/>
      </c>
      <c r="W40" s="121" t="str">
        <f>IF(OR($M40="",$N40=""),"",_xlfn.BETA.INV(ABS(VLOOKUP($S$1,VLookups!$A$28:$B$29,2,FALSE)-W$3),IF($G40="L",$N40,$M40),IF($G40="L",$M40,$N40),$B40,$D40))</f>
        <v/>
      </c>
      <c r="X40" s="122" t="str">
        <f>IF(OR($M40="",$N40=""),"",_xlfn.BETA.INV(ABS(VLOOKUP($S$1,VLookups!$A$28:$B$29,2,FALSE)-X$3),IF($G40="L",$N40,$M40),IF($G40="L",$M40,$N40),$B40,$D40))</f>
        <v/>
      </c>
      <c r="Y40" s="121" t="str">
        <f>IF(OR($M40="",$N40=""),"",_xlfn.BETA.INV(ABS(VLOOKUP($S$1,VLookups!$A$28:$B$29,2,FALSE)-Y$3),IF($G40="L",$N40,$M40),IF($G40="L",$M40,$N40),$B40,$D40))</f>
        <v/>
      </c>
      <c r="Z40" s="122" t="str">
        <f>IF(OR($M40="",$N40=""),"",_xlfn.BETA.INV(ABS(VLOOKUP($S$1,VLookups!$A$28:$B$29,2,FALSE)-Z$3),IF($G40="L",$N40,$M40),IF($G40="L",$M40,$N40),$B40,$D40))</f>
        <v/>
      </c>
      <c r="AA40" s="121" t="str">
        <f>IF(OR($M40="",$N40=""),"",_xlfn.BETA.INV(ABS(VLOOKUP($S$1,VLookups!$A$28:$B$29,2,FALSE)-AA$3),IF($G40="L",$N40,$M40),IF($G40="L",$M40,$N40),$B40,$D40))</f>
        <v/>
      </c>
      <c r="AB40" s="122" t="str">
        <f>IF(OR($M40="",$N40=""),"",_xlfn.BETA.INV(ABS(VLOOKUP($S$1,VLookups!$A$28:$B$29,2,FALSE)-AB$3),IF($G40="L",$N40,$M40),IF($G40="L",$M40,$N40),$B40,$D40))</f>
        <v/>
      </c>
      <c r="AC40" s="121" t="str">
        <f>IF(OR($M40="",$N40=""),"",_xlfn.BETA.INV(ABS(VLOOKUP($S$1,VLookups!$A$28:$B$29,2,FALSE)-AC$3),IF($G40="L",$N40,$M40),IF($G40="L",$M40,$N40),$B40,$D40))</f>
        <v/>
      </c>
      <c r="AD40" s="122" t="str">
        <f>IF(OR($M40="",$N40=""),"",_xlfn.BETA.INV(ABS(VLOOKUP($S$1,VLookups!$A$28:$B$29,2,FALSE)-AD$3),IF($G40="L",$N40,$M40),IF($G40="L",$M40,$N40),$B40,$D40))</f>
        <v/>
      </c>
      <c r="AE40" s="121" t="str">
        <f>IF(OR($M40="",$N40=""),"",_xlfn.BETA.INV(ABS(VLOOKUP($S$1,VLookups!$A$28:$B$29,2,FALSE)-AE$3),IF($G40="L",$N40,$M40),IF($G40="L",$M40,$N40),$B40,$D40))</f>
        <v/>
      </c>
      <c r="AF40" s="122" t="str">
        <f>IF(OR($M40="",$N40=""),"",_xlfn.BETA.INV(ABS(VLOOKUP($S$1,VLookups!$A$28:$B$29,2,FALSE)-AF$3),IF($G40="L",$N40,$M40),IF($G40="L",$M40,$N40),$B40,$D40))</f>
        <v/>
      </c>
      <c r="AG40" s="17"/>
      <c r="AH40" s="208" t="str">
        <f t="shared" si="21"/>
        <v/>
      </c>
      <c r="AI40" s="206" t="str">
        <f t="shared" si="22"/>
        <v/>
      </c>
      <c r="AJ40" s="190" t="str">
        <f t="shared" ref="AJ40:CU40" si="195">IF(ISNONTEXT($AH40),AI40+$AH40,"")</f>
        <v/>
      </c>
      <c r="AK40" s="190" t="str">
        <f t="shared" si="195"/>
        <v/>
      </c>
      <c r="AL40" s="190" t="str">
        <f t="shared" si="195"/>
        <v/>
      </c>
      <c r="AM40" s="190" t="str">
        <f t="shared" si="195"/>
        <v/>
      </c>
      <c r="AN40" s="190" t="str">
        <f t="shared" si="195"/>
        <v/>
      </c>
      <c r="AO40" s="190" t="str">
        <f t="shared" si="195"/>
        <v/>
      </c>
      <c r="AP40" s="190" t="str">
        <f t="shared" si="195"/>
        <v/>
      </c>
      <c r="AQ40" s="190" t="str">
        <f t="shared" si="195"/>
        <v/>
      </c>
      <c r="AR40" s="190" t="str">
        <f t="shared" si="195"/>
        <v/>
      </c>
      <c r="AS40" s="190" t="str">
        <f t="shared" si="195"/>
        <v/>
      </c>
      <c r="AT40" s="190" t="str">
        <f t="shared" si="195"/>
        <v/>
      </c>
      <c r="AU40" s="190" t="str">
        <f t="shared" si="195"/>
        <v/>
      </c>
      <c r="AV40" s="190" t="str">
        <f t="shared" si="195"/>
        <v/>
      </c>
      <c r="AW40" s="190" t="str">
        <f t="shared" si="195"/>
        <v/>
      </c>
      <c r="AX40" s="190" t="str">
        <f t="shared" si="195"/>
        <v/>
      </c>
      <c r="AY40" s="190" t="str">
        <f t="shared" si="195"/>
        <v/>
      </c>
      <c r="AZ40" s="190" t="str">
        <f t="shared" si="195"/>
        <v/>
      </c>
      <c r="BA40" s="190" t="str">
        <f t="shared" si="195"/>
        <v/>
      </c>
      <c r="BB40" s="190" t="str">
        <f t="shared" si="195"/>
        <v/>
      </c>
      <c r="BC40" s="190" t="str">
        <f t="shared" si="195"/>
        <v/>
      </c>
      <c r="BD40" s="190" t="str">
        <f t="shared" si="195"/>
        <v/>
      </c>
      <c r="BE40" s="190" t="str">
        <f t="shared" si="195"/>
        <v/>
      </c>
      <c r="BF40" s="190" t="str">
        <f t="shared" si="195"/>
        <v/>
      </c>
      <c r="BG40" s="190" t="str">
        <f t="shared" si="195"/>
        <v/>
      </c>
      <c r="BH40" s="190" t="str">
        <f t="shared" si="195"/>
        <v/>
      </c>
      <c r="BI40" s="190" t="str">
        <f t="shared" si="195"/>
        <v/>
      </c>
      <c r="BJ40" s="190" t="str">
        <f t="shared" si="195"/>
        <v/>
      </c>
      <c r="BK40" s="190" t="str">
        <f t="shared" si="195"/>
        <v/>
      </c>
      <c r="BL40" s="190" t="str">
        <f t="shared" si="195"/>
        <v/>
      </c>
      <c r="BM40" s="190" t="str">
        <f t="shared" si="195"/>
        <v/>
      </c>
      <c r="BN40" s="190" t="str">
        <f t="shared" si="195"/>
        <v/>
      </c>
      <c r="BO40" s="190" t="str">
        <f t="shared" si="195"/>
        <v/>
      </c>
      <c r="BP40" s="190" t="str">
        <f t="shared" si="195"/>
        <v/>
      </c>
      <c r="BQ40" s="190" t="str">
        <f t="shared" si="195"/>
        <v/>
      </c>
      <c r="BR40" s="190" t="str">
        <f t="shared" si="195"/>
        <v/>
      </c>
      <c r="BS40" s="190" t="str">
        <f t="shared" si="195"/>
        <v/>
      </c>
      <c r="BT40" s="190" t="str">
        <f t="shared" si="195"/>
        <v/>
      </c>
      <c r="BU40" s="190" t="str">
        <f t="shared" si="195"/>
        <v/>
      </c>
      <c r="BV40" s="190" t="str">
        <f t="shared" si="195"/>
        <v/>
      </c>
      <c r="BW40" s="190" t="str">
        <f t="shared" si="195"/>
        <v/>
      </c>
      <c r="BX40" s="190" t="str">
        <f t="shared" si="195"/>
        <v/>
      </c>
      <c r="BY40" s="190" t="str">
        <f t="shared" si="195"/>
        <v/>
      </c>
      <c r="BZ40" s="190" t="str">
        <f t="shared" si="195"/>
        <v/>
      </c>
      <c r="CA40" s="190" t="str">
        <f t="shared" si="195"/>
        <v/>
      </c>
      <c r="CB40" s="190" t="str">
        <f t="shared" si="195"/>
        <v/>
      </c>
      <c r="CC40" s="190" t="str">
        <f t="shared" si="195"/>
        <v/>
      </c>
      <c r="CD40" s="190" t="str">
        <f t="shared" si="195"/>
        <v/>
      </c>
      <c r="CE40" s="190" t="str">
        <f t="shared" si="195"/>
        <v/>
      </c>
      <c r="CF40" s="190" t="str">
        <f t="shared" si="195"/>
        <v/>
      </c>
      <c r="CG40" s="190" t="str">
        <f t="shared" si="195"/>
        <v/>
      </c>
      <c r="CH40" s="190" t="str">
        <f t="shared" si="195"/>
        <v/>
      </c>
      <c r="CI40" s="190" t="str">
        <f t="shared" si="195"/>
        <v/>
      </c>
      <c r="CJ40" s="190" t="str">
        <f t="shared" si="195"/>
        <v/>
      </c>
      <c r="CK40" s="190" t="str">
        <f t="shared" si="195"/>
        <v/>
      </c>
      <c r="CL40" s="190" t="str">
        <f t="shared" si="195"/>
        <v/>
      </c>
      <c r="CM40" s="190" t="str">
        <f t="shared" si="195"/>
        <v/>
      </c>
      <c r="CN40" s="190" t="str">
        <f t="shared" si="195"/>
        <v/>
      </c>
      <c r="CO40" s="190" t="str">
        <f t="shared" si="195"/>
        <v/>
      </c>
      <c r="CP40" s="190" t="str">
        <f t="shared" si="195"/>
        <v/>
      </c>
      <c r="CQ40" s="190" t="str">
        <f t="shared" si="195"/>
        <v/>
      </c>
      <c r="CR40" s="190" t="str">
        <f t="shared" si="195"/>
        <v/>
      </c>
      <c r="CS40" s="190" t="str">
        <f t="shared" si="195"/>
        <v/>
      </c>
      <c r="CT40" s="190" t="str">
        <f t="shared" si="195"/>
        <v/>
      </c>
      <c r="CU40" s="190" t="str">
        <f t="shared" si="195"/>
        <v/>
      </c>
      <c r="CV40" s="190" t="str">
        <f t="shared" ref="CV40:ED40" si="196">IF(ISNONTEXT($AH40),CU40+$AH40,"")</f>
        <v/>
      </c>
      <c r="CW40" s="190" t="str">
        <f t="shared" si="196"/>
        <v/>
      </c>
      <c r="CX40" s="190" t="str">
        <f t="shared" si="196"/>
        <v/>
      </c>
      <c r="CY40" s="190" t="str">
        <f t="shared" si="196"/>
        <v/>
      </c>
      <c r="CZ40" s="190" t="str">
        <f t="shared" si="196"/>
        <v/>
      </c>
      <c r="DA40" s="190" t="str">
        <f t="shared" si="196"/>
        <v/>
      </c>
      <c r="DB40" s="190" t="str">
        <f t="shared" si="196"/>
        <v/>
      </c>
      <c r="DC40" s="190" t="str">
        <f t="shared" si="196"/>
        <v/>
      </c>
      <c r="DD40" s="190" t="str">
        <f t="shared" si="196"/>
        <v/>
      </c>
      <c r="DE40" s="190" t="str">
        <f t="shared" si="196"/>
        <v/>
      </c>
      <c r="DF40" s="190" t="str">
        <f t="shared" si="196"/>
        <v/>
      </c>
      <c r="DG40" s="190" t="str">
        <f t="shared" si="196"/>
        <v/>
      </c>
      <c r="DH40" s="190" t="str">
        <f t="shared" si="196"/>
        <v/>
      </c>
      <c r="DI40" s="190" t="str">
        <f t="shared" si="196"/>
        <v/>
      </c>
      <c r="DJ40" s="190" t="str">
        <f t="shared" si="196"/>
        <v/>
      </c>
      <c r="DK40" s="190" t="str">
        <f t="shared" si="196"/>
        <v/>
      </c>
      <c r="DL40" s="190" t="str">
        <f t="shared" si="196"/>
        <v/>
      </c>
      <c r="DM40" s="190" t="str">
        <f t="shared" si="196"/>
        <v/>
      </c>
      <c r="DN40" s="190" t="str">
        <f t="shared" si="196"/>
        <v/>
      </c>
      <c r="DO40" s="190" t="str">
        <f t="shared" si="196"/>
        <v/>
      </c>
      <c r="DP40" s="190" t="str">
        <f t="shared" si="196"/>
        <v/>
      </c>
      <c r="DQ40" s="190" t="str">
        <f t="shared" si="196"/>
        <v/>
      </c>
      <c r="DR40" s="190" t="str">
        <f t="shared" si="196"/>
        <v/>
      </c>
      <c r="DS40" s="190" t="str">
        <f t="shared" si="196"/>
        <v/>
      </c>
      <c r="DT40" s="190" t="str">
        <f t="shared" si="196"/>
        <v/>
      </c>
      <c r="DU40" s="190" t="str">
        <f t="shared" si="196"/>
        <v/>
      </c>
      <c r="DV40" s="190" t="str">
        <f t="shared" si="196"/>
        <v/>
      </c>
      <c r="DW40" s="190" t="str">
        <f t="shared" si="196"/>
        <v/>
      </c>
      <c r="DX40" s="190" t="str">
        <f t="shared" si="196"/>
        <v/>
      </c>
      <c r="DY40" s="190" t="str">
        <f t="shared" si="196"/>
        <v/>
      </c>
      <c r="DZ40" s="190" t="str">
        <f t="shared" si="196"/>
        <v/>
      </c>
      <c r="EA40" s="190" t="str">
        <f t="shared" si="196"/>
        <v/>
      </c>
      <c r="EB40" s="190" t="str">
        <f t="shared" si="196"/>
        <v/>
      </c>
      <c r="EC40" s="190" t="str">
        <f t="shared" si="196"/>
        <v/>
      </c>
      <c r="ED40" s="190" t="str">
        <f t="shared" si="196"/>
        <v/>
      </c>
      <c r="EE40" s="206" t="str">
        <f t="shared" si="25"/>
        <v/>
      </c>
      <c r="EF40" s="207" t="e">
        <f t="shared" si="26"/>
        <v>#N/A</v>
      </c>
      <c r="EG40" s="207" t="e">
        <f t="shared" si="27"/>
        <v>#N/A</v>
      </c>
      <c r="EH40" s="207" t="e">
        <f t="shared" si="28"/>
        <v>#N/A</v>
      </c>
      <c r="EI40" s="207" t="e">
        <f t="shared" si="29"/>
        <v>#N/A</v>
      </c>
      <c r="EJ40" s="207" t="e">
        <f t="shared" si="30"/>
        <v>#N/A</v>
      </c>
      <c r="EK40" s="207" t="e">
        <f t="shared" si="31"/>
        <v>#N/A</v>
      </c>
      <c r="EL40" s="207" t="e">
        <f t="shared" si="32"/>
        <v>#N/A</v>
      </c>
      <c r="EM40" s="207" t="e">
        <f t="shared" si="33"/>
        <v>#N/A</v>
      </c>
      <c r="EN40" s="207" t="e">
        <f t="shared" si="34"/>
        <v>#N/A</v>
      </c>
      <c r="EO40" s="207" t="e">
        <f t="shared" si="35"/>
        <v>#N/A</v>
      </c>
      <c r="EP40" s="207" t="e">
        <f t="shared" si="36"/>
        <v>#N/A</v>
      </c>
      <c r="EQ40" s="207" t="e">
        <f t="shared" si="37"/>
        <v>#N/A</v>
      </c>
      <c r="ER40" s="207" t="e">
        <f t="shared" si="38"/>
        <v>#N/A</v>
      </c>
      <c r="ES40" s="207" t="e">
        <f t="shared" si="39"/>
        <v>#N/A</v>
      </c>
      <c r="ET40" s="207" t="e">
        <f t="shared" si="40"/>
        <v>#N/A</v>
      </c>
      <c r="EU40" s="207" t="e">
        <f t="shared" si="41"/>
        <v>#N/A</v>
      </c>
      <c r="EV40" s="207" t="e">
        <f t="shared" si="42"/>
        <v>#N/A</v>
      </c>
      <c r="EW40" s="207" t="e">
        <f t="shared" si="43"/>
        <v>#N/A</v>
      </c>
      <c r="EX40" s="207" t="e">
        <f t="shared" si="44"/>
        <v>#N/A</v>
      </c>
      <c r="EY40" s="207" t="e">
        <f t="shared" si="45"/>
        <v>#N/A</v>
      </c>
      <c r="EZ40" s="207" t="e">
        <f t="shared" si="46"/>
        <v>#N/A</v>
      </c>
      <c r="FA40" s="207" t="e">
        <f t="shared" si="47"/>
        <v>#N/A</v>
      </c>
      <c r="FB40" s="207" t="e">
        <f t="shared" si="48"/>
        <v>#N/A</v>
      </c>
      <c r="FC40" s="207" t="e">
        <f t="shared" si="49"/>
        <v>#N/A</v>
      </c>
      <c r="FD40" s="207" t="e">
        <f t="shared" si="50"/>
        <v>#N/A</v>
      </c>
      <c r="FE40" s="207" t="e">
        <f t="shared" si="51"/>
        <v>#N/A</v>
      </c>
      <c r="FF40" s="207" t="e">
        <f t="shared" si="52"/>
        <v>#N/A</v>
      </c>
      <c r="FG40" s="207" t="e">
        <f t="shared" si="53"/>
        <v>#N/A</v>
      </c>
      <c r="FH40" s="207" t="e">
        <f t="shared" si="54"/>
        <v>#N/A</v>
      </c>
      <c r="FI40" s="207" t="e">
        <f t="shared" si="55"/>
        <v>#N/A</v>
      </c>
      <c r="FJ40" s="207" t="e">
        <f t="shared" si="56"/>
        <v>#N/A</v>
      </c>
      <c r="FK40" s="207" t="e">
        <f t="shared" si="57"/>
        <v>#N/A</v>
      </c>
      <c r="FL40" s="207" t="e">
        <f t="shared" si="58"/>
        <v>#N/A</v>
      </c>
      <c r="FM40" s="207" t="e">
        <f t="shared" si="59"/>
        <v>#N/A</v>
      </c>
      <c r="FN40" s="207" t="e">
        <f t="shared" si="60"/>
        <v>#N/A</v>
      </c>
      <c r="FO40" s="207" t="e">
        <f t="shared" si="61"/>
        <v>#N/A</v>
      </c>
      <c r="FP40" s="207" t="e">
        <f t="shared" si="62"/>
        <v>#N/A</v>
      </c>
      <c r="FQ40" s="207" t="e">
        <f t="shared" si="63"/>
        <v>#N/A</v>
      </c>
      <c r="FR40" s="207" t="e">
        <f t="shared" si="64"/>
        <v>#N/A</v>
      </c>
      <c r="FS40" s="207" t="e">
        <f t="shared" si="65"/>
        <v>#N/A</v>
      </c>
      <c r="FT40" s="207" t="e">
        <f t="shared" si="66"/>
        <v>#N/A</v>
      </c>
      <c r="FU40" s="207" t="e">
        <f t="shared" si="67"/>
        <v>#N/A</v>
      </c>
      <c r="FV40" s="207" t="e">
        <f t="shared" si="68"/>
        <v>#N/A</v>
      </c>
      <c r="FW40" s="207" t="e">
        <f t="shared" si="69"/>
        <v>#N/A</v>
      </c>
      <c r="FX40" s="207" t="e">
        <f t="shared" si="70"/>
        <v>#N/A</v>
      </c>
      <c r="FY40" s="207" t="e">
        <f t="shared" si="71"/>
        <v>#N/A</v>
      </c>
      <c r="FZ40" s="207" t="e">
        <f t="shared" si="72"/>
        <v>#N/A</v>
      </c>
      <c r="GA40" s="207" t="e">
        <f t="shared" si="73"/>
        <v>#N/A</v>
      </c>
      <c r="GB40" s="207" t="e">
        <f t="shared" si="74"/>
        <v>#N/A</v>
      </c>
      <c r="GC40" s="207" t="e">
        <f t="shared" si="75"/>
        <v>#N/A</v>
      </c>
      <c r="GD40" s="207" t="e">
        <f t="shared" si="76"/>
        <v>#N/A</v>
      </c>
      <c r="GE40" s="207" t="e">
        <f t="shared" si="77"/>
        <v>#N/A</v>
      </c>
      <c r="GF40" s="207" t="e">
        <f t="shared" si="78"/>
        <v>#N/A</v>
      </c>
      <c r="GG40" s="207" t="e">
        <f t="shared" si="79"/>
        <v>#N/A</v>
      </c>
      <c r="GH40" s="207" t="e">
        <f t="shared" si="80"/>
        <v>#N/A</v>
      </c>
      <c r="GI40" s="207" t="e">
        <f t="shared" si="81"/>
        <v>#N/A</v>
      </c>
      <c r="GJ40" s="207" t="e">
        <f t="shared" si="82"/>
        <v>#N/A</v>
      </c>
      <c r="GK40" s="207" t="e">
        <f t="shared" si="83"/>
        <v>#N/A</v>
      </c>
      <c r="GL40" s="207" t="e">
        <f t="shared" si="84"/>
        <v>#N/A</v>
      </c>
      <c r="GM40" s="207" t="e">
        <f t="shared" si="85"/>
        <v>#N/A</v>
      </c>
      <c r="GN40" s="207" t="e">
        <f t="shared" si="86"/>
        <v>#N/A</v>
      </c>
      <c r="GO40" s="207" t="e">
        <f t="shared" si="87"/>
        <v>#N/A</v>
      </c>
      <c r="GP40" s="207" t="e">
        <f t="shared" si="88"/>
        <v>#N/A</v>
      </c>
      <c r="GQ40" s="207" t="e">
        <f t="shared" si="89"/>
        <v>#N/A</v>
      </c>
      <c r="GR40" s="207" t="e">
        <f t="shared" si="90"/>
        <v>#N/A</v>
      </c>
      <c r="GS40" s="207" t="e">
        <f t="shared" si="91"/>
        <v>#N/A</v>
      </c>
      <c r="GT40" s="207" t="e">
        <f t="shared" si="92"/>
        <v>#N/A</v>
      </c>
      <c r="GU40" s="207" t="e">
        <f t="shared" si="93"/>
        <v>#N/A</v>
      </c>
      <c r="GV40" s="207" t="e">
        <f t="shared" si="94"/>
        <v>#N/A</v>
      </c>
      <c r="GW40" s="207" t="e">
        <f t="shared" si="95"/>
        <v>#N/A</v>
      </c>
      <c r="GX40" s="207" t="e">
        <f t="shared" si="96"/>
        <v>#N/A</v>
      </c>
      <c r="GY40" s="207" t="e">
        <f t="shared" si="97"/>
        <v>#N/A</v>
      </c>
      <c r="GZ40" s="207" t="e">
        <f t="shared" si="98"/>
        <v>#N/A</v>
      </c>
      <c r="HA40" s="207" t="e">
        <f t="shared" si="99"/>
        <v>#N/A</v>
      </c>
      <c r="HB40" s="207" t="e">
        <f t="shared" si="100"/>
        <v>#N/A</v>
      </c>
      <c r="HC40" s="207" t="e">
        <f t="shared" si="101"/>
        <v>#N/A</v>
      </c>
      <c r="HD40" s="207" t="e">
        <f t="shared" si="102"/>
        <v>#N/A</v>
      </c>
      <c r="HE40" s="207" t="e">
        <f t="shared" si="103"/>
        <v>#N/A</v>
      </c>
      <c r="HF40" s="207" t="e">
        <f t="shared" si="104"/>
        <v>#N/A</v>
      </c>
      <c r="HG40" s="207" t="e">
        <f t="shared" si="105"/>
        <v>#N/A</v>
      </c>
      <c r="HH40" s="207" t="e">
        <f t="shared" si="106"/>
        <v>#N/A</v>
      </c>
      <c r="HI40" s="207" t="e">
        <f t="shared" si="107"/>
        <v>#N/A</v>
      </c>
      <c r="HJ40" s="207" t="e">
        <f t="shared" si="108"/>
        <v>#N/A</v>
      </c>
      <c r="HK40" s="207" t="e">
        <f t="shared" si="109"/>
        <v>#N/A</v>
      </c>
      <c r="HL40" s="207" t="e">
        <f t="shared" si="110"/>
        <v>#N/A</v>
      </c>
      <c r="HM40" s="207" t="e">
        <f t="shared" si="111"/>
        <v>#N/A</v>
      </c>
      <c r="HN40" s="207" t="e">
        <f t="shared" si="112"/>
        <v>#N/A</v>
      </c>
      <c r="HO40" s="207" t="e">
        <f t="shared" si="113"/>
        <v>#N/A</v>
      </c>
      <c r="HP40" s="207" t="e">
        <f t="shared" si="114"/>
        <v>#N/A</v>
      </c>
      <c r="HQ40" s="207" t="e">
        <f t="shared" si="115"/>
        <v>#N/A</v>
      </c>
      <c r="HR40" s="207" t="e">
        <f t="shared" si="116"/>
        <v>#N/A</v>
      </c>
      <c r="HS40" s="207" t="e">
        <f t="shared" si="117"/>
        <v>#N/A</v>
      </c>
      <c r="HT40" s="207" t="e">
        <f t="shared" si="118"/>
        <v>#N/A</v>
      </c>
      <c r="HU40" s="207" t="e">
        <f t="shared" si="119"/>
        <v>#N/A</v>
      </c>
      <c r="HV40" s="207" t="e">
        <f t="shared" si="120"/>
        <v>#N/A</v>
      </c>
      <c r="HW40" s="207" t="e">
        <f t="shared" si="121"/>
        <v>#N/A</v>
      </c>
      <c r="HX40" s="207" t="e">
        <f t="shared" si="122"/>
        <v>#N/A</v>
      </c>
      <c r="HY40" s="207" t="e">
        <f t="shared" si="123"/>
        <v>#N/A</v>
      </c>
      <c r="HZ40" s="207" t="e">
        <f t="shared" si="124"/>
        <v>#N/A</v>
      </c>
      <c r="IA40" s="207" t="e">
        <f t="shared" si="125"/>
        <v>#N/A</v>
      </c>
      <c r="IB40" s="207" t="e">
        <f t="shared" si="126"/>
        <v>#N/A</v>
      </c>
    </row>
    <row r="41" spans="1:236" hidden="1" x14ac:dyDescent="0.25">
      <c r="A41" s="22">
        <v>38</v>
      </c>
      <c r="B41" s="110" t="str">
        <f t="shared" si="10"/>
        <v/>
      </c>
      <c r="C41" s="124"/>
      <c r="D41" s="110" t="str">
        <f t="shared" si="11"/>
        <v/>
      </c>
      <c r="E41" s="119" t="str">
        <f t="shared" si="12"/>
        <v/>
      </c>
      <c r="F41" s="23" t="str">
        <f t="shared" si="13"/>
        <v/>
      </c>
      <c r="G41" s="24" t="str">
        <f t="shared" si="14"/>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15"/>
        <v/>
      </c>
      <c r="K41" s="26"/>
      <c r="L41" s="24" t="str">
        <f>IF(OR(F41="",K41=""),"",MATCH(K41,Confidence!$A$1:$A$10,0))</f>
        <v/>
      </c>
      <c r="M41" s="27" t="str">
        <f t="shared" si="16"/>
        <v/>
      </c>
      <c r="N41" s="27" t="str">
        <f t="shared" si="17"/>
        <v/>
      </c>
      <c r="O41" s="24"/>
      <c r="P41" s="111" t="str">
        <f t="shared" si="18"/>
        <v/>
      </c>
      <c r="Q41" s="111" t="str">
        <f t="shared" si="19"/>
        <v/>
      </c>
      <c r="R41" s="39" t="str">
        <f t="shared" si="20"/>
        <v/>
      </c>
      <c r="S41" s="124"/>
      <c r="T41" s="218" t="str">
        <f>IF(AND(B41&gt;0,C41&gt;0,D41&gt;0,M41&gt;0,N41&gt;0,S41&gt;0,NOT(K41="")),ABS(VLOOKUP($S$1,VLookups!$A$28:$B$29,2,FALSE)-_xlfn.BETA.DIST(S41,IF(G41="L",N41,M41),IF(G41="L",M41,N41),TRUE,B41,D41)),"")</f>
        <v/>
      </c>
      <c r="U41" s="121" t="str">
        <f>IF(OR($M41="",$N41=""),"",_xlfn.BETA.INV(ABS(VLOOKUP($S$1,VLookups!$A$28:$B$29,2,FALSE)-U$3),IF($G41="L",$N41,$M41),IF($G41="L",$M41,$N41),$B41,$D41))</f>
        <v/>
      </c>
      <c r="V41" s="122" t="str">
        <f>IF(OR($M41="",$N41=""),"",_xlfn.BETA.INV(ABS(VLOOKUP($S$1,VLookups!$A$28:$B$29,2,FALSE)-V$3),IF($G41="L",$N41,$M41),IF($G41="L",$M41,$N41),$B41,$D41))</f>
        <v/>
      </c>
      <c r="W41" s="121" t="str">
        <f>IF(OR($M41="",$N41=""),"",_xlfn.BETA.INV(ABS(VLOOKUP($S$1,VLookups!$A$28:$B$29,2,FALSE)-W$3),IF($G41="L",$N41,$M41),IF($G41="L",$M41,$N41),$B41,$D41))</f>
        <v/>
      </c>
      <c r="X41" s="122" t="str">
        <f>IF(OR($M41="",$N41=""),"",_xlfn.BETA.INV(ABS(VLOOKUP($S$1,VLookups!$A$28:$B$29,2,FALSE)-X$3),IF($G41="L",$N41,$M41),IF($G41="L",$M41,$N41),$B41,$D41))</f>
        <v/>
      </c>
      <c r="Y41" s="121" t="str">
        <f>IF(OR($M41="",$N41=""),"",_xlfn.BETA.INV(ABS(VLOOKUP($S$1,VLookups!$A$28:$B$29,2,FALSE)-Y$3),IF($G41="L",$N41,$M41),IF($G41="L",$M41,$N41),$B41,$D41))</f>
        <v/>
      </c>
      <c r="Z41" s="122" t="str">
        <f>IF(OR($M41="",$N41=""),"",_xlfn.BETA.INV(ABS(VLOOKUP($S$1,VLookups!$A$28:$B$29,2,FALSE)-Z$3),IF($G41="L",$N41,$M41),IF($G41="L",$M41,$N41),$B41,$D41))</f>
        <v/>
      </c>
      <c r="AA41" s="121" t="str">
        <f>IF(OR($M41="",$N41=""),"",_xlfn.BETA.INV(ABS(VLOOKUP($S$1,VLookups!$A$28:$B$29,2,FALSE)-AA$3),IF($G41="L",$N41,$M41),IF($G41="L",$M41,$N41),$B41,$D41))</f>
        <v/>
      </c>
      <c r="AB41" s="122" t="str">
        <f>IF(OR($M41="",$N41=""),"",_xlfn.BETA.INV(ABS(VLOOKUP($S$1,VLookups!$A$28:$B$29,2,FALSE)-AB$3),IF($G41="L",$N41,$M41),IF($G41="L",$M41,$N41),$B41,$D41))</f>
        <v/>
      </c>
      <c r="AC41" s="121" t="str">
        <f>IF(OR($M41="",$N41=""),"",_xlfn.BETA.INV(ABS(VLOOKUP($S$1,VLookups!$A$28:$B$29,2,FALSE)-AC$3),IF($G41="L",$N41,$M41),IF($G41="L",$M41,$N41),$B41,$D41))</f>
        <v/>
      </c>
      <c r="AD41" s="122" t="str">
        <f>IF(OR($M41="",$N41=""),"",_xlfn.BETA.INV(ABS(VLOOKUP($S$1,VLookups!$A$28:$B$29,2,FALSE)-AD$3),IF($G41="L",$N41,$M41),IF($G41="L",$M41,$N41),$B41,$D41))</f>
        <v/>
      </c>
      <c r="AE41" s="121" t="str">
        <f>IF(OR($M41="",$N41=""),"",_xlfn.BETA.INV(ABS(VLOOKUP($S$1,VLookups!$A$28:$B$29,2,FALSE)-AE$3),IF($G41="L",$N41,$M41),IF($G41="L",$M41,$N41),$B41,$D41))</f>
        <v/>
      </c>
      <c r="AF41" s="122" t="str">
        <f>IF(OR($M41="",$N41=""),"",_xlfn.BETA.INV(ABS(VLOOKUP($S$1,VLookups!$A$28:$B$29,2,FALSE)-AF$3),IF($G41="L",$N41,$M41),IF($G41="L",$M41,$N41),$B41,$D41))</f>
        <v/>
      </c>
      <c r="AG41" s="17"/>
      <c r="AH41" s="208" t="str">
        <f t="shared" si="21"/>
        <v/>
      </c>
      <c r="AI41" s="206" t="str">
        <f t="shared" si="22"/>
        <v/>
      </c>
      <c r="AJ41" s="190" t="str">
        <f t="shared" ref="AJ41:CU41" si="197">IF(ISNONTEXT($AH41),AI41+$AH41,"")</f>
        <v/>
      </c>
      <c r="AK41" s="190" t="str">
        <f t="shared" si="197"/>
        <v/>
      </c>
      <c r="AL41" s="190" t="str">
        <f t="shared" si="197"/>
        <v/>
      </c>
      <c r="AM41" s="190" t="str">
        <f t="shared" si="197"/>
        <v/>
      </c>
      <c r="AN41" s="190" t="str">
        <f t="shared" si="197"/>
        <v/>
      </c>
      <c r="AO41" s="190" t="str">
        <f t="shared" si="197"/>
        <v/>
      </c>
      <c r="AP41" s="190" t="str">
        <f t="shared" si="197"/>
        <v/>
      </c>
      <c r="AQ41" s="190" t="str">
        <f t="shared" si="197"/>
        <v/>
      </c>
      <c r="AR41" s="190" t="str">
        <f t="shared" si="197"/>
        <v/>
      </c>
      <c r="AS41" s="190" t="str">
        <f t="shared" si="197"/>
        <v/>
      </c>
      <c r="AT41" s="190" t="str">
        <f t="shared" si="197"/>
        <v/>
      </c>
      <c r="AU41" s="190" t="str">
        <f t="shared" si="197"/>
        <v/>
      </c>
      <c r="AV41" s="190" t="str">
        <f t="shared" si="197"/>
        <v/>
      </c>
      <c r="AW41" s="190" t="str">
        <f t="shared" si="197"/>
        <v/>
      </c>
      <c r="AX41" s="190" t="str">
        <f t="shared" si="197"/>
        <v/>
      </c>
      <c r="AY41" s="190" t="str">
        <f t="shared" si="197"/>
        <v/>
      </c>
      <c r="AZ41" s="190" t="str">
        <f t="shared" si="197"/>
        <v/>
      </c>
      <c r="BA41" s="190" t="str">
        <f t="shared" si="197"/>
        <v/>
      </c>
      <c r="BB41" s="190" t="str">
        <f t="shared" si="197"/>
        <v/>
      </c>
      <c r="BC41" s="190" t="str">
        <f t="shared" si="197"/>
        <v/>
      </c>
      <c r="BD41" s="190" t="str">
        <f t="shared" si="197"/>
        <v/>
      </c>
      <c r="BE41" s="190" t="str">
        <f t="shared" si="197"/>
        <v/>
      </c>
      <c r="BF41" s="190" t="str">
        <f t="shared" si="197"/>
        <v/>
      </c>
      <c r="BG41" s="190" t="str">
        <f t="shared" si="197"/>
        <v/>
      </c>
      <c r="BH41" s="190" t="str">
        <f t="shared" si="197"/>
        <v/>
      </c>
      <c r="BI41" s="190" t="str">
        <f t="shared" si="197"/>
        <v/>
      </c>
      <c r="BJ41" s="190" t="str">
        <f t="shared" si="197"/>
        <v/>
      </c>
      <c r="BK41" s="190" t="str">
        <f t="shared" si="197"/>
        <v/>
      </c>
      <c r="BL41" s="190" t="str">
        <f t="shared" si="197"/>
        <v/>
      </c>
      <c r="BM41" s="190" t="str">
        <f t="shared" si="197"/>
        <v/>
      </c>
      <c r="BN41" s="190" t="str">
        <f t="shared" si="197"/>
        <v/>
      </c>
      <c r="BO41" s="190" t="str">
        <f t="shared" si="197"/>
        <v/>
      </c>
      <c r="BP41" s="190" t="str">
        <f t="shared" si="197"/>
        <v/>
      </c>
      <c r="BQ41" s="190" t="str">
        <f t="shared" si="197"/>
        <v/>
      </c>
      <c r="BR41" s="190" t="str">
        <f t="shared" si="197"/>
        <v/>
      </c>
      <c r="BS41" s="190" t="str">
        <f t="shared" si="197"/>
        <v/>
      </c>
      <c r="BT41" s="190" t="str">
        <f t="shared" si="197"/>
        <v/>
      </c>
      <c r="BU41" s="190" t="str">
        <f t="shared" si="197"/>
        <v/>
      </c>
      <c r="BV41" s="190" t="str">
        <f t="shared" si="197"/>
        <v/>
      </c>
      <c r="BW41" s="190" t="str">
        <f t="shared" si="197"/>
        <v/>
      </c>
      <c r="BX41" s="190" t="str">
        <f t="shared" si="197"/>
        <v/>
      </c>
      <c r="BY41" s="190" t="str">
        <f t="shared" si="197"/>
        <v/>
      </c>
      <c r="BZ41" s="190" t="str">
        <f t="shared" si="197"/>
        <v/>
      </c>
      <c r="CA41" s="190" t="str">
        <f t="shared" si="197"/>
        <v/>
      </c>
      <c r="CB41" s="190" t="str">
        <f t="shared" si="197"/>
        <v/>
      </c>
      <c r="CC41" s="190" t="str">
        <f t="shared" si="197"/>
        <v/>
      </c>
      <c r="CD41" s="190" t="str">
        <f t="shared" si="197"/>
        <v/>
      </c>
      <c r="CE41" s="190" t="str">
        <f t="shared" si="197"/>
        <v/>
      </c>
      <c r="CF41" s="190" t="str">
        <f t="shared" si="197"/>
        <v/>
      </c>
      <c r="CG41" s="190" t="str">
        <f t="shared" si="197"/>
        <v/>
      </c>
      <c r="CH41" s="190" t="str">
        <f t="shared" si="197"/>
        <v/>
      </c>
      <c r="CI41" s="190" t="str">
        <f t="shared" si="197"/>
        <v/>
      </c>
      <c r="CJ41" s="190" t="str">
        <f t="shared" si="197"/>
        <v/>
      </c>
      <c r="CK41" s="190" t="str">
        <f t="shared" si="197"/>
        <v/>
      </c>
      <c r="CL41" s="190" t="str">
        <f t="shared" si="197"/>
        <v/>
      </c>
      <c r="CM41" s="190" t="str">
        <f t="shared" si="197"/>
        <v/>
      </c>
      <c r="CN41" s="190" t="str">
        <f t="shared" si="197"/>
        <v/>
      </c>
      <c r="CO41" s="190" t="str">
        <f t="shared" si="197"/>
        <v/>
      </c>
      <c r="CP41" s="190" t="str">
        <f t="shared" si="197"/>
        <v/>
      </c>
      <c r="CQ41" s="190" t="str">
        <f t="shared" si="197"/>
        <v/>
      </c>
      <c r="CR41" s="190" t="str">
        <f t="shared" si="197"/>
        <v/>
      </c>
      <c r="CS41" s="190" t="str">
        <f t="shared" si="197"/>
        <v/>
      </c>
      <c r="CT41" s="190" t="str">
        <f t="shared" si="197"/>
        <v/>
      </c>
      <c r="CU41" s="190" t="str">
        <f t="shared" si="197"/>
        <v/>
      </c>
      <c r="CV41" s="190" t="str">
        <f t="shared" ref="CV41:ED41" si="198">IF(ISNONTEXT($AH41),CU41+$AH41,"")</f>
        <v/>
      </c>
      <c r="CW41" s="190" t="str">
        <f t="shared" si="198"/>
        <v/>
      </c>
      <c r="CX41" s="190" t="str">
        <f t="shared" si="198"/>
        <v/>
      </c>
      <c r="CY41" s="190" t="str">
        <f t="shared" si="198"/>
        <v/>
      </c>
      <c r="CZ41" s="190" t="str">
        <f t="shared" si="198"/>
        <v/>
      </c>
      <c r="DA41" s="190" t="str">
        <f t="shared" si="198"/>
        <v/>
      </c>
      <c r="DB41" s="190" t="str">
        <f t="shared" si="198"/>
        <v/>
      </c>
      <c r="DC41" s="190" t="str">
        <f t="shared" si="198"/>
        <v/>
      </c>
      <c r="DD41" s="190" t="str">
        <f t="shared" si="198"/>
        <v/>
      </c>
      <c r="DE41" s="190" t="str">
        <f t="shared" si="198"/>
        <v/>
      </c>
      <c r="DF41" s="190" t="str">
        <f t="shared" si="198"/>
        <v/>
      </c>
      <c r="DG41" s="190" t="str">
        <f t="shared" si="198"/>
        <v/>
      </c>
      <c r="DH41" s="190" t="str">
        <f t="shared" si="198"/>
        <v/>
      </c>
      <c r="DI41" s="190" t="str">
        <f t="shared" si="198"/>
        <v/>
      </c>
      <c r="DJ41" s="190" t="str">
        <f t="shared" si="198"/>
        <v/>
      </c>
      <c r="DK41" s="190" t="str">
        <f t="shared" si="198"/>
        <v/>
      </c>
      <c r="DL41" s="190" t="str">
        <f t="shared" si="198"/>
        <v/>
      </c>
      <c r="DM41" s="190" t="str">
        <f t="shared" si="198"/>
        <v/>
      </c>
      <c r="DN41" s="190" t="str">
        <f t="shared" si="198"/>
        <v/>
      </c>
      <c r="DO41" s="190" t="str">
        <f t="shared" si="198"/>
        <v/>
      </c>
      <c r="DP41" s="190" t="str">
        <f t="shared" si="198"/>
        <v/>
      </c>
      <c r="DQ41" s="190" t="str">
        <f t="shared" si="198"/>
        <v/>
      </c>
      <c r="DR41" s="190" t="str">
        <f t="shared" si="198"/>
        <v/>
      </c>
      <c r="DS41" s="190" t="str">
        <f t="shared" si="198"/>
        <v/>
      </c>
      <c r="DT41" s="190" t="str">
        <f t="shared" si="198"/>
        <v/>
      </c>
      <c r="DU41" s="190" t="str">
        <f t="shared" si="198"/>
        <v/>
      </c>
      <c r="DV41" s="190" t="str">
        <f t="shared" si="198"/>
        <v/>
      </c>
      <c r="DW41" s="190" t="str">
        <f t="shared" si="198"/>
        <v/>
      </c>
      <c r="DX41" s="190" t="str">
        <f t="shared" si="198"/>
        <v/>
      </c>
      <c r="DY41" s="190" t="str">
        <f t="shared" si="198"/>
        <v/>
      </c>
      <c r="DZ41" s="190" t="str">
        <f t="shared" si="198"/>
        <v/>
      </c>
      <c r="EA41" s="190" t="str">
        <f t="shared" si="198"/>
        <v/>
      </c>
      <c r="EB41" s="190" t="str">
        <f t="shared" si="198"/>
        <v/>
      </c>
      <c r="EC41" s="190" t="str">
        <f t="shared" si="198"/>
        <v/>
      </c>
      <c r="ED41" s="190" t="str">
        <f t="shared" si="198"/>
        <v/>
      </c>
      <c r="EE41" s="206" t="str">
        <f t="shared" si="25"/>
        <v/>
      </c>
      <c r="EF41" s="207" t="e">
        <f t="shared" si="26"/>
        <v>#N/A</v>
      </c>
      <c r="EG41" s="207" t="e">
        <f t="shared" si="27"/>
        <v>#N/A</v>
      </c>
      <c r="EH41" s="207" t="e">
        <f t="shared" si="28"/>
        <v>#N/A</v>
      </c>
      <c r="EI41" s="207" t="e">
        <f t="shared" si="29"/>
        <v>#N/A</v>
      </c>
      <c r="EJ41" s="207" t="e">
        <f t="shared" si="30"/>
        <v>#N/A</v>
      </c>
      <c r="EK41" s="207" t="e">
        <f t="shared" si="31"/>
        <v>#N/A</v>
      </c>
      <c r="EL41" s="207" t="e">
        <f t="shared" si="32"/>
        <v>#N/A</v>
      </c>
      <c r="EM41" s="207" t="e">
        <f t="shared" si="33"/>
        <v>#N/A</v>
      </c>
      <c r="EN41" s="207" t="e">
        <f t="shared" si="34"/>
        <v>#N/A</v>
      </c>
      <c r="EO41" s="207" t="e">
        <f t="shared" si="35"/>
        <v>#N/A</v>
      </c>
      <c r="EP41" s="207" t="e">
        <f t="shared" si="36"/>
        <v>#N/A</v>
      </c>
      <c r="EQ41" s="207" t="e">
        <f t="shared" si="37"/>
        <v>#N/A</v>
      </c>
      <c r="ER41" s="207" t="e">
        <f t="shared" si="38"/>
        <v>#N/A</v>
      </c>
      <c r="ES41" s="207" t="e">
        <f t="shared" si="39"/>
        <v>#N/A</v>
      </c>
      <c r="ET41" s="207" t="e">
        <f t="shared" si="40"/>
        <v>#N/A</v>
      </c>
      <c r="EU41" s="207" t="e">
        <f t="shared" si="41"/>
        <v>#N/A</v>
      </c>
      <c r="EV41" s="207" t="e">
        <f t="shared" si="42"/>
        <v>#N/A</v>
      </c>
      <c r="EW41" s="207" t="e">
        <f t="shared" si="43"/>
        <v>#N/A</v>
      </c>
      <c r="EX41" s="207" t="e">
        <f t="shared" si="44"/>
        <v>#N/A</v>
      </c>
      <c r="EY41" s="207" t="e">
        <f t="shared" si="45"/>
        <v>#N/A</v>
      </c>
      <c r="EZ41" s="207" t="e">
        <f t="shared" si="46"/>
        <v>#N/A</v>
      </c>
      <c r="FA41" s="207" t="e">
        <f t="shared" si="47"/>
        <v>#N/A</v>
      </c>
      <c r="FB41" s="207" t="e">
        <f t="shared" si="48"/>
        <v>#N/A</v>
      </c>
      <c r="FC41" s="207" t="e">
        <f t="shared" si="49"/>
        <v>#N/A</v>
      </c>
      <c r="FD41" s="207" t="e">
        <f t="shared" si="50"/>
        <v>#N/A</v>
      </c>
      <c r="FE41" s="207" t="e">
        <f t="shared" si="51"/>
        <v>#N/A</v>
      </c>
      <c r="FF41" s="207" t="e">
        <f t="shared" si="52"/>
        <v>#N/A</v>
      </c>
      <c r="FG41" s="207" t="e">
        <f t="shared" si="53"/>
        <v>#N/A</v>
      </c>
      <c r="FH41" s="207" t="e">
        <f t="shared" si="54"/>
        <v>#N/A</v>
      </c>
      <c r="FI41" s="207" t="e">
        <f t="shared" si="55"/>
        <v>#N/A</v>
      </c>
      <c r="FJ41" s="207" t="e">
        <f t="shared" si="56"/>
        <v>#N/A</v>
      </c>
      <c r="FK41" s="207" t="e">
        <f t="shared" si="57"/>
        <v>#N/A</v>
      </c>
      <c r="FL41" s="207" t="e">
        <f t="shared" si="58"/>
        <v>#N/A</v>
      </c>
      <c r="FM41" s="207" t="e">
        <f t="shared" si="59"/>
        <v>#N/A</v>
      </c>
      <c r="FN41" s="207" t="e">
        <f t="shared" si="60"/>
        <v>#N/A</v>
      </c>
      <c r="FO41" s="207" t="e">
        <f t="shared" si="61"/>
        <v>#N/A</v>
      </c>
      <c r="FP41" s="207" t="e">
        <f t="shared" si="62"/>
        <v>#N/A</v>
      </c>
      <c r="FQ41" s="207" t="e">
        <f t="shared" si="63"/>
        <v>#N/A</v>
      </c>
      <c r="FR41" s="207" t="e">
        <f t="shared" si="64"/>
        <v>#N/A</v>
      </c>
      <c r="FS41" s="207" t="e">
        <f t="shared" si="65"/>
        <v>#N/A</v>
      </c>
      <c r="FT41" s="207" t="e">
        <f t="shared" si="66"/>
        <v>#N/A</v>
      </c>
      <c r="FU41" s="207" t="e">
        <f t="shared" si="67"/>
        <v>#N/A</v>
      </c>
      <c r="FV41" s="207" t="e">
        <f t="shared" si="68"/>
        <v>#N/A</v>
      </c>
      <c r="FW41" s="207" t="e">
        <f t="shared" si="69"/>
        <v>#N/A</v>
      </c>
      <c r="FX41" s="207" t="e">
        <f t="shared" si="70"/>
        <v>#N/A</v>
      </c>
      <c r="FY41" s="207" t="e">
        <f t="shared" si="71"/>
        <v>#N/A</v>
      </c>
      <c r="FZ41" s="207" t="e">
        <f t="shared" si="72"/>
        <v>#N/A</v>
      </c>
      <c r="GA41" s="207" t="e">
        <f t="shared" si="73"/>
        <v>#N/A</v>
      </c>
      <c r="GB41" s="207" t="e">
        <f t="shared" si="74"/>
        <v>#N/A</v>
      </c>
      <c r="GC41" s="207" t="e">
        <f t="shared" si="75"/>
        <v>#N/A</v>
      </c>
      <c r="GD41" s="207" t="e">
        <f t="shared" si="76"/>
        <v>#N/A</v>
      </c>
      <c r="GE41" s="207" t="e">
        <f t="shared" si="77"/>
        <v>#N/A</v>
      </c>
      <c r="GF41" s="207" t="e">
        <f t="shared" si="78"/>
        <v>#N/A</v>
      </c>
      <c r="GG41" s="207" t="e">
        <f t="shared" si="79"/>
        <v>#N/A</v>
      </c>
      <c r="GH41" s="207" t="e">
        <f t="shared" si="80"/>
        <v>#N/A</v>
      </c>
      <c r="GI41" s="207" t="e">
        <f t="shared" si="81"/>
        <v>#N/A</v>
      </c>
      <c r="GJ41" s="207" t="e">
        <f t="shared" si="82"/>
        <v>#N/A</v>
      </c>
      <c r="GK41" s="207" t="e">
        <f t="shared" si="83"/>
        <v>#N/A</v>
      </c>
      <c r="GL41" s="207" t="e">
        <f t="shared" si="84"/>
        <v>#N/A</v>
      </c>
      <c r="GM41" s="207" t="e">
        <f t="shared" si="85"/>
        <v>#N/A</v>
      </c>
      <c r="GN41" s="207" t="e">
        <f t="shared" si="86"/>
        <v>#N/A</v>
      </c>
      <c r="GO41" s="207" t="e">
        <f t="shared" si="87"/>
        <v>#N/A</v>
      </c>
      <c r="GP41" s="207" t="e">
        <f t="shared" si="88"/>
        <v>#N/A</v>
      </c>
      <c r="GQ41" s="207" t="e">
        <f t="shared" si="89"/>
        <v>#N/A</v>
      </c>
      <c r="GR41" s="207" t="e">
        <f t="shared" si="90"/>
        <v>#N/A</v>
      </c>
      <c r="GS41" s="207" t="e">
        <f t="shared" si="91"/>
        <v>#N/A</v>
      </c>
      <c r="GT41" s="207" t="e">
        <f t="shared" si="92"/>
        <v>#N/A</v>
      </c>
      <c r="GU41" s="207" t="e">
        <f t="shared" si="93"/>
        <v>#N/A</v>
      </c>
      <c r="GV41" s="207" t="e">
        <f t="shared" si="94"/>
        <v>#N/A</v>
      </c>
      <c r="GW41" s="207" t="e">
        <f t="shared" si="95"/>
        <v>#N/A</v>
      </c>
      <c r="GX41" s="207" t="e">
        <f t="shared" si="96"/>
        <v>#N/A</v>
      </c>
      <c r="GY41" s="207" t="e">
        <f t="shared" si="97"/>
        <v>#N/A</v>
      </c>
      <c r="GZ41" s="207" t="e">
        <f t="shared" si="98"/>
        <v>#N/A</v>
      </c>
      <c r="HA41" s="207" t="e">
        <f t="shared" si="99"/>
        <v>#N/A</v>
      </c>
      <c r="HB41" s="207" t="e">
        <f t="shared" si="100"/>
        <v>#N/A</v>
      </c>
      <c r="HC41" s="207" t="e">
        <f t="shared" si="101"/>
        <v>#N/A</v>
      </c>
      <c r="HD41" s="207" t="e">
        <f t="shared" si="102"/>
        <v>#N/A</v>
      </c>
      <c r="HE41" s="207" t="e">
        <f t="shared" si="103"/>
        <v>#N/A</v>
      </c>
      <c r="HF41" s="207" t="e">
        <f t="shared" si="104"/>
        <v>#N/A</v>
      </c>
      <c r="HG41" s="207" t="e">
        <f t="shared" si="105"/>
        <v>#N/A</v>
      </c>
      <c r="HH41" s="207" t="e">
        <f t="shared" si="106"/>
        <v>#N/A</v>
      </c>
      <c r="HI41" s="207" t="e">
        <f t="shared" si="107"/>
        <v>#N/A</v>
      </c>
      <c r="HJ41" s="207" t="e">
        <f t="shared" si="108"/>
        <v>#N/A</v>
      </c>
      <c r="HK41" s="207" t="e">
        <f t="shared" si="109"/>
        <v>#N/A</v>
      </c>
      <c r="HL41" s="207" t="e">
        <f t="shared" si="110"/>
        <v>#N/A</v>
      </c>
      <c r="HM41" s="207" t="e">
        <f t="shared" si="111"/>
        <v>#N/A</v>
      </c>
      <c r="HN41" s="207" t="e">
        <f t="shared" si="112"/>
        <v>#N/A</v>
      </c>
      <c r="HO41" s="207" t="e">
        <f t="shared" si="113"/>
        <v>#N/A</v>
      </c>
      <c r="HP41" s="207" t="e">
        <f t="shared" si="114"/>
        <v>#N/A</v>
      </c>
      <c r="HQ41" s="207" t="e">
        <f t="shared" si="115"/>
        <v>#N/A</v>
      </c>
      <c r="HR41" s="207" t="e">
        <f t="shared" si="116"/>
        <v>#N/A</v>
      </c>
      <c r="HS41" s="207" t="e">
        <f t="shared" si="117"/>
        <v>#N/A</v>
      </c>
      <c r="HT41" s="207" t="e">
        <f t="shared" si="118"/>
        <v>#N/A</v>
      </c>
      <c r="HU41" s="207" t="e">
        <f t="shared" si="119"/>
        <v>#N/A</v>
      </c>
      <c r="HV41" s="207" t="e">
        <f t="shared" si="120"/>
        <v>#N/A</v>
      </c>
      <c r="HW41" s="207" t="e">
        <f t="shared" si="121"/>
        <v>#N/A</v>
      </c>
      <c r="HX41" s="207" t="e">
        <f t="shared" si="122"/>
        <v>#N/A</v>
      </c>
      <c r="HY41" s="207" t="e">
        <f t="shared" si="123"/>
        <v>#N/A</v>
      </c>
      <c r="HZ41" s="207" t="e">
        <f t="shared" si="124"/>
        <v>#N/A</v>
      </c>
      <c r="IA41" s="207" t="e">
        <f t="shared" si="125"/>
        <v>#N/A</v>
      </c>
      <c r="IB41" s="207" t="e">
        <f t="shared" si="126"/>
        <v>#N/A</v>
      </c>
    </row>
    <row r="42" spans="1:236" hidden="1" x14ac:dyDescent="0.25">
      <c r="A42" s="22">
        <v>39</v>
      </c>
      <c r="B42" s="110" t="str">
        <f t="shared" si="10"/>
        <v/>
      </c>
      <c r="C42" s="124"/>
      <c r="D42" s="110" t="str">
        <f t="shared" si="11"/>
        <v/>
      </c>
      <c r="E42" s="119" t="str">
        <f t="shared" si="12"/>
        <v/>
      </c>
      <c r="F42" s="23" t="str">
        <f t="shared" si="13"/>
        <v/>
      </c>
      <c r="G42" s="24" t="str">
        <f t="shared" si="14"/>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15"/>
        <v/>
      </c>
      <c r="K42" s="26"/>
      <c r="L42" s="24" t="str">
        <f>IF(OR(F42="",K42=""),"",MATCH(K42,Confidence!$A$1:$A$10,0))</f>
        <v/>
      </c>
      <c r="M42" s="27" t="str">
        <f t="shared" si="16"/>
        <v/>
      </c>
      <c r="N42" s="27" t="str">
        <f t="shared" si="17"/>
        <v/>
      </c>
      <c r="O42" s="24"/>
      <c r="P42" s="111" t="str">
        <f t="shared" si="18"/>
        <v/>
      </c>
      <c r="Q42" s="111" t="str">
        <f t="shared" si="19"/>
        <v/>
      </c>
      <c r="R42" s="39" t="str">
        <f t="shared" si="20"/>
        <v/>
      </c>
      <c r="S42" s="124"/>
      <c r="T42" s="218" t="str">
        <f>IF(AND(B42&gt;0,C42&gt;0,D42&gt;0,M42&gt;0,N42&gt;0,S42&gt;0,NOT(K42="")),ABS(VLOOKUP($S$1,VLookups!$A$28:$B$29,2,FALSE)-_xlfn.BETA.DIST(S42,IF(G42="L",N42,M42),IF(G42="L",M42,N42),TRUE,B42,D42)),"")</f>
        <v/>
      </c>
      <c r="U42" s="121" t="str">
        <f>IF(OR($M42="",$N42=""),"",_xlfn.BETA.INV(ABS(VLOOKUP($S$1,VLookups!$A$28:$B$29,2,FALSE)-U$3),IF($G42="L",$N42,$M42),IF($G42="L",$M42,$N42),$B42,$D42))</f>
        <v/>
      </c>
      <c r="V42" s="122" t="str">
        <f>IF(OR($M42="",$N42=""),"",_xlfn.BETA.INV(ABS(VLOOKUP($S$1,VLookups!$A$28:$B$29,2,FALSE)-V$3),IF($G42="L",$N42,$M42),IF($G42="L",$M42,$N42),$B42,$D42))</f>
        <v/>
      </c>
      <c r="W42" s="121" t="str">
        <f>IF(OR($M42="",$N42=""),"",_xlfn.BETA.INV(ABS(VLOOKUP($S$1,VLookups!$A$28:$B$29,2,FALSE)-W$3),IF($G42="L",$N42,$M42),IF($G42="L",$M42,$N42),$B42,$D42))</f>
        <v/>
      </c>
      <c r="X42" s="122" t="str">
        <f>IF(OR($M42="",$N42=""),"",_xlfn.BETA.INV(ABS(VLOOKUP($S$1,VLookups!$A$28:$B$29,2,FALSE)-X$3),IF($G42="L",$N42,$M42),IF($G42="L",$M42,$N42),$B42,$D42))</f>
        <v/>
      </c>
      <c r="Y42" s="121" t="str">
        <f>IF(OR($M42="",$N42=""),"",_xlfn.BETA.INV(ABS(VLOOKUP($S$1,VLookups!$A$28:$B$29,2,FALSE)-Y$3),IF($G42="L",$N42,$M42),IF($G42="L",$M42,$N42),$B42,$D42))</f>
        <v/>
      </c>
      <c r="Z42" s="122" t="str">
        <f>IF(OR($M42="",$N42=""),"",_xlfn.BETA.INV(ABS(VLOOKUP($S$1,VLookups!$A$28:$B$29,2,FALSE)-Z$3),IF($G42="L",$N42,$M42),IF($G42="L",$M42,$N42),$B42,$D42))</f>
        <v/>
      </c>
      <c r="AA42" s="121" t="str">
        <f>IF(OR($M42="",$N42=""),"",_xlfn.BETA.INV(ABS(VLOOKUP($S$1,VLookups!$A$28:$B$29,2,FALSE)-AA$3),IF($G42="L",$N42,$M42),IF($G42="L",$M42,$N42),$B42,$D42))</f>
        <v/>
      </c>
      <c r="AB42" s="122" t="str">
        <f>IF(OR($M42="",$N42=""),"",_xlfn.BETA.INV(ABS(VLOOKUP($S$1,VLookups!$A$28:$B$29,2,FALSE)-AB$3),IF($G42="L",$N42,$M42),IF($G42="L",$M42,$N42),$B42,$D42))</f>
        <v/>
      </c>
      <c r="AC42" s="121" t="str">
        <f>IF(OR($M42="",$N42=""),"",_xlfn.BETA.INV(ABS(VLOOKUP($S$1,VLookups!$A$28:$B$29,2,FALSE)-AC$3),IF($G42="L",$N42,$M42),IF($G42="L",$M42,$N42),$B42,$D42))</f>
        <v/>
      </c>
      <c r="AD42" s="122" t="str">
        <f>IF(OR($M42="",$N42=""),"",_xlfn.BETA.INV(ABS(VLOOKUP($S$1,VLookups!$A$28:$B$29,2,FALSE)-AD$3),IF($G42="L",$N42,$M42),IF($G42="L",$M42,$N42),$B42,$D42))</f>
        <v/>
      </c>
      <c r="AE42" s="121" t="str">
        <f>IF(OR($M42="",$N42=""),"",_xlfn.BETA.INV(ABS(VLOOKUP($S$1,VLookups!$A$28:$B$29,2,FALSE)-AE$3),IF($G42="L",$N42,$M42),IF($G42="L",$M42,$N42),$B42,$D42))</f>
        <v/>
      </c>
      <c r="AF42" s="122" t="str">
        <f>IF(OR($M42="",$N42=""),"",_xlfn.BETA.INV(ABS(VLOOKUP($S$1,VLookups!$A$28:$B$29,2,FALSE)-AF$3),IF($G42="L",$N42,$M42),IF($G42="L",$M42,$N42),$B42,$D42))</f>
        <v/>
      </c>
      <c r="AG42" s="17"/>
      <c r="AH42" s="208" t="str">
        <f t="shared" si="21"/>
        <v/>
      </c>
      <c r="AI42" s="206" t="str">
        <f t="shared" si="22"/>
        <v/>
      </c>
      <c r="AJ42" s="190" t="str">
        <f t="shared" ref="AJ42:CU42" si="199">IF(ISNONTEXT($AH42),AI42+$AH42,"")</f>
        <v/>
      </c>
      <c r="AK42" s="190" t="str">
        <f t="shared" si="199"/>
        <v/>
      </c>
      <c r="AL42" s="190" t="str">
        <f t="shared" si="199"/>
        <v/>
      </c>
      <c r="AM42" s="190" t="str">
        <f t="shared" si="199"/>
        <v/>
      </c>
      <c r="AN42" s="190" t="str">
        <f t="shared" si="199"/>
        <v/>
      </c>
      <c r="AO42" s="190" t="str">
        <f t="shared" si="199"/>
        <v/>
      </c>
      <c r="AP42" s="190" t="str">
        <f t="shared" si="199"/>
        <v/>
      </c>
      <c r="AQ42" s="190" t="str">
        <f t="shared" si="199"/>
        <v/>
      </c>
      <c r="AR42" s="190" t="str">
        <f t="shared" si="199"/>
        <v/>
      </c>
      <c r="AS42" s="190" t="str">
        <f t="shared" si="199"/>
        <v/>
      </c>
      <c r="AT42" s="190" t="str">
        <f t="shared" si="199"/>
        <v/>
      </c>
      <c r="AU42" s="190" t="str">
        <f t="shared" si="199"/>
        <v/>
      </c>
      <c r="AV42" s="190" t="str">
        <f t="shared" si="199"/>
        <v/>
      </c>
      <c r="AW42" s="190" t="str">
        <f t="shared" si="199"/>
        <v/>
      </c>
      <c r="AX42" s="190" t="str">
        <f t="shared" si="199"/>
        <v/>
      </c>
      <c r="AY42" s="190" t="str">
        <f t="shared" si="199"/>
        <v/>
      </c>
      <c r="AZ42" s="190" t="str">
        <f t="shared" si="199"/>
        <v/>
      </c>
      <c r="BA42" s="190" t="str">
        <f t="shared" si="199"/>
        <v/>
      </c>
      <c r="BB42" s="190" t="str">
        <f t="shared" si="199"/>
        <v/>
      </c>
      <c r="BC42" s="190" t="str">
        <f t="shared" si="199"/>
        <v/>
      </c>
      <c r="BD42" s="190" t="str">
        <f t="shared" si="199"/>
        <v/>
      </c>
      <c r="BE42" s="190" t="str">
        <f t="shared" si="199"/>
        <v/>
      </c>
      <c r="BF42" s="190" t="str">
        <f t="shared" si="199"/>
        <v/>
      </c>
      <c r="BG42" s="190" t="str">
        <f t="shared" si="199"/>
        <v/>
      </c>
      <c r="BH42" s="190" t="str">
        <f t="shared" si="199"/>
        <v/>
      </c>
      <c r="BI42" s="190" t="str">
        <f t="shared" si="199"/>
        <v/>
      </c>
      <c r="BJ42" s="190" t="str">
        <f t="shared" si="199"/>
        <v/>
      </c>
      <c r="BK42" s="190" t="str">
        <f t="shared" si="199"/>
        <v/>
      </c>
      <c r="BL42" s="190" t="str">
        <f t="shared" si="199"/>
        <v/>
      </c>
      <c r="BM42" s="190" t="str">
        <f t="shared" si="199"/>
        <v/>
      </c>
      <c r="BN42" s="190" t="str">
        <f t="shared" si="199"/>
        <v/>
      </c>
      <c r="BO42" s="190" t="str">
        <f t="shared" si="199"/>
        <v/>
      </c>
      <c r="BP42" s="190" t="str">
        <f t="shared" si="199"/>
        <v/>
      </c>
      <c r="BQ42" s="190" t="str">
        <f t="shared" si="199"/>
        <v/>
      </c>
      <c r="BR42" s="190" t="str">
        <f t="shared" si="199"/>
        <v/>
      </c>
      <c r="BS42" s="190" t="str">
        <f t="shared" si="199"/>
        <v/>
      </c>
      <c r="BT42" s="190" t="str">
        <f t="shared" si="199"/>
        <v/>
      </c>
      <c r="BU42" s="190" t="str">
        <f t="shared" si="199"/>
        <v/>
      </c>
      <c r="BV42" s="190" t="str">
        <f t="shared" si="199"/>
        <v/>
      </c>
      <c r="BW42" s="190" t="str">
        <f t="shared" si="199"/>
        <v/>
      </c>
      <c r="BX42" s="190" t="str">
        <f t="shared" si="199"/>
        <v/>
      </c>
      <c r="BY42" s="190" t="str">
        <f t="shared" si="199"/>
        <v/>
      </c>
      <c r="BZ42" s="190" t="str">
        <f t="shared" si="199"/>
        <v/>
      </c>
      <c r="CA42" s="190" t="str">
        <f t="shared" si="199"/>
        <v/>
      </c>
      <c r="CB42" s="190" t="str">
        <f t="shared" si="199"/>
        <v/>
      </c>
      <c r="CC42" s="190" t="str">
        <f t="shared" si="199"/>
        <v/>
      </c>
      <c r="CD42" s="190" t="str">
        <f t="shared" si="199"/>
        <v/>
      </c>
      <c r="CE42" s="190" t="str">
        <f t="shared" si="199"/>
        <v/>
      </c>
      <c r="CF42" s="190" t="str">
        <f t="shared" si="199"/>
        <v/>
      </c>
      <c r="CG42" s="190" t="str">
        <f t="shared" si="199"/>
        <v/>
      </c>
      <c r="CH42" s="190" t="str">
        <f t="shared" si="199"/>
        <v/>
      </c>
      <c r="CI42" s="190" t="str">
        <f t="shared" si="199"/>
        <v/>
      </c>
      <c r="CJ42" s="190" t="str">
        <f t="shared" si="199"/>
        <v/>
      </c>
      <c r="CK42" s="190" t="str">
        <f t="shared" si="199"/>
        <v/>
      </c>
      <c r="CL42" s="190" t="str">
        <f t="shared" si="199"/>
        <v/>
      </c>
      <c r="CM42" s="190" t="str">
        <f t="shared" si="199"/>
        <v/>
      </c>
      <c r="CN42" s="190" t="str">
        <f t="shared" si="199"/>
        <v/>
      </c>
      <c r="CO42" s="190" t="str">
        <f t="shared" si="199"/>
        <v/>
      </c>
      <c r="CP42" s="190" t="str">
        <f t="shared" si="199"/>
        <v/>
      </c>
      <c r="CQ42" s="190" t="str">
        <f t="shared" si="199"/>
        <v/>
      </c>
      <c r="CR42" s="190" t="str">
        <f t="shared" si="199"/>
        <v/>
      </c>
      <c r="CS42" s="190" t="str">
        <f t="shared" si="199"/>
        <v/>
      </c>
      <c r="CT42" s="190" t="str">
        <f t="shared" si="199"/>
        <v/>
      </c>
      <c r="CU42" s="190" t="str">
        <f t="shared" si="199"/>
        <v/>
      </c>
      <c r="CV42" s="190" t="str">
        <f t="shared" ref="CV42:ED42" si="200">IF(ISNONTEXT($AH42),CU42+$AH42,"")</f>
        <v/>
      </c>
      <c r="CW42" s="190" t="str">
        <f t="shared" si="200"/>
        <v/>
      </c>
      <c r="CX42" s="190" t="str">
        <f t="shared" si="200"/>
        <v/>
      </c>
      <c r="CY42" s="190" t="str">
        <f t="shared" si="200"/>
        <v/>
      </c>
      <c r="CZ42" s="190" t="str">
        <f t="shared" si="200"/>
        <v/>
      </c>
      <c r="DA42" s="190" t="str">
        <f t="shared" si="200"/>
        <v/>
      </c>
      <c r="DB42" s="190" t="str">
        <f t="shared" si="200"/>
        <v/>
      </c>
      <c r="DC42" s="190" t="str">
        <f t="shared" si="200"/>
        <v/>
      </c>
      <c r="DD42" s="190" t="str">
        <f t="shared" si="200"/>
        <v/>
      </c>
      <c r="DE42" s="190" t="str">
        <f t="shared" si="200"/>
        <v/>
      </c>
      <c r="DF42" s="190" t="str">
        <f t="shared" si="200"/>
        <v/>
      </c>
      <c r="DG42" s="190" t="str">
        <f t="shared" si="200"/>
        <v/>
      </c>
      <c r="DH42" s="190" t="str">
        <f t="shared" si="200"/>
        <v/>
      </c>
      <c r="DI42" s="190" t="str">
        <f t="shared" si="200"/>
        <v/>
      </c>
      <c r="DJ42" s="190" t="str">
        <f t="shared" si="200"/>
        <v/>
      </c>
      <c r="DK42" s="190" t="str">
        <f t="shared" si="200"/>
        <v/>
      </c>
      <c r="DL42" s="190" t="str">
        <f t="shared" si="200"/>
        <v/>
      </c>
      <c r="DM42" s="190" t="str">
        <f t="shared" si="200"/>
        <v/>
      </c>
      <c r="DN42" s="190" t="str">
        <f t="shared" si="200"/>
        <v/>
      </c>
      <c r="DO42" s="190" t="str">
        <f t="shared" si="200"/>
        <v/>
      </c>
      <c r="DP42" s="190" t="str">
        <f t="shared" si="200"/>
        <v/>
      </c>
      <c r="DQ42" s="190" t="str">
        <f t="shared" si="200"/>
        <v/>
      </c>
      <c r="DR42" s="190" t="str">
        <f t="shared" si="200"/>
        <v/>
      </c>
      <c r="DS42" s="190" t="str">
        <f t="shared" si="200"/>
        <v/>
      </c>
      <c r="DT42" s="190" t="str">
        <f t="shared" si="200"/>
        <v/>
      </c>
      <c r="DU42" s="190" t="str">
        <f t="shared" si="200"/>
        <v/>
      </c>
      <c r="DV42" s="190" t="str">
        <f t="shared" si="200"/>
        <v/>
      </c>
      <c r="DW42" s="190" t="str">
        <f t="shared" si="200"/>
        <v/>
      </c>
      <c r="DX42" s="190" t="str">
        <f t="shared" si="200"/>
        <v/>
      </c>
      <c r="DY42" s="190" t="str">
        <f t="shared" si="200"/>
        <v/>
      </c>
      <c r="DZ42" s="190" t="str">
        <f t="shared" si="200"/>
        <v/>
      </c>
      <c r="EA42" s="190" t="str">
        <f t="shared" si="200"/>
        <v/>
      </c>
      <c r="EB42" s="190" t="str">
        <f t="shared" si="200"/>
        <v/>
      </c>
      <c r="EC42" s="190" t="str">
        <f t="shared" si="200"/>
        <v/>
      </c>
      <c r="ED42" s="190" t="str">
        <f t="shared" si="200"/>
        <v/>
      </c>
      <c r="EE42" s="206" t="str">
        <f t="shared" si="25"/>
        <v/>
      </c>
      <c r="EF42" s="207" t="e">
        <f t="shared" si="26"/>
        <v>#N/A</v>
      </c>
      <c r="EG42" s="207" t="e">
        <f t="shared" si="27"/>
        <v>#N/A</v>
      </c>
      <c r="EH42" s="207" t="e">
        <f t="shared" si="28"/>
        <v>#N/A</v>
      </c>
      <c r="EI42" s="207" t="e">
        <f t="shared" si="29"/>
        <v>#N/A</v>
      </c>
      <c r="EJ42" s="207" t="e">
        <f t="shared" si="30"/>
        <v>#N/A</v>
      </c>
      <c r="EK42" s="207" t="e">
        <f t="shared" si="31"/>
        <v>#N/A</v>
      </c>
      <c r="EL42" s="207" t="e">
        <f t="shared" si="32"/>
        <v>#N/A</v>
      </c>
      <c r="EM42" s="207" t="e">
        <f t="shared" si="33"/>
        <v>#N/A</v>
      </c>
      <c r="EN42" s="207" t="e">
        <f t="shared" si="34"/>
        <v>#N/A</v>
      </c>
      <c r="EO42" s="207" t="e">
        <f t="shared" si="35"/>
        <v>#N/A</v>
      </c>
      <c r="EP42" s="207" t="e">
        <f t="shared" si="36"/>
        <v>#N/A</v>
      </c>
      <c r="EQ42" s="207" t="e">
        <f t="shared" si="37"/>
        <v>#N/A</v>
      </c>
      <c r="ER42" s="207" t="e">
        <f t="shared" si="38"/>
        <v>#N/A</v>
      </c>
      <c r="ES42" s="207" t="e">
        <f t="shared" si="39"/>
        <v>#N/A</v>
      </c>
      <c r="ET42" s="207" t="e">
        <f t="shared" si="40"/>
        <v>#N/A</v>
      </c>
      <c r="EU42" s="207" t="e">
        <f t="shared" si="41"/>
        <v>#N/A</v>
      </c>
      <c r="EV42" s="207" t="e">
        <f t="shared" si="42"/>
        <v>#N/A</v>
      </c>
      <c r="EW42" s="207" t="e">
        <f t="shared" si="43"/>
        <v>#N/A</v>
      </c>
      <c r="EX42" s="207" t="e">
        <f t="shared" si="44"/>
        <v>#N/A</v>
      </c>
      <c r="EY42" s="207" t="e">
        <f t="shared" si="45"/>
        <v>#N/A</v>
      </c>
      <c r="EZ42" s="207" t="e">
        <f t="shared" si="46"/>
        <v>#N/A</v>
      </c>
      <c r="FA42" s="207" t="e">
        <f t="shared" si="47"/>
        <v>#N/A</v>
      </c>
      <c r="FB42" s="207" t="e">
        <f t="shared" si="48"/>
        <v>#N/A</v>
      </c>
      <c r="FC42" s="207" t="e">
        <f t="shared" si="49"/>
        <v>#N/A</v>
      </c>
      <c r="FD42" s="207" t="e">
        <f t="shared" si="50"/>
        <v>#N/A</v>
      </c>
      <c r="FE42" s="207" t="e">
        <f t="shared" si="51"/>
        <v>#N/A</v>
      </c>
      <c r="FF42" s="207" t="e">
        <f t="shared" si="52"/>
        <v>#N/A</v>
      </c>
      <c r="FG42" s="207" t="e">
        <f t="shared" si="53"/>
        <v>#N/A</v>
      </c>
      <c r="FH42" s="207" t="e">
        <f t="shared" si="54"/>
        <v>#N/A</v>
      </c>
      <c r="FI42" s="207" t="e">
        <f t="shared" si="55"/>
        <v>#N/A</v>
      </c>
      <c r="FJ42" s="207" t="e">
        <f t="shared" si="56"/>
        <v>#N/A</v>
      </c>
      <c r="FK42" s="207" t="e">
        <f t="shared" si="57"/>
        <v>#N/A</v>
      </c>
      <c r="FL42" s="207" t="e">
        <f t="shared" si="58"/>
        <v>#N/A</v>
      </c>
      <c r="FM42" s="207" t="e">
        <f t="shared" si="59"/>
        <v>#N/A</v>
      </c>
      <c r="FN42" s="207" t="e">
        <f t="shared" si="60"/>
        <v>#N/A</v>
      </c>
      <c r="FO42" s="207" t="e">
        <f t="shared" si="61"/>
        <v>#N/A</v>
      </c>
      <c r="FP42" s="207" t="e">
        <f t="shared" si="62"/>
        <v>#N/A</v>
      </c>
      <c r="FQ42" s="207" t="e">
        <f t="shared" si="63"/>
        <v>#N/A</v>
      </c>
      <c r="FR42" s="207" t="e">
        <f t="shared" si="64"/>
        <v>#N/A</v>
      </c>
      <c r="FS42" s="207" t="e">
        <f t="shared" si="65"/>
        <v>#N/A</v>
      </c>
      <c r="FT42" s="207" t="e">
        <f t="shared" si="66"/>
        <v>#N/A</v>
      </c>
      <c r="FU42" s="207" t="e">
        <f t="shared" si="67"/>
        <v>#N/A</v>
      </c>
      <c r="FV42" s="207" t="e">
        <f t="shared" si="68"/>
        <v>#N/A</v>
      </c>
      <c r="FW42" s="207" t="e">
        <f t="shared" si="69"/>
        <v>#N/A</v>
      </c>
      <c r="FX42" s="207" t="e">
        <f t="shared" si="70"/>
        <v>#N/A</v>
      </c>
      <c r="FY42" s="207" t="e">
        <f t="shared" si="71"/>
        <v>#N/A</v>
      </c>
      <c r="FZ42" s="207" t="e">
        <f t="shared" si="72"/>
        <v>#N/A</v>
      </c>
      <c r="GA42" s="207" t="e">
        <f t="shared" si="73"/>
        <v>#N/A</v>
      </c>
      <c r="GB42" s="207" t="e">
        <f t="shared" si="74"/>
        <v>#N/A</v>
      </c>
      <c r="GC42" s="207" t="e">
        <f t="shared" si="75"/>
        <v>#N/A</v>
      </c>
      <c r="GD42" s="207" t="e">
        <f t="shared" si="76"/>
        <v>#N/A</v>
      </c>
      <c r="GE42" s="207" t="e">
        <f t="shared" si="77"/>
        <v>#N/A</v>
      </c>
      <c r="GF42" s="207" t="e">
        <f t="shared" si="78"/>
        <v>#N/A</v>
      </c>
      <c r="GG42" s="207" t="e">
        <f t="shared" si="79"/>
        <v>#N/A</v>
      </c>
      <c r="GH42" s="207" t="e">
        <f t="shared" si="80"/>
        <v>#N/A</v>
      </c>
      <c r="GI42" s="207" t="e">
        <f t="shared" si="81"/>
        <v>#N/A</v>
      </c>
      <c r="GJ42" s="207" t="e">
        <f t="shared" si="82"/>
        <v>#N/A</v>
      </c>
      <c r="GK42" s="207" t="e">
        <f t="shared" si="83"/>
        <v>#N/A</v>
      </c>
      <c r="GL42" s="207" t="e">
        <f t="shared" si="84"/>
        <v>#N/A</v>
      </c>
      <c r="GM42" s="207" t="e">
        <f t="shared" si="85"/>
        <v>#N/A</v>
      </c>
      <c r="GN42" s="207" t="e">
        <f t="shared" si="86"/>
        <v>#N/A</v>
      </c>
      <c r="GO42" s="207" t="e">
        <f t="shared" si="87"/>
        <v>#N/A</v>
      </c>
      <c r="GP42" s="207" t="e">
        <f t="shared" si="88"/>
        <v>#N/A</v>
      </c>
      <c r="GQ42" s="207" t="e">
        <f t="shared" si="89"/>
        <v>#N/A</v>
      </c>
      <c r="GR42" s="207" t="e">
        <f t="shared" si="90"/>
        <v>#N/A</v>
      </c>
      <c r="GS42" s="207" t="e">
        <f t="shared" si="91"/>
        <v>#N/A</v>
      </c>
      <c r="GT42" s="207" t="e">
        <f t="shared" si="92"/>
        <v>#N/A</v>
      </c>
      <c r="GU42" s="207" t="e">
        <f t="shared" si="93"/>
        <v>#N/A</v>
      </c>
      <c r="GV42" s="207" t="e">
        <f t="shared" si="94"/>
        <v>#N/A</v>
      </c>
      <c r="GW42" s="207" t="e">
        <f t="shared" si="95"/>
        <v>#N/A</v>
      </c>
      <c r="GX42" s="207" t="e">
        <f t="shared" si="96"/>
        <v>#N/A</v>
      </c>
      <c r="GY42" s="207" t="e">
        <f t="shared" si="97"/>
        <v>#N/A</v>
      </c>
      <c r="GZ42" s="207" t="e">
        <f t="shared" si="98"/>
        <v>#N/A</v>
      </c>
      <c r="HA42" s="207" t="e">
        <f t="shared" si="99"/>
        <v>#N/A</v>
      </c>
      <c r="HB42" s="207" t="e">
        <f t="shared" si="100"/>
        <v>#N/A</v>
      </c>
      <c r="HC42" s="207" t="e">
        <f t="shared" si="101"/>
        <v>#N/A</v>
      </c>
      <c r="HD42" s="207" t="e">
        <f t="shared" si="102"/>
        <v>#N/A</v>
      </c>
      <c r="HE42" s="207" t="e">
        <f t="shared" si="103"/>
        <v>#N/A</v>
      </c>
      <c r="HF42" s="207" t="e">
        <f t="shared" si="104"/>
        <v>#N/A</v>
      </c>
      <c r="HG42" s="207" t="e">
        <f t="shared" si="105"/>
        <v>#N/A</v>
      </c>
      <c r="HH42" s="207" t="e">
        <f t="shared" si="106"/>
        <v>#N/A</v>
      </c>
      <c r="HI42" s="207" t="e">
        <f t="shared" si="107"/>
        <v>#N/A</v>
      </c>
      <c r="HJ42" s="207" t="e">
        <f t="shared" si="108"/>
        <v>#N/A</v>
      </c>
      <c r="HK42" s="207" t="e">
        <f t="shared" si="109"/>
        <v>#N/A</v>
      </c>
      <c r="HL42" s="207" t="e">
        <f t="shared" si="110"/>
        <v>#N/A</v>
      </c>
      <c r="HM42" s="207" t="e">
        <f t="shared" si="111"/>
        <v>#N/A</v>
      </c>
      <c r="HN42" s="207" t="e">
        <f t="shared" si="112"/>
        <v>#N/A</v>
      </c>
      <c r="HO42" s="207" t="e">
        <f t="shared" si="113"/>
        <v>#N/A</v>
      </c>
      <c r="HP42" s="207" t="e">
        <f t="shared" si="114"/>
        <v>#N/A</v>
      </c>
      <c r="HQ42" s="207" t="e">
        <f t="shared" si="115"/>
        <v>#N/A</v>
      </c>
      <c r="HR42" s="207" t="e">
        <f t="shared" si="116"/>
        <v>#N/A</v>
      </c>
      <c r="HS42" s="207" t="e">
        <f t="shared" si="117"/>
        <v>#N/A</v>
      </c>
      <c r="HT42" s="207" t="e">
        <f t="shared" si="118"/>
        <v>#N/A</v>
      </c>
      <c r="HU42" s="207" t="e">
        <f t="shared" si="119"/>
        <v>#N/A</v>
      </c>
      <c r="HV42" s="207" t="e">
        <f t="shared" si="120"/>
        <v>#N/A</v>
      </c>
      <c r="HW42" s="207" t="e">
        <f t="shared" si="121"/>
        <v>#N/A</v>
      </c>
      <c r="HX42" s="207" t="e">
        <f t="shared" si="122"/>
        <v>#N/A</v>
      </c>
      <c r="HY42" s="207" t="e">
        <f t="shared" si="123"/>
        <v>#N/A</v>
      </c>
      <c r="HZ42" s="207" t="e">
        <f t="shared" si="124"/>
        <v>#N/A</v>
      </c>
      <c r="IA42" s="207" t="e">
        <f t="shared" si="125"/>
        <v>#N/A</v>
      </c>
      <c r="IB42" s="207" t="e">
        <f t="shared" si="126"/>
        <v>#N/A</v>
      </c>
    </row>
    <row r="43" spans="1:236" hidden="1" x14ac:dyDescent="0.25">
      <c r="A43" s="22">
        <v>40</v>
      </c>
      <c r="B43" s="110" t="str">
        <f t="shared" si="10"/>
        <v/>
      </c>
      <c r="C43" s="124"/>
      <c r="D43" s="110" t="str">
        <f t="shared" si="11"/>
        <v/>
      </c>
      <c r="E43" s="119" t="str">
        <f t="shared" si="12"/>
        <v/>
      </c>
      <c r="F43" s="23" t="str">
        <f t="shared" si="13"/>
        <v/>
      </c>
      <c r="G43" s="24" t="str">
        <f t="shared" si="14"/>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15"/>
        <v/>
      </c>
      <c r="K43" s="26"/>
      <c r="L43" s="24" t="str">
        <f>IF(OR(F43="",K43=""),"",MATCH(K43,Confidence!$A$1:$A$10,0))</f>
        <v/>
      </c>
      <c r="M43" s="27" t="str">
        <f t="shared" si="16"/>
        <v/>
      </c>
      <c r="N43" s="27" t="str">
        <f t="shared" si="17"/>
        <v/>
      </c>
      <c r="O43" s="24"/>
      <c r="P43" s="111" t="str">
        <f t="shared" si="18"/>
        <v/>
      </c>
      <c r="Q43" s="111" t="str">
        <f t="shared" si="19"/>
        <v/>
      </c>
      <c r="R43" s="39" t="str">
        <f t="shared" si="20"/>
        <v/>
      </c>
      <c r="S43" s="124"/>
      <c r="T43" s="218" t="str">
        <f>IF(AND(B43&gt;0,C43&gt;0,D43&gt;0,M43&gt;0,N43&gt;0,S43&gt;0,NOT(K43="")),ABS(VLOOKUP($S$1,VLookups!$A$28:$B$29,2,FALSE)-_xlfn.BETA.DIST(S43,IF(G43="L",N43,M43),IF(G43="L",M43,N43),TRUE,B43,D43)),"")</f>
        <v/>
      </c>
      <c r="U43" s="121" t="str">
        <f>IF(OR($M43="",$N43=""),"",_xlfn.BETA.INV(ABS(VLOOKUP($S$1,VLookups!$A$28:$B$29,2,FALSE)-U$3),IF($G43="L",$N43,$M43),IF($G43="L",$M43,$N43),$B43,$D43))</f>
        <v/>
      </c>
      <c r="V43" s="122" t="str">
        <f>IF(OR($M43="",$N43=""),"",_xlfn.BETA.INV(ABS(VLOOKUP($S$1,VLookups!$A$28:$B$29,2,FALSE)-V$3),IF($G43="L",$N43,$M43),IF($G43="L",$M43,$N43),$B43,$D43))</f>
        <v/>
      </c>
      <c r="W43" s="121" t="str">
        <f>IF(OR($M43="",$N43=""),"",_xlfn.BETA.INV(ABS(VLOOKUP($S$1,VLookups!$A$28:$B$29,2,FALSE)-W$3),IF($G43="L",$N43,$M43),IF($G43="L",$M43,$N43),$B43,$D43))</f>
        <v/>
      </c>
      <c r="X43" s="122" t="str">
        <f>IF(OR($M43="",$N43=""),"",_xlfn.BETA.INV(ABS(VLOOKUP($S$1,VLookups!$A$28:$B$29,2,FALSE)-X$3),IF($G43="L",$N43,$M43),IF($G43="L",$M43,$N43),$B43,$D43))</f>
        <v/>
      </c>
      <c r="Y43" s="121" t="str">
        <f>IF(OR($M43="",$N43=""),"",_xlfn.BETA.INV(ABS(VLOOKUP($S$1,VLookups!$A$28:$B$29,2,FALSE)-Y$3),IF($G43="L",$N43,$M43),IF($G43="L",$M43,$N43),$B43,$D43))</f>
        <v/>
      </c>
      <c r="Z43" s="122" t="str">
        <f>IF(OR($M43="",$N43=""),"",_xlfn.BETA.INV(ABS(VLOOKUP($S$1,VLookups!$A$28:$B$29,2,FALSE)-Z$3),IF($G43="L",$N43,$M43),IF($G43="L",$M43,$N43),$B43,$D43))</f>
        <v/>
      </c>
      <c r="AA43" s="121" t="str">
        <f>IF(OR($M43="",$N43=""),"",_xlfn.BETA.INV(ABS(VLOOKUP($S$1,VLookups!$A$28:$B$29,2,FALSE)-AA$3),IF($G43="L",$N43,$M43),IF($G43="L",$M43,$N43),$B43,$D43))</f>
        <v/>
      </c>
      <c r="AB43" s="122" t="str">
        <f>IF(OR($M43="",$N43=""),"",_xlfn.BETA.INV(ABS(VLOOKUP($S$1,VLookups!$A$28:$B$29,2,FALSE)-AB$3),IF($G43="L",$N43,$M43),IF($G43="L",$M43,$N43),$B43,$D43))</f>
        <v/>
      </c>
      <c r="AC43" s="121" t="str">
        <f>IF(OR($M43="",$N43=""),"",_xlfn.BETA.INV(ABS(VLOOKUP($S$1,VLookups!$A$28:$B$29,2,FALSE)-AC$3),IF($G43="L",$N43,$M43),IF($G43="L",$M43,$N43),$B43,$D43))</f>
        <v/>
      </c>
      <c r="AD43" s="122" t="str">
        <f>IF(OR($M43="",$N43=""),"",_xlfn.BETA.INV(ABS(VLOOKUP($S$1,VLookups!$A$28:$B$29,2,FALSE)-AD$3),IF($G43="L",$N43,$M43),IF($G43="L",$M43,$N43),$B43,$D43))</f>
        <v/>
      </c>
      <c r="AE43" s="121" t="str">
        <f>IF(OR($M43="",$N43=""),"",_xlfn.BETA.INV(ABS(VLOOKUP($S$1,VLookups!$A$28:$B$29,2,FALSE)-AE$3),IF($G43="L",$N43,$M43),IF($G43="L",$M43,$N43),$B43,$D43))</f>
        <v/>
      </c>
      <c r="AF43" s="122" t="str">
        <f>IF(OR($M43="",$N43=""),"",_xlfn.BETA.INV(ABS(VLOOKUP($S$1,VLookups!$A$28:$B$29,2,FALSE)-AF$3),IF($G43="L",$N43,$M43),IF($G43="L",$M43,$N43),$B43,$D43))</f>
        <v/>
      </c>
      <c r="AG43" s="17"/>
      <c r="AH43" s="208" t="str">
        <f t="shared" si="21"/>
        <v/>
      </c>
      <c r="AI43" s="206" t="str">
        <f t="shared" si="22"/>
        <v/>
      </c>
      <c r="AJ43" s="190" t="str">
        <f t="shared" ref="AJ43:CU43" si="201">IF(ISNONTEXT($AH43),AI43+$AH43,"")</f>
        <v/>
      </c>
      <c r="AK43" s="190" t="str">
        <f t="shared" si="201"/>
        <v/>
      </c>
      <c r="AL43" s="190" t="str">
        <f t="shared" si="201"/>
        <v/>
      </c>
      <c r="AM43" s="190" t="str">
        <f t="shared" si="201"/>
        <v/>
      </c>
      <c r="AN43" s="190" t="str">
        <f t="shared" si="201"/>
        <v/>
      </c>
      <c r="AO43" s="190" t="str">
        <f t="shared" si="201"/>
        <v/>
      </c>
      <c r="AP43" s="190" t="str">
        <f t="shared" si="201"/>
        <v/>
      </c>
      <c r="AQ43" s="190" t="str">
        <f t="shared" si="201"/>
        <v/>
      </c>
      <c r="AR43" s="190" t="str">
        <f t="shared" si="201"/>
        <v/>
      </c>
      <c r="AS43" s="190" t="str">
        <f t="shared" si="201"/>
        <v/>
      </c>
      <c r="AT43" s="190" t="str">
        <f t="shared" si="201"/>
        <v/>
      </c>
      <c r="AU43" s="190" t="str">
        <f t="shared" si="201"/>
        <v/>
      </c>
      <c r="AV43" s="190" t="str">
        <f t="shared" si="201"/>
        <v/>
      </c>
      <c r="AW43" s="190" t="str">
        <f t="shared" si="201"/>
        <v/>
      </c>
      <c r="AX43" s="190" t="str">
        <f t="shared" si="201"/>
        <v/>
      </c>
      <c r="AY43" s="190" t="str">
        <f t="shared" si="201"/>
        <v/>
      </c>
      <c r="AZ43" s="190" t="str">
        <f t="shared" si="201"/>
        <v/>
      </c>
      <c r="BA43" s="190" t="str">
        <f t="shared" si="201"/>
        <v/>
      </c>
      <c r="BB43" s="190" t="str">
        <f t="shared" si="201"/>
        <v/>
      </c>
      <c r="BC43" s="190" t="str">
        <f t="shared" si="201"/>
        <v/>
      </c>
      <c r="BD43" s="190" t="str">
        <f t="shared" si="201"/>
        <v/>
      </c>
      <c r="BE43" s="190" t="str">
        <f t="shared" si="201"/>
        <v/>
      </c>
      <c r="BF43" s="190" t="str">
        <f t="shared" si="201"/>
        <v/>
      </c>
      <c r="BG43" s="190" t="str">
        <f t="shared" si="201"/>
        <v/>
      </c>
      <c r="BH43" s="190" t="str">
        <f t="shared" si="201"/>
        <v/>
      </c>
      <c r="BI43" s="190" t="str">
        <f t="shared" si="201"/>
        <v/>
      </c>
      <c r="BJ43" s="190" t="str">
        <f t="shared" si="201"/>
        <v/>
      </c>
      <c r="BK43" s="190" t="str">
        <f t="shared" si="201"/>
        <v/>
      </c>
      <c r="BL43" s="190" t="str">
        <f t="shared" si="201"/>
        <v/>
      </c>
      <c r="BM43" s="190" t="str">
        <f t="shared" si="201"/>
        <v/>
      </c>
      <c r="BN43" s="190" t="str">
        <f t="shared" si="201"/>
        <v/>
      </c>
      <c r="BO43" s="190" t="str">
        <f t="shared" si="201"/>
        <v/>
      </c>
      <c r="BP43" s="190" t="str">
        <f t="shared" si="201"/>
        <v/>
      </c>
      <c r="BQ43" s="190" t="str">
        <f t="shared" si="201"/>
        <v/>
      </c>
      <c r="BR43" s="190" t="str">
        <f t="shared" si="201"/>
        <v/>
      </c>
      <c r="BS43" s="190" t="str">
        <f t="shared" si="201"/>
        <v/>
      </c>
      <c r="BT43" s="190" t="str">
        <f t="shared" si="201"/>
        <v/>
      </c>
      <c r="BU43" s="190" t="str">
        <f t="shared" si="201"/>
        <v/>
      </c>
      <c r="BV43" s="190" t="str">
        <f t="shared" si="201"/>
        <v/>
      </c>
      <c r="BW43" s="190" t="str">
        <f t="shared" si="201"/>
        <v/>
      </c>
      <c r="BX43" s="190" t="str">
        <f t="shared" si="201"/>
        <v/>
      </c>
      <c r="BY43" s="190" t="str">
        <f t="shared" si="201"/>
        <v/>
      </c>
      <c r="BZ43" s="190" t="str">
        <f t="shared" si="201"/>
        <v/>
      </c>
      <c r="CA43" s="190" t="str">
        <f t="shared" si="201"/>
        <v/>
      </c>
      <c r="CB43" s="190" t="str">
        <f t="shared" si="201"/>
        <v/>
      </c>
      <c r="CC43" s="190" t="str">
        <f t="shared" si="201"/>
        <v/>
      </c>
      <c r="CD43" s="190" t="str">
        <f t="shared" si="201"/>
        <v/>
      </c>
      <c r="CE43" s="190" t="str">
        <f t="shared" si="201"/>
        <v/>
      </c>
      <c r="CF43" s="190" t="str">
        <f t="shared" si="201"/>
        <v/>
      </c>
      <c r="CG43" s="190" t="str">
        <f t="shared" si="201"/>
        <v/>
      </c>
      <c r="CH43" s="190" t="str">
        <f t="shared" si="201"/>
        <v/>
      </c>
      <c r="CI43" s="190" t="str">
        <f t="shared" si="201"/>
        <v/>
      </c>
      <c r="CJ43" s="190" t="str">
        <f t="shared" si="201"/>
        <v/>
      </c>
      <c r="CK43" s="190" t="str">
        <f t="shared" si="201"/>
        <v/>
      </c>
      <c r="CL43" s="190" t="str">
        <f t="shared" si="201"/>
        <v/>
      </c>
      <c r="CM43" s="190" t="str">
        <f t="shared" si="201"/>
        <v/>
      </c>
      <c r="CN43" s="190" t="str">
        <f t="shared" si="201"/>
        <v/>
      </c>
      <c r="CO43" s="190" t="str">
        <f t="shared" si="201"/>
        <v/>
      </c>
      <c r="CP43" s="190" t="str">
        <f t="shared" si="201"/>
        <v/>
      </c>
      <c r="CQ43" s="190" t="str">
        <f t="shared" si="201"/>
        <v/>
      </c>
      <c r="CR43" s="190" t="str">
        <f t="shared" si="201"/>
        <v/>
      </c>
      <c r="CS43" s="190" t="str">
        <f t="shared" si="201"/>
        <v/>
      </c>
      <c r="CT43" s="190" t="str">
        <f t="shared" si="201"/>
        <v/>
      </c>
      <c r="CU43" s="190" t="str">
        <f t="shared" si="201"/>
        <v/>
      </c>
      <c r="CV43" s="190" t="str">
        <f t="shared" ref="CV43:ED43" si="202">IF(ISNONTEXT($AH43),CU43+$AH43,"")</f>
        <v/>
      </c>
      <c r="CW43" s="190" t="str">
        <f t="shared" si="202"/>
        <v/>
      </c>
      <c r="CX43" s="190" t="str">
        <f t="shared" si="202"/>
        <v/>
      </c>
      <c r="CY43" s="190" t="str">
        <f t="shared" si="202"/>
        <v/>
      </c>
      <c r="CZ43" s="190" t="str">
        <f t="shared" si="202"/>
        <v/>
      </c>
      <c r="DA43" s="190" t="str">
        <f t="shared" si="202"/>
        <v/>
      </c>
      <c r="DB43" s="190" t="str">
        <f t="shared" si="202"/>
        <v/>
      </c>
      <c r="DC43" s="190" t="str">
        <f t="shared" si="202"/>
        <v/>
      </c>
      <c r="DD43" s="190" t="str">
        <f t="shared" si="202"/>
        <v/>
      </c>
      <c r="DE43" s="190" t="str">
        <f t="shared" si="202"/>
        <v/>
      </c>
      <c r="DF43" s="190" t="str">
        <f t="shared" si="202"/>
        <v/>
      </c>
      <c r="DG43" s="190" t="str">
        <f t="shared" si="202"/>
        <v/>
      </c>
      <c r="DH43" s="190" t="str">
        <f t="shared" si="202"/>
        <v/>
      </c>
      <c r="DI43" s="190" t="str">
        <f t="shared" si="202"/>
        <v/>
      </c>
      <c r="DJ43" s="190" t="str">
        <f t="shared" si="202"/>
        <v/>
      </c>
      <c r="DK43" s="190" t="str">
        <f t="shared" si="202"/>
        <v/>
      </c>
      <c r="DL43" s="190" t="str">
        <f t="shared" si="202"/>
        <v/>
      </c>
      <c r="DM43" s="190" t="str">
        <f t="shared" si="202"/>
        <v/>
      </c>
      <c r="DN43" s="190" t="str">
        <f t="shared" si="202"/>
        <v/>
      </c>
      <c r="DO43" s="190" t="str">
        <f t="shared" si="202"/>
        <v/>
      </c>
      <c r="DP43" s="190" t="str">
        <f t="shared" si="202"/>
        <v/>
      </c>
      <c r="DQ43" s="190" t="str">
        <f t="shared" si="202"/>
        <v/>
      </c>
      <c r="DR43" s="190" t="str">
        <f t="shared" si="202"/>
        <v/>
      </c>
      <c r="DS43" s="190" t="str">
        <f t="shared" si="202"/>
        <v/>
      </c>
      <c r="DT43" s="190" t="str">
        <f t="shared" si="202"/>
        <v/>
      </c>
      <c r="DU43" s="190" t="str">
        <f t="shared" si="202"/>
        <v/>
      </c>
      <c r="DV43" s="190" t="str">
        <f t="shared" si="202"/>
        <v/>
      </c>
      <c r="DW43" s="190" t="str">
        <f t="shared" si="202"/>
        <v/>
      </c>
      <c r="DX43" s="190" t="str">
        <f t="shared" si="202"/>
        <v/>
      </c>
      <c r="DY43" s="190" t="str">
        <f t="shared" si="202"/>
        <v/>
      </c>
      <c r="DZ43" s="190" t="str">
        <f t="shared" si="202"/>
        <v/>
      </c>
      <c r="EA43" s="190" t="str">
        <f t="shared" si="202"/>
        <v/>
      </c>
      <c r="EB43" s="190" t="str">
        <f t="shared" si="202"/>
        <v/>
      </c>
      <c r="EC43" s="190" t="str">
        <f t="shared" si="202"/>
        <v/>
      </c>
      <c r="ED43" s="190" t="str">
        <f t="shared" si="202"/>
        <v/>
      </c>
      <c r="EE43" s="206" t="str">
        <f t="shared" si="25"/>
        <v/>
      </c>
      <c r="EF43" s="207" t="e">
        <f t="shared" si="26"/>
        <v>#N/A</v>
      </c>
      <c r="EG43" s="207" t="e">
        <f t="shared" si="27"/>
        <v>#N/A</v>
      </c>
      <c r="EH43" s="207" t="e">
        <f t="shared" si="28"/>
        <v>#N/A</v>
      </c>
      <c r="EI43" s="207" t="e">
        <f t="shared" si="29"/>
        <v>#N/A</v>
      </c>
      <c r="EJ43" s="207" t="e">
        <f t="shared" si="30"/>
        <v>#N/A</v>
      </c>
      <c r="EK43" s="207" t="e">
        <f t="shared" si="31"/>
        <v>#N/A</v>
      </c>
      <c r="EL43" s="207" t="e">
        <f t="shared" si="32"/>
        <v>#N/A</v>
      </c>
      <c r="EM43" s="207" t="e">
        <f t="shared" si="33"/>
        <v>#N/A</v>
      </c>
      <c r="EN43" s="207" t="e">
        <f t="shared" si="34"/>
        <v>#N/A</v>
      </c>
      <c r="EO43" s="207" t="e">
        <f t="shared" si="35"/>
        <v>#N/A</v>
      </c>
      <c r="EP43" s="207" t="e">
        <f t="shared" si="36"/>
        <v>#N/A</v>
      </c>
      <c r="EQ43" s="207" t="e">
        <f t="shared" si="37"/>
        <v>#N/A</v>
      </c>
      <c r="ER43" s="207" t="e">
        <f t="shared" si="38"/>
        <v>#N/A</v>
      </c>
      <c r="ES43" s="207" t="e">
        <f t="shared" si="39"/>
        <v>#N/A</v>
      </c>
      <c r="ET43" s="207" t="e">
        <f t="shared" si="40"/>
        <v>#N/A</v>
      </c>
      <c r="EU43" s="207" t="e">
        <f t="shared" si="41"/>
        <v>#N/A</v>
      </c>
      <c r="EV43" s="207" t="e">
        <f t="shared" si="42"/>
        <v>#N/A</v>
      </c>
      <c r="EW43" s="207" t="e">
        <f t="shared" si="43"/>
        <v>#N/A</v>
      </c>
      <c r="EX43" s="207" t="e">
        <f t="shared" si="44"/>
        <v>#N/A</v>
      </c>
      <c r="EY43" s="207" t="e">
        <f t="shared" si="45"/>
        <v>#N/A</v>
      </c>
      <c r="EZ43" s="207" t="e">
        <f t="shared" si="46"/>
        <v>#N/A</v>
      </c>
      <c r="FA43" s="207" t="e">
        <f t="shared" si="47"/>
        <v>#N/A</v>
      </c>
      <c r="FB43" s="207" t="e">
        <f t="shared" si="48"/>
        <v>#N/A</v>
      </c>
      <c r="FC43" s="207" t="e">
        <f t="shared" si="49"/>
        <v>#N/A</v>
      </c>
      <c r="FD43" s="207" t="e">
        <f t="shared" si="50"/>
        <v>#N/A</v>
      </c>
      <c r="FE43" s="207" t="e">
        <f t="shared" si="51"/>
        <v>#N/A</v>
      </c>
      <c r="FF43" s="207" t="e">
        <f t="shared" si="52"/>
        <v>#N/A</v>
      </c>
      <c r="FG43" s="207" t="e">
        <f t="shared" si="53"/>
        <v>#N/A</v>
      </c>
      <c r="FH43" s="207" t="e">
        <f t="shared" si="54"/>
        <v>#N/A</v>
      </c>
      <c r="FI43" s="207" t="e">
        <f t="shared" si="55"/>
        <v>#N/A</v>
      </c>
      <c r="FJ43" s="207" t="e">
        <f t="shared" si="56"/>
        <v>#N/A</v>
      </c>
      <c r="FK43" s="207" t="e">
        <f t="shared" si="57"/>
        <v>#N/A</v>
      </c>
      <c r="FL43" s="207" t="e">
        <f t="shared" si="58"/>
        <v>#N/A</v>
      </c>
      <c r="FM43" s="207" t="e">
        <f t="shared" si="59"/>
        <v>#N/A</v>
      </c>
      <c r="FN43" s="207" t="e">
        <f t="shared" si="60"/>
        <v>#N/A</v>
      </c>
      <c r="FO43" s="207" t="e">
        <f t="shared" si="61"/>
        <v>#N/A</v>
      </c>
      <c r="FP43" s="207" t="e">
        <f t="shared" si="62"/>
        <v>#N/A</v>
      </c>
      <c r="FQ43" s="207" t="e">
        <f t="shared" si="63"/>
        <v>#N/A</v>
      </c>
      <c r="FR43" s="207" t="e">
        <f t="shared" si="64"/>
        <v>#N/A</v>
      </c>
      <c r="FS43" s="207" t="e">
        <f t="shared" si="65"/>
        <v>#N/A</v>
      </c>
      <c r="FT43" s="207" t="e">
        <f t="shared" si="66"/>
        <v>#N/A</v>
      </c>
      <c r="FU43" s="207" t="e">
        <f t="shared" si="67"/>
        <v>#N/A</v>
      </c>
      <c r="FV43" s="207" t="e">
        <f t="shared" si="68"/>
        <v>#N/A</v>
      </c>
      <c r="FW43" s="207" t="e">
        <f t="shared" si="69"/>
        <v>#N/A</v>
      </c>
      <c r="FX43" s="207" t="e">
        <f t="shared" si="70"/>
        <v>#N/A</v>
      </c>
      <c r="FY43" s="207" t="e">
        <f t="shared" si="71"/>
        <v>#N/A</v>
      </c>
      <c r="FZ43" s="207" t="e">
        <f t="shared" si="72"/>
        <v>#N/A</v>
      </c>
      <c r="GA43" s="207" t="e">
        <f t="shared" si="73"/>
        <v>#N/A</v>
      </c>
      <c r="GB43" s="207" t="e">
        <f t="shared" si="74"/>
        <v>#N/A</v>
      </c>
      <c r="GC43" s="207" t="e">
        <f t="shared" si="75"/>
        <v>#N/A</v>
      </c>
      <c r="GD43" s="207" t="e">
        <f t="shared" si="76"/>
        <v>#N/A</v>
      </c>
      <c r="GE43" s="207" t="e">
        <f t="shared" si="77"/>
        <v>#N/A</v>
      </c>
      <c r="GF43" s="207" t="e">
        <f t="shared" si="78"/>
        <v>#N/A</v>
      </c>
      <c r="GG43" s="207" t="e">
        <f t="shared" si="79"/>
        <v>#N/A</v>
      </c>
      <c r="GH43" s="207" t="e">
        <f t="shared" si="80"/>
        <v>#N/A</v>
      </c>
      <c r="GI43" s="207" t="e">
        <f t="shared" si="81"/>
        <v>#N/A</v>
      </c>
      <c r="GJ43" s="207" t="e">
        <f t="shared" si="82"/>
        <v>#N/A</v>
      </c>
      <c r="GK43" s="207" t="e">
        <f t="shared" si="83"/>
        <v>#N/A</v>
      </c>
      <c r="GL43" s="207" t="e">
        <f t="shared" si="84"/>
        <v>#N/A</v>
      </c>
      <c r="GM43" s="207" t="e">
        <f t="shared" si="85"/>
        <v>#N/A</v>
      </c>
      <c r="GN43" s="207" t="e">
        <f t="shared" si="86"/>
        <v>#N/A</v>
      </c>
      <c r="GO43" s="207" t="e">
        <f t="shared" si="87"/>
        <v>#N/A</v>
      </c>
      <c r="GP43" s="207" t="e">
        <f t="shared" si="88"/>
        <v>#N/A</v>
      </c>
      <c r="GQ43" s="207" t="e">
        <f t="shared" si="89"/>
        <v>#N/A</v>
      </c>
      <c r="GR43" s="207" t="e">
        <f t="shared" si="90"/>
        <v>#N/A</v>
      </c>
      <c r="GS43" s="207" t="e">
        <f t="shared" si="91"/>
        <v>#N/A</v>
      </c>
      <c r="GT43" s="207" t="e">
        <f t="shared" si="92"/>
        <v>#N/A</v>
      </c>
      <c r="GU43" s="207" t="e">
        <f t="shared" si="93"/>
        <v>#N/A</v>
      </c>
      <c r="GV43" s="207" t="e">
        <f t="shared" si="94"/>
        <v>#N/A</v>
      </c>
      <c r="GW43" s="207" t="e">
        <f t="shared" si="95"/>
        <v>#N/A</v>
      </c>
      <c r="GX43" s="207" t="e">
        <f t="shared" si="96"/>
        <v>#N/A</v>
      </c>
      <c r="GY43" s="207" t="e">
        <f t="shared" si="97"/>
        <v>#N/A</v>
      </c>
      <c r="GZ43" s="207" t="e">
        <f t="shared" si="98"/>
        <v>#N/A</v>
      </c>
      <c r="HA43" s="207" t="e">
        <f t="shared" si="99"/>
        <v>#N/A</v>
      </c>
      <c r="HB43" s="207" t="e">
        <f t="shared" si="100"/>
        <v>#N/A</v>
      </c>
      <c r="HC43" s="207" t="e">
        <f t="shared" si="101"/>
        <v>#N/A</v>
      </c>
      <c r="HD43" s="207" t="e">
        <f t="shared" si="102"/>
        <v>#N/A</v>
      </c>
      <c r="HE43" s="207" t="e">
        <f t="shared" si="103"/>
        <v>#N/A</v>
      </c>
      <c r="HF43" s="207" t="e">
        <f t="shared" si="104"/>
        <v>#N/A</v>
      </c>
      <c r="HG43" s="207" t="e">
        <f t="shared" si="105"/>
        <v>#N/A</v>
      </c>
      <c r="HH43" s="207" t="e">
        <f t="shared" si="106"/>
        <v>#N/A</v>
      </c>
      <c r="HI43" s="207" t="e">
        <f t="shared" si="107"/>
        <v>#N/A</v>
      </c>
      <c r="HJ43" s="207" t="e">
        <f t="shared" si="108"/>
        <v>#N/A</v>
      </c>
      <c r="HK43" s="207" t="e">
        <f t="shared" si="109"/>
        <v>#N/A</v>
      </c>
      <c r="HL43" s="207" t="e">
        <f t="shared" si="110"/>
        <v>#N/A</v>
      </c>
      <c r="HM43" s="207" t="e">
        <f t="shared" si="111"/>
        <v>#N/A</v>
      </c>
      <c r="HN43" s="207" t="e">
        <f t="shared" si="112"/>
        <v>#N/A</v>
      </c>
      <c r="HO43" s="207" t="e">
        <f t="shared" si="113"/>
        <v>#N/A</v>
      </c>
      <c r="HP43" s="207" t="e">
        <f t="shared" si="114"/>
        <v>#N/A</v>
      </c>
      <c r="HQ43" s="207" t="e">
        <f t="shared" si="115"/>
        <v>#N/A</v>
      </c>
      <c r="HR43" s="207" t="e">
        <f t="shared" si="116"/>
        <v>#N/A</v>
      </c>
      <c r="HS43" s="207" t="e">
        <f t="shared" si="117"/>
        <v>#N/A</v>
      </c>
      <c r="HT43" s="207" t="e">
        <f t="shared" si="118"/>
        <v>#N/A</v>
      </c>
      <c r="HU43" s="207" t="e">
        <f t="shared" si="119"/>
        <v>#N/A</v>
      </c>
      <c r="HV43" s="207" t="e">
        <f t="shared" si="120"/>
        <v>#N/A</v>
      </c>
      <c r="HW43" s="207" t="e">
        <f t="shared" si="121"/>
        <v>#N/A</v>
      </c>
      <c r="HX43" s="207" t="e">
        <f t="shared" si="122"/>
        <v>#N/A</v>
      </c>
      <c r="HY43" s="207" t="e">
        <f t="shared" si="123"/>
        <v>#N/A</v>
      </c>
      <c r="HZ43" s="207" t="e">
        <f t="shared" si="124"/>
        <v>#N/A</v>
      </c>
      <c r="IA43" s="207" t="e">
        <f t="shared" si="125"/>
        <v>#N/A</v>
      </c>
      <c r="IB43" s="207" t="e">
        <f t="shared" si="126"/>
        <v>#N/A</v>
      </c>
    </row>
    <row r="44" spans="1:236" hidden="1" x14ac:dyDescent="0.25">
      <c r="A44" s="22">
        <v>41</v>
      </c>
      <c r="B44" s="110" t="str">
        <f t="shared" si="10"/>
        <v/>
      </c>
      <c r="C44" s="124"/>
      <c r="D44" s="110" t="str">
        <f t="shared" si="11"/>
        <v/>
      </c>
      <c r="E44" s="119" t="str">
        <f t="shared" si="12"/>
        <v/>
      </c>
      <c r="F44" s="23" t="str">
        <f t="shared" si="13"/>
        <v/>
      </c>
      <c r="G44" s="24" t="str">
        <f t="shared" si="14"/>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15"/>
        <v/>
      </c>
      <c r="K44" s="26"/>
      <c r="L44" s="24" t="str">
        <f>IF(OR(F44="",K44=""),"",MATCH(K44,Confidence!$A$1:$A$10,0))</f>
        <v/>
      </c>
      <c r="M44" s="27" t="str">
        <f t="shared" si="16"/>
        <v/>
      </c>
      <c r="N44" s="27" t="str">
        <f t="shared" si="17"/>
        <v/>
      </c>
      <c r="O44" s="24"/>
      <c r="P44" s="111" t="str">
        <f t="shared" si="18"/>
        <v/>
      </c>
      <c r="Q44" s="111" t="str">
        <f t="shared" si="19"/>
        <v/>
      </c>
      <c r="R44" s="39" t="str">
        <f t="shared" si="20"/>
        <v/>
      </c>
      <c r="S44" s="124"/>
      <c r="T44" s="218" t="str">
        <f>IF(AND(B44&gt;0,C44&gt;0,D44&gt;0,M44&gt;0,N44&gt;0,S44&gt;0,NOT(K44="")),ABS(VLOOKUP($S$1,VLookups!$A$28:$B$29,2,FALSE)-_xlfn.BETA.DIST(S44,IF(G44="L",N44,M44),IF(G44="L",M44,N44),TRUE,B44,D44)),"")</f>
        <v/>
      </c>
      <c r="U44" s="121" t="str">
        <f>IF(OR($M44="",$N44=""),"",_xlfn.BETA.INV(ABS(VLOOKUP($S$1,VLookups!$A$28:$B$29,2,FALSE)-U$3),IF($G44="L",$N44,$M44),IF($G44="L",$M44,$N44),$B44,$D44))</f>
        <v/>
      </c>
      <c r="V44" s="122" t="str">
        <f>IF(OR($M44="",$N44=""),"",_xlfn.BETA.INV(ABS(VLOOKUP($S$1,VLookups!$A$28:$B$29,2,FALSE)-V$3),IF($G44="L",$N44,$M44),IF($G44="L",$M44,$N44),$B44,$D44))</f>
        <v/>
      </c>
      <c r="W44" s="121" t="str">
        <f>IF(OR($M44="",$N44=""),"",_xlfn.BETA.INV(ABS(VLOOKUP($S$1,VLookups!$A$28:$B$29,2,FALSE)-W$3),IF($G44="L",$N44,$M44),IF($G44="L",$M44,$N44),$B44,$D44))</f>
        <v/>
      </c>
      <c r="X44" s="122" t="str">
        <f>IF(OR($M44="",$N44=""),"",_xlfn.BETA.INV(ABS(VLOOKUP($S$1,VLookups!$A$28:$B$29,2,FALSE)-X$3),IF($G44="L",$N44,$M44),IF($G44="L",$M44,$N44),$B44,$D44))</f>
        <v/>
      </c>
      <c r="Y44" s="121" t="str">
        <f>IF(OR($M44="",$N44=""),"",_xlfn.BETA.INV(ABS(VLOOKUP($S$1,VLookups!$A$28:$B$29,2,FALSE)-Y$3),IF($G44="L",$N44,$M44),IF($G44="L",$M44,$N44),$B44,$D44))</f>
        <v/>
      </c>
      <c r="Z44" s="122" t="str">
        <f>IF(OR($M44="",$N44=""),"",_xlfn.BETA.INV(ABS(VLOOKUP($S$1,VLookups!$A$28:$B$29,2,FALSE)-Z$3),IF($G44="L",$N44,$M44),IF($G44="L",$M44,$N44),$B44,$D44))</f>
        <v/>
      </c>
      <c r="AA44" s="121" t="str">
        <f>IF(OR($M44="",$N44=""),"",_xlfn.BETA.INV(ABS(VLOOKUP($S$1,VLookups!$A$28:$B$29,2,FALSE)-AA$3),IF($G44="L",$N44,$M44),IF($G44="L",$M44,$N44),$B44,$D44))</f>
        <v/>
      </c>
      <c r="AB44" s="122" t="str">
        <f>IF(OR($M44="",$N44=""),"",_xlfn.BETA.INV(ABS(VLOOKUP($S$1,VLookups!$A$28:$B$29,2,FALSE)-AB$3),IF($G44="L",$N44,$M44),IF($G44="L",$M44,$N44),$B44,$D44))</f>
        <v/>
      </c>
      <c r="AC44" s="121" t="str">
        <f>IF(OR($M44="",$N44=""),"",_xlfn.BETA.INV(ABS(VLOOKUP($S$1,VLookups!$A$28:$B$29,2,FALSE)-AC$3),IF($G44="L",$N44,$M44),IF($G44="L",$M44,$N44),$B44,$D44))</f>
        <v/>
      </c>
      <c r="AD44" s="122" t="str">
        <f>IF(OR($M44="",$N44=""),"",_xlfn.BETA.INV(ABS(VLOOKUP($S$1,VLookups!$A$28:$B$29,2,FALSE)-AD$3),IF($G44="L",$N44,$M44),IF($G44="L",$M44,$N44),$B44,$D44))</f>
        <v/>
      </c>
      <c r="AE44" s="121" t="str">
        <f>IF(OR($M44="",$N44=""),"",_xlfn.BETA.INV(ABS(VLOOKUP($S$1,VLookups!$A$28:$B$29,2,FALSE)-AE$3),IF($G44="L",$N44,$M44),IF($G44="L",$M44,$N44),$B44,$D44))</f>
        <v/>
      </c>
      <c r="AF44" s="122" t="str">
        <f>IF(OR($M44="",$N44=""),"",_xlfn.BETA.INV(ABS(VLOOKUP($S$1,VLookups!$A$28:$B$29,2,FALSE)-AF$3),IF($G44="L",$N44,$M44),IF($G44="L",$M44,$N44),$B44,$D44))</f>
        <v/>
      </c>
      <c r="AG44" s="17"/>
      <c r="AH44" s="208" t="str">
        <f t="shared" si="21"/>
        <v/>
      </c>
      <c r="AI44" s="206" t="str">
        <f t="shared" si="22"/>
        <v/>
      </c>
      <c r="AJ44" s="190" t="str">
        <f t="shared" ref="AJ44:CU44" si="203">IF(ISNONTEXT($AH44),AI44+$AH44,"")</f>
        <v/>
      </c>
      <c r="AK44" s="190" t="str">
        <f t="shared" si="203"/>
        <v/>
      </c>
      <c r="AL44" s="190" t="str">
        <f t="shared" si="203"/>
        <v/>
      </c>
      <c r="AM44" s="190" t="str">
        <f t="shared" si="203"/>
        <v/>
      </c>
      <c r="AN44" s="190" t="str">
        <f t="shared" si="203"/>
        <v/>
      </c>
      <c r="AO44" s="190" t="str">
        <f t="shared" si="203"/>
        <v/>
      </c>
      <c r="AP44" s="190" t="str">
        <f t="shared" si="203"/>
        <v/>
      </c>
      <c r="AQ44" s="190" t="str">
        <f t="shared" si="203"/>
        <v/>
      </c>
      <c r="AR44" s="190" t="str">
        <f t="shared" si="203"/>
        <v/>
      </c>
      <c r="AS44" s="190" t="str">
        <f t="shared" si="203"/>
        <v/>
      </c>
      <c r="AT44" s="190" t="str">
        <f t="shared" si="203"/>
        <v/>
      </c>
      <c r="AU44" s="190" t="str">
        <f t="shared" si="203"/>
        <v/>
      </c>
      <c r="AV44" s="190" t="str">
        <f t="shared" si="203"/>
        <v/>
      </c>
      <c r="AW44" s="190" t="str">
        <f t="shared" si="203"/>
        <v/>
      </c>
      <c r="AX44" s="190" t="str">
        <f t="shared" si="203"/>
        <v/>
      </c>
      <c r="AY44" s="190" t="str">
        <f t="shared" si="203"/>
        <v/>
      </c>
      <c r="AZ44" s="190" t="str">
        <f t="shared" si="203"/>
        <v/>
      </c>
      <c r="BA44" s="190" t="str">
        <f t="shared" si="203"/>
        <v/>
      </c>
      <c r="BB44" s="190" t="str">
        <f t="shared" si="203"/>
        <v/>
      </c>
      <c r="BC44" s="190" t="str">
        <f t="shared" si="203"/>
        <v/>
      </c>
      <c r="BD44" s="190" t="str">
        <f t="shared" si="203"/>
        <v/>
      </c>
      <c r="BE44" s="190" t="str">
        <f t="shared" si="203"/>
        <v/>
      </c>
      <c r="BF44" s="190" t="str">
        <f t="shared" si="203"/>
        <v/>
      </c>
      <c r="BG44" s="190" t="str">
        <f t="shared" si="203"/>
        <v/>
      </c>
      <c r="BH44" s="190" t="str">
        <f t="shared" si="203"/>
        <v/>
      </c>
      <c r="BI44" s="190" t="str">
        <f t="shared" si="203"/>
        <v/>
      </c>
      <c r="BJ44" s="190" t="str">
        <f t="shared" si="203"/>
        <v/>
      </c>
      <c r="BK44" s="190" t="str">
        <f t="shared" si="203"/>
        <v/>
      </c>
      <c r="BL44" s="190" t="str">
        <f t="shared" si="203"/>
        <v/>
      </c>
      <c r="BM44" s="190" t="str">
        <f t="shared" si="203"/>
        <v/>
      </c>
      <c r="BN44" s="190" t="str">
        <f t="shared" si="203"/>
        <v/>
      </c>
      <c r="BO44" s="190" t="str">
        <f t="shared" si="203"/>
        <v/>
      </c>
      <c r="BP44" s="190" t="str">
        <f t="shared" si="203"/>
        <v/>
      </c>
      <c r="BQ44" s="190" t="str">
        <f t="shared" si="203"/>
        <v/>
      </c>
      <c r="BR44" s="190" t="str">
        <f t="shared" si="203"/>
        <v/>
      </c>
      <c r="BS44" s="190" t="str">
        <f t="shared" si="203"/>
        <v/>
      </c>
      <c r="BT44" s="190" t="str">
        <f t="shared" si="203"/>
        <v/>
      </c>
      <c r="BU44" s="190" t="str">
        <f t="shared" si="203"/>
        <v/>
      </c>
      <c r="BV44" s="190" t="str">
        <f t="shared" si="203"/>
        <v/>
      </c>
      <c r="BW44" s="190" t="str">
        <f t="shared" si="203"/>
        <v/>
      </c>
      <c r="BX44" s="190" t="str">
        <f t="shared" si="203"/>
        <v/>
      </c>
      <c r="BY44" s="190" t="str">
        <f t="shared" si="203"/>
        <v/>
      </c>
      <c r="BZ44" s="190" t="str">
        <f t="shared" si="203"/>
        <v/>
      </c>
      <c r="CA44" s="190" t="str">
        <f t="shared" si="203"/>
        <v/>
      </c>
      <c r="CB44" s="190" t="str">
        <f t="shared" si="203"/>
        <v/>
      </c>
      <c r="CC44" s="190" t="str">
        <f t="shared" si="203"/>
        <v/>
      </c>
      <c r="CD44" s="190" t="str">
        <f t="shared" si="203"/>
        <v/>
      </c>
      <c r="CE44" s="190" t="str">
        <f t="shared" si="203"/>
        <v/>
      </c>
      <c r="CF44" s="190" t="str">
        <f t="shared" si="203"/>
        <v/>
      </c>
      <c r="CG44" s="190" t="str">
        <f t="shared" si="203"/>
        <v/>
      </c>
      <c r="CH44" s="190" t="str">
        <f t="shared" si="203"/>
        <v/>
      </c>
      <c r="CI44" s="190" t="str">
        <f t="shared" si="203"/>
        <v/>
      </c>
      <c r="CJ44" s="190" t="str">
        <f t="shared" si="203"/>
        <v/>
      </c>
      <c r="CK44" s="190" t="str">
        <f t="shared" si="203"/>
        <v/>
      </c>
      <c r="CL44" s="190" t="str">
        <f t="shared" si="203"/>
        <v/>
      </c>
      <c r="CM44" s="190" t="str">
        <f t="shared" si="203"/>
        <v/>
      </c>
      <c r="CN44" s="190" t="str">
        <f t="shared" si="203"/>
        <v/>
      </c>
      <c r="CO44" s="190" t="str">
        <f t="shared" si="203"/>
        <v/>
      </c>
      <c r="CP44" s="190" t="str">
        <f t="shared" si="203"/>
        <v/>
      </c>
      <c r="CQ44" s="190" t="str">
        <f t="shared" si="203"/>
        <v/>
      </c>
      <c r="CR44" s="190" t="str">
        <f t="shared" si="203"/>
        <v/>
      </c>
      <c r="CS44" s="190" t="str">
        <f t="shared" si="203"/>
        <v/>
      </c>
      <c r="CT44" s="190" t="str">
        <f t="shared" si="203"/>
        <v/>
      </c>
      <c r="CU44" s="190" t="str">
        <f t="shared" si="203"/>
        <v/>
      </c>
      <c r="CV44" s="190" t="str">
        <f t="shared" ref="CV44:ED44" si="204">IF(ISNONTEXT($AH44),CU44+$AH44,"")</f>
        <v/>
      </c>
      <c r="CW44" s="190" t="str">
        <f t="shared" si="204"/>
        <v/>
      </c>
      <c r="CX44" s="190" t="str">
        <f t="shared" si="204"/>
        <v/>
      </c>
      <c r="CY44" s="190" t="str">
        <f t="shared" si="204"/>
        <v/>
      </c>
      <c r="CZ44" s="190" t="str">
        <f t="shared" si="204"/>
        <v/>
      </c>
      <c r="DA44" s="190" t="str">
        <f t="shared" si="204"/>
        <v/>
      </c>
      <c r="DB44" s="190" t="str">
        <f t="shared" si="204"/>
        <v/>
      </c>
      <c r="DC44" s="190" t="str">
        <f t="shared" si="204"/>
        <v/>
      </c>
      <c r="DD44" s="190" t="str">
        <f t="shared" si="204"/>
        <v/>
      </c>
      <c r="DE44" s="190" t="str">
        <f t="shared" si="204"/>
        <v/>
      </c>
      <c r="DF44" s="190" t="str">
        <f t="shared" si="204"/>
        <v/>
      </c>
      <c r="DG44" s="190" t="str">
        <f t="shared" si="204"/>
        <v/>
      </c>
      <c r="DH44" s="190" t="str">
        <f t="shared" si="204"/>
        <v/>
      </c>
      <c r="DI44" s="190" t="str">
        <f t="shared" si="204"/>
        <v/>
      </c>
      <c r="DJ44" s="190" t="str">
        <f t="shared" si="204"/>
        <v/>
      </c>
      <c r="DK44" s="190" t="str">
        <f t="shared" si="204"/>
        <v/>
      </c>
      <c r="DL44" s="190" t="str">
        <f t="shared" si="204"/>
        <v/>
      </c>
      <c r="DM44" s="190" t="str">
        <f t="shared" si="204"/>
        <v/>
      </c>
      <c r="DN44" s="190" t="str">
        <f t="shared" si="204"/>
        <v/>
      </c>
      <c r="DO44" s="190" t="str">
        <f t="shared" si="204"/>
        <v/>
      </c>
      <c r="DP44" s="190" t="str">
        <f t="shared" si="204"/>
        <v/>
      </c>
      <c r="DQ44" s="190" t="str">
        <f t="shared" si="204"/>
        <v/>
      </c>
      <c r="DR44" s="190" t="str">
        <f t="shared" si="204"/>
        <v/>
      </c>
      <c r="DS44" s="190" t="str">
        <f t="shared" si="204"/>
        <v/>
      </c>
      <c r="DT44" s="190" t="str">
        <f t="shared" si="204"/>
        <v/>
      </c>
      <c r="DU44" s="190" t="str">
        <f t="shared" si="204"/>
        <v/>
      </c>
      <c r="DV44" s="190" t="str">
        <f t="shared" si="204"/>
        <v/>
      </c>
      <c r="DW44" s="190" t="str">
        <f t="shared" si="204"/>
        <v/>
      </c>
      <c r="DX44" s="190" t="str">
        <f t="shared" si="204"/>
        <v/>
      </c>
      <c r="DY44" s="190" t="str">
        <f t="shared" si="204"/>
        <v/>
      </c>
      <c r="DZ44" s="190" t="str">
        <f t="shared" si="204"/>
        <v/>
      </c>
      <c r="EA44" s="190" t="str">
        <f t="shared" si="204"/>
        <v/>
      </c>
      <c r="EB44" s="190" t="str">
        <f t="shared" si="204"/>
        <v/>
      </c>
      <c r="EC44" s="190" t="str">
        <f t="shared" si="204"/>
        <v/>
      </c>
      <c r="ED44" s="190" t="str">
        <f t="shared" si="204"/>
        <v/>
      </c>
      <c r="EE44" s="206" t="str">
        <f t="shared" si="25"/>
        <v/>
      </c>
      <c r="EF44" s="207" t="e">
        <f t="shared" si="26"/>
        <v>#N/A</v>
      </c>
      <c r="EG44" s="207" t="e">
        <f t="shared" si="27"/>
        <v>#N/A</v>
      </c>
      <c r="EH44" s="207" t="e">
        <f t="shared" si="28"/>
        <v>#N/A</v>
      </c>
      <c r="EI44" s="207" t="e">
        <f t="shared" si="29"/>
        <v>#N/A</v>
      </c>
      <c r="EJ44" s="207" t="e">
        <f t="shared" si="30"/>
        <v>#N/A</v>
      </c>
      <c r="EK44" s="207" t="e">
        <f t="shared" si="31"/>
        <v>#N/A</v>
      </c>
      <c r="EL44" s="207" t="e">
        <f t="shared" si="32"/>
        <v>#N/A</v>
      </c>
      <c r="EM44" s="207" t="e">
        <f t="shared" si="33"/>
        <v>#N/A</v>
      </c>
      <c r="EN44" s="207" t="e">
        <f t="shared" si="34"/>
        <v>#N/A</v>
      </c>
      <c r="EO44" s="207" t="e">
        <f t="shared" si="35"/>
        <v>#N/A</v>
      </c>
      <c r="EP44" s="207" t="e">
        <f t="shared" si="36"/>
        <v>#N/A</v>
      </c>
      <c r="EQ44" s="207" t="e">
        <f t="shared" si="37"/>
        <v>#N/A</v>
      </c>
      <c r="ER44" s="207" t="e">
        <f t="shared" si="38"/>
        <v>#N/A</v>
      </c>
      <c r="ES44" s="207" t="e">
        <f t="shared" si="39"/>
        <v>#N/A</v>
      </c>
      <c r="ET44" s="207" t="e">
        <f t="shared" si="40"/>
        <v>#N/A</v>
      </c>
      <c r="EU44" s="207" t="e">
        <f t="shared" si="41"/>
        <v>#N/A</v>
      </c>
      <c r="EV44" s="207" t="e">
        <f t="shared" si="42"/>
        <v>#N/A</v>
      </c>
      <c r="EW44" s="207" t="e">
        <f t="shared" si="43"/>
        <v>#N/A</v>
      </c>
      <c r="EX44" s="207" t="e">
        <f t="shared" si="44"/>
        <v>#N/A</v>
      </c>
      <c r="EY44" s="207" t="e">
        <f t="shared" si="45"/>
        <v>#N/A</v>
      </c>
      <c r="EZ44" s="207" t="e">
        <f t="shared" si="46"/>
        <v>#N/A</v>
      </c>
      <c r="FA44" s="207" t="e">
        <f t="shared" si="47"/>
        <v>#N/A</v>
      </c>
      <c r="FB44" s="207" t="e">
        <f t="shared" si="48"/>
        <v>#N/A</v>
      </c>
      <c r="FC44" s="207" t="e">
        <f t="shared" si="49"/>
        <v>#N/A</v>
      </c>
      <c r="FD44" s="207" t="e">
        <f t="shared" si="50"/>
        <v>#N/A</v>
      </c>
      <c r="FE44" s="207" t="e">
        <f t="shared" si="51"/>
        <v>#N/A</v>
      </c>
      <c r="FF44" s="207" t="e">
        <f t="shared" si="52"/>
        <v>#N/A</v>
      </c>
      <c r="FG44" s="207" t="e">
        <f t="shared" si="53"/>
        <v>#N/A</v>
      </c>
      <c r="FH44" s="207" t="e">
        <f t="shared" si="54"/>
        <v>#N/A</v>
      </c>
      <c r="FI44" s="207" t="e">
        <f t="shared" si="55"/>
        <v>#N/A</v>
      </c>
      <c r="FJ44" s="207" t="e">
        <f t="shared" si="56"/>
        <v>#N/A</v>
      </c>
      <c r="FK44" s="207" t="e">
        <f t="shared" si="57"/>
        <v>#N/A</v>
      </c>
      <c r="FL44" s="207" t="e">
        <f t="shared" si="58"/>
        <v>#N/A</v>
      </c>
      <c r="FM44" s="207" t="e">
        <f t="shared" si="59"/>
        <v>#N/A</v>
      </c>
      <c r="FN44" s="207" t="e">
        <f t="shared" si="60"/>
        <v>#N/A</v>
      </c>
      <c r="FO44" s="207" t="e">
        <f t="shared" si="61"/>
        <v>#N/A</v>
      </c>
      <c r="FP44" s="207" t="e">
        <f t="shared" si="62"/>
        <v>#N/A</v>
      </c>
      <c r="FQ44" s="207" t="e">
        <f t="shared" si="63"/>
        <v>#N/A</v>
      </c>
      <c r="FR44" s="207" t="e">
        <f t="shared" si="64"/>
        <v>#N/A</v>
      </c>
      <c r="FS44" s="207" t="e">
        <f t="shared" si="65"/>
        <v>#N/A</v>
      </c>
      <c r="FT44" s="207" t="e">
        <f t="shared" si="66"/>
        <v>#N/A</v>
      </c>
      <c r="FU44" s="207" t="e">
        <f t="shared" si="67"/>
        <v>#N/A</v>
      </c>
      <c r="FV44" s="207" t="e">
        <f t="shared" si="68"/>
        <v>#N/A</v>
      </c>
      <c r="FW44" s="207" t="e">
        <f t="shared" si="69"/>
        <v>#N/A</v>
      </c>
      <c r="FX44" s="207" t="e">
        <f t="shared" si="70"/>
        <v>#N/A</v>
      </c>
      <c r="FY44" s="207" t="e">
        <f t="shared" si="71"/>
        <v>#N/A</v>
      </c>
      <c r="FZ44" s="207" t="e">
        <f t="shared" si="72"/>
        <v>#N/A</v>
      </c>
      <c r="GA44" s="207" t="e">
        <f t="shared" si="73"/>
        <v>#N/A</v>
      </c>
      <c r="GB44" s="207" t="e">
        <f t="shared" si="74"/>
        <v>#N/A</v>
      </c>
      <c r="GC44" s="207" t="e">
        <f t="shared" si="75"/>
        <v>#N/A</v>
      </c>
      <c r="GD44" s="207" t="e">
        <f t="shared" si="76"/>
        <v>#N/A</v>
      </c>
      <c r="GE44" s="207" t="e">
        <f t="shared" si="77"/>
        <v>#N/A</v>
      </c>
      <c r="GF44" s="207" t="e">
        <f t="shared" si="78"/>
        <v>#N/A</v>
      </c>
      <c r="GG44" s="207" t="e">
        <f t="shared" si="79"/>
        <v>#N/A</v>
      </c>
      <c r="GH44" s="207" t="e">
        <f t="shared" si="80"/>
        <v>#N/A</v>
      </c>
      <c r="GI44" s="207" t="e">
        <f t="shared" si="81"/>
        <v>#N/A</v>
      </c>
      <c r="GJ44" s="207" t="e">
        <f t="shared" si="82"/>
        <v>#N/A</v>
      </c>
      <c r="GK44" s="207" t="e">
        <f t="shared" si="83"/>
        <v>#N/A</v>
      </c>
      <c r="GL44" s="207" t="e">
        <f t="shared" si="84"/>
        <v>#N/A</v>
      </c>
      <c r="GM44" s="207" t="e">
        <f t="shared" si="85"/>
        <v>#N/A</v>
      </c>
      <c r="GN44" s="207" t="e">
        <f t="shared" si="86"/>
        <v>#N/A</v>
      </c>
      <c r="GO44" s="207" t="e">
        <f t="shared" si="87"/>
        <v>#N/A</v>
      </c>
      <c r="GP44" s="207" t="e">
        <f t="shared" si="88"/>
        <v>#N/A</v>
      </c>
      <c r="GQ44" s="207" t="e">
        <f t="shared" si="89"/>
        <v>#N/A</v>
      </c>
      <c r="GR44" s="207" t="e">
        <f t="shared" si="90"/>
        <v>#N/A</v>
      </c>
      <c r="GS44" s="207" t="e">
        <f t="shared" si="91"/>
        <v>#N/A</v>
      </c>
      <c r="GT44" s="207" t="e">
        <f t="shared" si="92"/>
        <v>#N/A</v>
      </c>
      <c r="GU44" s="207" t="e">
        <f t="shared" si="93"/>
        <v>#N/A</v>
      </c>
      <c r="GV44" s="207" t="e">
        <f t="shared" si="94"/>
        <v>#N/A</v>
      </c>
      <c r="GW44" s="207" t="e">
        <f t="shared" si="95"/>
        <v>#N/A</v>
      </c>
      <c r="GX44" s="207" t="e">
        <f t="shared" si="96"/>
        <v>#N/A</v>
      </c>
      <c r="GY44" s="207" t="e">
        <f t="shared" si="97"/>
        <v>#N/A</v>
      </c>
      <c r="GZ44" s="207" t="e">
        <f t="shared" si="98"/>
        <v>#N/A</v>
      </c>
      <c r="HA44" s="207" t="e">
        <f t="shared" si="99"/>
        <v>#N/A</v>
      </c>
      <c r="HB44" s="207" t="e">
        <f t="shared" si="100"/>
        <v>#N/A</v>
      </c>
      <c r="HC44" s="207" t="e">
        <f t="shared" si="101"/>
        <v>#N/A</v>
      </c>
      <c r="HD44" s="207" t="e">
        <f t="shared" si="102"/>
        <v>#N/A</v>
      </c>
      <c r="HE44" s="207" t="e">
        <f t="shared" si="103"/>
        <v>#N/A</v>
      </c>
      <c r="HF44" s="207" t="e">
        <f t="shared" si="104"/>
        <v>#N/A</v>
      </c>
      <c r="HG44" s="207" t="e">
        <f t="shared" si="105"/>
        <v>#N/A</v>
      </c>
      <c r="HH44" s="207" t="e">
        <f t="shared" si="106"/>
        <v>#N/A</v>
      </c>
      <c r="HI44" s="207" t="e">
        <f t="shared" si="107"/>
        <v>#N/A</v>
      </c>
      <c r="HJ44" s="207" t="e">
        <f t="shared" si="108"/>
        <v>#N/A</v>
      </c>
      <c r="HK44" s="207" t="e">
        <f t="shared" si="109"/>
        <v>#N/A</v>
      </c>
      <c r="HL44" s="207" t="e">
        <f t="shared" si="110"/>
        <v>#N/A</v>
      </c>
      <c r="HM44" s="207" t="e">
        <f t="shared" si="111"/>
        <v>#N/A</v>
      </c>
      <c r="HN44" s="207" t="e">
        <f t="shared" si="112"/>
        <v>#N/A</v>
      </c>
      <c r="HO44" s="207" t="e">
        <f t="shared" si="113"/>
        <v>#N/A</v>
      </c>
      <c r="HP44" s="207" t="e">
        <f t="shared" si="114"/>
        <v>#N/A</v>
      </c>
      <c r="HQ44" s="207" t="e">
        <f t="shared" si="115"/>
        <v>#N/A</v>
      </c>
      <c r="HR44" s="207" t="e">
        <f t="shared" si="116"/>
        <v>#N/A</v>
      </c>
      <c r="HS44" s="207" t="e">
        <f t="shared" si="117"/>
        <v>#N/A</v>
      </c>
      <c r="HT44" s="207" t="e">
        <f t="shared" si="118"/>
        <v>#N/A</v>
      </c>
      <c r="HU44" s="207" t="e">
        <f t="shared" si="119"/>
        <v>#N/A</v>
      </c>
      <c r="HV44" s="207" t="e">
        <f t="shared" si="120"/>
        <v>#N/A</v>
      </c>
      <c r="HW44" s="207" t="e">
        <f t="shared" si="121"/>
        <v>#N/A</v>
      </c>
      <c r="HX44" s="207" t="e">
        <f t="shared" si="122"/>
        <v>#N/A</v>
      </c>
      <c r="HY44" s="207" t="e">
        <f t="shared" si="123"/>
        <v>#N/A</v>
      </c>
      <c r="HZ44" s="207" t="e">
        <f t="shared" si="124"/>
        <v>#N/A</v>
      </c>
      <c r="IA44" s="207" t="e">
        <f t="shared" si="125"/>
        <v>#N/A</v>
      </c>
      <c r="IB44" s="207" t="e">
        <f t="shared" si="126"/>
        <v>#N/A</v>
      </c>
    </row>
    <row r="45" spans="1:236" hidden="1" x14ac:dyDescent="0.25">
      <c r="A45" s="22">
        <v>42</v>
      </c>
      <c r="B45" s="110" t="str">
        <f t="shared" si="10"/>
        <v/>
      </c>
      <c r="C45" s="124"/>
      <c r="D45" s="110" t="str">
        <f t="shared" si="11"/>
        <v/>
      </c>
      <c r="E45" s="119" t="str">
        <f t="shared" si="12"/>
        <v/>
      </c>
      <c r="F45" s="23" t="str">
        <f t="shared" si="13"/>
        <v/>
      </c>
      <c r="G45" s="24" t="str">
        <f t="shared" si="14"/>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15"/>
        <v/>
      </c>
      <c r="K45" s="26"/>
      <c r="L45" s="24" t="str">
        <f>IF(OR(F45="",K45=""),"",MATCH(K45,Confidence!$A$1:$A$10,0))</f>
        <v/>
      </c>
      <c r="M45" s="27" t="str">
        <f t="shared" si="16"/>
        <v/>
      </c>
      <c r="N45" s="27" t="str">
        <f t="shared" si="17"/>
        <v/>
      </c>
      <c r="O45" s="24"/>
      <c r="P45" s="111" t="str">
        <f t="shared" si="18"/>
        <v/>
      </c>
      <c r="Q45" s="111" t="str">
        <f t="shared" si="19"/>
        <v/>
      </c>
      <c r="R45" s="39" t="str">
        <f t="shared" si="20"/>
        <v/>
      </c>
      <c r="S45" s="124"/>
      <c r="T45" s="218" t="str">
        <f>IF(AND(B45&gt;0,C45&gt;0,D45&gt;0,M45&gt;0,N45&gt;0,S45&gt;0,NOT(K45="")),ABS(VLOOKUP($S$1,VLookups!$A$28:$B$29,2,FALSE)-_xlfn.BETA.DIST(S45,IF(G45="L",N45,M45),IF(G45="L",M45,N45),TRUE,B45,D45)),"")</f>
        <v/>
      </c>
      <c r="U45" s="121" t="str">
        <f>IF(OR($M45="",$N45=""),"",_xlfn.BETA.INV(ABS(VLOOKUP($S$1,VLookups!$A$28:$B$29,2,FALSE)-U$3),IF($G45="L",$N45,$M45),IF($G45="L",$M45,$N45),$B45,$D45))</f>
        <v/>
      </c>
      <c r="V45" s="122" t="str">
        <f>IF(OR($M45="",$N45=""),"",_xlfn.BETA.INV(ABS(VLOOKUP($S$1,VLookups!$A$28:$B$29,2,FALSE)-V$3),IF($G45="L",$N45,$M45),IF($G45="L",$M45,$N45),$B45,$D45))</f>
        <v/>
      </c>
      <c r="W45" s="121" t="str">
        <f>IF(OR($M45="",$N45=""),"",_xlfn.BETA.INV(ABS(VLOOKUP($S$1,VLookups!$A$28:$B$29,2,FALSE)-W$3),IF($G45="L",$N45,$M45),IF($G45="L",$M45,$N45),$B45,$D45))</f>
        <v/>
      </c>
      <c r="X45" s="122" t="str">
        <f>IF(OR($M45="",$N45=""),"",_xlfn.BETA.INV(ABS(VLOOKUP($S$1,VLookups!$A$28:$B$29,2,FALSE)-X$3),IF($G45="L",$N45,$M45),IF($G45="L",$M45,$N45),$B45,$D45))</f>
        <v/>
      </c>
      <c r="Y45" s="121" t="str">
        <f>IF(OR($M45="",$N45=""),"",_xlfn.BETA.INV(ABS(VLOOKUP($S$1,VLookups!$A$28:$B$29,2,FALSE)-Y$3),IF($G45="L",$N45,$M45),IF($G45="L",$M45,$N45),$B45,$D45))</f>
        <v/>
      </c>
      <c r="Z45" s="122" t="str">
        <f>IF(OR($M45="",$N45=""),"",_xlfn.BETA.INV(ABS(VLOOKUP($S$1,VLookups!$A$28:$B$29,2,FALSE)-Z$3),IF($G45="L",$N45,$M45),IF($G45="L",$M45,$N45),$B45,$D45))</f>
        <v/>
      </c>
      <c r="AA45" s="121" t="str">
        <f>IF(OR($M45="",$N45=""),"",_xlfn.BETA.INV(ABS(VLOOKUP($S$1,VLookups!$A$28:$B$29,2,FALSE)-AA$3),IF($G45="L",$N45,$M45),IF($G45="L",$M45,$N45),$B45,$D45))</f>
        <v/>
      </c>
      <c r="AB45" s="122" t="str">
        <f>IF(OR($M45="",$N45=""),"",_xlfn.BETA.INV(ABS(VLOOKUP($S$1,VLookups!$A$28:$B$29,2,FALSE)-AB$3),IF($G45="L",$N45,$M45),IF($G45="L",$M45,$N45),$B45,$D45))</f>
        <v/>
      </c>
      <c r="AC45" s="121" t="str">
        <f>IF(OR($M45="",$N45=""),"",_xlfn.BETA.INV(ABS(VLOOKUP($S$1,VLookups!$A$28:$B$29,2,FALSE)-AC$3),IF($G45="L",$N45,$M45),IF($G45="L",$M45,$N45),$B45,$D45))</f>
        <v/>
      </c>
      <c r="AD45" s="122" t="str">
        <f>IF(OR($M45="",$N45=""),"",_xlfn.BETA.INV(ABS(VLOOKUP($S$1,VLookups!$A$28:$B$29,2,FALSE)-AD$3),IF($G45="L",$N45,$M45),IF($G45="L",$M45,$N45),$B45,$D45))</f>
        <v/>
      </c>
      <c r="AE45" s="121" t="str">
        <f>IF(OR($M45="",$N45=""),"",_xlfn.BETA.INV(ABS(VLOOKUP($S$1,VLookups!$A$28:$B$29,2,FALSE)-AE$3),IF($G45="L",$N45,$M45),IF($G45="L",$M45,$N45),$B45,$D45))</f>
        <v/>
      </c>
      <c r="AF45" s="122" t="str">
        <f>IF(OR($M45="",$N45=""),"",_xlfn.BETA.INV(ABS(VLOOKUP($S$1,VLookups!$A$28:$B$29,2,FALSE)-AF$3),IF($G45="L",$N45,$M45),IF($G45="L",$M45,$N45),$B45,$D45))</f>
        <v/>
      </c>
      <c r="AG45" s="17"/>
      <c r="AH45" s="208" t="str">
        <f t="shared" si="21"/>
        <v/>
      </c>
      <c r="AI45" s="206" t="str">
        <f t="shared" si="22"/>
        <v/>
      </c>
      <c r="AJ45" s="190" t="str">
        <f t="shared" ref="AJ45:CU45" si="205">IF(ISNONTEXT($AH45),AI45+$AH45,"")</f>
        <v/>
      </c>
      <c r="AK45" s="190" t="str">
        <f t="shared" si="205"/>
        <v/>
      </c>
      <c r="AL45" s="190" t="str">
        <f t="shared" si="205"/>
        <v/>
      </c>
      <c r="AM45" s="190" t="str">
        <f t="shared" si="205"/>
        <v/>
      </c>
      <c r="AN45" s="190" t="str">
        <f t="shared" si="205"/>
        <v/>
      </c>
      <c r="AO45" s="190" t="str">
        <f t="shared" si="205"/>
        <v/>
      </c>
      <c r="AP45" s="190" t="str">
        <f t="shared" si="205"/>
        <v/>
      </c>
      <c r="AQ45" s="190" t="str">
        <f t="shared" si="205"/>
        <v/>
      </c>
      <c r="AR45" s="190" t="str">
        <f t="shared" si="205"/>
        <v/>
      </c>
      <c r="AS45" s="190" t="str">
        <f t="shared" si="205"/>
        <v/>
      </c>
      <c r="AT45" s="190" t="str">
        <f t="shared" si="205"/>
        <v/>
      </c>
      <c r="AU45" s="190" t="str">
        <f t="shared" si="205"/>
        <v/>
      </c>
      <c r="AV45" s="190" t="str">
        <f t="shared" si="205"/>
        <v/>
      </c>
      <c r="AW45" s="190" t="str">
        <f t="shared" si="205"/>
        <v/>
      </c>
      <c r="AX45" s="190" t="str">
        <f t="shared" si="205"/>
        <v/>
      </c>
      <c r="AY45" s="190" t="str">
        <f t="shared" si="205"/>
        <v/>
      </c>
      <c r="AZ45" s="190" t="str">
        <f t="shared" si="205"/>
        <v/>
      </c>
      <c r="BA45" s="190" t="str">
        <f t="shared" si="205"/>
        <v/>
      </c>
      <c r="BB45" s="190" t="str">
        <f t="shared" si="205"/>
        <v/>
      </c>
      <c r="BC45" s="190" t="str">
        <f t="shared" si="205"/>
        <v/>
      </c>
      <c r="BD45" s="190" t="str">
        <f t="shared" si="205"/>
        <v/>
      </c>
      <c r="BE45" s="190" t="str">
        <f t="shared" si="205"/>
        <v/>
      </c>
      <c r="BF45" s="190" t="str">
        <f t="shared" si="205"/>
        <v/>
      </c>
      <c r="BG45" s="190" t="str">
        <f t="shared" si="205"/>
        <v/>
      </c>
      <c r="BH45" s="190" t="str">
        <f t="shared" si="205"/>
        <v/>
      </c>
      <c r="BI45" s="190" t="str">
        <f t="shared" si="205"/>
        <v/>
      </c>
      <c r="BJ45" s="190" t="str">
        <f t="shared" si="205"/>
        <v/>
      </c>
      <c r="BK45" s="190" t="str">
        <f t="shared" si="205"/>
        <v/>
      </c>
      <c r="BL45" s="190" t="str">
        <f t="shared" si="205"/>
        <v/>
      </c>
      <c r="BM45" s="190" t="str">
        <f t="shared" si="205"/>
        <v/>
      </c>
      <c r="BN45" s="190" t="str">
        <f t="shared" si="205"/>
        <v/>
      </c>
      <c r="BO45" s="190" t="str">
        <f t="shared" si="205"/>
        <v/>
      </c>
      <c r="BP45" s="190" t="str">
        <f t="shared" si="205"/>
        <v/>
      </c>
      <c r="BQ45" s="190" t="str">
        <f t="shared" si="205"/>
        <v/>
      </c>
      <c r="BR45" s="190" t="str">
        <f t="shared" si="205"/>
        <v/>
      </c>
      <c r="BS45" s="190" t="str">
        <f t="shared" si="205"/>
        <v/>
      </c>
      <c r="BT45" s="190" t="str">
        <f t="shared" si="205"/>
        <v/>
      </c>
      <c r="BU45" s="190" t="str">
        <f t="shared" si="205"/>
        <v/>
      </c>
      <c r="BV45" s="190" t="str">
        <f t="shared" si="205"/>
        <v/>
      </c>
      <c r="BW45" s="190" t="str">
        <f t="shared" si="205"/>
        <v/>
      </c>
      <c r="BX45" s="190" t="str">
        <f t="shared" si="205"/>
        <v/>
      </c>
      <c r="BY45" s="190" t="str">
        <f t="shared" si="205"/>
        <v/>
      </c>
      <c r="BZ45" s="190" t="str">
        <f t="shared" si="205"/>
        <v/>
      </c>
      <c r="CA45" s="190" t="str">
        <f t="shared" si="205"/>
        <v/>
      </c>
      <c r="CB45" s="190" t="str">
        <f t="shared" si="205"/>
        <v/>
      </c>
      <c r="CC45" s="190" t="str">
        <f t="shared" si="205"/>
        <v/>
      </c>
      <c r="CD45" s="190" t="str">
        <f t="shared" si="205"/>
        <v/>
      </c>
      <c r="CE45" s="190" t="str">
        <f t="shared" si="205"/>
        <v/>
      </c>
      <c r="CF45" s="190" t="str">
        <f t="shared" si="205"/>
        <v/>
      </c>
      <c r="CG45" s="190" t="str">
        <f t="shared" si="205"/>
        <v/>
      </c>
      <c r="CH45" s="190" t="str">
        <f t="shared" si="205"/>
        <v/>
      </c>
      <c r="CI45" s="190" t="str">
        <f t="shared" si="205"/>
        <v/>
      </c>
      <c r="CJ45" s="190" t="str">
        <f t="shared" si="205"/>
        <v/>
      </c>
      <c r="CK45" s="190" t="str">
        <f t="shared" si="205"/>
        <v/>
      </c>
      <c r="CL45" s="190" t="str">
        <f t="shared" si="205"/>
        <v/>
      </c>
      <c r="CM45" s="190" t="str">
        <f t="shared" si="205"/>
        <v/>
      </c>
      <c r="CN45" s="190" t="str">
        <f t="shared" si="205"/>
        <v/>
      </c>
      <c r="CO45" s="190" t="str">
        <f t="shared" si="205"/>
        <v/>
      </c>
      <c r="CP45" s="190" t="str">
        <f t="shared" si="205"/>
        <v/>
      </c>
      <c r="CQ45" s="190" t="str">
        <f t="shared" si="205"/>
        <v/>
      </c>
      <c r="CR45" s="190" t="str">
        <f t="shared" si="205"/>
        <v/>
      </c>
      <c r="CS45" s="190" t="str">
        <f t="shared" si="205"/>
        <v/>
      </c>
      <c r="CT45" s="190" t="str">
        <f t="shared" si="205"/>
        <v/>
      </c>
      <c r="CU45" s="190" t="str">
        <f t="shared" si="205"/>
        <v/>
      </c>
      <c r="CV45" s="190" t="str">
        <f t="shared" ref="CV45:ED45" si="206">IF(ISNONTEXT($AH45),CU45+$AH45,"")</f>
        <v/>
      </c>
      <c r="CW45" s="190" t="str">
        <f t="shared" si="206"/>
        <v/>
      </c>
      <c r="CX45" s="190" t="str">
        <f t="shared" si="206"/>
        <v/>
      </c>
      <c r="CY45" s="190" t="str">
        <f t="shared" si="206"/>
        <v/>
      </c>
      <c r="CZ45" s="190" t="str">
        <f t="shared" si="206"/>
        <v/>
      </c>
      <c r="DA45" s="190" t="str">
        <f t="shared" si="206"/>
        <v/>
      </c>
      <c r="DB45" s="190" t="str">
        <f t="shared" si="206"/>
        <v/>
      </c>
      <c r="DC45" s="190" t="str">
        <f t="shared" si="206"/>
        <v/>
      </c>
      <c r="DD45" s="190" t="str">
        <f t="shared" si="206"/>
        <v/>
      </c>
      <c r="DE45" s="190" t="str">
        <f t="shared" si="206"/>
        <v/>
      </c>
      <c r="DF45" s="190" t="str">
        <f t="shared" si="206"/>
        <v/>
      </c>
      <c r="DG45" s="190" t="str">
        <f t="shared" si="206"/>
        <v/>
      </c>
      <c r="DH45" s="190" t="str">
        <f t="shared" si="206"/>
        <v/>
      </c>
      <c r="DI45" s="190" t="str">
        <f t="shared" si="206"/>
        <v/>
      </c>
      <c r="DJ45" s="190" t="str">
        <f t="shared" si="206"/>
        <v/>
      </c>
      <c r="DK45" s="190" t="str">
        <f t="shared" si="206"/>
        <v/>
      </c>
      <c r="DL45" s="190" t="str">
        <f t="shared" si="206"/>
        <v/>
      </c>
      <c r="DM45" s="190" t="str">
        <f t="shared" si="206"/>
        <v/>
      </c>
      <c r="DN45" s="190" t="str">
        <f t="shared" si="206"/>
        <v/>
      </c>
      <c r="DO45" s="190" t="str">
        <f t="shared" si="206"/>
        <v/>
      </c>
      <c r="DP45" s="190" t="str">
        <f t="shared" si="206"/>
        <v/>
      </c>
      <c r="DQ45" s="190" t="str">
        <f t="shared" si="206"/>
        <v/>
      </c>
      <c r="DR45" s="190" t="str">
        <f t="shared" si="206"/>
        <v/>
      </c>
      <c r="DS45" s="190" t="str">
        <f t="shared" si="206"/>
        <v/>
      </c>
      <c r="DT45" s="190" t="str">
        <f t="shared" si="206"/>
        <v/>
      </c>
      <c r="DU45" s="190" t="str">
        <f t="shared" si="206"/>
        <v/>
      </c>
      <c r="DV45" s="190" t="str">
        <f t="shared" si="206"/>
        <v/>
      </c>
      <c r="DW45" s="190" t="str">
        <f t="shared" si="206"/>
        <v/>
      </c>
      <c r="DX45" s="190" t="str">
        <f t="shared" si="206"/>
        <v/>
      </c>
      <c r="DY45" s="190" t="str">
        <f t="shared" si="206"/>
        <v/>
      </c>
      <c r="DZ45" s="190" t="str">
        <f t="shared" si="206"/>
        <v/>
      </c>
      <c r="EA45" s="190" t="str">
        <f t="shared" si="206"/>
        <v/>
      </c>
      <c r="EB45" s="190" t="str">
        <f t="shared" si="206"/>
        <v/>
      </c>
      <c r="EC45" s="190" t="str">
        <f t="shared" si="206"/>
        <v/>
      </c>
      <c r="ED45" s="190" t="str">
        <f t="shared" si="206"/>
        <v/>
      </c>
      <c r="EE45" s="206" t="str">
        <f t="shared" si="25"/>
        <v/>
      </c>
      <c r="EF45" s="207" t="e">
        <f t="shared" si="26"/>
        <v>#N/A</v>
      </c>
      <c r="EG45" s="207" t="e">
        <f t="shared" si="27"/>
        <v>#N/A</v>
      </c>
      <c r="EH45" s="207" t="e">
        <f t="shared" si="28"/>
        <v>#N/A</v>
      </c>
      <c r="EI45" s="207" t="e">
        <f t="shared" si="29"/>
        <v>#N/A</v>
      </c>
      <c r="EJ45" s="207" t="e">
        <f t="shared" si="30"/>
        <v>#N/A</v>
      </c>
      <c r="EK45" s="207" t="e">
        <f t="shared" si="31"/>
        <v>#N/A</v>
      </c>
      <c r="EL45" s="207" t="e">
        <f t="shared" si="32"/>
        <v>#N/A</v>
      </c>
      <c r="EM45" s="207" t="e">
        <f t="shared" si="33"/>
        <v>#N/A</v>
      </c>
      <c r="EN45" s="207" t="e">
        <f t="shared" si="34"/>
        <v>#N/A</v>
      </c>
      <c r="EO45" s="207" t="e">
        <f t="shared" si="35"/>
        <v>#N/A</v>
      </c>
      <c r="EP45" s="207" t="e">
        <f t="shared" si="36"/>
        <v>#N/A</v>
      </c>
      <c r="EQ45" s="207" t="e">
        <f t="shared" si="37"/>
        <v>#N/A</v>
      </c>
      <c r="ER45" s="207" t="e">
        <f t="shared" si="38"/>
        <v>#N/A</v>
      </c>
      <c r="ES45" s="207" t="e">
        <f t="shared" si="39"/>
        <v>#N/A</v>
      </c>
      <c r="ET45" s="207" t="e">
        <f t="shared" si="40"/>
        <v>#N/A</v>
      </c>
      <c r="EU45" s="207" t="e">
        <f t="shared" si="41"/>
        <v>#N/A</v>
      </c>
      <c r="EV45" s="207" t="e">
        <f t="shared" si="42"/>
        <v>#N/A</v>
      </c>
      <c r="EW45" s="207" t="e">
        <f t="shared" si="43"/>
        <v>#N/A</v>
      </c>
      <c r="EX45" s="207" t="e">
        <f t="shared" si="44"/>
        <v>#N/A</v>
      </c>
      <c r="EY45" s="207" t="e">
        <f t="shared" si="45"/>
        <v>#N/A</v>
      </c>
      <c r="EZ45" s="207" t="e">
        <f t="shared" si="46"/>
        <v>#N/A</v>
      </c>
      <c r="FA45" s="207" t="e">
        <f t="shared" si="47"/>
        <v>#N/A</v>
      </c>
      <c r="FB45" s="207" t="e">
        <f t="shared" si="48"/>
        <v>#N/A</v>
      </c>
      <c r="FC45" s="207" t="e">
        <f t="shared" si="49"/>
        <v>#N/A</v>
      </c>
      <c r="FD45" s="207" t="e">
        <f t="shared" si="50"/>
        <v>#N/A</v>
      </c>
      <c r="FE45" s="207" t="e">
        <f t="shared" si="51"/>
        <v>#N/A</v>
      </c>
      <c r="FF45" s="207" t="e">
        <f t="shared" si="52"/>
        <v>#N/A</v>
      </c>
      <c r="FG45" s="207" t="e">
        <f t="shared" si="53"/>
        <v>#N/A</v>
      </c>
      <c r="FH45" s="207" t="e">
        <f t="shared" si="54"/>
        <v>#N/A</v>
      </c>
      <c r="FI45" s="207" t="e">
        <f t="shared" si="55"/>
        <v>#N/A</v>
      </c>
      <c r="FJ45" s="207" t="e">
        <f t="shared" si="56"/>
        <v>#N/A</v>
      </c>
      <c r="FK45" s="207" t="e">
        <f t="shared" si="57"/>
        <v>#N/A</v>
      </c>
      <c r="FL45" s="207" t="e">
        <f t="shared" si="58"/>
        <v>#N/A</v>
      </c>
      <c r="FM45" s="207" t="e">
        <f t="shared" si="59"/>
        <v>#N/A</v>
      </c>
      <c r="FN45" s="207" t="e">
        <f t="shared" si="60"/>
        <v>#N/A</v>
      </c>
      <c r="FO45" s="207" t="e">
        <f t="shared" si="61"/>
        <v>#N/A</v>
      </c>
      <c r="FP45" s="207" t="e">
        <f t="shared" si="62"/>
        <v>#N/A</v>
      </c>
      <c r="FQ45" s="207" t="e">
        <f t="shared" si="63"/>
        <v>#N/A</v>
      </c>
      <c r="FR45" s="207" t="e">
        <f t="shared" si="64"/>
        <v>#N/A</v>
      </c>
      <c r="FS45" s="207" t="e">
        <f t="shared" si="65"/>
        <v>#N/A</v>
      </c>
      <c r="FT45" s="207" t="e">
        <f t="shared" si="66"/>
        <v>#N/A</v>
      </c>
      <c r="FU45" s="207" t="e">
        <f t="shared" si="67"/>
        <v>#N/A</v>
      </c>
      <c r="FV45" s="207" t="e">
        <f t="shared" si="68"/>
        <v>#N/A</v>
      </c>
      <c r="FW45" s="207" t="e">
        <f t="shared" si="69"/>
        <v>#N/A</v>
      </c>
      <c r="FX45" s="207" t="e">
        <f t="shared" si="70"/>
        <v>#N/A</v>
      </c>
      <c r="FY45" s="207" t="e">
        <f t="shared" si="71"/>
        <v>#N/A</v>
      </c>
      <c r="FZ45" s="207" t="e">
        <f t="shared" si="72"/>
        <v>#N/A</v>
      </c>
      <c r="GA45" s="207" t="e">
        <f t="shared" si="73"/>
        <v>#N/A</v>
      </c>
      <c r="GB45" s="207" t="e">
        <f t="shared" si="74"/>
        <v>#N/A</v>
      </c>
      <c r="GC45" s="207" t="e">
        <f t="shared" si="75"/>
        <v>#N/A</v>
      </c>
      <c r="GD45" s="207" t="e">
        <f t="shared" si="76"/>
        <v>#N/A</v>
      </c>
      <c r="GE45" s="207" t="e">
        <f t="shared" si="77"/>
        <v>#N/A</v>
      </c>
      <c r="GF45" s="207" t="e">
        <f t="shared" si="78"/>
        <v>#N/A</v>
      </c>
      <c r="GG45" s="207" t="e">
        <f t="shared" si="79"/>
        <v>#N/A</v>
      </c>
      <c r="GH45" s="207" t="e">
        <f t="shared" si="80"/>
        <v>#N/A</v>
      </c>
      <c r="GI45" s="207" t="e">
        <f t="shared" si="81"/>
        <v>#N/A</v>
      </c>
      <c r="GJ45" s="207" t="e">
        <f t="shared" si="82"/>
        <v>#N/A</v>
      </c>
      <c r="GK45" s="207" t="e">
        <f t="shared" si="83"/>
        <v>#N/A</v>
      </c>
      <c r="GL45" s="207" t="e">
        <f t="shared" si="84"/>
        <v>#N/A</v>
      </c>
      <c r="GM45" s="207" t="e">
        <f t="shared" si="85"/>
        <v>#N/A</v>
      </c>
      <c r="GN45" s="207" t="e">
        <f t="shared" si="86"/>
        <v>#N/A</v>
      </c>
      <c r="GO45" s="207" t="e">
        <f t="shared" si="87"/>
        <v>#N/A</v>
      </c>
      <c r="GP45" s="207" t="e">
        <f t="shared" si="88"/>
        <v>#N/A</v>
      </c>
      <c r="GQ45" s="207" t="e">
        <f t="shared" si="89"/>
        <v>#N/A</v>
      </c>
      <c r="GR45" s="207" t="e">
        <f t="shared" si="90"/>
        <v>#N/A</v>
      </c>
      <c r="GS45" s="207" t="e">
        <f t="shared" si="91"/>
        <v>#N/A</v>
      </c>
      <c r="GT45" s="207" t="e">
        <f t="shared" si="92"/>
        <v>#N/A</v>
      </c>
      <c r="GU45" s="207" t="e">
        <f t="shared" si="93"/>
        <v>#N/A</v>
      </c>
      <c r="GV45" s="207" t="e">
        <f t="shared" si="94"/>
        <v>#N/A</v>
      </c>
      <c r="GW45" s="207" t="e">
        <f t="shared" si="95"/>
        <v>#N/A</v>
      </c>
      <c r="GX45" s="207" t="e">
        <f t="shared" si="96"/>
        <v>#N/A</v>
      </c>
      <c r="GY45" s="207" t="e">
        <f t="shared" si="97"/>
        <v>#N/A</v>
      </c>
      <c r="GZ45" s="207" t="e">
        <f t="shared" si="98"/>
        <v>#N/A</v>
      </c>
      <c r="HA45" s="207" t="e">
        <f t="shared" si="99"/>
        <v>#N/A</v>
      </c>
      <c r="HB45" s="207" t="e">
        <f t="shared" si="100"/>
        <v>#N/A</v>
      </c>
      <c r="HC45" s="207" t="e">
        <f t="shared" si="101"/>
        <v>#N/A</v>
      </c>
      <c r="HD45" s="207" t="e">
        <f t="shared" si="102"/>
        <v>#N/A</v>
      </c>
      <c r="HE45" s="207" t="e">
        <f t="shared" si="103"/>
        <v>#N/A</v>
      </c>
      <c r="HF45" s="207" t="e">
        <f t="shared" si="104"/>
        <v>#N/A</v>
      </c>
      <c r="HG45" s="207" t="e">
        <f t="shared" si="105"/>
        <v>#N/A</v>
      </c>
      <c r="HH45" s="207" t="e">
        <f t="shared" si="106"/>
        <v>#N/A</v>
      </c>
      <c r="HI45" s="207" t="e">
        <f t="shared" si="107"/>
        <v>#N/A</v>
      </c>
      <c r="HJ45" s="207" t="e">
        <f t="shared" si="108"/>
        <v>#N/A</v>
      </c>
      <c r="HK45" s="207" t="e">
        <f t="shared" si="109"/>
        <v>#N/A</v>
      </c>
      <c r="HL45" s="207" t="e">
        <f t="shared" si="110"/>
        <v>#N/A</v>
      </c>
      <c r="HM45" s="207" t="e">
        <f t="shared" si="111"/>
        <v>#N/A</v>
      </c>
      <c r="HN45" s="207" t="e">
        <f t="shared" si="112"/>
        <v>#N/A</v>
      </c>
      <c r="HO45" s="207" t="e">
        <f t="shared" si="113"/>
        <v>#N/A</v>
      </c>
      <c r="HP45" s="207" t="e">
        <f t="shared" si="114"/>
        <v>#N/A</v>
      </c>
      <c r="HQ45" s="207" t="e">
        <f t="shared" si="115"/>
        <v>#N/A</v>
      </c>
      <c r="HR45" s="207" t="e">
        <f t="shared" si="116"/>
        <v>#N/A</v>
      </c>
      <c r="HS45" s="207" t="e">
        <f t="shared" si="117"/>
        <v>#N/A</v>
      </c>
      <c r="HT45" s="207" t="e">
        <f t="shared" si="118"/>
        <v>#N/A</v>
      </c>
      <c r="HU45" s="207" t="e">
        <f t="shared" si="119"/>
        <v>#N/A</v>
      </c>
      <c r="HV45" s="207" t="e">
        <f t="shared" si="120"/>
        <v>#N/A</v>
      </c>
      <c r="HW45" s="207" t="e">
        <f t="shared" si="121"/>
        <v>#N/A</v>
      </c>
      <c r="HX45" s="207" t="e">
        <f t="shared" si="122"/>
        <v>#N/A</v>
      </c>
      <c r="HY45" s="207" t="e">
        <f t="shared" si="123"/>
        <v>#N/A</v>
      </c>
      <c r="HZ45" s="207" t="e">
        <f t="shared" si="124"/>
        <v>#N/A</v>
      </c>
      <c r="IA45" s="207" t="e">
        <f t="shared" si="125"/>
        <v>#N/A</v>
      </c>
      <c r="IB45" s="207" t="e">
        <f t="shared" si="126"/>
        <v>#N/A</v>
      </c>
    </row>
    <row r="46" spans="1:236" hidden="1" x14ac:dyDescent="0.25">
      <c r="A46" s="22">
        <v>43</v>
      </c>
      <c r="B46" s="110" t="str">
        <f t="shared" si="10"/>
        <v/>
      </c>
      <c r="C46" s="124"/>
      <c r="D46" s="110" t="str">
        <f t="shared" si="11"/>
        <v/>
      </c>
      <c r="E46" s="119" t="str">
        <f t="shared" si="12"/>
        <v/>
      </c>
      <c r="F46" s="23" t="str">
        <f t="shared" si="13"/>
        <v/>
      </c>
      <c r="G46" s="24" t="str">
        <f t="shared" si="14"/>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15"/>
        <v/>
      </c>
      <c r="K46" s="26"/>
      <c r="L46" s="24" t="str">
        <f>IF(OR(F46="",K46=""),"",MATCH(K46,Confidence!$A$1:$A$10,0))</f>
        <v/>
      </c>
      <c r="M46" s="27" t="str">
        <f t="shared" si="16"/>
        <v/>
      </c>
      <c r="N46" s="27" t="str">
        <f t="shared" si="17"/>
        <v/>
      </c>
      <c r="O46" s="24"/>
      <c r="P46" s="111" t="str">
        <f t="shared" si="18"/>
        <v/>
      </c>
      <c r="Q46" s="111" t="str">
        <f t="shared" si="19"/>
        <v/>
      </c>
      <c r="R46" s="39" t="str">
        <f t="shared" si="20"/>
        <v/>
      </c>
      <c r="S46" s="124"/>
      <c r="T46" s="218" t="str">
        <f>IF(AND(B46&gt;0,C46&gt;0,D46&gt;0,M46&gt;0,N46&gt;0,S46&gt;0,NOT(K46="")),ABS(VLOOKUP($S$1,VLookups!$A$28:$B$29,2,FALSE)-_xlfn.BETA.DIST(S46,IF(G46="L",N46,M46),IF(G46="L",M46,N46),TRUE,B46,D46)),"")</f>
        <v/>
      </c>
      <c r="U46" s="121" t="str">
        <f>IF(OR($M46="",$N46=""),"",_xlfn.BETA.INV(ABS(VLOOKUP($S$1,VLookups!$A$28:$B$29,2,FALSE)-U$3),IF($G46="L",$N46,$M46),IF($G46="L",$M46,$N46),$B46,$D46))</f>
        <v/>
      </c>
      <c r="V46" s="122" t="str">
        <f>IF(OR($M46="",$N46=""),"",_xlfn.BETA.INV(ABS(VLOOKUP($S$1,VLookups!$A$28:$B$29,2,FALSE)-V$3),IF($G46="L",$N46,$M46),IF($G46="L",$M46,$N46),$B46,$D46))</f>
        <v/>
      </c>
      <c r="W46" s="121" t="str">
        <f>IF(OR($M46="",$N46=""),"",_xlfn.BETA.INV(ABS(VLOOKUP($S$1,VLookups!$A$28:$B$29,2,FALSE)-W$3),IF($G46="L",$N46,$M46),IF($G46="L",$M46,$N46),$B46,$D46))</f>
        <v/>
      </c>
      <c r="X46" s="122" t="str">
        <f>IF(OR($M46="",$N46=""),"",_xlfn.BETA.INV(ABS(VLOOKUP($S$1,VLookups!$A$28:$B$29,2,FALSE)-X$3),IF($G46="L",$N46,$M46),IF($G46="L",$M46,$N46),$B46,$D46))</f>
        <v/>
      </c>
      <c r="Y46" s="121" t="str">
        <f>IF(OR($M46="",$N46=""),"",_xlfn.BETA.INV(ABS(VLOOKUP($S$1,VLookups!$A$28:$B$29,2,FALSE)-Y$3),IF($G46="L",$N46,$M46),IF($G46="L",$M46,$N46),$B46,$D46))</f>
        <v/>
      </c>
      <c r="Z46" s="122" t="str">
        <f>IF(OR($M46="",$N46=""),"",_xlfn.BETA.INV(ABS(VLOOKUP($S$1,VLookups!$A$28:$B$29,2,FALSE)-Z$3),IF($G46="L",$N46,$M46),IF($G46="L",$M46,$N46),$B46,$D46))</f>
        <v/>
      </c>
      <c r="AA46" s="121" t="str">
        <f>IF(OR($M46="",$N46=""),"",_xlfn.BETA.INV(ABS(VLOOKUP($S$1,VLookups!$A$28:$B$29,2,FALSE)-AA$3),IF($G46="L",$N46,$M46),IF($G46="L",$M46,$N46),$B46,$D46))</f>
        <v/>
      </c>
      <c r="AB46" s="122" t="str">
        <f>IF(OR($M46="",$N46=""),"",_xlfn.BETA.INV(ABS(VLOOKUP($S$1,VLookups!$A$28:$B$29,2,FALSE)-AB$3),IF($G46="L",$N46,$M46),IF($G46="L",$M46,$N46),$B46,$D46))</f>
        <v/>
      </c>
      <c r="AC46" s="121" t="str">
        <f>IF(OR($M46="",$N46=""),"",_xlfn.BETA.INV(ABS(VLOOKUP($S$1,VLookups!$A$28:$B$29,2,FALSE)-AC$3),IF($G46="L",$N46,$M46),IF($G46="L",$M46,$N46),$B46,$D46))</f>
        <v/>
      </c>
      <c r="AD46" s="122" t="str">
        <f>IF(OR($M46="",$N46=""),"",_xlfn.BETA.INV(ABS(VLOOKUP($S$1,VLookups!$A$28:$B$29,2,FALSE)-AD$3),IF($G46="L",$N46,$M46),IF($G46="L",$M46,$N46),$B46,$D46))</f>
        <v/>
      </c>
      <c r="AE46" s="121" t="str">
        <f>IF(OR($M46="",$N46=""),"",_xlfn.BETA.INV(ABS(VLOOKUP($S$1,VLookups!$A$28:$B$29,2,FALSE)-AE$3),IF($G46="L",$N46,$M46),IF($G46="L",$M46,$N46),$B46,$D46))</f>
        <v/>
      </c>
      <c r="AF46" s="122" t="str">
        <f>IF(OR($M46="",$N46=""),"",_xlfn.BETA.INV(ABS(VLOOKUP($S$1,VLookups!$A$28:$B$29,2,FALSE)-AF$3),IF($G46="L",$N46,$M46),IF($G46="L",$M46,$N46),$B46,$D46))</f>
        <v/>
      </c>
      <c r="AG46" s="17"/>
      <c r="AH46" s="208" t="str">
        <f t="shared" si="21"/>
        <v/>
      </c>
      <c r="AI46" s="206" t="str">
        <f t="shared" si="22"/>
        <v/>
      </c>
      <c r="AJ46" s="190" t="str">
        <f t="shared" ref="AJ46:CU46" si="207">IF(ISNONTEXT($AH46),AI46+$AH46,"")</f>
        <v/>
      </c>
      <c r="AK46" s="190" t="str">
        <f t="shared" si="207"/>
        <v/>
      </c>
      <c r="AL46" s="190" t="str">
        <f t="shared" si="207"/>
        <v/>
      </c>
      <c r="AM46" s="190" t="str">
        <f t="shared" si="207"/>
        <v/>
      </c>
      <c r="AN46" s="190" t="str">
        <f t="shared" si="207"/>
        <v/>
      </c>
      <c r="AO46" s="190" t="str">
        <f t="shared" si="207"/>
        <v/>
      </c>
      <c r="AP46" s="190" t="str">
        <f t="shared" si="207"/>
        <v/>
      </c>
      <c r="AQ46" s="190" t="str">
        <f t="shared" si="207"/>
        <v/>
      </c>
      <c r="AR46" s="190" t="str">
        <f t="shared" si="207"/>
        <v/>
      </c>
      <c r="AS46" s="190" t="str">
        <f t="shared" si="207"/>
        <v/>
      </c>
      <c r="AT46" s="190" t="str">
        <f t="shared" si="207"/>
        <v/>
      </c>
      <c r="AU46" s="190" t="str">
        <f t="shared" si="207"/>
        <v/>
      </c>
      <c r="AV46" s="190" t="str">
        <f t="shared" si="207"/>
        <v/>
      </c>
      <c r="AW46" s="190" t="str">
        <f t="shared" si="207"/>
        <v/>
      </c>
      <c r="AX46" s="190" t="str">
        <f t="shared" si="207"/>
        <v/>
      </c>
      <c r="AY46" s="190" t="str">
        <f t="shared" si="207"/>
        <v/>
      </c>
      <c r="AZ46" s="190" t="str">
        <f t="shared" si="207"/>
        <v/>
      </c>
      <c r="BA46" s="190" t="str">
        <f t="shared" si="207"/>
        <v/>
      </c>
      <c r="BB46" s="190" t="str">
        <f t="shared" si="207"/>
        <v/>
      </c>
      <c r="BC46" s="190" t="str">
        <f t="shared" si="207"/>
        <v/>
      </c>
      <c r="BD46" s="190" t="str">
        <f t="shared" si="207"/>
        <v/>
      </c>
      <c r="BE46" s="190" t="str">
        <f t="shared" si="207"/>
        <v/>
      </c>
      <c r="BF46" s="190" t="str">
        <f t="shared" si="207"/>
        <v/>
      </c>
      <c r="BG46" s="190" t="str">
        <f t="shared" si="207"/>
        <v/>
      </c>
      <c r="BH46" s="190" t="str">
        <f t="shared" si="207"/>
        <v/>
      </c>
      <c r="BI46" s="190" t="str">
        <f t="shared" si="207"/>
        <v/>
      </c>
      <c r="BJ46" s="190" t="str">
        <f t="shared" si="207"/>
        <v/>
      </c>
      <c r="BK46" s="190" t="str">
        <f t="shared" si="207"/>
        <v/>
      </c>
      <c r="BL46" s="190" t="str">
        <f t="shared" si="207"/>
        <v/>
      </c>
      <c r="BM46" s="190" t="str">
        <f t="shared" si="207"/>
        <v/>
      </c>
      <c r="BN46" s="190" t="str">
        <f t="shared" si="207"/>
        <v/>
      </c>
      <c r="BO46" s="190" t="str">
        <f t="shared" si="207"/>
        <v/>
      </c>
      <c r="BP46" s="190" t="str">
        <f t="shared" si="207"/>
        <v/>
      </c>
      <c r="BQ46" s="190" t="str">
        <f t="shared" si="207"/>
        <v/>
      </c>
      <c r="BR46" s="190" t="str">
        <f t="shared" si="207"/>
        <v/>
      </c>
      <c r="BS46" s="190" t="str">
        <f t="shared" si="207"/>
        <v/>
      </c>
      <c r="BT46" s="190" t="str">
        <f t="shared" si="207"/>
        <v/>
      </c>
      <c r="BU46" s="190" t="str">
        <f t="shared" si="207"/>
        <v/>
      </c>
      <c r="BV46" s="190" t="str">
        <f t="shared" si="207"/>
        <v/>
      </c>
      <c r="BW46" s="190" t="str">
        <f t="shared" si="207"/>
        <v/>
      </c>
      <c r="BX46" s="190" t="str">
        <f t="shared" si="207"/>
        <v/>
      </c>
      <c r="BY46" s="190" t="str">
        <f t="shared" si="207"/>
        <v/>
      </c>
      <c r="BZ46" s="190" t="str">
        <f t="shared" si="207"/>
        <v/>
      </c>
      <c r="CA46" s="190" t="str">
        <f t="shared" si="207"/>
        <v/>
      </c>
      <c r="CB46" s="190" t="str">
        <f t="shared" si="207"/>
        <v/>
      </c>
      <c r="CC46" s="190" t="str">
        <f t="shared" si="207"/>
        <v/>
      </c>
      <c r="CD46" s="190" t="str">
        <f t="shared" si="207"/>
        <v/>
      </c>
      <c r="CE46" s="190" t="str">
        <f t="shared" si="207"/>
        <v/>
      </c>
      <c r="CF46" s="190" t="str">
        <f t="shared" si="207"/>
        <v/>
      </c>
      <c r="CG46" s="190" t="str">
        <f t="shared" si="207"/>
        <v/>
      </c>
      <c r="CH46" s="190" t="str">
        <f t="shared" si="207"/>
        <v/>
      </c>
      <c r="CI46" s="190" t="str">
        <f t="shared" si="207"/>
        <v/>
      </c>
      <c r="CJ46" s="190" t="str">
        <f t="shared" si="207"/>
        <v/>
      </c>
      <c r="CK46" s="190" t="str">
        <f t="shared" si="207"/>
        <v/>
      </c>
      <c r="CL46" s="190" t="str">
        <f t="shared" si="207"/>
        <v/>
      </c>
      <c r="CM46" s="190" t="str">
        <f t="shared" si="207"/>
        <v/>
      </c>
      <c r="CN46" s="190" t="str">
        <f t="shared" si="207"/>
        <v/>
      </c>
      <c r="CO46" s="190" t="str">
        <f t="shared" si="207"/>
        <v/>
      </c>
      <c r="CP46" s="190" t="str">
        <f t="shared" si="207"/>
        <v/>
      </c>
      <c r="CQ46" s="190" t="str">
        <f t="shared" si="207"/>
        <v/>
      </c>
      <c r="CR46" s="190" t="str">
        <f t="shared" si="207"/>
        <v/>
      </c>
      <c r="CS46" s="190" t="str">
        <f t="shared" si="207"/>
        <v/>
      </c>
      <c r="CT46" s="190" t="str">
        <f t="shared" si="207"/>
        <v/>
      </c>
      <c r="CU46" s="190" t="str">
        <f t="shared" si="207"/>
        <v/>
      </c>
      <c r="CV46" s="190" t="str">
        <f t="shared" ref="CV46:ED46" si="208">IF(ISNONTEXT($AH46),CU46+$AH46,"")</f>
        <v/>
      </c>
      <c r="CW46" s="190" t="str">
        <f t="shared" si="208"/>
        <v/>
      </c>
      <c r="CX46" s="190" t="str">
        <f t="shared" si="208"/>
        <v/>
      </c>
      <c r="CY46" s="190" t="str">
        <f t="shared" si="208"/>
        <v/>
      </c>
      <c r="CZ46" s="190" t="str">
        <f t="shared" si="208"/>
        <v/>
      </c>
      <c r="DA46" s="190" t="str">
        <f t="shared" si="208"/>
        <v/>
      </c>
      <c r="DB46" s="190" t="str">
        <f t="shared" si="208"/>
        <v/>
      </c>
      <c r="DC46" s="190" t="str">
        <f t="shared" si="208"/>
        <v/>
      </c>
      <c r="DD46" s="190" t="str">
        <f t="shared" si="208"/>
        <v/>
      </c>
      <c r="DE46" s="190" t="str">
        <f t="shared" si="208"/>
        <v/>
      </c>
      <c r="DF46" s="190" t="str">
        <f t="shared" si="208"/>
        <v/>
      </c>
      <c r="DG46" s="190" t="str">
        <f t="shared" si="208"/>
        <v/>
      </c>
      <c r="DH46" s="190" t="str">
        <f t="shared" si="208"/>
        <v/>
      </c>
      <c r="DI46" s="190" t="str">
        <f t="shared" si="208"/>
        <v/>
      </c>
      <c r="DJ46" s="190" t="str">
        <f t="shared" si="208"/>
        <v/>
      </c>
      <c r="DK46" s="190" t="str">
        <f t="shared" si="208"/>
        <v/>
      </c>
      <c r="DL46" s="190" t="str">
        <f t="shared" si="208"/>
        <v/>
      </c>
      <c r="DM46" s="190" t="str">
        <f t="shared" si="208"/>
        <v/>
      </c>
      <c r="DN46" s="190" t="str">
        <f t="shared" si="208"/>
        <v/>
      </c>
      <c r="DO46" s="190" t="str">
        <f t="shared" si="208"/>
        <v/>
      </c>
      <c r="DP46" s="190" t="str">
        <f t="shared" si="208"/>
        <v/>
      </c>
      <c r="DQ46" s="190" t="str">
        <f t="shared" si="208"/>
        <v/>
      </c>
      <c r="DR46" s="190" t="str">
        <f t="shared" si="208"/>
        <v/>
      </c>
      <c r="DS46" s="190" t="str">
        <f t="shared" si="208"/>
        <v/>
      </c>
      <c r="DT46" s="190" t="str">
        <f t="shared" si="208"/>
        <v/>
      </c>
      <c r="DU46" s="190" t="str">
        <f t="shared" si="208"/>
        <v/>
      </c>
      <c r="DV46" s="190" t="str">
        <f t="shared" si="208"/>
        <v/>
      </c>
      <c r="DW46" s="190" t="str">
        <f t="shared" si="208"/>
        <v/>
      </c>
      <c r="DX46" s="190" t="str">
        <f t="shared" si="208"/>
        <v/>
      </c>
      <c r="DY46" s="190" t="str">
        <f t="shared" si="208"/>
        <v/>
      </c>
      <c r="DZ46" s="190" t="str">
        <f t="shared" si="208"/>
        <v/>
      </c>
      <c r="EA46" s="190" t="str">
        <f t="shared" si="208"/>
        <v/>
      </c>
      <c r="EB46" s="190" t="str">
        <f t="shared" si="208"/>
        <v/>
      </c>
      <c r="EC46" s="190" t="str">
        <f t="shared" si="208"/>
        <v/>
      </c>
      <c r="ED46" s="190" t="str">
        <f t="shared" si="208"/>
        <v/>
      </c>
      <c r="EE46" s="206" t="str">
        <f t="shared" si="25"/>
        <v/>
      </c>
      <c r="EF46" s="207" t="e">
        <f t="shared" si="26"/>
        <v>#N/A</v>
      </c>
      <c r="EG46" s="207" t="e">
        <f t="shared" si="27"/>
        <v>#N/A</v>
      </c>
      <c r="EH46" s="207" t="e">
        <f t="shared" si="28"/>
        <v>#N/A</v>
      </c>
      <c r="EI46" s="207" t="e">
        <f t="shared" si="29"/>
        <v>#N/A</v>
      </c>
      <c r="EJ46" s="207" t="e">
        <f t="shared" si="30"/>
        <v>#N/A</v>
      </c>
      <c r="EK46" s="207" t="e">
        <f t="shared" si="31"/>
        <v>#N/A</v>
      </c>
      <c r="EL46" s="207" t="e">
        <f t="shared" si="32"/>
        <v>#N/A</v>
      </c>
      <c r="EM46" s="207" t="e">
        <f t="shared" si="33"/>
        <v>#N/A</v>
      </c>
      <c r="EN46" s="207" t="e">
        <f t="shared" si="34"/>
        <v>#N/A</v>
      </c>
      <c r="EO46" s="207" t="e">
        <f t="shared" si="35"/>
        <v>#N/A</v>
      </c>
      <c r="EP46" s="207" t="e">
        <f t="shared" si="36"/>
        <v>#N/A</v>
      </c>
      <c r="EQ46" s="207" t="e">
        <f t="shared" si="37"/>
        <v>#N/A</v>
      </c>
      <c r="ER46" s="207" t="e">
        <f t="shared" si="38"/>
        <v>#N/A</v>
      </c>
      <c r="ES46" s="207" t="e">
        <f t="shared" si="39"/>
        <v>#N/A</v>
      </c>
      <c r="ET46" s="207" t="e">
        <f t="shared" si="40"/>
        <v>#N/A</v>
      </c>
      <c r="EU46" s="207" t="e">
        <f t="shared" si="41"/>
        <v>#N/A</v>
      </c>
      <c r="EV46" s="207" t="e">
        <f t="shared" si="42"/>
        <v>#N/A</v>
      </c>
      <c r="EW46" s="207" t="e">
        <f t="shared" si="43"/>
        <v>#N/A</v>
      </c>
      <c r="EX46" s="207" t="e">
        <f t="shared" si="44"/>
        <v>#N/A</v>
      </c>
      <c r="EY46" s="207" t="e">
        <f t="shared" si="45"/>
        <v>#N/A</v>
      </c>
      <c r="EZ46" s="207" t="e">
        <f t="shared" si="46"/>
        <v>#N/A</v>
      </c>
      <c r="FA46" s="207" t="e">
        <f t="shared" si="47"/>
        <v>#N/A</v>
      </c>
      <c r="FB46" s="207" t="e">
        <f t="shared" si="48"/>
        <v>#N/A</v>
      </c>
      <c r="FC46" s="207" t="e">
        <f t="shared" si="49"/>
        <v>#N/A</v>
      </c>
      <c r="FD46" s="207" t="e">
        <f t="shared" si="50"/>
        <v>#N/A</v>
      </c>
      <c r="FE46" s="207" t="e">
        <f t="shared" si="51"/>
        <v>#N/A</v>
      </c>
      <c r="FF46" s="207" t="e">
        <f t="shared" si="52"/>
        <v>#N/A</v>
      </c>
      <c r="FG46" s="207" t="e">
        <f t="shared" si="53"/>
        <v>#N/A</v>
      </c>
      <c r="FH46" s="207" t="e">
        <f t="shared" si="54"/>
        <v>#N/A</v>
      </c>
      <c r="FI46" s="207" t="e">
        <f t="shared" si="55"/>
        <v>#N/A</v>
      </c>
      <c r="FJ46" s="207" t="e">
        <f t="shared" si="56"/>
        <v>#N/A</v>
      </c>
      <c r="FK46" s="207" t="e">
        <f t="shared" si="57"/>
        <v>#N/A</v>
      </c>
      <c r="FL46" s="207" t="e">
        <f t="shared" si="58"/>
        <v>#N/A</v>
      </c>
      <c r="FM46" s="207" t="e">
        <f t="shared" si="59"/>
        <v>#N/A</v>
      </c>
      <c r="FN46" s="207" t="e">
        <f t="shared" si="60"/>
        <v>#N/A</v>
      </c>
      <c r="FO46" s="207" t="e">
        <f t="shared" si="61"/>
        <v>#N/A</v>
      </c>
      <c r="FP46" s="207" t="e">
        <f t="shared" si="62"/>
        <v>#N/A</v>
      </c>
      <c r="FQ46" s="207" t="e">
        <f t="shared" si="63"/>
        <v>#N/A</v>
      </c>
      <c r="FR46" s="207" t="e">
        <f t="shared" si="64"/>
        <v>#N/A</v>
      </c>
      <c r="FS46" s="207" t="e">
        <f t="shared" si="65"/>
        <v>#N/A</v>
      </c>
      <c r="FT46" s="207" t="e">
        <f t="shared" si="66"/>
        <v>#N/A</v>
      </c>
      <c r="FU46" s="207" t="e">
        <f t="shared" si="67"/>
        <v>#N/A</v>
      </c>
      <c r="FV46" s="207" t="e">
        <f t="shared" si="68"/>
        <v>#N/A</v>
      </c>
      <c r="FW46" s="207" t="e">
        <f t="shared" si="69"/>
        <v>#N/A</v>
      </c>
      <c r="FX46" s="207" t="e">
        <f t="shared" si="70"/>
        <v>#N/A</v>
      </c>
      <c r="FY46" s="207" t="e">
        <f t="shared" si="71"/>
        <v>#N/A</v>
      </c>
      <c r="FZ46" s="207" t="e">
        <f t="shared" si="72"/>
        <v>#N/A</v>
      </c>
      <c r="GA46" s="207" t="e">
        <f t="shared" si="73"/>
        <v>#N/A</v>
      </c>
      <c r="GB46" s="207" t="e">
        <f t="shared" si="74"/>
        <v>#N/A</v>
      </c>
      <c r="GC46" s="207" t="e">
        <f t="shared" si="75"/>
        <v>#N/A</v>
      </c>
      <c r="GD46" s="207" t="e">
        <f t="shared" si="76"/>
        <v>#N/A</v>
      </c>
      <c r="GE46" s="207" t="e">
        <f t="shared" si="77"/>
        <v>#N/A</v>
      </c>
      <c r="GF46" s="207" t="e">
        <f t="shared" si="78"/>
        <v>#N/A</v>
      </c>
      <c r="GG46" s="207" t="e">
        <f t="shared" si="79"/>
        <v>#N/A</v>
      </c>
      <c r="GH46" s="207" t="e">
        <f t="shared" si="80"/>
        <v>#N/A</v>
      </c>
      <c r="GI46" s="207" t="e">
        <f t="shared" si="81"/>
        <v>#N/A</v>
      </c>
      <c r="GJ46" s="207" t="e">
        <f t="shared" si="82"/>
        <v>#N/A</v>
      </c>
      <c r="GK46" s="207" t="e">
        <f t="shared" si="83"/>
        <v>#N/A</v>
      </c>
      <c r="GL46" s="207" t="e">
        <f t="shared" si="84"/>
        <v>#N/A</v>
      </c>
      <c r="GM46" s="207" t="e">
        <f t="shared" si="85"/>
        <v>#N/A</v>
      </c>
      <c r="GN46" s="207" t="e">
        <f t="shared" si="86"/>
        <v>#N/A</v>
      </c>
      <c r="GO46" s="207" t="e">
        <f t="shared" si="87"/>
        <v>#N/A</v>
      </c>
      <c r="GP46" s="207" t="e">
        <f t="shared" si="88"/>
        <v>#N/A</v>
      </c>
      <c r="GQ46" s="207" t="e">
        <f t="shared" si="89"/>
        <v>#N/A</v>
      </c>
      <c r="GR46" s="207" t="e">
        <f t="shared" si="90"/>
        <v>#N/A</v>
      </c>
      <c r="GS46" s="207" t="e">
        <f t="shared" si="91"/>
        <v>#N/A</v>
      </c>
      <c r="GT46" s="207" t="e">
        <f t="shared" si="92"/>
        <v>#N/A</v>
      </c>
      <c r="GU46" s="207" t="e">
        <f t="shared" si="93"/>
        <v>#N/A</v>
      </c>
      <c r="GV46" s="207" t="e">
        <f t="shared" si="94"/>
        <v>#N/A</v>
      </c>
      <c r="GW46" s="207" t="e">
        <f t="shared" si="95"/>
        <v>#N/A</v>
      </c>
      <c r="GX46" s="207" t="e">
        <f t="shared" si="96"/>
        <v>#N/A</v>
      </c>
      <c r="GY46" s="207" t="e">
        <f t="shared" si="97"/>
        <v>#N/A</v>
      </c>
      <c r="GZ46" s="207" t="e">
        <f t="shared" si="98"/>
        <v>#N/A</v>
      </c>
      <c r="HA46" s="207" t="e">
        <f t="shared" si="99"/>
        <v>#N/A</v>
      </c>
      <c r="HB46" s="207" t="e">
        <f t="shared" si="100"/>
        <v>#N/A</v>
      </c>
      <c r="HC46" s="207" t="e">
        <f t="shared" si="101"/>
        <v>#N/A</v>
      </c>
      <c r="HD46" s="207" t="e">
        <f t="shared" si="102"/>
        <v>#N/A</v>
      </c>
      <c r="HE46" s="207" t="e">
        <f t="shared" si="103"/>
        <v>#N/A</v>
      </c>
      <c r="HF46" s="207" t="e">
        <f t="shared" si="104"/>
        <v>#N/A</v>
      </c>
      <c r="HG46" s="207" t="e">
        <f t="shared" si="105"/>
        <v>#N/A</v>
      </c>
      <c r="HH46" s="207" t="e">
        <f t="shared" si="106"/>
        <v>#N/A</v>
      </c>
      <c r="HI46" s="207" t="e">
        <f t="shared" si="107"/>
        <v>#N/A</v>
      </c>
      <c r="HJ46" s="207" t="e">
        <f t="shared" si="108"/>
        <v>#N/A</v>
      </c>
      <c r="HK46" s="207" t="e">
        <f t="shared" si="109"/>
        <v>#N/A</v>
      </c>
      <c r="HL46" s="207" t="e">
        <f t="shared" si="110"/>
        <v>#N/A</v>
      </c>
      <c r="HM46" s="207" t="e">
        <f t="shared" si="111"/>
        <v>#N/A</v>
      </c>
      <c r="HN46" s="207" t="e">
        <f t="shared" si="112"/>
        <v>#N/A</v>
      </c>
      <c r="HO46" s="207" t="e">
        <f t="shared" si="113"/>
        <v>#N/A</v>
      </c>
      <c r="HP46" s="207" t="e">
        <f t="shared" si="114"/>
        <v>#N/A</v>
      </c>
      <c r="HQ46" s="207" t="e">
        <f t="shared" si="115"/>
        <v>#N/A</v>
      </c>
      <c r="HR46" s="207" t="e">
        <f t="shared" si="116"/>
        <v>#N/A</v>
      </c>
      <c r="HS46" s="207" t="e">
        <f t="shared" si="117"/>
        <v>#N/A</v>
      </c>
      <c r="HT46" s="207" t="e">
        <f t="shared" si="118"/>
        <v>#N/A</v>
      </c>
      <c r="HU46" s="207" t="e">
        <f t="shared" si="119"/>
        <v>#N/A</v>
      </c>
      <c r="HV46" s="207" t="e">
        <f t="shared" si="120"/>
        <v>#N/A</v>
      </c>
      <c r="HW46" s="207" t="e">
        <f t="shared" si="121"/>
        <v>#N/A</v>
      </c>
      <c r="HX46" s="207" t="e">
        <f t="shared" si="122"/>
        <v>#N/A</v>
      </c>
      <c r="HY46" s="207" t="e">
        <f t="shared" si="123"/>
        <v>#N/A</v>
      </c>
      <c r="HZ46" s="207" t="e">
        <f t="shared" si="124"/>
        <v>#N/A</v>
      </c>
      <c r="IA46" s="207" t="e">
        <f t="shared" si="125"/>
        <v>#N/A</v>
      </c>
      <c r="IB46" s="207" t="e">
        <f t="shared" si="126"/>
        <v>#N/A</v>
      </c>
    </row>
    <row r="47" spans="1:236" hidden="1" x14ac:dyDescent="0.25">
      <c r="A47" s="22">
        <v>44</v>
      </c>
      <c r="B47" s="110" t="str">
        <f t="shared" si="10"/>
        <v/>
      </c>
      <c r="C47" s="124"/>
      <c r="D47" s="110" t="str">
        <f t="shared" si="11"/>
        <v/>
      </c>
      <c r="E47" s="119" t="str">
        <f t="shared" si="12"/>
        <v/>
      </c>
      <c r="F47" s="23" t="str">
        <f t="shared" si="13"/>
        <v/>
      </c>
      <c r="G47" s="24" t="str">
        <f t="shared" si="14"/>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15"/>
        <v/>
      </c>
      <c r="K47" s="26"/>
      <c r="L47" s="24" t="str">
        <f>IF(OR(F47="",K47=""),"",MATCH(K47,Confidence!$A$1:$A$10,0))</f>
        <v/>
      </c>
      <c r="M47" s="27" t="str">
        <f t="shared" si="16"/>
        <v/>
      </c>
      <c r="N47" s="27" t="str">
        <f t="shared" si="17"/>
        <v/>
      </c>
      <c r="O47" s="24"/>
      <c r="P47" s="111" t="str">
        <f t="shared" si="18"/>
        <v/>
      </c>
      <c r="Q47" s="111" t="str">
        <f t="shared" si="19"/>
        <v/>
      </c>
      <c r="R47" s="39" t="str">
        <f t="shared" si="20"/>
        <v/>
      </c>
      <c r="S47" s="124"/>
      <c r="T47" s="218" t="str">
        <f>IF(AND(B47&gt;0,C47&gt;0,D47&gt;0,M47&gt;0,N47&gt;0,S47&gt;0,NOT(K47="")),ABS(VLOOKUP($S$1,VLookups!$A$28:$B$29,2,FALSE)-_xlfn.BETA.DIST(S47,IF(G47="L",N47,M47),IF(G47="L",M47,N47),TRUE,B47,D47)),"")</f>
        <v/>
      </c>
      <c r="U47" s="121" t="str">
        <f>IF(OR($M47="",$N47=""),"",_xlfn.BETA.INV(ABS(VLOOKUP($S$1,VLookups!$A$28:$B$29,2,FALSE)-U$3),IF($G47="L",$N47,$M47),IF($G47="L",$M47,$N47),$B47,$D47))</f>
        <v/>
      </c>
      <c r="V47" s="122" t="str">
        <f>IF(OR($M47="",$N47=""),"",_xlfn.BETA.INV(ABS(VLOOKUP($S$1,VLookups!$A$28:$B$29,2,FALSE)-V$3),IF($G47="L",$N47,$M47),IF($G47="L",$M47,$N47),$B47,$D47))</f>
        <v/>
      </c>
      <c r="W47" s="121" t="str">
        <f>IF(OR($M47="",$N47=""),"",_xlfn.BETA.INV(ABS(VLOOKUP($S$1,VLookups!$A$28:$B$29,2,FALSE)-W$3),IF($G47="L",$N47,$M47),IF($G47="L",$M47,$N47),$B47,$D47))</f>
        <v/>
      </c>
      <c r="X47" s="122" t="str">
        <f>IF(OR($M47="",$N47=""),"",_xlfn.BETA.INV(ABS(VLOOKUP($S$1,VLookups!$A$28:$B$29,2,FALSE)-X$3),IF($G47="L",$N47,$M47),IF($G47="L",$M47,$N47),$B47,$D47))</f>
        <v/>
      </c>
      <c r="Y47" s="121" t="str">
        <f>IF(OR($M47="",$N47=""),"",_xlfn.BETA.INV(ABS(VLOOKUP($S$1,VLookups!$A$28:$B$29,2,FALSE)-Y$3),IF($G47="L",$N47,$M47),IF($G47="L",$M47,$N47),$B47,$D47))</f>
        <v/>
      </c>
      <c r="Z47" s="122" t="str">
        <f>IF(OR($M47="",$N47=""),"",_xlfn.BETA.INV(ABS(VLOOKUP($S$1,VLookups!$A$28:$B$29,2,FALSE)-Z$3),IF($G47="L",$N47,$M47),IF($G47="L",$M47,$N47),$B47,$D47))</f>
        <v/>
      </c>
      <c r="AA47" s="121" t="str">
        <f>IF(OR($M47="",$N47=""),"",_xlfn.BETA.INV(ABS(VLOOKUP($S$1,VLookups!$A$28:$B$29,2,FALSE)-AA$3),IF($G47="L",$N47,$M47),IF($G47="L",$M47,$N47),$B47,$D47))</f>
        <v/>
      </c>
      <c r="AB47" s="122" t="str">
        <f>IF(OR($M47="",$N47=""),"",_xlfn.BETA.INV(ABS(VLOOKUP($S$1,VLookups!$A$28:$B$29,2,FALSE)-AB$3),IF($G47="L",$N47,$M47),IF($G47="L",$M47,$N47),$B47,$D47))</f>
        <v/>
      </c>
      <c r="AC47" s="121" t="str">
        <f>IF(OR($M47="",$N47=""),"",_xlfn.BETA.INV(ABS(VLOOKUP($S$1,VLookups!$A$28:$B$29,2,FALSE)-AC$3),IF($G47="L",$N47,$M47),IF($G47="L",$M47,$N47),$B47,$D47))</f>
        <v/>
      </c>
      <c r="AD47" s="122" t="str">
        <f>IF(OR($M47="",$N47=""),"",_xlfn.BETA.INV(ABS(VLOOKUP($S$1,VLookups!$A$28:$B$29,2,FALSE)-AD$3),IF($G47="L",$N47,$M47),IF($G47="L",$M47,$N47),$B47,$D47))</f>
        <v/>
      </c>
      <c r="AE47" s="121" t="str">
        <f>IF(OR($M47="",$N47=""),"",_xlfn.BETA.INV(ABS(VLOOKUP($S$1,VLookups!$A$28:$B$29,2,FALSE)-AE$3),IF($G47="L",$N47,$M47),IF($G47="L",$M47,$N47),$B47,$D47))</f>
        <v/>
      </c>
      <c r="AF47" s="122" t="str">
        <f>IF(OR($M47="",$N47=""),"",_xlfn.BETA.INV(ABS(VLOOKUP($S$1,VLookups!$A$28:$B$29,2,FALSE)-AF$3),IF($G47="L",$N47,$M47),IF($G47="L",$M47,$N47),$B47,$D47))</f>
        <v/>
      </c>
      <c r="AG47" s="17"/>
      <c r="AH47" s="208" t="str">
        <f t="shared" si="21"/>
        <v/>
      </c>
      <c r="AI47" s="206" t="str">
        <f t="shared" si="22"/>
        <v/>
      </c>
      <c r="AJ47" s="190" t="str">
        <f t="shared" ref="AJ47:CU47" si="209">IF(ISNONTEXT($AH47),AI47+$AH47,"")</f>
        <v/>
      </c>
      <c r="AK47" s="190" t="str">
        <f t="shared" si="209"/>
        <v/>
      </c>
      <c r="AL47" s="190" t="str">
        <f t="shared" si="209"/>
        <v/>
      </c>
      <c r="AM47" s="190" t="str">
        <f t="shared" si="209"/>
        <v/>
      </c>
      <c r="AN47" s="190" t="str">
        <f t="shared" si="209"/>
        <v/>
      </c>
      <c r="AO47" s="190" t="str">
        <f t="shared" si="209"/>
        <v/>
      </c>
      <c r="AP47" s="190" t="str">
        <f t="shared" si="209"/>
        <v/>
      </c>
      <c r="AQ47" s="190" t="str">
        <f t="shared" si="209"/>
        <v/>
      </c>
      <c r="AR47" s="190" t="str">
        <f t="shared" si="209"/>
        <v/>
      </c>
      <c r="AS47" s="190" t="str">
        <f t="shared" si="209"/>
        <v/>
      </c>
      <c r="AT47" s="190" t="str">
        <f t="shared" si="209"/>
        <v/>
      </c>
      <c r="AU47" s="190" t="str">
        <f t="shared" si="209"/>
        <v/>
      </c>
      <c r="AV47" s="190" t="str">
        <f t="shared" si="209"/>
        <v/>
      </c>
      <c r="AW47" s="190" t="str">
        <f t="shared" si="209"/>
        <v/>
      </c>
      <c r="AX47" s="190" t="str">
        <f t="shared" si="209"/>
        <v/>
      </c>
      <c r="AY47" s="190" t="str">
        <f t="shared" si="209"/>
        <v/>
      </c>
      <c r="AZ47" s="190" t="str">
        <f t="shared" si="209"/>
        <v/>
      </c>
      <c r="BA47" s="190" t="str">
        <f t="shared" si="209"/>
        <v/>
      </c>
      <c r="BB47" s="190" t="str">
        <f t="shared" si="209"/>
        <v/>
      </c>
      <c r="BC47" s="190" t="str">
        <f t="shared" si="209"/>
        <v/>
      </c>
      <c r="BD47" s="190" t="str">
        <f t="shared" si="209"/>
        <v/>
      </c>
      <c r="BE47" s="190" t="str">
        <f t="shared" si="209"/>
        <v/>
      </c>
      <c r="BF47" s="190" t="str">
        <f t="shared" si="209"/>
        <v/>
      </c>
      <c r="BG47" s="190" t="str">
        <f t="shared" si="209"/>
        <v/>
      </c>
      <c r="BH47" s="190" t="str">
        <f t="shared" si="209"/>
        <v/>
      </c>
      <c r="BI47" s="190" t="str">
        <f t="shared" si="209"/>
        <v/>
      </c>
      <c r="BJ47" s="190" t="str">
        <f t="shared" si="209"/>
        <v/>
      </c>
      <c r="BK47" s="190" t="str">
        <f t="shared" si="209"/>
        <v/>
      </c>
      <c r="BL47" s="190" t="str">
        <f t="shared" si="209"/>
        <v/>
      </c>
      <c r="BM47" s="190" t="str">
        <f t="shared" si="209"/>
        <v/>
      </c>
      <c r="BN47" s="190" t="str">
        <f t="shared" si="209"/>
        <v/>
      </c>
      <c r="BO47" s="190" t="str">
        <f t="shared" si="209"/>
        <v/>
      </c>
      <c r="BP47" s="190" t="str">
        <f t="shared" si="209"/>
        <v/>
      </c>
      <c r="BQ47" s="190" t="str">
        <f t="shared" si="209"/>
        <v/>
      </c>
      <c r="BR47" s="190" t="str">
        <f t="shared" si="209"/>
        <v/>
      </c>
      <c r="BS47" s="190" t="str">
        <f t="shared" si="209"/>
        <v/>
      </c>
      <c r="BT47" s="190" t="str">
        <f t="shared" si="209"/>
        <v/>
      </c>
      <c r="BU47" s="190" t="str">
        <f t="shared" si="209"/>
        <v/>
      </c>
      <c r="BV47" s="190" t="str">
        <f t="shared" si="209"/>
        <v/>
      </c>
      <c r="BW47" s="190" t="str">
        <f t="shared" si="209"/>
        <v/>
      </c>
      <c r="BX47" s="190" t="str">
        <f t="shared" si="209"/>
        <v/>
      </c>
      <c r="BY47" s="190" t="str">
        <f t="shared" si="209"/>
        <v/>
      </c>
      <c r="BZ47" s="190" t="str">
        <f t="shared" si="209"/>
        <v/>
      </c>
      <c r="CA47" s="190" t="str">
        <f t="shared" si="209"/>
        <v/>
      </c>
      <c r="CB47" s="190" t="str">
        <f t="shared" si="209"/>
        <v/>
      </c>
      <c r="CC47" s="190" t="str">
        <f t="shared" si="209"/>
        <v/>
      </c>
      <c r="CD47" s="190" t="str">
        <f t="shared" si="209"/>
        <v/>
      </c>
      <c r="CE47" s="190" t="str">
        <f t="shared" si="209"/>
        <v/>
      </c>
      <c r="CF47" s="190" t="str">
        <f t="shared" si="209"/>
        <v/>
      </c>
      <c r="CG47" s="190" t="str">
        <f t="shared" si="209"/>
        <v/>
      </c>
      <c r="CH47" s="190" t="str">
        <f t="shared" si="209"/>
        <v/>
      </c>
      <c r="CI47" s="190" t="str">
        <f t="shared" si="209"/>
        <v/>
      </c>
      <c r="CJ47" s="190" t="str">
        <f t="shared" si="209"/>
        <v/>
      </c>
      <c r="CK47" s="190" t="str">
        <f t="shared" si="209"/>
        <v/>
      </c>
      <c r="CL47" s="190" t="str">
        <f t="shared" si="209"/>
        <v/>
      </c>
      <c r="CM47" s="190" t="str">
        <f t="shared" si="209"/>
        <v/>
      </c>
      <c r="CN47" s="190" t="str">
        <f t="shared" si="209"/>
        <v/>
      </c>
      <c r="CO47" s="190" t="str">
        <f t="shared" si="209"/>
        <v/>
      </c>
      <c r="CP47" s="190" t="str">
        <f t="shared" si="209"/>
        <v/>
      </c>
      <c r="CQ47" s="190" t="str">
        <f t="shared" si="209"/>
        <v/>
      </c>
      <c r="CR47" s="190" t="str">
        <f t="shared" si="209"/>
        <v/>
      </c>
      <c r="CS47" s="190" t="str">
        <f t="shared" si="209"/>
        <v/>
      </c>
      <c r="CT47" s="190" t="str">
        <f t="shared" si="209"/>
        <v/>
      </c>
      <c r="CU47" s="190" t="str">
        <f t="shared" si="209"/>
        <v/>
      </c>
      <c r="CV47" s="190" t="str">
        <f t="shared" ref="CV47:ED47" si="210">IF(ISNONTEXT($AH47),CU47+$AH47,"")</f>
        <v/>
      </c>
      <c r="CW47" s="190" t="str">
        <f t="shared" si="210"/>
        <v/>
      </c>
      <c r="CX47" s="190" t="str">
        <f t="shared" si="210"/>
        <v/>
      </c>
      <c r="CY47" s="190" t="str">
        <f t="shared" si="210"/>
        <v/>
      </c>
      <c r="CZ47" s="190" t="str">
        <f t="shared" si="210"/>
        <v/>
      </c>
      <c r="DA47" s="190" t="str">
        <f t="shared" si="210"/>
        <v/>
      </c>
      <c r="DB47" s="190" t="str">
        <f t="shared" si="210"/>
        <v/>
      </c>
      <c r="DC47" s="190" t="str">
        <f t="shared" si="210"/>
        <v/>
      </c>
      <c r="DD47" s="190" t="str">
        <f t="shared" si="210"/>
        <v/>
      </c>
      <c r="DE47" s="190" t="str">
        <f t="shared" si="210"/>
        <v/>
      </c>
      <c r="DF47" s="190" t="str">
        <f t="shared" si="210"/>
        <v/>
      </c>
      <c r="DG47" s="190" t="str">
        <f t="shared" si="210"/>
        <v/>
      </c>
      <c r="DH47" s="190" t="str">
        <f t="shared" si="210"/>
        <v/>
      </c>
      <c r="DI47" s="190" t="str">
        <f t="shared" si="210"/>
        <v/>
      </c>
      <c r="DJ47" s="190" t="str">
        <f t="shared" si="210"/>
        <v/>
      </c>
      <c r="DK47" s="190" t="str">
        <f t="shared" si="210"/>
        <v/>
      </c>
      <c r="DL47" s="190" t="str">
        <f t="shared" si="210"/>
        <v/>
      </c>
      <c r="DM47" s="190" t="str">
        <f t="shared" si="210"/>
        <v/>
      </c>
      <c r="DN47" s="190" t="str">
        <f t="shared" si="210"/>
        <v/>
      </c>
      <c r="DO47" s="190" t="str">
        <f t="shared" si="210"/>
        <v/>
      </c>
      <c r="DP47" s="190" t="str">
        <f t="shared" si="210"/>
        <v/>
      </c>
      <c r="DQ47" s="190" t="str">
        <f t="shared" si="210"/>
        <v/>
      </c>
      <c r="DR47" s="190" t="str">
        <f t="shared" si="210"/>
        <v/>
      </c>
      <c r="DS47" s="190" t="str">
        <f t="shared" si="210"/>
        <v/>
      </c>
      <c r="DT47" s="190" t="str">
        <f t="shared" si="210"/>
        <v/>
      </c>
      <c r="DU47" s="190" t="str">
        <f t="shared" si="210"/>
        <v/>
      </c>
      <c r="DV47" s="190" t="str">
        <f t="shared" si="210"/>
        <v/>
      </c>
      <c r="DW47" s="190" t="str">
        <f t="shared" si="210"/>
        <v/>
      </c>
      <c r="DX47" s="190" t="str">
        <f t="shared" si="210"/>
        <v/>
      </c>
      <c r="DY47" s="190" t="str">
        <f t="shared" si="210"/>
        <v/>
      </c>
      <c r="DZ47" s="190" t="str">
        <f t="shared" si="210"/>
        <v/>
      </c>
      <c r="EA47" s="190" t="str">
        <f t="shared" si="210"/>
        <v/>
      </c>
      <c r="EB47" s="190" t="str">
        <f t="shared" si="210"/>
        <v/>
      </c>
      <c r="EC47" s="190" t="str">
        <f t="shared" si="210"/>
        <v/>
      </c>
      <c r="ED47" s="190" t="str">
        <f t="shared" si="210"/>
        <v/>
      </c>
      <c r="EE47" s="206" t="str">
        <f t="shared" si="25"/>
        <v/>
      </c>
      <c r="EF47" s="207" t="e">
        <f t="shared" si="26"/>
        <v>#N/A</v>
      </c>
      <c r="EG47" s="207" t="e">
        <f t="shared" si="27"/>
        <v>#N/A</v>
      </c>
      <c r="EH47" s="207" t="e">
        <f t="shared" si="28"/>
        <v>#N/A</v>
      </c>
      <c r="EI47" s="207" t="e">
        <f t="shared" si="29"/>
        <v>#N/A</v>
      </c>
      <c r="EJ47" s="207" t="e">
        <f t="shared" si="30"/>
        <v>#N/A</v>
      </c>
      <c r="EK47" s="207" t="e">
        <f t="shared" si="31"/>
        <v>#N/A</v>
      </c>
      <c r="EL47" s="207" t="e">
        <f t="shared" si="32"/>
        <v>#N/A</v>
      </c>
      <c r="EM47" s="207" t="e">
        <f t="shared" si="33"/>
        <v>#N/A</v>
      </c>
      <c r="EN47" s="207" t="e">
        <f t="shared" si="34"/>
        <v>#N/A</v>
      </c>
      <c r="EO47" s="207" t="e">
        <f t="shared" si="35"/>
        <v>#N/A</v>
      </c>
      <c r="EP47" s="207" t="e">
        <f t="shared" si="36"/>
        <v>#N/A</v>
      </c>
      <c r="EQ47" s="207" t="e">
        <f t="shared" si="37"/>
        <v>#N/A</v>
      </c>
      <c r="ER47" s="207" t="e">
        <f t="shared" si="38"/>
        <v>#N/A</v>
      </c>
      <c r="ES47" s="207" t="e">
        <f t="shared" si="39"/>
        <v>#N/A</v>
      </c>
      <c r="ET47" s="207" t="e">
        <f t="shared" si="40"/>
        <v>#N/A</v>
      </c>
      <c r="EU47" s="207" t="e">
        <f t="shared" si="41"/>
        <v>#N/A</v>
      </c>
      <c r="EV47" s="207" t="e">
        <f t="shared" si="42"/>
        <v>#N/A</v>
      </c>
      <c r="EW47" s="207" t="e">
        <f t="shared" si="43"/>
        <v>#N/A</v>
      </c>
      <c r="EX47" s="207" t="e">
        <f t="shared" si="44"/>
        <v>#N/A</v>
      </c>
      <c r="EY47" s="207" t="e">
        <f t="shared" si="45"/>
        <v>#N/A</v>
      </c>
      <c r="EZ47" s="207" t="e">
        <f t="shared" si="46"/>
        <v>#N/A</v>
      </c>
      <c r="FA47" s="207" t="e">
        <f t="shared" si="47"/>
        <v>#N/A</v>
      </c>
      <c r="FB47" s="207" t="e">
        <f t="shared" si="48"/>
        <v>#N/A</v>
      </c>
      <c r="FC47" s="207" t="e">
        <f t="shared" si="49"/>
        <v>#N/A</v>
      </c>
      <c r="FD47" s="207" t="e">
        <f t="shared" si="50"/>
        <v>#N/A</v>
      </c>
      <c r="FE47" s="207" t="e">
        <f t="shared" si="51"/>
        <v>#N/A</v>
      </c>
      <c r="FF47" s="207" t="e">
        <f t="shared" si="52"/>
        <v>#N/A</v>
      </c>
      <c r="FG47" s="207" t="e">
        <f t="shared" si="53"/>
        <v>#N/A</v>
      </c>
      <c r="FH47" s="207" t="e">
        <f t="shared" si="54"/>
        <v>#N/A</v>
      </c>
      <c r="FI47" s="207" t="e">
        <f t="shared" si="55"/>
        <v>#N/A</v>
      </c>
      <c r="FJ47" s="207" t="e">
        <f t="shared" si="56"/>
        <v>#N/A</v>
      </c>
      <c r="FK47" s="207" t="e">
        <f t="shared" si="57"/>
        <v>#N/A</v>
      </c>
      <c r="FL47" s="207" t="e">
        <f t="shared" si="58"/>
        <v>#N/A</v>
      </c>
      <c r="FM47" s="207" t="e">
        <f t="shared" si="59"/>
        <v>#N/A</v>
      </c>
      <c r="FN47" s="207" t="e">
        <f t="shared" si="60"/>
        <v>#N/A</v>
      </c>
      <c r="FO47" s="207" t="e">
        <f t="shared" si="61"/>
        <v>#N/A</v>
      </c>
      <c r="FP47" s="207" t="e">
        <f t="shared" si="62"/>
        <v>#N/A</v>
      </c>
      <c r="FQ47" s="207" t="e">
        <f t="shared" si="63"/>
        <v>#N/A</v>
      </c>
      <c r="FR47" s="207" t="e">
        <f t="shared" si="64"/>
        <v>#N/A</v>
      </c>
      <c r="FS47" s="207" t="e">
        <f t="shared" si="65"/>
        <v>#N/A</v>
      </c>
      <c r="FT47" s="207" t="e">
        <f t="shared" si="66"/>
        <v>#N/A</v>
      </c>
      <c r="FU47" s="207" t="e">
        <f t="shared" si="67"/>
        <v>#N/A</v>
      </c>
      <c r="FV47" s="207" t="e">
        <f t="shared" si="68"/>
        <v>#N/A</v>
      </c>
      <c r="FW47" s="207" t="e">
        <f t="shared" si="69"/>
        <v>#N/A</v>
      </c>
      <c r="FX47" s="207" t="e">
        <f t="shared" si="70"/>
        <v>#N/A</v>
      </c>
      <c r="FY47" s="207" t="e">
        <f t="shared" si="71"/>
        <v>#N/A</v>
      </c>
      <c r="FZ47" s="207" t="e">
        <f t="shared" si="72"/>
        <v>#N/A</v>
      </c>
      <c r="GA47" s="207" t="e">
        <f t="shared" si="73"/>
        <v>#N/A</v>
      </c>
      <c r="GB47" s="207" t="e">
        <f t="shared" si="74"/>
        <v>#N/A</v>
      </c>
      <c r="GC47" s="207" t="e">
        <f t="shared" si="75"/>
        <v>#N/A</v>
      </c>
      <c r="GD47" s="207" t="e">
        <f t="shared" si="76"/>
        <v>#N/A</v>
      </c>
      <c r="GE47" s="207" t="e">
        <f t="shared" si="77"/>
        <v>#N/A</v>
      </c>
      <c r="GF47" s="207" t="e">
        <f t="shared" si="78"/>
        <v>#N/A</v>
      </c>
      <c r="GG47" s="207" t="e">
        <f t="shared" si="79"/>
        <v>#N/A</v>
      </c>
      <c r="GH47" s="207" t="e">
        <f t="shared" si="80"/>
        <v>#N/A</v>
      </c>
      <c r="GI47" s="207" t="e">
        <f t="shared" si="81"/>
        <v>#N/A</v>
      </c>
      <c r="GJ47" s="207" t="e">
        <f t="shared" si="82"/>
        <v>#N/A</v>
      </c>
      <c r="GK47" s="207" t="e">
        <f t="shared" si="83"/>
        <v>#N/A</v>
      </c>
      <c r="GL47" s="207" t="e">
        <f t="shared" si="84"/>
        <v>#N/A</v>
      </c>
      <c r="GM47" s="207" t="e">
        <f t="shared" si="85"/>
        <v>#N/A</v>
      </c>
      <c r="GN47" s="207" t="e">
        <f t="shared" si="86"/>
        <v>#N/A</v>
      </c>
      <c r="GO47" s="207" t="e">
        <f t="shared" si="87"/>
        <v>#N/A</v>
      </c>
      <c r="GP47" s="207" t="e">
        <f t="shared" si="88"/>
        <v>#N/A</v>
      </c>
      <c r="GQ47" s="207" t="e">
        <f t="shared" si="89"/>
        <v>#N/A</v>
      </c>
      <c r="GR47" s="207" t="e">
        <f t="shared" si="90"/>
        <v>#N/A</v>
      </c>
      <c r="GS47" s="207" t="e">
        <f t="shared" si="91"/>
        <v>#N/A</v>
      </c>
      <c r="GT47" s="207" t="e">
        <f t="shared" si="92"/>
        <v>#N/A</v>
      </c>
      <c r="GU47" s="207" t="e">
        <f t="shared" si="93"/>
        <v>#N/A</v>
      </c>
      <c r="GV47" s="207" t="e">
        <f t="shared" si="94"/>
        <v>#N/A</v>
      </c>
      <c r="GW47" s="207" t="e">
        <f t="shared" si="95"/>
        <v>#N/A</v>
      </c>
      <c r="GX47" s="207" t="e">
        <f t="shared" si="96"/>
        <v>#N/A</v>
      </c>
      <c r="GY47" s="207" t="e">
        <f t="shared" si="97"/>
        <v>#N/A</v>
      </c>
      <c r="GZ47" s="207" t="e">
        <f t="shared" si="98"/>
        <v>#N/A</v>
      </c>
      <c r="HA47" s="207" t="e">
        <f t="shared" si="99"/>
        <v>#N/A</v>
      </c>
      <c r="HB47" s="207" t="e">
        <f t="shared" si="100"/>
        <v>#N/A</v>
      </c>
      <c r="HC47" s="207" t="e">
        <f t="shared" si="101"/>
        <v>#N/A</v>
      </c>
      <c r="HD47" s="207" t="e">
        <f t="shared" si="102"/>
        <v>#N/A</v>
      </c>
      <c r="HE47" s="207" t="e">
        <f t="shared" si="103"/>
        <v>#N/A</v>
      </c>
      <c r="HF47" s="207" t="e">
        <f t="shared" si="104"/>
        <v>#N/A</v>
      </c>
      <c r="HG47" s="207" t="e">
        <f t="shared" si="105"/>
        <v>#N/A</v>
      </c>
      <c r="HH47" s="207" t="e">
        <f t="shared" si="106"/>
        <v>#N/A</v>
      </c>
      <c r="HI47" s="207" t="e">
        <f t="shared" si="107"/>
        <v>#N/A</v>
      </c>
      <c r="HJ47" s="207" t="e">
        <f t="shared" si="108"/>
        <v>#N/A</v>
      </c>
      <c r="HK47" s="207" t="e">
        <f t="shared" si="109"/>
        <v>#N/A</v>
      </c>
      <c r="HL47" s="207" t="e">
        <f t="shared" si="110"/>
        <v>#N/A</v>
      </c>
      <c r="HM47" s="207" t="e">
        <f t="shared" si="111"/>
        <v>#N/A</v>
      </c>
      <c r="HN47" s="207" t="e">
        <f t="shared" si="112"/>
        <v>#N/A</v>
      </c>
      <c r="HO47" s="207" t="e">
        <f t="shared" si="113"/>
        <v>#N/A</v>
      </c>
      <c r="HP47" s="207" t="e">
        <f t="shared" si="114"/>
        <v>#N/A</v>
      </c>
      <c r="HQ47" s="207" t="e">
        <f t="shared" si="115"/>
        <v>#N/A</v>
      </c>
      <c r="HR47" s="207" t="e">
        <f t="shared" si="116"/>
        <v>#N/A</v>
      </c>
      <c r="HS47" s="207" t="e">
        <f t="shared" si="117"/>
        <v>#N/A</v>
      </c>
      <c r="HT47" s="207" t="e">
        <f t="shared" si="118"/>
        <v>#N/A</v>
      </c>
      <c r="HU47" s="207" t="e">
        <f t="shared" si="119"/>
        <v>#N/A</v>
      </c>
      <c r="HV47" s="207" t="e">
        <f t="shared" si="120"/>
        <v>#N/A</v>
      </c>
      <c r="HW47" s="207" t="e">
        <f t="shared" si="121"/>
        <v>#N/A</v>
      </c>
      <c r="HX47" s="207" t="e">
        <f t="shared" si="122"/>
        <v>#N/A</v>
      </c>
      <c r="HY47" s="207" t="e">
        <f t="shared" si="123"/>
        <v>#N/A</v>
      </c>
      <c r="HZ47" s="207" t="e">
        <f t="shared" si="124"/>
        <v>#N/A</v>
      </c>
      <c r="IA47" s="207" t="e">
        <f t="shared" si="125"/>
        <v>#N/A</v>
      </c>
      <c r="IB47" s="207" t="e">
        <f t="shared" si="126"/>
        <v>#N/A</v>
      </c>
    </row>
    <row r="48" spans="1:236" hidden="1" x14ac:dyDescent="0.25">
      <c r="A48" s="22">
        <v>45</v>
      </c>
      <c r="B48" s="110" t="str">
        <f t="shared" si="10"/>
        <v/>
      </c>
      <c r="C48" s="124"/>
      <c r="D48" s="110" t="str">
        <f t="shared" si="11"/>
        <v/>
      </c>
      <c r="E48" s="119" t="str">
        <f t="shared" si="12"/>
        <v/>
      </c>
      <c r="F48" s="23" t="str">
        <f t="shared" si="13"/>
        <v/>
      </c>
      <c r="G48" s="24" t="str">
        <f t="shared" si="14"/>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15"/>
        <v/>
      </c>
      <c r="K48" s="26"/>
      <c r="L48" s="24" t="str">
        <f>IF(OR(F48="",K48=""),"",MATCH(K48,Confidence!$A$1:$A$10,0))</f>
        <v/>
      </c>
      <c r="M48" s="27" t="str">
        <f t="shared" si="16"/>
        <v/>
      </c>
      <c r="N48" s="27" t="str">
        <f t="shared" si="17"/>
        <v/>
      </c>
      <c r="O48" s="24"/>
      <c r="P48" s="111" t="str">
        <f t="shared" si="18"/>
        <v/>
      </c>
      <c r="Q48" s="111" t="str">
        <f t="shared" si="19"/>
        <v/>
      </c>
      <c r="R48" s="39" t="str">
        <f t="shared" si="20"/>
        <v/>
      </c>
      <c r="S48" s="124"/>
      <c r="T48" s="218" t="str">
        <f>IF(AND(B48&gt;0,C48&gt;0,D48&gt;0,M48&gt;0,N48&gt;0,S48&gt;0,NOT(K48="")),ABS(VLOOKUP($S$1,VLookups!$A$28:$B$29,2,FALSE)-_xlfn.BETA.DIST(S48,IF(G48="L",N48,M48),IF(G48="L",M48,N48),TRUE,B48,D48)),"")</f>
        <v/>
      </c>
      <c r="U48" s="121" t="str">
        <f>IF(OR($M48="",$N48=""),"",_xlfn.BETA.INV(ABS(VLOOKUP($S$1,VLookups!$A$28:$B$29,2,FALSE)-U$3),IF($G48="L",$N48,$M48),IF($G48="L",$M48,$N48),$B48,$D48))</f>
        <v/>
      </c>
      <c r="V48" s="122" t="str">
        <f>IF(OR($M48="",$N48=""),"",_xlfn.BETA.INV(ABS(VLOOKUP($S$1,VLookups!$A$28:$B$29,2,FALSE)-V$3),IF($G48="L",$N48,$M48),IF($G48="L",$M48,$N48),$B48,$D48))</f>
        <v/>
      </c>
      <c r="W48" s="121" t="str">
        <f>IF(OR($M48="",$N48=""),"",_xlfn.BETA.INV(ABS(VLOOKUP($S$1,VLookups!$A$28:$B$29,2,FALSE)-W$3),IF($G48="L",$N48,$M48),IF($G48="L",$M48,$N48),$B48,$D48))</f>
        <v/>
      </c>
      <c r="X48" s="122" t="str">
        <f>IF(OR($M48="",$N48=""),"",_xlfn.BETA.INV(ABS(VLOOKUP($S$1,VLookups!$A$28:$B$29,2,FALSE)-X$3),IF($G48="L",$N48,$M48),IF($G48="L",$M48,$N48),$B48,$D48))</f>
        <v/>
      </c>
      <c r="Y48" s="121" t="str">
        <f>IF(OR($M48="",$N48=""),"",_xlfn.BETA.INV(ABS(VLOOKUP($S$1,VLookups!$A$28:$B$29,2,FALSE)-Y$3),IF($G48="L",$N48,$M48),IF($G48="L",$M48,$N48),$B48,$D48))</f>
        <v/>
      </c>
      <c r="Z48" s="122" t="str">
        <f>IF(OR($M48="",$N48=""),"",_xlfn.BETA.INV(ABS(VLOOKUP($S$1,VLookups!$A$28:$B$29,2,FALSE)-Z$3),IF($G48="L",$N48,$M48),IF($G48="L",$M48,$N48),$B48,$D48))</f>
        <v/>
      </c>
      <c r="AA48" s="121" t="str">
        <f>IF(OR($M48="",$N48=""),"",_xlfn.BETA.INV(ABS(VLOOKUP($S$1,VLookups!$A$28:$B$29,2,FALSE)-AA$3),IF($G48="L",$N48,$M48),IF($G48="L",$M48,$N48),$B48,$D48))</f>
        <v/>
      </c>
      <c r="AB48" s="122" t="str">
        <f>IF(OR($M48="",$N48=""),"",_xlfn.BETA.INV(ABS(VLOOKUP($S$1,VLookups!$A$28:$B$29,2,FALSE)-AB$3),IF($G48="L",$N48,$M48),IF($G48="L",$M48,$N48),$B48,$D48))</f>
        <v/>
      </c>
      <c r="AC48" s="121" t="str">
        <f>IF(OR($M48="",$N48=""),"",_xlfn.BETA.INV(ABS(VLOOKUP($S$1,VLookups!$A$28:$B$29,2,FALSE)-AC$3),IF($G48="L",$N48,$M48),IF($G48="L",$M48,$N48),$B48,$D48))</f>
        <v/>
      </c>
      <c r="AD48" s="122" t="str">
        <f>IF(OR($M48="",$N48=""),"",_xlfn.BETA.INV(ABS(VLOOKUP($S$1,VLookups!$A$28:$B$29,2,FALSE)-AD$3),IF($G48="L",$N48,$M48),IF($G48="L",$M48,$N48),$B48,$D48))</f>
        <v/>
      </c>
      <c r="AE48" s="121" t="str">
        <f>IF(OR($M48="",$N48=""),"",_xlfn.BETA.INV(ABS(VLOOKUP($S$1,VLookups!$A$28:$B$29,2,FALSE)-AE$3),IF($G48="L",$N48,$M48),IF($G48="L",$M48,$N48),$B48,$D48))</f>
        <v/>
      </c>
      <c r="AF48" s="122" t="str">
        <f>IF(OR($M48="",$N48=""),"",_xlfn.BETA.INV(ABS(VLOOKUP($S$1,VLookups!$A$28:$B$29,2,FALSE)-AF$3),IF($G48="L",$N48,$M48),IF($G48="L",$M48,$N48),$B48,$D48))</f>
        <v/>
      </c>
      <c r="AG48" s="17"/>
      <c r="AH48" s="208" t="str">
        <f t="shared" si="21"/>
        <v/>
      </c>
      <c r="AI48" s="206" t="str">
        <f t="shared" si="22"/>
        <v/>
      </c>
      <c r="AJ48" s="190" t="str">
        <f t="shared" ref="AJ48:CU48" si="211">IF(ISNONTEXT($AH48),AI48+$AH48,"")</f>
        <v/>
      </c>
      <c r="AK48" s="190" t="str">
        <f t="shared" si="211"/>
        <v/>
      </c>
      <c r="AL48" s="190" t="str">
        <f t="shared" si="211"/>
        <v/>
      </c>
      <c r="AM48" s="190" t="str">
        <f t="shared" si="211"/>
        <v/>
      </c>
      <c r="AN48" s="190" t="str">
        <f t="shared" si="211"/>
        <v/>
      </c>
      <c r="AO48" s="190" t="str">
        <f t="shared" si="211"/>
        <v/>
      </c>
      <c r="AP48" s="190" t="str">
        <f t="shared" si="211"/>
        <v/>
      </c>
      <c r="AQ48" s="190" t="str">
        <f t="shared" si="211"/>
        <v/>
      </c>
      <c r="AR48" s="190" t="str">
        <f t="shared" si="211"/>
        <v/>
      </c>
      <c r="AS48" s="190" t="str">
        <f t="shared" si="211"/>
        <v/>
      </c>
      <c r="AT48" s="190" t="str">
        <f t="shared" si="211"/>
        <v/>
      </c>
      <c r="AU48" s="190" t="str">
        <f t="shared" si="211"/>
        <v/>
      </c>
      <c r="AV48" s="190" t="str">
        <f t="shared" si="211"/>
        <v/>
      </c>
      <c r="AW48" s="190" t="str">
        <f t="shared" si="211"/>
        <v/>
      </c>
      <c r="AX48" s="190" t="str">
        <f t="shared" si="211"/>
        <v/>
      </c>
      <c r="AY48" s="190" t="str">
        <f t="shared" si="211"/>
        <v/>
      </c>
      <c r="AZ48" s="190" t="str">
        <f t="shared" si="211"/>
        <v/>
      </c>
      <c r="BA48" s="190" t="str">
        <f t="shared" si="211"/>
        <v/>
      </c>
      <c r="BB48" s="190" t="str">
        <f t="shared" si="211"/>
        <v/>
      </c>
      <c r="BC48" s="190" t="str">
        <f t="shared" si="211"/>
        <v/>
      </c>
      <c r="BD48" s="190" t="str">
        <f t="shared" si="211"/>
        <v/>
      </c>
      <c r="BE48" s="190" t="str">
        <f t="shared" si="211"/>
        <v/>
      </c>
      <c r="BF48" s="190" t="str">
        <f t="shared" si="211"/>
        <v/>
      </c>
      <c r="BG48" s="190" t="str">
        <f t="shared" si="211"/>
        <v/>
      </c>
      <c r="BH48" s="190" t="str">
        <f t="shared" si="211"/>
        <v/>
      </c>
      <c r="BI48" s="190" t="str">
        <f t="shared" si="211"/>
        <v/>
      </c>
      <c r="BJ48" s="190" t="str">
        <f t="shared" si="211"/>
        <v/>
      </c>
      <c r="BK48" s="190" t="str">
        <f t="shared" si="211"/>
        <v/>
      </c>
      <c r="BL48" s="190" t="str">
        <f t="shared" si="211"/>
        <v/>
      </c>
      <c r="BM48" s="190" t="str">
        <f t="shared" si="211"/>
        <v/>
      </c>
      <c r="BN48" s="190" t="str">
        <f t="shared" si="211"/>
        <v/>
      </c>
      <c r="BO48" s="190" t="str">
        <f t="shared" si="211"/>
        <v/>
      </c>
      <c r="BP48" s="190" t="str">
        <f t="shared" si="211"/>
        <v/>
      </c>
      <c r="BQ48" s="190" t="str">
        <f t="shared" si="211"/>
        <v/>
      </c>
      <c r="BR48" s="190" t="str">
        <f t="shared" si="211"/>
        <v/>
      </c>
      <c r="BS48" s="190" t="str">
        <f t="shared" si="211"/>
        <v/>
      </c>
      <c r="BT48" s="190" t="str">
        <f t="shared" si="211"/>
        <v/>
      </c>
      <c r="BU48" s="190" t="str">
        <f t="shared" si="211"/>
        <v/>
      </c>
      <c r="BV48" s="190" t="str">
        <f t="shared" si="211"/>
        <v/>
      </c>
      <c r="BW48" s="190" t="str">
        <f t="shared" si="211"/>
        <v/>
      </c>
      <c r="BX48" s="190" t="str">
        <f t="shared" si="211"/>
        <v/>
      </c>
      <c r="BY48" s="190" t="str">
        <f t="shared" si="211"/>
        <v/>
      </c>
      <c r="BZ48" s="190" t="str">
        <f t="shared" si="211"/>
        <v/>
      </c>
      <c r="CA48" s="190" t="str">
        <f t="shared" si="211"/>
        <v/>
      </c>
      <c r="CB48" s="190" t="str">
        <f t="shared" si="211"/>
        <v/>
      </c>
      <c r="CC48" s="190" t="str">
        <f t="shared" si="211"/>
        <v/>
      </c>
      <c r="CD48" s="190" t="str">
        <f t="shared" si="211"/>
        <v/>
      </c>
      <c r="CE48" s="190" t="str">
        <f t="shared" si="211"/>
        <v/>
      </c>
      <c r="CF48" s="190" t="str">
        <f t="shared" si="211"/>
        <v/>
      </c>
      <c r="CG48" s="190" t="str">
        <f t="shared" si="211"/>
        <v/>
      </c>
      <c r="CH48" s="190" t="str">
        <f t="shared" si="211"/>
        <v/>
      </c>
      <c r="CI48" s="190" t="str">
        <f t="shared" si="211"/>
        <v/>
      </c>
      <c r="CJ48" s="190" t="str">
        <f t="shared" si="211"/>
        <v/>
      </c>
      <c r="CK48" s="190" t="str">
        <f t="shared" si="211"/>
        <v/>
      </c>
      <c r="CL48" s="190" t="str">
        <f t="shared" si="211"/>
        <v/>
      </c>
      <c r="CM48" s="190" t="str">
        <f t="shared" si="211"/>
        <v/>
      </c>
      <c r="CN48" s="190" t="str">
        <f t="shared" si="211"/>
        <v/>
      </c>
      <c r="CO48" s="190" t="str">
        <f t="shared" si="211"/>
        <v/>
      </c>
      <c r="CP48" s="190" t="str">
        <f t="shared" si="211"/>
        <v/>
      </c>
      <c r="CQ48" s="190" t="str">
        <f t="shared" si="211"/>
        <v/>
      </c>
      <c r="CR48" s="190" t="str">
        <f t="shared" si="211"/>
        <v/>
      </c>
      <c r="CS48" s="190" t="str">
        <f t="shared" si="211"/>
        <v/>
      </c>
      <c r="CT48" s="190" t="str">
        <f t="shared" si="211"/>
        <v/>
      </c>
      <c r="CU48" s="190" t="str">
        <f t="shared" si="211"/>
        <v/>
      </c>
      <c r="CV48" s="190" t="str">
        <f t="shared" ref="CV48:ED48" si="212">IF(ISNONTEXT($AH48),CU48+$AH48,"")</f>
        <v/>
      </c>
      <c r="CW48" s="190" t="str">
        <f t="shared" si="212"/>
        <v/>
      </c>
      <c r="CX48" s="190" t="str">
        <f t="shared" si="212"/>
        <v/>
      </c>
      <c r="CY48" s="190" t="str">
        <f t="shared" si="212"/>
        <v/>
      </c>
      <c r="CZ48" s="190" t="str">
        <f t="shared" si="212"/>
        <v/>
      </c>
      <c r="DA48" s="190" t="str">
        <f t="shared" si="212"/>
        <v/>
      </c>
      <c r="DB48" s="190" t="str">
        <f t="shared" si="212"/>
        <v/>
      </c>
      <c r="DC48" s="190" t="str">
        <f t="shared" si="212"/>
        <v/>
      </c>
      <c r="DD48" s="190" t="str">
        <f t="shared" si="212"/>
        <v/>
      </c>
      <c r="DE48" s="190" t="str">
        <f t="shared" si="212"/>
        <v/>
      </c>
      <c r="DF48" s="190" t="str">
        <f t="shared" si="212"/>
        <v/>
      </c>
      <c r="DG48" s="190" t="str">
        <f t="shared" si="212"/>
        <v/>
      </c>
      <c r="DH48" s="190" t="str">
        <f t="shared" si="212"/>
        <v/>
      </c>
      <c r="DI48" s="190" t="str">
        <f t="shared" si="212"/>
        <v/>
      </c>
      <c r="DJ48" s="190" t="str">
        <f t="shared" si="212"/>
        <v/>
      </c>
      <c r="DK48" s="190" t="str">
        <f t="shared" si="212"/>
        <v/>
      </c>
      <c r="DL48" s="190" t="str">
        <f t="shared" si="212"/>
        <v/>
      </c>
      <c r="DM48" s="190" t="str">
        <f t="shared" si="212"/>
        <v/>
      </c>
      <c r="DN48" s="190" t="str">
        <f t="shared" si="212"/>
        <v/>
      </c>
      <c r="DO48" s="190" t="str">
        <f t="shared" si="212"/>
        <v/>
      </c>
      <c r="DP48" s="190" t="str">
        <f t="shared" si="212"/>
        <v/>
      </c>
      <c r="DQ48" s="190" t="str">
        <f t="shared" si="212"/>
        <v/>
      </c>
      <c r="DR48" s="190" t="str">
        <f t="shared" si="212"/>
        <v/>
      </c>
      <c r="DS48" s="190" t="str">
        <f t="shared" si="212"/>
        <v/>
      </c>
      <c r="DT48" s="190" t="str">
        <f t="shared" si="212"/>
        <v/>
      </c>
      <c r="DU48" s="190" t="str">
        <f t="shared" si="212"/>
        <v/>
      </c>
      <c r="DV48" s="190" t="str">
        <f t="shared" si="212"/>
        <v/>
      </c>
      <c r="DW48" s="190" t="str">
        <f t="shared" si="212"/>
        <v/>
      </c>
      <c r="DX48" s="190" t="str">
        <f t="shared" si="212"/>
        <v/>
      </c>
      <c r="DY48" s="190" t="str">
        <f t="shared" si="212"/>
        <v/>
      </c>
      <c r="DZ48" s="190" t="str">
        <f t="shared" si="212"/>
        <v/>
      </c>
      <c r="EA48" s="190" t="str">
        <f t="shared" si="212"/>
        <v/>
      </c>
      <c r="EB48" s="190" t="str">
        <f t="shared" si="212"/>
        <v/>
      </c>
      <c r="EC48" s="190" t="str">
        <f t="shared" si="212"/>
        <v/>
      </c>
      <c r="ED48" s="190" t="str">
        <f t="shared" si="212"/>
        <v/>
      </c>
      <c r="EE48" s="206" t="str">
        <f t="shared" si="25"/>
        <v/>
      </c>
      <c r="EF48" s="207" t="e">
        <f t="shared" si="26"/>
        <v>#N/A</v>
      </c>
      <c r="EG48" s="207" t="e">
        <f t="shared" si="27"/>
        <v>#N/A</v>
      </c>
      <c r="EH48" s="207" t="e">
        <f t="shared" si="28"/>
        <v>#N/A</v>
      </c>
      <c r="EI48" s="207" t="e">
        <f t="shared" si="29"/>
        <v>#N/A</v>
      </c>
      <c r="EJ48" s="207" t="e">
        <f t="shared" si="30"/>
        <v>#N/A</v>
      </c>
      <c r="EK48" s="207" t="e">
        <f t="shared" si="31"/>
        <v>#N/A</v>
      </c>
      <c r="EL48" s="207" t="e">
        <f t="shared" si="32"/>
        <v>#N/A</v>
      </c>
      <c r="EM48" s="207" t="e">
        <f t="shared" si="33"/>
        <v>#N/A</v>
      </c>
      <c r="EN48" s="207" t="e">
        <f t="shared" si="34"/>
        <v>#N/A</v>
      </c>
      <c r="EO48" s="207" t="e">
        <f t="shared" si="35"/>
        <v>#N/A</v>
      </c>
      <c r="EP48" s="207" t="e">
        <f t="shared" si="36"/>
        <v>#N/A</v>
      </c>
      <c r="EQ48" s="207" t="e">
        <f t="shared" si="37"/>
        <v>#N/A</v>
      </c>
      <c r="ER48" s="207" t="e">
        <f t="shared" si="38"/>
        <v>#N/A</v>
      </c>
      <c r="ES48" s="207" t="e">
        <f t="shared" si="39"/>
        <v>#N/A</v>
      </c>
      <c r="ET48" s="207" t="e">
        <f t="shared" si="40"/>
        <v>#N/A</v>
      </c>
      <c r="EU48" s="207" t="e">
        <f t="shared" si="41"/>
        <v>#N/A</v>
      </c>
      <c r="EV48" s="207" t="e">
        <f t="shared" si="42"/>
        <v>#N/A</v>
      </c>
      <c r="EW48" s="207" t="e">
        <f t="shared" si="43"/>
        <v>#N/A</v>
      </c>
      <c r="EX48" s="207" t="e">
        <f t="shared" si="44"/>
        <v>#N/A</v>
      </c>
      <c r="EY48" s="207" t="e">
        <f t="shared" si="45"/>
        <v>#N/A</v>
      </c>
      <c r="EZ48" s="207" t="e">
        <f t="shared" si="46"/>
        <v>#N/A</v>
      </c>
      <c r="FA48" s="207" t="e">
        <f t="shared" si="47"/>
        <v>#N/A</v>
      </c>
      <c r="FB48" s="207" t="e">
        <f t="shared" si="48"/>
        <v>#N/A</v>
      </c>
      <c r="FC48" s="207" t="e">
        <f t="shared" si="49"/>
        <v>#N/A</v>
      </c>
      <c r="FD48" s="207" t="e">
        <f t="shared" si="50"/>
        <v>#N/A</v>
      </c>
      <c r="FE48" s="207" t="e">
        <f t="shared" si="51"/>
        <v>#N/A</v>
      </c>
      <c r="FF48" s="207" t="e">
        <f t="shared" si="52"/>
        <v>#N/A</v>
      </c>
      <c r="FG48" s="207" t="e">
        <f t="shared" si="53"/>
        <v>#N/A</v>
      </c>
      <c r="FH48" s="207" t="e">
        <f t="shared" si="54"/>
        <v>#N/A</v>
      </c>
      <c r="FI48" s="207" t="e">
        <f t="shared" si="55"/>
        <v>#N/A</v>
      </c>
      <c r="FJ48" s="207" t="e">
        <f t="shared" si="56"/>
        <v>#N/A</v>
      </c>
      <c r="FK48" s="207" t="e">
        <f t="shared" si="57"/>
        <v>#N/A</v>
      </c>
      <c r="FL48" s="207" t="e">
        <f t="shared" si="58"/>
        <v>#N/A</v>
      </c>
      <c r="FM48" s="207" t="e">
        <f t="shared" si="59"/>
        <v>#N/A</v>
      </c>
      <c r="FN48" s="207" t="e">
        <f t="shared" si="60"/>
        <v>#N/A</v>
      </c>
      <c r="FO48" s="207" t="e">
        <f t="shared" si="61"/>
        <v>#N/A</v>
      </c>
      <c r="FP48" s="207" t="e">
        <f t="shared" si="62"/>
        <v>#N/A</v>
      </c>
      <c r="FQ48" s="207" t="e">
        <f t="shared" si="63"/>
        <v>#N/A</v>
      </c>
      <c r="FR48" s="207" t="e">
        <f t="shared" si="64"/>
        <v>#N/A</v>
      </c>
      <c r="FS48" s="207" t="e">
        <f t="shared" si="65"/>
        <v>#N/A</v>
      </c>
      <c r="FT48" s="207" t="e">
        <f t="shared" si="66"/>
        <v>#N/A</v>
      </c>
      <c r="FU48" s="207" t="e">
        <f t="shared" si="67"/>
        <v>#N/A</v>
      </c>
      <c r="FV48" s="207" t="e">
        <f t="shared" si="68"/>
        <v>#N/A</v>
      </c>
      <c r="FW48" s="207" t="e">
        <f t="shared" si="69"/>
        <v>#N/A</v>
      </c>
      <c r="FX48" s="207" t="e">
        <f t="shared" si="70"/>
        <v>#N/A</v>
      </c>
      <c r="FY48" s="207" t="e">
        <f t="shared" si="71"/>
        <v>#N/A</v>
      </c>
      <c r="FZ48" s="207" t="e">
        <f t="shared" si="72"/>
        <v>#N/A</v>
      </c>
      <c r="GA48" s="207" t="e">
        <f t="shared" si="73"/>
        <v>#N/A</v>
      </c>
      <c r="GB48" s="207" t="e">
        <f t="shared" si="74"/>
        <v>#N/A</v>
      </c>
      <c r="GC48" s="207" t="e">
        <f t="shared" si="75"/>
        <v>#N/A</v>
      </c>
      <c r="GD48" s="207" t="e">
        <f t="shared" si="76"/>
        <v>#N/A</v>
      </c>
      <c r="GE48" s="207" t="e">
        <f t="shared" si="77"/>
        <v>#N/A</v>
      </c>
      <c r="GF48" s="207" t="e">
        <f t="shared" si="78"/>
        <v>#N/A</v>
      </c>
      <c r="GG48" s="207" t="e">
        <f t="shared" si="79"/>
        <v>#N/A</v>
      </c>
      <c r="GH48" s="207" t="e">
        <f t="shared" si="80"/>
        <v>#N/A</v>
      </c>
      <c r="GI48" s="207" t="e">
        <f t="shared" si="81"/>
        <v>#N/A</v>
      </c>
      <c r="GJ48" s="207" t="e">
        <f t="shared" si="82"/>
        <v>#N/A</v>
      </c>
      <c r="GK48" s="207" t="e">
        <f t="shared" si="83"/>
        <v>#N/A</v>
      </c>
      <c r="GL48" s="207" t="e">
        <f t="shared" si="84"/>
        <v>#N/A</v>
      </c>
      <c r="GM48" s="207" t="e">
        <f t="shared" si="85"/>
        <v>#N/A</v>
      </c>
      <c r="GN48" s="207" t="e">
        <f t="shared" si="86"/>
        <v>#N/A</v>
      </c>
      <c r="GO48" s="207" t="e">
        <f t="shared" si="87"/>
        <v>#N/A</v>
      </c>
      <c r="GP48" s="207" t="e">
        <f t="shared" si="88"/>
        <v>#N/A</v>
      </c>
      <c r="GQ48" s="207" t="e">
        <f t="shared" si="89"/>
        <v>#N/A</v>
      </c>
      <c r="GR48" s="207" t="e">
        <f t="shared" si="90"/>
        <v>#N/A</v>
      </c>
      <c r="GS48" s="207" t="e">
        <f t="shared" si="91"/>
        <v>#N/A</v>
      </c>
      <c r="GT48" s="207" t="e">
        <f t="shared" si="92"/>
        <v>#N/A</v>
      </c>
      <c r="GU48" s="207" t="e">
        <f t="shared" si="93"/>
        <v>#N/A</v>
      </c>
      <c r="GV48" s="207" t="e">
        <f t="shared" si="94"/>
        <v>#N/A</v>
      </c>
      <c r="GW48" s="207" t="e">
        <f t="shared" si="95"/>
        <v>#N/A</v>
      </c>
      <c r="GX48" s="207" t="e">
        <f t="shared" si="96"/>
        <v>#N/A</v>
      </c>
      <c r="GY48" s="207" t="e">
        <f t="shared" si="97"/>
        <v>#N/A</v>
      </c>
      <c r="GZ48" s="207" t="e">
        <f t="shared" si="98"/>
        <v>#N/A</v>
      </c>
      <c r="HA48" s="207" t="e">
        <f t="shared" si="99"/>
        <v>#N/A</v>
      </c>
      <c r="HB48" s="207" t="e">
        <f t="shared" si="100"/>
        <v>#N/A</v>
      </c>
      <c r="HC48" s="207" t="e">
        <f t="shared" si="101"/>
        <v>#N/A</v>
      </c>
      <c r="HD48" s="207" t="e">
        <f t="shared" si="102"/>
        <v>#N/A</v>
      </c>
      <c r="HE48" s="207" t="e">
        <f t="shared" si="103"/>
        <v>#N/A</v>
      </c>
      <c r="HF48" s="207" t="e">
        <f t="shared" si="104"/>
        <v>#N/A</v>
      </c>
      <c r="HG48" s="207" t="e">
        <f t="shared" si="105"/>
        <v>#N/A</v>
      </c>
      <c r="HH48" s="207" t="e">
        <f t="shared" si="106"/>
        <v>#N/A</v>
      </c>
      <c r="HI48" s="207" t="e">
        <f t="shared" si="107"/>
        <v>#N/A</v>
      </c>
      <c r="HJ48" s="207" t="e">
        <f t="shared" si="108"/>
        <v>#N/A</v>
      </c>
      <c r="HK48" s="207" t="e">
        <f t="shared" si="109"/>
        <v>#N/A</v>
      </c>
      <c r="HL48" s="207" t="e">
        <f t="shared" si="110"/>
        <v>#N/A</v>
      </c>
      <c r="HM48" s="207" t="e">
        <f t="shared" si="111"/>
        <v>#N/A</v>
      </c>
      <c r="HN48" s="207" t="e">
        <f t="shared" si="112"/>
        <v>#N/A</v>
      </c>
      <c r="HO48" s="207" t="e">
        <f t="shared" si="113"/>
        <v>#N/A</v>
      </c>
      <c r="HP48" s="207" t="e">
        <f t="shared" si="114"/>
        <v>#N/A</v>
      </c>
      <c r="HQ48" s="207" t="e">
        <f t="shared" si="115"/>
        <v>#N/A</v>
      </c>
      <c r="HR48" s="207" t="e">
        <f t="shared" si="116"/>
        <v>#N/A</v>
      </c>
      <c r="HS48" s="207" t="e">
        <f t="shared" si="117"/>
        <v>#N/A</v>
      </c>
      <c r="HT48" s="207" t="e">
        <f t="shared" si="118"/>
        <v>#N/A</v>
      </c>
      <c r="HU48" s="207" t="e">
        <f t="shared" si="119"/>
        <v>#N/A</v>
      </c>
      <c r="HV48" s="207" t="e">
        <f t="shared" si="120"/>
        <v>#N/A</v>
      </c>
      <c r="HW48" s="207" t="e">
        <f t="shared" si="121"/>
        <v>#N/A</v>
      </c>
      <c r="HX48" s="207" t="e">
        <f t="shared" si="122"/>
        <v>#N/A</v>
      </c>
      <c r="HY48" s="207" t="e">
        <f t="shared" si="123"/>
        <v>#N/A</v>
      </c>
      <c r="HZ48" s="207" t="e">
        <f t="shared" si="124"/>
        <v>#N/A</v>
      </c>
      <c r="IA48" s="207" t="e">
        <f t="shared" si="125"/>
        <v>#N/A</v>
      </c>
      <c r="IB48" s="207" t="e">
        <f t="shared" si="126"/>
        <v>#N/A</v>
      </c>
    </row>
    <row r="49" spans="1:236" hidden="1" x14ac:dyDescent="0.25">
      <c r="A49" s="22">
        <v>46</v>
      </c>
      <c r="B49" s="110" t="str">
        <f t="shared" si="10"/>
        <v/>
      </c>
      <c r="C49" s="124"/>
      <c r="D49" s="110" t="str">
        <f t="shared" si="11"/>
        <v/>
      </c>
      <c r="E49" s="119" t="str">
        <f t="shared" si="12"/>
        <v/>
      </c>
      <c r="F49" s="23" t="str">
        <f t="shared" si="13"/>
        <v/>
      </c>
      <c r="G49" s="24" t="str">
        <f t="shared" si="14"/>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15"/>
        <v/>
      </c>
      <c r="K49" s="26"/>
      <c r="L49" s="24" t="str">
        <f>IF(OR(F49="",K49=""),"",MATCH(K49,Confidence!$A$1:$A$10,0))</f>
        <v/>
      </c>
      <c r="M49" s="27" t="str">
        <f t="shared" si="16"/>
        <v/>
      </c>
      <c r="N49" s="27" t="str">
        <f t="shared" si="17"/>
        <v/>
      </c>
      <c r="O49" s="24"/>
      <c r="P49" s="111" t="str">
        <f t="shared" si="18"/>
        <v/>
      </c>
      <c r="Q49" s="111" t="str">
        <f t="shared" si="19"/>
        <v/>
      </c>
      <c r="R49" s="39" t="str">
        <f t="shared" si="20"/>
        <v/>
      </c>
      <c r="S49" s="124"/>
      <c r="T49" s="218" t="str">
        <f>IF(AND(B49&gt;0,C49&gt;0,D49&gt;0,M49&gt;0,N49&gt;0,S49&gt;0,NOT(K49="")),ABS(VLOOKUP($S$1,VLookups!$A$28:$B$29,2,FALSE)-_xlfn.BETA.DIST(S49,IF(G49="L",N49,M49),IF(G49="L",M49,N49),TRUE,B49,D49)),"")</f>
        <v/>
      </c>
      <c r="U49" s="121" t="str">
        <f>IF(OR($M49="",$N49=""),"",_xlfn.BETA.INV(ABS(VLOOKUP($S$1,VLookups!$A$28:$B$29,2,FALSE)-U$3),IF($G49="L",$N49,$M49),IF($G49="L",$M49,$N49),$B49,$D49))</f>
        <v/>
      </c>
      <c r="V49" s="122" t="str">
        <f>IF(OR($M49="",$N49=""),"",_xlfn.BETA.INV(ABS(VLOOKUP($S$1,VLookups!$A$28:$B$29,2,FALSE)-V$3),IF($G49="L",$N49,$M49),IF($G49="L",$M49,$N49),$B49,$D49))</f>
        <v/>
      </c>
      <c r="W49" s="121" t="str">
        <f>IF(OR($M49="",$N49=""),"",_xlfn.BETA.INV(ABS(VLOOKUP($S$1,VLookups!$A$28:$B$29,2,FALSE)-W$3),IF($G49="L",$N49,$M49),IF($G49="L",$M49,$N49),$B49,$D49))</f>
        <v/>
      </c>
      <c r="X49" s="122" t="str">
        <f>IF(OR($M49="",$N49=""),"",_xlfn.BETA.INV(ABS(VLOOKUP($S$1,VLookups!$A$28:$B$29,2,FALSE)-X$3),IF($G49="L",$N49,$M49),IF($G49="L",$M49,$N49),$B49,$D49))</f>
        <v/>
      </c>
      <c r="Y49" s="121" t="str">
        <f>IF(OR($M49="",$N49=""),"",_xlfn.BETA.INV(ABS(VLOOKUP($S$1,VLookups!$A$28:$B$29,2,FALSE)-Y$3),IF($G49="L",$N49,$M49),IF($G49="L",$M49,$N49),$B49,$D49))</f>
        <v/>
      </c>
      <c r="Z49" s="122" t="str">
        <f>IF(OR($M49="",$N49=""),"",_xlfn.BETA.INV(ABS(VLOOKUP($S$1,VLookups!$A$28:$B$29,2,FALSE)-Z$3),IF($G49="L",$N49,$M49),IF($G49="L",$M49,$N49),$B49,$D49))</f>
        <v/>
      </c>
      <c r="AA49" s="121" t="str">
        <f>IF(OR($M49="",$N49=""),"",_xlfn.BETA.INV(ABS(VLOOKUP($S$1,VLookups!$A$28:$B$29,2,FALSE)-AA$3),IF($G49="L",$N49,$M49),IF($G49="L",$M49,$N49),$B49,$D49))</f>
        <v/>
      </c>
      <c r="AB49" s="122" t="str">
        <f>IF(OR($M49="",$N49=""),"",_xlfn.BETA.INV(ABS(VLOOKUP($S$1,VLookups!$A$28:$B$29,2,FALSE)-AB$3),IF($G49="L",$N49,$M49),IF($G49="L",$M49,$N49),$B49,$D49))</f>
        <v/>
      </c>
      <c r="AC49" s="121" t="str">
        <f>IF(OR($M49="",$N49=""),"",_xlfn.BETA.INV(ABS(VLOOKUP($S$1,VLookups!$A$28:$B$29,2,FALSE)-AC$3),IF($G49="L",$N49,$M49),IF($G49="L",$M49,$N49),$B49,$D49))</f>
        <v/>
      </c>
      <c r="AD49" s="122" t="str">
        <f>IF(OR($M49="",$N49=""),"",_xlfn.BETA.INV(ABS(VLOOKUP($S$1,VLookups!$A$28:$B$29,2,FALSE)-AD$3),IF($G49="L",$N49,$M49),IF($G49="L",$M49,$N49),$B49,$D49))</f>
        <v/>
      </c>
      <c r="AE49" s="121" t="str">
        <f>IF(OR($M49="",$N49=""),"",_xlfn.BETA.INV(ABS(VLOOKUP($S$1,VLookups!$A$28:$B$29,2,FALSE)-AE$3),IF($G49="L",$N49,$M49),IF($G49="L",$M49,$N49),$B49,$D49))</f>
        <v/>
      </c>
      <c r="AF49" s="122" t="str">
        <f>IF(OR($M49="",$N49=""),"",_xlfn.BETA.INV(ABS(VLOOKUP($S$1,VLookups!$A$28:$B$29,2,FALSE)-AF$3),IF($G49="L",$N49,$M49),IF($G49="L",$M49,$N49),$B49,$D49))</f>
        <v/>
      </c>
      <c r="AG49" s="17"/>
      <c r="AH49" s="208" t="str">
        <f t="shared" si="21"/>
        <v/>
      </c>
      <c r="AI49" s="206" t="str">
        <f t="shared" si="22"/>
        <v/>
      </c>
      <c r="AJ49" s="190" t="str">
        <f t="shared" ref="AJ49:CU49" si="213">IF(ISNONTEXT($AH49),AI49+$AH49,"")</f>
        <v/>
      </c>
      <c r="AK49" s="190" t="str">
        <f t="shared" si="213"/>
        <v/>
      </c>
      <c r="AL49" s="190" t="str">
        <f t="shared" si="213"/>
        <v/>
      </c>
      <c r="AM49" s="190" t="str">
        <f t="shared" si="213"/>
        <v/>
      </c>
      <c r="AN49" s="190" t="str">
        <f t="shared" si="213"/>
        <v/>
      </c>
      <c r="AO49" s="190" t="str">
        <f t="shared" si="213"/>
        <v/>
      </c>
      <c r="AP49" s="190" t="str">
        <f t="shared" si="213"/>
        <v/>
      </c>
      <c r="AQ49" s="190" t="str">
        <f t="shared" si="213"/>
        <v/>
      </c>
      <c r="AR49" s="190" t="str">
        <f t="shared" si="213"/>
        <v/>
      </c>
      <c r="AS49" s="190" t="str">
        <f t="shared" si="213"/>
        <v/>
      </c>
      <c r="AT49" s="190" t="str">
        <f t="shared" si="213"/>
        <v/>
      </c>
      <c r="AU49" s="190" t="str">
        <f t="shared" si="213"/>
        <v/>
      </c>
      <c r="AV49" s="190" t="str">
        <f t="shared" si="213"/>
        <v/>
      </c>
      <c r="AW49" s="190" t="str">
        <f t="shared" si="213"/>
        <v/>
      </c>
      <c r="AX49" s="190" t="str">
        <f t="shared" si="213"/>
        <v/>
      </c>
      <c r="AY49" s="190" t="str">
        <f t="shared" si="213"/>
        <v/>
      </c>
      <c r="AZ49" s="190" t="str">
        <f t="shared" si="213"/>
        <v/>
      </c>
      <c r="BA49" s="190" t="str">
        <f t="shared" si="213"/>
        <v/>
      </c>
      <c r="BB49" s="190" t="str">
        <f t="shared" si="213"/>
        <v/>
      </c>
      <c r="BC49" s="190" t="str">
        <f t="shared" si="213"/>
        <v/>
      </c>
      <c r="BD49" s="190" t="str">
        <f t="shared" si="213"/>
        <v/>
      </c>
      <c r="BE49" s="190" t="str">
        <f t="shared" si="213"/>
        <v/>
      </c>
      <c r="BF49" s="190" t="str">
        <f t="shared" si="213"/>
        <v/>
      </c>
      <c r="BG49" s="190" t="str">
        <f t="shared" si="213"/>
        <v/>
      </c>
      <c r="BH49" s="190" t="str">
        <f t="shared" si="213"/>
        <v/>
      </c>
      <c r="BI49" s="190" t="str">
        <f t="shared" si="213"/>
        <v/>
      </c>
      <c r="BJ49" s="190" t="str">
        <f t="shared" si="213"/>
        <v/>
      </c>
      <c r="BK49" s="190" t="str">
        <f t="shared" si="213"/>
        <v/>
      </c>
      <c r="BL49" s="190" t="str">
        <f t="shared" si="213"/>
        <v/>
      </c>
      <c r="BM49" s="190" t="str">
        <f t="shared" si="213"/>
        <v/>
      </c>
      <c r="BN49" s="190" t="str">
        <f t="shared" si="213"/>
        <v/>
      </c>
      <c r="BO49" s="190" t="str">
        <f t="shared" si="213"/>
        <v/>
      </c>
      <c r="BP49" s="190" t="str">
        <f t="shared" si="213"/>
        <v/>
      </c>
      <c r="BQ49" s="190" t="str">
        <f t="shared" si="213"/>
        <v/>
      </c>
      <c r="BR49" s="190" t="str">
        <f t="shared" si="213"/>
        <v/>
      </c>
      <c r="BS49" s="190" t="str">
        <f t="shared" si="213"/>
        <v/>
      </c>
      <c r="BT49" s="190" t="str">
        <f t="shared" si="213"/>
        <v/>
      </c>
      <c r="BU49" s="190" t="str">
        <f t="shared" si="213"/>
        <v/>
      </c>
      <c r="BV49" s="190" t="str">
        <f t="shared" si="213"/>
        <v/>
      </c>
      <c r="BW49" s="190" t="str">
        <f t="shared" si="213"/>
        <v/>
      </c>
      <c r="BX49" s="190" t="str">
        <f t="shared" si="213"/>
        <v/>
      </c>
      <c r="BY49" s="190" t="str">
        <f t="shared" si="213"/>
        <v/>
      </c>
      <c r="BZ49" s="190" t="str">
        <f t="shared" si="213"/>
        <v/>
      </c>
      <c r="CA49" s="190" t="str">
        <f t="shared" si="213"/>
        <v/>
      </c>
      <c r="CB49" s="190" t="str">
        <f t="shared" si="213"/>
        <v/>
      </c>
      <c r="CC49" s="190" t="str">
        <f t="shared" si="213"/>
        <v/>
      </c>
      <c r="CD49" s="190" t="str">
        <f t="shared" si="213"/>
        <v/>
      </c>
      <c r="CE49" s="190" t="str">
        <f t="shared" si="213"/>
        <v/>
      </c>
      <c r="CF49" s="190" t="str">
        <f t="shared" si="213"/>
        <v/>
      </c>
      <c r="CG49" s="190" t="str">
        <f t="shared" si="213"/>
        <v/>
      </c>
      <c r="CH49" s="190" t="str">
        <f t="shared" si="213"/>
        <v/>
      </c>
      <c r="CI49" s="190" t="str">
        <f t="shared" si="213"/>
        <v/>
      </c>
      <c r="CJ49" s="190" t="str">
        <f t="shared" si="213"/>
        <v/>
      </c>
      <c r="CK49" s="190" t="str">
        <f t="shared" si="213"/>
        <v/>
      </c>
      <c r="CL49" s="190" t="str">
        <f t="shared" si="213"/>
        <v/>
      </c>
      <c r="CM49" s="190" t="str">
        <f t="shared" si="213"/>
        <v/>
      </c>
      <c r="CN49" s="190" t="str">
        <f t="shared" si="213"/>
        <v/>
      </c>
      <c r="CO49" s="190" t="str">
        <f t="shared" si="213"/>
        <v/>
      </c>
      <c r="CP49" s="190" t="str">
        <f t="shared" si="213"/>
        <v/>
      </c>
      <c r="CQ49" s="190" t="str">
        <f t="shared" si="213"/>
        <v/>
      </c>
      <c r="CR49" s="190" t="str">
        <f t="shared" si="213"/>
        <v/>
      </c>
      <c r="CS49" s="190" t="str">
        <f t="shared" si="213"/>
        <v/>
      </c>
      <c r="CT49" s="190" t="str">
        <f t="shared" si="213"/>
        <v/>
      </c>
      <c r="CU49" s="190" t="str">
        <f t="shared" si="213"/>
        <v/>
      </c>
      <c r="CV49" s="190" t="str">
        <f t="shared" ref="CV49:ED49" si="214">IF(ISNONTEXT($AH49),CU49+$AH49,"")</f>
        <v/>
      </c>
      <c r="CW49" s="190" t="str">
        <f t="shared" si="214"/>
        <v/>
      </c>
      <c r="CX49" s="190" t="str">
        <f t="shared" si="214"/>
        <v/>
      </c>
      <c r="CY49" s="190" t="str">
        <f t="shared" si="214"/>
        <v/>
      </c>
      <c r="CZ49" s="190" t="str">
        <f t="shared" si="214"/>
        <v/>
      </c>
      <c r="DA49" s="190" t="str">
        <f t="shared" si="214"/>
        <v/>
      </c>
      <c r="DB49" s="190" t="str">
        <f t="shared" si="214"/>
        <v/>
      </c>
      <c r="DC49" s="190" t="str">
        <f t="shared" si="214"/>
        <v/>
      </c>
      <c r="DD49" s="190" t="str">
        <f t="shared" si="214"/>
        <v/>
      </c>
      <c r="DE49" s="190" t="str">
        <f t="shared" si="214"/>
        <v/>
      </c>
      <c r="DF49" s="190" t="str">
        <f t="shared" si="214"/>
        <v/>
      </c>
      <c r="DG49" s="190" t="str">
        <f t="shared" si="214"/>
        <v/>
      </c>
      <c r="DH49" s="190" t="str">
        <f t="shared" si="214"/>
        <v/>
      </c>
      <c r="DI49" s="190" t="str">
        <f t="shared" si="214"/>
        <v/>
      </c>
      <c r="DJ49" s="190" t="str">
        <f t="shared" si="214"/>
        <v/>
      </c>
      <c r="DK49" s="190" t="str">
        <f t="shared" si="214"/>
        <v/>
      </c>
      <c r="DL49" s="190" t="str">
        <f t="shared" si="214"/>
        <v/>
      </c>
      <c r="DM49" s="190" t="str">
        <f t="shared" si="214"/>
        <v/>
      </c>
      <c r="DN49" s="190" t="str">
        <f t="shared" si="214"/>
        <v/>
      </c>
      <c r="DO49" s="190" t="str">
        <f t="shared" si="214"/>
        <v/>
      </c>
      <c r="DP49" s="190" t="str">
        <f t="shared" si="214"/>
        <v/>
      </c>
      <c r="DQ49" s="190" t="str">
        <f t="shared" si="214"/>
        <v/>
      </c>
      <c r="DR49" s="190" t="str">
        <f t="shared" si="214"/>
        <v/>
      </c>
      <c r="DS49" s="190" t="str">
        <f t="shared" si="214"/>
        <v/>
      </c>
      <c r="DT49" s="190" t="str">
        <f t="shared" si="214"/>
        <v/>
      </c>
      <c r="DU49" s="190" t="str">
        <f t="shared" si="214"/>
        <v/>
      </c>
      <c r="DV49" s="190" t="str">
        <f t="shared" si="214"/>
        <v/>
      </c>
      <c r="DW49" s="190" t="str">
        <f t="shared" si="214"/>
        <v/>
      </c>
      <c r="DX49" s="190" t="str">
        <f t="shared" si="214"/>
        <v/>
      </c>
      <c r="DY49" s="190" t="str">
        <f t="shared" si="214"/>
        <v/>
      </c>
      <c r="DZ49" s="190" t="str">
        <f t="shared" si="214"/>
        <v/>
      </c>
      <c r="EA49" s="190" t="str">
        <f t="shared" si="214"/>
        <v/>
      </c>
      <c r="EB49" s="190" t="str">
        <f t="shared" si="214"/>
        <v/>
      </c>
      <c r="EC49" s="190" t="str">
        <f t="shared" si="214"/>
        <v/>
      </c>
      <c r="ED49" s="190" t="str">
        <f t="shared" si="214"/>
        <v/>
      </c>
      <c r="EE49" s="206" t="str">
        <f t="shared" si="25"/>
        <v/>
      </c>
      <c r="EF49" s="207" t="e">
        <f t="shared" si="26"/>
        <v>#N/A</v>
      </c>
      <c r="EG49" s="207" t="e">
        <f t="shared" si="27"/>
        <v>#N/A</v>
      </c>
      <c r="EH49" s="207" t="e">
        <f t="shared" si="28"/>
        <v>#N/A</v>
      </c>
      <c r="EI49" s="207" t="e">
        <f t="shared" si="29"/>
        <v>#N/A</v>
      </c>
      <c r="EJ49" s="207" t="e">
        <f t="shared" si="30"/>
        <v>#N/A</v>
      </c>
      <c r="EK49" s="207" t="e">
        <f t="shared" si="31"/>
        <v>#N/A</v>
      </c>
      <c r="EL49" s="207" t="e">
        <f t="shared" si="32"/>
        <v>#N/A</v>
      </c>
      <c r="EM49" s="207" t="e">
        <f t="shared" si="33"/>
        <v>#N/A</v>
      </c>
      <c r="EN49" s="207" t="e">
        <f t="shared" si="34"/>
        <v>#N/A</v>
      </c>
      <c r="EO49" s="207" t="e">
        <f t="shared" si="35"/>
        <v>#N/A</v>
      </c>
      <c r="EP49" s="207" t="e">
        <f t="shared" si="36"/>
        <v>#N/A</v>
      </c>
      <c r="EQ49" s="207" t="e">
        <f t="shared" si="37"/>
        <v>#N/A</v>
      </c>
      <c r="ER49" s="207" t="e">
        <f t="shared" si="38"/>
        <v>#N/A</v>
      </c>
      <c r="ES49" s="207" t="e">
        <f t="shared" si="39"/>
        <v>#N/A</v>
      </c>
      <c r="ET49" s="207" t="e">
        <f t="shared" si="40"/>
        <v>#N/A</v>
      </c>
      <c r="EU49" s="207" t="e">
        <f t="shared" si="41"/>
        <v>#N/A</v>
      </c>
      <c r="EV49" s="207" t="e">
        <f t="shared" si="42"/>
        <v>#N/A</v>
      </c>
      <c r="EW49" s="207" t="e">
        <f t="shared" si="43"/>
        <v>#N/A</v>
      </c>
      <c r="EX49" s="207" t="e">
        <f t="shared" si="44"/>
        <v>#N/A</v>
      </c>
      <c r="EY49" s="207" t="e">
        <f t="shared" si="45"/>
        <v>#N/A</v>
      </c>
      <c r="EZ49" s="207" t="e">
        <f t="shared" si="46"/>
        <v>#N/A</v>
      </c>
      <c r="FA49" s="207" t="e">
        <f t="shared" si="47"/>
        <v>#N/A</v>
      </c>
      <c r="FB49" s="207" t="e">
        <f t="shared" si="48"/>
        <v>#N/A</v>
      </c>
      <c r="FC49" s="207" t="e">
        <f t="shared" si="49"/>
        <v>#N/A</v>
      </c>
      <c r="FD49" s="207" t="e">
        <f t="shared" si="50"/>
        <v>#N/A</v>
      </c>
      <c r="FE49" s="207" t="e">
        <f t="shared" si="51"/>
        <v>#N/A</v>
      </c>
      <c r="FF49" s="207" t="e">
        <f t="shared" si="52"/>
        <v>#N/A</v>
      </c>
      <c r="FG49" s="207" t="e">
        <f t="shared" si="53"/>
        <v>#N/A</v>
      </c>
      <c r="FH49" s="207" t="e">
        <f t="shared" si="54"/>
        <v>#N/A</v>
      </c>
      <c r="FI49" s="207" t="e">
        <f t="shared" si="55"/>
        <v>#N/A</v>
      </c>
      <c r="FJ49" s="207" t="e">
        <f t="shared" si="56"/>
        <v>#N/A</v>
      </c>
      <c r="FK49" s="207" t="e">
        <f t="shared" si="57"/>
        <v>#N/A</v>
      </c>
      <c r="FL49" s="207" t="e">
        <f t="shared" si="58"/>
        <v>#N/A</v>
      </c>
      <c r="FM49" s="207" t="e">
        <f t="shared" si="59"/>
        <v>#N/A</v>
      </c>
      <c r="FN49" s="207" t="e">
        <f t="shared" si="60"/>
        <v>#N/A</v>
      </c>
      <c r="FO49" s="207" t="e">
        <f t="shared" si="61"/>
        <v>#N/A</v>
      </c>
      <c r="FP49" s="207" t="e">
        <f t="shared" si="62"/>
        <v>#N/A</v>
      </c>
      <c r="FQ49" s="207" t="e">
        <f t="shared" si="63"/>
        <v>#N/A</v>
      </c>
      <c r="FR49" s="207" t="e">
        <f t="shared" si="64"/>
        <v>#N/A</v>
      </c>
      <c r="FS49" s="207" t="e">
        <f t="shared" si="65"/>
        <v>#N/A</v>
      </c>
      <c r="FT49" s="207" t="e">
        <f t="shared" si="66"/>
        <v>#N/A</v>
      </c>
      <c r="FU49" s="207" t="e">
        <f t="shared" si="67"/>
        <v>#N/A</v>
      </c>
      <c r="FV49" s="207" t="e">
        <f t="shared" si="68"/>
        <v>#N/A</v>
      </c>
      <c r="FW49" s="207" t="e">
        <f t="shared" si="69"/>
        <v>#N/A</v>
      </c>
      <c r="FX49" s="207" t="e">
        <f t="shared" si="70"/>
        <v>#N/A</v>
      </c>
      <c r="FY49" s="207" t="e">
        <f t="shared" si="71"/>
        <v>#N/A</v>
      </c>
      <c r="FZ49" s="207" t="e">
        <f t="shared" si="72"/>
        <v>#N/A</v>
      </c>
      <c r="GA49" s="207" t="e">
        <f t="shared" si="73"/>
        <v>#N/A</v>
      </c>
      <c r="GB49" s="207" t="e">
        <f t="shared" si="74"/>
        <v>#N/A</v>
      </c>
      <c r="GC49" s="207" t="e">
        <f t="shared" si="75"/>
        <v>#N/A</v>
      </c>
      <c r="GD49" s="207" t="e">
        <f t="shared" si="76"/>
        <v>#N/A</v>
      </c>
      <c r="GE49" s="207" t="e">
        <f t="shared" si="77"/>
        <v>#N/A</v>
      </c>
      <c r="GF49" s="207" t="e">
        <f t="shared" si="78"/>
        <v>#N/A</v>
      </c>
      <c r="GG49" s="207" t="e">
        <f t="shared" si="79"/>
        <v>#N/A</v>
      </c>
      <c r="GH49" s="207" t="e">
        <f t="shared" si="80"/>
        <v>#N/A</v>
      </c>
      <c r="GI49" s="207" t="e">
        <f t="shared" si="81"/>
        <v>#N/A</v>
      </c>
      <c r="GJ49" s="207" t="e">
        <f t="shared" si="82"/>
        <v>#N/A</v>
      </c>
      <c r="GK49" s="207" t="e">
        <f t="shared" si="83"/>
        <v>#N/A</v>
      </c>
      <c r="GL49" s="207" t="e">
        <f t="shared" si="84"/>
        <v>#N/A</v>
      </c>
      <c r="GM49" s="207" t="e">
        <f t="shared" si="85"/>
        <v>#N/A</v>
      </c>
      <c r="GN49" s="207" t="e">
        <f t="shared" si="86"/>
        <v>#N/A</v>
      </c>
      <c r="GO49" s="207" t="e">
        <f t="shared" si="87"/>
        <v>#N/A</v>
      </c>
      <c r="GP49" s="207" t="e">
        <f t="shared" si="88"/>
        <v>#N/A</v>
      </c>
      <c r="GQ49" s="207" t="e">
        <f t="shared" si="89"/>
        <v>#N/A</v>
      </c>
      <c r="GR49" s="207" t="e">
        <f t="shared" si="90"/>
        <v>#N/A</v>
      </c>
      <c r="GS49" s="207" t="e">
        <f t="shared" si="91"/>
        <v>#N/A</v>
      </c>
      <c r="GT49" s="207" t="e">
        <f t="shared" si="92"/>
        <v>#N/A</v>
      </c>
      <c r="GU49" s="207" t="e">
        <f t="shared" si="93"/>
        <v>#N/A</v>
      </c>
      <c r="GV49" s="207" t="e">
        <f t="shared" si="94"/>
        <v>#N/A</v>
      </c>
      <c r="GW49" s="207" t="e">
        <f t="shared" si="95"/>
        <v>#N/A</v>
      </c>
      <c r="GX49" s="207" t="e">
        <f t="shared" si="96"/>
        <v>#N/A</v>
      </c>
      <c r="GY49" s="207" t="e">
        <f t="shared" si="97"/>
        <v>#N/A</v>
      </c>
      <c r="GZ49" s="207" t="e">
        <f t="shared" si="98"/>
        <v>#N/A</v>
      </c>
      <c r="HA49" s="207" t="e">
        <f t="shared" si="99"/>
        <v>#N/A</v>
      </c>
      <c r="HB49" s="207" t="e">
        <f t="shared" si="100"/>
        <v>#N/A</v>
      </c>
      <c r="HC49" s="207" t="e">
        <f t="shared" si="101"/>
        <v>#N/A</v>
      </c>
      <c r="HD49" s="207" t="e">
        <f t="shared" si="102"/>
        <v>#N/A</v>
      </c>
      <c r="HE49" s="207" t="e">
        <f t="shared" si="103"/>
        <v>#N/A</v>
      </c>
      <c r="HF49" s="207" t="e">
        <f t="shared" si="104"/>
        <v>#N/A</v>
      </c>
      <c r="HG49" s="207" t="e">
        <f t="shared" si="105"/>
        <v>#N/A</v>
      </c>
      <c r="HH49" s="207" t="e">
        <f t="shared" si="106"/>
        <v>#N/A</v>
      </c>
      <c r="HI49" s="207" t="e">
        <f t="shared" si="107"/>
        <v>#N/A</v>
      </c>
      <c r="HJ49" s="207" t="e">
        <f t="shared" si="108"/>
        <v>#N/A</v>
      </c>
      <c r="HK49" s="207" t="e">
        <f t="shared" si="109"/>
        <v>#N/A</v>
      </c>
      <c r="HL49" s="207" t="e">
        <f t="shared" si="110"/>
        <v>#N/A</v>
      </c>
      <c r="HM49" s="207" t="e">
        <f t="shared" si="111"/>
        <v>#N/A</v>
      </c>
      <c r="HN49" s="207" t="e">
        <f t="shared" si="112"/>
        <v>#N/A</v>
      </c>
      <c r="HO49" s="207" t="e">
        <f t="shared" si="113"/>
        <v>#N/A</v>
      </c>
      <c r="HP49" s="207" t="e">
        <f t="shared" si="114"/>
        <v>#N/A</v>
      </c>
      <c r="HQ49" s="207" t="e">
        <f t="shared" si="115"/>
        <v>#N/A</v>
      </c>
      <c r="HR49" s="207" t="e">
        <f t="shared" si="116"/>
        <v>#N/A</v>
      </c>
      <c r="HS49" s="207" t="e">
        <f t="shared" si="117"/>
        <v>#N/A</v>
      </c>
      <c r="HT49" s="207" t="e">
        <f t="shared" si="118"/>
        <v>#N/A</v>
      </c>
      <c r="HU49" s="207" t="e">
        <f t="shared" si="119"/>
        <v>#N/A</v>
      </c>
      <c r="HV49" s="207" t="e">
        <f t="shared" si="120"/>
        <v>#N/A</v>
      </c>
      <c r="HW49" s="207" t="e">
        <f t="shared" si="121"/>
        <v>#N/A</v>
      </c>
      <c r="HX49" s="207" t="e">
        <f t="shared" si="122"/>
        <v>#N/A</v>
      </c>
      <c r="HY49" s="207" t="e">
        <f t="shared" si="123"/>
        <v>#N/A</v>
      </c>
      <c r="HZ49" s="207" t="e">
        <f t="shared" si="124"/>
        <v>#N/A</v>
      </c>
      <c r="IA49" s="207" t="e">
        <f t="shared" si="125"/>
        <v>#N/A</v>
      </c>
      <c r="IB49" s="207" t="e">
        <f t="shared" si="126"/>
        <v>#N/A</v>
      </c>
    </row>
    <row r="50" spans="1:236" hidden="1" x14ac:dyDescent="0.25">
      <c r="A50" s="22">
        <v>47</v>
      </c>
      <c r="B50" s="110" t="str">
        <f t="shared" si="10"/>
        <v/>
      </c>
      <c r="C50" s="124"/>
      <c r="D50" s="110" t="str">
        <f t="shared" si="11"/>
        <v/>
      </c>
      <c r="E50" s="119" t="str">
        <f t="shared" si="12"/>
        <v/>
      </c>
      <c r="F50" s="23" t="str">
        <f t="shared" si="13"/>
        <v/>
      </c>
      <c r="G50" s="24" t="str">
        <f t="shared" si="14"/>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15"/>
        <v/>
      </c>
      <c r="K50" s="26"/>
      <c r="L50" s="24" t="str">
        <f>IF(OR(F50="",K50=""),"",MATCH(K50,Confidence!$A$1:$A$10,0))</f>
        <v/>
      </c>
      <c r="M50" s="27" t="str">
        <f t="shared" si="16"/>
        <v/>
      </c>
      <c r="N50" s="27" t="str">
        <f t="shared" si="17"/>
        <v/>
      </c>
      <c r="O50" s="24"/>
      <c r="P50" s="111" t="str">
        <f t="shared" si="18"/>
        <v/>
      </c>
      <c r="Q50" s="111" t="str">
        <f t="shared" si="19"/>
        <v/>
      </c>
      <c r="R50" s="39" t="str">
        <f t="shared" si="20"/>
        <v/>
      </c>
      <c r="S50" s="124"/>
      <c r="T50" s="218" t="str">
        <f>IF(AND(B50&gt;0,C50&gt;0,D50&gt;0,M50&gt;0,N50&gt;0,S50&gt;0,NOT(K50="")),ABS(VLOOKUP($S$1,VLookups!$A$28:$B$29,2,FALSE)-_xlfn.BETA.DIST(S50,IF(G50="L",N50,M50),IF(G50="L",M50,N50),TRUE,B50,D50)),"")</f>
        <v/>
      </c>
      <c r="U50" s="121" t="str">
        <f>IF(OR($M50="",$N50=""),"",_xlfn.BETA.INV(ABS(VLOOKUP($S$1,VLookups!$A$28:$B$29,2,FALSE)-U$3),IF($G50="L",$N50,$M50),IF($G50="L",$M50,$N50),$B50,$D50))</f>
        <v/>
      </c>
      <c r="V50" s="122" t="str">
        <f>IF(OR($M50="",$N50=""),"",_xlfn.BETA.INV(ABS(VLOOKUP($S$1,VLookups!$A$28:$B$29,2,FALSE)-V$3),IF($G50="L",$N50,$M50),IF($G50="L",$M50,$N50),$B50,$D50))</f>
        <v/>
      </c>
      <c r="W50" s="121" t="str">
        <f>IF(OR($M50="",$N50=""),"",_xlfn.BETA.INV(ABS(VLOOKUP($S$1,VLookups!$A$28:$B$29,2,FALSE)-W$3),IF($G50="L",$N50,$M50),IF($G50="L",$M50,$N50),$B50,$D50))</f>
        <v/>
      </c>
      <c r="X50" s="122" t="str">
        <f>IF(OR($M50="",$N50=""),"",_xlfn.BETA.INV(ABS(VLOOKUP($S$1,VLookups!$A$28:$B$29,2,FALSE)-X$3),IF($G50="L",$N50,$M50),IF($G50="L",$M50,$N50),$B50,$D50))</f>
        <v/>
      </c>
      <c r="Y50" s="121" t="str">
        <f>IF(OR($M50="",$N50=""),"",_xlfn.BETA.INV(ABS(VLOOKUP($S$1,VLookups!$A$28:$B$29,2,FALSE)-Y$3),IF($G50="L",$N50,$M50),IF($G50="L",$M50,$N50),$B50,$D50))</f>
        <v/>
      </c>
      <c r="Z50" s="122" t="str">
        <f>IF(OR($M50="",$N50=""),"",_xlfn.BETA.INV(ABS(VLOOKUP($S$1,VLookups!$A$28:$B$29,2,FALSE)-Z$3),IF($G50="L",$N50,$M50),IF($G50="L",$M50,$N50),$B50,$D50))</f>
        <v/>
      </c>
      <c r="AA50" s="121" t="str">
        <f>IF(OR($M50="",$N50=""),"",_xlfn.BETA.INV(ABS(VLOOKUP($S$1,VLookups!$A$28:$B$29,2,FALSE)-AA$3),IF($G50="L",$N50,$M50),IF($G50="L",$M50,$N50),$B50,$D50))</f>
        <v/>
      </c>
      <c r="AB50" s="122" t="str">
        <f>IF(OR($M50="",$N50=""),"",_xlfn.BETA.INV(ABS(VLOOKUP($S$1,VLookups!$A$28:$B$29,2,FALSE)-AB$3),IF($G50="L",$N50,$M50),IF($G50="L",$M50,$N50),$B50,$D50))</f>
        <v/>
      </c>
      <c r="AC50" s="121" t="str">
        <f>IF(OR($M50="",$N50=""),"",_xlfn.BETA.INV(ABS(VLOOKUP($S$1,VLookups!$A$28:$B$29,2,FALSE)-AC$3),IF($G50="L",$N50,$M50),IF($G50="L",$M50,$N50),$B50,$D50))</f>
        <v/>
      </c>
      <c r="AD50" s="122" t="str">
        <f>IF(OR($M50="",$N50=""),"",_xlfn.BETA.INV(ABS(VLOOKUP($S$1,VLookups!$A$28:$B$29,2,FALSE)-AD$3),IF($G50="L",$N50,$M50),IF($G50="L",$M50,$N50),$B50,$D50))</f>
        <v/>
      </c>
      <c r="AE50" s="121" t="str">
        <f>IF(OR($M50="",$N50=""),"",_xlfn.BETA.INV(ABS(VLOOKUP($S$1,VLookups!$A$28:$B$29,2,FALSE)-AE$3),IF($G50="L",$N50,$M50),IF($G50="L",$M50,$N50),$B50,$D50))</f>
        <v/>
      </c>
      <c r="AF50" s="122" t="str">
        <f>IF(OR($M50="",$N50=""),"",_xlfn.BETA.INV(ABS(VLOOKUP($S$1,VLookups!$A$28:$B$29,2,FALSE)-AF$3),IF($G50="L",$N50,$M50),IF($G50="L",$M50,$N50),$B50,$D50))</f>
        <v/>
      </c>
      <c r="AG50" s="17"/>
      <c r="AH50" s="208" t="str">
        <f t="shared" si="21"/>
        <v/>
      </c>
      <c r="AI50" s="206" t="str">
        <f t="shared" si="22"/>
        <v/>
      </c>
      <c r="AJ50" s="190" t="str">
        <f t="shared" ref="AJ50:CU50" si="215">IF(ISNONTEXT($AH50),AI50+$AH50,"")</f>
        <v/>
      </c>
      <c r="AK50" s="190" t="str">
        <f t="shared" si="215"/>
        <v/>
      </c>
      <c r="AL50" s="190" t="str">
        <f t="shared" si="215"/>
        <v/>
      </c>
      <c r="AM50" s="190" t="str">
        <f t="shared" si="215"/>
        <v/>
      </c>
      <c r="AN50" s="190" t="str">
        <f t="shared" si="215"/>
        <v/>
      </c>
      <c r="AO50" s="190" t="str">
        <f t="shared" si="215"/>
        <v/>
      </c>
      <c r="AP50" s="190" t="str">
        <f t="shared" si="215"/>
        <v/>
      </c>
      <c r="AQ50" s="190" t="str">
        <f t="shared" si="215"/>
        <v/>
      </c>
      <c r="AR50" s="190" t="str">
        <f t="shared" si="215"/>
        <v/>
      </c>
      <c r="AS50" s="190" t="str">
        <f t="shared" si="215"/>
        <v/>
      </c>
      <c r="AT50" s="190" t="str">
        <f t="shared" si="215"/>
        <v/>
      </c>
      <c r="AU50" s="190" t="str">
        <f t="shared" si="215"/>
        <v/>
      </c>
      <c r="AV50" s="190" t="str">
        <f t="shared" si="215"/>
        <v/>
      </c>
      <c r="AW50" s="190" t="str">
        <f t="shared" si="215"/>
        <v/>
      </c>
      <c r="AX50" s="190" t="str">
        <f t="shared" si="215"/>
        <v/>
      </c>
      <c r="AY50" s="190" t="str">
        <f t="shared" si="215"/>
        <v/>
      </c>
      <c r="AZ50" s="190" t="str">
        <f t="shared" si="215"/>
        <v/>
      </c>
      <c r="BA50" s="190" t="str">
        <f t="shared" si="215"/>
        <v/>
      </c>
      <c r="BB50" s="190" t="str">
        <f t="shared" si="215"/>
        <v/>
      </c>
      <c r="BC50" s="190" t="str">
        <f t="shared" si="215"/>
        <v/>
      </c>
      <c r="BD50" s="190" t="str">
        <f t="shared" si="215"/>
        <v/>
      </c>
      <c r="BE50" s="190" t="str">
        <f t="shared" si="215"/>
        <v/>
      </c>
      <c r="BF50" s="190" t="str">
        <f t="shared" si="215"/>
        <v/>
      </c>
      <c r="BG50" s="190" t="str">
        <f t="shared" si="215"/>
        <v/>
      </c>
      <c r="BH50" s="190" t="str">
        <f t="shared" si="215"/>
        <v/>
      </c>
      <c r="BI50" s="190" t="str">
        <f t="shared" si="215"/>
        <v/>
      </c>
      <c r="BJ50" s="190" t="str">
        <f t="shared" si="215"/>
        <v/>
      </c>
      <c r="BK50" s="190" t="str">
        <f t="shared" si="215"/>
        <v/>
      </c>
      <c r="BL50" s="190" t="str">
        <f t="shared" si="215"/>
        <v/>
      </c>
      <c r="BM50" s="190" t="str">
        <f t="shared" si="215"/>
        <v/>
      </c>
      <c r="BN50" s="190" t="str">
        <f t="shared" si="215"/>
        <v/>
      </c>
      <c r="BO50" s="190" t="str">
        <f t="shared" si="215"/>
        <v/>
      </c>
      <c r="BP50" s="190" t="str">
        <f t="shared" si="215"/>
        <v/>
      </c>
      <c r="BQ50" s="190" t="str">
        <f t="shared" si="215"/>
        <v/>
      </c>
      <c r="BR50" s="190" t="str">
        <f t="shared" si="215"/>
        <v/>
      </c>
      <c r="BS50" s="190" t="str">
        <f t="shared" si="215"/>
        <v/>
      </c>
      <c r="BT50" s="190" t="str">
        <f t="shared" si="215"/>
        <v/>
      </c>
      <c r="BU50" s="190" t="str">
        <f t="shared" si="215"/>
        <v/>
      </c>
      <c r="BV50" s="190" t="str">
        <f t="shared" si="215"/>
        <v/>
      </c>
      <c r="BW50" s="190" t="str">
        <f t="shared" si="215"/>
        <v/>
      </c>
      <c r="BX50" s="190" t="str">
        <f t="shared" si="215"/>
        <v/>
      </c>
      <c r="BY50" s="190" t="str">
        <f t="shared" si="215"/>
        <v/>
      </c>
      <c r="BZ50" s="190" t="str">
        <f t="shared" si="215"/>
        <v/>
      </c>
      <c r="CA50" s="190" t="str">
        <f t="shared" si="215"/>
        <v/>
      </c>
      <c r="CB50" s="190" t="str">
        <f t="shared" si="215"/>
        <v/>
      </c>
      <c r="CC50" s="190" t="str">
        <f t="shared" si="215"/>
        <v/>
      </c>
      <c r="CD50" s="190" t="str">
        <f t="shared" si="215"/>
        <v/>
      </c>
      <c r="CE50" s="190" t="str">
        <f t="shared" si="215"/>
        <v/>
      </c>
      <c r="CF50" s="190" t="str">
        <f t="shared" si="215"/>
        <v/>
      </c>
      <c r="CG50" s="190" t="str">
        <f t="shared" si="215"/>
        <v/>
      </c>
      <c r="CH50" s="190" t="str">
        <f t="shared" si="215"/>
        <v/>
      </c>
      <c r="CI50" s="190" t="str">
        <f t="shared" si="215"/>
        <v/>
      </c>
      <c r="CJ50" s="190" t="str">
        <f t="shared" si="215"/>
        <v/>
      </c>
      <c r="CK50" s="190" t="str">
        <f t="shared" si="215"/>
        <v/>
      </c>
      <c r="CL50" s="190" t="str">
        <f t="shared" si="215"/>
        <v/>
      </c>
      <c r="CM50" s="190" t="str">
        <f t="shared" si="215"/>
        <v/>
      </c>
      <c r="CN50" s="190" t="str">
        <f t="shared" si="215"/>
        <v/>
      </c>
      <c r="CO50" s="190" t="str">
        <f t="shared" si="215"/>
        <v/>
      </c>
      <c r="CP50" s="190" t="str">
        <f t="shared" si="215"/>
        <v/>
      </c>
      <c r="CQ50" s="190" t="str">
        <f t="shared" si="215"/>
        <v/>
      </c>
      <c r="CR50" s="190" t="str">
        <f t="shared" si="215"/>
        <v/>
      </c>
      <c r="CS50" s="190" t="str">
        <f t="shared" si="215"/>
        <v/>
      </c>
      <c r="CT50" s="190" t="str">
        <f t="shared" si="215"/>
        <v/>
      </c>
      <c r="CU50" s="190" t="str">
        <f t="shared" si="215"/>
        <v/>
      </c>
      <c r="CV50" s="190" t="str">
        <f t="shared" ref="CV50:ED50" si="216">IF(ISNONTEXT($AH50),CU50+$AH50,"")</f>
        <v/>
      </c>
      <c r="CW50" s="190" t="str">
        <f t="shared" si="216"/>
        <v/>
      </c>
      <c r="CX50" s="190" t="str">
        <f t="shared" si="216"/>
        <v/>
      </c>
      <c r="CY50" s="190" t="str">
        <f t="shared" si="216"/>
        <v/>
      </c>
      <c r="CZ50" s="190" t="str">
        <f t="shared" si="216"/>
        <v/>
      </c>
      <c r="DA50" s="190" t="str">
        <f t="shared" si="216"/>
        <v/>
      </c>
      <c r="DB50" s="190" t="str">
        <f t="shared" si="216"/>
        <v/>
      </c>
      <c r="DC50" s="190" t="str">
        <f t="shared" si="216"/>
        <v/>
      </c>
      <c r="DD50" s="190" t="str">
        <f t="shared" si="216"/>
        <v/>
      </c>
      <c r="DE50" s="190" t="str">
        <f t="shared" si="216"/>
        <v/>
      </c>
      <c r="DF50" s="190" t="str">
        <f t="shared" si="216"/>
        <v/>
      </c>
      <c r="DG50" s="190" t="str">
        <f t="shared" si="216"/>
        <v/>
      </c>
      <c r="DH50" s="190" t="str">
        <f t="shared" si="216"/>
        <v/>
      </c>
      <c r="DI50" s="190" t="str">
        <f t="shared" si="216"/>
        <v/>
      </c>
      <c r="DJ50" s="190" t="str">
        <f t="shared" si="216"/>
        <v/>
      </c>
      <c r="DK50" s="190" t="str">
        <f t="shared" si="216"/>
        <v/>
      </c>
      <c r="DL50" s="190" t="str">
        <f t="shared" si="216"/>
        <v/>
      </c>
      <c r="DM50" s="190" t="str">
        <f t="shared" si="216"/>
        <v/>
      </c>
      <c r="DN50" s="190" t="str">
        <f t="shared" si="216"/>
        <v/>
      </c>
      <c r="DO50" s="190" t="str">
        <f t="shared" si="216"/>
        <v/>
      </c>
      <c r="DP50" s="190" t="str">
        <f t="shared" si="216"/>
        <v/>
      </c>
      <c r="DQ50" s="190" t="str">
        <f t="shared" si="216"/>
        <v/>
      </c>
      <c r="DR50" s="190" t="str">
        <f t="shared" si="216"/>
        <v/>
      </c>
      <c r="DS50" s="190" t="str">
        <f t="shared" si="216"/>
        <v/>
      </c>
      <c r="DT50" s="190" t="str">
        <f t="shared" si="216"/>
        <v/>
      </c>
      <c r="DU50" s="190" t="str">
        <f t="shared" si="216"/>
        <v/>
      </c>
      <c r="DV50" s="190" t="str">
        <f t="shared" si="216"/>
        <v/>
      </c>
      <c r="DW50" s="190" t="str">
        <f t="shared" si="216"/>
        <v/>
      </c>
      <c r="DX50" s="190" t="str">
        <f t="shared" si="216"/>
        <v/>
      </c>
      <c r="DY50" s="190" t="str">
        <f t="shared" si="216"/>
        <v/>
      </c>
      <c r="DZ50" s="190" t="str">
        <f t="shared" si="216"/>
        <v/>
      </c>
      <c r="EA50" s="190" t="str">
        <f t="shared" si="216"/>
        <v/>
      </c>
      <c r="EB50" s="190" t="str">
        <f t="shared" si="216"/>
        <v/>
      </c>
      <c r="EC50" s="190" t="str">
        <f t="shared" si="216"/>
        <v/>
      </c>
      <c r="ED50" s="190" t="str">
        <f t="shared" si="216"/>
        <v/>
      </c>
      <c r="EE50" s="206" t="str">
        <f t="shared" si="25"/>
        <v/>
      </c>
      <c r="EF50" s="207" t="e">
        <f t="shared" si="26"/>
        <v>#N/A</v>
      </c>
      <c r="EG50" s="207" t="e">
        <f t="shared" si="27"/>
        <v>#N/A</v>
      </c>
      <c r="EH50" s="207" t="e">
        <f t="shared" si="28"/>
        <v>#N/A</v>
      </c>
      <c r="EI50" s="207" t="e">
        <f t="shared" si="29"/>
        <v>#N/A</v>
      </c>
      <c r="EJ50" s="207" t="e">
        <f t="shared" si="30"/>
        <v>#N/A</v>
      </c>
      <c r="EK50" s="207" t="e">
        <f t="shared" si="31"/>
        <v>#N/A</v>
      </c>
      <c r="EL50" s="207" t="e">
        <f t="shared" si="32"/>
        <v>#N/A</v>
      </c>
      <c r="EM50" s="207" t="e">
        <f t="shared" si="33"/>
        <v>#N/A</v>
      </c>
      <c r="EN50" s="207" t="e">
        <f t="shared" si="34"/>
        <v>#N/A</v>
      </c>
      <c r="EO50" s="207" t="e">
        <f t="shared" si="35"/>
        <v>#N/A</v>
      </c>
      <c r="EP50" s="207" t="e">
        <f t="shared" si="36"/>
        <v>#N/A</v>
      </c>
      <c r="EQ50" s="207" t="e">
        <f t="shared" si="37"/>
        <v>#N/A</v>
      </c>
      <c r="ER50" s="207" t="e">
        <f t="shared" si="38"/>
        <v>#N/A</v>
      </c>
      <c r="ES50" s="207" t="e">
        <f t="shared" si="39"/>
        <v>#N/A</v>
      </c>
      <c r="ET50" s="207" t="e">
        <f t="shared" si="40"/>
        <v>#N/A</v>
      </c>
      <c r="EU50" s="207" t="e">
        <f t="shared" si="41"/>
        <v>#N/A</v>
      </c>
      <c r="EV50" s="207" t="e">
        <f t="shared" si="42"/>
        <v>#N/A</v>
      </c>
      <c r="EW50" s="207" t="e">
        <f t="shared" si="43"/>
        <v>#N/A</v>
      </c>
      <c r="EX50" s="207" t="e">
        <f t="shared" si="44"/>
        <v>#N/A</v>
      </c>
      <c r="EY50" s="207" t="e">
        <f t="shared" si="45"/>
        <v>#N/A</v>
      </c>
      <c r="EZ50" s="207" t="e">
        <f t="shared" si="46"/>
        <v>#N/A</v>
      </c>
      <c r="FA50" s="207" t="e">
        <f t="shared" si="47"/>
        <v>#N/A</v>
      </c>
      <c r="FB50" s="207" t="e">
        <f t="shared" si="48"/>
        <v>#N/A</v>
      </c>
      <c r="FC50" s="207" t="e">
        <f t="shared" si="49"/>
        <v>#N/A</v>
      </c>
      <c r="FD50" s="207" t="e">
        <f t="shared" si="50"/>
        <v>#N/A</v>
      </c>
      <c r="FE50" s="207" t="e">
        <f t="shared" si="51"/>
        <v>#N/A</v>
      </c>
      <c r="FF50" s="207" t="e">
        <f t="shared" si="52"/>
        <v>#N/A</v>
      </c>
      <c r="FG50" s="207" t="e">
        <f t="shared" si="53"/>
        <v>#N/A</v>
      </c>
      <c r="FH50" s="207" t="e">
        <f t="shared" si="54"/>
        <v>#N/A</v>
      </c>
      <c r="FI50" s="207" t="e">
        <f t="shared" si="55"/>
        <v>#N/A</v>
      </c>
      <c r="FJ50" s="207" t="e">
        <f t="shared" si="56"/>
        <v>#N/A</v>
      </c>
      <c r="FK50" s="207" t="e">
        <f t="shared" si="57"/>
        <v>#N/A</v>
      </c>
      <c r="FL50" s="207" t="e">
        <f t="shared" si="58"/>
        <v>#N/A</v>
      </c>
      <c r="FM50" s="207" t="e">
        <f t="shared" si="59"/>
        <v>#N/A</v>
      </c>
      <c r="FN50" s="207" t="e">
        <f t="shared" si="60"/>
        <v>#N/A</v>
      </c>
      <c r="FO50" s="207" t="e">
        <f t="shared" si="61"/>
        <v>#N/A</v>
      </c>
      <c r="FP50" s="207" t="e">
        <f t="shared" si="62"/>
        <v>#N/A</v>
      </c>
      <c r="FQ50" s="207" t="e">
        <f t="shared" si="63"/>
        <v>#N/A</v>
      </c>
      <c r="FR50" s="207" t="e">
        <f t="shared" si="64"/>
        <v>#N/A</v>
      </c>
      <c r="FS50" s="207" t="e">
        <f t="shared" si="65"/>
        <v>#N/A</v>
      </c>
      <c r="FT50" s="207" t="e">
        <f t="shared" si="66"/>
        <v>#N/A</v>
      </c>
      <c r="FU50" s="207" t="e">
        <f t="shared" si="67"/>
        <v>#N/A</v>
      </c>
      <c r="FV50" s="207" t="e">
        <f t="shared" si="68"/>
        <v>#N/A</v>
      </c>
      <c r="FW50" s="207" t="e">
        <f t="shared" si="69"/>
        <v>#N/A</v>
      </c>
      <c r="FX50" s="207" t="e">
        <f t="shared" si="70"/>
        <v>#N/A</v>
      </c>
      <c r="FY50" s="207" t="e">
        <f t="shared" si="71"/>
        <v>#N/A</v>
      </c>
      <c r="FZ50" s="207" t="e">
        <f t="shared" si="72"/>
        <v>#N/A</v>
      </c>
      <c r="GA50" s="207" t="e">
        <f t="shared" si="73"/>
        <v>#N/A</v>
      </c>
      <c r="GB50" s="207" t="e">
        <f t="shared" si="74"/>
        <v>#N/A</v>
      </c>
      <c r="GC50" s="207" t="e">
        <f t="shared" si="75"/>
        <v>#N/A</v>
      </c>
      <c r="GD50" s="207" t="e">
        <f t="shared" si="76"/>
        <v>#N/A</v>
      </c>
      <c r="GE50" s="207" t="e">
        <f t="shared" si="77"/>
        <v>#N/A</v>
      </c>
      <c r="GF50" s="207" t="e">
        <f t="shared" si="78"/>
        <v>#N/A</v>
      </c>
      <c r="GG50" s="207" t="e">
        <f t="shared" si="79"/>
        <v>#N/A</v>
      </c>
      <c r="GH50" s="207" t="e">
        <f t="shared" si="80"/>
        <v>#N/A</v>
      </c>
      <c r="GI50" s="207" t="e">
        <f t="shared" si="81"/>
        <v>#N/A</v>
      </c>
      <c r="GJ50" s="207" t="e">
        <f t="shared" si="82"/>
        <v>#N/A</v>
      </c>
      <c r="GK50" s="207" t="e">
        <f t="shared" si="83"/>
        <v>#N/A</v>
      </c>
      <c r="GL50" s="207" t="e">
        <f t="shared" si="84"/>
        <v>#N/A</v>
      </c>
      <c r="GM50" s="207" t="e">
        <f t="shared" si="85"/>
        <v>#N/A</v>
      </c>
      <c r="GN50" s="207" t="e">
        <f t="shared" si="86"/>
        <v>#N/A</v>
      </c>
      <c r="GO50" s="207" t="e">
        <f t="shared" si="87"/>
        <v>#N/A</v>
      </c>
      <c r="GP50" s="207" t="e">
        <f t="shared" si="88"/>
        <v>#N/A</v>
      </c>
      <c r="GQ50" s="207" t="e">
        <f t="shared" si="89"/>
        <v>#N/A</v>
      </c>
      <c r="GR50" s="207" t="e">
        <f t="shared" si="90"/>
        <v>#N/A</v>
      </c>
      <c r="GS50" s="207" t="e">
        <f t="shared" si="91"/>
        <v>#N/A</v>
      </c>
      <c r="GT50" s="207" t="e">
        <f t="shared" si="92"/>
        <v>#N/A</v>
      </c>
      <c r="GU50" s="207" t="e">
        <f t="shared" si="93"/>
        <v>#N/A</v>
      </c>
      <c r="GV50" s="207" t="e">
        <f t="shared" si="94"/>
        <v>#N/A</v>
      </c>
      <c r="GW50" s="207" t="e">
        <f t="shared" si="95"/>
        <v>#N/A</v>
      </c>
      <c r="GX50" s="207" t="e">
        <f t="shared" si="96"/>
        <v>#N/A</v>
      </c>
      <c r="GY50" s="207" t="e">
        <f t="shared" si="97"/>
        <v>#N/A</v>
      </c>
      <c r="GZ50" s="207" t="e">
        <f t="shared" si="98"/>
        <v>#N/A</v>
      </c>
      <c r="HA50" s="207" t="e">
        <f t="shared" si="99"/>
        <v>#N/A</v>
      </c>
      <c r="HB50" s="207" t="e">
        <f t="shared" si="100"/>
        <v>#N/A</v>
      </c>
      <c r="HC50" s="207" t="e">
        <f t="shared" si="101"/>
        <v>#N/A</v>
      </c>
      <c r="HD50" s="207" t="e">
        <f t="shared" si="102"/>
        <v>#N/A</v>
      </c>
      <c r="HE50" s="207" t="e">
        <f t="shared" si="103"/>
        <v>#N/A</v>
      </c>
      <c r="HF50" s="207" t="e">
        <f t="shared" si="104"/>
        <v>#N/A</v>
      </c>
      <c r="HG50" s="207" t="e">
        <f t="shared" si="105"/>
        <v>#N/A</v>
      </c>
      <c r="HH50" s="207" t="e">
        <f t="shared" si="106"/>
        <v>#N/A</v>
      </c>
      <c r="HI50" s="207" t="e">
        <f t="shared" si="107"/>
        <v>#N/A</v>
      </c>
      <c r="HJ50" s="207" t="e">
        <f t="shared" si="108"/>
        <v>#N/A</v>
      </c>
      <c r="HK50" s="207" t="e">
        <f t="shared" si="109"/>
        <v>#N/A</v>
      </c>
      <c r="HL50" s="207" t="e">
        <f t="shared" si="110"/>
        <v>#N/A</v>
      </c>
      <c r="HM50" s="207" t="e">
        <f t="shared" si="111"/>
        <v>#N/A</v>
      </c>
      <c r="HN50" s="207" t="e">
        <f t="shared" si="112"/>
        <v>#N/A</v>
      </c>
      <c r="HO50" s="207" t="e">
        <f t="shared" si="113"/>
        <v>#N/A</v>
      </c>
      <c r="HP50" s="207" t="e">
        <f t="shared" si="114"/>
        <v>#N/A</v>
      </c>
      <c r="HQ50" s="207" t="e">
        <f t="shared" si="115"/>
        <v>#N/A</v>
      </c>
      <c r="HR50" s="207" t="e">
        <f t="shared" si="116"/>
        <v>#N/A</v>
      </c>
      <c r="HS50" s="207" t="e">
        <f t="shared" si="117"/>
        <v>#N/A</v>
      </c>
      <c r="HT50" s="207" t="e">
        <f t="shared" si="118"/>
        <v>#N/A</v>
      </c>
      <c r="HU50" s="207" t="e">
        <f t="shared" si="119"/>
        <v>#N/A</v>
      </c>
      <c r="HV50" s="207" t="e">
        <f t="shared" si="120"/>
        <v>#N/A</v>
      </c>
      <c r="HW50" s="207" t="e">
        <f t="shared" si="121"/>
        <v>#N/A</v>
      </c>
      <c r="HX50" s="207" t="e">
        <f t="shared" si="122"/>
        <v>#N/A</v>
      </c>
      <c r="HY50" s="207" t="e">
        <f t="shared" si="123"/>
        <v>#N/A</v>
      </c>
      <c r="HZ50" s="207" t="e">
        <f t="shared" si="124"/>
        <v>#N/A</v>
      </c>
      <c r="IA50" s="207" t="e">
        <f t="shared" si="125"/>
        <v>#N/A</v>
      </c>
      <c r="IB50" s="207" t="e">
        <f t="shared" si="126"/>
        <v>#N/A</v>
      </c>
    </row>
    <row r="51" spans="1:236" hidden="1" x14ac:dyDescent="0.25">
      <c r="A51" s="22">
        <v>48</v>
      </c>
      <c r="B51" s="110" t="str">
        <f t="shared" si="10"/>
        <v/>
      </c>
      <c r="C51" s="124"/>
      <c r="D51" s="110" t="str">
        <f t="shared" si="11"/>
        <v/>
      </c>
      <c r="E51" s="119" t="str">
        <f t="shared" si="12"/>
        <v/>
      </c>
      <c r="F51" s="23" t="str">
        <f t="shared" si="13"/>
        <v/>
      </c>
      <c r="G51" s="24" t="str">
        <f t="shared" si="14"/>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15"/>
        <v/>
      </c>
      <c r="K51" s="26"/>
      <c r="L51" s="24" t="str">
        <f>IF(OR(F51="",K51=""),"",MATCH(K51,Confidence!$A$1:$A$10,0))</f>
        <v/>
      </c>
      <c r="M51" s="27" t="str">
        <f t="shared" si="16"/>
        <v/>
      </c>
      <c r="N51" s="27" t="str">
        <f t="shared" si="17"/>
        <v/>
      </c>
      <c r="O51" s="24"/>
      <c r="P51" s="111" t="str">
        <f t="shared" si="18"/>
        <v/>
      </c>
      <c r="Q51" s="111" t="str">
        <f t="shared" si="19"/>
        <v/>
      </c>
      <c r="R51" s="39" t="str">
        <f t="shared" si="20"/>
        <v/>
      </c>
      <c r="S51" s="124"/>
      <c r="T51" s="218" t="str">
        <f>IF(AND(B51&gt;0,C51&gt;0,D51&gt;0,M51&gt;0,N51&gt;0,S51&gt;0,NOT(K51="")),ABS(VLOOKUP($S$1,VLookups!$A$28:$B$29,2,FALSE)-_xlfn.BETA.DIST(S51,IF(G51="L",N51,M51),IF(G51="L",M51,N51),TRUE,B51,D51)),"")</f>
        <v/>
      </c>
      <c r="U51" s="121" t="str">
        <f>IF(OR($M51="",$N51=""),"",_xlfn.BETA.INV(ABS(VLOOKUP($S$1,VLookups!$A$28:$B$29,2,FALSE)-U$3),IF($G51="L",$N51,$M51),IF($G51="L",$M51,$N51),$B51,$D51))</f>
        <v/>
      </c>
      <c r="V51" s="122" t="str">
        <f>IF(OR($M51="",$N51=""),"",_xlfn.BETA.INV(ABS(VLOOKUP($S$1,VLookups!$A$28:$B$29,2,FALSE)-V$3),IF($G51="L",$N51,$M51),IF($G51="L",$M51,$N51),$B51,$D51))</f>
        <v/>
      </c>
      <c r="W51" s="121" t="str">
        <f>IF(OR($M51="",$N51=""),"",_xlfn.BETA.INV(ABS(VLOOKUP($S$1,VLookups!$A$28:$B$29,2,FALSE)-W$3),IF($G51="L",$N51,$M51),IF($G51="L",$M51,$N51),$B51,$D51))</f>
        <v/>
      </c>
      <c r="X51" s="122" t="str">
        <f>IF(OR($M51="",$N51=""),"",_xlfn.BETA.INV(ABS(VLOOKUP($S$1,VLookups!$A$28:$B$29,2,FALSE)-X$3),IF($G51="L",$N51,$M51),IF($G51="L",$M51,$N51),$B51,$D51))</f>
        <v/>
      </c>
      <c r="Y51" s="121" t="str">
        <f>IF(OR($M51="",$N51=""),"",_xlfn.BETA.INV(ABS(VLOOKUP($S$1,VLookups!$A$28:$B$29,2,FALSE)-Y$3),IF($G51="L",$N51,$M51),IF($G51="L",$M51,$N51),$B51,$D51))</f>
        <v/>
      </c>
      <c r="Z51" s="122" t="str">
        <f>IF(OR($M51="",$N51=""),"",_xlfn.BETA.INV(ABS(VLOOKUP($S$1,VLookups!$A$28:$B$29,2,FALSE)-Z$3),IF($G51="L",$N51,$M51),IF($G51="L",$M51,$N51),$B51,$D51))</f>
        <v/>
      </c>
      <c r="AA51" s="121" t="str">
        <f>IF(OR($M51="",$N51=""),"",_xlfn.BETA.INV(ABS(VLOOKUP($S$1,VLookups!$A$28:$B$29,2,FALSE)-AA$3),IF($G51="L",$N51,$M51),IF($G51="L",$M51,$N51),$B51,$D51))</f>
        <v/>
      </c>
      <c r="AB51" s="122" t="str">
        <f>IF(OR($M51="",$N51=""),"",_xlfn.BETA.INV(ABS(VLOOKUP($S$1,VLookups!$A$28:$B$29,2,FALSE)-AB$3),IF($G51="L",$N51,$M51),IF($G51="L",$M51,$N51),$B51,$D51))</f>
        <v/>
      </c>
      <c r="AC51" s="121" t="str">
        <f>IF(OR($M51="",$N51=""),"",_xlfn.BETA.INV(ABS(VLOOKUP($S$1,VLookups!$A$28:$B$29,2,FALSE)-AC$3),IF($G51="L",$N51,$M51),IF($G51="L",$M51,$N51),$B51,$D51))</f>
        <v/>
      </c>
      <c r="AD51" s="122" t="str">
        <f>IF(OR($M51="",$N51=""),"",_xlfn.BETA.INV(ABS(VLOOKUP($S$1,VLookups!$A$28:$B$29,2,FALSE)-AD$3),IF($G51="L",$N51,$M51),IF($G51="L",$M51,$N51),$B51,$D51))</f>
        <v/>
      </c>
      <c r="AE51" s="121" t="str">
        <f>IF(OR($M51="",$N51=""),"",_xlfn.BETA.INV(ABS(VLOOKUP($S$1,VLookups!$A$28:$B$29,2,FALSE)-AE$3),IF($G51="L",$N51,$M51),IF($G51="L",$M51,$N51),$B51,$D51))</f>
        <v/>
      </c>
      <c r="AF51" s="122" t="str">
        <f>IF(OR($M51="",$N51=""),"",_xlfn.BETA.INV(ABS(VLOOKUP($S$1,VLookups!$A$28:$B$29,2,FALSE)-AF$3),IF($G51="L",$N51,$M51),IF($G51="L",$M51,$N51),$B51,$D51))</f>
        <v/>
      </c>
      <c r="AG51" s="17"/>
      <c r="AH51" s="208" t="str">
        <f t="shared" si="21"/>
        <v/>
      </c>
      <c r="AI51" s="206" t="str">
        <f t="shared" si="22"/>
        <v/>
      </c>
      <c r="AJ51" s="190" t="str">
        <f t="shared" ref="AJ51:CU51" si="217">IF(ISNONTEXT($AH51),AI51+$AH51,"")</f>
        <v/>
      </c>
      <c r="AK51" s="190" t="str">
        <f t="shared" si="217"/>
        <v/>
      </c>
      <c r="AL51" s="190" t="str">
        <f t="shared" si="217"/>
        <v/>
      </c>
      <c r="AM51" s="190" t="str">
        <f t="shared" si="217"/>
        <v/>
      </c>
      <c r="AN51" s="190" t="str">
        <f t="shared" si="217"/>
        <v/>
      </c>
      <c r="AO51" s="190" t="str">
        <f t="shared" si="217"/>
        <v/>
      </c>
      <c r="AP51" s="190" t="str">
        <f t="shared" si="217"/>
        <v/>
      </c>
      <c r="AQ51" s="190" t="str">
        <f t="shared" si="217"/>
        <v/>
      </c>
      <c r="AR51" s="190" t="str">
        <f t="shared" si="217"/>
        <v/>
      </c>
      <c r="AS51" s="190" t="str">
        <f t="shared" si="217"/>
        <v/>
      </c>
      <c r="AT51" s="190" t="str">
        <f t="shared" si="217"/>
        <v/>
      </c>
      <c r="AU51" s="190" t="str">
        <f t="shared" si="217"/>
        <v/>
      </c>
      <c r="AV51" s="190" t="str">
        <f t="shared" si="217"/>
        <v/>
      </c>
      <c r="AW51" s="190" t="str">
        <f t="shared" si="217"/>
        <v/>
      </c>
      <c r="AX51" s="190" t="str">
        <f t="shared" si="217"/>
        <v/>
      </c>
      <c r="AY51" s="190" t="str">
        <f t="shared" si="217"/>
        <v/>
      </c>
      <c r="AZ51" s="190" t="str">
        <f t="shared" si="217"/>
        <v/>
      </c>
      <c r="BA51" s="190" t="str">
        <f t="shared" si="217"/>
        <v/>
      </c>
      <c r="BB51" s="190" t="str">
        <f t="shared" si="217"/>
        <v/>
      </c>
      <c r="BC51" s="190" t="str">
        <f t="shared" si="217"/>
        <v/>
      </c>
      <c r="BD51" s="190" t="str">
        <f t="shared" si="217"/>
        <v/>
      </c>
      <c r="BE51" s="190" t="str">
        <f t="shared" si="217"/>
        <v/>
      </c>
      <c r="BF51" s="190" t="str">
        <f t="shared" si="217"/>
        <v/>
      </c>
      <c r="BG51" s="190" t="str">
        <f t="shared" si="217"/>
        <v/>
      </c>
      <c r="BH51" s="190" t="str">
        <f t="shared" si="217"/>
        <v/>
      </c>
      <c r="BI51" s="190" t="str">
        <f t="shared" si="217"/>
        <v/>
      </c>
      <c r="BJ51" s="190" t="str">
        <f t="shared" si="217"/>
        <v/>
      </c>
      <c r="BK51" s="190" t="str">
        <f t="shared" si="217"/>
        <v/>
      </c>
      <c r="BL51" s="190" t="str">
        <f t="shared" si="217"/>
        <v/>
      </c>
      <c r="BM51" s="190" t="str">
        <f t="shared" si="217"/>
        <v/>
      </c>
      <c r="BN51" s="190" t="str">
        <f t="shared" si="217"/>
        <v/>
      </c>
      <c r="BO51" s="190" t="str">
        <f t="shared" si="217"/>
        <v/>
      </c>
      <c r="BP51" s="190" t="str">
        <f t="shared" si="217"/>
        <v/>
      </c>
      <c r="BQ51" s="190" t="str">
        <f t="shared" si="217"/>
        <v/>
      </c>
      <c r="BR51" s="190" t="str">
        <f t="shared" si="217"/>
        <v/>
      </c>
      <c r="BS51" s="190" t="str">
        <f t="shared" si="217"/>
        <v/>
      </c>
      <c r="BT51" s="190" t="str">
        <f t="shared" si="217"/>
        <v/>
      </c>
      <c r="BU51" s="190" t="str">
        <f t="shared" si="217"/>
        <v/>
      </c>
      <c r="BV51" s="190" t="str">
        <f t="shared" si="217"/>
        <v/>
      </c>
      <c r="BW51" s="190" t="str">
        <f t="shared" si="217"/>
        <v/>
      </c>
      <c r="BX51" s="190" t="str">
        <f t="shared" si="217"/>
        <v/>
      </c>
      <c r="BY51" s="190" t="str">
        <f t="shared" si="217"/>
        <v/>
      </c>
      <c r="BZ51" s="190" t="str">
        <f t="shared" si="217"/>
        <v/>
      </c>
      <c r="CA51" s="190" t="str">
        <f t="shared" si="217"/>
        <v/>
      </c>
      <c r="CB51" s="190" t="str">
        <f t="shared" si="217"/>
        <v/>
      </c>
      <c r="CC51" s="190" t="str">
        <f t="shared" si="217"/>
        <v/>
      </c>
      <c r="CD51" s="190" t="str">
        <f t="shared" si="217"/>
        <v/>
      </c>
      <c r="CE51" s="190" t="str">
        <f t="shared" si="217"/>
        <v/>
      </c>
      <c r="CF51" s="190" t="str">
        <f t="shared" si="217"/>
        <v/>
      </c>
      <c r="CG51" s="190" t="str">
        <f t="shared" si="217"/>
        <v/>
      </c>
      <c r="CH51" s="190" t="str">
        <f t="shared" si="217"/>
        <v/>
      </c>
      <c r="CI51" s="190" t="str">
        <f t="shared" si="217"/>
        <v/>
      </c>
      <c r="CJ51" s="190" t="str">
        <f t="shared" si="217"/>
        <v/>
      </c>
      <c r="CK51" s="190" t="str">
        <f t="shared" si="217"/>
        <v/>
      </c>
      <c r="CL51" s="190" t="str">
        <f t="shared" si="217"/>
        <v/>
      </c>
      <c r="CM51" s="190" t="str">
        <f t="shared" si="217"/>
        <v/>
      </c>
      <c r="CN51" s="190" t="str">
        <f t="shared" si="217"/>
        <v/>
      </c>
      <c r="CO51" s="190" t="str">
        <f t="shared" si="217"/>
        <v/>
      </c>
      <c r="CP51" s="190" t="str">
        <f t="shared" si="217"/>
        <v/>
      </c>
      <c r="CQ51" s="190" t="str">
        <f t="shared" si="217"/>
        <v/>
      </c>
      <c r="CR51" s="190" t="str">
        <f t="shared" si="217"/>
        <v/>
      </c>
      <c r="CS51" s="190" t="str">
        <f t="shared" si="217"/>
        <v/>
      </c>
      <c r="CT51" s="190" t="str">
        <f t="shared" si="217"/>
        <v/>
      </c>
      <c r="CU51" s="190" t="str">
        <f t="shared" si="217"/>
        <v/>
      </c>
      <c r="CV51" s="190" t="str">
        <f t="shared" ref="CV51:ED51" si="218">IF(ISNONTEXT($AH51),CU51+$AH51,"")</f>
        <v/>
      </c>
      <c r="CW51" s="190" t="str">
        <f t="shared" si="218"/>
        <v/>
      </c>
      <c r="CX51" s="190" t="str">
        <f t="shared" si="218"/>
        <v/>
      </c>
      <c r="CY51" s="190" t="str">
        <f t="shared" si="218"/>
        <v/>
      </c>
      <c r="CZ51" s="190" t="str">
        <f t="shared" si="218"/>
        <v/>
      </c>
      <c r="DA51" s="190" t="str">
        <f t="shared" si="218"/>
        <v/>
      </c>
      <c r="DB51" s="190" t="str">
        <f t="shared" si="218"/>
        <v/>
      </c>
      <c r="DC51" s="190" t="str">
        <f t="shared" si="218"/>
        <v/>
      </c>
      <c r="DD51" s="190" t="str">
        <f t="shared" si="218"/>
        <v/>
      </c>
      <c r="DE51" s="190" t="str">
        <f t="shared" si="218"/>
        <v/>
      </c>
      <c r="DF51" s="190" t="str">
        <f t="shared" si="218"/>
        <v/>
      </c>
      <c r="DG51" s="190" t="str">
        <f t="shared" si="218"/>
        <v/>
      </c>
      <c r="DH51" s="190" t="str">
        <f t="shared" si="218"/>
        <v/>
      </c>
      <c r="DI51" s="190" t="str">
        <f t="shared" si="218"/>
        <v/>
      </c>
      <c r="DJ51" s="190" t="str">
        <f t="shared" si="218"/>
        <v/>
      </c>
      <c r="DK51" s="190" t="str">
        <f t="shared" si="218"/>
        <v/>
      </c>
      <c r="DL51" s="190" t="str">
        <f t="shared" si="218"/>
        <v/>
      </c>
      <c r="DM51" s="190" t="str">
        <f t="shared" si="218"/>
        <v/>
      </c>
      <c r="DN51" s="190" t="str">
        <f t="shared" si="218"/>
        <v/>
      </c>
      <c r="DO51" s="190" t="str">
        <f t="shared" si="218"/>
        <v/>
      </c>
      <c r="DP51" s="190" t="str">
        <f t="shared" si="218"/>
        <v/>
      </c>
      <c r="DQ51" s="190" t="str">
        <f t="shared" si="218"/>
        <v/>
      </c>
      <c r="DR51" s="190" t="str">
        <f t="shared" si="218"/>
        <v/>
      </c>
      <c r="DS51" s="190" t="str">
        <f t="shared" si="218"/>
        <v/>
      </c>
      <c r="DT51" s="190" t="str">
        <f t="shared" si="218"/>
        <v/>
      </c>
      <c r="DU51" s="190" t="str">
        <f t="shared" si="218"/>
        <v/>
      </c>
      <c r="DV51" s="190" t="str">
        <f t="shared" si="218"/>
        <v/>
      </c>
      <c r="DW51" s="190" t="str">
        <f t="shared" si="218"/>
        <v/>
      </c>
      <c r="DX51" s="190" t="str">
        <f t="shared" si="218"/>
        <v/>
      </c>
      <c r="DY51" s="190" t="str">
        <f t="shared" si="218"/>
        <v/>
      </c>
      <c r="DZ51" s="190" t="str">
        <f t="shared" si="218"/>
        <v/>
      </c>
      <c r="EA51" s="190" t="str">
        <f t="shared" si="218"/>
        <v/>
      </c>
      <c r="EB51" s="190" t="str">
        <f t="shared" si="218"/>
        <v/>
      </c>
      <c r="EC51" s="190" t="str">
        <f t="shared" si="218"/>
        <v/>
      </c>
      <c r="ED51" s="190" t="str">
        <f t="shared" si="218"/>
        <v/>
      </c>
      <c r="EE51" s="206" t="str">
        <f t="shared" si="25"/>
        <v/>
      </c>
      <c r="EF51" s="207" t="e">
        <f t="shared" si="26"/>
        <v>#N/A</v>
      </c>
      <c r="EG51" s="207" t="e">
        <f t="shared" si="27"/>
        <v>#N/A</v>
      </c>
      <c r="EH51" s="207" t="e">
        <f t="shared" si="28"/>
        <v>#N/A</v>
      </c>
      <c r="EI51" s="207" t="e">
        <f t="shared" si="29"/>
        <v>#N/A</v>
      </c>
      <c r="EJ51" s="207" t="e">
        <f t="shared" si="30"/>
        <v>#N/A</v>
      </c>
      <c r="EK51" s="207" t="e">
        <f t="shared" si="31"/>
        <v>#N/A</v>
      </c>
      <c r="EL51" s="207" t="e">
        <f t="shared" si="32"/>
        <v>#N/A</v>
      </c>
      <c r="EM51" s="207" t="e">
        <f t="shared" si="33"/>
        <v>#N/A</v>
      </c>
      <c r="EN51" s="207" t="e">
        <f t="shared" si="34"/>
        <v>#N/A</v>
      </c>
      <c r="EO51" s="207" t="e">
        <f t="shared" si="35"/>
        <v>#N/A</v>
      </c>
      <c r="EP51" s="207" t="e">
        <f t="shared" si="36"/>
        <v>#N/A</v>
      </c>
      <c r="EQ51" s="207" t="e">
        <f t="shared" si="37"/>
        <v>#N/A</v>
      </c>
      <c r="ER51" s="207" t="e">
        <f t="shared" si="38"/>
        <v>#N/A</v>
      </c>
      <c r="ES51" s="207" t="e">
        <f t="shared" si="39"/>
        <v>#N/A</v>
      </c>
      <c r="ET51" s="207" t="e">
        <f t="shared" si="40"/>
        <v>#N/A</v>
      </c>
      <c r="EU51" s="207" t="e">
        <f t="shared" si="41"/>
        <v>#N/A</v>
      </c>
      <c r="EV51" s="207" t="e">
        <f t="shared" si="42"/>
        <v>#N/A</v>
      </c>
      <c r="EW51" s="207" t="e">
        <f t="shared" si="43"/>
        <v>#N/A</v>
      </c>
      <c r="EX51" s="207" t="e">
        <f t="shared" si="44"/>
        <v>#N/A</v>
      </c>
      <c r="EY51" s="207" t="e">
        <f t="shared" si="45"/>
        <v>#N/A</v>
      </c>
      <c r="EZ51" s="207" t="e">
        <f t="shared" si="46"/>
        <v>#N/A</v>
      </c>
      <c r="FA51" s="207" t="e">
        <f t="shared" si="47"/>
        <v>#N/A</v>
      </c>
      <c r="FB51" s="207" t="e">
        <f t="shared" si="48"/>
        <v>#N/A</v>
      </c>
      <c r="FC51" s="207" t="e">
        <f t="shared" si="49"/>
        <v>#N/A</v>
      </c>
      <c r="FD51" s="207" t="e">
        <f t="shared" si="50"/>
        <v>#N/A</v>
      </c>
      <c r="FE51" s="207" t="e">
        <f t="shared" si="51"/>
        <v>#N/A</v>
      </c>
      <c r="FF51" s="207" t="e">
        <f t="shared" si="52"/>
        <v>#N/A</v>
      </c>
      <c r="FG51" s="207" t="e">
        <f t="shared" si="53"/>
        <v>#N/A</v>
      </c>
      <c r="FH51" s="207" t="e">
        <f t="shared" si="54"/>
        <v>#N/A</v>
      </c>
      <c r="FI51" s="207" t="e">
        <f t="shared" si="55"/>
        <v>#N/A</v>
      </c>
      <c r="FJ51" s="207" t="e">
        <f t="shared" si="56"/>
        <v>#N/A</v>
      </c>
      <c r="FK51" s="207" t="e">
        <f t="shared" si="57"/>
        <v>#N/A</v>
      </c>
      <c r="FL51" s="207" t="e">
        <f t="shared" si="58"/>
        <v>#N/A</v>
      </c>
      <c r="FM51" s="207" t="e">
        <f t="shared" si="59"/>
        <v>#N/A</v>
      </c>
      <c r="FN51" s="207" t="e">
        <f t="shared" si="60"/>
        <v>#N/A</v>
      </c>
      <c r="FO51" s="207" t="e">
        <f t="shared" si="61"/>
        <v>#N/A</v>
      </c>
      <c r="FP51" s="207" t="e">
        <f t="shared" si="62"/>
        <v>#N/A</v>
      </c>
      <c r="FQ51" s="207" t="e">
        <f t="shared" si="63"/>
        <v>#N/A</v>
      </c>
      <c r="FR51" s="207" t="e">
        <f t="shared" si="64"/>
        <v>#N/A</v>
      </c>
      <c r="FS51" s="207" t="e">
        <f t="shared" si="65"/>
        <v>#N/A</v>
      </c>
      <c r="FT51" s="207" t="e">
        <f t="shared" si="66"/>
        <v>#N/A</v>
      </c>
      <c r="FU51" s="207" t="e">
        <f t="shared" si="67"/>
        <v>#N/A</v>
      </c>
      <c r="FV51" s="207" t="e">
        <f t="shared" si="68"/>
        <v>#N/A</v>
      </c>
      <c r="FW51" s="207" t="e">
        <f t="shared" si="69"/>
        <v>#N/A</v>
      </c>
      <c r="FX51" s="207" t="e">
        <f t="shared" si="70"/>
        <v>#N/A</v>
      </c>
      <c r="FY51" s="207" t="e">
        <f t="shared" si="71"/>
        <v>#N/A</v>
      </c>
      <c r="FZ51" s="207" t="e">
        <f t="shared" si="72"/>
        <v>#N/A</v>
      </c>
      <c r="GA51" s="207" t="e">
        <f t="shared" si="73"/>
        <v>#N/A</v>
      </c>
      <c r="GB51" s="207" t="e">
        <f t="shared" si="74"/>
        <v>#N/A</v>
      </c>
      <c r="GC51" s="207" t="e">
        <f t="shared" si="75"/>
        <v>#N/A</v>
      </c>
      <c r="GD51" s="207" t="e">
        <f t="shared" si="76"/>
        <v>#N/A</v>
      </c>
      <c r="GE51" s="207" t="e">
        <f t="shared" si="77"/>
        <v>#N/A</v>
      </c>
      <c r="GF51" s="207" t="e">
        <f t="shared" si="78"/>
        <v>#N/A</v>
      </c>
      <c r="GG51" s="207" t="e">
        <f t="shared" si="79"/>
        <v>#N/A</v>
      </c>
      <c r="GH51" s="207" t="e">
        <f t="shared" si="80"/>
        <v>#N/A</v>
      </c>
      <c r="GI51" s="207" t="e">
        <f t="shared" si="81"/>
        <v>#N/A</v>
      </c>
      <c r="GJ51" s="207" t="e">
        <f t="shared" si="82"/>
        <v>#N/A</v>
      </c>
      <c r="GK51" s="207" t="e">
        <f t="shared" si="83"/>
        <v>#N/A</v>
      </c>
      <c r="GL51" s="207" t="e">
        <f t="shared" si="84"/>
        <v>#N/A</v>
      </c>
      <c r="GM51" s="207" t="e">
        <f t="shared" si="85"/>
        <v>#N/A</v>
      </c>
      <c r="GN51" s="207" t="e">
        <f t="shared" si="86"/>
        <v>#N/A</v>
      </c>
      <c r="GO51" s="207" t="e">
        <f t="shared" si="87"/>
        <v>#N/A</v>
      </c>
      <c r="GP51" s="207" t="e">
        <f t="shared" si="88"/>
        <v>#N/A</v>
      </c>
      <c r="GQ51" s="207" t="e">
        <f t="shared" si="89"/>
        <v>#N/A</v>
      </c>
      <c r="GR51" s="207" t="e">
        <f t="shared" si="90"/>
        <v>#N/A</v>
      </c>
      <c r="GS51" s="207" t="e">
        <f t="shared" si="91"/>
        <v>#N/A</v>
      </c>
      <c r="GT51" s="207" t="e">
        <f t="shared" si="92"/>
        <v>#N/A</v>
      </c>
      <c r="GU51" s="207" t="e">
        <f t="shared" si="93"/>
        <v>#N/A</v>
      </c>
      <c r="GV51" s="207" t="e">
        <f t="shared" si="94"/>
        <v>#N/A</v>
      </c>
      <c r="GW51" s="207" t="e">
        <f t="shared" si="95"/>
        <v>#N/A</v>
      </c>
      <c r="GX51" s="207" t="e">
        <f t="shared" si="96"/>
        <v>#N/A</v>
      </c>
      <c r="GY51" s="207" t="e">
        <f t="shared" si="97"/>
        <v>#N/A</v>
      </c>
      <c r="GZ51" s="207" t="e">
        <f t="shared" si="98"/>
        <v>#N/A</v>
      </c>
      <c r="HA51" s="207" t="e">
        <f t="shared" si="99"/>
        <v>#N/A</v>
      </c>
      <c r="HB51" s="207" t="e">
        <f t="shared" si="100"/>
        <v>#N/A</v>
      </c>
      <c r="HC51" s="207" t="e">
        <f t="shared" si="101"/>
        <v>#N/A</v>
      </c>
      <c r="HD51" s="207" t="e">
        <f t="shared" si="102"/>
        <v>#N/A</v>
      </c>
      <c r="HE51" s="207" t="e">
        <f t="shared" si="103"/>
        <v>#N/A</v>
      </c>
      <c r="HF51" s="207" t="e">
        <f t="shared" si="104"/>
        <v>#N/A</v>
      </c>
      <c r="HG51" s="207" t="e">
        <f t="shared" si="105"/>
        <v>#N/A</v>
      </c>
      <c r="HH51" s="207" t="e">
        <f t="shared" si="106"/>
        <v>#N/A</v>
      </c>
      <c r="HI51" s="207" t="e">
        <f t="shared" si="107"/>
        <v>#N/A</v>
      </c>
      <c r="HJ51" s="207" t="e">
        <f t="shared" si="108"/>
        <v>#N/A</v>
      </c>
      <c r="HK51" s="207" t="e">
        <f t="shared" si="109"/>
        <v>#N/A</v>
      </c>
      <c r="HL51" s="207" t="e">
        <f t="shared" si="110"/>
        <v>#N/A</v>
      </c>
      <c r="HM51" s="207" t="e">
        <f t="shared" si="111"/>
        <v>#N/A</v>
      </c>
      <c r="HN51" s="207" t="e">
        <f t="shared" si="112"/>
        <v>#N/A</v>
      </c>
      <c r="HO51" s="207" t="e">
        <f t="shared" si="113"/>
        <v>#N/A</v>
      </c>
      <c r="HP51" s="207" t="e">
        <f t="shared" si="114"/>
        <v>#N/A</v>
      </c>
      <c r="HQ51" s="207" t="e">
        <f t="shared" si="115"/>
        <v>#N/A</v>
      </c>
      <c r="HR51" s="207" t="e">
        <f t="shared" si="116"/>
        <v>#N/A</v>
      </c>
      <c r="HS51" s="207" t="e">
        <f t="shared" si="117"/>
        <v>#N/A</v>
      </c>
      <c r="HT51" s="207" t="e">
        <f t="shared" si="118"/>
        <v>#N/A</v>
      </c>
      <c r="HU51" s="207" t="e">
        <f t="shared" si="119"/>
        <v>#N/A</v>
      </c>
      <c r="HV51" s="207" t="e">
        <f t="shared" si="120"/>
        <v>#N/A</v>
      </c>
      <c r="HW51" s="207" t="e">
        <f t="shared" si="121"/>
        <v>#N/A</v>
      </c>
      <c r="HX51" s="207" t="e">
        <f t="shared" si="122"/>
        <v>#N/A</v>
      </c>
      <c r="HY51" s="207" t="e">
        <f t="shared" si="123"/>
        <v>#N/A</v>
      </c>
      <c r="HZ51" s="207" t="e">
        <f t="shared" si="124"/>
        <v>#N/A</v>
      </c>
      <c r="IA51" s="207" t="e">
        <f t="shared" si="125"/>
        <v>#N/A</v>
      </c>
      <c r="IB51" s="207" t="e">
        <f t="shared" si="126"/>
        <v>#N/A</v>
      </c>
    </row>
    <row r="52" spans="1:236" hidden="1" x14ac:dyDescent="0.25">
      <c r="A52" s="22">
        <v>49</v>
      </c>
      <c r="B52" s="110" t="str">
        <f t="shared" si="10"/>
        <v/>
      </c>
      <c r="C52" s="124"/>
      <c r="D52" s="110" t="str">
        <f t="shared" si="11"/>
        <v/>
      </c>
      <c r="E52" s="119" t="str">
        <f t="shared" si="12"/>
        <v/>
      </c>
      <c r="F52" s="23" t="str">
        <f t="shared" si="13"/>
        <v/>
      </c>
      <c r="G52" s="24" t="str">
        <f t="shared" si="14"/>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15"/>
        <v/>
      </c>
      <c r="K52" s="26"/>
      <c r="L52" s="24" t="str">
        <f>IF(OR(F52="",K52=""),"",MATCH(K52,Confidence!$A$1:$A$10,0))</f>
        <v/>
      </c>
      <c r="M52" s="27" t="str">
        <f t="shared" si="16"/>
        <v/>
      </c>
      <c r="N52" s="27" t="str">
        <f t="shared" si="17"/>
        <v/>
      </c>
      <c r="O52" s="24"/>
      <c r="P52" s="111" t="str">
        <f t="shared" si="18"/>
        <v/>
      </c>
      <c r="Q52" s="111" t="str">
        <f t="shared" si="19"/>
        <v/>
      </c>
      <c r="R52" s="39" t="str">
        <f t="shared" si="20"/>
        <v/>
      </c>
      <c r="S52" s="124"/>
      <c r="T52" s="218" t="str">
        <f>IF(AND(B52&gt;0,C52&gt;0,D52&gt;0,M52&gt;0,N52&gt;0,S52&gt;0,NOT(K52="")),ABS(VLOOKUP($S$1,VLookups!$A$28:$B$29,2,FALSE)-_xlfn.BETA.DIST(S52,IF(G52="L",N52,M52),IF(G52="L",M52,N52),TRUE,B52,D52)),"")</f>
        <v/>
      </c>
      <c r="U52" s="121" t="str">
        <f>IF(OR($M52="",$N52=""),"",_xlfn.BETA.INV(ABS(VLOOKUP($S$1,VLookups!$A$28:$B$29,2,FALSE)-U$3),IF($G52="L",$N52,$M52),IF($G52="L",$M52,$N52),$B52,$D52))</f>
        <v/>
      </c>
      <c r="V52" s="122" t="str">
        <f>IF(OR($M52="",$N52=""),"",_xlfn.BETA.INV(ABS(VLOOKUP($S$1,VLookups!$A$28:$B$29,2,FALSE)-V$3),IF($G52="L",$N52,$M52),IF($G52="L",$M52,$N52),$B52,$D52))</f>
        <v/>
      </c>
      <c r="W52" s="121" t="str">
        <f>IF(OR($M52="",$N52=""),"",_xlfn.BETA.INV(ABS(VLOOKUP($S$1,VLookups!$A$28:$B$29,2,FALSE)-W$3),IF($G52="L",$N52,$M52),IF($G52="L",$M52,$N52),$B52,$D52))</f>
        <v/>
      </c>
      <c r="X52" s="122" t="str">
        <f>IF(OR($M52="",$N52=""),"",_xlfn.BETA.INV(ABS(VLOOKUP($S$1,VLookups!$A$28:$B$29,2,FALSE)-X$3),IF($G52="L",$N52,$M52),IF($G52="L",$M52,$N52),$B52,$D52))</f>
        <v/>
      </c>
      <c r="Y52" s="121" t="str">
        <f>IF(OR($M52="",$N52=""),"",_xlfn.BETA.INV(ABS(VLOOKUP($S$1,VLookups!$A$28:$B$29,2,FALSE)-Y$3),IF($G52="L",$N52,$M52),IF($G52="L",$M52,$N52),$B52,$D52))</f>
        <v/>
      </c>
      <c r="Z52" s="122" t="str">
        <f>IF(OR($M52="",$N52=""),"",_xlfn.BETA.INV(ABS(VLOOKUP($S$1,VLookups!$A$28:$B$29,2,FALSE)-Z$3),IF($G52="L",$N52,$M52),IF($G52="L",$M52,$N52),$B52,$D52))</f>
        <v/>
      </c>
      <c r="AA52" s="121" t="str">
        <f>IF(OR($M52="",$N52=""),"",_xlfn.BETA.INV(ABS(VLOOKUP($S$1,VLookups!$A$28:$B$29,2,FALSE)-AA$3),IF($G52="L",$N52,$M52),IF($G52="L",$M52,$N52),$B52,$D52))</f>
        <v/>
      </c>
      <c r="AB52" s="122" t="str">
        <f>IF(OR($M52="",$N52=""),"",_xlfn.BETA.INV(ABS(VLOOKUP($S$1,VLookups!$A$28:$B$29,2,FALSE)-AB$3),IF($G52="L",$N52,$M52),IF($G52="L",$M52,$N52),$B52,$D52))</f>
        <v/>
      </c>
      <c r="AC52" s="121" t="str">
        <f>IF(OR($M52="",$N52=""),"",_xlfn.BETA.INV(ABS(VLOOKUP($S$1,VLookups!$A$28:$B$29,2,FALSE)-AC$3),IF($G52="L",$N52,$M52),IF($G52="L",$M52,$N52),$B52,$D52))</f>
        <v/>
      </c>
      <c r="AD52" s="122" t="str">
        <f>IF(OR($M52="",$N52=""),"",_xlfn.BETA.INV(ABS(VLOOKUP($S$1,VLookups!$A$28:$B$29,2,FALSE)-AD$3),IF($G52="L",$N52,$M52),IF($G52="L",$M52,$N52),$B52,$D52))</f>
        <v/>
      </c>
      <c r="AE52" s="121" t="str">
        <f>IF(OR($M52="",$N52=""),"",_xlfn.BETA.INV(ABS(VLOOKUP($S$1,VLookups!$A$28:$B$29,2,FALSE)-AE$3),IF($G52="L",$N52,$M52),IF($G52="L",$M52,$N52),$B52,$D52))</f>
        <v/>
      </c>
      <c r="AF52" s="122" t="str">
        <f>IF(OR($M52="",$N52=""),"",_xlfn.BETA.INV(ABS(VLOOKUP($S$1,VLookups!$A$28:$B$29,2,FALSE)-AF$3),IF($G52="L",$N52,$M52),IF($G52="L",$M52,$N52),$B52,$D52))</f>
        <v/>
      </c>
      <c r="AG52" s="17"/>
      <c r="AH52" s="208" t="str">
        <f t="shared" si="21"/>
        <v/>
      </c>
      <c r="AI52" s="206" t="str">
        <f t="shared" si="22"/>
        <v/>
      </c>
      <c r="AJ52" s="190" t="str">
        <f t="shared" ref="AJ52:CU52" si="219">IF(ISNONTEXT($AH52),AI52+$AH52,"")</f>
        <v/>
      </c>
      <c r="AK52" s="190" t="str">
        <f t="shared" si="219"/>
        <v/>
      </c>
      <c r="AL52" s="190" t="str">
        <f t="shared" si="219"/>
        <v/>
      </c>
      <c r="AM52" s="190" t="str">
        <f t="shared" si="219"/>
        <v/>
      </c>
      <c r="AN52" s="190" t="str">
        <f t="shared" si="219"/>
        <v/>
      </c>
      <c r="AO52" s="190" t="str">
        <f t="shared" si="219"/>
        <v/>
      </c>
      <c r="AP52" s="190" t="str">
        <f t="shared" si="219"/>
        <v/>
      </c>
      <c r="AQ52" s="190" t="str">
        <f t="shared" si="219"/>
        <v/>
      </c>
      <c r="AR52" s="190" t="str">
        <f t="shared" si="219"/>
        <v/>
      </c>
      <c r="AS52" s="190" t="str">
        <f t="shared" si="219"/>
        <v/>
      </c>
      <c r="AT52" s="190" t="str">
        <f t="shared" si="219"/>
        <v/>
      </c>
      <c r="AU52" s="190" t="str">
        <f t="shared" si="219"/>
        <v/>
      </c>
      <c r="AV52" s="190" t="str">
        <f t="shared" si="219"/>
        <v/>
      </c>
      <c r="AW52" s="190" t="str">
        <f t="shared" si="219"/>
        <v/>
      </c>
      <c r="AX52" s="190" t="str">
        <f t="shared" si="219"/>
        <v/>
      </c>
      <c r="AY52" s="190" t="str">
        <f t="shared" si="219"/>
        <v/>
      </c>
      <c r="AZ52" s="190" t="str">
        <f t="shared" si="219"/>
        <v/>
      </c>
      <c r="BA52" s="190" t="str">
        <f t="shared" si="219"/>
        <v/>
      </c>
      <c r="BB52" s="190" t="str">
        <f t="shared" si="219"/>
        <v/>
      </c>
      <c r="BC52" s="190" t="str">
        <f t="shared" si="219"/>
        <v/>
      </c>
      <c r="BD52" s="190" t="str">
        <f t="shared" si="219"/>
        <v/>
      </c>
      <c r="BE52" s="190" t="str">
        <f t="shared" si="219"/>
        <v/>
      </c>
      <c r="BF52" s="190" t="str">
        <f t="shared" si="219"/>
        <v/>
      </c>
      <c r="BG52" s="190" t="str">
        <f t="shared" si="219"/>
        <v/>
      </c>
      <c r="BH52" s="190" t="str">
        <f t="shared" si="219"/>
        <v/>
      </c>
      <c r="BI52" s="190" t="str">
        <f t="shared" si="219"/>
        <v/>
      </c>
      <c r="BJ52" s="190" t="str">
        <f t="shared" si="219"/>
        <v/>
      </c>
      <c r="BK52" s="190" t="str">
        <f t="shared" si="219"/>
        <v/>
      </c>
      <c r="BL52" s="190" t="str">
        <f t="shared" si="219"/>
        <v/>
      </c>
      <c r="BM52" s="190" t="str">
        <f t="shared" si="219"/>
        <v/>
      </c>
      <c r="BN52" s="190" t="str">
        <f t="shared" si="219"/>
        <v/>
      </c>
      <c r="BO52" s="190" t="str">
        <f t="shared" si="219"/>
        <v/>
      </c>
      <c r="BP52" s="190" t="str">
        <f t="shared" si="219"/>
        <v/>
      </c>
      <c r="BQ52" s="190" t="str">
        <f t="shared" si="219"/>
        <v/>
      </c>
      <c r="BR52" s="190" t="str">
        <f t="shared" si="219"/>
        <v/>
      </c>
      <c r="BS52" s="190" t="str">
        <f t="shared" si="219"/>
        <v/>
      </c>
      <c r="BT52" s="190" t="str">
        <f t="shared" si="219"/>
        <v/>
      </c>
      <c r="BU52" s="190" t="str">
        <f t="shared" si="219"/>
        <v/>
      </c>
      <c r="BV52" s="190" t="str">
        <f t="shared" si="219"/>
        <v/>
      </c>
      <c r="BW52" s="190" t="str">
        <f t="shared" si="219"/>
        <v/>
      </c>
      <c r="BX52" s="190" t="str">
        <f t="shared" si="219"/>
        <v/>
      </c>
      <c r="BY52" s="190" t="str">
        <f t="shared" si="219"/>
        <v/>
      </c>
      <c r="BZ52" s="190" t="str">
        <f t="shared" si="219"/>
        <v/>
      </c>
      <c r="CA52" s="190" t="str">
        <f t="shared" si="219"/>
        <v/>
      </c>
      <c r="CB52" s="190" t="str">
        <f t="shared" si="219"/>
        <v/>
      </c>
      <c r="CC52" s="190" t="str">
        <f t="shared" si="219"/>
        <v/>
      </c>
      <c r="CD52" s="190" t="str">
        <f t="shared" si="219"/>
        <v/>
      </c>
      <c r="CE52" s="190" t="str">
        <f t="shared" si="219"/>
        <v/>
      </c>
      <c r="CF52" s="190" t="str">
        <f t="shared" si="219"/>
        <v/>
      </c>
      <c r="CG52" s="190" t="str">
        <f t="shared" si="219"/>
        <v/>
      </c>
      <c r="CH52" s="190" t="str">
        <f t="shared" si="219"/>
        <v/>
      </c>
      <c r="CI52" s="190" t="str">
        <f t="shared" si="219"/>
        <v/>
      </c>
      <c r="CJ52" s="190" t="str">
        <f t="shared" si="219"/>
        <v/>
      </c>
      <c r="CK52" s="190" t="str">
        <f t="shared" si="219"/>
        <v/>
      </c>
      <c r="CL52" s="190" t="str">
        <f t="shared" si="219"/>
        <v/>
      </c>
      <c r="CM52" s="190" t="str">
        <f t="shared" si="219"/>
        <v/>
      </c>
      <c r="CN52" s="190" t="str">
        <f t="shared" si="219"/>
        <v/>
      </c>
      <c r="CO52" s="190" t="str">
        <f t="shared" si="219"/>
        <v/>
      </c>
      <c r="CP52" s="190" t="str">
        <f t="shared" si="219"/>
        <v/>
      </c>
      <c r="CQ52" s="190" t="str">
        <f t="shared" si="219"/>
        <v/>
      </c>
      <c r="CR52" s="190" t="str">
        <f t="shared" si="219"/>
        <v/>
      </c>
      <c r="CS52" s="190" t="str">
        <f t="shared" si="219"/>
        <v/>
      </c>
      <c r="CT52" s="190" t="str">
        <f t="shared" si="219"/>
        <v/>
      </c>
      <c r="CU52" s="190" t="str">
        <f t="shared" si="219"/>
        <v/>
      </c>
      <c r="CV52" s="190" t="str">
        <f t="shared" ref="CV52:ED52" si="220">IF(ISNONTEXT($AH52),CU52+$AH52,"")</f>
        <v/>
      </c>
      <c r="CW52" s="190" t="str">
        <f t="shared" si="220"/>
        <v/>
      </c>
      <c r="CX52" s="190" t="str">
        <f t="shared" si="220"/>
        <v/>
      </c>
      <c r="CY52" s="190" t="str">
        <f t="shared" si="220"/>
        <v/>
      </c>
      <c r="CZ52" s="190" t="str">
        <f t="shared" si="220"/>
        <v/>
      </c>
      <c r="DA52" s="190" t="str">
        <f t="shared" si="220"/>
        <v/>
      </c>
      <c r="DB52" s="190" t="str">
        <f t="shared" si="220"/>
        <v/>
      </c>
      <c r="DC52" s="190" t="str">
        <f t="shared" si="220"/>
        <v/>
      </c>
      <c r="DD52" s="190" t="str">
        <f t="shared" si="220"/>
        <v/>
      </c>
      <c r="DE52" s="190" t="str">
        <f t="shared" si="220"/>
        <v/>
      </c>
      <c r="DF52" s="190" t="str">
        <f t="shared" si="220"/>
        <v/>
      </c>
      <c r="DG52" s="190" t="str">
        <f t="shared" si="220"/>
        <v/>
      </c>
      <c r="DH52" s="190" t="str">
        <f t="shared" si="220"/>
        <v/>
      </c>
      <c r="DI52" s="190" t="str">
        <f t="shared" si="220"/>
        <v/>
      </c>
      <c r="DJ52" s="190" t="str">
        <f t="shared" si="220"/>
        <v/>
      </c>
      <c r="DK52" s="190" t="str">
        <f t="shared" si="220"/>
        <v/>
      </c>
      <c r="DL52" s="190" t="str">
        <f t="shared" si="220"/>
        <v/>
      </c>
      <c r="DM52" s="190" t="str">
        <f t="shared" si="220"/>
        <v/>
      </c>
      <c r="DN52" s="190" t="str">
        <f t="shared" si="220"/>
        <v/>
      </c>
      <c r="DO52" s="190" t="str">
        <f t="shared" si="220"/>
        <v/>
      </c>
      <c r="DP52" s="190" t="str">
        <f t="shared" si="220"/>
        <v/>
      </c>
      <c r="DQ52" s="190" t="str">
        <f t="shared" si="220"/>
        <v/>
      </c>
      <c r="DR52" s="190" t="str">
        <f t="shared" si="220"/>
        <v/>
      </c>
      <c r="DS52" s="190" t="str">
        <f t="shared" si="220"/>
        <v/>
      </c>
      <c r="DT52" s="190" t="str">
        <f t="shared" si="220"/>
        <v/>
      </c>
      <c r="DU52" s="190" t="str">
        <f t="shared" si="220"/>
        <v/>
      </c>
      <c r="DV52" s="190" t="str">
        <f t="shared" si="220"/>
        <v/>
      </c>
      <c r="DW52" s="190" t="str">
        <f t="shared" si="220"/>
        <v/>
      </c>
      <c r="DX52" s="190" t="str">
        <f t="shared" si="220"/>
        <v/>
      </c>
      <c r="DY52" s="190" t="str">
        <f t="shared" si="220"/>
        <v/>
      </c>
      <c r="DZ52" s="190" t="str">
        <f t="shared" si="220"/>
        <v/>
      </c>
      <c r="EA52" s="190" t="str">
        <f t="shared" si="220"/>
        <v/>
      </c>
      <c r="EB52" s="190" t="str">
        <f t="shared" si="220"/>
        <v/>
      </c>
      <c r="EC52" s="190" t="str">
        <f t="shared" si="220"/>
        <v/>
      </c>
      <c r="ED52" s="190" t="str">
        <f t="shared" si="220"/>
        <v/>
      </c>
      <c r="EE52" s="206" t="str">
        <f t="shared" si="25"/>
        <v/>
      </c>
      <c r="EF52" s="207" t="e">
        <f t="shared" si="26"/>
        <v>#N/A</v>
      </c>
      <c r="EG52" s="207" t="e">
        <f t="shared" si="27"/>
        <v>#N/A</v>
      </c>
      <c r="EH52" s="207" t="e">
        <f t="shared" si="28"/>
        <v>#N/A</v>
      </c>
      <c r="EI52" s="207" t="e">
        <f t="shared" si="29"/>
        <v>#N/A</v>
      </c>
      <c r="EJ52" s="207" t="e">
        <f t="shared" si="30"/>
        <v>#N/A</v>
      </c>
      <c r="EK52" s="207" t="e">
        <f t="shared" si="31"/>
        <v>#N/A</v>
      </c>
      <c r="EL52" s="207" t="e">
        <f t="shared" si="32"/>
        <v>#N/A</v>
      </c>
      <c r="EM52" s="207" t="e">
        <f t="shared" si="33"/>
        <v>#N/A</v>
      </c>
      <c r="EN52" s="207" t="e">
        <f t="shared" si="34"/>
        <v>#N/A</v>
      </c>
      <c r="EO52" s="207" t="e">
        <f t="shared" si="35"/>
        <v>#N/A</v>
      </c>
      <c r="EP52" s="207" t="e">
        <f t="shared" si="36"/>
        <v>#N/A</v>
      </c>
      <c r="EQ52" s="207" t="e">
        <f t="shared" si="37"/>
        <v>#N/A</v>
      </c>
      <c r="ER52" s="207" t="e">
        <f t="shared" si="38"/>
        <v>#N/A</v>
      </c>
      <c r="ES52" s="207" t="e">
        <f t="shared" si="39"/>
        <v>#N/A</v>
      </c>
      <c r="ET52" s="207" t="e">
        <f t="shared" si="40"/>
        <v>#N/A</v>
      </c>
      <c r="EU52" s="207" t="e">
        <f t="shared" si="41"/>
        <v>#N/A</v>
      </c>
      <c r="EV52" s="207" t="e">
        <f t="shared" si="42"/>
        <v>#N/A</v>
      </c>
      <c r="EW52" s="207" t="e">
        <f t="shared" si="43"/>
        <v>#N/A</v>
      </c>
      <c r="EX52" s="207" t="e">
        <f t="shared" si="44"/>
        <v>#N/A</v>
      </c>
      <c r="EY52" s="207" t="e">
        <f t="shared" si="45"/>
        <v>#N/A</v>
      </c>
      <c r="EZ52" s="207" t="e">
        <f t="shared" si="46"/>
        <v>#N/A</v>
      </c>
      <c r="FA52" s="207" t="e">
        <f t="shared" si="47"/>
        <v>#N/A</v>
      </c>
      <c r="FB52" s="207" t="e">
        <f t="shared" si="48"/>
        <v>#N/A</v>
      </c>
      <c r="FC52" s="207" t="e">
        <f t="shared" si="49"/>
        <v>#N/A</v>
      </c>
      <c r="FD52" s="207" t="e">
        <f t="shared" si="50"/>
        <v>#N/A</v>
      </c>
      <c r="FE52" s="207" t="e">
        <f t="shared" si="51"/>
        <v>#N/A</v>
      </c>
      <c r="FF52" s="207" t="e">
        <f t="shared" si="52"/>
        <v>#N/A</v>
      </c>
      <c r="FG52" s="207" t="e">
        <f t="shared" si="53"/>
        <v>#N/A</v>
      </c>
      <c r="FH52" s="207" t="e">
        <f t="shared" si="54"/>
        <v>#N/A</v>
      </c>
      <c r="FI52" s="207" t="e">
        <f t="shared" si="55"/>
        <v>#N/A</v>
      </c>
      <c r="FJ52" s="207" t="e">
        <f t="shared" si="56"/>
        <v>#N/A</v>
      </c>
      <c r="FK52" s="207" t="e">
        <f t="shared" si="57"/>
        <v>#N/A</v>
      </c>
      <c r="FL52" s="207" t="e">
        <f t="shared" si="58"/>
        <v>#N/A</v>
      </c>
      <c r="FM52" s="207" t="e">
        <f t="shared" si="59"/>
        <v>#N/A</v>
      </c>
      <c r="FN52" s="207" t="e">
        <f t="shared" si="60"/>
        <v>#N/A</v>
      </c>
      <c r="FO52" s="207" t="e">
        <f t="shared" si="61"/>
        <v>#N/A</v>
      </c>
      <c r="FP52" s="207" t="e">
        <f t="shared" si="62"/>
        <v>#N/A</v>
      </c>
      <c r="FQ52" s="207" t="e">
        <f t="shared" si="63"/>
        <v>#N/A</v>
      </c>
      <c r="FR52" s="207" t="e">
        <f t="shared" si="64"/>
        <v>#N/A</v>
      </c>
      <c r="FS52" s="207" t="e">
        <f t="shared" si="65"/>
        <v>#N/A</v>
      </c>
      <c r="FT52" s="207" t="e">
        <f t="shared" si="66"/>
        <v>#N/A</v>
      </c>
      <c r="FU52" s="207" t="e">
        <f t="shared" si="67"/>
        <v>#N/A</v>
      </c>
      <c r="FV52" s="207" t="e">
        <f t="shared" si="68"/>
        <v>#N/A</v>
      </c>
      <c r="FW52" s="207" t="e">
        <f t="shared" si="69"/>
        <v>#N/A</v>
      </c>
      <c r="FX52" s="207" t="e">
        <f t="shared" si="70"/>
        <v>#N/A</v>
      </c>
      <c r="FY52" s="207" t="e">
        <f t="shared" si="71"/>
        <v>#N/A</v>
      </c>
      <c r="FZ52" s="207" t="e">
        <f t="shared" si="72"/>
        <v>#N/A</v>
      </c>
      <c r="GA52" s="207" t="e">
        <f t="shared" si="73"/>
        <v>#N/A</v>
      </c>
      <c r="GB52" s="207" t="e">
        <f t="shared" si="74"/>
        <v>#N/A</v>
      </c>
      <c r="GC52" s="207" t="e">
        <f t="shared" si="75"/>
        <v>#N/A</v>
      </c>
      <c r="GD52" s="207" t="e">
        <f t="shared" si="76"/>
        <v>#N/A</v>
      </c>
      <c r="GE52" s="207" t="e">
        <f t="shared" si="77"/>
        <v>#N/A</v>
      </c>
      <c r="GF52" s="207" t="e">
        <f t="shared" si="78"/>
        <v>#N/A</v>
      </c>
      <c r="GG52" s="207" t="e">
        <f t="shared" si="79"/>
        <v>#N/A</v>
      </c>
      <c r="GH52" s="207" t="e">
        <f t="shared" si="80"/>
        <v>#N/A</v>
      </c>
      <c r="GI52" s="207" t="e">
        <f t="shared" si="81"/>
        <v>#N/A</v>
      </c>
      <c r="GJ52" s="207" t="e">
        <f t="shared" si="82"/>
        <v>#N/A</v>
      </c>
      <c r="GK52" s="207" t="e">
        <f t="shared" si="83"/>
        <v>#N/A</v>
      </c>
      <c r="GL52" s="207" t="e">
        <f t="shared" si="84"/>
        <v>#N/A</v>
      </c>
      <c r="GM52" s="207" t="e">
        <f t="shared" si="85"/>
        <v>#N/A</v>
      </c>
      <c r="GN52" s="207" t="e">
        <f t="shared" si="86"/>
        <v>#N/A</v>
      </c>
      <c r="GO52" s="207" t="e">
        <f t="shared" si="87"/>
        <v>#N/A</v>
      </c>
      <c r="GP52" s="207" t="e">
        <f t="shared" si="88"/>
        <v>#N/A</v>
      </c>
      <c r="GQ52" s="207" t="e">
        <f t="shared" si="89"/>
        <v>#N/A</v>
      </c>
      <c r="GR52" s="207" t="e">
        <f t="shared" si="90"/>
        <v>#N/A</v>
      </c>
      <c r="GS52" s="207" t="e">
        <f t="shared" si="91"/>
        <v>#N/A</v>
      </c>
      <c r="GT52" s="207" t="e">
        <f t="shared" si="92"/>
        <v>#N/A</v>
      </c>
      <c r="GU52" s="207" t="e">
        <f t="shared" si="93"/>
        <v>#N/A</v>
      </c>
      <c r="GV52" s="207" t="e">
        <f t="shared" si="94"/>
        <v>#N/A</v>
      </c>
      <c r="GW52" s="207" t="e">
        <f t="shared" si="95"/>
        <v>#N/A</v>
      </c>
      <c r="GX52" s="207" t="e">
        <f t="shared" si="96"/>
        <v>#N/A</v>
      </c>
      <c r="GY52" s="207" t="e">
        <f t="shared" si="97"/>
        <v>#N/A</v>
      </c>
      <c r="GZ52" s="207" t="e">
        <f t="shared" si="98"/>
        <v>#N/A</v>
      </c>
      <c r="HA52" s="207" t="e">
        <f t="shared" si="99"/>
        <v>#N/A</v>
      </c>
      <c r="HB52" s="207" t="e">
        <f t="shared" si="100"/>
        <v>#N/A</v>
      </c>
      <c r="HC52" s="207" t="e">
        <f t="shared" si="101"/>
        <v>#N/A</v>
      </c>
      <c r="HD52" s="207" t="e">
        <f t="shared" si="102"/>
        <v>#N/A</v>
      </c>
      <c r="HE52" s="207" t="e">
        <f t="shared" si="103"/>
        <v>#N/A</v>
      </c>
      <c r="HF52" s="207" t="e">
        <f t="shared" si="104"/>
        <v>#N/A</v>
      </c>
      <c r="HG52" s="207" t="e">
        <f t="shared" si="105"/>
        <v>#N/A</v>
      </c>
      <c r="HH52" s="207" t="e">
        <f t="shared" si="106"/>
        <v>#N/A</v>
      </c>
      <c r="HI52" s="207" t="e">
        <f t="shared" si="107"/>
        <v>#N/A</v>
      </c>
      <c r="HJ52" s="207" t="e">
        <f t="shared" si="108"/>
        <v>#N/A</v>
      </c>
      <c r="HK52" s="207" t="e">
        <f t="shared" si="109"/>
        <v>#N/A</v>
      </c>
      <c r="HL52" s="207" t="e">
        <f t="shared" si="110"/>
        <v>#N/A</v>
      </c>
      <c r="HM52" s="207" t="e">
        <f t="shared" si="111"/>
        <v>#N/A</v>
      </c>
      <c r="HN52" s="207" t="e">
        <f t="shared" si="112"/>
        <v>#N/A</v>
      </c>
      <c r="HO52" s="207" t="e">
        <f t="shared" si="113"/>
        <v>#N/A</v>
      </c>
      <c r="HP52" s="207" t="e">
        <f t="shared" si="114"/>
        <v>#N/A</v>
      </c>
      <c r="HQ52" s="207" t="e">
        <f t="shared" si="115"/>
        <v>#N/A</v>
      </c>
      <c r="HR52" s="207" t="e">
        <f t="shared" si="116"/>
        <v>#N/A</v>
      </c>
      <c r="HS52" s="207" t="e">
        <f t="shared" si="117"/>
        <v>#N/A</v>
      </c>
      <c r="HT52" s="207" t="e">
        <f t="shared" si="118"/>
        <v>#N/A</v>
      </c>
      <c r="HU52" s="207" t="e">
        <f t="shared" si="119"/>
        <v>#N/A</v>
      </c>
      <c r="HV52" s="207" t="e">
        <f t="shared" si="120"/>
        <v>#N/A</v>
      </c>
      <c r="HW52" s="207" t="e">
        <f t="shared" si="121"/>
        <v>#N/A</v>
      </c>
      <c r="HX52" s="207" t="e">
        <f t="shared" si="122"/>
        <v>#N/A</v>
      </c>
      <c r="HY52" s="207" t="e">
        <f t="shared" si="123"/>
        <v>#N/A</v>
      </c>
      <c r="HZ52" s="207" t="e">
        <f t="shared" si="124"/>
        <v>#N/A</v>
      </c>
      <c r="IA52" s="207" t="e">
        <f t="shared" si="125"/>
        <v>#N/A</v>
      </c>
      <c r="IB52" s="207" t="e">
        <f t="shared" si="126"/>
        <v>#N/A</v>
      </c>
    </row>
    <row r="53" spans="1:236" hidden="1" x14ac:dyDescent="0.25">
      <c r="A53" s="22">
        <v>50</v>
      </c>
      <c r="B53" s="110" t="str">
        <f t="shared" si="10"/>
        <v/>
      </c>
      <c r="C53" s="124"/>
      <c r="D53" s="110" t="str">
        <f t="shared" si="11"/>
        <v/>
      </c>
      <c r="E53" s="119" t="str">
        <f t="shared" si="12"/>
        <v/>
      </c>
      <c r="F53" s="23" t="str">
        <f t="shared" si="13"/>
        <v/>
      </c>
      <c r="G53" s="24" t="str">
        <f t="shared" si="14"/>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15"/>
        <v/>
      </c>
      <c r="K53" s="26"/>
      <c r="L53" s="24" t="str">
        <f>IF(OR(F53="",K53=""),"",MATCH(K53,Confidence!$A$1:$A$10,0))</f>
        <v/>
      </c>
      <c r="M53" s="27" t="str">
        <f t="shared" si="16"/>
        <v/>
      </c>
      <c r="N53" s="27" t="str">
        <f t="shared" si="17"/>
        <v/>
      </c>
      <c r="O53" s="24"/>
      <c r="P53" s="111" t="str">
        <f t="shared" si="18"/>
        <v/>
      </c>
      <c r="Q53" s="111" t="str">
        <f t="shared" si="19"/>
        <v/>
      </c>
      <c r="R53" s="39" t="str">
        <f t="shared" si="20"/>
        <v/>
      </c>
      <c r="S53" s="124"/>
      <c r="T53" s="218" t="str">
        <f>IF(AND(B53&gt;0,C53&gt;0,D53&gt;0,M53&gt;0,N53&gt;0,S53&gt;0,NOT(K53="")),ABS(VLOOKUP($S$1,VLookups!$A$28:$B$29,2,FALSE)-_xlfn.BETA.DIST(S53,IF(G53="L",N53,M53),IF(G53="L",M53,N53),TRUE,B53,D53)),"")</f>
        <v/>
      </c>
      <c r="U53" s="121" t="str">
        <f>IF(OR($M53="",$N53=""),"",_xlfn.BETA.INV(ABS(VLOOKUP($S$1,VLookups!$A$28:$B$29,2,FALSE)-U$3),IF($G53="L",$N53,$M53),IF($G53="L",$M53,$N53),$B53,$D53))</f>
        <v/>
      </c>
      <c r="V53" s="122" t="str">
        <f>IF(OR($M53="",$N53=""),"",_xlfn.BETA.INV(ABS(VLOOKUP($S$1,VLookups!$A$28:$B$29,2,FALSE)-V$3),IF($G53="L",$N53,$M53),IF($G53="L",$M53,$N53),$B53,$D53))</f>
        <v/>
      </c>
      <c r="W53" s="121" t="str">
        <f>IF(OR($M53="",$N53=""),"",_xlfn.BETA.INV(ABS(VLOOKUP($S$1,VLookups!$A$28:$B$29,2,FALSE)-W$3),IF($G53="L",$N53,$M53),IF($G53="L",$M53,$N53),$B53,$D53))</f>
        <v/>
      </c>
      <c r="X53" s="122" t="str">
        <f>IF(OR($M53="",$N53=""),"",_xlfn.BETA.INV(ABS(VLOOKUP($S$1,VLookups!$A$28:$B$29,2,FALSE)-X$3),IF($G53="L",$N53,$M53),IF($G53="L",$M53,$N53),$B53,$D53))</f>
        <v/>
      </c>
      <c r="Y53" s="121" t="str">
        <f>IF(OR($M53="",$N53=""),"",_xlfn.BETA.INV(ABS(VLOOKUP($S$1,VLookups!$A$28:$B$29,2,FALSE)-Y$3),IF($G53="L",$N53,$M53),IF($G53="L",$M53,$N53),$B53,$D53))</f>
        <v/>
      </c>
      <c r="Z53" s="122" t="str">
        <f>IF(OR($M53="",$N53=""),"",_xlfn.BETA.INV(ABS(VLOOKUP($S$1,VLookups!$A$28:$B$29,2,FALSE)-Z$3),IF($G53="L",$N53,$M53),IF($G53="L",$M53,$N53),$B53,$D53))</f>
        <v/>
      </c>
      <c r="AA53" s="121" t="str">
        <f>IF(OR($M53="",$N53=""),"",_xlfn.BETA.INV(ABS(VLOOKUP($S$1,VLookups!$A$28:$B$29,2,FALSE)-AA$3),IF($G53="L",$N53,$M53),IF($G53="L",$M53,$N53),$B53,$D53))</f>
        <v/>
      </c>
      <c r="AB53" s="122" t="str">
        <f>IF(OR($M53="",$N53=""),"",_xlfn.BETA.INV(ABS(VLOOKUP($S$1,VLookups!$A$28:$B$29,2,FALSE)-AB$3),IF($G53="L",$N53,$M53),IF($G53="L",$M53,$N53),$B53,$D53))</f>
        <v/>
      </c>
      <c r="AC53" s="121" t="str">
        <f>IF(OR($M53="",$N53=""),"",_xlfn.BETA.INV(ABS(VLOOKUP($S$1,VLookups!$A$28:$B$29,2,FALSE)-AC$3),IF($G53="L",$N53,$M53),IF($G53="L",$M53,$N53),$B53,$D53))</f>
        <v/>
      </c>
      <c r="AD53" s="122" t="str">
        <f>IF(OR($M53="",$N53=""),"",_xlfn.BETA.INV(ABS(VLOOKUP($S$1,VLookups!$A$28:$B$29,2,FALSE)-AD$3),IF($G53="L",$N53,$M53),IF($G53="L",$M53,$N53),$B53,$D53))</f>
        <v/>
      </c>
      <c r="AE53" s="121" t="str">
        <f>IF(OR($M53="",$N53=""),"",_xlfn.BETA.INV(ABS(VLOOKUP($S$1,VLookups!$A$28:$B$29,2,FALSE)-AE$3),IF($G53="L",$N53,$M53),IF($G53="L",$M53,$N53),$B53,$D53))</f>
        <v/>
      </c>
      <c r="AF53" s="122" t="str">
        <f>IF(OR($M53="",$N53=""),"",_xlfn.BETA.INV(ABS(VLOOKUP($S$1,VLookups!$A$28:$B$29,2,FALSE)-AF$3),IF($G53="L",$N53,$M53),IF($G53="L",$M53,$N53),$B53,$D53))</f>
        <v/>
      </c>
      <c r="AG53" s="17"/>
      <c r="AH53" s="208" t="str">
        <f t="shared" si="21"/>
        <v/>
      </c>
      <c r="AI53" s="206" t="str">
        <f t="shared" si="22"/>
        <v/>
      </c>
      <c r="AJ53" s="190" t="str">
        <f t="shared" ref="AJ53:CU53" si="221">IF(ISNONTEXT($AH53),AI53+$AH53,"")</f>
        <v/>
      </c>
      <c r="AK53" s="190" t="str">
        <f t="shared" si="221"/>
        <v/>
      </c>
      <c r="AL53" s="190" t="str">
        <f t="shared" si="221"/>
        <v/>
      </c>
      <c r="AM53" s="190" t="str">
        <f t="shared" si="221"/>
        <v/>
      </c>
      <c r="AN53" s="190" t="str">
        <f t="shared" si="221"/>
        <v/>
      </c>
      <c r="AO53" s="190" t="str">
        <f t="shared" si="221"/>
        <v/>
      </c>
      <c r="AP53" s="190" t="str">
        <f t="shared" si="221"/>
        <v/>
      </c>
      <c r="AQ53" s="190" t="str">
        <f t="shared" si="221"/>
        <v/>
      </c>
      <c r="AR53" s="190" t="str">
        <f t="shared" si="221"/>
        <v/>
      </c>
      <c r="AS53" s="190" t="str">
        <f t="shared" si="221"/>
        <v/>
      </c>
      <c r="AT53" s="190" t="str">
        <f t="shared" si="221"/>
        <v/>
      </c>
      <c r="AU53" s="190" t="str">
        <f t="shared" si="221"/>
        <v/>
      </c>
      <c r="AV53" s="190" t="str">
        <f t="shared" si="221"/>
        <v/>
      </c>
      <c r="AW53" s="190" t="str">
        <f t="shared" si="221"/>
        <v/>
      </c>
      <c r="AX53" s="190" t="str">
        <f t="shared" si="221"/>
        <v/>
      </c>
      <c r="AY53" s="190" t="str">
        <f t="shared" si="221"/>
        <v/>
      </c>
      <c r="AZ53" s="190" t="str">
        <f t="shared" si="221"/>
        <v/>
      </c>
      <c r="BA53" s="190" t="str">
        <f t="shared" si="221"/>
        <v/>
      </c>
      <c r="BB53" s="190" t="str">
        <f t="shared" si="221"/>
        <v/>
      </c>
      <c r="BC53" s="190" t="str">
        <f t="shared" si="221"/>
        <v/>
      </c>
      <c r="BD53" s="190" t="str">
        <f t="shared" si="221"/>
        <v/>
      </c>
      <c r="BE53" s="190" t="str">
        <f t="shared" si="221"/>
        <v/>
      </c>
      <c r="BF53" s="190" t="str">
        <f t="shared" si="221"/>
        <v/>
      </c>
      <c r="BG53" s="190" t="str">
        <f t="shared" si="221"/>
        <v/>
      </c>
      <c r="BH53" s="190" t="str">
        <f t="shared" si="221"/>
        <v/>
      </c>
      <c r="BI53" s="190" t="str">
        <f t="shared" si="221"/>
        <v/>
      </c>
      <c r="BJ53" s="190" t="str">
        <f t="shared" si="221"/>
        <v/>
      </c>
      <c r="BK53" s="190" t="str">
        <f t="shared" si="221"/>
        <v/>
      </c>
      <c r="BL53" s="190" t="str">
        <f t="shared" si="221"/>
        <v/>
      </c>
      <c r="BM53" s="190" t="str">
        <f t="shared" si="221"/>
        <v/>
      </c>
      <c r="BN53" s="190" t="str">
        <f t="shared" si="221"/>
        <v/>
      </c>
      <c r="BO53" s="190" t="str">
        <f t="shared" si="221"/>
        <v/>
      </c>
      <c r="BP53" s="190" t="str">
        <f t="shared" si="221"/>
        <v/>
      </c>
      <c r="BQ53" s="190" t="str">
        <f t="shared" si="221"/>
        <v/>
      </c>
      <c r="BR53" s="190" t="str">
        <f t="shared" si="221"/>
        <v/>
      </c>
      <c r="BS53" s="190" t="str">
        <f t="shared" si="221"/>
        <v/>
      </c>
      <c r="BT53" s="190" t="str">
        <f t="shared" si="221"/>
        <v/>
      </c>
      <c r="BU53" s="190" t="str">
        <f t="shared" si="221"/>
        <v/>
      </c>
      <c r="BV53" s="190" t="str">
        <f t="shared" si="221"/>
        <v/>
      </c>
      <c r="BW53" s="190" t="str">
        <f t="shared" si="221"/>
        <v/>
      </c>
      <c r="BX53" s="190" t="str">
        <f t="shared" si="221"/>
        <v/>
      </c>
      <c r="BY53" s="190" t="str">
        <f t="shared" si="221"/>
        <v/>
      </c>
      <c r="BZ53" s="190" t="str">
        <f t="shared" si="221"/>
        <v/>
      </c>
      <c r="CA53" s="190" t="str">
        <f t="shared" si="221"/>
        <v/>
      </c>
      <c r="CB53" s="190" t="str">
        <f t="shared" si="221"/>
        <v/>
      </c>
      <c r="CC53" s="190" t="str">
        <f t="shared" si="221"/>
        <v/>
      </c>
      <c r="CD53" s="190" t="str">
        <f t="shared" si="221"/>
        <v/>
      </c>
      <c r="CE53" s="190" t="str">
        <f t="shared" si="221"/>
        <v/>
      </c>
      <c r="CF53" s="190" t="str">
        <f t="shared" si="221"/>
        <v/>
      </c>
      <c r="CG53" s="190" t="str">
        <f t="shared" si="221"/>
        <v/>
      </c>
      <c r="CH53" s="190" t="str">
        <f t="shared" si="221"/>
        <v/>
      </c>
      <c r="CI53" s="190" t="str">
        <f t="shared" si="221"/>
        <v/>
      </c>
      <c r="CJ53" s="190" t="str">
        <f t="shared" si="221"/>
        <v/>
      </c>
      <c r="CK53" s="190" t="str">
        <f t="shared" si="221"/>
        <v/>
      </c>
      <c r="CL53" s="190" t="str">
        <f t="shared" si="221"/>
        <v/>
      </c>
      <c r="CM53" s="190" t="str">
        <f t="shared" si="221"/>
        <v/>
      </c>
      <c r="CN53" s="190" t="str">
        <f t="shared" si="221"/>
        <v/>
      </c>
      <c r="CO53" s="190" t="str">
        <f t="shared" si="221"/>
        <v/>
      </c>
      <c r="CP53" s="190" t="str">
        <f t="shared" si="221"/>
        <v/>
      </c>
      <c r="CQ53" s="190" t="str">
        <f t="shared" si="221"/>
        <v/>
      </c>
      <c r="CR53" s="190" t="str">
        <f t="shared" si="221"/>
        <v/>
      </c>
      <c r="CS53" s="190" t="str">
        <f t="shared" si="221"/>
        <v/>
      </c>
      <c r="CT53" s="190" t="str">
        <f t="shared" si="221"/>
        <v/>
      </c>
      <c r="CU53" s="190" t="str">
        <f t="shared" si="221"/>
        <v/>
      </c>
      <c r="CV53" s="190" t="str">
        <f t="shared" ref="CV53:ED53" si="222">IF(ISNONTEXT($AH53),CU53+$AH53,"")</f>
        <v/>
      </c>
      <c r="CW53" s="190" t="str">
        <f t="shared" si="222"/>
        <v/>
      </c>
      <c r="CX53" s="190" t="str">
        <f t="shared" si="222"/>
        <v/>
      </c>
      <c r="CY53" s="190" t="str">
        <f t="shared" si="222"/>
        <v/>
      </c>
      <c r="CZ53" s="190" t="str">
        <f t="shared" si="222"/>
        <v/>
      </c>
      <c r="DA53" s="190" t="str">
        <f t="shared" si="222"/>
        <v/>
      </c>
      <c r="DB53" s="190" t="str">
        <f t="shared" si="222"/>
        <v/>
      </c>
      <c r="DC53" s="190" t="str">
        <f t="shared" si="222"/>
        <v/>
      </c>
      <c r="DD53" s="190" t="str">
        <f t="shared" si="222"/>
        <v/>
      </c>
      <c r="DE53" s="190" t="str">
        <f t="shared" si="222"/>
        <v/>
      </c>
      <c r="DF53" s="190" t="str">
        <f t="shared" si="222"/>
        <v/>
      </c>
      <c r="DG53" s="190" t="str">
        <f t="shared" si="222"/>
        <v/>
      </c>
      <c r="DH53" s="190" t="str">
        <f t="shared" si="222"/>
        <v/>
      </c>
      <c r="DI53" s="190" t="str">
        <f t="shared" si="222"/>
        <v/>
      </c>
      <c r="DJ53" s="190" t="str">
        <f t="shared" si="222"/>
        <v/>
      </c>
      <c r="DK53" s="190" t="str">
        <f t="shared" si="222"/>
        <v/>
      </c>
      <c r="DL53" s="190" t="str">
        <f t="shared" si="222"/>
        <v/>
      </c>
      <c r="DM53" s="190" t="str">
        <f t="shared" si="222"/>
        <v/>
      </c>
      <c r="DN53" s="190" t="str">
        <f t="shared" si="222"/>
        <v/>
      </c>
      <c r="DO53" s="190" t="str">
        <f t="shared" si="222"/>
        <v/>
      </c>
      <c r="DP53" s="190" t="str">
        <f t="shared" si="222"/>
        <v/>
      </c>
      <c r="DQ53" s="190" t="str">
        <f t="shared" si="222"/>
        <v/>
      </c>
      <c r="DR53" s="190" t="str">
        <f t="shared" si="222"/>
        <v/>
      </c>
      <c r="DS53" s="190" t="str">
        <f t="shared" si="222"/>
        <v/>
      </c>
      <c r="DT53" s="190" t="str">
        <f t="shared" si="222"/>
        <v/>
      </c>
      <c r="DU53" s="190" t="str">
        <f t="shared" si="222"/>
        <v/>
      </c>
      <c r="DV53" s="190" t="str">
        <f t="shared" si="222"/>
        <v/>
      </c>
      <c r="DW53" s="190" t="str">
        <f t="shared" si="222"/>
        <v/>
      </c>
      <c r="DX53" s="190" t="str">
        <f t="shared" si="222"/>
        <v/>
      </c>
      <c r="DY53" s="190" t="str">
        <f t="shared" si="222"/>
        <v/>
      </c>
      <c r="DZ53" s="190" t="str">
        <f t="shared" si="222"/>
        <v/>
      </c>
      <c r="EA53" s="190" t="str">
        <f t="shared" si="222"/>
        <v/>
      </c>
      <c r="EB53" s="190" t="str">
        <f t="shared" si="222"/>
        <v/>
      </c>
      <c r="EC53" s="190" t="str">
        <f t="shared" si="222"/>
        <v/>
      </c>
      <c r="ED53" s="190" t="str">
        <f t="shared" si="222"/>
        <v/>
      </c>
      <c r="EE53" s="206" t="str">
        <f t="shared" si="25"/>
        <v/>
      </c>
      <c r="EF53" s="207" t="e">
        <f t="shared" si="26"/>
        <v>#N/A</v>
      </c>
      <c r="EG53" s="207" t="e">
        <f t="shared" si="27"/>
        <v>#N/A</v>
      </c>
      <c r="EH53" s="207" t="e">
        <f t="shared" si="28"/>
        <v>#N/A</v>
      </c>
      <c r="EI53" s="207" t="e">
        <f t="shared" si="29"/>
        <v>#N/A</v>
      </c>
      <c r="EJ53" s="207" t="e">
        <f t="shared" si="30"/>
        <v>#N/A</v>
      </c>
      <c r="EK53" s="207" t="e">
        <f t="shared" si="31"/>
        <v>#N/A</v>
      </c>
      <c r="EL53" s="207" t="e">
        <f t="shared" si="32"/>
        <v>#N/A</v>
      </c>
      <c r="EM53" s="207" t="e">
        <f t="shared" si="33"/>
        <v>#N/A</v>
      </c>
      <c r="EN53" s="207" t="e">
        <f t="shared" si="34"/>
        <v>#N/A</v>
      </c>
      <c r="EO53" s="207" t="e">
        <f t="shared" si="35"/>
        <v>#N/A</v>
      </c>
      <c r="EP53" s="207" t="e">
        <f t="shared" si="36"/>
        <v>#N/A</v>
      </c>
      <c r="EQ53" s="207" t="e">
        <f t="shared" si="37"/>
        <v>#N/A</v>
      </c>
      <c r="ER53" s="207" t="e">
        <f t="shared" si="38"/>
        <v>#N/A</v>
      </c>
      <c r="ES53" s="207" t="e">
        <f t="shared" si="39"/>
        <v>#N/A</v>
      </c>
      <c r="ET53" s="207" t="e">
        <f t="shared" si="40"/>
        <v>#N/A</v>
      </c>
      <c r="EU53" s="207" t="e">
        <f t="shared" si="41"/>
        <v>#N/A</v>
      </c>
      <c r="EV53" s="207" t="e">
        <f t="shared" si="42"/>
        <v>#N/A</v>
      </c>
      <c r="EW53" s="207" t="e">
        <f t="shared" si="43"/>
        <v>#N/A</v>
      </c>
      <c r="EX53" s="207" t="e">
        <f t="shared" si="44"/>
        <v>#N/A</v>
      </c>
      <c r="EY53" s="207" t="e">
        <f t="shared" si="45"/>
        <v>#N/A</v>
      </c>
      <c r="EZ53" s="207" t="e">
        <f t="shared" si="46"/>
        <v>#N/A</v>
      </c>
      <c r="FA53" s="207" t="e">
        <f t="shared" si="47"/>
        <v>#N/A</v>
      </c>
      <c r="FB53" s="207" t="e">
        <f t="shared" si="48"/>
        <v>#N/A</v>
      </c>
      <c r="FC53" s="207" t="e">
        <f t="shared" si="49"/>
        <v>#N/A</v>
      </c>
      <c r="FD53" s="207" t="e">
        <f t="shared" si="50"/>
        <v>#N/A</v>
      </c>
      <c r="FE53" s="207" t="e">
        <f t="shared" si="51"/>
        <v>#N/A</v>
      </c>
      <c r="FF53" s="207" t="e">
        <f t="shared" si="52"/>
        <v>#N/A</v>
      </c>
      <c r="FG53" s="207" t="e">
        <f t="shared" si="53"/>
        <v>#N/A</v>
      </c>
      <c r="FH53" s="207" t="e">
        <f t="shared" si="54"/>
        <v>#N/A</v>
      </c>
      <c r="FI53" s="207" t="e">
        <f t="shared" si="55"/>
        <v>#N/A</v>
      </c>
      <c r="FJ53" s="207" t="e">
        <f t="shared" si="56"/>
        <v>#N/A</v>
      </c>
      <c r="FK53" s="207" t="e">
        <f t="shared" si="57"/>
        <v>#N/A</v>
      </c>
      <c r="FL53" s="207" t="e">
        <f t="shared" si="58"/>
        <v>#N/A</v>
      </c>
      <c r="FM53" s="207" t="e">
        <f t="shared" si="59"/>
        <v>#N/A</v>
      </c>
      <c r="FN53" s="207" t="e">
        <f t="shared" si="60"/>
        <v>#N/A</v>
      </c>
      <c r="FO53" s="207" t="e">
        <f t="shared" si="61"/>
        <v>#N/A</v>
      </c>
      <c r="FP53" s="207" t="e">
        <f t="shared" si="62"/>
        <v>#N/A</v>
      </c>
      <c r="FQ53" s="207" t="e">
        <f t="shared" si="63"/>
        <v>#N/A</v>
      </c>
      <c r="FR53" s="207" t="e">
        <f t="shared" si="64"/>
        <v>#N/A</v>
      </c>
      <c r="FS53" s="207" t="e">
        <f t="shared" si="65"/>
        <v>#N/A</v>
      </c>
      <c r="FT53" s="207" t="e">
        <f t="shared" si="66"/>
        <v>#N/A</v>
      </c>
      <c r="FU53" s="207" t="e">
        <f t="shared" si="67"/>
        <v>#N/A</v>
      </c>
      <c r="FV53" s="207" t="e">
        <f t="shared" si="68"/>
        <v>#N/A</v>
      </c>
      <c r="FW53" s="207" t="e">
        <f t="shared" si="69"/>
        <v>#N/A</v>
      </c>
      <c r="FX53" s="207" t="e">
        <f t="shared" si="70"/>
        <v>#N/A</v>
      </c>
      <c r="FY53" s="207" t="e">
        <f t="shared" si="71"/>
        <v>#N/A</v>
      </c>
      <c r="FZ53" s="207" t="e">
        <f t="shared" si="72"/>
        <v>#N/A</v>
      </c>
      <c r="GA53" s="207" t="e">
        <f t="shared" si="73"/>
        <v>#N/A</v>
      </c>
      <c r="GB53" s="207" t="e">
        <f t="shared" si="74"/>
        <v>#N/A</v>
      </c>
      <c r="GC53" s="207" t="e">
        <f t="shared" si="75"/>
        <v>#N/A</v>
      </c>
      <c r="GD53" s="207" t="e">
        <f t="shared" si="76"/>
        <v>#N/A</v>
      </c>
      <c r="GE53" s="207" t="e">
        <f t="shared" si="77"/>
        <v>#N/A</v>
      </c>
      <c r="GF53" s="207" t="e">
        <f t="shared" si="78"/>
        <v>#N/A</v>
      </c>
      <c r="GG53" s="207" t="e">
        <f t="shared" si="79"/>
        <v>#N/A</v>
      </c>
      <c r="GH53" s="207" t="e">
        <f t="shared" si="80"/>
        <v>#N/A</v>
      </c>
      <c r="GI53" s="207" t="e">
        <f t="shared" si="81"/>
        <v>#N/A</v>
      </c>
      <c r="GJ53" s="207" t="e">
        <f t="shared" si="82"/>
        <v>#N/A</v>
      </c>
      <c r="GK53" s="207" t="e">
        <f t="shared" si="83"/>
        <v>#N/A</v>
      </c>
      <c r="GL53" s="207" t="e">
        <f t="shared" si="84"/>
        <v>#N/A</v>
      </c>
      <c r="GM53" s="207" t="e">
        <f t="shared" si="85"/>
        <v>#N/A</v>
      </c>
      <c r="GN53" s="207" t="e">
        <f t="shared" si="86"/>
        <v>#N/A</v>
      </c>
      <c r="GO53" s="207" t="e">
        <f t="shared" si="87"/>
        <v>#N/A</v>
      </c>
      <c r="GP53" s="207" t="e">
        <f t="shared" si="88"/>
        <v>#N/A</v>
      </c>
      <c r="GQ53" s="207" t="e">
        <f t="shared" si="89"/>
        <v>#N/A</v>
      </c>
      <c r="GR53" s="207" t="e">
        <f t="shared" si="90"/>
        <v>#N/A</v>
      </c>
      <c r="GS53" s="207" t="e">
        <f t="shared" si="91"/>
        <v>#N/A</v>
      </c>
      <c r="GT53" s="207" t="e">
        <f t="shared" si="92"/>
        <v>#N/A</v>
      </c>
      <c r="GU53" s="207" t="e">
        <f t="shared" si="93"/>
        <v>#N/A</v>
      </c>
      <c r="GV53" s="207" t="e">
        <f t="shared" si="94"/>
        <v>#N/A</v>
      </c>
      <c r="GW53" s="207" t="e">
        <f t="shared" si="95"/>
        <v>#N/A</v>
      </c>
      <c r="GX53" s="207" t="e">
        <f t="shared" si="96"/>
        <v>#N/A</v>
      </c>
      <c r="GY53" s="207" t="e">
        <f t="shared" si="97"/>
        <v>#N/A</v>
      </c>
      <c r="GZ53" s="207" t="e">
        <f t="shared" si="98"/>
        <v>#N/A</v>
      </c>
      <c r="HA53" s="207" t="e">
        <f t="shared" si="99"/>
        <v>#N/A</v>
      </c>
      <c r="HB53" s="207" t="e">
        <f t="shared" si="100"/>
        <v>#N/A</v>
      </c>
      <c r="HC53" s="207" t="e">
        <f t="shared" si="101"/>
        <v>#N/A</v>
      </c>
      <c r="HD53" s="207" t="e">
        <f t="shared" si="102"/>
        <v>#N/A</v>
      </c>
      <c r="HE53" s="207" t="e">
        <f t="shared" si="103"/>
        <v>#N/A</v>
      </c>
      <c r="HF53" s="207" t="e">
        <f t="shared" si="104"/>
        <v>#N/A</v>
      </c>
      <c r="HG53" s="207" t="e">
        <f t="shared" si="105"/>
        <v>#N/A</v>
      </c>
      <c r="HH53" s="207" t="e">
        <f t="shared" si="106"/>
        <v>#N/A</v>
      </c>
      <c r="HI53" s="207" t="e">
        <f t="shared" si="107"/>
        <v>#N/A</v>
      </c>
      <c r="HJ53" s="207" t="e">
        <f t="shared" si="108"/>
        <v>#N/A</v>
      </c>
      <c r="HK53" s="207" t="e">
        <f t="shared" si="109"/>
        <v>#N/A</v>
      </c>
      <c r="HL53" s="207" t="e">
        <f t="shared" si="110"/>
        <v>#N/A</v>
      </c>
      <c r="HM53" s="207" t="e">
        <f t="shared" si="111"/>
        <v>#N/A</v>
      </c>
      <c r="HN53" s="207" t="e">
        <f t="shared" si="112"/>
        <v>#N/A</v>
      </c>
      <c r="HO53" s="207" t="e">
        <f t="shared" si="113"/>
        <v>#N/A</v>
      </c>
      <c r="HP53" s="207" t="e">
        <f t="shared" si="114"/>
        <v>#N/A</v>
      </c>
      <c r="HQ53" s="207" t="e">
        <f t="shared" si="115"/>
        <v>#N/A</v>
      </c>
      <c r="HR53" s="207" t="e">
        <f t="shared" si="116"/>
        <v>#N/A</v>
      </c>
      <c r="HS53" s="207" t="e">
        <f t="shared" si="117"/>
        <v>#N/A</v>
      </c>
      <c r="HT53" s="207" t="e">
        <f t="shared" si="118"/>
        <v>#N/A</v>
      </c>
      <c r="HU53" s="207" t="e">
        <f t="shared" si="119"/>
        <v>#N/A</v>
      </c>
      <c r="HV53" s="207" t="e">
        <f t="shared" si="120"/>
        <v>#N/A</v>
      </c>
      <c r="HW53" s="207" t="e">
        <f t="shared" si="121"/>
        <v>#N/A</v>
      </c>
      <c r="HX53" s="207" t="e">
        <f t="shared" si="122"/>
        <v>#N/A</v>
      </c>
      <c r="HY53" s="207" t="e">
        <f t="shared" si="123"/>
        <v>#N/A</v>
      </c>
      <c r="HZ53" s="207" t="e">
        <f t="shared" si="124"/>
        <v>#N/A</v>
      </c>
      <c r="IA53" s="207" t="e">
        <f t="shared" si="125"/>
        <v>#N/A</v>
      </c>
      <c r="IB53" s="207" t="e">
        <f t="shared" si="126"/>
        <v>#N/A</v>
      </c>
    </row>
    <row r="54" spans="1:236" hidden="1" x14ac:dyDescent="0.25">
      <c r="A54" s="22">
        <v>51</v>
      </c>
      <c r="B54" s="110" t="str">
        <f t="shared" si="10"/>
        <v/>
      </c>
      <c r="C54" s="124"/>
      <c r="D54" s="110" t="str">
        <f t="shared" si="11"/>
        <v/>
      </c>
      <c r="E54" s="119" t="str">
        <f t="shared" si="12"/>
        <v/>
      </c>
      <c r="F54" s="23" t="str">
        <f t="shared" si="13"/>
        <v/>
      </c>
      <c r="G54" s="24" t="str">
        <f t="shared" si="14"/>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15"/>
        <v/>
      </c>
      <c r="K54" s="26"/>
      <c r="L54" s="24" t="str">
        <f>IF(OR(F54="",K54=""),"",MATCH(K54,Confidence!$A$1:$A$10,0))</f>
        <v/>
      </c>
      <c r="M54" s="27" t="str">
        <f t="shared" si="16"/>
        <v/>
      </c>
      <c r="N54" s="27" t="str">
        <f t="shared" si="17"/>
        <v/>
      </c>
      <c r="O54" s="24"/>
      <c r="P54" s="111" t="str">
        <f t="shared" si="18"/>
        <v/>
      </c>
      <c r="Q54" s="111" t="str">
        <f t="shared" si="19"/>
        <v/>
      </c>
      <c r="R54" s="39" t="str">
        <f t="shared" si="20"/>
        <v/>
      </c>
      <c r="S54" s="124"/>
      <c r="T54" s="218" t="str">
        <f>IF(AND(B54&gt;0,C54&gt;0,D54&gt;0,M54&gt;0,N54&gt;0,S54&gt;0,NOT(K54="")),ABS(VLOOKUP($S$1,VLookups!$A$28:$B$29,2,FALSE)-_xlfn.BETA.DIST(S54,IF(G54="L",N54,M54),IF(G54="L",M54,N54),TRUE,B54,D54)),"")</f>
        <v/>
      </c>
      <c r="U54" s="121" t="str">
        <f>IF(OR($M54="",$N54=""),"",_xlfn.BETA.INV(ABS(VLOOKUP($S$1,VLookups!$A$28:$B$29,2,FALSE)-U$3),IF($G54="L",$N54,$M54),IF($G54="L",$M54,$N54),$B54,$D54))</f>
        <v/>
      </c>
      <c r="V54" s="122" t="str">
        <f>IF(OR($M54="",$N54=""),"",_xlfn.BETA.INV(ABS(VLOOKUP($S$1,VLookups!$A$28:$B$29,2,FALSE)-V$3),IF($G54="L",$N54,$M54),IF($G54="L",$M54,$N54),$B54,$D54))</f>
        <v/>
      </c>
      <c r="W54" s="121" t="str">
        <f>IF(OR($M54="",$N54=""),"",_xlfn.BETA.INV(ABS(VLOOKUP($S$1,VLookups!$A$28:$B$29,2,FALSE)-W$3),IF($G54="L",$N54,$M54),IF($G54="L",$M54,$N54),$B54,$D54))</f>
        <v/>
      </c>
      <c r="X54" s="122" t="str">
        <f>IF(OR($M54="",$N54=""),"",_xlfn.BETA.INV(ABS(VLOOKUP($S$1,VLookups!$A$28:$B$29,2,FALSE)-X$3),IF($G54="L",$N54,$M54),IF($G54="L",$M54,$N54),$B54,$D54))</f>
        <v/>
      </c>
      <c r="Y54" s="121" t="str">
        <f>IF(OR($M54="",$N54=""),"",_xlfn.BETA.INV(ABS(VLOOKUP($S$1,VLookups!$A$28:$B$29,2,FALSE)-Y$3),IF($G54="L",$N54,$M54),IF($G54="L",$M54,$N54),$B54,$D54))</f>
        <v/>
      </c>
      <c r="Z54" s="122" t="str">
        <f>IF(OR($M54="",$N54=""),"",_xlfn.BETA.INV(ABS(VLOOKUP($S$1,VLookups!$A$28:$B$29,2,FALSE)-Z$3),IF($G54="L",$N54,$M54),IF($G54="L",$M54,$N54),$B54,$D54))</f>
        <v/>
      </c>
      <c r="AA54" s="121" t="str">
        <f>IF(OR($M54="",$N54=""),"",_xlfn.BETA.INV(ABS(VLOOKUP($S$1,VLookups!$A$28:$B$29,2,FALSE)-AA$3),IF($G54="L",$N54,$M54),IF($G54="L",$M54,$N54),$B54,$D54))</f>
        <v/>
      </c>
      <c r="AB54" s="122" t="str">
        <f>IF(OR($M54="",$N54=""),"",_xlfn.BETA.INV(ABS(VLOOKUP($S$1,VLookups!$A$28:$B$29,2,FALSE)-AB$3),IF($G54="L",$N54,$M54),IF($G54="L",$M54,$N54),$B54,$D54))</f>
        <v/>
      </c>
      <c r="AC54" s="121" t="str">
        <f>IF(OR($M54="",$N54=""),"",_xlfn.BETA.INV(ABS(VLOOKUP($S$1,VLookups!$A$28:$B$29,2,FALSE)-AC$3),IF($G54="L",$N54,$M54),IF($G54="L",$M54,$N54),$B54,$D54))</f>
        <v/>
      </c>
      <c r="AD54" s="122" t="str">
        <f>IF(OR($M54="",$N54=""),"",_xlfn.BETA.INV(ABS(VLOOKUP($S$1,VLookups!$A$28:$B$29,2,FALSE)-AD$3),IF($G54="L",$N54,$M54),IF($G54="L",$M54,$N54),$B54,$D54))</f>
        <v/>
      </c>
      <c r="AE54" s="121" t="str">
        <f>IF(OR($M54="",$N54=""),"",_xlfn.BETA.INV(ABS(VLOOKUP($S$1,VLookups!$A$28:$B$29,2,FALSE)-AE$3),IF($G54="L",$N54,$M54),IF($G54="L",$M54,$N54),$B54,$D54))</f>
        <v/>
      </c>
      <c r="AF54" s="122" t="str">
        <f>IF(OR($M54="",$N54=""),"",_xlfn.BETA.INV(ABS(VLOOKUP($S$1,VLookups!$A$28:$B$29,2,FALSE)-AF$3),IF($G54="L",$N54,$M54),IF($G54="L",$M54,$N54),$B54,$D54))</f>
        <v/>
      </c>
      <c r="AG54" s="17"/>
      <c r="AH54" s="208" t="str">
        <f t="shared" si="21"/>
        <v/>
      </c>
      <c r="AI54" s="206" t="str">
        <f t="shared" si="22"/>
        <v/>
      </c>
      <c r="AJ54" s="190" t="str">
        <f t="shared" ref="AJ54:CU54" si="223">IF(ISNONTEXT($AH54),AI54+$AH54,"")</f>
        <v/>
      </c>
      <c r="AK54" s="190" t="str">
        <f t="shared" si="223"/>
        <v/>
      </c>
      <c r="AL54" s="190" t="str">
        <f t="shared" si="223"/>
        <v/>
      </c>
      <c r="AM54" s="190" t="str">
        <f t="shared" si="223"/>
        <v/>
      </c>
      <c r="AN54" s="190" t="str">
        <f t="shared" si="223"/>
        <v/>
      </c>
      <c r="AO54" s="190" t="str">
        <f t="shared" si="223"/>
        <v/>
      </c>
      <c r="AP54" s="190" t="str">
        <f t="shared" si="223"/>
        <v/>
      </c>
      <c r="AQ54" s="190" t="str">
        <f t="shared" si="223"/>
        <v/>
      </c>
      <c r="AR54" s="190" t="str">
        <f t="shared" si="223"/>
        <v/>
      </c>
      <c r="AS54" s="190" t="str">
        <f t="shared" si="223"/>
        <v/>
      </c>
      <c r="AT54" s="190" t="str">
        <f t="shared" si="223"/>
        <v/>
      </c>
      <c r="AU54" s="190" t="str">
        <f t="shared" si="223"/>
        <v/>
      </c>
      <c r="AV54" s="190" t="str">
        <f t="shared" si="223"/>
        <v/>
      </c>
      <c r="AW54" s="190" t="str">
        <f t="shared" si="223"/>
        <v/>
      </c>
      <c r="AX54" s="190" t="str">
        <f t="shared" si="223"/>
        <v/>
      </c>
      <c r="AY54" s="190" t="str">
        <f t="shared" si="223"/>
        <v/>
      </c>
      <c r="AZ54" s="190" t="str">
        <f t="shared" si="223"/>
        <v/>
      </c>
      <c r="BA54" s="190" t="str">
        <f t="shared" si="223"/>
        <v/>
      </c>
      <c r="BB54" s="190" t="str">
        <f t="shared" si="223"/>
        <v/>
      </c>
      <c r="BC54" s="190" t="str">
        <f t="shared" si="223"/>
        <v/>
      </c>
      <c r="BD54" s="190" t="str">
        <f t="shared" si="223"/>
        <v/>
      </c>
      <c r="BE54" s="190" t="str">
        <f t="shared" si="223"/>
        <v/>
      </c>
      <c r="BF54" s="190" t="str">
        <f t="shared" si="223"/>
        <v/>
      </c>
      <c r="BG54" s="190" t="str">
        <f t="shared" si="223"/>
        <v/>
      </c>
      <c r="BH54" s="190" t="str">
        <f t="shared" si="223"/>
        <v/>
      </c>
      <c r="BI54" s="190" t="str">
        <f t="shared" si="223"/>
        <v/>
      </c>
      <c r="BJ54" s="190" t="str">
        <f t="shared" si="223"/>
        <v/>
      </c>
      <c r="BK54" s="190" t="str">
        <f t="shared" si="223"/>
        <v/>
      </c>
      <c r="BL54" s="190" t="str">
        <f t="shared" si="223"/>
        <v/>
      </c>
      <c r="BM54" s="190" t="str">
        <f t="shared" si="223"/>
        <v/>
      </c>
      <c r="BN54" s="190" t="str">
        <f t="shared" si="223"/>
        <v/>
      </c>
      <c r="BO54" s="190" t="str">
        <f t="shared" si="223"/>
        <v/>
      </c>
      <c r="BP54" s="190" t="str">
        <f t="shared" si="223"/>
        <v/>
      </c>
      <c r="BQ54" s="190" t="str">
        <f t="shared" si="223"/>
        <v/>
      </c>
      <c r="BR54" s="190" t="str">
        <f t="shared" si="223"/>
        <v/>
      </c>
      <c r="BS54" s="190" t="str">
        <f t="shared" si="223"/>
        <v/>
      </c>
      <c r="BT54" s="190" t="str">
        <f t="shared" si="223"/>
        <v/>
      </c>
      <c r="BU54" s="190" t="str">
        <f t="shared" si="223"/>
        <v/>
      </c>
      <c r="BV54" s="190" t="str">
        <f t="shared" si="223"/>
        <v/>
      </c>
      <c r="BW54" s="190" t="str">
        <f t="shared" si="223"/>
        <v/>
      </c>
      <c r="BX54" s="190" t="str">
        <f t="shared" si="223"/>
        <v/>
      </c>
      <c r="BY54" s="190" t="str">
        <f t="shared" si="223"/>
        <v/>
      </c>
      <c r="BZ54" s="190" t="str">
        <f t="shared" si="223"/>
        <v/>
      </c>
      <c r="CA54" s="190" t="str">
        <f t="shared" si="223"/>
        <v/>
      </c>
      <c r="CB54" s="190" t="str">
        <f t="shared" si="223"/>
        <v/>
      </c>
      <c r="CC54" s="190" t="str">
        <f t="shared" si="223"/>
        <v/>
      </c>
      <c r="CD54" s="190" t="str">
        <f t="shared" si="223"/>
        <v/>
      </c>
      <c r="CE54" s="190" t="str">
        <f t="shared" si="223"/>
        <v/>
      </c>
      <c r="CF54" s="190" t="str">
        <f t="shared" si="223"/>
        <v/>
      </c>
      <c r="CG54" s="190" t="str">
        <f t="shared" si="223"/>
        <v/>
      </c>
      <c r="CH54" s="190" t="str">
        <f t="shared" si="223"/>
        <v/>
      </c>
      <c r="CI54" s="190" t="str">
        <f t="shared" si="223"/>
        <v/>
      </c>
      <c r="CJ54" s="190" t="str">
        <f t="shared" si="223"/>
        <v/>
      </c>
      <c r="CK54" s="190" t="str">
        <f t="shared" si="223"/>
        <v/>
      </c>
      <c r="CL54" s="190" t="str">
        <f t="shared" si="223"/>
        <v/>
      </c>
      <c r="CM54" s="190" t="str">
        <f t="shared" si="223"/>
        <v/>
      </c>
      <c r="CN54" s="190" t="str">
        <f t="shared" si="223"/>
        <v/>
      </c>
      <c r="CO54" s="190" t="str">
        <f t="shared" si="223"/>
        <v/>
      </c>
      <c r="CP54" s="190" t="str">
        <f t="shared" si="223"/>
        <v/>
      </c>
      <c r="CQ54" s="190" t="str">
        <f t="shared" si="223"/>
        <v/>
      </c>
      <c r="CR54" s="190" t="str">
        <f t="shared" si="223"/>
        <v/>
      </c>
      <c r="CS54" s="190" t="str">
        <f t="shared" si="223"/>
        <v/>
      </c>
      <c r="CT54" s="190" t="str">
        <f t="shared" si="223"/>
        <v/>
      </c>
      <c r="CU54" s="190" t="str">
        <f t="shared" si="223"/>
        <v/>
      </c>
      <c r="CV54" s="190" t="str">
        <f t="shared" ref="CV54:ED54" si="224">IF(ISNONTEXT($AH54),CU54+$AH54,"")</f>
        <v/>
      </c>
      <c r="CW54" s="190" t="str">
        <f t="shared" si="224"/>
        <v/>
      </c>
      <c r="CX54" s="190" t="str">
        <f t="shared" si="224"/>
        <v/>
      </c>
      <c r="CY54" s="190" t="str">
        <f t="shared" si="224"/>
        <v/>
      </c>
      <c r="CZ54" s="190" t="str">
        <f t="shared" si="224"/>
        <v/>
      </c>
      <c r="DA54" s="190" t="str">
        <f t="shared" si="224"/>
        <v/>
      </c>
      <c r="DB54" s="190" t="str">
        <f t="shared" si="224"/>
        <v/>
      </c>
      <c r="DC54" s="190" t="str">
        <f t="shared" si="224"/>
        <v/>
      </c>
      <c r="DD54" s="190" t="str">
        <f t="shared" si="224"/>
        <v/>
      </c>
      <c r="DE54" s="190" t="str">
        <f t="shared" si="224"/>
        <v/>
      </c>
      <c r="DF54" s="190" t="str">
        <f t="shared" si="224"/>
        <v/>
      </c>
      <c r="DG54" s="190" t="str">
        <f t="shared" si="224"/>
        <v/>
      </c>
      <c r="DH54" s="190" t="str">
        <f t="shared" si="224"/>
        <v/>
      </c>
      <c r="DI54" s="190" t="str">
        <f t="shared" si="224"/>
        <v/>
      </c>
      <c r="DJ54" s="190" t="str">
        <f t="shared" si="224"/>
        <v/>
      </c>
      <c r="DK54" s="190" t="str">
        <f t="shared" si="224"/>
        <v/>
      </c>
      <c r="DL54" s="190" t="str">
        <f t="shared" si="224"/>
        <v/>
      </c>
      <c r="DM54" s="190" t="str">
        <f t="shared" si="224"/>
        <v/>
      </c>
      <c r="DN54" s="190" t="str">
        <f t="shared" si="224"/>
        <v/>
      </c>
      <c r="DO54" s="190" t="str">
        <f t="shared" si="224"/>
        <v/>
      </c>
      <c r="DP54" s="190" t="str">
        <f t="shared" si="224"/>
        <v/>
      </c>
      <c r="DQ54" s="190" t="str">
        <f t="shared" si="224"/>
        <v/>
      </c>
      <c r="DR54" s="190" t="str">
        <f t="shared" si="224"/>
        <v/>
      </c>
      <c r="DS54" s="190" t="str">
        <f t="shared" si="224"/>
        <v/>
      </c>
      <c r="DT54" s="190" t="str">
        <f t="shared" si="224"/>
        <v/>
      </c>
      <c r="DU54" s="190" t="str">
        <f t="shared" si="224"/>
        <v/>
      </c>
      <c r="DV54" s="190" t="str">
        <f t="shared" si="224"/>
        <v/>
      </c>
      <c r="DW54" s="190" t="str">
        <f t="shared" si="224"/>
        <v/>
      </c>
      <c r="DX54" s="190" t="str">
        <f t="shared" si="224"/>
        <v/>
      </c>
      <c r="DY54" s="190" t="str">
        <f t="shared" si="224"/>
        <v/>
      </c>
      <c r="DZ54" s="190" t="str">
        <f t="shared" si="224"/>
        <v/>
      </c>
      <c r="EA54" s="190" t="str">
        <f t="shared" si="224"/>
        <v/>
      </c>
      <c r="EB54" s="190" t="str">
        <f t="shared" si="224"/>
        <v/>
      </c>
      <c r="EC54" s="190" t="str">
        <f t="shared" si="224"/>
        <v/>
      </c>
      <c r="ED54" s="190" t="str">
        <f t="shared" si="224"/>
        <v/>
      </c>
      <c r="EE54" s="206" t="str">
        <f t="shared" si="25"/>
        <v/>
      </c>
      <c r="EF54" s="207" t="e">
        <f t="shared" si="26"/>
        <v>#N/A</v>
      </c>
      <c r="EG54" s="207" t="e">
        <f t="shared" si="27"/>
        <v>#N/A</v>
      </c>
      <c r="EH54" s="207" t="e">
        <f t="shared" si="28"/>
        <v>#N/A</v>
      </c>
      <c r="EI54" s="207" t="e">
        <f t="shared" si="29"/>
        <v>#N/A</v>
      </c>
      <c r="EJ54" s="207" t="e">
        <f t="shared" si="30"/>
        <v>#N/A</v>
      </c>
      <c r="EK54" s="207" t="e">
        <f t="shared" si="31"/>
        <v>#N/A</v>
      </c>
      <c r="EL54" s="207" t="e">
        <f t="shared" si="32"/>
        <v>#N/A</v>
      </c>
      <c r="EM54" s="207" t="e">
        <f t="shared" si="33"/>
        <v>#N/A</v>
      </c>
      <c r="EN54" s="207" t="e">
        <f t="shared" si="34"/>
        <v>#N/A</v>
      </c>
      <c r="EO54" s="207" t="e">
        <f t="shared" si="35"/>
        <v>#N/A</v>
      </c>
      <c r="EP54" s="207" t="e">
        <f t="shared" si="36"/>
        <v>#N/A</v>
      </c>
      <c r="EQ54" s="207" t="e">
        <f t="shared" si="37"/>
        <v>#N/A</v>
      </c>
      <c r="ER54" s="207" t="e">
        <f t="shared" si="38"/>
        <v>#N/A</v>
      </c>
      <c r="ES54" s="207" t="e">
        <f t="shared" si="39"/>
        <v>#N/A</v>
      </c>
      <c r="ET54" s="207" t="e">
        <f t="shared" si="40"/>
        <v>#N/A</v>
      </c>
      <c r="EU54" s="207" t="e">
        <f t="shared" si="41"/>
        <v>#N/A</v>
      </c>
      <c r="EV54" s="207" t="e">
        <f t="shared" si="42"/>
        <v>#N/A</v>
      </c>
      <c r="EW54" s="207" t="e">
        <f t="shared" si="43"/>
        <v>#N/A</v>
      </c>
      <c r="EX54" s="207" t="e">
        <f t="shared" si="44"/>
        <v>#N/A</v>
      </c>
      <c r="EY54" s="207" t="e">
        <f t="shared" si="45"/>
        <v>#N/A</v>
      </c>
      <c r="EZ54" s="207" t="e">
        <f t="shared" si="46"/>
        <v>#N/A</v>
      </c>
      <c r="FA54" s="207" t="e">
        <f t="shared" si="47"/>
        <v>#N/A</v>
      </c>
      <c r="FB54" s="207" t="e">
        <f t="shared" si="48"/>
        <v>#N/A</v>
      </c>
      <c r="FC54" s="207" t="e">
        <f t="shared" si="49"/>
        <v>#N/A</v>
      </c>
      <c r="FD54" s="207" t="e">
        <f t="shared" si="50"/>
        <v>#N/A</v>
      </c>
      <c r="FE54" s="207" t="e">
        <f t="shared" si="51"/>
        <v>#N/A</v>
      </c>
      <c r="FF54" s="207" t="e">
        <f t="shared" si="52"/>
        <v>#N/A</v>
      </c>
      <c r="FG54" s="207" t="e">
        <f t="shared" si="53"/>
        <v>#N/A</v>
      </c>
      <c r="FH54" s="207" t="e">
        <f t="shared" si="54"/>
        <v>#N/A</v>
      </c>
      <c r="FI54" s="207" t="e">
        <f t="shared" si="55"/>
        <v>#N/A</v>
      </c>
      <c r="FJ54" s="207" t="e">
        <f t="shared" si="56"/>
        <v>#N/A</v>
      </c>
      <c r="FK54" s="207" t="e">
        <f t="shared" si="57"/>
        <v>#N/A</v>
      </c>
      <c r="FL54" s="207" t="e">
        <f t="shared" si="58"/>
        <v>#N/A</v>
      </c>
      <c r="FM54" s="207" t="e">
        <f t="shared" si="59"/>
        <v>#N/A</v>
      </c>
      <c r="FN54" s="207" t="e">
        <f t="shared" si="60"/>
        <v>#N/A</v>
      </c>
      <c r="FO54" s="207" t="e">
        <f t="shared" si="61"/>
        <v>#N/A</v>
      </c>
      <c r="FP54" s="207" t="e">
        <f t="shared" si="62"/>
        <v>#N/A</v>
      </c>
      <c r="FQ54" s="207" t="e">
        <f t="shared" si="63"/>
        <v>#N/A</v>
      </c>
      <c r="FR54" s="207" t="e">
        <f t="shared" si="64"/>
        <v>#N/A</v>
      </c>
      <c r="FS54" s="207" t="e">
        <f t="shared" si="65"/>
        <v>#N/A</v>
      </c>
      <c r="FT54" s="207" t="e">
        <f t="shared" si="66"/>
        <v>#N/A</v>
      </c>
      <c r="FU54" s="207" t="e">
        <f t="shared" si="67"/>
        <v>#N/A</v>
      </c>
      <c r="FV54" s="207" t="e">
        <f t="shared" si="68"/>
        <v>#N/A</v>
      </c>
      <c r="FW54" s="207" t="e">
        <f t="shared" si="69"/>
        <v>#N/A</v>
      </c>
      <c r="FX54" s="207" t="e">
        <f t="shared" si="70"/>
        <v>#N/A</v>
      </c>
      <c r="FY54" s="207" t="e">
        <f t="shared" si="71"/>
        <v>#N/A</v>
      </c>
      <c r="FZ54" s="207" t="e">
        <f t="shared" si="72"/>
        <v>#N/A</v>
      </c>
      <c r="GA54" s="207" t="e">
        <f t="shared" si="73"/>
        <v>#N/A</v>
      </c>
      <c r="GB54" s="207" t="e">
        <f t="shared" si="74"/>
        <v>#N/A</v>
      </c>
      <c r="GC54" s="207" t="e">
        <f t="shared" si="75"/>
        <v>#N/A</v>
      </c>
      <c r="GD54" s="207" t="e">
        <f t="shared" si="76"/>
        <v>#N/A</v>
      </c>
      <c r="GE54" s="207" t="e">
        <f t="shared" si="77"/>
        <v>#N/A</v>
      </c>
      <c r="GF54" s="207" t="e">
        <f t="shared" si="78"/>
        <v>#N/A</v>
      </c>
      <c r="GG54" s="207" t="e">
        <f t="shared" si="79"/>
        <v>#N/A</v>
      </c>
      <c r="GH54" s="207" t="e">
        <f t="shared" si="80"/>
        <v>#N/A</v>
      </c>
      <c r="GI54" s="207" t="e">
        <f t="shared" si="81"/>
        <v>#N/A</v>
      </c>
      <c r="GJ54" s="207" t="e">
        <f t="shared" si="82"/>
        <v>#N/A</v>
      </c>
      <c r="GK54" s="207" t="e">
        <f t="shared" si="83"/>
        <v>#N/A</v>
      </c>
      <c r="GL54" s="207" t="e">
        <f t="shared" si="84"/>
        <v>#N/A</v>
      </c>
      <c r="GM54" s="207" t="e">
        <f t="shared" si="85"/>
        <v>#N/A</v>
      </c>
      <c r="GN54" s="207" t="e">
        <f t="shared" si="86"/>
        <v>#N/A</v>
      </c>
      <c r="GO54" s="207" t="e">
        <f t="shared" si="87"/>
        <v>#N/A</v>
      </c>
      <c r="GP54" s="207" t="e">
        <f t="shared" si="88"/>
        <v>#N/A</v>
      </c>
      <c r="GQ54" s="207" t="e">
        <f t="shared" si="89"/>
        <v>#N/A</v>
      </c>
      <c r="GR54" s="207" t="e">
        <f t="shared" si="90"/>
        <v>#N/A</v>
      </c>
      <c r="GS54" s="207" t="e">
        <f t="shared" si="91"/>
        <v>#N/A</v>
      </c>
      <c r="GT54" s="207" t="e">
        <f t="shared" si="92"/>
        <v>#N/A</v>
      </c>
      <c r="GU54" s="207" t="e">
        <f t="shared" si="93"/>
        <v>#N/A</v>
      </c>
      <c r="GV54" s="207" t="e">
        <f t="shared" si="94"/>
        <v>#N/A</v>
      </c>
      <c r="GW54" s="207" t="e">
        <f t="shared" si="95"/>
        <v>#N/A</v>
      </c>
      <c r="GX54" s="207" t="e">
        <f t="shared" si="96"/>
        <v>#N/A</v>
      </c>
      <c r="GY54" s="207" t="e">
        <f t="shared" si="97"/>
        <v>#N/A</v>
      </c>
      <c r="GZ54" s="207" t="e">
        <f t="shared" si="98"/>
        <v>#N/A</v>
      </c>
      <c r="HA54" s="207" t="e">
        <f t="shared" si="99"/>
        <v>#N/A</v>
      </c>
      <c r="HB54" s="207" t="e">
        <f t="shared" si="100"/>
        <v>#N/A</v>
      </c>
      <c r="HC54" s="207" t="e">
        <f t="shared" si="101"/>
        <v>#N/A</v>
      </c>
      <c r="HD54" s="207" t="e">
        <f t="shared" si="102"/>
        <v>#N/A</v>
      </c>
      <c r="HE54" s="207" t="e">
        <f t="shared" si="103"/>
        <v>#N/A</v>
      </c>
      <c r="HF54" s="207" t="e">
        <f t="shared" si="104"/>
        <v>#N/A</v>
      </c>
      <c r="HG54" s="207" t="e">
        <f t="shared" si="105"/>
        <v>#N/A</v>
      </c>
      <c r="HH54" s="207" t="e">
        <f t="shared" si="106"/>
        <v>#N/A</v>
      </c>
      <c r="HI54" s="207" t="e">
        <f t="shared" si="107"/>
        <v>#N/A</v>
      </c>
      <c r="HJ54" s="207" t="e">
        <f t="shared" si="108"/>
        <v>#N/A</v>
      </c>
      <c r="HK54" s="207" t="e">
        <f t="shared" si="109"/>
        <v>#N/A</v>
      </c>
      <c r="HL54" s="207" t="e">
        <f t="shared" si="110"/>
        <v>#N/A</v>
      </c>
      <c r="HM54" s="207" t="e">
        <f t="shared" si="111"/>
        <v>#N/A</v>
      </c>
      <c r="HN54" s="207" t="e">
        <f t="shared" si="112"/>
        <v>#N/A</v>
      </c>
      <c r="HO54" s="207" t="e">
        <f t="shared" si="113"/>
        <v>#N/A</v>
      </c>
      <c r="HP54" s="207" t="e">
        <f t="shared" si="114"/>
        <v>#N/A</v>
      </c>
      <c r="HQ54" s="207" t="e">
        <f t="shared" si="115"/>
        <v>#N/A</v>
      </c>
      <c r="HR54" s="207" t="e">
        <f t="shared" si="116"/>
        <v>#N/A</v>
      </c>
      <c r="HS54" s="207" t="e">
        <f t="shared" si="117"/>
        <v>#N/A</v>
      </c>
      <c r="HT54" s="207" t="e">
        <f t="shared" si="118"/>
        <v>#N/A</v>
      </c>
      <c r="HU54" s="207" t="e">
        <f t="shared" si="119"/>
        <v>#N/A</v>
      </c>
      <c r="HV54" s="207" t="e">
        <f t="shared" si="120"/>
        <v>#N/A</v>
      </c>
      <c r="HW54" s="207" t="e">
        <f t="shared" si="121"/>
        <v>#N/A</v>
      </c>
      <c r="HX54" s="207" t="e">
        <f t="shared" si="122"/>
        <v>#N/A</v>
      </c>
      <c r="HY54" s="207" t="e">
        <f t="shared" si="123"/>
        <v>#N/A</v>
      </c>
      <c r="HZ54" s="207" t="e">
        <f t="shared" si="124"/>
        <v>#N/A</v>
      </c>
      <c r="IA54" s="207" t="e">
        <f t="shared" si="125"/>
        <v>#N/A</v>
      </c>
      <c r="IB54" s="207" t="e">
        <f t="shared" si="126"/>
        <v>#N/A</v>
      </c>
    </row>
    <row r="55" spans="1:236" hidden="1" x14ac:dyDescent="0.25">
      <c r="A55" s="22">
        <v>52</v>
      </c>
      <c r="B55" s="110" t="str">
        <f t="shared" si="10"/>
        <v/>
      </c>
      <c r="C55" s="124"/>
      <c r="D55" s="110" t="str">
        <f t="shared" si="11"/>
        <v/>
      </c>
      <c r="E55" s="119" t="str">
        <f t="shared" si="12"/>
        <v/>
      </c>
      <c r="F55" s="23" t="str">
        <f t="shared" si="13"/>
        <v/>
      </c>
      <c r="G55" s="24" t="str">
        <f t="shared" si="14"/>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15"/>
        <v/>
      </c>
      <c r="K55" s="26"/>
      <c r="L55" s="24" t="str">
        <f>IF(OR(F55="",K55=""),"",MATCH(K55,Confidence!$A$1:$A$10,0))</f>
        <v/>
      </c>
      <c r="M55" s="27" t="str">
        <f t="shared" si="16"/>
        <v/>
      </c>
      <c r="N55" s="27" t="str">
        <f t="shared" si="17"/>
        <v/>
      </c>
      <c r="O55" s="24"/>
      <c r="P55" s="111" t="str">
        <f t="shared" si="18"/>
        <v/>
      </c>
      <c r="Q55" s="111" t="str">
        <f t="shared" si="19"/>
        <v/>
      </c>
      <c r="R55" s="39" t="str">
        <f t="shared" si="20"/>
        <v/>
      </c>
      <c r="S55" s="124"/>
      <c r="T55" s="218" t="str">
        <f>IF(AND(B55&gt;0,C55&gt;0,D55&gt;0,M55&gt;0,N55&gt;0,S55&gt;0,NOT(K55="")),ABS(VLOOKUP($S$1,VLookups!$A$28:$B$29,2,FALSE)-_xlfn.BETA.DIST(S55,IF(G55="L",N55,M55),IF(G55="L",M55,N55),TRUE,B55,D55)),"")</f>
        <v/>
      </c>
      <c r="U55" s="121" t="str">
        <f>IF(OR($M55="",$N55=""),"",_xlfn.BETA.INV(ABS(VLOOKUP($S$1,VLookups!$A$28:$B$29,2,FALSE)-U$3),IF($G55="L",$N55,$M55),IF($G55="L",$M55,$N55),$B55,$D55))</f>
        <v/>
      </c>
      <c r="V55" s="122" t="str">
        <f>IF(OR($M55="",$N55=""),"",_xlfn.BETA.INV(ABS(VLOOKUP($S$1,VLookups!$A$28:$B$29,2,FALSE)-V$3),IF($G55="L",$N55,$M55),IF($G55="L",$M55,$N55),$B55,$D55))</f>
        <v/>
      </c>
      <c r="W55" s="121" t="str">
        <f>IF(OR($M55="",$N55=""),"",_xlfn.BETA.INV(ABS(VLOOKUP($S$1,VLookups!$A$28:$B$29,2,FALSE)-W$3),IF($G55="L",$N55,$M55),IF($G55="L",$M55,$N55),$B55,$D55))</f>
        <v/>
      </c>
      <c r="X55" s="122" t="str">
        <f>IF(OR($M55="",$N55=""),"",_xlfn.BETA.INV(ABS(VLOOKUP($S$1,VLookups!$A$28:$B$29,2,FALSE)-X$3),IF($G55="L",$N55,$M55),IF($G55="L",$M55,$N55),$B55,$D55))</f>
        <v/>
      </c>
      <c r="Y55" s="121" t="str">
        <f>IF(OR($M55="",$N55=""),"",_xlfn.BETA.INV(ABS(VLOOKUP($S$1,VLookups!$A$28:$B$29,2,FALSE)-Y$3),IF($G55="L",$N55,$M55),IF($G55="L",$M55,$N55),$B55,$D55))</f>
        <v/>
      </c>
      <c r="Z55" s="122" t="str">
        <f>IF(OR($M55="",$N55=""),"",_xlfn.BETA.INV(ABS(VLOOKUP($S$1,VLookups!$A$28:$B$29,2,FALSE)-Z$3),IF($G55="L",$N55,$M55),IF($G55="L",$M55,$N55),$B55,$D55))</f>
        <v/>
      </c>
      <c r="AA55" s="121" t="str">
        <f>IF(OR($M55="",$N55=""),"",_xlfn.BETA.INV(ABS(VLOOKUP($S$1,VLookups!$A$28:$B$29,2,FALSE)-AA$3),IF($G55="L",$N55,$M55),IF($G55="L",$M55,$N55),$B55,$D55))</f>
        <v/>
      </c>
      <c r="AB55" s="122" t="str">
        <f>IF(OR($M55="",$N55=""),"",_xlfn.BETA.INV(ABS(VLOOKUP($S$1,VLookups!$A$28:$B$29,2,FALSE)-AB$3),IF($G55="L",$N55,$M55),IF($G55="L",$M55,$N55),$B55,$D55))</f>
        <v/>
      </c>
      <c r="AC55" s="121" t="str">
        <f>IF(OR($M55="",$N55=""),"",_xlfn.BETA.INV(ABS(VLOOKUP($S$1,VLookups!$A$28:$B$29,2,FALSE)-AC$3),IF($G55="L",$N55,$M55),IF($G55="L",$M55,$N55),$B55,$D55))</f>
        <v/>
      </c>
      <c r="AD55" s="122" t="str">
        <f>IF(OR($M55="",$N55=""),"",_xlfn.BETA.INV(ABS(VLOOKUP($S$1,VLookups!$A$28:$B$29,2,FALSE)-AD$3),IF($G55="L",$N55,$M55),IF($G55="L",$M55,$N55),$B55,$D55))</f>
        <v/>
      </c>
      <c r="AE55" s="121" t="str">
        <f>IF(OR($M55="",$N55=""),"",_xlfn.BETA.INV(ABS(VLOOKUP($S$1,VLookups!$A$28:$B$29,2,FALSE)-AE$3),IF($G55="L",$N55,$M55),IF($G55="L",$M55,$N55),$B55,$D55))</f>
        <v/>
      </c>
      <c r="AF55" s="122" t="str">
        <f>IF(OR($M55="",$N55=""),"",_xlfn.BETA.INV(ABS(VLOOKUP($S$1,VLookups!$A$28:$B$29,2,FALSE)-AF$3),IF($G55="L",$N55,$M55),IF($G55="L",$M55,$N55),$B55,$D55))</f>
        <v/>
      </c>
      <c r="AG55" s="17"/>
      <c r="AH55" s="208" t="str">
        <f t="shared" si="21"/>
        <v/>
      </c>
      <c r="AI55" s="206" t="str">
        <f t="shared" si="22"/>
        <v/>
      </c>
      <c r="AJ55" s="190" t="str">
        <f t="shared" ref="AJ55:CU55" si="225">IF(ISNONTEXT($AH55),AI55+$AH55,"")</f>
        <v/>
      </c>
      <c r="AK55" s="190" t="str">
        <f t="shared" si="225"/>
        <v/>
      </c>
      <c r="AL55" s="190" t="str">
        <f t="shared" si="225"/>
        <v/>
      </c>
      <c r="AM55" s="190" t="str">
        <f t="shared" si="225"/>
        <v/>
      </c>
      <c r="AN55" s="190" t="str">
        <f t="shared" si="225"/>
        <v/>
      </c>
      <c r="AO55" s="190" t="str">
        <f t="shared" si="225"/>
        <v/>
      </c>
      <c r="AP55" s="190" t="str">
        <f t="shared" si="225"/>
        <v/>
      </c>
      <c r="AQ55" s="190" t="str">
        <f t="shared" si="225"/>
        <v/>
      </c>
      <c r="AR55" s="190" t="str">
        <f t="shared" si="225"/>
        <v/>
      </c>
      <c r="AS55" s="190" t="str">
        <f t="shared" si="225"/>
        <v/>
      </c>
      <c r="AT55" s="190" t="str">
        <f t="shared" si="225"/>
        <v/>
      </c>
      <c r="AU55" s="190" t="str">
        <f t="shared" si="225"/>
        <v/>
      </c>
      <c r="AV55" s="190" t="str">
        <f t="shared" si="225"/>
        <v/>
      </c>
      <c r="AW55" s="190" t="str">
        <f t="shared" si="225"/>
        <v/>
      </c>
      <c r="AX55" s="190" t="str">
        <f t="shared" si="225"/>
        <v/>
      </c>
      <c r="AY55" s="190" t="str">
        <f t="shared" si="225"/>
        <v/>
      </c>
      <c r="AZ55" s="190" t="str">
        <f t="shared" si="225"/>
        <v/>
      </c>
      <c r="BA55" s="190" t="str">
        <f t="shared" si="225"/>
        <v/>
      </c>
      <c r="BB55" s="190" t="str">
        <f t="shared" si="225"/>
        <v/>
      </c>
      <c r="BC55" s="190" t="str">
        <f t="shared" si="225"/>
        <v/>
      </c>
      <c r="BD55" s="190" t="str">
        <f t="shared" si="225"/>
        <v/>
      </c>
      <c r="BE55" s="190" t="str">
        <f t="shared" si="225"/>
        <v/>
      </c>
      <c r="BF55" s="190" t="str">
        <f t="shared" si="225"/>
        <v/>
      </c>
      <c r="BG55" s="190" t="str">
        <f t="shared" si="225"/>
        <v/>
      </c>
      <c r="BH55" s="190" t="str">
        <f t="shared" si="225"/>
        <v/>
      </c>
      <c r="BI55" s="190" t="str">
        <f t="shared" si="225"/>
        <v/>
      </c>
      <c r="BJ55" s="190" t="str">
        <f t="shared" si="225"/>
        <v/>
      </c>
      <c r="BK55" s="190" t="str">
        <f t="shared" si="225"/>
        <v/>
      </c>
      <c r="BL55" s="190" t="str">
        <f t="shared" si="225"/>
        <v/>
      </c>
      <c r="BM55" s="190" t="str">
        <f t="shared" si="225"/>
        <v/>
      </c>
      <c r="BN55" s="190" t="str">
        <f t="shared" si="225"/>
        <v/>
      </c>
      <c r="BO55" s="190" t="str">
        <f t="shared" si="225"/>
        <v/>
      </c>
      <c r="BP55" s="190" t="str">
        <f t="shared" si="225"/>
        <v/>
      </c>
      <c r="BQ55" s="190" t="str">
        <f t="shared" si="225"/>
        <v/>
      </c>
      <c r="BR55" s="190" t="str">
        <f t="shared" si="225"/>
        <v/>
      </c>
      <c r="BS55" s="190" t="str">
        <f t="shared" si="225"/>
        <v/>
      </c>
      <c r="BT55" s="190" t="str">
        <f t="shared" si="225"/>
        <v/>
      </c>
      <c r="BU55" s="190" t="str">
        <f t="shared" si="225"/>
        <v/>
      </c>
      <c r="BV55" s="190" t="str">
        <f t="shared" si="225"/>
        <v/>
      </c>
      <c r="BW55" s="190" t="str">
        <f t="shared" si="225"/>
        <v/>
      </c>
      <c r="BX55" s="190" t="str">
        <f t="shared" si="225"/>
        <v/>
      </c>
      <c r="BY55" s="190" t="str">
        <f t="shared" si="225"/>
        <v/>
      </c>
      <c r="BZ55" s="190" t="str">
        <f t="shared" si="225"/>
        <v/>
      </c>
      <c r="CA55" s="190" t="str">
        <f t="shared" si="225"/>
        <v/>
      </c>
      <c r="CB55" s="190" t="str">
        <f t="shared" si="225"/>
        <v/>
      </c>
      <c r="CC55" s="190" t="str">
        <f t="shared" si="225"/>
        <v/>
      </c>
      <c r="CD55" s="190" t="str">
        <f t="shared" si="225"/>
        <v/>
      </c>
      <c r="CE55" s="190" t="str">
        <f t="shared" si="225"/>
        <v/>
      </c>
      <c r="CF55" s="190" t="str">
        <f t="shared" si="225"/>
        <v/>
      </c>
      <c r="CG55" s="190" t="str">
        <f t="shared" si="225"/>
        <v/>
      </c>
      <c r="CH55" s="190" t="str">
        <f t="shared" si="225"/>
        <v/>
      </c>
      <c r="CI55" s="190" t="str">
        <f t="shared" si="225"/>
        <v/>
      </c>
      <c r="CJ55" s="190" t="str">
        <f t="shared" si="225"/>
        <v/>
      </c>
      <c r="CK55" s="190" t="str">
        <f t="shared" si="225"/>
        <v/>
      </c>
      <c r="CL55" s="190" t="str">
        <f t="shared" si="225"/>
        <v/>
      </c>
      <c r="CM55" s="190" t="str">
        <f t="shared" si="225"/>
        <v/>
      </c>
      <c r="CN55" s="190" t="str">
        <f t="shared" si="225"/>
        <v/>
      </c>
      <c r="CO55" s="190" t="str">
        <f t="shared" si="225"/>
        <v/>
      </c>
      <c r="CP55" s="190" t="str">
        <f t="shared" si="225"/>
        <v/>
      </c>
      <c r="CQ55" s="190" t="str">
        <f t="shared" si="225"/>
        <v/>
      </c>
      <c r="CR55" s="190" t="str">
        <f t="shared" si="225"/>
        <v/>
      </c>
      <c r="CS55" s="190" t="str">
        <f t="shared" si="225"/>
        <v/>
      </c>
      <c r="CT55" s="190" t="str">
        <f t="shared" si="225"/>
        <v/>
      </c>
      <c r="CU55" s="190" t="str">
        <f t="shared" si="225"/>
        <v/>
      </c>
      <c r="CV55" s="190" t="str">
        <f t="shared" ref="CV55:ED55" si="226">IF(ISNONTEXT($AH55),CU55+$AH55,"")</f>
        <v/>
      </c>
      <c r="CW55" s="190" t="str">
        <f t="shared" si="226"/>
        <v/>
      </c>
      <c r="CX55" s="190" t="str">
        <f t="shared" si="226"/>
        <v/>
      </c>
      <c r="CY55" s="190" t="str">
        <f t="shared" si="226"/>
        <v/>
      </c>
      <c r="CZ55" s="190" t="str">
        <f t="shared" si="226"/>
        <v/>
      </c>
      <c r="DA55" s="190" t="str">
        <f t="shared" si="226"/>
        <v/>
      </c>
      <c r="DB55" s="190" t="str">
        <f t="shared" si="226"/>
        <v/>
      </c>
      <c r="DC55" s="190" t="str">
        <f t="shared" si="226"/>
        <v/>
      </c>
      <c r="DD55" s="190" t="str">
        <f t="shared" si="226"/>
        <v/>
      </c>
      <c r="DE55" s="190" t="str">
        <f t="shared" si="226"/>
        <v/>
      </c>
      <c r="DF55" s="190" t="str">
        <f t="shared" si="226"/>
        <v/>
      </c>
      <c r="DG55" s="190" t="str">
        <f t="shared" si="226"/>
        <v/>
      </c>
      <c r="DH55" s="190" t="str">
        <f t="shared" si="226"/>
        <v/>
      </c>
      <c r="DI55" s="190" t="str">
        <f t="shared" si="226"/>
        <v/>
      </c>
      <c r="DJ55" s="190" t="str">
        <f t="shared" si="226"/>
        <v/>
      </c>
      <c r="DK55" s="190" t="str">
        <f t="shared" si="226"/>
        <v/>
      </c>
      <c r="DL55" s="190" t="str">
        <f t="shared" si="226"/>
        <v/>
      </c>
      <c r="DM55" s="190" t="str">
        <f t="shared" si="226"/>
        <v/>
      </c>
      <c r="DN55" s="190" t="str">
        <f t="shared" si="226"/>
        <v/>
      </c>
      <c r="DO55" s="190" t="str">
        <f t="shared" si="226"/>
        <v/>
      </c>
      <c r="DP55" s="190" t="str">
        <f t="shared" si="226"/>
        <v/>
      </c>
      <c r="DQ55" s="190" t="str">
        <f t="shared" si="226"/>
        <v/>
      </c>
      <c r="DR55" s="190" t="str">
        <f t="shared" si="226"/>
        <v/>
      </c>
      <c r="DS55" s="190" t="str">
        <f t="shared" si="226"/>
        <v/>
      </c>
      <c r="DT55" s="190" t="str">
        <f t="shared" si="226"/>
        <v/>
      </c>
      <c r="DU55" s="190" t="str">
        <f t="shared" si="226"/>
        <v/>
      </c>
      <c r="DV55" s="190" t="str">
        <f t="shared" si="226"/>
        <v/>
      </c>
      <c r="DW55" s="190" t="str">
        <f t="shared" si="226"/>
        <v/>
      </c>
      <c r="DX55" s="190" t="str">
        <f t="shared" si="226"/>
        <v/>
      </c>
      <c r="DY55" s="190" t="str">
        <f t="shared" si="226"/>
        <v/>
      </c>
      <c r="DZ55" s="190" t="str">
        <f t="shared" si="226"/>
        <v/>
      </c>
      <c r="EA55" s="190" t="str">
        <f t="shared" si="226"/>
        <v/>
      </c>
      <c r="EB55" s="190" t="str">
        <f t="shared" si="226"/>
        <v/>
      </c>
      <c r="EC55" s="190" t="str">
        <f t="shared" si="226"/>
        <v/>
      </c>
      <c r="ED55" s="190" t="str">
        <f t="shared" si="226"/>
        <v/>
      </c>
      <c r="EE55" s="206" t="str">
        <f t="shared" si="25"/>
        <v/>
      </c>
      <c r="EF55" s="207" t="e">
        <f t="shared" si="26"/>
        <v>#N/A</v>
      </c>
      <c r="EG55" s="207" t="e">
        <f t="shared" si="27"/>
        <v>#N/A</v>
      </c>
      <c r="EH55" s="207" t="e">
        <f t="shared" si="28"/>
        <v>#N/A</v>
      </c>
      <c r="EI55" s="207" t="e">
        <f t="shared" si="29"/>
        <v>#N/A</v>
      </c>
      <c r="EJ55" s="207" t="e">
        <f t="shared" si="30"/>
        <v>#N/A</v>
      </c>
      <c r="EK55" s="207" t="e">
        <f t="shared" si="31"/>
        <v>#N/A</v>
      </c>
      <c r="EL55" s="207" t="e">
        <f t="shared" si="32"/>
        <v>#N/A</v>
      </c>
      <c r="EM55" s="207" t="e">
        <f t="shared" si="33"/>
        <v>#N/A</v>
      </c>
      <c r="EN55" s="207" t="e">
        <f t="shared" si="34"/>
        <v>#N/A</v>
      </c>
      <c r="EO55" s="207" t="e">
        <f t="shared" si="35"/>
        <v>#N/A</v>
      </c>
      <c r="EP55" s="207" t="e">
        <f t="shared" si="36"/>
        <v>#N/A</v>
      </c>
      <c r="EQ55" s="207" t="e">
        <f t="shared" si="37"/>
        <v>#N/A</v>
      </c>
      <c r="ER55" s="207" t="e">
        <f t="shared" si="38"/>
        <v>#N/A</v>
      </c>
      <c r="ES55" s="207" t="e">
        <f t="shared" si="39"/>
        <v>#N/A</v>
      </c>
      <c r="ET55" s="207" t="e">
        <f t="shared" si="40"/>
        <v>#N/A</v>
      </c>
      <c r="EU55" s="207" t="e">
        <f t="shared" si="41"/>
        <v>#N/A</v>
      </c>
      <c r="EV55" s="207" t="e">
        <f t="shared" si="42"/>
        <v>#N/A</v>
      </c>
      <c r="EW55" s="207" t="e">
        <f t="shared" si="43"/>
        <v>#N/A</v>
      </c>
      <c r="EX55" s="207" t="e">
        <f t="shared" si="44"/>
        <v>#N/A</v>
      </c>
      <c r="EY55" s="207" t="e">
        <f t="shared" si="45"/>
        <v>#N/A</v>
      </c>
      <c r="EZ55" s="207" t="e">
        <f t="shared" si="46"/>
        <v>#N/A</v>
      </c>
      <c r="FA55" s="207" t="e">
        <f t="shared" si="47"/>
        <v>#N/A</v>
      </c>
      <c r="FB55" s="207" t="e">
        <f t="shared" si="48"/>
        <v>#N/A</v>
      </c>
      <c r="FC55" s="207" t="e">
        <f t="shared" si="49"/>
        <v>#N/A</v>
      </c>
      <c r="FD55" s="207" t="e">
        <f t="shared" si="50"/>
        <v>#N/A</v>
      </c>
      <c r="FE55" s="207" t="e">
        <f t="shared" si="51"/>
        <v>#N/A</v>
      </c>
      <c r="FF55" s="207" t="e">
        <f t="shared" si="52"/>
        <v>#N/A</v>
      </c>
      <c r="FG55" s="207" t="e">
        <f t="shared" si="53"/>
        <v>#N/A</v>
      </c>
      <c r="FH55" s="207" t="e">
        <f t="shared" si="54"/>
        <v>#N/A</v>
      </c>
      <c r="FI55" s="207" t="e">
        <f t="shared" si="55"/>
        <v>#N/A</v>
      </c>
      <c r="FJ55" s="207" t="e">
        <f t="shared" si="56"/>
        <v>#N/A</v>
      </c>
      <c r="FK55" s="207" t="e">
        <f t="shared" si="57"/>
        <v>#N/A</v>
      </c>
      <c r="FL55" s="207" t="e">
        <f t="shared" si="58"/>
        <v>#N/A</v>
      </c>
      <c r="FM55" s="207" t="e">
        <f t="shared" si="59"/>
        <v>#N/A</v>
      </c>
      <c r="FN55" s="207" t="e">
        <f t="shared" si="60"/>
        <v>#N/A</v>
      </c>
      <c r="FO55" s="207" t="e">
        <f t="shared" si="61"/>
        <v>#N/A</v>
      </c>
      <c r="FP55" s="207" t="e">
        <f t="shared" si="62"/>
        <v>#N/A</v>
      </c>
      <c r="FQ55" s="207" t="e">
        <f t="shared" si="63"/>
        <v>#N/A</v>
      </c>
      <c r="FR55" s="207" t="e">
        <f t="shared" si="64"/>
        <v>#N/A</v>
      </c>
      <c r="FS55" s="207" t="e">
        <f t="shared" si="65"/>
        <v>#N/A</v>
      </c>
      <c r="FT55" s="207" t="e">
        <f t="shared" si="66"/>
        <v>#N/A</v>
      </c>
      <c r="FU55" s="207" t="e">
        <f t="shared" si="67"/>
        <v>#N/A</v>
      </c>
      <c r="FV55" s="207" t="e">
        <f t="shared" si="68"/>
        <v>#N/A</v>
      </c>
      <c r="FW55" s="207" t="e">
        <f t="shared" si="69"/>
        <v>#N/A</v>
      </c>
      <c r="FX55" s="207" t="e">
        <f t="shared" si="70"/>
        <v>#N/A</v>
      </c>
      <c r="FY55" s="207" t="e">
        <f t="shared" si="71"/>
        <v>#N/A</v>
      </c>
      <c r="FZ55" s="207" t="e">
        <f t="shared" si="72"/>
        <v>#N/A</v>
      </c>
      <c r="GA55" s="207" t="e">
        <f t="shared" si="73"/>
        <v>#N/A</v>
      </c>
      <c r="GB55" s="207" t="e">
        <f t="shared" si="74"/>
        <v>#N/A</v>
      </c>
      <c r="GC55" s="207" t="e">
        <f t="shared" si="75"/>
        <v>#N/A</v>
      </c>
      <c r="GD55" s="207" t="e">
        <f t="shared" si="76"/>
        <v>#N/A</v>
      </c>
      <c r="GE55" s="207" t="e">
        <f t="shared" si="77"/>
        <v>#N/A</v>
      </c>
      <c r="GF55" s="207" t="e">
        <f t="shared" si="78"/>
        <v>#N/A</v>
      </c>
      <c r="GG55" s="207" t="e">
        <f t="shared" si="79"/>
        <v>#N/A</v>
      </c>
      <c r="GH55" s="207" t="e">
        <f t="shared" si="80"/>
        <v>#N/A</v>
      </c>
      <c r="GI55" s="207" t="e">
        <f t="shared" si="81"/>
        <v>#N/A</v>
      </c>
      <c r="GJ55" s="207" t="e">
        <f t="shared" si="82"/>
        <v>#N/A</v>
      </c>
      <c r="GK55" s="207" t="e">
        <f t="shared" si="83"/>
        <v>#N/A</v>
      </c>
      <c r="GL55" s="207" t="e">
        <f t="shared" si="84"/>
        <v>#N/A</v>
      </c>
      <c r="GM55" s="207" t="e">
        <f t="shared" si="85"/>
        <v>#N/A</v>
      </c>
      <c r="GN55" s="207" t="e">
        <f t="shared" si="86"/>
        <v>#N/A</v>
      </c>
      <c r="GO55" s="207" t="e">
        <f t="shared" si="87"/>
        <v>#N/A</v>
      </c>
      <c r="GP55" s="207" t="e">
        <f t="shared" si="88"/>
        <v>#N/A</v>
      </c>
      <c r="GQ55" s="207" t="e">
        <f t="shared" si="89"/>
        <v>#N/A</v>
      </c>
      <c r="GR55" s="207" t="e">
        <f t="shared" si="90"/>
        <v>#N/A</v>
      </c>
      <c r="GS55" s="207" t="e">
        <f t="shared" si="91"/>
        <v>#N/A</v>
      </c>
      <c r="GT55" s="207" t="e">
        <f t="shared" si="92"/>
        <v>#N/A</v>
      </c>
      <c r="GU55" s="207" t="e">
        <f t="shared" si="93"/>
        <v>#N/A</v>
      </c>
      <c r="GV55" s="207" t="e">
        <f t="shared" si="94"/>
        <v>#N/A</v>
      </c>
      <c r="GW55" s="207" t="e">
        <f t="shared" si="95"/>
        <v>#N/A</v>
      </c>
      <c r="GX55" s="207" t="e">
        <f t="shared" si="96"/>
        <v>#N/A</v>
      </c>
      <c r="GY55" s="207" t="e">
        <f t="shared" si="97"/>
        <v>#N/A</v>
      </c>
      <c r="GZ55" s="207" t="e">
        <f t="shared" si="98"/>
        <v>#N/A</v>
      </c>
      <c r="HA55" s="207" t="e">
        <f t="shared" si="99"/>
        <v>#N/A</v>
      </c>
      <c r="HB55" s="207" t="e">
        <f t="shared" si="100"/>
        <v>#N/A</v>
      </c>
      <c r="HC55" s="207" t="e">
        <f t="shared" si="101"/>
        <v>#N/A</v>
      </c>
      <c r="HD55" s="207" t="e">
        <f t="shared" si="102"/>
        <v>#N/A</v>
      </c>
      <c r="HE55" s="207" t="e">
        <f t="shared" si="103"/>
        <v>#N/A</v>
      </c>
      <c r="HF55" s="207" t="e">
        <f t="shared" si="104"/>
        <v>#N/A</v>
      </c>
      <c r="HG55" s="207" t="e">
        <f t="shared" si="105"/>
        <v>#N/A</v>
      </c>
      <c r="HH55" s="207" t="e">
        <f t="shared" si="106"/>
        <v>#N/A</v>
      </c>
      <c r="HI55" s="207" t="e">
        <f t="shared" si="107"/>
        <v>#N/A</v>
      </c>
      <c r="HJ55" s="207" t="e">
        <f t="shared" si="108"/>
        <v>#N/A</v>
      </c>
      <c r="HK55" s="207" t="e">
        <f t="shared" si="109"/>
        <v>#N/A</v>
      </c>
      <c r="HL55" s="207" t="e">
        <f t="shared" si="110"/>
        <v>#N/A</v>
      </c>
      <c r="HM55" s="207" t="e">
        <f t="shared" si="111"/>
        <v>#N/A</v>
      </c>
      <c r="HN55" s="207" t="e">
        <f t="shared" si="112"/>
        <v>#N/A</v>
      </c>
      <c r="HO55" s="207" t="e">
        <f t="shared" si="113"/>
        <v>#N/A</v>
      </c>
      <c r="HP55" s="207" t="e">
        <f t="shared" si="114"/>
        <v>#N/A</v>
      </c>
      <c r="HQ55" s="207" t="e">
        <f t="shared" si="115"/>
        <v>#N/A</v>
      </c>
      <c r="HR55" s="207" t="e">
        <f t="shared" si="116"/>
        <v>#N/A</v>
      </c>
      <c r="HS55" s="207" t="e">
        <f t="shared" si="117"/>
        <v>#N/A</v>
      </c>
      <c r="HT55" s="207" t="e">
        <f t="shared" si="118"/>
        <v>#N/A</v>
      </c>
      <c r="HU55" s="207" t="e">
        <f t="shared" si="119"/>
        <v>#N/A</v>
      </c>
      <c r="HV55" s="207" t="e">
        <f t="shared" si="120"/>
        <v>#N/A</v>
      </c>
      <c r="HW55" s="207" t="e">
        <f t="shared" si="121"/>
        <v>#N/A</v>
      </c>
      <c r="HX55" s="207" t="e">
        <f t="shared" si="122"/>
        <v>#N/A</v>
      </c>
      <c r="HY55" s="207" t="e">
        <f t="shared" si="123"/>
        <v>#N/A</v>
      </c>
      <c r="HZ55" s="207" t="e">
        <f t="shared" si="124"/>
        <v>#N/A</v>
      </c>
      <c r="IA55" s="207" t="e">
        <f t="shared" si="125"/>
        <v>#N/A</v>
      </c>
      <c r="IB55" s="207" t="e">
        <f t="shared" si="126"/>
        <v>#N/A</v>
      </c>
    </row>
    <row r="56" spans="1:236" hidden="1" x14ac:dyDescent="0.25">
      <c r="A56" s="22">
        <v>53</v>
      </c>
      <c r="B56" s="110" t="str">
        <f t="shared" si="10"/>
        <v/>
      </c>
      <c r="C56" s="124"/>
      <c r="D56" s="110" t="str">
        <f t="shared" si="11"/>
        <v/>
      </c>
      <c r="E56" s="119" t="str">
        <f t="shared" si="12"/>
        <v/>
      </c>
      <c r="F56" s="23" t="str">
        <f t="shared" si="13"/>
        <v/>
      </c>
      <c r="G56" s="24" t="str">
        <f t="shared" si="14"/>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15"/>
        <v/>
      </c>
      <c r="K56" s="26"/>
      <c r="L56" s="24" t="str">
        <f>IF(OR(F56="",K56=""),"",MATCH(K56,Confidence!$A$1:$A$10,0))</f>
        <v/>
      </c>
      <c r="M56" s="27" t="str">
        <f t="shared" si="16"/>
        <v/>
      </c>
      <c r="N56" s="27" t="str">
        <f t="shared" si="17"/>
        <v/>
      </c>
      <c r="O56" s="24"/>
      <c r="P56" s="111" t="str">
        <f t="shared" si="18"/>
        <v/>
      </c>
      <c r="Q56" s="111" t="str">
        <f t="shared" si="19"/>
        <v/>
      </c>
      <c r="R56" s="39" t="str">
        <f t="shared" si="20"/>
        <v/>
      </c>
      <c r="S56" s="124"/>
      <c r="T56" s="218" t="str">
        <f>IF(AND(B56&gt;0,C56&gt;0,D56&gt;0,M56&gt;0,N56&gt;0,S56&gt;0,NOT(K56="")),ABS(VLOOKUP($S$1,VLookups!$A$28:$B$29,2,FALSE)-_xlfn.BETA.DIST(S56,IF(G56="L",N56,M56),IF(G56="L",M56,N56),TRUE,B56,D56)),"")</f>
        <v/>
      </c>
      <c r="U56" s="121" t="str">
        <f>IF(OR($M56="",$N56=""),"",_xlfn.BETA.INV(ABS(VLOOKUP($S$1,VLookups!$A$28:$B$29,2,FALSE)-U$3),IF($G56="L",$N56,$M56),IF($G56="L",$M56,$N56),$B56,$D56))</f>
        <v/>
      </c>
      <c r="V56" s="122" t="str">
        <f>IF(OR($M56="",$N56=""),"",_xlfn.BETA.INV(ABS(VLOOKUP($S$1,VLookups!$A$28:$B$29,2,FALSE)-V$3),IF($G56="L",$N56,$M56),IF($G56="L",$M56,$N56),$B56,$D56))</f>
        <v/>
      </c>
      <c r="W56" s="121" t="str">
        <f>IF(OR($M56="",$N56=""),"",_xlfn.BETA.INV(ABS(VLOOKUP($S$1,VLookups!$A$28:$B$29,2,FALSE)-W$3),IF($G56="L",$N56,$M56),IF($G56="L",$M56,$N56),$B56,$D56))</f>
        <v/>
      </c>
      <c r="X56" s="122" t="str">
        <f>IF(OR($M56="",$N56=""),"",_xlfn.BETA.INV(ABS(VLOOKUP($S$1,VLookups!$A$28:$B$29,2,FALSE)-X$3),IF($G56="L",$N56,$M56),IF($G56="L",$M56,$N56),$B56,$D56))</f>
        <v/>
      </c>
      <c r="Y56" s="121" t="str">
        <f>IF(OR($M56="",$N56=""),"",_xlfn.BETA.INV(ABS(VLOOKUP($S$1,VLookups!$A$28:$B$29,2,FALSE)-Y$3),IF($G56="L",$N56,$M56),IF($G56="L",$M56,$N56),$B56,$D56))</f>
        <v/>
      </c>
      <c r="Z56" s="122" t="str">
        <f>IF(OR($M56="",$N56=""),"",_xlfn.BETA.INV(ABS(VLOOKUP($S$1,VLookups!$A$28:$B$29,2,FALSE)-Z$3),IF($G56="L",$N56,$M56),IF($G56="L",$M56,$N56),$B56,$D56))</f>
        <v/>
      </c>
      <c r="AA56" s="121" t="str">
        <f>IF(OR($M56="",$N56=""),"",_xlfn.BETA.INV(ABS(VLOOKUP($S$1,VLookups!$A$28:$B$29,2,FALSE)-AA$3),IF($G56="L",$N56,$M56),IF($G56="L",$M56,$N56),$B56,$D56))</f>
        <v/>
      </c>
      <c r="AB56" s="122" t="str">
        <f>IF(OR($M56="",$N56=""),"",_xlfn.BETA.INV(ABS(VLOOKUP($S$1,VLookups!$A$28:$B$29,2,FALSE)-AB$3),IF($G56="L",$N56,$M56),IF($G56="L",$M56,$N56),$B56,$D56))</f>
        <v/>
      </c>
      <c r="AC56" s="121" t="str">
        <f>IF(OR($M56="",$N56=""),"",_xlfn.BETA.INV(ABS(VLOOKUP($S$1,VLookups!$A$28:$B$29,2,FALSE)-AC$3),IF($G56="L",$N56,$M56),IF($G56="L",$M56,$N56),$B56,$D56))</f>
        <v/>
      </c>
      <c r="AD56" s="122" t="str">
        <f>IF(OR($M56="",$N56=""),"",_xlfn.BETA.INV(ABS(VLOOKUP($S$1,VLookups!$A$28:$B$29,2,FALSE)-AD$3),IF($G56="L",$N56,$M56),IF($G56="L",$M56,$N56),$B56,$D56))</f>
        <v/>
      </c>
      <c r="AE56" s="121" t="str">
        <f>IF(OR($M56="",$N56=""),"",_xlfn.BETA.INV(ABS(VLOOKUP($S$1,VLookups!$A$28:$B$29,2,FALSE)-AE$3),IF($G56="L",$N56,$M56),IF($G56="L",$M56,$N56),$B56,$D56))</f>
        <v/>
      </c>
      <c r="AF56" s="122" t="str">
        <f>IF(OR($M56="",$N56=""),"",_xlfn.BETA.INV(ABS(VLOOKUP($S$1,VLookups!$A$28:$B$29,2,FALSE)-AF$3),IF($G56="L",$N56,$M56),IF($G56="L",$M56,$N56),$B56,$D56))</f>
        <v/>
      </c>
      <c r="AG56" s="17"/>
      <c r="AH56" s="208" t="str">
        <f t="shared" si="21"/>
        <v/>
      </c>
      <c r="AI56" s="206" t="str">
        <f t="shared" si="22"/>
        <v/>
      </c>
      <c r="AJ56" s="190" t="str">
        <f t="shared" ref="AJ56:CU56" si="227">IF(ISNONTEXT($AH56),AI56+$AH56,"")</f>
        <v/>
      </c>
      <c r="AK56" s="190" t="str">
        <f t="shared" si="227"/>
        <v/>
      </c>
      <c r="AL56" s="190" t="str">
        <f t="shared" si="227"/>
        <v/>
      </c>
      <c r="AM56" s="190" t="str">
        <f t="shared" si="227"/>
        <v/>
      </c>
      <c r="AN56" s="190" t="str">
        <f t="shared" si="227"/>
        <v/>
      </c>
      <c r="AO56" s="190" t="str">
        <f t="shared" si="227"/>
        <v/>
      </c>
      <c r="AP56" s="190" t="str">
        <f t="shared" si="227"/>
        <v/>
      </c>
      <c r="AQ56" s="190" t="str">
        <f t="shared" si="227"/>
        <v/>
      </c>
      <c r="AR56" s="190" t="str">
        <f t="shared" si="227"/>
        <v/>
      </c>
      <c r="AS56" s="190" t="str">
        <f t="shared" si="227"/>
        <v/>
      </c>
      <c r="AT56" s="190" t="str">
        <f t="shared" si="227"/>
        <v/>
      </c>
      <c r="AU56" s="190" t="str">
        <f t="shared" si="227"/>
        <v/>
      </c>
      <c r="AV56" s="190" t="str">
        <f t="shared" si="227"/>
        <v/>
      </c>
      <c r="AW56" s="190" t="str">
        <f t="shared" si="227"/>
        <v/>
      </c>
      <c r="AX56" s="190" t="str">
        <f t="shared" si="227"/>
        <v/>
      </c>
      <c r="AY56" s="190" t="str">
        <f t="shared" si="227"/>
        <v/>
      </c>
      <c r="AZ56" s="190" t="str">
        <f t="shared" si="227"/>
        <v/>
      </c>
      <c r="BA56" s="190" t="str">
        <f t="shared" si="227"/>
        <v/>
      </c>
      <c r="BB56" s="190" t="str">
        <f t="shared" si="227"/>
        <v/>
      </c>
      <c r="BC56" s="190" t="str">
        <f t="shared" si="227"/>
        <v/>
      </c>
      <c r="BD56" s="190" t="str">
        <f t="shared" si="227"/>
        <v/>
      </c>
      <c r="BE56" s="190" t="str">
        <f t="shared" si="227"/>
        <v/>
      </c>
      <c r="BF56" s="190" t="str">
        <f t="shared" si="227"/>
        <v/>
      </c>
      <c r="BG56" s="190" t="str">
        <f t="shared" si="227"/>
        <v/>
      </c>
      <c r="BH56" s="190" t="str">
        <f t="shared" si="227"/>
        <v/>
      </c>
      <c r="BI56" s="190" t="str">
        <f t="shared" si="227"/>
        <v/>
      </c>
      <c r="BJ56" s="190" t="str">
        <f t="shared" si="227"/>
        <v/>
      </c>
      <c r="BK56" s="190" t="str">
        <f t="shared" si="227"/>
        <v/>
      </c>
      <c r="BL56" s="190" t="str">
        <f t="shared" si="227"/>
        <v/>
      </c>
      <c r="BM56" s="190" t="str">
        <f t="shared" si="227"/>
        <v/>
      </c>
      <c r="BN56" s="190" t="str">
        <f t="shared" si="227"/>
        <v/>
      </c>
      <c r="BO56" s="190" t="str">
        <f t="shared" si="227"/>
        <v/>
      </c>
      <c r="BP56" s="190" t="str">
        <f t="shared" si="227"/>
        <v/>
      </c>
      <c r="BQ56" s="190" t="str">
        <f t="shared" si="227"/>
        <v/>
      </c>
      <c r="BR56" s="190" t="str">
        <f t="shared" si="227"/>
        <v/>
      </c>
      <c r="BS56" s="190" t="str">
        <f t="shared" si="227"/>
        <v/>
      </c>
      <c r="BT56" s="190" t="str">
        <f t="shared" si="227"/>
        <v/>
      </c>
      <c r="BU56" s="190" t="str">
        <f t="shared" si="227"/>
        <v/>
      </c>
      <c r="BV56" s="190" t="str">
        <f t="shared" si="227"/>
        <v/>
      </c>
      <c r="BW56" s="190" t="str">
        <f t="shared" si="227"/>
        <v/>
      </c>
      <c r="BX56" s="190" t="str">
        <f t="shared" si="227"/>
        <v/>
      </c>
      <c r="BY56" s="190" t="str">
        <f t="shared" si="227"/>
        <v/>
      </c>
      <c r="BZ56" s="190" t="str">
        <f t="shared" si="227"/>
        <v/>
      </c>
      <c r="CA56" s="190" t="str">
        <f t="shared" si="227"/>
        <v/>
      </c>
      <c r="CB56" s="190" t="str">
        <f t="shared" si="227"/>
        <v/>
      </c>
      <c r="CC56" s="190" t="str">
        <f t="shared" si="227"/>
        <v/>
      </c>
      <c r="CD56" s="190" t="str">
        <f t="shared" si="227"/>
        <v/>
      </c>
      <c r="CE56" s="190" t="str">
        <f t="shared" si="227"/>
        <v/>
      </c>
      <c r="CF56" s="190" t="str">
        <f t="shared" si="227"/>
        <v/>
      </c>
      <c r="CG56" s="190" t="str">
        <f t="shared" si="227"/>
        <v/>
      </c>
      <c r="CH56" s="190" t="str">
        <f t="shared" si="227"/>
        <v/>
      </c>
      <c r="CI56" s="190" t="str">
        <f t="shared" si="227"/>
        <v/>
      </c>
      <c r="CJ56" s="190" t="str">
        <f t="shared" si="227"/>
        <v/>
      </c>
      <c r="CK56" s="190" t="str">
        <f t="shared" si="227"/>
        <v/>
      </c>
      <c r="CL56" s="190" t="str">
        <f t="shared" si="227"/>
        <v/>
      </c>
      <c r="CM56" s="190" t="str">
        <f t="shared" si="227"/>
        <v/>
      </c>
      <c r="CN56" s="190" t="str">
        <f t="shared" si="227"/>
        <v/>
      </c>
      <c r="CO56" s="190" t="str">
        <f t="shared" si="227"/>
        <v/>
      </c>
      <c r="CP56" s="190" t="str">
        <f t="shared" si="227"/>
        <v/>
      </c>
      <c r="CQ56" s="190" t="str">
        <f t="shared" si="227"/>
        <v/>
      </c>
      <c r="CR56" s="190" t="str">
        <f t="shared" si="227"/>
        <v/>
      </c>
      <c r="CS56" s="190" t="str">
        <f t="shared" si="227"/>
        <v/>
      </c>
      <c r="CT56" s="190" t="str">
        <f t="shared" si="227"/>
        <v/>
      </c>
      <c r="CU56" s="190" t="str">
        <f t="shared" si="227"/>
        <v/>
      </c>
      <c r="CV56" s="190" t="str">
        <f t="shared" ref="CV56:ED56" si="228">IF(ISNONTEXT($AH56),CU56+$AH56,"")</f>
        <v/>
      </c>
      <c r="CW56" s="190" t="str">
        <f t="shared" si="228"/>
        <v/>
      </c>
      <c r="CX56" s="190" t="str">
        <f t="shared" si="228"/>
        <v/>
      </c>
      <c r="CY56" s="190" t="str">
        <f t="shared" si="228"/>
        <v/>
      </c>
      <c r="CZ56" s="190" t="str">
        <f t="shared" si="228"/>
        <v/>
      </c>
      <c r="DA56" s="190" t="str">
        <f t="shared" si="228"/>
        <v/>
      </c>
      <c r="DB56" s="190" t="str">
        <f t="shared" si="228"/>
        <v/>
      </c>
      <c r="DC56" s="190" t="str">
        <f t="shared" si="228"/>
        <v/>
      </c>
      <c r="DD56" s="190" t="str">
        <f t="shared" si="228"/>
        <v/>
      </c>
      <c r="DE56" s="190" t="str">
        <f t="shared" si="228"/>
        <v/>
      </c>
      <c r="DF56" s="190" t="str">
        <f t="shared" si="228"/>
        <v/>
      </c>
      <c r="DG56" s="190" t="str">
        <f t="shared" si="228"/>
        <v/>
      </c>
      <c r="DH56" s="190" t="str">
        <f t="shared" si="228"/>
        <v/>
      </c>
      <c r="DI56" s="190" t="str">
        <f t="shared" si="228"/>
        <v/>
      </c>
      <c r="DJ56" s="190" t="str">
        <f t="shared" si="228"/>
        <v/>
      </c>
      <c r="DK56" s="190" t="str">
        <f t="shared" si="228"/>
        <v/>
      </c>
      <c r="DL56" s="190" t="str">
        <f t="shared" si="228"/>
        <v/>
      </c>
      <c r="DM56" s="190" t="str">
        <f t="shared" si="228"/>
        <v/>
      </c>
      <c r="DN56" s="190" t="str">
        <f t="shared" si="228"/>
        <v/>
      </c>
      <c r="DO56" s="190" t="str">
        <f t="shared" si="228"/>
        <v/>
      </c>
      <c r="DP56" s="190" t="str">
        <f t="shared" si="228"/>
        <v/>
      </c>
      <c r="DQ56" s="190" t="str">
        <f t="shared" si="228"/>
        <v/>
      </c>
      <c r="DR56" s="190" t="str">
        <f t="shared" si="228"/>
        <v/>
      </c>
      <c r="DS56" s="190" t="str">
        <f t="shared" si="228"/>
        <v/>
      </c>
      <c r="DT56" s="190" t="str">
        <f t="shared" si="228"/>
        <v/>
      </c>
      <c r="DU56" s="190" t="str">
        <f t="shared" si="228"/>
        <v/>
      </c>
      <c r="DV56" s="190" t="str">
        <f t="shared" si="228"/>
        <v/>
      </c>
      <c r="DW56" s="190" t="str">
        <f t="shared" si="228"/>
        <v/>
      </c>
      <c r="DX56" s="190" t="str">
        <f t="shared" si="228"/>
        <v/>
      </c>
      <c r="DY56" s="190" t="str">
        <f t="shared" si="228"/>
        <v/>
      </c>
      <c r="DZ56" s="190" t="str">
        <f t="shared" si="228"/>
        <v/>
      </c>
      <c r="EA56" s="190" t="str">
        <f t="shared" si="228"/>
        <v/>
      </c>
      <c r="EB56" s="190" t="str">
        <f t="shared" si="228"/>
        <v/>
      </c>
      <c r="EC56" s="190" t="str">
        <f t="shared" si="228"/>
        <v/>
      </c>
      <c r="ED56" s="190" t="str">
        <f t="shared" si="228"/>
        <v/>
      </c>
      <c r="EE56" s="206" t="str">
        <f t="shared" si="25"/>
        <v/>
      </c>
      <c r="EF56" s="207" t="e">
        <f t="shared" si="26"/>
        <v>#N/A</v>
      </c>
      <c r="EG56" s="207" t="e">
        <f t="shared" si="27"/>
        <v>#N/A</v>
      </c>
      <c r="EH56" s="207" t="e">
        <f t="shared" si="28"/>
        <v>#N/A</v>
      </c>
      <c r="EI56" s="207" t="e">
        <f t="shared" si="29"/>
        <v>#N/A</v>
      </c>
      <c r="EJ56" s="207" t="e">
        <f t="shared" si="30"/>
        <v>#N/A</v>
      </c>
      <c r="EK56" s="207" t="e">
        <f t="shared" si="31"/>
        <v>#N/A</v>
      </c>
      <c r="EL56" s="207" t="e">
        <f t="shared" si="32"/>
        <v>#N/A</v>
      </c>
      <c r="EM56" s="207" t="e">
        <f t="shared" si="33"/>
        <v>#N/A</v>
      </c>
      <c r="EN56" s="207" t="e">
        <f t="shared" si="34"/>
        <v>#N/A</v>
      </c>
      <c r="EO56" s="207" t="e">
        <f t="shared" si="35"/>
        <v>#N/A</v>
      </c>
      <c r="EP56" s="207" t="e">
        <f t="shared" si="36"/>
        <v>#N/A</v>
      </c>
      <c r="EQ56" s="207" t="e">
        <f t="shared" si="37"/>
        <v>#N/A</v>
      </c>
      <c r="ER56" s="207" t="e">
        <f t="shared" si="38"/>
        <v>#N/A</v>
      </c>
      <c r="ES56" s="207" t="e">
        <f t="shared" si="39"/>
        <v>#N/A</v>
      </c>
      <c r="ET56" s="207" t="e">
        <f t="shared" si="40"/>
        <v>#N/A</v>
      </c>
      <c r="EU56" s="207" t="e">
        <f t="shared" si="41"/>
        <v>#N/A</v>
      </c>
      <c r="EV56" s="207" t="e">
        <f t="shared" si="42"/>
        <v>#N/A</v>
      </c>
      <c r="EW56" s="207" t="e">
        <f t="shared" si="43"/>
        <v>#N/A</v>
      </c>
      <c r="EX56" s="207" t="e">
        <f t="shared" si="44"/>
        <v>#N/A</v>
      </c>
      <c r="EY56" s="207" t="e">
        <f t="shared" si="45"/>
        <v>#N/A</v>
      </c>
      <c r="EZ56" s="207" t="e">
        <f t="shared" si="46"/>
        <v>#N/A</v>
      </c>
      <c r="FA56" s="207" t="e">
        <f t="shared" si="47"/>
        <v>#N/A</v>
      </c>
      <c r="FB56" s="207" t="e">
        <f t="shared" si="48"/>
        <v>#N/A</v>
      </c>
      <c r="FC56" s="207" t="e">
        <f t="shared" si="49"/>
        <v>#N/A</v>
      </c>
      <c r="FD56" s="207" t="e">
        <f t="shared" si="50"/>
        <v>#N/A</v>
      </c>
      <c r="FE56" s="207" t="e">
        <f t="shared" si="51"/>
        <v>#N/A</v>
      </c>
      <c r="FF56" s="207" t="e">
        <f t="shared" si="52"/>
        <v>#N/A</v>
      </c>
      <c r="FG56" s="207" t="e">
        <f t="shared" si="53"/>
        <v>#N/A</v>
      </c>
      <c r="FH56" s="207" t="e">
        <f t="shared" si="54"/>
        <v>#N/A</v>
      </c>
      <c r="FI56" s="207" t="e">
        <f t="shared" si="55"/>
        <v>#N/A</v>
      </c>
      <c r="FJ56" s="207" t="e">
        <f t="shared" si="56"/>
        <v>#N/A</v>
      </c>
      <c r="FK56" s="207" t="e">
        <f t="shared" si="57"/>
        <v>#N/A</v>
      </c>
      <c r="FL56" s="207" t="e">
        <f t="shared" si="58"/>
        <v>#N/A</v>
      </c>
      <c r="FM56" s="207" t="e">
        <f t="shared" si="59"/>
        <v>#N/A</v>
      </c>
      <c r="FN56" s="207" t="e">
        <f t="shared" si="60"/>
        <v>#N/A</v>
      </c>
      <c r="FO56" s="207" t="e">
        <f t="shared" si="61"/>
        <v>#N/A</v>
      </c>
      <c r="FP56" s="207" t="e">
        <f t="shared" si="62"/>
        <v>#N/A</v>
      </c>
      <c r="FQ56" s="207" t="e">
        <f t="shared" si="63"/>
        <v>#N/A</v>
      </c>
      <c r="FR56" s="207" t="e">
        <f t="shared" si="64"/>
        <v>#N/A</v>
      </c>
      <c r="FS56" s="207" t="e">
        <f t="shared" si="65"/>
        <v>#N/A</v>
      </c>
      <c r="FT56" s="207" t="e">
        <f t="shared" si="66"/>
        <v>#N/A</v>
      </c>
      <c r="FU56" s="207" t="e">
        <f t="shared" si="67"/>
        <v>#N/A</v>
      </c>
      <c r="FV56" s="207" t="e">
        <f t="shared" si="68"/>
        <v>#N/A</v>
      </c>
      <c r="FW56" s="207" t="e">
        <f t="shared" si="69"/>
        <v>#N/A</v>
      </c>
      <c r="FX56" s="207" t="e">
        <f t="shared" si="70"/>
        <v>#N/A</v>
      </c>
      <c r="FY56" s="207" t="e">
        <f t="shared" si="71"/>
        <v>#N/A</v>
      </c>
      <c r="FZ56" s="207" t="e">
        <f t="shared" si="72"/>
        <v>#N/A</v>
      </c>
      <c r="GA56" s="207" t="e">
        <f t="shared" si="73"/>
        <v>#N/A</v>
      </c>
      <c r="GB56" s="207" t="e">
        <f t="shared" si="74"/>
        <v>#N/A</v>
      </c>
      <c r="GC56" s="207" t="e">
        <f t="shared" si="75"/>
        <v>#N/A</v>
      </c>
      <c r="GD56" s="207" t="e">
        <f t="shared" si="76"/>
        <v>#N/A</v>
      </c>
      <c r="GE56" s="207" t="e">
        <f t="shared" si="77"/>
        <v>#N/A</v>
      </c>
      <c r="GF56" s="207" t="e">
        <f t="shared" si="78"/>
        <v>#N/A</v>
      </c>
      <c r="GG56" s="207" t="e">
        <f t="shared" si="79"/>
        <v>#N/A</v>
      </c>
      <c r="GH56" s="207" t="e">
        <f t="shared" si="80"/>
        <v>#N/A</v>
      </c>
      <c r="GI56" s="207" t="e">
        <f t="shared" si="81"/>
        <v>#N/A</v>
      </c>
      <c r="GJ56" s="207" t="e">
        <f t="shared" si="82"/>
        <v>#N/A</v>
      </c>
      <c r="GK56" s="207" t="e">
        <f t="shared" si="83"/>
        <v>#N/A</v>
      </c>
      <c r="GL56" s="207" t="e">
        <f t="shared" si="84"/>
        <v>#N/A</v>
      </c>
      <c r="GM56" s="207" t="e">
        <f t="shared" si="85"/>
        <v>#N/A</v>
      </c>
      <c r="GN56" s="207" t="e">
        <f t="shared" si="86"/>
        <v>#N/A</v>
      </c>
      <c r="GO56" s="207" t="e">
        <f t="shared" si="87"/>
        <v>#N/A</v>
      </c>
      <c r="GP56" s="207" t="e">
        <f t="shared" si="88"/>
        <v>#N/A</v>
      </c>
      <c r="GQ56" s="207" t="e">
        <f t="shared" si="89"/>
        <v>#N/A</v>
      </c>
      <c r="GR56" s="207" t="e">
        <f t="shared" si="90"/>
        <v>#N/A</v>
      </c>
      <c r="GS56" s="207" t="e">
        <f t="shared" si="91"/>
        <v>#N/A</v>
      </c>
      <c r="GT56" s="207" t="e">
        <f t="shared" si="92"/>
        <v>#N/A</v>
      </c>
      <c r="GU56" s="207" t="e">
        <f t="shared" si="93"/>
        <v>#N/A</v>
      </c>
      <c r="GV56" s="207" t="e">
        <f t="shared" si="94"/>
        <v>#N/A</v>
      </c>
      <c r="GW56" s="207" t="e">
        <f t="shared" si="95"/>
        <v>#N/A</v>
      </c>
      <c r="GX56" s="207" t="e">
        <f t="shared" si="96"/>
        <v>#N/A</v>
      </c>
      <c r="GY56" s="207" t="e">
        <f t="shared" si="97"/>
        <v>#N/A</v>
      </c>
      <c r="GZ56" s="207" t="e">
        <f t="shared" si="98"/>
        <v>#N/A</v>
      </c>
      <c r="HA56" s="207" t="e">
        <f t="shared" si="99"/>
        <v>#N/A</v>
      </c>
      <c r="HB56" s="207" t="e">
        <f t="shared" si="100"/>
        <v>#N/A</v>
      </c>
      <c r="HC56" s="207" t="e">
        <f t="shared" si="101"/>
        <v>#N/A</v>
      </c>
      <c r="HD56" s="207" t="e">
        <f t="shared" si="102"/>
        <v>#N/A</v>
      </c>
      <c r="HE56" s="207" t="e">
        <f t="shared" si="103"/>
        <v>#N/A</v>
      </c>
      <c r="HF56" s="207" t="e">
        <f t="shared" si="104"/>
        <v>#N/A</v>
      </c>
      <c r="HG56" s="207" t="e">
        <f t="shared" si="105"/>
        <v>#N/A</v>
      </c>
      <c r="HH56" s="207" t="e">
        <f t="shared" si="106"/>
        <v>#N/A</v>
      </c>
      <c r="HI56" s="207" t="e">
        <f t="shared" si="107"/>
        <v>#N/A</v>
      </c>
      <c r="HJ56" s="207" t="e">
        <f t="shared" si="108"/>
        <v>#N/A</v>
      </c>
      <c r="HK56" s="207" t="e">
        <f t="shared" si="109"/>
        <v>#N/A</v>
      </c>
      <c r="HL56" s="207" t="e">
        <f t="shared" si="110"/>
        <v>#N/A</v>
      </c>
      <c r="HM56" s="207" t="e">
        <f t="shared" si="111"/>
        <v>#N/A</v>
      </c>
      <c r="HN56" s="207" t="e">
        <f t="shared" si="112"/>
        <v>#N/A</v>
      </c>
      <c r="HO56" s="207" t="e">
        <f t="shared" si="113"/>
        <v>#N/A</v>
      </c>
      <c r="HP56" s="207" t="e">
        <f t="shared" si="114"/>
        <v>#N/A</v>
      </c>
      <c r="HQ56" s="207" t="e">
        <f t="shared" si="115"/>
        <v>#N/A</v>
      </c>
      <c r="HR56" s="207" t="e">
        <f t="shared" si="116"/>
        <v>#N/A</v>
      </c>
      <c r="HS56" s="207" t="e">
        <f t="shared" si="117"/>
        <v>#N/A</v>
      </c>
      <c r="HT56" s="207" t="e">
        <f t="shared" si="118"/>
        <v>#N/A</v>
      </c>
      <c r="HU56" s="207" t="e">
        <f t="shared" si="119"/>
        <v>#N/A</v>
      </c>
      <c r="HV56" s="207" t="e">
        <f t="shared" si="120"/>
        <v>#N/A</v>
      </c>
      <c r="HW56" s="207" t="e">
        <f t="shared" si="121"/>
        <v>#N/A</v>
      </c>
      <c r="HX56" s="207" t="e">
        <f t="shared" si="122"/>
        <v>#N/A</v>
      </c>
      <c r="HY56" s="207" t="e">
        <f t="shared" si="123"/>
        <v>#N/A</v>
      </c>
      <c r="HZ56" s="207" t="e">
        <f t="shared" si="124"/>
        <v>#N/A</v>
      </c>
      <c r="IA56" s="207" t="e">
        <f t="shared" si="125"/>
        <v>#N/A</v>
      </c>
      <c r="IB56" s="207" t="e">
        <f t="shared" si="126"/>
        <v>#N/A</v>
      </c>
    </row>
    <row r="57" spans="1:236" hidden="1" x14ac:dyDescent="0.25">
      <c r="A57" s="22">
        <v>54</v>
      </c>
      <c r="B57" s="110" t="str">
        <f t="shared" si="10"/>
        <v/>
      </c>
      <c r="C57" s="124"/>
      <c r="D57" s="110" t="str">
        <f t="shared" si="11"/>
        <v/>
      </c>
      <c r="E57" s="119" t="str">
        <f t="shared" si="12"/>
        <v/>
      </c>
      <c r="F57" s="23" t="str">
        <f t="shared" si="13"/>
        <v/>
      </c>
      <c r="G57" s="24" t="str">
        <f t="shared" si="14"/>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15"/>
        <v/>
      </c>
      <c r="K57" s="26"/>
      <c r="L57" s="24" t="str">
        <f>IF(OR(F57="",K57=""),"",MATCH(K57,Confidence!$A$1:$A$10,0))</f>
        <v/>
      </c>
      <c r="M57" s="27" t="str">
        <f t="shared" si="16"/>
        <v/>
      </c>
      <c r="N57" s="27" t="str">
        <f t="shared" si="17"/>
        <v/>
      </c>
      <c r="O57" s="24"/>
      <c r="P57" s="111" t="str">
        <f t="shared" si="18"/>
        <v/>
      </c>
      <c r="Q57" s="111" t="str">
        <f t="shared" si="19"/>
        <v/>
      </c>
      <c r="R57" s="39" t="str">
        <f t="shared" si="20"/>
        <v/>
      </c>
      <c r="S57" s="124"/>
      <c r="T57" s="218" t="str">
        <f>IF(AND(B57&gt;0,C57&gt;0,D57&gt;0,M57&gt;0,N57&gt;0,S57&gt;0,NOT(K57="")),ABS(VLOOKUP($S$1,VLookups!$A$28:$B$29,2,FALSE)-_xlfn.BETA.DIST(S57,IF(G57="L",N57,M57),IF(G57="L",M57,N57),TRUE,B57,D57)),"")</f>
        <v/>
      </c>
      <c r="U57" s="121" t="str">
        <f>IF(OR($M57="",$N57=""),"",_xlfn.BETA.INV(ABS(VLOOKUP($S$1,VLookups!$A$28:$B$29,2,FALSE)-U$3),IF($G57="L",$N57,$M57),IF($G57="L",$M57,$N57),$B57,$D57))</f>
        <v/>
      </c>
      <c r="V57" s="122" t="str">
        <f>IF(OR($M57="",$N57=""),"",_xlfn.BETA.INV(ABS(VLOOKUP($S$1,VLookups!$A$28:$B$29,2,FALSE)-V$3),IF($G57="L",$N57,$M57),IF($G57="L",$M57,$N57),$B57,$D57))</f>
        <v/>
      </c>
      <c r="W57" s="121" t="str">
        <f>IF(OR($M57="",$N57=""),"",_xlfn.BETA.INV(ABS(VLOOKUP($S$1,VLookups!$A$28:$B$29,2,FALSE)-W$3),IF($G57="L",$N57,$M57),IF($G57="L",$M57,$N57),$B57,$D57))</f>
        <v/>
      </c>
      <c r="X57" s="122" t="str">
        <f>IF(OR($M57="",$N57=""),"",_xlfn.BETA.INV(ABS(VLOOKUP($S$1,VLookups!$A$28:$B$29,2,FALSE)-X$3),IF($G57="L",$N57,$M57),IF($G57="L",$M57,$N57),$B57,$D57))</f>
        <v/>
      </c>
      <c r="Y57" s="121" t="str">
        <f>IF(OR($M57="",$N57=""),"",_xlfn.BETA.INV(ABS(VLOOKUP($S$1,VLookups!$A$28:$B$29,2,FALSE)-Y$3),IF($G57="L",$N57,$M57),IF($G57="L",$M57,$N57),$B57,$D57))</f>
        <v/>
      </c>
      <c r="Z57" s="122" t="str">
        <f>IF(OR($M57="",$N57=""),"",_xlfn.BETA.INV(ABS(VLOOKUP($S$1,VLookups!$A$28:$B$29,2,FALSE)-Z$3),IF($G57="L",$N57,$M57),IF($G57="L",$M57,$N57),$B57,$D57))</f>
        <v/>
      </c>
      <c r="AA57" s="121" t="str">
        <f>IF(OR($M57="",$N57=""),"",_xlfn.BETA.INV(ABS(VLOOKUP($S$1,VLookups!$A$28:$B$29,2,FALSE)-AA$3),IF($G57="L",$N57,$M57),IF($G57="L",$M57,$N57),$B57,$D57))</f>
        <v/>
      </c>
      <c r="AB57" s="122" t="str">
        <f>IF(OR($M57="",$N57=""),"",_xlfn.BETA.INV(ABS(VLOOKUP($S$1,VLookups!$A$28:$B$29,2,FALSE)-AB$3),IF($G57="L",$N57,$M57),IF($G57="L",$M57,$N57),$B57,$D57))</f>
        <v/>
      </c>
      <c r="AC57" s="121" t="str">
        <f>IF(OR($M57="",$N57=""),"",_xlfn.BETA.INV(ABS(VLOOKUP($S$1,VLookups!$A$28:$B$29,2,FALSE)-AC$3),IF($G57="L",$N57,$M57),IF($G57="L",$M57,$N57),$B57,$D57))</f>
        <v/>
      </c>
      <c r="AD57" s="122" t="str">
        <f>IF(OR($M57="",$N57=""),"",_xlfn.BETA.INV(ABS(VLOOKUP($S$1,VLookups!$A$28:$B$29,2,FALSE)-AD$3),IF($G57="L",$N57,$M57),IF($G57="L",$M57,$N57),$B57,$D57))</f>
        <v/>
      </c>
      <c r="AE57" s="121" t="str">
        <f>IF(OR($M57="",$N57=""),"",_xlfn.BETA.INV(ABS(VLOOKUP($S$1,VLookups!$A$28:$B$29,2,FALSE)-AE$3),IF($G57="L",$N57,$M57),IF($G57="L",$M57,$N57),$B57,$D57))</f>
        <v/>
      </c>
      <c r="AF57" s="122" t="str">
        <f>IF(OR($M57="",$N57=""),"",_xlfn.BETA.INV(ABS(VLOOKUP($S$1,VLookups!$A$28:$B$29,2,FALSE)-AF$3),IF($G57="L",$N57,$M57),IF($G57="L",$M57,$N57),$B57,$D57))</f>
        <v/>
      </c>
      <c r="AG57" s="17"/>
      <c r="AH57" s="208" t="str">
        <f t="shared" si="21"/>
        <v/>
      </c>
      <c r="AI57" s="206" t="str">
        <f t="shared" si="22"/>
        <v/>
      </c>
      <c r="AJ57" s="190" t="str">
        <f t="shared" ref="AJ57:CU57" si="229">IF(ISNONTEXT($AH57),AI57+$AH57,"")</f>
        <v/>
      </c>
      <c r="AK57" s="190" t="str">
        <f t="shared" si="229"/>
        <v/>
      </c>
      <c r="AL57" s="190" t="str">
        <f t="shared" si="229"/>
        <v/>
      </c>
      <c r="AM57" s="190" t="str">
        <f t="shared" si="229"/>
        <v/>
      </c>
      <c r="AN57" s="190" t="str">
        <f t="shared" si="229"/>
        <v/>
      </c>
      <c r="AO57" s="190" t="str">
        <f t="shared" si="229"/>
        <v/>
      </c>
      <c r="AP57" s="190" t="str">
        <f t="shared" si="229"/>
        <v/>
      </c>
      <c r="AQ57" s="190" t="str">
        <f t="shared" si="229"/>
        <v/>
      </c>
      <c r="AR57" s="190" t="str">
        <f t="shared" si="229"/>
        <v/>
      </c>
      <c r="AS57" s="190" t="str">
        <f t="shared" si="229"/>
        <v/>
      </c>
      <c r="AT57" s="190" t="str">
        <f t="shared" si="229"/>
        <v/>
      </c>
      <c r="AU57" s="190" t="str">
        <f t="shared" si="229"/>
        <v/>
      </c>
      <c r="AV57" s="190" t="str">
        <f t="shared" si="229"/>
        <v/>
      </c>
      <c r="AW57" s="190" t="str">
        <f t="shared" si="229"/>
        <v/>
      </c>
      <c r="AX57" s="190" t="str">
        <f t="shared" si="229"/>
        <v/>
      </c>
      <c r="AY57" s="190" t="str">
        <f t="shared" si="229"/>
        <v/>
      </c>
      <c r="AZ57" s="190" t="str">
        <f t="shared" si="229"/>
        <v/>
      </c>
      <c r="BA57" s="190" t="str">
        <f t="shared" si="229"/>
        <v/>
      </c>
      <c r="BB57" s="190" t="str">
        <f t="shared" si="229"/>
        <v/>
      </c>
      <c r="BC57" s="190" t="str">
        <f t="shared" si="229"/>
        <v/>
      </c>
      <c r="BD57" s="190" t="str">
        <f t="shared" si="229"/>
        <v/>
      </c>
      <c r="BE57" s="190" t="str">
        <f t="shared" si="229"/>
        <v/>
      </c>
      <c r="BF57" s="190" t="str">
        <f t="shared" si="229"/>
        <v/>
      </c>
      <c r="BG57" s="190" t="str">
        <f t="shared" si="229"/>
        <v/>
      </c>
      <c r="BH57" s="190" t="str">
        <f t="shared" si="229"/>
        <v/>
      </c>
      <c r="BI57" s="190" t="str">
        <f t="shared" si="229"/>
        <v/>
      </c>
      <c r="BJ57" s="190" t="str">
        <f t="shared" si="229"/>
        <v/>
      </c>
      <c r="BK57" s="190" t="str">
        <f t="shared" si="229"/>
        <v/>
      </c>
      <c r="BL57" s="190" t="str">
        <f t="shared" si="229"/>
        <v/>
      </c>
      <c r="BM57" s="190" t="str">
        <f t="shared" si="229"/>
        <v/>
      </c>
      <c r="BN57" s="190" t="str">
        <f t="shared" si="229"/>
        <v/>
      </c>
      <c r="BO57" s="190" t="str">
        <f t="shared" si="229"/>
        <v/>
      </c>
      <c r="BP57" s="190" t="str">
        <f t="shared" si="229"/>
        <v/>
      </c>
      <c r="BQ57" s="190" t="str">
        <f t="shared" si="229"/>
        <v/>
      </c>
      <c r="BR57" s="190" t="str">
        <f t="shared" si="229"/>
        <v/>
      </c>
      <c r="BS57" s="190" t="str">
        <f t="shared" si="229"/>
        <v/>
      </c>
      <c r="BT57" s="190" t="str">
        <f t="shared" si="229"/>
        <v/>
      </c>
      <c r="BU57" s="190" t="str">
        <f t="shared" si="229"/>
        <v/>
      </c>
      <c r="BV57" s="190" t="str">
        <f t="shared" si="229"/>
        <v/>
      </c>
      <c r="BW57" s="190" t="str">
        <f t="shared" si="229"/>
        <v/>
      </c>
      <c r="BX57" s="190" t="str">
        <f t="shared" si="229"/>
        <v/>
      </c>
      <c r="BY57" s="190" t="str">
        <f t="shared" si="229"/>
        <v/>
      </c>
      <c r="BZ57" s="190" t="str">
        <f t="shared" si="229"/>
        <v/>
      </c>
      <c r="CA57" s="190" t="str">
        <f t="shared" si="229"/>
        <v/>
      </c>
      <c r="CB57" s="190" t="str">
        <f t="shared" si="229"/>
        <v/>
      </c>
      <c r="CC57" s="190" t="str">
        <f t="shared" si="229"/>
        <v/>
      </c>
      <c r="CD57" s="190" t="str">
        <f t="shared" si="229"/>
        <v/>
      </c>
      <c r="CE57" s="190" t="str">
        <f t="shared" si="229"/>
        <v/>
      </c>
      <c r="CF57" s="190" t="str">
        <f t="shared" si="229"/>
        <v/>
      </c>
      <c r="CG57" s="190" t="str">
        <f t="shared" si="229"/>
        <v/>
      </c>
      <c r="CH57" s="190" t="str">
        <f t="shared" si="229"/>
        <v/>
      </c>
      <c r="CI57" s="190" t="str">
        <f t="shared" si="229"/>
        <v/>
      </c>
      <c r="CJ57" s="190" t="str">
        <f t="shared" si="229"/>
        <v/>
      </c>
      <c r="CK57" s="190" t="str">
        <f t="shared" si="229"/>
        <v/>
      </c>
      <c r="CL57" s="190" t="str">
        <f t="shared" si="229"/>
        <v/>
      </c>
      <c r="CM57" s="190" t="str">
        <f t="shared" si="229"/>
        <v/>
      </c>
      <c r="CN57" s="190" t="str">
        <f t="shared" si="229"/>
        <v/>
      </c>
      <c r="CO57" s="190" t="str">
        <f t="shared" si="229"/>
        <v/>
      </c>
      <c r="CP57" s="190" t="str">
        <f t="shared" si="229"/>
        <v/>
      </c>
      <c r="CQ57" s="190" t="str">
        <f t="shared" si="229"/>
        <v/>
      </c>
      <c r="CR57" s="190" t="str">
        <f t="shared" si="229"/>
        <v/>
      </c>
      <c r="CS57" s="190" t="str">
        <f t="shared" si="229"/>
        <v/>
      </c>
      <c r="CT57" s="190" t="str">
        <f t="shared" si="229"/>
        <v/>
      </c>
      <c r="CU57" s="190" t="str">
        <f t="shared" si="229"/>
        <v/>
      </c>
      <c r="CV57" s="190" t="str">
        <f t="shared" ref="CV57:ED57" si="230">IF(ISNONTEXT($AH57),CU57+$AH57,"")</f>
        <v/>
      </c>
      <c r="CW57" s="190" t="str">
        <f t="shared" si="230"/>
        <v/>
      </c>
      <c r="CX57" s="190" t="str">
        <f t="shared" si="230"/>
        <v/>
      </c>
      <c r="CY57" s="190" t="str">
        <f t="shared" si="230"/>
        <v/>
      </c>
      <c r="CZ57" s="190" t="str">
        <f t="shared" si="230"/>
        <v/>
      </c>
      <c r="DA57" s="190" t="str">
        <f t="shared" si="230"/>
        <v/>
      </c>
      <c r="DB57" s="190" t="str">
        <f t="shared" si="230"/>
        <v/>
      </c>
      <c r="DC57" s="190" t="str">
        <f t="shared" si="230"/>
        <v/>
      </c>
      <c r="DD57" s="190" t="str">
        <f t="shared" si="230"/>
        <v/>
      </c>
      <c r="DE57" s="190" t="str">
        <f t="shared" si="230"/>
        <v/>
      </c>
      <c r="DF57" s="190" t="str">
        <f t="shared" si="230"/>
        <v/>
      </c>
      <c r="DG57" s="190" t="str">
        <f t="shared" si="230"/>
        <v/>
      </c>
      <c r="DH57" s="190" t="str">
        <f t="shared" si="230"/>
        <v/>
      </c>
      <c r="DI57" s="190" t="str">
        <f t="shared" si="230"/>
        <v/>
      </c>
      <c r="DJ57" s="190" t="str">
        <f t="shared" si="230"/>
        <v/>
      </c>
      <c r="DK57" s="190" t="str">
        <f t="shared" si="230"/>
        <v/>
      </c>
      <c r="DL57" s="190" t="str">
        <f t="shared" si="230"/>
        <v/>
      </c>
      <c r="DM57" s="190" t="str">
        <f t="shared" si="230"/>
        <v/>
      </c>
      <c r="DN57" s="190" t="str">
        <f t="shared" si="230"/>
        <v/>
      </c>
      <c r="DO57" s="190" t="str">
        <f t="shared" si="230"/>
        <v/>
      </c>
      <c r="DP57" s="190" t="str">
        <f t="shared" si="230"/>
        <v/>
      </c>
      <c r="DQ57" s="190" t="str">
        <f t="shared" si="230"/>
        <v/>
      </c>
      <c r="DR57" s="190" t="str">
        <f t="shared" si="230"/>
        <v/>
      </c>
      <c r="DS57" s="190" t="str">
        <f t="shared" si="230"/>
        <v/>
      </c>
      <c r="DT57" s="190" t="str">
        <f t="shared" si="230"/>
        <v/>
      </c>
      <c r="DU57" s="190" t="str">
        <f t="shared" si="230"/>
        <v/>
      </c>
      <c r="DV57" s="190" t="str">
        <f t="shared" si="230"/>
        <v/>
      </c>
      <c r="DW57" s="190" t="str">
        <f t="shared" si="230"/>
        <v/>
      </c>
      <c r="DX57" s="190" t="str">
        <f t="shared" si="230"/>
        <v/>
      </c>
      <c r="DY57" s="190" t="str">
        <f t="shared" si="230"/>
        <v/>
      </c>
      <c r="DZ57" s="190" t="str">
        <f t="shared" si="230"/>
        <v/>
      </c>
      <c r="EA57" s="190" t="str">
        <f t="shared" si="230"/>
        <v/>
      </c>
      <c r="EB57" s="190" t="str">
        <f t="shared" si="230"/>
        <v/>
      </c>
      <c r="EC57" s="190" t="str">
        <f t="shared" si="230"/>
        <v/>
      </c>
      <c r="ED57" s="190" t="str">
        <f t="shared" si="230"/>
        <v/>
      </c>
      <c r="EE57" s="206" t="str">
        <f t="shared" si="25"/>
        <v/>
      </c>
      <c r="EF57" s="207" t="e">
        <f t="shared" si="26"/>
        <v>#N/A</v>
      </c>
      <c r="EG57" s="207" t="e">
        <f t="shared" si="27"/>
        <v>#N/A</v>
      </c>
      <c r="EH57" s="207" t="e">
        <f t="shared" si="28"/>
        <v>#N/A</v>
      </c>
      <c r="EI57" s="207" t="e">
        <f t="shared" si="29"/>
        <v>#N/A</v>
      </c>
      <c r="EJ57" s="207" t="e">
        <f t="shared" si="30"/>
        <v>#N/A</v>
      </c>
      <c r="EK57" s="207" t="e">
        <f t="shared" si="31"/>
        <v>#N/A</v>
      </c>
      <c r="EL57" s="207" t="e">
        <f t="shared" si="32"/>
        <v>#N/A</v>
      </c>
      <c r="EM57" s="207" t="e">
        <f t="shared" si="33"/>
        <v>#N/A</v>
      </c>
      <c r="EN57" s="207" t="e">
        <f t="shared" si="34"/>
        <v>#N/A</v>
      </c>
      <c r="EO57" s="207" t="e">
        <f t="shared" si="35"/>
        <v>#N/A</v>
      </c>
      <c r="EP57" s="207" t="e">
        <f t="shared" si="36"/>
        <v>#N/A</v>
      </c>
      <c r="EQ57" s="207" t="e">
        <f t="shared" si="37"/>
        <v>#N/A</v>
      </c>
      <c r="ER57" s="207" t="e">
        <f t="shared" si="38"/>
        <v>#N/A</v>
      </c>
      <c r="ES57" s="207" t="e">
        <f t="shared" si="39"/>
        <v>#N/A</v>
      </c>
      <c r="ET57" s="207" t="e">
        <f t="shared" si="40"/>
        <v>#N/A</v>
      </c>
      <c r="EU57" s="207" t="e">
        <f t="shared" si="41"/>
        <v>#N/A</v>
      </c>
      <c r="EV57" s="207" t="e">
        <f t="shared" si="42"/>
        <v>#N/A</v>
      </c>
      <c r="EW57" s="207" t="e">
        <f t="shared" si="43"/>
        <v>#N/A</v>
      </c>
      <c r="EX57" s="207" t="e">
        <f t="shared" si="44"/>
        <v>#N/A</v>
      </c>
      <c r="EY57" s="207" t="e">
        <f t="shared" si="45"/>
        <v>#N/A</v>
      </c>
      <c r="EZ57" s="207" t="e">
        <f t="shared" si="46"/>
        <v>#N/A</v>
      </c>
      <c r="FA57" s="207" t="e">
        <f t="shared" si="47"/>
        <v>#N/A</v>
      </c>
      <c r="FB57" s="207" t="e">
        <f t="shared" si="48"/>
        <v>#N/A</v>
      </c>
      <c r="FC57" s="207" t="e">
        <f t="shared" si="49"/>
        <v>#N/A</v>
      </c>
      <c r="FD57" s="207" t="e">
        <f t="shared" si="50"/>
        <v>#N/A</v>
      </c>
      <c r="FE57" s="207" t="e">
        <f t="shared" si="51"/>
        <v>#N/A</v>
      </c>
      <c r="FF57" s="207" t="e">
        <f t="shared" si="52"/>
        <v>#N/A</v>
      </c>
      <c r="FG57" s="207" t="e">
        <f t="shared" si="53"/>
        <v>#N/A</v>
      </c>
      <c r="FH57" s="207" t="e">
        <f t="shared" si="54"/>
        <v>#N/A</v>
      </c>
      <c r="FI57" s="207" t="e">
        <f t="shared" si="55"/>
        <v>#N/A</v>
      </c>
      <c r="FJ57" s="207" t="e">
        <f t="shared" si="56"/>
        <v>#N/A</v>
      </c>
      <c r="FK57" s="207" t="e">
        <f t="shared" si="57"/>
        <v>#N/A</v>
      </c>
      <c r="FL57" s="207" t="e">
        <f t="shared" si="58"/>
        <v>#N/A</v>
      </c>
      <c r="FM57" s="207" t="e">
        <f t="shared" si="59"/>
        <v>#N/A</v>
      </c>
      <c r="FN57" s="207" t="e">
        <f t="shared" si="60"/>
        <v>#N/A</v>
      </c>
      <c r="FO57" s="207" t="e">
        <f t="shared" si="61"/>
        <v>#N/A</v>
      </c>
      <c r="FP57" s="207" t="e">
        <f t="shared" si="62"/>
        <v>#N/A</v>
      </c>
      <c r="FQ57" s="207" t="e">
        <f t="shared" si="63"/>
        <v>#N/A</v>
      </c>
      <c r="FR57" s="207" t="e">
        <f t="shared" si="64"/>
        <v>#N/A</v>
      </c>
      <c r="FS57" s="207" t="e">
        <f t="shared" si="65"/>
        <v>#N/A</v>
      </c>
      <c r="FT57" s="207" t="e">
        <f t="shared" si="66"/>
        <v>#N/A</v>
      </c>
      <c r="FU57" s="207" t="e">
        <f t="shared" si="67"/>
        <v>#N/A</v>
      </c>
      <c r="FV57" s="207" t="e">
        <f t="shared" si="68"/>
        <v>#N/A</v>
      </c>
      <c r="FW57" s="207" t="e">
        <f t="shared" si="69"/>
        <v>#N/A</v>
      </c>
      <c r="FX57" s="207" t="e">
        <f t="shared" si="70"/>
        <v>#N/A</v>
      </c>
      <c r="FY57" s="207" t="e">
        <f t="shared" si="71"/>
        <v>#N/A</v>
      </c>
      <c r="FZ57" s="207" t="e">
        <f t="shared" si="72"/>
        <v>#N/A</v>
      </c>
      <c r="GA57" s="207" t="e">
        <f t="shared" si="73"/>
        <v>#N/A</v>
      </c>
      <c r="GB57" s="207" t="e">
        <f t="shared" si="74"/>
        <v>#N/A</v>
      </c>
      <c r="GC57" s="207" t="e">
        <f t="shared" si="75"/>
        <v>#N/A</v>
      </c>
      <c r="GD57" s="207" t="e">
        <f t="shared" si="76"/>
        <v>#N/A</v>
      </c>
      <c r="GE57" s="207" t="e">
        <f t="shared" si="77"/>
        <v>#N/A</v>
      </c>
      <c r="GF57" s="207" t="e">
        <f t="shared" si="78"/>
        <v>#N/A</v>
      </c>
      <c r="GG57" s="207" t="e">
        <f t="shared" si="79"/>
        <v>#N/A</v>
      </c>
      <c r="GH57" s="207" t="e">
        <f t="shared" si="80"/>
        <v>#N/A</v>
      </c>
      <c r="GI57" s="207" t="e">
        <f t="shared" si="81"/>
        <v>#N/A</v>
      </c>
      <c r="GJ57" s="207" t="e">
        <f t="shared" si="82"/>
        <v>#N/A</v>
      </c>
      <c r="GK57" s="207" t="e">
        <f t="shared" si="83"/>
        <v>#N/A</v>
      </c>
      <c r="GL57" s="207" t="e">
        <f t="shared" si="84"/>
        <v>#N/A</v>
      </c>
      <c r="GM57" s="207" t="e">
        <f t="shared" si="85"/>
        <v>#N/A</v>
      </c>
      <c r="GN57" s="207" t="e">
        <f t="shared" si="86"/>
        <v>#N/A</v>
      </c>
      <c r="GO57" s="207" t="e">
        <f t="shared" si="87"/>
        <v>#N/A</v>
      </c>
      <c r="GP57" s="207" t="e">
        <f t="shared" si="88"/>
        <v>#N/A</v>
      </c>
      <c r="GQ57" s="207" t="e">
        <f t="shared" si="89"/>
        <v>#N/A</v>
      </c>
      <c r="GR57" s="207" t="e">
        <f t="shared" si="90"/>
        <v>#N/A</v>
      </c>
      <c r="GS57" s="207" t="e">
        <f t="shared" si="91"/>
        <v>#N/A</v>
      </c>
      <c r="GT57" s="207" t="e">
        <f t="shared" si="92"/>
        <v>#N/A</v>
      </c>
      <c r="GU57" s="207" t="e">
        <f t="shared" si="93"/>
        <v>#N/A</v>
      </c>
      <c r="GV57" s="207" t="e">
        <f t="shared" si="94"/>
        <v>#N/A</v>
      </c>
      <c r="GW57" s="207" t="e">
        <f t="shared" si="95"/>
        <v>#N/A</v>
      </c>
      <c r="GX57" s="207" t="e">
        <f t="shared" si="96"/>
        <v>#N/A</v>
      </c>
      <c r="GY57" s="207" t="e">
        <f t="shared" si="97"/>
        <v>#N/A</v>
      </c>
      <c r="GZ57" s="207" t="e">
        <f t="shared" si="98"/>
        <v>#N/A</v>
      </c>
      <c r="HA57" s="207" t="e">
        <f t="shared" si="99"/>
        <v>#N/A</v>
      </c>
      <c r="HB57" s="207" t="e">
        <f t="shared" si="100"/>
        <v>#N/A</v>
      </c>
      <c r="HC57" s="207" t="e">
        <f t="shared" si="101"/>
        <v>#N/A</v>
      </c>
      <c r="HD57" s="207" t="e">
        <f t="shared" si="102"/>
        <v>#N/A</v>
      </c>
      <c r="HE57" s="207" t="e">
        <f t="shared" si="103"/>
        <v>#N/A</v>
      </c>
      <c r="HF57" s="207" t="e">
        <f t="shared" si="104"/>
        <v>#N/A</v>
      </c>
      <c r="HG57" s="207" t="e">
        <f t="shared" si="105"/>
        <v>#N/A</v>
      </c>
      <c r="HH57" s="207" t="e">
        <f t="shared" si="106"/>
        <v>#N/A</v>
      </c>
      <c r="HI57" s="207" t="e">
        <f t="shared" si="107"/>
        <v>#N/A</v>
      </c>
      <c r="HJ57" s="207" t="e">
        <f t="shared" si="108"/>
        <v>#N/A</v>
      </c>
      <c r="HK57" s="207" t="e">
        <f t="shared" si="109"/>
        <v>#N/A</v>
      </c>
      <c r="HL57" s="207" t="e">
        <f t="shared" si="110"/>
        <v>#N/A</v>
      </c>
      <c r="HM57" s="207" t="e">
        <f t="shared" si="111"/>
        <v>#N/A</v>
      </c>
      <c r="HN57" s="207" t="e">
        <f t="shared" si="112"/>
        <v>#N/A</v>
      </c>
      <c r="HO57" s="207" t="e">
        <f t="shared" si="113"/>
        <v>#N/A</v>
      </c>
      <c r="HP57" s="207" t="e">
        <f t="shared" si="114"/>
        <v>#N/A</v>
      </c>
      <c r="HQ57" s="207" t="e">
        <f t="shared" si="115"/>
        <v>#N/A</v>
      </c>
      <c r="HR57" s="207" t="e">
        <f t="shared" si="116"/>
        <v>#N/A</v>
      </c>
      <c r="HS57" s="207" t="e">
        <f t="shared" si="117"/>
        <v>#N/A</v>
      </c>
      <c r="HT57" s="207" t="e">
        <f t="shared" si="118"/>
        <v>#N/A</v>
      </c>
      <c r="HU57" s="207" t="e">
        <f t="shared" si="119"/>
        <v>#N/A</v>
      </c>
      <c r="HV57" s="207" t="e">
        <f t="shared" si="120"/>
        <v>#N/A</v>
      </c>
      <c r="HW57" s="207" t="e">
        <f t="shared" si="121"/>
        <v>#N/A</v>
      </c>
      <c r="HX57" s="207" t="e">
        <f t="shared" si="122"/>
        <v>#N/A</v>
      </c>
      <c r="HY57" s="207" t="e">
        <f t="shared" si="123"/>
        <v>#N/A</v>
      </c>
      <c r="HZ57" s="207" t="e">
        <f t="shared" si="124"/>
        <v>#N/A</v>
      </c>
      <c r="IA57" s="207" t="e">
        <f t="shared" si="125"/>
        <v>#N/A</v>
      </c>
      <c r="IB57" s="207" t="e">
        <f t="shared" si="126"/>
        <v>#N/A</v>
      </c>
    </row>
    <row r="58" spans="1:236" hidden="1" x14ac:dyDescent="0.25">
      <c r="A58" s="22">
        <v>55</v>
      </c>
      <c r="B58" s="110" t="str">
        <f t="shared" si="10"/>
        <v/>
      </c>
      <c r="C58" s="124"/>
      <c r="D58" s="110" t="str">
        <f t="shared" si="11"/>
        <v/>
      </c>
      <c r="E58" s="119" t="str">
        <f t="shared" si="12"/>
        <v/>
      </c>
      <c r="F58" s="23" t="str">
        <f t="shared" si="13"/>
        <v/>
      </c>
      <c r="G58" s="24" t="str">
        <f t="shared" si="14"/>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15"/>
        <v/>
      </c>
      <c r="K58" s="26"/>
      <c r="L58" s="24" t="str">
        <f>IF(OR(F58="",K58=""),"",MATCH(K58,Confidence!$A$1:$A$10,0))</f>
        <v/>
      </c>
      <c r="M58" s="27" t="str">
        <f t="shared" si="16"/>
        <v/>
      </c>
      <c r="N58" s="27" t="str">
        <f t="shared" si="17"/>
        <v/>
      </c>
      <c r="O58" s="24"/>
      <c r="P58" s="111" t="str">
        <f t="shared" si="18"/>
        <v/>
      </c>
      <c r="Q58" s="111" t="str">
        <f t="shared" si="19"/>
        <v/>
      </c>
      <c r="R58" s="39" t="str">
        <f t="shared" si="20"/>
        <v/>
      </c>
      <c r="S58" s="124"/>
      <c r="T58" s="218" t="str">
        <f>IF(AND(B58&gt;0,C58&gt;0,D58&gt;0,M58&gt;0,N58&gt;0,S58&gt;0,NOT(K58="")),ABS(VLOOKUP($S$1,VLookups!$A$28:$B$29,2,FALSE)-_xlfn.BETA.DIST(S58,IF(G58="L",N58,M58),IF(G58="L",M58,N58),TRUE,B58,D58)),"")</f>
        <v/>
      </c>
      <c r="U58" s="121" t="str">
        <f>IF(OR($M58="",$N58=""),"",_xlfn.BETA.INV(ABS(VLOOKUP($S$1,VLookups!$A$28:$B$29,2,FALSE)-U$3),IF($G58="L",$N58,$M58),IF($G58="L",$M58,$N58),$B58,$D58))</f>
        <v/>
      </c>
      <c r="V58" s="122" t="str">
        <f>IF(OR($M58="",$N58=""),"",_xlfn.BETA.INV(ABS(VLOOKUP($S$1,VLookups!$A$28:$B$29,2,FALSE)-V$3),IF($G58="L",$N58,$M58),IF($G58="L",$M58,$N58),$B58,$D58))</f>
        <v/>
      </c>
      <c r="W58" s="121" t="str">
        <f>IF(OR($M58="",$N58=""),"",_xlfn.BETA.INV(ABS(VLOOKUP($S$1,VLookups!$A$28:$B$29,2,FALSE)-W$3),IF($G58="L",$N58,$M58),IF($G58="L",$M58,$N58),$B58,$D58))</f>
        <v/>
      </c>
      <c r="X58" s="122" t="str">
        <f>IF(OR($M58="",$N58=""),"",_xlfn.BETA.INV(ABS(VLOOKUP($S$1,VLookups!$A$28:$B$29,2,FALSE)-X$3),IF($G58="L",$N58,$M58),IF($G58="L",$M58,$N58),$B58,$D58))</f>
        <v/>
      </c>
      <c r="Y58" s="121" t="str">
        <f>IF(OR($M58="",$N58=""),"",_xlfn.BETA.INV(ABS(VLOOKUP($S$1,VLookups!$A$28:$B$29,2,FALSE)-Y$3),IF($G58="L",$N58,$M58),IF($G58="L",$M58,$N58),$B58,$D58))</f>
        <v/>
      </c>
      <c r="Z58" s="122" t="str">
        <f>IF(OR($M58="",$N58=""),"",_xlfn.BETA.INV(ABS(VLOOKUP($S$1,VLookups!$A$28:$B$29,2,FALSE)-Z$3),IF($G58="L",$N58,$M58),IF($G58="L",$M58,$N58),$B58,$D58))</f>
        <v/>
      </c>
      <c r="AA58" s="121" t="str">
        <f>IF(OR($M58="",$N58=""),"",_xlfn.BETA.INV(ABS(VLOOKUP($S$1,VLookups!$A$28:$B$29,2,FALSE)-AA$3),IF($G58="L",$N58,$M58),IF($G58="L",$M58,$N58),$B58,$D58))</f>
        <v/>
      </c>
      <c r="AB58" s="122" t="str">
        <f>IF(OR($M58="",$N58=""),"",_xlfn.BETA.INV(ABS(VLOOKUP($S$1,VLookups!$A$28:$B$29,2,FALSE)-AB$3),IF($G58="L",$N58,$M58),IF($G58="L",$M58,$N58),$B58,$D58))</f>
        <v/>
      </c>
      <c r="AC58" s="121" t="str">
        <f>IF(OR($M58="",$N58=""),"",_xlfn.BETA.INV(ABS(VLOOKUP($S$1,VLookups!$A$28:$B$29,2,FALSE)-AC$3),IF($G58="L",$N58,$M58),IF($G58="L",$M58,$N58),$B58,$D58))</f>
        <v/>
      </c>
      <c r="AD58" s="122" t="str">
        <f>IF(OR($M58="",$N58=""),"",_xlfn.BETA.INV(ABS(VLOOKUP($S$1,VLookups!$A$28:$B$29,2,FALSE)-AD$3),IF($G58="L",$N58,$M58),IF($G58="L",$M58,$N58),$B58,$D58))</f>
        <v/>
      </c>
      <c r="AE58" s="121" t="str">
        <f>IF(OR($M58="",$N58=""),"",_xlfn.BETA.INV(ABS(VLOOKUP($S$1,VLookups!$A$28:$B$29,2,FALSE)-AE$3),IF($G58="L",$N58,$M58),IF($G58="L",$M58,$N58),$B58,$D58))</f>
        <v/>
      </c>
      <c r="AF58" s="122" t="str">
        <f>IF(OR($M58="",$N58=""),"",_xlfn.BETA.INV(ABS(VLOOKUP($S$1,VLookups!$A$28:$B$29,2,FALSE)-AF$3),IF($G58="L",$N58,$M58),IF($G58="L",$M58,$N58),$B58,$D58))</f>
        <v/>
      </c>
      <c r="AG58" s="17"/>
      <c r="AH58" s="208" t="str">
        <f t="shared" si="21"/>
        <v/>
      </c>
      <c r="AI58" s="206" t="str">
        <f t="shared" si="22"/>
        <v/>
      </c>
      <c r="AJ58" s="190" t="str">
        <f t="shared" ref="AJ58:CU58" si="231">IF(ISNONTEXT($AH58),AI58+$AH58,"")</f>
        <v/>
      </c>
      <c r="AK58" s="190" t="str">
        <f t="shared" si="231"/>
        <v/>
      </c>
      <c r="AL58" s="190" t="str">
        <f t="shared" si="231"/>
        <v/>
      </c>
      <c r="AM58" s="190" t="str">
        <f t="shared" si="231"/>
        <v/>
      </c>
      <c r="AN58" s="190" t="str">
        <f t="shared" si="231"/>
        <v/>
      </c>
      <c r="AO58" s="190" t="str">
        <f t="shared" si="231"/>
        <v/>
      </c>
      <c r="AP58" s="190" t="str">
        <f t="shared" si="231"/>
        <v/>
      </c>
      <c r="AQ58" s="190" t="str">
        <f t="shared" si="231"/>
        <v/>
      </c>
      <c r="AR58" s="190" t="str">
        <f t="shared" si="231"/>
        <v/>
      </c>
      <c r="AS58" s="190" t="str">
        <f t="shared" si="231"/>
        <v/>
      </c>
      <c r="AT58" s="190" t="str">
        <f t="shared" si="231"/>
        <v/>
      </c>
      <c r="AU58" s="190" t="str">
        <f t="shared" si="231"/>
        <v/>
      </c>
      <c r="AV58" s="190" t="str">
        <f t="shared" si="231"/>
        <v/>
      </c>
      <c r="AW58" s="190" t="str">
        <f t="shared" si="231"/>
        <v/>
      </c>
      <c r="AX58" s="190" t="str">
        <f t="shared" si="231"/>
        <v/>
      </c>
      <c r="AY58" s="190" t="str">
        <f t="shared" si="231"/>
        <v/>
      </c>
      <c r="AZ58" s="190" t="str">
        <f t="shared" si="231"/>
        <v/>
      </c>
      <c r="BA58" s="190" t="str">
        <f t="shared" si="231"/>
        <v/>
      </c>
      <c r="BB58" s="190" t="str">
        <f t="shared" si="231"/>
        <v/>
      </c>
      <c r="BC58" s="190" t="str">
        <f t="shared" si="231"/>
        <v/>
      </c>
      <c r="BD58" s="190" t="str">
        <f t="shared" si="231"/>
        <v/>
      </c>
      <c r="BE58" s="190" t="str">
        <f t="shared" si="231"/>
        <v/>
      </c>
      <c r="BF58" s="190" t="str">
        <f t="shared" si="231"/>
        <v/>
      </c>
      <c r="BG58" s="190" t="str">
        <f t="shared" si="231"/>
        <v/>
      </c>
      <c r="BH58" s="190" t="str">
        <f t="shared" si="231"/>
        <v/>
      </c>
      <c r="BI58" s="190" t="str">
        <f t="shared" si="231"/>
        <v/>
      </c>
      <c r="BJ58" s="190" t="str">
        <f t="shared" si="231"/>
        <v/>
      </c>
      <c r="BK58" s="190" t="str">
        <f t="shared" si="231"/>
        <v/>
      </c>
      <c r="BL58" s="190" t="str">
        <f t="shared" si="231"/>
        <v/>
      </c>
      <c r="BM58" s="190" t="str">
        <f t="shared" si="231"/>
        <v/>
      </c>
      <c r="BN58" s="190" t="str">
        <f t="shared" si="231"/>
        <v/>
      </c>
      <c r="BO58" s="190" t="str">
        <f t="shared" si="231"/>
        <v/>
      </c>
      <c r="BP58" s="190" t="str">
        <f t="shared" si="231"/>
        <v/>
      </c>
      <c r="BQ58" s="190" t="str">
        <f t="shared" si="231"/>
        <v/>
      </c>
      <c r="BR58" s="190" t="str">
        <f t="shared" si="231"/>
        <v/>
      </c>
      <c r="BS58" s="190" t="str">
        <f t="shared" si="231"/>
        <v/>
      </c>
      <c r="BT58" s="190" t="str">
        <f t="shared" si="231"/>
        <v/>
      </c>
      <c r="BU58" s="190" t="str">
        <f t="shared" si="231"/>
        <v/>
      </c>
      <c r="BV58" s="190" t="str">
        <f t="shared" si="231"/>
        <v/>
      </c>
      <c r="BW58" s="190" t="str">
        <f t="shared" si="231"/>
        <v/>
      </c>
      <c r="BX58" s="190" t="str">
        <f t="shared" si="231"/>
        <v/>
      </c>
      <c r="BY58" s="190" t="str">
        <f t="shared" si="231"/>
        <v/>
      </c>
      <c r="BZ58" s="190" t="str">
        <f t="shared" si="231"/>
        <v/>
      </c>
      <c r="CA58" s="190" t="str">
        <f t="shared" si="231"/>
        <v/>
      </c>
      <c r="CB58" s="190" t="str">
        <f t="shared" si="231"/>
        <v/>
      </c>
      <c r="CC58" s="190" t="str">
        <f t="shared" si="231"/>
        <v/>
      </c>
      <c r="CD58" s="190" t="str">
        <f t="shared" si="231"/>
        <v/>
      </c>
      <c r="CE58" s="190" t="str">
        <f t="shared" si="231"/>
        <v/>
      </c>
      <c r="CF58" s="190" t="str">
        <f t="shared" si="231"/>
        <v/>
      </c>
      <c r="CG58" s="190" t="str">
        <f t="shared" si="231"/>
        <v/>
      </c>
      <c r="CH58" s="190" t="str">
        <f t="shared" si="231"/>
        <v/>
      </c>
      <c r="CI58" s="190" t="str">
        <f t="shared" si="231"/>
        <v/>
      </c>
      <c r="CJ58" s="190" t="str">
        <f t="shared" si="231"/>
        <v/>
      </c>
      <c r="CK58" s="190" t="str">
        <f t="shared" si="231"/>
        <v/>
      </c>
      <c r="CL58" s="190" t="str">
        <f t="shared" si="231"/>
        <v/>
      </c>
      <c r="CM58" s="190" t="str">
        <f t="shared" si="231"/>
        <v/>
      </c>
      <c r="CN58" s="190" t="str">
        <f t="shared" si="231"/>
        <v/>
      </c>
      <c r="CO58" s="190" t="str">
        <f t="shared" si="231"/>
        <v/>
      </c>
      <c r="CP58" s="190" t="str">
        <f t="shared" si="231"/>
        <v/>
      </c>
      <c r="CQ58" s="190" t="str">
        <f t="shared" si="231"/>
        <v/>
      </c>
      <c r="CR58" s="190" t="str">
        <f t="shared" si="231"/>
        <v/>
      </c>
      <c r="CS58" s="190" t="str">
        <f t="shared" si="231"/>
        <v/>
      </c>
      <c r="CT58" s="190" t="str">
        <f t="shared" si="231"/>
        <v/>
      </c>
      <c r="CU58" s="190" t="str">
        <f t="shared" si="231"/>
        <v/>
      </c>
      <c r="CV58" s="190" t="str">
        <f t="shared" ref="CV58:ED58" si="232">IF(ISNONTEXT($AH58),CU58+$AH58,"")</f>
        <v/>
      </c>
      <c r="CW58" s="190" t="str">
        <f t="shared" si="232"/>
        <v/>
      </c>
      <c r="CX58" s="190" t="str">
        <f t="shared" si="232"/>
        <v/>
      </c>
      <c r="CY58" s="190" t="str">
        <f t="shared" si="232"/>
        <v/>
      </c>
      <c r="CZ58" s="190" t="str">
        <f t="shared" si="232"/>
        <v/>
      </c>
      <c r="DA58" s="190" t="str">
        <f t="shared" si="232"/>
        <v/>
      </c>
      <c r="DB58" s="190" t="str">
        <f t="shared" si="232"/>
        <v/>
      </c>
      <c r="DC58" s="190" t="str">
        <f t="shared" si="232"/>
        <v/>
      </c>
      <c r="DD58" s="190" t="str">
        <f t="shared" si="232"/>
        <v/>
      </c>
      <c r="DE58" s="190" t="str">
        <f t="shared" si="232"/>
        <v/>
      </c>
      <c r="DF58" s="190" t="str">
        <f t="shared" si="232"/>
        <v/>
      </c>
      <c r="DG58" s="190" t="str">
        <f t="shared" si="232"/>
        <v/>
      </c>
      <c r="DH58" s="190" t="str">
        <f t="shared" si="232"/>
        <v/>
      </c>
      <c r="DI58" s="190" t="str">
        <f t="shared" si="232"/>
        <v/>
      </c>
      <c r="DJ58" s="190" t="str">
        <f t="shared" si="232"/>
        <v/>
      </c>
      <c r="DK58" s="190" t="str">
        <f t="shared" si="232"/>
        <v/>
      </c>
      <c r="DL58" s="190" t="str">
        <f t="shared" si="232"/>
        <v/>
      </c>
      <c r="DM58" s="190" t="str">
        <f t="shared" si="232"/>
        <v/>
      </c>
      <c r="DN58" s="190" t="str">
        <f t="shared" si="232"/>
        <v/>
      </c>
      <c r="DO58" s="190" t="str">
        <f t="shared" si="232"/>
        <v/>
      </c>
      <c r="DP58" s="190" t="str">
        <f t="shared" si="232"/>
        <v/>
      </c>
      <c r="DQ58" s="190" t="str">
        <f t="shared" si="232"/>
        <v/>
      </c>
      <c r="DR58" s="190" t="str">
        <f t="shared" si="232"/>
        <v/>
      </c>
      <c r="DS58" s="190" t="str">
        <f t="shared" si="232"/>
        <v/>
      </c>
      <c r="DT58" s="190" t="str">
        <f t="shared" si="232"/>
        <v/>
      </c>
      <c r="DU58" s="190" t="str">
        <f t="shared" si="232"/>
        <v/>
      </c>
      <c r="DV58" s="190" t="str">
        <f t="shared" si="232"/>
        <v/>
      </c>
      <c r="DW58" s="190" t="str">
        <f t="shared" si="232"/>
        <v/>
      </c>
      <c r="DX58" s="190" t="str">
        <f t="shared" si="232"/>
        <v/>
      </c>
      <c r="DY58" s="190" t="str">
        <f t="shared" si="232"/>
        <v/>
      </c>
      <c r="DZ58" s="190" t="str">
        <f t="shared" si="232"/>
        <v/>
      </c>
      <c r="EA58" s="190" t="str">
        <f t="shared" si="232"/>
        <v/>
      </c>
      <c r="EB58" s="190" t="str">
        <f t="shared" si="232"/>
        <v/>
      </c>
      <c r="EC58" s="190" t="str">
        <f t="shared" si="232"/>
        <v/>
      </c>
      <c r="ED58" s="190" t="str">
        <f t="shared" si="232"/>
        <v/>
      </c>
      <c r="EE58" s="206" t="str">
        <f t="shared" si="25"/>
        <v/>
      </c>
      <c r="EF58" s="207" t="e">
        <f t="shared" si="26"/>
        <v>#N/A</v>
      </c>
      <c r="EG58" s="207" t="e">
        <f t="shared" si="27"/>
        <v>#N/A</v>
      </c>
      <c r="EH58" s="207" t="e">
        <f t="shared" si="28"/>
        <v>#N/A</v>
      </c>
      <c r="EI58" s="207" t="e">
        <f t="shared" si="29"/>
        <v>#N/A</v>
      </c>
      <c r="EJ58" s="207" t="e">
        <f t="shared" si="30"/>
        <v>#N/A</v>
      </c>
      <c r="EK58" s="207" t="e">
        <f t="shared" si="31"/>
        <v>#N/A</v>
      </c>
      <c r="EL58" s="207" t="e">
        <f t="shared" si="32"/>
        <v>#N/A</v>
      </c>
      <c r="EM58" s="207" t="e">
        <f t="shared" si="33"/>
        <v>#N/A</v>
      </c>
      <c r="EN58" s="207" t="e">
        <f t="shared" si="34"/>
        <v>#N/A</v>
      </c>
      <c r="EO58" s="207" t="e">
        <f t="shared" si="35"/>
        <v>#N/A</v>
      </c>
      <c r="EP58" s="207" t="e">
        <f t="shared" si="36"/>
        <v>#N/A</v>
      </c>
      <c r="EQ58" s="207" t="e">
        <f t="shared" si="37"/>
        <v>#N/A</v>
      </c>
      <c r="ER58" s="207" t="e">
        <f t="shared" si="38"/>
        <v>#N/A</v>
      </c>
      <c r="ES58" s="207" t="e">
        <f t="shared" si="39"/>
        <v>#N/A</v>
      </c>
      <c r="ET58" s="207" t="e">
        <f t="shared" si="40"/>
        <v>#N/A</v>
      </c>
      <c r="EU58" s="207" t="e">
        <f t="shared" si="41"/>
        <v>#N/A</v>
      </c>
      <c r="EV58" s="207" t="e">
        <f t="shared" si="42"/>
        <v>#N/A</v>
      </c>
      <c r="EW58" s="207" t="e">
        <f t="shared" si="43"/>
        <v>#N/A</v>
      </c>
      <c r="EX58" s="207" t="e">
        <f t="shared" si="44"/>
        <v>#N/A</v>
      </c>
      <c r="EY58" s="207" t="e">
        <f t="shared" si="45"/>
        <v>#N/A</v>
      </c>
      <c r="EZ58" s="207" t="e">
        <f t="shared" si="46"/>
        <v>#N/A</v>
      </c>
      <c r="FA58" s="207" t="e">
        <f t="shared" si="47"/>
        <v>#N/A</v>
      </c>
      <c r="FB58" s="207" t="e">
        <f t="shared" si="48"/>
        <v>#N/A</v>
      </c>
      <c r="FC58" s="207" t="e">
        <f t="shared" si="49"/>
        <v>#N/A</v>
      </c>
      <c r="FD58" s="207" t="e">
        <f t="shared" si="50"/>
        <v>#N/A</v>
      </c>
      <c r="FE58" s="207" t="e">
        <f t="shared" si="51"/>
        <v>#N/A</v>
      </c>
      <c r="FF58" s="207" t="e">
        <f t="shared" si="52"/>
        <v>#N/A</v>
      </c>
      <c r="FG58" s="207" t="e">
        <f t="shared" si="53"/>
        <v>#N/A</v>
      </c>
      <c r="FH58" s="207" t="e">
        <f t="shared" si="54"/>
        <v>#N/A</v>
      </c>
      <c r="FI58" s="207" t="e">
        <f t="shared" si="55"/>
        <v>#N/A</v>
      </c>
      <c r="FJ58" s="207" t="e">
        <f t="shared" si="56"/>
        <v>#N/A</v>
      </c>
      <c r="FK58" s="207" t="e">
        <f t="shared" si="57"/>
        <v>#N/A</v>
      </c>
      <c r="FL58" s="207" t="e">
        <f t="shared" si="58"/>
        <v>#N/A</v>
      </c>
      <c r="FM58" s="207" t="e">
        <f t="shared" si="59"/>
        <v>#N/A</v>
      </c>
      <c r="FN58" s="207" t="e">
        <f t="shared" si="60"/>
        <v>#N/A</v>
      </c>
      <c r="FO58" s="207" t="e">
        <f t="shared" si="61"/>
        <v>#N/A</v>
      </c>
      <c r="FP58" s="207" t="e">
        <f t="shared" si="62"/>
        <v>#N/A</v>
      </c>
      <c r="FQ58" s="207" t="e">
        <f t="shared" si="63"/>
        <v>#N/A</v>
      </c>
      <c r="FR58" s="207" t="e">
        <f t="shared" si="64"/>
        <v>#N/A</v>
      </c>
      <c r="FS58" s="207" t="e">
        <f t="shared" si="65"/>
        <v>#N/A</v>
      </c>
      <c r="FT58" s="207" t="e">
        <f t="shared" si="66"/>
        <v>#N/A</v>
      </c>
      <c r="FU58" s="207" t="e">
        <f t="shared" si="67"/>
        <v>#N/A</v>
      </c>
      <c r="FV58" s="207" t="e">
        <f t="shared" si="68"/>
        <v>#N/A</v>
      </c>
      <c r="FW58" s="207" t="e">
        <f t="shared" si="69"/>
        <v>#N/A</v>
      </c>
      <c r="FX58" s="207" t="e">
        <f t="shared" si="70"/>
        <v>#N/A</v>
      </c>
      <c r="FY58" s="207" t="e">
        <f t="shared" si="71"/>
        <v>#N/A</v>
      </c>
      <c r="FZ58" s="207" t="e">
        <f t="shared" si="72"/>
        <v>#N/A</v>
      </c>
      <c r="GA58" s="207" t="e">
        <f t="shared" si="73"/>
        <v>#N/A</v>
      </c>
      <c r="GB58" s="207" t="e">
        <f t="shared" si="74"/>
        <v>#N/A</v>
      </c>
      <c r="GC58" s="207" t="e">
        <f t="shared" si="75"/>
        <v>#N/A</v>
      </c>
      <c r="GD58" s="207" t="e">
        <f t="shared" si="76"/>
        <v>#N/A</v>
      </c>
      <c r="GE58" s="207" t="e">
        <f t="shared" si="77"/>
        <v>#N/A</v>
      </c>
      <c r="GF58" s="207" t="e">
        <f t="shared" si="78"/>
        <v>#N/A</v>
      </c>
      <c r="GG58" s="207" t="e">
        <f t="shared" si="79"/>
        <v>#N/A</v>
      </c>
      <c r="GH58" s="207" t="e">
        <f t="shared" si="80"/>
        <v>#N/A</v>
      </c>
      <c r="GI58" s="207" t="e">
        <f t="shared" si="81"/>
        <v>#N/A</v>
      </c>
      <c r="GJ58" s="207" t="e">
        <f t="shared" si="82"/>
        <v>#N/A</v>
      </c>
      <c r="GK58" s="207" t="e">
        <f t="shared" si="83"/>
        <v>#N/A</v>
      </c>
      <c r="GL58" s="207" t="e">
        <f t="shared" si="84"/>
        <v>#N/A</v>
      </c>
      <c r="GM58" s="207" t="e">
        <f t="shared" si="85"/>
        <v>#N/A</v>
      </c>
      <c r="GN58" s="207" t="e">
        <f t="shared" si="86"/>
        <v>#N/A</v>
      </c>
      <c r="GO58" s="207" t="e">
        <f t="shared" si="87"/>
        <v>#N/A</v>
      </c>
      <c r="GP58" s="207" t="e">
        <f t="shared" si="88"/>
        <v>#N/A</v>
      </c>
      <c r="GQ58" s="207" t="e">
        <f t="shared" si="89"/>
        <v>#N/A</v>
      </c>
      <c r="GR58" s="207" t="e">
        <f t="shared" si="90"/>
        <v>#N/A</v>
      </c>
      <c r="GS58" s="207" t="e">
        <f t="shared" si="91"/>
        <v>#N/A</v>
      </c>
      <c r="GT58" s="207" t="e">
        <f t="shared" si="92"/>
        <v>#N/A</v>
      </c>
      <c r="GU58" s="207" t="e">
        <f t="shared" si="93"/>
        <v>#N/A</v>
      </c>
      <c r="GV58" s="207" t="e">
        <f t="shared" si="94"/>
        <v>#N/A</v>
      </c>
      <c r="GW58" s="207" t="e">
        <f t="shared" si="95"/>
        <v>#N/A</v>
      </c>
      <c r="GX58" s="207" t="e">
        <f t="shared" si="96"/>
        <v>#N/A</v>
      </c>
      <c r="GY58" s="207" t="e">
        <f t="shared" si="97"/>
        <v>#N/A</v>
      </c>
      <c r="GZ58" s="207" t="e">
        <f t="shared" si="98"/>
        <v>#N/A</v>
      </c>
      <c r="HA58" s="207" t="e">
        <f t="shared" si="99"/>
        <v>#N/A</v>
      </c>
      <c r="HB58" s="207" t="e">
        <f t="shared" si="100"/>
        <v>#N/A</v>
      </c>
      <c r="HC58" s="207" t="e">
        <f t="shared" si="101"/>
        <v>#N/A</v>
      </c>
      <c r="HD58" s="207" t="e">
        <f t="shared" si="102"/>
        <v>#N/A</v>
      </c>
      <c r="HE58" s="207" t="e">
        <f t="shared" si="103"/>
        <v>#N/A</v>
      </c>
      <c r="HF58" s="207" t="e">
        <f t="shared" si="104"/>
        <v>#N/A</v>
      </c>
      <c r="HG58" s="207" t="e">
        <f t="shared" si="105"/>
        <v>#N/A</v>
      </c>
      <c r="HH58" s="207" t="e">
        <f t="shared" si="106"/>
        <v>#N/A</v>
      </c>
      <c r="HI58" s="207" t="e">
        <f t="shared" si="107"/>
        <v>#N/A</v>
      </c>
      <c r="HJ58" s="207" t="e">
        <f t="shared" si="108"/>
        <v>#N/A</v>
      </c>
      <c r="HK58" s="207" t="e">
        <f t="shared" si="109"/>
        <v>#N/A</v>
      </c>
      <c r="HL58" s="207" t="e">
        <f t="shared" si="110"/>
        <v>#N/A</v>
      </c>
      <c r="HM58" s="207" t="e">
        <f t="shared" si="111"/>
        <v>#N/A</v>
      </c>
      <c r="HN58" s="207" t="e">
        <f t="shared" si="112"/>
        <v>#N/A</v>
      </c>
      <c r="HO58" s="207" t="e">
        <f t="shared" si="113"/>
        <v>#N/A</v>
      </c>
      <c r="HP58" s="207" t="e">
        <f t="shared" si="114"/>
        <v>#N/A</v>
      </c>
      <c r="HQ58" s="207" t="e">
        <f t="shared" si="115"/>
        <v>#N/A</v>
      </c>
      <c r="HR58" s="207" t="e">
        <f t="shared" si="116"/>
        <v>#N/A</v>
      </c>
      <c r="HS58" s="207" t="e">
        <f t="shared" si="117"/>
        <v>#N/A</v>
      </c>
      <c r="HT58" s="207" t="e">
        <f t="shared" si="118"/>
        <v>#N/A</v>
      </c>
      <c r="HU58" s="207" t="e">
        <f t="shared" si="119"/>
        <v>#N/A</v>
      </c>
      <c r="HV58" s="207" t="e">
        <f t="shared" si="120"/>
        <v>#N/A</v>
      </c>
      <c r="HW58" s="207" t="e">
        <f t="shared" si="121"/>
        <v>#N/A</v>
      </c>
      <c r="HX58" s="207" t="e">
        <f t="shared" si="122"/>
        <v>#N/A</v>
      </c>
      <c r="HY58" s="207" t="e">
        <f t="shared" si="123"/>
        <v>#N/A</v>
      </c>
      <c r="HZ58" s="207" t="e">
        <f t="shared" si="124"/>
        <v>#N/A</v>
      </c>
      <c r="IA58" s="207" t="e">
        <f t="shared" si="125"/>
        <v>#N/A</v>
      </c>
      <c r="IB58" s="207" t="e">
        <f t="shared" si="126"/>
        <v>#N/A</v>
      </c>
    </row>
    <row r="59" spans="1:236" hidden="1" x14ac:dyDescent="0.25">
      <c r="A59" s="22">
        <v>56</v>
      </c>
      <c r="B59" s="110" t="str">
        <f t="shared" si="10"/>
        <v/>
      </c>
      <c r="C59" s="124"/>
      <c r="D59" s="110" t="str">
        <f t="shared" si="11"/>
        <v/>
      </c>
      <c r="E59" s="119" t="str">
        <f t="shared" si="12"/>
        <v/>
      </c>
      <c r="F59" s="23" t="str">
        <f t="shared" si="13"/>
        <v/>
      </c>
      <c r="G59" s="24" t="str">
        <f t="shared" si="14"/>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15"/>
        <v/>
      </c>
      <c r="K59" s="26"/>
      <c r="L59" s="24" t="str">
        <f>IF(OR(F59="",K59=""),"",MATCH(K59,Confidence!$A$1:$A$10,0))</f>
        <v/>
      </c>
      <c r="M59" s="27" t="str">
        <f t="shared" si="16"/>
        <v/>
      </c>
      <c r="N59" s="27" t="str">
        <f t="shared" si="17"/>
        <v/>
      </c>
      <c r="O59" s="24"/>
      <c r="P59" s="111" t="str">
        <f t="shared" si="18"/>
        <v/>
      </c>
      <c r="Q59" s="111" t="str">
        <f t="shared" si="19"/>
        <v/>
      </c>
      <c r="R59" s="39" t="str">
        <f t="shared" si="20"/>
        <v/>
      </c>
      <c r="S59" s="124"/>
      <c r="T59" s="218" t="str">
        <f>IF(AND(B59&gt;0,C59&gt;0,D59&gt;0,M59&gt;0,N59&gt;0,S59&gt;0,NOT(K59="")),ABS(VLOOKUP($S$1,VLookups!$A$28:$B$29,2,FALSE)-_xlfn.BETA.DIST(S59,IF(G59="L",N59,M59),IF(G59="L",M59,N59),TRUE,B59,D59)),"")</f>
        <v/>
      </c>
      <c r="U59" s="121" t="str">
        <f>IF(OR($M59="",$N59=""),"",_xlfn.BETA.INV(ABS(VLOOKUP($S$1,VLookups!$A$28:$B$29,2,FALSE)-U$3),IF($G59="L",$N59,$M59),IF($G59="L",$M59,$N59),$B59,$D59))</f>
        <v/>
      </c>
      <c r="V59" s="122" t="str">
        <f>IF(OR($M59="",$N59=""),"",_xlfn.BETA.INV(ABS(VLOOKUP($S$1,VLookups!$A$28:$B$29,2,FALSE)-V$3),IF($G59="L",$N59,$M59),IF($G59="L",$M59,$N59),$B59,$D59))</f>
        <v/>
      </c>
      <c r="W59" s="121" t="str">
        <f>IF(OR($M59="",$N59=""),"",_xlfn.BETA.INV(ABS(VLOOKUP($S$1,VLookups!$A$28:$B$29,2,FALSE)-W$3),IF($G59="L",$N59,$M59),IF($G59="L",$M59,$N59),$B59,$D59))</f>
        <v/>
      </c>
      <c r="X59" s="122" t="str">
        <f>IF(OR($M59="",$N59=""),"",_xlfn.BETA.INV(ABS(VLOOKUP($S$1,VLookups!$A$28:$B$29,2,FALSE)-X$3),IF($G59="L",$N59,$M59),IF($G59="L",$M59,$N59),$B59,$D59))</f>
        <v/>
      </c>
      <c r="Y59" s="121" t="str">
        <f>IF(OR($M59="",$N59=""),"",_xlfn.BETA.INV(ABS(VLOOKUP($S$1,VLookups!$A$28:$B$29,2,FALSE)-Y$3),IF($G59="L",$N59,$M59),IF($G59="L",$M59,$N59),$B59,$D59))</f>
        <v/>
      </c>
      <c r="Z59" s="122" t="str">
        <f>IF(OR($M59="",$N59=""),"",_xlfn.BETA.INV(ABS(VLOOKUP($S$1,VLookups!$A$28:$B$29,2,FALSE)-Z$3),IF($G59="L",$N59,$M59),IF($G59="L",$M59,$N59),$B59,$D59))</f>
        <v/>
      </c>
      <c r="AA59" s="121" t="str">
        <f>IF(OR($M59="",$N59=""),"",_xlfn.BETA.INV(ABS(VLOOKUP($S$1,VLookups!$A$28:$B$29,2,FALSE)-AA$3),IF($G59="L",$N59,$M59),IF($G59="L",$M59,$N59),$B59,$D59))</f>
        <v/>
      </c>
      <c r="AB59" s="122" t="str">
        <f>IF(OR($M59="",$N59=""),"",_xlfn.BETA.INV(ABS(VLOOKUP($S$1,VLookups!$A$28:$B$29,2,FALSE)-AB$3),IF($G59="L",$N59,$M59),IF($G59="L",$M59,$N59),$B59,$D59))</f>
        <v/>
      </c>
      <c r="AC59" s="121" t="str">
        <f>IF(OR($M59="",$N59=""),"",_xlfn.BETA.INV(ABS(VLOOKUP($S$1,VLookups!$A$28:$B$29,2,FALSE)-AC$3),IF($G59="L",$N59,$M59),IF($G59="L",$M59,$N59),$B59,$D59))</f>
        <v/>
      </c>
      <c r="AD59" s="122" t="str">
        <f>IF(OR($M59="",$N59=""),"",_xlfn.BETA.INV(ABS(VLOOKUP($S$1,VLookups!$A$28:$B$29,2,FALSE)-AD$3),IF($G59="L",$N59,$M59),IF($G59="L",$M59,$N59),$B59,$D59))</f>
        <v/>
      </c>
      <c r="AE59" s="121" t="str">
        <f>IF(OR($M59="",$N59=""),"",_xlfn.BETA.INV(ABS(VLOOKUP($S$1,VLookups!$A$28:$B$29,2,FALSE)-AE$3),IF($G59="L",$N59,$M59),IF($G59="L",$M59,$N59),$B59,$D59))</f>
        <v/>
      </c>
      <c r="AF59" s="122" t="str">
        <f>IF(OR($M59="",$N59=""),"",_xlfn.BETA.INV(ABS(VLOOKUP($S$1,VLookups!$A$28:$B$29,2,FALSE)-AF$3),IF($G59="L",$N59,$M59),IF($G59="L",$M59,$N59),$B59,$D59))</f>
        <v/>
      </c>
      <c r="AG59" s="17"/>
      <c r="AH59" s="208" t="str">
        <f t="shared" si="21"/>
        <v/>
      </c>
      <c r="AI59" s="206" t="str">
        <f t="shared" si="22"/>
        <v/>
      </c>
      <c r="AJ59" s="190" t="str">
        <f t="shared" ref="AJ59:CU59" si="233">IF(ISNONTEXT($AH59),AI59+$AH59,"")</f>
        <v/>
      </c>
      <c r="AK59" s="190" t="str">
        <f t="shared" si="233"/>
        <v/>
      </c>
      <c r="AL59" s="190" t="str">
        <f t="shared" si="233"/>
        <v/>
      </c>
      <c r="AM59" s="190" t="str">
        <f t="shared" si="233"/>
        <v/>
      </c>
      <c r="AN59" s="190" t="str">
        <f t="shared" si="233"/>
        <v/>
      </c>
      <c r="AO59" s="190" t="str">
        <f t="shared" si="233"/>
        <v/>
      </c>
      <c r="AP59" s="190" t="str">
        <f t="shared" si="233"/>
        <v/>
      </c>
      <c r="AQ59" s="190" t="str">
        <f t="shared" si="233"/>
        <v/>
      </c>
      <c r="AR59" s="190" t="str">
        <f t="shared" si="233"/>
        <v/>
      </c>
      <c r="AS59" s="190" t="str">
        <f t="shared" si="233"/>
        <v/>
      </c>
      <c r="AT59" s="190" t="str">
        <f t="shared" si="233"/>
        <v/>
      </c>
      <c r="AU59" s="190" t="str">
        <f t="shared" si="233"/>
        <v/>
      </c>
      <c r="AV59" s="190" t="str">
        <f t="shared" si="233"/>
        <v/>
      </c>
      <c r="AW59" s="190" t="str">
        <f t="shared" si="233"/>
        <v/>
      </c>
      <c r="AX59" s="190" t="str">
        <f t="shared" si="233"/>
        <v/>
      </c>
      <c r="AY59" s="190" t="str">
        <f t="shared" si="233"/>
        <v/>
      </c>
      <c r="AZ59" s="190" t="str">
        <f t="shared" si="233"/>
        <v/>
      </c>
      <c r="BA59" s="190" t="str">
        <f t="shared" si="233"/>
        <v/>
      </c>
      <c r="BB59" s="190" t="str">
        <f t="shared" si="233"/>
        <v/>
      </c>
      <c r="BC59" s="190" t="str">
        <f t="shared" si="233"/>
        <v/>
      </c>
      <c r="BD59" s="190" t="str">
        <f t="shared" si="233"/>
        <v/>
      </c>
      <c r="BE59" s="190" t="str">
        <f t="shared" si="233"/>
        <v/>
      </c>
      <c r="BF59" s="190" t="str">
        <f t="shared" si="233"/>
        <v/>
      </c>
      <c r="BG59" s="190" t="str">
        <f t="shared" si="233"/>
        <v/>
      </c>
      <c r="BH59" s="190" t="str">
        <f t="shared" si="233"/>
        <v/>
      </c>
      <c r="BI59" s="190" t="str">
        <f t="shared" si="233"/>
        <v/>
      </c>
      <c r="BJ59" s="190" t="str">
        <f t="shared" si="233"/>
        <v/>
      </c>
      <c r="BK59" s="190" t="str">
        <f t="shared" si="233"/>
        <v/>
      </c>
      <c r="BL59" s="190" t="str">
        <f t="shared" si="233"/>
        <v/>
      </c>
      <c r="BM59" s="190" t="str">
        <f t="shared" si="233"/>
        <v/>
      </c>
      <c r="BN59" s="190" t="str">
        <f t="shared" si="233"/>
        <v/>
      </c>
      <c r="BO59" s="190" t="str">
        <f t="shared" si="233"/>
        <v/>
      </c>
      <c r="BP59" s="190" t="str">
        <f t="shared" si="233"/>
        <v/>
      </c>
      <c r="BQ59" s="190" t="str">
        <f t="shared" si="233"/>
        <v/>
      </c>
      <c r="BR59" s="190" t="str">
        <f t="shared" si="233"/>
        <v/>
      </c>
      <c r="BS59" s="190" t="str">
        <f t="shared" si="233"/>
        <v/>
      </c>
      <c r="BT59" s="190" t="str">
        <f t="shared" si="233"/>
        <v/>
      </c>
      <c r="BU59" s="190" t="str">
        <f t="shared" si="233"/>
        <v/>
      </c>
      <c r="BV59" s="190" t="str">
        <f t="shared" si="233"/>
        <v/>
      </c>
      <c r="BW59" s="190" t="str">
        <f t="shared" si="233"/>
        <v/>
      </c>
      <c r="BX59" s="190" t="str">
        <f t="shared" si="233"/>
        <v/>
      </c>
      <c r="BY59" s="190" t="str">
        <f t="shared" si="233"/>
        <v/>
      </c>
      <c r="BZ59" s="190" t="str">
        <f t="shared" si="233"/>
        <v/>
      </c>
      <c r="CA59" s="190" t="str">
        <f t="shared" si="233"/>
        <v/>
      </c>
      <c r="CB59" s="190" t="str">
        <f t="shared" si="233"/>
        <v/>
      </c>
      <c r="CC59" s="190" t="str">
        <f t="shared" si="233"/>
        <v/>
      </c>
      <c r="CD59" s="190" t="str">
        <f t="shared" si="233"/>
        <v/>
      </c>
      <c r="CE59" s="190" t="str">
        <f t="shared" si="233"/>
        <v/>
      </c>
      <c r="CF59" s="190" t="str">
        <f t="shared" si="233"/>
        <v/>
      </c>
      <c r="CG59" s="190" t="str">
        <f t="shared" si="233"/>
        <v/>
      </c>
      <c r="CH59" s="190" t="str">
        <f t="shared" si="233"/>
        <v/>
      </c>
      <c r="CI59" s="190" t="str">
        <f t="shared" si="233"/>
        <v/>
      </c>
      <c r="CJ59" s="190" t="str">
        <f t="shared" si="233"/>
        <v/>
      </c>
      <c r="CK59" s="190" t="str">
        <f t="shared" si="233"/>
        <v/>
      </c>
      <c r="CL59" s="190" t="str">
        <f t="shared" si="233"/>
        <v/>
      </c>
      <c r="CM59" s="190" t="str">
        <f t="shared" si="233"/>
        <v/>
      </c>
      <c r="CN59" s="190" t="str">
        <f t="shared" si="233"/>
        <v/>
      </c>
      <c r="CO59" s="190" t="str">
        <f t="shared" si="233"/>
        <v/>
      </c>
      <c r="CP59" s="190" t="str">
        <f t="shared" si="233"/>
        <v/>
      </c>
      <c r="CQ59" s="190" t="str">
        <f t="shared" si="233"/>
        <v/>
      </c>
      <c r="CR59" s="190" t="str">
        <f t="shared" si="233"/>
        <v/>
      </c>
      <c r="CS59" s="190" t="str">
        <f t="shared" si="233"/>
        <v/>
      </c>
      <c r="CT59" s="190" t="str">
        <f t="shared" si="233"/>
        <v/>
      </c>
      <c r="CU59" s="190" t="str">
        <f t="shared" si="233"/>
        <v/>
      </c>
      <c r="CV59" s="190" t="str">
        <f t="shared" ref="CV59:ED59" si="234">IF(ISNONTEXT($AH59),CU59+$AH59,"")</f>
        <v/>
      </c>
      <c r="CW59" s="190" t="str">
        <f t="shared" si="234"/>
        <v/>
      </c>
      <c r="CX59" s="190" t="str">
        <f t="shared" si="234"/>
        <v/>
      </c>
      <c r="CY59" s="190" t="str">
        <f t="shared" si="234"/>
        <v/>
      </c>
      <c r="CZ59" s="190" t="str">
        <f t="shared" si="234"/>
        <v/>
      </c>
      <c r="DA59" s="190" t="str">
        <f t="shared" si="234"/>
        <v/>
      </c>
      <c r="DB59" s="190" t="str">
        <f t="shared" si="234"/>
        <v/>
      </c>
      <c r="DC59" s="190" t="str">
        <f t="shared" si="234"/>
        <v/>
      </c>
      <c r="DD59" s="190" t="str">
        <f t="shared" si="234"/>
        <v/>
      </c>
      <c r="DE59" s="190" t="str">
        <f t="shared" si="234"/>
        <v/>
      </c>
      <c r="DF59" s="190" t="str">
        <f t="shared" si="234"/>
        <v/>
      </c>
      <c r="DG59" s="190" t="str">
        <f t="shared" si="234"/>
        <v/>
      </c>
      <c r="DH59" s="190" t="str">
        <f t="shared" si="234"/>
        <v/>
      </c>
      <c r="DI59" s="190" t="str">
        <f t="shared" si="234"/>
        <v/>
      </c>
      <c r="DJ59" s="190" t="str">
        <f t="shared" si="234"/>
        <v/>
      </c>
      <c r="DK59" s="190" t="str">
        <f t="shared" si="234"/>
        <v/>
      </c>
      <c r="DL59" s="190" t="str">
        <f t="shared" si="234"/>
        <v/>
      </c>
      <c r="DM59" s="190" t="str">
        <f t="shared" si="234"/>
        <v/>
      </c>
      <c r="DN59" s="190" t="str">
        <f t="shared" si="234"/>
        <v/>
      </c>
      <c r="DO59" s="190" t="str">
        <f t="shared" si="234"/>
        <v/>
      </c>
      <c r="DP59" s="190" t="str">
        <f t="shared" si="234"/>
        <v/>
      </c>
      <c r="DQ59" s="190" t="str">
        <f t="shared" si="234"/>
        <v/>
      </c>
      <c r="DR59" s="190" t="str">
        <f t="shared" si="234"/>
        <v/>
      </c>
      <c r="DS59" s="190" t="str">
        <f t="shared" si="234"/>
        <v/>
      </c>
      <c r="DT59" s="190" t="str">
        <f t="shared" si="234"/>
        <v/>
      </c>
      <c r="DU59" s="190" t="str">
        <f t="shared" si="234"/>
        <v/>
      </c>
      <c r="DV59" s="190" t="str">
        <f t="shared" si="234"/>
        <v/>
      </c>
      <c r="DW59" s="190" t="str">
        <f t="shared" si="234"/>
        <v/>
      </c>
      <c r="DX59" s="190" t="str">
        <f t="shared" si="234"/>
        <v/>
      </c>
      <c r="DY59" s="190" t="str">
        <f t="shared" si="234"/>
        <v/>
      </c>
      <c r="DZ59" s="190" t="str">
        <f t="shared" si="234"/>
        <v/>
      </c>
      <c r="EA59" s="190" t="str">
        <f t="shared" si="234"/>
        <v/>
      </c>
      <c r="EB59" s="190" t="str">
        <f t="shared" si="234"/>
        <v/>
      </c>
      <c r="EC59" s="190" t="str">
        <f t="shared" si="234"/>
        <v/>
      </c>
      <c r="ED59" s="190" t="str">
        <f t="shared" si="234"/>
        <v/>
      </c>
      <c r="EE59" s="206" t="str">
        <f t="shared" si="25"/>
        <v/>
      </c>
      <c r="EF59" s="207" t="e">
        <f t="shared" si="26"/>
        <v>#N/A</v>
      </c>
      <c r="EG59" s="207" t="e">
        <f t="shared" si="27"/>
        <v>#N/A</v>
      </c>
      <c r="EH59" s="207" t="e">
        <f t="shared" si="28"/>
        <v>#N/A</v>
      </c>
      <c r="EI59" s="207" t="e">
        <f t="shared" si="29"/>
        <v>#N/A</v>
      </c>
      <c r="EJ59" s="207" t="e">
        <f t="shared" si="30"/>
        <v>#N/A</v>
      </c>
      <c r="EK59" s="207" t="e">
        <f t="shared" si="31"/>
        <v>#N/A</v>
      </c>
      <c r="EL59" s="207" t="e">
        <f t="shared" si="32"/>
        <v>#N/A</v>
      </c>
      <c r="EM59" s="207" t="e">
        <f t="shared" si="33"/>
        <v>#N/A</v>
      </c>
      <c r="EN59" s="207" t="e">
        <f t="shared" si="34"/>
        <v>#N/A</v>
      </c>
      <c r="EO59" s="207" t="e">
        <f t="shared" si="35"/>
        <v>#N/A</v>
      </c>
      <c r="EP59" s="207" t="e">
        <f t="shared" si="36"/>
        <v>#N/A</v>
      </c>
      <c r="EQ59" s="207" t="e">
        <f t="shared" si="37"/>
        <v>#N/A</v>
      </c>
      <c r="ER59" s="207" t="e">
        <f t="shared" si="38"/>
        <v>#N/A</v>
      </c>
      <c r="ES59" s="207" t="e">
        <f t="shared" si="39"/>
        <v>#N/A</v>
      </c>
      <c r="ET59" s="207" t="e">
        <f t="shared" si="40"/>
        <v>#N/A</v>
      </c>
      <c r="EU59" s="207" t="e">
        <f t="shared" si="41"/>
        <v>#N/A</v>
      </c>
      <c r="EV59" s="207" t="e">
        <f t="shared" si="42"/>
        <v>#N/A</v>
      </c>
      <c r="EW59" s="207" t="e">
        <f t="shared" si="43"/>
        <v>#N/A</v>
      </c>
      <c r="EX59" s="207" t="e">
        <f t="shared" si="44"/>
        <v>#N/A</v>
      </c>
      <c r="EY59" s="207" t="e">
        <f t="shared" si="45"/>
        <v>#N/A</v>
      </c>
      <c r="EZ59" s="207" t="e">
        <f t="shared" si="46"/>
        <v>#N/A</v>
      </c>
      <c r="FA59" s="207" t="e">
        <f t="shared" si="47"/>
        <v>#N/A</v>
      </c>
      <c r="FB59" s="207" t="e">
        <f t="shared" si="48"/>
        <v>#N/A</v>
      </c>
      <c r="FC59" s="207" t="e">
        <f t="shared" si="49"/>
        <v>#N/A</v>
      </c>
      <c r="FD59" s="207" t="e">
        <f t="shared" si="50"/>
        <v>#N/A</v>
      </c>
      <c r="FE59" s="207" t="e">
        <f t="shared" si="51"/>
        <v>#N/A</v>
      </c>
      <c r="FF59" s="207" t="e">
        <f t="shared" si="52"/>
        <v>#N/A</v>
      </c>
      <c r="FG59" s="207" t="e">
        <f t="shared" si="53"/>
        <v>#N/A</v>
      </c>
      <c r="FH59" s="207" t="e">
        <f t="shared" si="54"/>
        <v>#N/A</v>
      </c>
      <c r="FI59" s="207" t="e">
        <f t="shared" si="55"/>
        <v>#N/A</v>
      </c>
      <c r="FJ59" s="207" t="e">
        <f t="shared" si="56"/>
        <v>#N/A</v>
      </c>
      <c r="FK59" s="207" t="e">
        <f t="shared" si="57"/>
        <v>#N/A</v>
      </c>
      <c r="FL59" s="207" t="e">
        <f t="shared" si="58"/>
        <v>#N/A</v>
      </c>
      <c r="FM59" s="207" t="e">
        <f t="shared" si="59"/>
        <v>#N/A</v>
      </c>
      <c r="FN59" s="207" t="e">
        <f t="shared" si="60"/>
        <v>#N/A</v>
      </c>
      <c r="FO59" s="207" t="e">
        <f t="shared" si="61"/>
        <v>#N/A</v>
      </c>
      <c r="FP59" s="207" t="e">
        <f t="shared" si="62"/>
        <v>#N/A</v>
      </c>
      <c r="FQ59" s="207" t="e">
        <f t="shared" si="63"/>
        <v>#N/A</v>
      </c>
      <c r="FR59" s="207" t="e">
        <f t="shared" si="64"/>
        <v>#N/A</v>
      </c>
      <c r="FS59" s="207" t="e">
        <f t="shared" si="65"/>
        <v>#N/A</v>
      </c>
      <c r="FT59" s="207" t="e">
        <f t="shared" si="66"/>
        <v>#N/A</v>
      </c>
      <c r="FU59" s="207" t="e">
        <f t="shared" si="67"/>
        <v>#N/A</v>
      </c>
      <c r="FV59" s="207" t="e">
        <f t="shared" si="68"/>
        <v>#N/A</v>
      </c>
      <c r="FW59" s="207" t="e">
        <f t="shared" si="69"/>
        <v>#N/A</v>
      </c>
      <c r="FX59" s="207" t="e">
        <f t="shared" si="70"/>
        <v>#N/A</v>
      </c>
      <c r="FY59" s="207" t="e">
        <f t="shared" si="71"/>
        <v>#N/A</v>
      </c>
      <c r="FZ59" s="207" t="e">
        <f t="shared" si="72"/>
        <v>#N/A</v>
      </c>
      <c r="GA59" s="207" t="e">
        <f t="shared" si="73"/>
        <v>#N/A</v>
      </c>
      <c r="GB59" s="207" t="e">
        <f t="shared" si="74"/>
        <v>#N/A</v>
      </c>
      <c r="GC59" s="207" t="e">
        <f t="shared" si="75"/>
        <v>#N/A</v>
      </c>
      <c r="GD59" s="207" t="e">
        <f t="shared" si="76"/>
        <v>#N/A</v>
      </c>
      <c r="GE59" s="207" t="e">
        <f t="shared" si="77"/>
        <v>#N/A</v>
      </c>
      <c r="GF59" s="207" t="e">
        <f t="shared" si="78"/>
        <v>#N/A</v>
      </c>
      <c r="GG59" s="207" t="e">
        <f t="shared" si="79"/>
        <v>#N/A</v>
      </c>
      <c r="GH59" s="207" t="e">
        <f t="shared" si="80"/>
        <v>#N/A</v>
      </c>
      <c r="GI59" s="207" t="e">
        <f t="shared" si="81"/>
        <v>#N/A</v>
      </c>
      <c r="GJ59" s="207" t="e">
        <f t="shared" si="82"/>
        <v>#N/A</v>
      </c>
      <c r="GK59" s="207" t="e">
        <f t="shared" si="83"/>
        <v>#N/A</v>
      </c>
      <c r="GL59" s="207" t="e">
        <f t="shared" si="84"/>
        <v>#N/A</v>
      </c>
      <c r="GM59" s="207" t="e">
        <f t="shared" si="85"/>
        <v>#N/A</v>
      </c>
      <c r="GN59" s="207" t="e">
        <f t="shared" si="86"/>
        <v>#N/A</v>
      </c>
      <c r="GO59" s="207" t="e">
        <f t="shared" si="87"/>
        <v>#N/A</v>
      </c>
      <c r="GP59" s="207" t="e">
        <f t="shared" si="88"/>
        <v>#N/A</v>
      </c>
      <c r="GQ59" s="207" t="e">
        <f t="shared" si="89"/>
        <v>#N/A</v>
      </c>
      <c r="GR59" s="207" t="e">
        <f t="shared" si="90"/>
        <v>#N/A</v>
      </c>
      <c r="GS59" s="207" t="e">
        <f t="shared" si="91"/>
        <v>#N/A</v>
      </c>
      <c r="GT59" s="207" t="e">
        <f t="shared" si="92"/>
        <v>#N/A</v>
      </c>
      <c r="GU59" s="207" t="e">
        <f t="shared" si="93"/>
        <v>#N/A</v>
      </c>
      <c r="GV59" s="207" t="e">
        <f t="shared" si="94"/>
        <v>#N/A</v>
      </c>
      <c r="GW59" s="207" t="e">
        <f t="shared" si="95"/>
        <v>#N/A</v>
      </c>
      <c r="GX59" s="207" t="e">
        <f t="shared" si="96"/>
        <v>#N/A</v>
      </c>
      <c r="GY59" s="207" t="e">
        <f t="shared" si="97"/>
        <v>#N/A</v>
      </c>
      <c r="GZ59" s="207" t="e">
        <f t="shared" si="98"/>
        <v>#N/A</v>
      </c>
      <c r="HA59" s="207" t="e">
        <f t="shared" si="99"/>
        <v>#N/A</v>
      </c>
      <c r="HB59" s="207" t="e">
        <f t="shared" si="100"/>
        <v>#N/A</v>
      </c>
      <c r="HC59" s="207" t="e">
        <f t="shared" si="101"/>
        <v>#N/A</v>
      </c>
      <c r="HD59" s="207" t="e">
        <f t="shared" si="102"/>
        <v>#N/A</v>
      </c>
      <c r="HE59" s="207" t="e">
        <f t="shared" si="103"/>
        <v>#N/A</v>
      </c>
      <c r="HF59" s="207" t="e">
        <f t="shared" si="104"/>
        <v>#N/A</v>
      </c>
      <c r="HG59" s="207" t="e">
        <f t="shared" si="105"/>
        <v>#N/A</v>
      </c>
      <c r="HH59" s="207" t="e">
        <f t="shared" si="106"/>
        <v>#N/A</v>
      </c>
      <c r="HI59" s="207" t="e">
        <f t="shared" si="107"/>
        <v>#N/A</v>
      </c>
      <c r="HJ59" s="207" t="e">
        <f t="shared" si="108"/>
        <v>#N/A</v>
      </c>
      <c r="HK59" s="207" t="e">
        <f t="shared" si="109"/>
        <v>#N/A</v>
      </c>
      <c r="HL59" s="207" t="e">
        <f t="shared" si="110"/>
        <v>#N/A</v>
      </c>
      <c r="HM59" s="207" t="e">
        <f t="shared" si="111"/>
        <v>#N/A</v>
      </c>
      <c r="HN59" s="207" t="e">
        <f t="shared" si="112"/>
        <v>#N/A</v>
      </c>
      <c r="HO59" s="207" t="e">
        <f t="shared" si="113"/>
        <v>#N/A</v>
      </c>
      <c r="HP59" s="207" t="e">
        <f t="shared" si="114"/>
        <v>#N/A</v>
      </c>
      <c r="HQ59" s="207" t="e">
        <f t="shared" si="115"/>
        <v>#N/A</v>
      </c>
      <c r="HR59" s="207" t="e">
        <f t="shared" si="116"/>
        <v>#N/A</v>
      </c>
      <c r="HS59" s="207" t="e">
        <f t="shared" si="117"/>
        <v>#N/A</v>
      </c>
      <c r="HT59" s="207" t="e">
        <f t="shared" si="118"/>
        <v>#N/A</v>
      </c>
      <c r="HU59" s="207" t="e">
        <f t="shared" si="119"/>
        <v>#N/A</v>
      </c>
      <c r="HV59" s="207" t="e">
        <f t="shared" si="120"/>
        <v>#N/A</v>
      </c>
      <c r="HW59" s="207" t="e">
        <f t="shared" si="121"/>
        <v>#N/A</v>
      </c>
      <c r="HX59" s="207" t="e">
        <f t="shared" si="122"/>
        <v>#N/A</v>
      </c>
      <c r="HY59" s="207" t="e">
        <f t="shared" si="123"/>
        <v>#N/A</v>
      </c>
      <c r="HZ59" s="207" t="e">
        <f t="shared" si="124"/>
        <v>#N/A</v>
      </c>
      <c r="IA59" s="207" t="e">
        <f t="shared" si="125"/>
        <v>#N/A</v>
      </c>
      <c r="IB59" s="207" t="e">
        <f t="shared" si="126"/>
        <v>#N/A</v>
      </c>
    </row>
    <row r="60" spans="1:236" hidden="1" x14ac:dyDescent="0.25">
      <c r="A60" s="22">
        <v>57</v>
      </c>
      <c r="B60" s="110" t="str">
        <f t="shared" si="10"/>
        <v/>
      </c>
      <c r="C60" s="124"/>
      <c r="D60" s="110" t="str">
        <f t="shared" si="11"/>
        <v/>
      </c>
      <c r="E60" s="119" t="str">
        <f t="shared" si="12"/>
        <v/>
      </c>
      <c r="F60" s="23" t="str">
        <f t="shared" si="13"/>
        <v/>
      </c>
      <c r="G60" s="24" t="str">
        <f t="shared" si="14"/>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15"/>
        <v/>
      </c>
      <c r="K60" s="26"/>
      <c r="L60" s="24" t="str">
        <f>IF(OR(F60="",K60=""),"",MATCH(K60,Confidence!$A$1:$A$10,0))</f>
        <v/>
      </c>
      <c r="M60" s="27" t="str">
        <f t="shared" si="16"/>
        <v/>
      </c>
      <c r="N60" s="27" t="str">
        <f t="shared" si="17"/>
        <v/>
      </c>
      <c r="O60" s="24"/>
      <c r="P60" s="111" t="str">
        <f t="shared" si="18"/>
        <v/>
      </c>
      <c r="Q60" s="111" t="str">
        <f t="shared" si="19"/>
        <v/>
      </c>
      <c r="R60" s="39" t="str">
        <f t="shared" si="20"/>
        <v/>
      </c>
      <c r="S60" s="124"/>
      <c r="T60" s="218" t="str">
        <f>IF(AND(B60&gt;0,C60&gt;0,D60&gt;0,M60&gt;0,N60&gt;0,S60&gt;0,NOT(K60="")),ABS(VLOOKUP($S$1,VLookups!$A$28:$B$29,2,FALSE)-_xlfn.BETA.DIST(S60,IF(G60="L",N60,M60),IF(G60="L",M60,N60),TRUE,B60,D60)),"")</f>
        <v/>
      </c>
      <c r="U60" s="121" t="str">
        <f>IF(OR($M60="",$N60=""),"",_xlfn.BETA.INV(ABS(VLOOKUP($S$1,VLookups!$A$28:$B$29,2,FALSE)-U$3),IF($G60="L",$N60,$M60),IF($G60="L",$M60,$N60),$B60,$D60))</f>
        <v/>
      </c>
      <c r="V60" s="122" t="str">
        <f>IF(OR($M60="",$N60=""),"",_xlfn.BETA.INV(ABS(VLOOKUP($S$1,VLookups!$A$28:$B$29,2,FALSE)-V$3),IF($G60="L",$N60,$M60),IF($G60="L",$M60,$N60),$B60,$D60))</f>
        <v/>
      </c>
      <c r="W60" s="121" t="str">
        <f>IF(OR($M60="",$N60=""),"",_xlfn.BETA.INV(ABS(VLOOKUP($S$1,VLookups!$A$28:$B$29,2,FALSE)-W$3),IF($G60="L",$N60,$M60),IF($G60="L",$M60,$N60),$B60,$D60))</f>
        <v/>
      </c>
      <c r="X60" s="122" t="str">
        <f>IF(OR($M60="",$N60=""),"",_xlfn.BETA.INV(ABS(VLOOKUP($S$1,VLookups!$A$28:$B$29,2,FALSE)-X$3),IF($G60="L",$N60,$M60),IF($G60="L",$M60,$N60),$B60,$D60))</f>
        <v/>
      </c>
      <c r="Y60" s="121" t="str">
        <f>IF(OR($M60="",$N60=""),"",_xlfn.BETA.INV(ABS(VLOOKUP($S$1,VLookups!$A$28:$B$29,2,FALSE)-Y$3),IF($G60="L",$N60,$M60),IF($G60="L",$M60,$N60),$B60,$D60))</f>
        <v/>
      </c>
      <c r="Z60" s="122" t="str">
        <f>IF(OR($M60="",$N60=""),"",_xlfn.BETA.INV(ABS(VLOOKUP($S$1,VLookups!$A$28:$B$29,2,FALSE)-Z$3),IF($G60="L",$N60,$M60),IF($G60="L",$M60,$N60),$B60,$D60))</f>
        <v/>
      </c>
      <c r="AA60" s="121" t="str">
        <f>IF(OR($M60="",$N60=""),"",_xlfn.BETA.INV(ABS(VLOOKUP($S$1,VLookups!$A$28:$B$29,2,FALSE)-AA$3),IF($G60="L",$N60,$M60),IF($G60="L",$M60,$N60),$B60,$D60))</f>
        <v/>
      </c>
      <c r="AB60" s="122" t="str">
        <f>IF(OR($M60="",$N60=""),"",_xlfn.BETA.INV(ABS(VLOOKUP($S$1,VLookups!$A$28:$B$29,2,FALSE)-AB$3),IF($G60="L",$N60,$M60),IF($G60="L",$M60,$N60),$B60,$D60))</f>
        <v/>
      </c>
      <c r="AC60" s="121" t="str">
        <f>IF(OR($M60="",$N60=""),"",_xlfn.BETA.INV(ABS(VLOOKUP($S$1,VLookups!$A$28:$B$29,2,FALSE)-AC$3),IF($G60="L",$N60,$M60),IF($G60="L",$M60,$N60),$B60,$D60))</f>
        <v/>
      </c>
      <c r="AD60" s="122" t="str">
        <f>IF(OR($M60="",$N60=""),"",_xlfn.BETA.INV(ABS(VLOOKUP($S$1,VLookups!$A$28:$B$29,2,FALSE)-AD$3),IF($G60="L",$N60,$M60),IF($G60="L",$M60,$N60),$B60,$D60))</f>
        <v/>
      </c>
      <c r="AE60" s="121" t="str">
        <f>IF(OR($M60="",$N60=""),"",_xlfn.BETA.INV(ABS(VLOOKUP($S$1,VLookups!$A$28:$B$29,2,FALSE)-AE$3),IF($G60="L",$N60,$M60),IF($G60="L",$M60,$N60),$B60,$D60))</f>
        <v/>
      </c>
      <c r="AF60" s="122" t="str">
        <f>IF(OR($M60="",$N60=""),"",_xlfn.BETA.INV(ABS(VLOOKUP($S$1,VLookups!$A$28:$B$29,2,FALSE)-AF$3),IF($G60="L",$N60,$M60),IF($G60="L",$M60,$N60),$B60,$D60))</f>
        <v/>
      </c>
      <c r="AG60" s="17"/>
      <c r="AH60" s="208" t="str">
        <f t="shared" si="21"/>
        <v/>
      </c>
      <c r="AI60" s="206" t="str">
        <f t="shared" si="22"/>
        <v/>
      </c>
      <c r="AJ60" s="190" t="str">
        <f t="shared" ref="AJ60:CU60" si="235">IF(ISNONTEXT($AH60),AI60+$AH60,"")</f>
        <v/>
      </c>
      <c r="AK60" s="190" t="str">
        <f t="shared" si="235"/>
        <v/>
      </c>
      <c r="AL60" s="190" t="str">
        <f t="shared" si="235"/>
        <v/>
      </c>
      <c r="AM60" s="190" t="str">
        <f t="shared" si="235"/>
        <v/>
      </c>
      <c r="AN60" s="190" t="str">
        <f t="shared" si="235"/>
        <v/>
      </c>
      <c r="AO60" s="190" t="str">
        <f t="shared" si="235"/>
        <v/>
      </c>
      <c r="AP60" s="190" t="str">
        <f t="shared" si="235"/>
        <v/>
      </c>
      <c r="AQ60" s="190" t="str">
        <f t="shared" si="235"/>
        <v/>
      </c>
      <c r="AR60" s="190" t="str">
        <f t="shared" si="235"/>
        <v/>
      </c>
      <c r="AS60" s="190" t="str">
        <f t="shared" si="235"/>
        <v/>
      </c>
      <c r="AT60" s="190" t="str">
        <f t="shared" si="235"/>
        <v/>
      </c>
      <c r="AU60" s="190" t="str">
        <f t="shared" si="235"/>
        <v/>
      </c>
      <c r="AV60" s="190" t="str">
        <f t="shared" si="235"/>
        <v/>
      </c>
      <c r="AW60" s="190" t="str">
        <f t="shared" si="235"/>
        <v/>
      </c>
      <c r="AX60" s="190" t="str">
        <f t="shared" si="235"/>
        <v/>
      </c>
      <c r="AY60" s="190" t="str">
        <f t="shared" si="235"/>
        <v/>
      </c>
      <c r="AZ60" s="190" t="str">
        <f t="shared" si="235"/>
        <v/>
      </c>
      <c r="BA60" s="190" t="str">
        <f t="shared" si="235"/>
        <v/>
      </c>
      <c r="BB60" s="190" t="str">
        <f t="shared" si="235"/>
        <v/>
      </c>
      <c r="BC60" s="190" t="str">
        <f t="shared" si="235"/>
        <v/>
      </c>
      <c r="BD60" s="190" t="str">
        <f t="shared" si="235"/>
        <v/>
      </c>
      <c r="BE60" s="190" t="str">
        <f t="shared" si="235"/>
        <v/>
      </c>
      <c r="BF60" s="190" t="str">
        <f t="shared" si="235"/>
        <v/>
      </c>
      <c r="BG60" s="190" t="str">
        <f t="shared" si="235"/>
        <v/>
      </c>
      <c r="BH60" s="190" t="str">
        <f t="shared" si="235"/>
        <v/>
      </c>
      <c r="BI60" s="190" t="str">
        <f t="shared" si="235"/>
        <v/>
      </c>
      <c r="BJ60" s="190" t="str">
        <f t="shared" si="235"/>
        <v/>
      </c>
      <c r="BK60" s="190" t="str">
        <f t="shared" si="235"/>
        <v/>
      </c>
      <c r="BL60" s="190" t="str">
        <f t="shared" si="235"/>
        <v/>
      </c>
      <c r="BM60" s="190" t="str">
        <f t="shared" si="235"/>
        <v/>
      </c>
      <c r="BN60" s="190" t="str">
        <f t="shared" si="235"/>
        <v/>
      </c>
      <c r="BO60" s="190" t="str">
        <f t="shared" si="235"/>
        <v/>
      </c>
      <c r="BP60" s="190" t="str">
        <f t="shared" si="235"/>
        <v/>
      </c>
      <c r="BQ60" s="190" t="str">
        <f t="shared" si="235"/>
        <v/>
      </c>
      <c r="BR60" s="190" t="str">
        <f t="shared" si="235"/>
        <v/>
      </c>
      <c r="BS60" s="190" t="str">
        <f t="shared" si="235"/>
        <v/>
      </c>
      <c r="BT60" s="190" t="str">
        <f t="shared" si="235"/>
        <v/>
      </c>
      <c r="BU60" s="190" t="str">
        <f t="shared" si="235"/>
        <v/>
      </c>
      <c r="BV60" s="190" t="str">
        <f t="shared" si="235"/>
        <v/>
      </c>
      <c r="BW60" s="190" t="str">
        <f t="shared" si="235"/>
        <v/>
      </c>
      <c r="BX60" s="190" t="str">
        <f t="shared" si="235"/>
        <v/>
      </c>
      <c r="BY60" s="190" t="str">
        <f t="shared" si="235"/>
        <v/>
      </c>
      <c r="BZ60" s="190" t="str">
        <f t="shared" si="235"/>
        <v/>
      </c>
      <c r="CA60" s="190" t="str">
        <f t="shared" si="235"/>
        <v/>
      </c>
      <c r="CB60" s="190" t="str">
        <f t="shared" si="235"/>
        <v/>
      </c>
      <c r="CC60" s="190" t="str">
        <f t="shared" si="235"/>
        <v/>
      </c>
      <c r="CD60" s="190" t="str">
        <f t="shared" si="235"/>
        <v/>
      </c>
      <c r="CE60" s="190" t="str">
        <f t="shared" si="235"/>
        <v/>
      </c>
      <c r="CF60" s="190" t="str">
        <f t="shared" si="235"/>
        <v/>
      </c>
      <c r="CG60" s="190" t="str">
        <f t="shared" si="235"/>
        <v/>
      </c>
      <c r="CH60" s="190" t="str">
        <f t="shared" si="235"/>
        <v/>
      </c>
      <c r="CI60" s="190" t="str">
        <f t="shared" si="235"/>
        <v/>
      </c>
      <c r="CJ60" s="190" t="str">
        <f t="shared" si="235"/>
        <v/>
      </c>
      <c r="CK60" s="190" t="str">
        <f t="shared" si="235"/>
        <v/>
      </c>
      <c r="CL60" s="190" t="str">
        <f t="shared" si="235"/>
        <v/>
      </c>
      <c r="CM60" s="190" t="str">
        <f t="shared" si="235"/>
        <v/>
      </c>
      <c r="CN60" s="190" t="str">
        <f t="shared" si="235"/>
        <v/>
      </c>
      <c r="CO60" s="190" t="str">
        <f t="shared" si="235"/>
        <v/>
      </c>
      <c r="CP60" s="190" t="str">
        <f t="shared" si="235"/>
        <v/>
      </c>
      <c r="CQ60" s="190" t="str">
        <f t="shared" si="235"/>
        <v/>
      </c>
      <c r="CR60" s="190" t="str">
        <f t="shared" si="235"/>
        <v/>
      </c>
      <c r="CS60" s="190" t="str">
        <f t="shared" si="235"/>
        <v/>
      </c>
      <c r="CT60" s="190" t="str">
        <f t="shared" si="235"/>
        <v/>
      </c>
      <c r="CU60" s="190" t="str">
        <f t="shared" si="235"/>
        <v/>
      </c>
      <c r="CV60" s="190" t="str">
        <f t="shared" ref="CV60:ED60" si="236">IF(ISNONTEXT($AH60),CU60+$AH60,"")</f>
        <v/>
      </c>
      <c r="CW60" s="190" t="str">
        <f t="shared" si="236"/>
        <v/>
      </c>
      <c r="CX60" s="190" t="str">
        <f t="shared" si="236"/>
        <v/>
      </c>
      <c r="CY60" s="190" t="str">
        <f t="shared" si="236"/>
        <v/>
      </c>
      <c r="CZ60" s="190" t="str">
        <f t="shared" si="236"/>
        <v/>
      </c>
      <c r="DA60" s="190" t="str">
        <f t="shared" si="236"/>
        <v/>
      </c>
      <c r="DB60" s="190" t="str">
        <f t="shared" si="236"/>
        <v/>
      </c>
      <c r="DC60" s="190" t="str">
        <f t="shared" si="236"/>
        <v/>
      </c>
      <c r="DD60" s="190" t="str">
        <f t="shared" si="236"/>
        <v/>
      </c>
      <c r="DE60" s="190" t="str">
        <f t="shared" si="236"/>
        <v/>
      </c>
      <c r="DF60" s="190" t="str">
        <f t="shared" si="236"/>
        <v/>
      </c>
      <c r="DG60" s="190" t="str">
        <f t="shared" si="236"/>
        <v/>
      </c>
      <c r="DH60" s="190" t="str">
        <f t="shared" si="236"/>
        <v/>
      </c>
      <c r="DI60" s="190" t="str">
        <f t="shared" si="236"/>
        <v/>
      </c>
      <c r="DJ60" s="190" t="str">
        <f t="shared" si="236"/>
        <v/>
      </c>
      <c r="DK60" s="190" t="str">
        <f t="shared" si="236"/>
        <v/>
      </c>
      <c r="DL60" s="190" t="str">
        <f t="shared" si="236"/>
        <v/>
      </c>
      <c r="DM60" s="190" t="str">
        <f t="shared" si="236"/>
        <v/>
      </c>
      <c r="DN60" s="190" t="str">
        <f t="shared" si="236"/>
        <v/>
      </c>
      <c r="DO60" s="190" t="str">
        <f t="shared" si="236"/>
        <v/>
      </c>
      <c r="DP60" s="190" t="str">
        <f t="shared" si="236"/>
        <v/>
      </c>
      <c r="DQ60" s="190" t="str">
        <f t="shared" si="236"/>
        <v/>
      </c>
      <c r="DR60" s="190" t="str">
        <f t="shared" si="236"/>
        <v/>
      </c>
      <c r="DS60" s="190" t="str">
        <f t="shared" si="236"/>
        <v/>
      </c>
      <c r="DT60" s="190" t="str">
        <f t="shared" si="236"/>
        <v/>
      </c>
      <c r="DU60" s="190" t="str">
        <f t="shared" si="236"/>
        <v/>
      </c>
      <c r="DV60" s="190" t="str">
        <f t="shared" si="236"/>
        <v/>
      </c>
      <c r="DW60" s="190" t="str">
        <f t="shared" si="236"/>
        <v/>
      </c>
      <c r="DX60" s="190" t="str">
        <f t="shared" si="236"/>
        <v/>
      </c>
      <c r="DY60" s="190" t="str">
        <f t="shared" si="236"/>
        <v/>
      </c>
      <c r="DZ60" s="190" t="str">
        <f t="shared" si="236"/>
        <v/>
      </c>
      <c r="EA60" s="190" t="str">
        <f t="shared" si="236"/>
        <v/>
      </c>
      <c r="EB60" s="190" t="str">
        <f t="shared" si="236"/>
        <v/>
      </c>
      <c r="EC60" s="190" t="str">
        <f t="shared" si="236"/>
        <v/>
      </c>
      <c r="ED60" s="190" t="str">
        <f t="shared" si="236"/>
        <v/>
      </c>
      <c r="EE60" s="206" t="str">
        <f t="shared" si="25"/>
        <v/>
      </c>
      <c r="EF60" s="207" t="e">
        <f t="shared" si="26"/>
        <v>#N/A</v>
      </c>
      <c r="EG60" s="207" t="e">
        <f t="shared" si="27"/>
        <v>#N/A</v>
      </c>
      <c r="EH60" s="207" t="e">
        <f t="shared" si="28"/>
        <v>#N/A</v>
      </c>
      <c r="EI60" s="207" t="e">
        <f t="shared" si="29"/>
        <v>#N/A</v>
      </c>
      <c r="EJ60" s="207" t="e">
        <f t="shared" si="30"/>
        <v>#N/A</v>
      </c>
      <c r="EK60" s="207" t="e">
        <f t="shared" si="31"/>
        <v>#N/A</v>
      </c>
      <c r="EL60" s="207" t="e">
        <f t="shared" si="32"/>
        <v>#N/A</v>
      </c>
      <c r="EM60" s="207" t="e">
        <f t="shared" si="33"/>
        <v>#N/A</v>
      </c>
      <c r="EN60" s="207" t="e">
        <f t="shared" si="34"/>
        <v>#N/A</v>
      </c>
      <c r="EO60" s="207" t="e">
        <f t="shared" si="35"/>
        <v>#N/A</v>
      </c>
      <c r="EP60" s="207" t="e">
        <f t="shared" si="36"/>
        <v>#N/A</v>
      </c>
      <c r="EQ60" s="207" t="e">
        <f t="shared" si="37"/>
        <v>#N/A</v>
      </c>
      <c r="ER60" s="207" t="e">
        <f t="shared" si="38"/>
        <v>#N/A</v>
      </c>
      <c r="ES60" s="207" t="e">
        <f t="shared" si="39"/>
        <v>#N/A</v>
      </c>
      <c r="ET60" s="207" t="e">
        <f t="shared" si="40"/>
        <v>#N/A</v>
      </c>
      <c r="EU60" s="207" t="e">
        <f t="shared" si="41"/>
        <v>#N/A</v>
      </c>
      <c r="EV60" s="207" t="e">
        <f t="shared" si="42"/>
        <v>#N/A</v>
      </c>
      <c r="EW60" s="207" t="e">
        <f t="shared" si="43"/>
        <v>#N/A</v>
      </c>
      <c r="EX60" s="207" t="e">
        <f t="shared" si="44"/>
        <v>#N/A</v>
      </c>
      <c r="EY60" s="207" t="e">
        <f t="shared" si="45"/>
        <v>#N/A</v>
      </c>
      <c r="EZ60" s="207" t="e">
        <f t="shared" si="46"/>
        <v>#N/A</v>
      </c>
      <c r="FA60" s="207" t="e">
        <f t="shared" si="47"/>
        <v>#N/A</v>
      </c>
      <c r="FB60" s="207" t="e">
        <f t="shared" si="48"/>
        <v>#N/A</v>
      </c>
      <c r="FC60" s="207" t="e">
        <f t="shared" si="49"/>
        <v>#N/A</v>
      </c>
      <c r="FD60" s="207" t="e">
        <f t="shared" si="50"/>
        <v>#N/A</v>
      </c>
      <c r="FE60" s="207" t="e">
        <f t="shared" si="51"/>
        <v>#N/A</v>
      </c>
      <c r="FF60" s="207" t="e">
        <f t="shared" si="52"/>
        <v>#N/A</v>
      </c>
      <c r="FG60" s="207" t="e">
        <f t="shared" si="53"/>
        <v>#N/A</v>
      </c>
      <c r="FH60" s="207" t="e">
        <f t="shared" si="54"/>
        <v>#N/A</v>
      </c>
      <c r="FI60" s="207" t="e">
        <f t="shared" si="55"/>
        <v>#N/A</v>
      </c>
      <c r="FJ60" s="207" t="e">
        <f t="shared" si="56"/>
        <v>#N/A</v>
      </c>
      <c r="FK60" s="207" t="e">
        <f t="shared" si="57"/>
        <v>#N/A</v>
      </c>
      <c r="FL60" s="207" t="e">
        <f t="shared" si="58"/>
        <v>#N/A</v>
      </c>
      <c r="FM60" s="207" t="e">
        <f t="shared" si="59"/>
        <v>#N/A</v>
      </c>
      <c r="FN60" s="207" t="e">
        <f t="shared" si="60"/>
        <v>#N/A</v>
      </c>
      <c r="FO60" s="207" t="e">
        <f t="shared" si="61"/>
        <v>#N/A</v>
      </c>
      <c r="FP60" s="207" t="e">
        <f t="shared" si="62"/>
        <v>#N/A</v>
      </c>
      <c r="FQ60" s="207" t="e">
        <f t="shared" si="63"/>
        <v>#N/A</v>
      </c>
      <c r="FR60" s="207" t="e">
        <f t="shared" si="64"/>
        <v>#N/A</v>
      </c>
      <c r="FS60" s="207" t="e">
        <f t="shared" si="65"/>
        <v>#N/A</v>
      </c>
      <c r="FT60" s="207" t="e">
        <f t="shared" si="66"/>
        <v>#N/A</v>
      </c>
      <c r="FU60" s="207" t="e">
        <f t="shared" si="67"/>
        <v>#N/A</v>
      </c>
      <c r="FV60" s="207" t="e">
        <f t="shared" si="68"/>
        <v>#N/A</v>
      </c>
      <c r="FW60" s="207" t="e">
        <f t="shared" si="69"/>
        <v>#N/A</v>
      </c>
      <c r="FX60" s="207" t="e">
        <f t="shared" si="70"/>
        <v>#N/A</v>
      </c>
      <c r="FY60" s="207" t="e">
        <f t="shared" si="71"/>
        <v>#N/A</v>
      </c>
      <c r="FZ60" s="207" t="e">
        <f t="shared" si="72"/>
        <v>#N/A</v>
      </c>
      <c r="GA60" s="207" t="e">
        <f t="shared" si="73"/>
        <v>#N/A</v>
      </c>
      <c r="GB60" s="207" t="e">
        <f t="shared" si="74"/>
        <v>#N/A</v>
      </c>
      <c r="GC60" s="207" t="e">
        <f t="shared" si="75"/>
        <v>#N/A</v>
      </c>
      <c r="GD60" s="207" t="e">
        <f t="shared" si="76"/>
        <v>#N/A</v>
      </c>
      <c r="GE60" s="207" t="e">
        <f t="shared" si="77"/>
        <v>#N/A</v>
      </c>
      <c r="GF60" s="207" t="e">
        <f t="shared" si="78"/>
        <v>#N/A</v>
      </c>
      <c r="GG60" s="207" t="e">
        <f t="shared" si="79"/>
        <v>#N/A</v>
      </c>
      <c r="GH60" s="207" t="e">
        <f t="shared" si="80"/>
        <v>#N/A</v>
      </c>
      <c r="GI60" s="207" t="e">
        <f t="shared" si="81"/>
        <v>#N/A</v>
      </c>
      <c r="GJ60" s="207" t="e">
        <f t="shared" si="82"/>
        <v>#N/A</v>
      </c>
      <c r="GK60" s="207" t="e">
        <f t="shared" si="83"/>
        <v>#N/A</v>
      </c>
      <c r="GL60" s="207" t="e">
        <f t="shared" si="84"/>
        <v>#N/A</v>
      </c>
      <c r="GM60" s="207" t="e">
        <f t="shared" si="85"/>
        <v>#N/A</v>
      </c>
      <c r="GN60" s="207" t="e">
        <f t="shared" si="86"/>
        <v>#N/A</v>
      </c>
      <c r="GO60" s="207" t="e">
        <f t="shared" si="87"/>
        <v>#N/A</v>
      </c>
      <c r="GP60" s="207" t="e">
        <f t="shared" si="88"/>
        <v>#N/A</v>
      </c>
      <c r="GQ60" s="207" t="e">
        <f t="shared" si="89"/>
        <v>#N/A</v>
      </c>
      <c r="GR60" s="207" t="e">
        <f t="shared" si="90"/>
        <v>#N/A</v>
      </c>
      <c r="GS60" s="207" t="e">
        <f t="shared" si="91"/>
        <v>#N/A</v>
      </c>
      <c r="GT60" s="207" t="e">
        <f t="shared" si="92"/>
        <v>#N/A</v>
      </c>
      <c r="GU60" s="207" t="e">
        <f t="shared" si="93"/>
        <v>#N/A</v>
      </c>
      <c r="GV60" s="207" t="e">
        <f t="shared" si="94"/>
        <v>#N/A</v>
      </c>
      <c r="GW60" s="207" t="e">
        <f t="shared" si="95"/>
        <v>#N/A</v>
      </c>
      <c r="GX60" s="207" t="e">
        <f t="shared" si="96"/>
        <v>#N/A</v>
      </c>
      <c r="GY60" s="207" t="e">
        <f t="shared" si="97"/>
        <v>#N/A</v>
      </c>
      <c r="GZ60" s="207" t="e">
        <f t="shared" si="98"/>
        <v>#N/A</v>
      </c>
      <c r="HA60" s="207" t="e">
        <f t="shared" si="99"/>
        <v>#N/A</v>
      </c>
      <c r="HB60" s="207" t="e">
        <f t="shared" si="100"/>
        <v>#N/A</v>
      </c>
      <c r="HC60" s="207" t="e">
        <f t="shared" si="101"/>
        <v>#N/A</v>
      </c>
      <c r="HD60" s="207" t="e">
        <f t="shared" si="102"/>
        <v>#N/A</v>
      </c>
      <c r="HE60" s="207" t="e">
        <f t="shared" si="103"/>
        <v>#N/A</v>
      </c>
      <c r="HF60" s="207" t="e">
        <f t="shared" si="104"/>
        <v>#N/A</v>
      </c>
      <c r="HG60" s="207" t="e">
        <f t="shared" si="105"/>
        <v>#N/A</v>
      </c>
      <c r="HH60" s="207" t="e">
        <f t="shared" si="106"/>
        <v>#N/A</v>
      </c>
      <c r="HI60" s="207" t="e">
        <f t="shared" si="107"/>
        <v>#N/A</v>
      </c>
      <c r="HJ60" s="207" t="e">
        <f t="shared" si="108"/>
        <v>#N/A</v>
      </c>
      <c r="HK60" s="207" t="e">
        <f t="shared" si="109"/>
        <v>#N/A</v>
      </c>
      <c r="HL60" s="207" t="e">
        <f t="shared" si="110"/>
        <v>#N/A</v>
      </c>
      <c r="HM60" s="207" t="e">
        <f t="shared" si="111"/>
        <v>#N/A</v>
      </c>
      <c r="HN60" s="207" t="e">
        <f t="shared" si="112"/>
        <v>#N/A</v>
      </c>
      <c r="HO60" s="207" t="e">
        <f t="shared" si="113"/>
        <v>#N/A</v>
      </c>
      <c r="HP60" s="207" t="e">
        <f t="shared" si="114"/>
        <v>#N/A</v>
      </c>
      <c r="HQ60" s="207" t="e">
        <f t="shared" si="115"/>
        <v>#N/A</v>
      </c>
      <c r="HR60" s="207" t="e">
        <f t="shared" si="116"/>
        <v>#N/A</v>
      </c>
      <c r="HS60" s="207" t="e">
        <f t="shared" si="117"/>
        <v>#N/A</v>
      </c>
      <c r="HT60" s="207" t="e">
        <f t="shared" si="118"/>
        <v>#N/A</v>
      </c>
      <c r="HU60" s="207" t="e">
        <f t="shared" si="119"/>
        <v>#N/A</v>
      </c>
      <c r="HV60" s="207" t="e">
        <f t="shared" si="120"/>
        <v>#N/A</v>
      </c>
      <c r="HW60" s="207" t="e">
        <f t="shared" si="121"/>
        <v>#N/A</v>
      </c>
      <c r="HX60" s="207" t="e">
        <f t="shared" si="122"/>
        <v>#N/A</v>
      </c>
      <c r="HY60" s="207" t="e">
        <f t="shared" si="123"/>
        <v>#N/A</v>
      </c>
      <c r="HZ60" s="207" t="e">
        <f t="shared" si="124"/>
        <v>#N/A</v>
      </c>
      <c r="IA60" s="207" t="e">
        <f t="shared" si="125"/>
        <v>#N/A</v>
      </c>
      <c r="IB60" s="207" t="e">
        <f t="shared" si="126"/>
        <v>#N/A</v>
      </c>
    </row>
    <row r="61" spans="1:236" hidden="1" x14ac:dyDescent="0.25">
      <c r="A61" s="22">
        <v>58</v>
      </c>
      <c r="B61" s="110" t="str">
        <f t="shared" si="10"/>
        <v/>
      </c>
      <c r="C61" s="124"/>
      <c r="D61" s="110" t="str">
        <f t="shared" si="11"/>
        <v/>
      </c>
      <c r="E61" s="119" t="str">
        <f t="shared" si="12"/>
        <v/>
      </c>
      <c r="F61" s="23" t="str">
        <f t="shared" si="13"/>
        <v/>
      </c>
      <c r="G61" s="24" t="str">
        <f t="shared" si="14"/>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15"/>
        <v/>
      </c>
      <c r="K61" s="26"/>
      <c r="L61" s="24" t="str">
        <f>IF(OR(F61="",K61=""),"",MATCH(K61,Confidence!$A$1:$A$10,0))</f>
        <v/>
      </c>
      <c r="M61" s="27" t="str">
        <f t="shared" si="16"/>
        <v/>
      </c>
      <c r="N61" s="27" t="str">
        <f t="shared" si="17"/>
        <v/>
      </c>
      <c r="O61" s="24"/>
      <c r="P61" s="111" t="str">
        <f t="shared" si="18"/>
        <v/>
      </c>
      <c r="Q61" s="111" t="str">
        <f t="shared" si="19"/>
        <v/>
      </c>
      <c r="R61" s="39" t="str">
        <f t="shared" si="20"/>
        <v/>
      </c>
      <c r="S61" s="124"/>
      <c r="T61" s="218" t="str">
        <f>IF(AND(B61&gt;0,C61&gt;0,D61&gt;0,M61&gt;0,N61&gt;0,S61&gt;0,NOT(K61="")),ABS(VLOOKUP($S$1,VLookups!$A$28:$B$29,2,FALSE)-_xlfn.BETA.DIST(S61,IF(G61="L",N61,M61),IF(G61="L",M61,N61),TRUE,B61,D61)),"")</f>
        <v/>
      </c>
      <c r="U61" s="121" t="str">
        <f>IF(OR($M61="",$N61=""),"",_xlfn.BETA.INV(ABS(VLOOKUP($S$1,VLookups!$A$28:$B$29,2,FALSE)-U$3),IF($G61="L",$N61,$M61),IF($G61="L",$M61,$N61),$B61,$D61))</f>
        <v/>
      </c>
      <c r="V61" s="122" t="str">
        <f>IF(OR($M61="",$N61=""),"",_xlfn.BETA.INV(ABS(VLOOKUP($S$1,VLookups!$A$28:$B$29,2,FALSE)-V$3),IF($G61="L",$N61,$M61),IF($G61="L",$M61,$N61),$B61,$D61))</f>
        <v/>
      </c>
      <c r="W61" s="121" t="str">
        <f>IF(OR($M61="",$N61=""),"",_xlfn.BETA.INV(ABS(VLOOKUP($S$1,VLookups!$A$28:$B$29,2,FALSE)-W$3),IF($G61="L",$N61,$M61),IF($G61="L",$M61,$N61),$B61,$D61))</f>
        <v/>
      </c>
      <c r="X61" s="122" t="str">
        <f>IF(OR($M61="",$N61=""),"",_xlfn.BETA.INV(ABS(VLOOKUP($S$1,VLookups!$A$28:$B$29,2,FALSE)-X$3),IF($G61="L",$N61,$M61),IF($G61="L",$M61,$N61),$B61,$D61))</f>
        <v/>
      </c>
      <c r="Y61" s="121" t="str">
        <f>IF(OR($M61="",$N61=""),"",_xlfn.BETA.INV(ABS(VLOOKUP($S$1,VLookups!$A$28:$B$29,2,FALSE)-Y$3),IF($G61="L",$N61,$M61),IF($G61="L",$M61,$N61),$B61,$D61))</f>
        <v/>
      </c>
      <c r="Z61" s="122" t="str">
        <f>IF(OR($M61="",$N61=""),"",_xlfn.BETA.INV(ABS(VLOOKUP($S$1,VLookups!$A$28:$B$29,2,FALSE)-Z$3),IF($G61="L",$N61,$M61),IF($G61="L",$M61,$N61),$B61,$D61))</f>
        <v/>
      </c>
      <c r="AA61" s="121" t="str">
        <f>IF(OR($M61="",$N61=""),"",_xlfn.BETA.INV(ABS(VLOOKUP($S$1,VLookups!$A$28:$B$29,2,FALSE)-AA$3),IF($G61="L",$N61,$M61),IF($G61="L",$M61,$N61),$B61,$D61))</f>
        <v/>
      </c>
      <c r="AB61" s="122" t="str">
        <f>IF(OR($M61="",$N61=""),"",_xlfn.BETA.INV(ABS(VLOOKUP($S$1,VLookups!$A$28:$B$29,2,FALSE)-AB$3),IF($G61="L",$N61,$M61),IF($G61="L",$M61,$N61),$B61,$D61))</f>
        <v/>
      </c>
      <c r="AC61" s="121" t="str">
        <f>IF(OR($M61="",$N61=""),"",_xlfn.BETA.INV(ABS(VLOOKUP($S$1,VLookups!$A$28:$B$29,2,FALSE)-AC$3),IF($G61="L",$N61,$M61),IF($G61="L",$M61,$N61),$B61,$D61))</f>
        <v/>
      </c>
      <c r="AD61" s="122" t="str">
        <f>IF(OR($M61="",$N61=""),"",_xlfn.BETA.INV(ABS(VLOOKUP($S$1,VLookups!$A$28:$B$29,2,FALSE)-AD$3),IF($G61="L",$N61,$M61),IF($G61="L",$M61,$N61),$B61,$D61))</f>
        <v/>
      </c>
      <c r="AE61" s="121" t="str">
        <f>IF(OR($M61="",$N61=""),"",_xlfn.BETA.INV(ABS(VLOOKUP($S$1,VLookups!$A$28:$B$29,2,FALSE)-AE$3),IF($G61="L",$N61,$M61),IF($G61="L",$M61,$N61),$B61,$D61))</f>
        <v/>
      </c>
      <c r="AF61" s="122" t="str">
        <f>IF(OR($M61="",$N61=""),"",_xlfn.BETA.INV(ABS(VLOOKUP($S$1,VLookups!$A$28:$B$29,2,FALSE)-AF$3),IF($G61="L",$N61,$M61),IF($G61="L",$M61,$N61),$B61,$D61))</f>
        <v/>
      </c>
      <c r="AG61" s="17"/>
      <c r="AH61" s="208" t="str">
        <f t="shared" si="21"/>
        <v/>
      </c>
      <c r="AI61" s="206" t="str">
        <f t="shared" si="22"/>
        <v/>
      </c>
      <c r="AJ61" s="190" t="str">
        <f t="shared" ref="AJ61:CU61" si="237">IF(ISNONTEXT($AH61),AI61+$AH61,"")</f>
        <v/>
      </c>
      <c r="AK61" s="190" t="str">
        <f t="shared" si="237"/>
        <v/>
      </c>
      <c r="AL61" s="190" t="str">
        <f t="shared" si="237"/>
        <v/>
      </c>
      <c r="AM61" s="190" t="str">
        <f t="shared" si="237"/>
        <v/>
      </c>
      <c r="AN61" s="190" t="str">
        <f t="shared" si="237"/>
        <v/>
      </c>
      <c r="AO61" s="190" t="str">
        <f t="shared" si="237"/>
        <v/>
      </c>
      <c r="AP61" s="190" t="str">
        <f t="shared" si="237"/>
        <v/>
      </c>
      <c r="AQ61" s="190" t="str">
        <f t="shared" si="237"/>
        <v/>
      </c>
      <c r="AR61" s="190" t="str">
        <f t="shared" si="237"/>
        <v/>
      </c>
      <c r="AS61" s="190" t="str">
        <f t="shared" si="237"/>
        <v/>
      </c>
      <c r="AT61" s="190" t="str">
        <f t="shared" si="237"/>
        <v/>
      </c>
      <c r="AU61" s="190" t="str">
        <f t="shared" si="237"/>
        <v/>
      </c>
      <c r="AV61" s="190" t="str">
        <f t="shared" si="237"/>
        <v/>
      </c>
      <c r="AW61" s="190" t="str">
        <f t="shared" si="237"/>
        <v/>
      </c>
      <c r="AX61" s="190" t="str">
        <f t="shared" si="237"/>
        <v/>
      </c>
      <c r="AY61" s="190" t="str">
        <f t="shared" si="237"/>
        <v/>
      </c>
      <c r="AZ61" s="190" t="str">
        <f t="shared" si="237"/>
        <v/>
      </c>
      <c r="BA61" s="190" t="str">
        <f t="shared" si="237"/>
        <v/>
      </c>
      <c r="BB61" s="190" t="str">
        <f t="shared" si="237"/>
        <v/>
      </c>
      <c r="BC61" s="190" t="str">
        <f t="shared" si="237"/>
        <v/>
      </c>
      <c r="BD61" s="190" t="str">
        <f t="shared" si="237"/>
        <v/>
      </c>
      <c r="BE61" s="190" t="str">
        <f t="shared" si="237"/>
        <v/>
      </c>
      <c r="BF61" s="190" t="str">
        <f t="shared" si="237"/>
        <v/>
      </c>
      <c r="BG61" s="190" t="str">
        <f t="shared" si="237"/>
        <v/>
      </c>
      <c r="BH61" s="190" t="str">
        <f t="shared" si="237"/>
        <v/>
      </c>
      <c r="BI61" s="190" t="str">
        <f t="shared" si="237"/>
        <v/>
      </c>
      <c r="BJ61" s="190" t="str">
        <f t="shared" si="237"/>
        <v/>
      </c>
      <c r="BK61" s="190" t="str">
        <f t="shared" si="237"/>
        <v/>
      </c>
      <c r="BL61" s="190" t="str">
        <f t="shared" si="237"/>
        <v/>
      </c>
      <c r="BM61" s="190" t="str">
        <f t="shared" si="237"/>
        <v/>
      </c>
      <c r="BN61" s="190" t="str">
        <f t="shared" si="237"/>
        <v/>
      </c>
      <c r="BO61" s="190" t="str">
        <f t="shared" si="237"/>
        <v/>
      </c>
      <c r="BP61" s="190" t="str">
        <f t="shared" si="237"/>
        <v/>
      </c>
      <c r="BQ61" s="190" t="str">
        <f t="shared" si="237"/>
        <v/>
      </c>
      <c r="BR61" s="190" t="str">
        <f t="shared" si="237"/>
        <v/>
      </c>
      <c r="BS61" s="190" t="str">
        <f t="shared" si="237"/>
        <v/>
      </c>
      <c r="BT61" s="190" t="str">
        <f t="shared" si="237"/>
        <v/>
      </c>
      <c r="BU61" s="190" t="str">
        <f t="shared" si="237"/>
        <v/>
      </c>
      <c r="BV61" s="190" t="str">
        <f t="shared" si="237"/>
        <v/>
      </c>
      <c r="BW61" s="190" t="str">
        <f t="shared" si="237"/>
        <v/>
      </c>
      <c r="BX61" s="190" t="str">
        <f t="shared" si="237"/>
        <v/>
      </c>
      <c r="BY61" s="190" t="str">
        <f t="shared" si="237"/>
        <v/>
      </c>
      <c r="BZ61" s="190" t="str">
        <f t="shared" si="237"/>
        <v/>
      </c>
      <c r="CA61" s="190" t="str">
        <f t="shared" si="237"/>
        <v/>
      </c>
      <c r="CB61" s="190" t="str">
        <f t="shared" si="237"/>
        <v/>
      </c>
      <c r="CC61" s="190" t="str">
        <f t="shared" si="237"/>
        <v/>
      </c>
      <c r="CD61" s="190" t="str">
        <f t="shared" si="237"/>
        <v/>
      </c>
      <c r="CE61" s="190" t="str">
        <f t="shared" si="237"/>
        <v/>
      </c>
      <c r="CF61" s="190" t="str">
        <f t="shared" si="237"/>
        <v/>
      </c>
      <c r="CG61" s="190" t="str">
        <f t="shared" si="237"/>
        <v/>
      </c>
      <c r="CH61" s="190" t="str">
        <f t="shared" si="237"/>
        <v/>
      </c>
      <c r="CI61" s="190" t="str">
        <f t="shared" si="237"/>
        <v/>
      </c>
      <c r="CJ61" s="190" t="str">
        <f t="shared" si="237"/>
        <v/>
      </c>
      <c r="CK61" s="190" t="str">
        <f t="shared" si="237"/>
        <v/>
      </c>
      <c r="CL61" s="190" t="str">
        <f t="shared" si="237"/>
        <v/>
      </c>
      <c r="CM61" s="190" t="str">
        <f t="shared" si="237"/>
        <v/>
      </c>
      <c r="CN61" s="190" t="str">
        <f t="shared" si="237"/>
        <v/>
      </c>
      <c r="CO61" s="190" t="str">
        <f t="shared" si="237"/>
        <v/>
      </c>
      <c r="CP61" s="190" t="str">
        <f t="shared" si="237"/>
        <v/>
      </c>
      <c r="CQ61" s="190" t="str">
        <f t="shared" si="237"/>
        <v/>
      </c>
      <c r="CR61" s="190" t="str">
        <f t="shared" si="237"/>
        <v/>
      </c>
      <c r="CS61" s="190" t="str">
        <f t="shared" si="237"/>
        <v/>
      </c>
      <c r="CT61" s="190" t="str">
        <f t="shared" si="237"/>
        <v/>
      </c>
      <c r="CU61" s="190" t="str">
        <f t="shared" si="237"/>
        <v/>
      </c>
      <c r="CV61" s="190" t="str">
        <f t="shared" ref="CV61:ED61" si="238">IF(ISNONTEXT($AH61),CU61+$AH61,"")</f>
        <v/>
      </c>
      <c r="CW61" s="190" t="str">
        <f t="shared" si="238"/>
        <v/>
      </c>
      <c r="CX61" s="190" t="str">
        <f t="shared" si="238"/>
        <v/>
      </c>
      <c r="CY61" s="190" t="str">
        <f t="shared" si="238"/>
        <v/>
      </c>
      <c r="CZ61" s="190" t="str">
        <f t="shared" si="238"/>
        <v/>
      </c>
      <c r="DA61" s="190" t="str">
        <f t="shared" si="238"/>
        <v/>
      </c>
      <c r="DB61" s="190" t="str">
        <f t="shared" si="238"/>
        <v/>
      </c>
      <c r="DC61" s="190" t="str">
        <f t="shared" si="238"/>
        <v/>
      </c>
      <c r="DD61" s="190" t="str">
        <f t="shared" si="238"/>
        <v/>
      </c>
      <c r="DE61" s="190" t="str">
        <f t="shared" si="238"/>
        <v/>
      </c>
      <c r="DF61" s="190" t="str">
        <f t="shared" si="238"/>
        <v/>
      </c>
      <c r="DG61" s="190" t="str">
        <f t="shared" si="238"/>
        <v/>
      </c>
      <c r="DH61" s="190" t="str">
        <f t="shared" si="238"/>
        <v/>
      </c>
      <c r="DI61" s="190" t="str">
        <f t="shared" si="238"/>
        <v/>
      </c>
      <c r="DJ61" s="190" t="str">
        <f t="shared" si="238"/>
        <v/>
      </c>
      <c r="DK61" s="190" t="str">
        <f t="shared" si="238"/>
        <v/>
      </c>
      <c r="DL61" s="190" t="str">
        <f t="shared" si="238"/>
        <v/>
      </c>
      <c r="DM61" s="190" t="str">
        <f t="shared" si="238"/>
        <v/>
      </c>
      <c r="DN61" s="190" t="str">
        <f t="shared" si="238"/>
        <v/>
      </c>
      <c r="DO61" s="190" t="str">
        <f t="shared" si="238"/>
        <v/>
      </c>
      <c r="DP61" s="190" t="str">
        <f t="shared" si="238"/>
        <v/>
      </c>
      <c r="DQ61" s="190" t="str">
        <f t="shared" si="238"/>
        <v/>
      </c>
      <c r="DR61" s="190" t="str">
        <f t="shared" si="238"/>
        <v/>
      </c>
      <c r="DS61" s="190" t="str">
        <f t="shared" si="238"/>
        <v/>
      </c>
      <c r="DT61" s="190" t="str">
        <f t="shared" si="238"/>
        <v/>
      </c>
      <c r="DU61" s="190" t="str">
        <f t="shared" si="238"/>
        <v/>
      </c>
      <c r="DV61" s="190" t="str">
        <f t="shared" si="238"/>
        <v/>
      </c>
      <c r="DW61" s="190" t="str">
        <f t="shared" si="238"/>
        <v/>
      </c>
      <c r="DX61" s="190" t="str">
        <f t="shared" si="238"/>
        <v/>
      </c>
      <c r="DY61" s="190" t="str">
        <f t="shared" si="238"/>
        <v/>
      </c>
      <c r="DZ61" s="190" t="str">
        <f t="shared" si="238"/>
        <v/>
      </c>
      <c r="EA61" s="190" t="str">
        <f t="shared" si="238"/>
        <v/>
      </c>
      <c r="EB61" s="190" t="str">
        <f t="shared" si="238"/>
        <v/>
      </c>
      <c r="EC61" s="190" t="str">
        <f t="shared" si="238"/>
        <v/>
      </c>
      <c r="ED61" s="190" t="str">
        <f t="shared" si="238"/>
        <v/>
      </c>
      <c r="EE61" s="206" t="str">
        <f t="shared" si="25"/>
        <v/>
      </c>
      <c r="EF61" s="207" t="e">
        <f t="shared" si="26"/>
        <v>#N/A</v>
      </c>
      <c r="EG61" s="207" t="e">
        <f t="shared" si="27"/>
        <v>#N/A</v>
      </c>
      <c r="EH61" s="207" t="e">
        <f t="shared" si="28"/>
        <v>#N/A</v>
      </c>
      <c r="EI61" s="207" t="e">
        <f t="shared" si="29"/>
        <v>#N/A</v>
      </c>
      <c r="EJ61" s="207" t="e">
        <f t="shared" si="30"/>
        <v>#N/A</v>
      </c>
      <c r="EK61" s="207" t="e">
        <f t="shared" si="31"/>
        <v>#N/A</v>
      </c>
      <c r="EL61" s="207" t="e">
        <f t="shared" si="32"/>
        <v>#N/A</v>
      </c>
      <c r="EM61" s="207" t="e">
        <f t="shared" si="33"/>
        <v>#N/A</v>
      </c>
      <c r="EN61" s="207" t="e">
        <f t="shared" si="34"/>
        <v>#N/A</v>
      </c>
      <c r="EO61" s="207" t="e">
        <f t="shared" si="35"/>
        <v>#N/A</v>
      </c>
      <c r="EP61" s="207" t="e">
        <f t="shared" si="36"/>
        <v>#N/A</v>
      </c>
      <c r="EQ61" s="207" t="e">
        <f t="shared" si="37"/>
        <v>#N/A</v>
      </c>
      <c r="ER61" s="207" t="e">
        <f t="shared" si="38"/>
        <v>#N/A</v>
      </c>
      <c r="ES61" s="207" t="e">
        <f t="shared" si="39"/>
        <v>#N/A</v>
      </c>
      <c r="ET61" s="207" t="e">
        <f t="shared" si="40"/>
        <v>#N/A</v>
      </c>
      <c r="EU61" s="207" t="e">
        <f t="shared" si="41"/>
        <v>#N/A</v>
      </c>
      <c r="EV61" s="207" t="e">
        <f t="shared" si="42"/>
        <v>#N/A</v>
      </c>
      <c r="EW61" s="207" t="e">
        <f t="shared" si="43"/>
        <v>#N/A</v>
      </c>
      <c r="EX61" s="207" t="e">
        <f t="shared" si="44"/>
        <v>#N/A</v>
      </c>
      <c r="EY61" s="207" t="e">
        <f t="shared" si="45"/>
        <v>#N/A</v>
      </c>
      <c r="EZ61" s="207" t="e">
        <f t="shared" si="46"/>
        <v>#N/A</v>
      </c>
      <c r="FA61" s="207" t="e">
        <f t="shared" si="47"/>
        <v>#N/A</v>
      </c>
      <c r="FB61" s="207" t="e">
        <f t="shared" si="48"/>
        <v>#N/A</v>
      </c>
      <c r="FC61" s="207" t="e">
        <f t="shared" si="49"/>
        <v>#N/A</v>
      </c>
      <c r="FD61" s="207" t="e">
        <f t="shared" si="50"/>
        <v>#N/A</v>
      </c>
      <c r="FE61" s="207" t="e">
        <f t="shared" si="51"/>
        <v>#N/A</v>
      </c>
      <c r="FF61" s="207" t="e">
        <f t="shared" si="52"/>
        <v>#N/A</v>
      </c>
      <c r="FG61" s="207" t="e">
        <f t="shared" si="53"/>
        <v>#N/A</v>
      </c>
      <c r="FH61" s="207" t="e">
        <f t="shared" si="54"/>
        <v>#N/A</v>
      </c>
      <c r="FI61" s="207" t="e">
        <f t="shared" si="55"/>
        <v>#N/A</v>
      </c>
      <c r="FJ61" s="207" t="e">
        <f t="shared" si="56"/>
        <v>#N/A</v>
      </c>
      <c r="FK61" s="207" t="e">
        <f t="shared" si="57"/>
        <v>#N/A</v>
      </c>
      <c r="FL61" s="207" t="e">
        <f t="shared" si="58"/>
        <v>#N/A</v>
      </c>
      <c r="FM61" s="207" t="e">
        <f t="shared" si="59"/>
        <v>#N/A</v>
      </c>
      <c r="FN61" s="207" t="e">
        <f t="shared" si="60"/>
        <v>#N/A</v>
      </c>
      <c r="FO61" s="207" t="e">
        <f t="shared" si="61"/>
        <v>#N/A</v>
      </c>
      <c r="FP61" s="207" t="e">
        <f t="shared" si="62"/>
        <v>#N/A</v>
      </c>
      <c r="FQ61" s="207" t="e">
        <f t="shared" si="63"/>
        <v>#N/A</v>
      </c>
      <c r="FR61" s="207" t="e">
        <f t="shared" si="64"/>
        <v>#N/A</v>
      </c>
      <c r="FS61" s="207" t="e">
        <f t="shared" si="65"/>
        <v>#N/A</v>
      </c>
      <c r="FT61" s="207" t="e">
        <f t="shared" si="66"/>
        <v>#N/A</v>
      </c>
      <c r="FU61" s="207" t="e">
        <f t="shared" si="67"/>
        <v>#N/A</v>
      </c>
      <c r="FV61" s="207" t="e">
        <f t="shared" si="68"/>
        <v>#N/A</v>
      </c>
      <c r="FW61" s="207" t="e">
        <f t="shared" si="69"/>
        <v>#N/A</v>
      </c>
      <c r="FX61" s="207" t="e">
        <f t="shared" si="70"/>
        <v>#N/A</v>
      </c>
      <c r="FY61" s="207" t="e">
        <f t="shared" si="71"/>
        <v>#N/A</v>
      </c>
      <c r="FZ61" s="207" t="e">
        <f t="shared" si="72"/>
        <v>#N/A</v>
      </c>
      <c r="GA61" s="207" t="e">
        <f t="shared" si="73"/>
        <v>#N/A</v>
      </c>
      <c r="GB61" s="207" t="e">
        <f t="shared" si="74"/>
        <v>#N/A</v>
      </c>
      <c r="GC61" s="207" t="e">
        <f t="shared" si="75"/>
        <v>#N/A</v>
      </c>
      <c r="GD61" s="207" t="e">
        <f t="shared" si="76"/>
        <v>#N/A</v>
      </c>
      <c r="GE61" s="207" t="e">
        <f t="shared" si="77"/>
        <v>#N/A</v>
      </c>
      <c r="GF61" s="207" t="e">
        <f t="shared" si="78"/>
        <v>#N/A</v>
      </c>
      <c r="GG61" s="207" t="e">
        <f t="shared" si="79"/>
        <v>#N/A</v>
      </c>
      <c r="GH61" s="207" t="e">
        <f t="shared" si="80"/>
        <v>#N/A</v>
      </c>
      <c r="GI61" s="207" t="e">
        <f t="shared" si="81"/>
        <v>#N/A</v>
      </c>
      <c r="GJ61" s="207" t="e">
        <f t="shared" si="82"/>
        <v>#N/A</v>
      </c>
      <c r="GK61" s="207" t="e">
        <f t="shared" si="83"/>
        <v>#N/A</v>
      </c>
      <c r="GL61" s="207" t="e">
        <f t="shared" si="84"/>
        <v>#N/A</v>
      </c>
      <c r="GM61" s="207" t="e">
        <f t="shared" si="85"/>
        <v>#N/A</v>
      </c>
      <c r="GN61" s="207" t="e">
        <f t="shared" si="86"/>
        <v>#N/A</v>
      </c>
      <c r="GO61" s="207" t="e">
        <f t="shared" si="87"/>
        <v>#N/A</v>
      </c>
      <c r="GP61" s="207" t="e">
        <f t="shared" si="88"/>
        <v>#N/A</v>
      </c>
      <c r="GQ61" s="207" t="e">
        <f t="shared" si="89"/>
        <v>#N/A</v>
      </c>
      <c r="GR61" s="207" t="e">
        <f t="shared" si="90"/>
        <v>#N/A</v>
      </c>
      <c r="GS61" s="207" t="e">
        <f t="shared" si="91"/>
        <v>#N/A</v>
      </c>
      <c r="GT61" s="207" t="e">
        <f t="shared" si="92"/>
        <v>#N/A</v>
      </c>
      <c r="GU61" s="207" t="e">
        <f t="shared" si="93"/>
        <v>#N/A</v>
      </c>
      <c r="GV61" s="207" t="e">
        <f t="shared" si="94"/>
        <v>#N/A</v>
      </c>
      <c r="GW61" s="207" t="e">
        <f t="shared" si="95"/>
        <v>#N/A</v>
      </c>
      <c r="GX61" s="207" t="e">
        <f t="shared" si="96"/>
        <v>#N/A</v>
      </c>
      <c r="GY61" s="207" t="e">
        <f t="shared" si="97"/>
        <v>#N/A</v>
      </c>
      <c r="GZ61" s="207" t="e">
        <f t="shared" si="98"/>
        <v>#N/A</v>
      </c>
      <c r="HA61" s="207" t="e">
        <f t="shared" si="99"/>
        <v>#N/A</v>
      </c>
      <c r="HB61" s="207" t="e">
        <f t="shared" si="100"/>
        <v>#N/A</v>
      </c>
      <c r="HC61" s="207" t="e">
        <f t="shared" si="101"/>
        <v>#N/A</v>
      </c>
      <c r="HD61" s="207" t="e">
        <f t="shared" si="102"/>
        <v>#N/A</v>
      </c>
      <c r="HE61" s="207" t="e">
        <f t="shared" si="103"/>
        <v>#N/A</v>
      </c>
      <c r="HF61" s="207" t="e">
        <f t="shared" si="104"/>
        <v>#N/A</v>
      </c>
      <c r="HG61" s="207" t="e">
        <f t="shared" si="105"/>
        <v>#N/A</v>
      </c>
      <c r="HH61" s="207" t="e">
        <f t="shared" si="106"/>
        <v>#N/A</v>
      </c>
      <c r="HI61" s="207" t="e">
        <f t="shared" si="107"/>
        <v>#N/A</v>
      </c>
      <c r="HJ61" s="207" t="e">
        <f t="shared" si="108"/>
        <v>#N/A</v>
      </c>
      <c r="HK61" s="207" t="e">
        <f t="shared" si="109"/>
        <v>#N/A</v>
      </c>
      <c r="HL61" s="207" t="e">
        <f t="shared" si="110"/>
        <v>#N/A</v>
      </c>
      <c r="HM61" s="207" t="e">
        <f t="shared" si="111"/>
        <v>#N/A</v>
      </c>
      <c r="HN61" s="207" t="e">
        <f t="shared" si="112"/>
        <v>#N/A</v>
      </c>
      <c r="HO61" s="207" t="e">
        <f t="shared" si="113"/>
        <v>#N/A</v>
      </c>
      <c r="HP61" s="207" t="e">
        <f t="shared" si="114"/>
        <v>#N/A</v>
      </c>
      <c r="HQ61" s="207" t="e">
        <f t="shared" si="115"/>
        <v>#N/A</v>
      </c>
      <c r="HR61" s="207" t="e">
        <f t="shared" si="116"/>
        <v>#N/A</v>
      </c>
      <c r="HS61" s="207" t="e">
        <f t="shared" si="117"/>
        <v>#N/A</v>
      </c>
      <c r="HT61" s="207" t="e">
        <f t="shared" si="118"/>
        <v>#N/A</v>
      </c>
      <c r="HU61" s="207" t="e">
        <f t="shared" si="119"/>
        <v>#N/A</v>
      </c>
      <c r="HV61" s="207" t="e">
        <f t="shared" si="120"/>
        <v>#N/A</v>
      </c>
      <c r="HW61" s="207" t="e">
        <f t="shared" si="121"/>
        <v>#N/A</v>
      </c>
      <c r="HX61" s="207" t="e">
        <f t="shared" si="122"/>
        <v>#N/A</v>
      </c>
      <c r="HY61" s="207" t="e">
        <f t="shared" si="123"/>
        <v>#N/A</v>
      </c>
      <c r="HZ61" s="207" t="e">
        <f t="shared" si="124"/>
        <v>#N/A</v>
      </c>
      <c r="IA61" s="207" t="e">
        <f t="shared" si="125"/>
        <v>#N/A</v>
      </c>
      <c r="IB61" s="207" t="e">
        <f t="shared" si="126"/>
        <v>#N/A</v>
      </c>
    </row>
    <row r="62" spans="1:236" hidden="1" x14ac:dyDescent="0.25">
      <c r="A62" s="22">
        <v>59</v>
      </c>
      <c r="B62" s="110" t="str">
        <f t="shared" si="10"/>
        <v/>
      </c>
      <c r="C62" s="124"/>
      <c r="D62" s="110" t="str">
        <f t="shared" si="11"/>
        <v/>
      </c>
      <c r="E62" s="119" t="str">
        <f t="shared" si="12"/>
        <v/>
      </c>
      <c r="F62" s="23" t="str">
        <f t="shared" si="13"/>
        <v/>
      </c>
      <c r="G62" s="24" t="str">
        <f t="shared" si="14"/>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15"/>
        <v/>
      </c>
      <c r="K62" s="26"/>
      <c r="L62" s="24" t="str">
        <f>IF(OR(F62="",K62=""),"",MATCH(K62,Confidence!$A$1:$A$10,0))</f>
        <v/>
      </c>
      <c r="M62" s="27" t="str">
        <f t="shared" si="16"/>
        <v/>
      </c>
      <c r="N62" s="27" t="str">
        <f t="shared" si="17"/>
        <v/>
      </c>
      <c r="O62" s="24"/>
      <c r="P62" s="111" t="str">
        <f t="shared" si="18"/>
        <v/>
      </c>
      <c r="Q62" s="111" t="str">
        <f t="shared" si="19"/>
        <v/>
      </c>
      <c r="R62" s="39" t="str">
        <f t="shared" si="20"/>
        <v/>
      </c>
      <c r="S62" s="124"/>
      <c r="T62" s="218" t="str">
        <f>IF(AND(B62&gt;0,C62&gt;0,D62&gt;0,M62&gt;0,N62&gt;0,S62&gt;0,NOT(K62="")),ABS(VLOOKUP($S$1,VLookups!$A$28:$B$29,2,FALSE)-_xlfn.BETA.DIST(S62,IF(G62="L",N62,M62),IF(G62="L",M62,N62),TRUE,B62,D62)),"")</f>
        <v/>
      </c>
      <c r="U62" s="121" t="str">
        <f>IF(OR($M62="",$N62=""),"",_xlfn.BETA.INV(ABS(VLOOKUP($S$1,VLookups!$A$28:$B$29,2,FALSE)-U$3),IF($G62="L",$N62,$M62),IF($G62="L",$M62,$N62),$B62,$D62))</f>
        <v/>
      </c>
      <c r="V62" s="122" t="str">
        <f>IF(OR($M62="",$N62=""),"",_xlfn.BETA.INV(ABS(VLOOKUP($S$1,VLookups!$A$28:$B$29,2,FALSE)-V$3),IF($G62="L",$N62,$M62),IF($G62="L",$M62,$N62),$B62,$D62))</f>
        <v/>
      </c>
      <c r="W62" s="121" t="str">
        <f>IF(OR($M62="",$N62=""),"",_xlfn.BETA.INV(ABS(VLOOKUP($S$1,VLookups!$A$28:$B$29,2,FALSE)-W$3),IF($G62="L",$N62,$M62),IF($G62="L",$M62,$N62),$B62,$D62))</f>
        <v/>
      </c>
      <c r="X62" s="122" t="str">
        <f>IF(OR($M62="",$N62=""),"",_xlfn.BETA.INV(ABS(VLOOKUP($S$1,VLookups!$A$28:$B$29,2,FALSE)-X$3),IF($G62="L",$N62,$M62),IF($G62="L",$M62,$N62),$B62,$D62))</f>
        <v/>
      </c>
      <c r="Y62" s="121" t="str">
        <f>IF(OR($M62="",$N62=""),"",_xlfn.BETA.INV(ABS(VLOOKUP($S$1,VLookups!$A$28:$B$29,2,FALSE)-Y$3),IF($G62="L",$N62,$M62),IF($G62="L",$M62,$N62),$B62,$D62))</f>
        <v/>
      </c>
      <c r="Z62" s="122" t="str">
        <f>IF(OR($M62="",$N62=""),"",_xlfn.BETA.INV(ABS(VLOOKUP($S$1,VLookups!$A$28:$B$29,2,FALSE)-Z$3),IF($G62="L",$N62,$M62),IF($G62="L",$M62,$N62),$B62,$D62))</f>
        <v/>
      </c>
      <c r="AA62" s="121" t="str">
        <f>IF(OR($M62="",$N62=""),"",_xlfn.BETA.INV(ABS(VLOOKUP($S$1,VLookups!$A$28:$B$29,2,FALSE)-AA$3),IF($G62="L",$N62,$M62),IF($G62="L",$M62,$N62),$B62,$D62))</f>
        <v/>
      </c>
      <c r="AB62" s="122" t="str">
        <f>IF(OR($M62="",$N62=""),"",_xlfn.BETA.INV(ABS(VLOOKUP($S$1,VLookups!$A$28:$B$29,2,FALSE)-AB$3),IF($G62="L",$N62,$M62),IF($G62="L",$M62,$N62),$B62,$D62))</f>
        <v/>
      </c>
      <c r="AC62" s="121" t="str">
        <f>IF(OR($M62="",$N62=""),"",_xlfn.BETA.INV(ABS(VLOOKUP($S$1,VLookups!$A$28:$B$29,2,FALSE)-AC$3),IF($G62="L",$N62,$M62),IF($G62="L",$M62,$N62),$B62,$D62))</f>
        <v/>
      </c>
      <c r="AD62" s="122" t="str">
        <f>IF(OR($M62="",$N62=""),"",_xlfn.BETA.INV(ABS(VLOOKUP($S$1,VLookups!$A$28:$B$29,2,FALSE)-AD$3),IF($G62="L",$N62,$M62),IF($G62="L",$M62,$N62),$B62,$D62))</f>
        <v/>
      </c>
      <c r="AE62" s="121" t="str">
        <f>IF(OR($M62="",$N62=""),"",_xlfn.BETA.INV(ABS(VLOOKUP($S$1,VLookups!$A$28:$B$29,2,FALSE)-AE$3),IF($G62="L",$N62,$M62),IF($G62="L",$M62,$N62),$B62,$D62))</f>
        <v/>
      </c>
      <c r="AF62" s="122" t="str">
        <f>IF(OR($M62="",$N62=""),"",_xlfn.BETA.INV(ABS(VLOOKUP($S$1,VLookups!$A$28:$B$29,2,FALSE)-AF$3),IF($G62="L",$N62,$M62),IF($G62="L",$M62,$N62),$B62,$D62))</f>
        <v/>
      </c>
      <c r="AG62" s="17"/>
      <c r="AH62" s="208" t="str">
        <f t="shared" si="21"/>
        <v/>
      </c>
      <c r="AI62" s="206" t="str">
        <f t="shared" si="22"/>
        <v/>
      </c>
      <c r="AJ62" s="190" t="str">
        <f t="shared" ref="AJ62:CU62" si="239">IF(ISNONTEXT($AH62),AI62+$AH62,"")</f>
        <v/>
      </c>
      <c r="AK62" s="190" t="str">
        <f t="shared" si="239"/>
        <v/>
      </c>
      <c r="AL62" s="190" t="str">
        <f t="shared" si="239"/>
        <v/>
      </c>
      <c r="AM62" s="190" t="str">
        <f t="shared" si="239"/>
        <v/>
      </c>
      <c r="AN62" s="190" t="str">
        <f t="shared" si="239"/>
        <v/>
      </c>
      <c r="AO62" s="190" t="str">
        <f t="shared" si="239"/>
        <v/>
      </c>
      <c r="AP62" s="190" t="str">
        <f t="shared" si="239"/>
        <v/>
      </c>
      <c r="AQ62" s="190" t="str">
        <f t="shared" si="239"/>
        <v/>
      </c>
      <c r="AR62" s="190" t="str">
        <f t="shared" si="239"/>
        <v/>
      </c>
      <c r="AS62" s="190" t="str">
        <f t="shared" si="239"/>
        <v/>
      </c>
      <c r="AT62" s="190" t="str">
        <f t="shared" si="239"/>
        <v/>
      </c>
      <c r="AU62" s="190" t="str">
        <f t="shared" si="239"/>
        <v/>
      </c>
      <c r="AV62" s="190" t="str">
        <f t="shared" si="239"/>
        <v/>
      </c>
      <c r="AW62" s="190" t="str">
        <f t="shared" si="239"/>
        <v/>
      </c>
      <c r="AX62" s="190" t="str">
        <f t="shared" si="239"/>
        <v/>
      </c>
      <c r="AY62" s="190" t="str">
        <f t="shared" si="239"/>
        <v/>
      </c>
      <c r="AZ62" s="190" t="str">
        <f t="shared" si="239"/>
        <v/>
      </c>
      <c r="BA62" s="190" t="str">
        <f t="shared" si="239"/>
        <v/>
      </c>
      <c r="BB62" s="190" t="str">
        <f t="shared" si="239"/>
        <v/>
      </c>
      <c r="BC62" s="190" t="str">
        <f t="shared" si="239"/>
        <v/>
      </c>
      <c r="BD62" s="190" t="str">
        <f t="shared" si="239"/>
        <v/>
      </c>
      <c r="BE62" s="190" t="str">
        <f t="shared" si="239"/>
        <v/>
      </c>
      <c r="BF62" s="190" t="str">
        <f t="shared" si="239"/>
        <v/>
      </c>
      <c r="BG62" s="190" t="str">
        <f t="shared" si="239"/>
        <v/>
      </c>
      <c r="BH62" s="190" t="str">
        <f t="shared" si="239"/>
        <v/>
      </c>
      <c r="BI62" s="190" t="str">
        <f t="shared" si="239"/>
        <v/>
      </c>
      <c r="BJ62" s="190" t="str">
        <f t="shared" si="239"/>
        <v/>
      </c>
      <c r="BK62" s="190" t="str">
        <f t="shared" si="239"/>
        <v/>
      </c>
      <c r="BL62" s="190" t="str">
        <f t="shared" si="239"/>
        <v/>
      </c>
      <c r="BM62" s="190" t="str">
        <f t="shared" si="239"/>
        <v/>
      </c>
      <c r="BN62" s="190" t="str">
        <f t="shared" si="239"/>
        <v/>
      </c>
      <c r="BO62" s="190" t="str">
        <f t="shared" si="239"/>
        <v/>
      </c>
      <c r="BP62" s="190" t="str">
        <f t="shared" si="239"/>
        <v/>
      </c>
      <c r="BQ62" s="190" t="str">
        <f t="shared" si="239"/>
        <v/>
      </c>
      <c r="BR62" s="190" t="str">
        <f t="shared" si="239"/>
        <v/>
      </c>
      <c r="BS62" s="190" t="str">
        <f t="shared" si="239"/>
        <v/>
      </c>
      <c r="BT62" s="190" t="str">
        <f t="shared" si="239"/>
        <v/>
      </c>
      <c r="BU62" s="190" t="str">
        <f t="shared" si="239"/>
        <v/>
      </c>
      <c r="BV62" s="190" t="str">
        <f t="shared" si="239"/>
        <v/>
      </c>
      <c r="BW62" s="190" t="str">
        <f t="shared" si="239"/>
        <v/>
      </c>
      <c r="BX62" s="190" t="str">
        <f t="shared" si="239"/>
        <v/>
      </c>
      <c r="BY62" s="190" t="str">
        <f t="shared" si="239"/>
        <v/>
      </c>
      <c r="BZ62" s="190" t="str">
        <f t="shared" si="239"/>
        <v/>
      </c>
      <c r="CA62" s="190" t="str">
        <f t="shared" si="239"/>
        <v/>
      </c>
      <c r="CB62" s="190" t="str">
        <f t="shared" si="239"/>
        <v/>
      </c>
      <c r="CC62" s="190" t="str">
        <f t="shared" si="239"/>
        <v/>
      </c>
      <c r="CD62" s="190" t="str">
        <f t="shared" si="239"/>
        <v/>
      </c>
      <c r="CE62" s="190" t="str">
        <f t="shared" si="239"/>
        <v/>
      </c>
      <c r="CF62" s="190" t="str">
        <f t="shared" si="239"/>
        <v/>
      </c>
      <c r="CG62" s="190" t="str">
        <f t="shared" si="239"/>
        <v/>
      </c>
      <c r="CH62" s="190" t="str">
        <f t="shared" si="239"/>
        <v/>
      </c>
      <c r="CI62" s="190" t="str">
        <f t="shared" si="239"/>
        <v/>
      </c>
      <c r="CJ62" s="190" t="str">
        <f t="shared" si="239"/>
        <v/>
      </c>
      <c r="CK62" s="190" t="str">
        <f t="shared" si="239"/>
        <v/>
      </c>
      <c r="CL62" s="190" t="str">
        <f t="shared" si="239"/>
        <v/>
      </c>
      <c r="CM62" s="190" t="str">
        <f t="shared" si="239"/>
        <v/>
      </c>
      <c r="CN62" s="190" t="str">
        <f t="shared" si="239"/>
        <v/>
      </c>
      <c r="CO62" s="190" t="str">
        <f t="shared" si="239"/>
        <v/>
      </c>
      <c r="CP62" s="190" t="str">
        <f t="shared" si="239"/>
        <v/>
      </c>
      <c r="CQ62" s="190" t="str">
        <f t="shared" si="239"/>
        <v/>
      </c>
      <c r="CR62" s="190" t="str">
        <f t="shared" si="239"/>
        <v/>
      </c>
      <c r="CS62" s="190" t="str">
        <f t="shared" si="239"/>
        <v/>
      </c>
      <c r="CT62" s="190" t="str">
        <f t="shared" si="239"/>
        <v/>
      </c>
      <c r="CU62" s="190" t="str">
        <f t="shared" si="239"/>
        <v/>
      </c>
      <c r="CV62" s="190" t="str">
        <f t="shared" ref="CV62:ED62" si="240">IF(ISNONTEXT($AH62),CU62+$AH62,"")</f>
        <v/>
      </c>
      <c r="CW62" s="190" t="str">
        <f t="shared" si="240"/>
        <v/>
      </c>
      <c r="CX62" s="190" t="str">
        <f t="shared" si="240"/>
        <v/>
      </c>
      <c r="CY62" s="190" t="str">
        <f t="shared" si="240"/>
        <v/>
      </c>
      <c r="CZ62" s="190" t="str">
        <f t="shared" si="240"/>
        <v/>
      </c>
      <c r="DA62" s="190" t="str">
        <f t="shared" si="240"/>
        <v/>
      </c>
      <c r="DB62" s="190" t="str">
        <f t="shared" si="240"/>
        <v/>
      </c>
      <c r="DC62" s="190" t="str">
        <f t="shared" si="240"/>
        <v/>
      </c>
      <c r="DD62" s="190" t="str">
        <f t="shared" si="240"/>
        <v/>
      </c>
      <c r="DE62" s="190" t="str">
        <f t="shared" si="240"/>
        <v/>
      </c>
      <c r="DF62" s="190" t="str">
        <f t="shared" si="240"/>
        <v/>
      </c>
      <c r="DG62" s="190" t="str">
        <f t="shared" si="240"/>
        <v/>
      </c>
      <c r="DH62" s="190" t="str">
        <f t="shared" si="240"/>
        <v/>
      </c>
      <c r="DI62" s="190" t="str">
        <f t="shared" si="240"/>
        <v/>
      </c>
      <c r="DJ62" s="190" t="str">
        <f t="shared" si="240"/>
        <v/>
      </c>
      <c r="DK62" s="190" t="str">
        <f t="shared" si="240"/>
        <v/>
      </c>
      <c r="DL62" s="190" t="str">
        <f t="shared" si="240"/>
        <v/>
      </c>
      <c r="DM62" s="190" t="str">
        <f t="shared" si="240"/>
        <v/>
      </c>
      <c r="DN62" s="190" t="str">
        <f t="shared" si="240"/>
        <v/>
      </c>
      <c r="DO62" s="190" t="str">
        <f t="shared" si="240"/>
        <v/>
      </c>
      <c r="DP62" s="190" t="str">
        <f t="shared" si="240"/>
        <v/>
      </c>
      <c r="DQ62" s="190" t="str">
        <f t="shared" si="240"/>
        <v/>
      </c>
      <c r="DR62" s="190" t="str">
        <f t="shared" si="240"/>
        <v/>
      </c>
      <c r="DS62" s="190" t="str">
        <f t="shared" si="240"/>
        <v/>
      </c>
      <c r="DT62" s="190" t="str">
        <f t="shared" si="240"/>
        <v/>
      </c>
      <c r="DU62" s="190" t="str">
        <f t="shared" si="240"/>
        <v/>
      </c>
      <c r="DV62" s="190" t="str">
        <f t="shared" si="240"/>
        <v/>
      </c>
      <c r="DW62" s="190" t="str">
        <f t="shared" si="240"/>
        <v/>
      </c>
      <c r="DX62" s="190" t="str">
        <f t="shared" si="240"/>
        <v/>
      </c>
      <c r="DY62" s="190" t="str">
        <f t="shared" si="240"/>
        <v/>
      </c>
      <c r="DZ62" s="190" t="str">
        <f t="shared" si="240"/>
        <v/>
      </c>
      <c r="EA62" s="190" t="str">
        <f t="shared" si="240"/>
        <v/>
      </c>
      <c r="EB62" s="190" t="str">
        <f t="shared" si="240"/>
        <v/>
      </c>
      <c r="EC62" s="190" t="str">
        <f t="shared" si="240"/>
        <v/>
      </c>
      <c r="ED62" s="190" t="str">
        <f t="shared" si="240"/>
        <v/>
      </c>
      <c r="EE62" s="206" t="str">
        <f t="shared" si="25"/>
        <v/>
      </c>
      <c r="EF62" s="207" t="e">
        <f t="shared" si="26"/>
        <v>#N/A</v>
      </c>
      <c r="EG62" s="207" t="e">
        <f t="shared" si="27"/>
        <v>#N/A</v>
      </c>
      <c r="EH62" s="207" t="e">
        <f t="shared" si="28"/>
        <v>#N/A</v>
      </c>
      <c r="EI62" s="207" t="e">
        <f t="shared" si="29"/>
        <v>#N/A</v>
      </c>
      <c r="EJ62" s="207" t="e">
        <f t="shared" si="30"/>
        <v>#N/A</v>
      </c>
      <c r="EK62" s="207" t="e">
        <f t="shared" si="31"/>
        <v>#N/A</v>
      </c>
      <c r="EL62" s="207" t="e">
        <f t="shared" si="32"/>
        <v>#N/A</v>
      </c>
      <c r="EM62" s="207" t="e">
        <f t="shared" si="33"/>
        <v>#N/A</v>
      </c>
      <c r="EN62" s="207" t="e">
        <f t="shared" si="34"/>
        <v>#N/A</v>
      </c>
      <c r="EO62" s="207" t="e">
        <f t="shared" si="35"/>
        <v>#N/A</v>
      </c>
      <c r="EP62" s="207" t="e">
        <f t="shared" si="36"/>
        <v>#N/A</v>
      </c>
      <c r="EQ62" s="207" t="e">
        <f t="shared" si="37"/>
        <v>#N/A</v>
      </c>
      <c r="ER62" s="207" t="e">
        <f t="shared" si="38"/>
        <v>#N/A</v>
      </c>
      <c r="ES62" s="207" t="e">
        <f t="shared" si="39"/>
        <v>#N/A</v>
      </c>
      <c r="ET62" s="207" t="e">
        <f t="shared" si="40"/>
        <v>#N/A</v>
      </c>
      <c r="EU62" s="207" t="e">
        <f t="shared" si="41"/>
        <v>#N/A</v>
      </c>
      <c r="EV62" s="207" t="e">
        <f t="shared" si="42"/>
        <v>#N/A</v>
      </c>
      <c r="EW62" s="207" t="e">
        <f t="shared" si="43"/>
        <v>#N/A</v>
      </c>
      <c r="EX62" s="207" t="e">
        <f t="shared" si="44"/>
        <v>#N/A</v>
      </c>
      <c r="EY62" s="207" t="e">
        <f t="shared" si="45"/>
        <v>#N/A</v>
      </c>
      <c r="EZ62" s="207" t="e">
        <f t="shared" si="46"/>
        <v>#N/A</v>
      </c>
      <c r="FA62" s="207" t="e">
        <f t="shared" si="47"/>
        <v>#N/A</v>
      </c>
      <c r="FB62" s="207" t="e">
        <f t="shared" si="48"/>
        <v>#N/A</v>
      </c>
      <c r="FC62" s="207" t="e">
        <f t="shared" si="49"/>
        <v>#N/A</v>
      </c>
      <c r="FD62" s="207" t="e">
        <f t="shared" si="50"/>
        <v>#N/A</v>
      </c>
      <c r="FE62" s="207" t="e">
        <f t="shared" si="51"/>
        <v>#N/A</v>
      </c>
      <c r="FF62" s="207" t="e">
        <f t="shared" si="52"/>
        <v>#N/A</v>
      </c>
      <c r="FG62" s="207" t="e">
        <f t="shared" si="53"/>
        <v>#N/A</v>
      </c>
      <c r="FH62" s="207" t="e">
        <f t="shared" si="54"/>
        <v>#N/A</v>
      </c>
      <c r="FI62" s="207" t="e">
        <f t="shared" si="55"/>
        <v>#N/A</v>
      </c>
      <c r="FJ62" s="207" t="e">
        <f t="shared" si="56"/>
        <v>#N/A</v>
      </c>
      <c r="FK62" s="207" t="e">
        <f t="shared" si="57"/>
        <v>#N/A</v>
      </c>
      <c r="FL62" s="207" t="e">
        <f t="shared" si="58"/>
        <v>#N/A</v>
      </c>
      <c r="FM62" s="207" t="e">
        <f t="shared" si="59"/>
        <v>#N/A</v>
      </c>
      <c r="FN62" s="207" t="e">
        <f t="shared" si="60"/>
        <v>#N/A</v>
      </c>
      <c r="FO62" s="207" t="e">
        <f t="shared" si="61"/>
        <v>#N/A</v>
      </c>
      <c r="FP62" s="207" t="e">
        <f t="shared" si="62"/>
        <v>#N/A</v>
      </c>
      <c r="FQ62" s="207" t="e">
        <f t="shared" si="63"/>
        <v>#N/A</v>
      </c>
      <c r="FR62" s="207" t="e">
        <f t="shared" si="64"/>
        <v>#N/A</v>
      </c>
      <c r="FS62" s="207" t="e">
        <f t="shared" si="65"/>
        <v>#N/A</v>
      </c>
      <c r="FT62" s="207" t="e">
        <f t="shared" si="66"/>
        <v>#N/A</v>
      </c>
      <c r="FU62" s="207" t="e">
        <f t="shared" si="67"/>
        <v>#N/A</v>
      </c>
      <c r="FV62" s="207" t="e">
        <f t="shared" si="68"/>
        <v>#N/A</v>
      </c>
      <c r="FW62" s="207" t="e">
        <f t="shared" si="69"/>
        <v>#N/A</v>
      </c>
      <c r="FX62" s="207" t="e">
        <f t="shared" si="70"/>
        <v>#N/A</v>
      </c>
      <c r="FY62" s="207" t="e">
        <f t="shared" si="71"/>
        <v>#N/A</v>
      </c>
      <c r="FZ62" s="207" t="e">
        <f t="shared" si="72"/>
        <v>#N/A</v>
      </c>
      <c r="GA62" s="207" t="e">
        <f t="shared" si="73"/>
        <v>#N/A</v>
      </c>
      <c r="GB62" s="207" t="e">
        <f t="shared" si="74"/>
        <v>#N/A</v>
      </c>
      <c r="GC62" s="207" t="e">
        <f t="shared" si="75"/>
        <v>#N/A</v>
      </c>
      <c r="GD62" s="207" t="e">
        <f t="shared" si="76"/>
        <v>#N/A</v>
      </c>
      <c r="GE62" s="207" t="e">
        <f t="shared" si="77"/>
        <v>#N/A</v>
      </c>
      <c r="GF62" s="207" t="e">
        <f t="shared" si="78"/>
        <v>#N/A</v>
      </c>
      <c r="GG62" s="207" t="e">
        <f t="shared" si="79"/>
        <v>#N/A</v>
      </c>
      <c r="GH62" s="207" t="e">
        <f t="shared" si="80"/>
        <v>#N/A</v>
      </c>
      <c r="GI62" s="207" t="e">
        <f t="shared" si="81"/>
        <v>#N/A</v>
      </c>
      <c r="GJ62" s="207" t="e">
        <f t="shared" si="82"/>
        <v>#N/A</v>
      </c>
      <c r="GK62" s="207" t="e">
        <f t="shared" si="83"/>
        <v>#N/A</v>
      </c>
      <c r="GL62" s="207" t="e">
        <f t="shared" si="84"/>
        <v>#N/A</v>
      </c>
      <c r="GM62" s="207" t="e">
        <f t="shared" si="85"/>
        <v>#N/A</v>
      </c>
      <c r="GN62" s="207" t="e">
        <f t="shared" si="86"/>
        <v>#N/A</v>
      </c>
      <c r="GO62" s="207" t="e">
        <f t="shared" si="87"/>
        <v>#N/A</v>
      </c>
      <c r="GP62" s="207" t="e">
        <f t="shared" si="88"/>
        <v>#N/A</v>
      </c>
      <c r="GQ62" s="207" t="e">
        <f t="shared" si="89"/>
        <v>#N/A</v>
      </c>
      <c r="GR62" s="207" t="e">
        <f t="shared" si="90"/>
        <v>#N/A</v>
      </c>
      <c r="GS62" s="207" t="e">
        <f t="shared" si="91"/>
        <v>#N/A</v>
      </c>
      <c r="GT62" s="207" t="e">
        <f t="shared" si="92"/>
        <v>#N/A</v>
      </c>
      <c r="GU62" s="207" t="e">
        <f t="shared" si="93"/>
        <v>#N/A</v>
      </c>
      <c r="GV62" s="207" t="e">
        <f t="shared" si="94"/>
        <v>#N/A</v>
      </c>
      <c r="GW62" s="207" t="e">
        <f t="shared" si="95"/>
        <v>#N/A</v>
      </c>
      <c r="GX62" s="207" t="e">
        <f t="shared" si="96"/>
        <v>#N/A</v>
      </c>
      <c r="GY62" s="207" t="e">
        <f t="shared" si="97"/>
        <v>#N/A</v>
      </c>
      <c r="GZ62" s="207" t="e">
        <f t="shared" si="98"/>
        <v>#N/A</v>
      </c>
      <c r="HA62" s="207" t="e">
        <f t="shared" si="99"/>
        <v>#N/A</v>
      </c>
      <c r="HB62" s="207" t="e">
        <f t="shared" si="100"/>
        <v>#N/A</v>
      </c>
      <c r="HC62" s="207" t="e">
        <f t="shared" si="101"/>
        <v>#N/A</v>
      </c>
      <c r="HD62" s="207" t="e">
        <f t="shared" si="102"/>
        <v>#N/A</v>
      </c>
      <c r="HE62" s="207" t="e">
        <f t="shared" si="103"/>
        <v>#N/A</v>
      </c>
      <c r="HF62" s="207" t="e">
        <f t="shared" si="104"/>
        <v>#N/A</v>
      </c>
      <c r="HG62" s="207" t="e">
        <f t="shared" si="105"/>
        <v>#N/A</v>
      </c>
      <c r="HH62" s="207" t="e">
        <f t="shared" si="106"/>
        <v>#N/A</v>
      </c>
      <c r="HI62" s="207" t="e">
        <f t="shared" si="107"/>
        <v>#N/A</v>
      </c>
      <c r="HJ62" s="207" t="e">
        <f t="shared" si="108"/>
        <v>#N/A</v>
      </c>
      <c r="HK62" s="207" t="e">
        <f t="shared" si="109"/>
        <v>#N/A</v>
      </c>
      <c r="HL62" s="207" t="e">
        <f t="shared" si="110"/>
        <v>#N/A</v>
      </c>
      <c r="HM62" s="207" t="e">
        <f t="shared" si="111"/>
        <v>#N/A</v>
      </c>
      <c r="HN62" s="207" t="e">
        <f t="shared" si="112"/>
        <v>#N/A</v>
      </c>
      <c r="HO62" s="207" t="e">
        <f t="shared" si="113"/>
        <v>#N/A</v>
      </c>
      <c r="HP62" s="207" t="e">
        <f t="shared" si="114"/>
        <v>#N/A</v>
      </c>
      <c r="HQ62" s="207" t="e">
        <f t="shared" si="115"/>
        <v>#N/A</v>
      </c>
      <c r="HR62" s="207" t="e">
        <f t="shared" si="116"/>
        <v>#N/A</v>
      </c>
      <c r="HS62" s="207" t="e">
        <f t="shared" si="117"/>
        <v>#N/A</v>
      </c>
      <c r="HT62" s="207" t="e">
        <f t="shared" si="118"/>
        <v>#N/A</v>
      </c>
      <c r="HU62" s="207" t="e">
        <f t="shared" si="119"/>
        <v>#N/A</v>
      </c>
      <c r="HV62" s="207" t="e">
        <f t="shared" si="120"/>
        <v>#N/A</v>
      </c>
      <c r="HW62" s="207" t="e">
        <f t="shared" si="121"/>
        <v>#N/A</v>
      </c>
      <c r="HX62" s="207" t="e">
        <f t="shared" si="122"/>
        <v>#N/A</v>
      </c>
      <c r="HY62" s="207" t="e">
        <f t="shared" si="123"/>
        <v>#N/A</v>
      </c>
      <c r="HZ62" s="207" t="e">
        <f t="shared" si="124"/>
        <v>#N/A</v>
      </c>
      <c r="IA62" s="207" t="e">
        <f t="shared" si="125"/>
        <v>#N/A</v>
      </c>
      <c r="IB62" s="207" t="e">
        <f t="shared" si="126"/>
        <v>#N/A</v>
      </c>
    </row>
    <row r="63" spans="1:236" hidden="1" x14ac:dyDescent="0.25">
      <c r="A63" s="22">
        <v>60</v>
      </c>
      <c r="B63" s="110" t="str">
        <f t="shared" si="10"/>
        <v/>
      </c>
      <c r="C63" s="124"/>
      <c r="D63" s="110" t="str">
        <f t="shared" si="11"/>
        <v/>
      </c>
      <c r="E63" s="119" t="str">
        <f t="shared" si="12"/>
        <v/>
      </c>
      <c r="F63" s="23" t="str">
        <f t="shared" si="13"/>
        <v/>
      </c>
      <c r="G63" s="24" t="str">
        <f t="shared" si="14"/>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15"/>
        <v/>
      </c>
      <c r="K63" s="26"/>
      <c r="L63" s="24" t="str">
        <f>IF(OR(F63="",K63=""),"",MATCH(K63,Confidence!$A$1:$A$10,0))</f>
        <v/>
      </c>
      <c r="M63" s="27" t="str">
        <f t="shared" si="16"/>
        <v/>
      </c>
      <c r="N63" s="27" t="str">
        <f t="shared" si="17"/>
        <v/>
      </c>
      <c r="O63" s="24"/>
      <c r="P63" s="111" t="str">
        <f t="shared" si="18"/>
        <v/>
      </c>
      <c r="Q63" s="111" t="str">
        <f t="shared" si="19"/>
        <v/>
      </c>
      <c r="R63" s="39" t="str">
        <f t="shared" si="20"/>
        <v/>
      </c>
      <c r="S63" s="124"/>
      <c r="T63" s="218" t="str">
        <f>IF(AND(B63&gt;0,C63&gt;0,D63&gt;0,M63&gt;0,N63&gt;0,S63&gt;0,NOT(K63="")),ABS(VLOOKUP($S$1,VLookups!$A$28:$B$29,2,FALSE)-_xlfn.BETA.DIST(S63,IF(G63="L",N63,M63),IF(G63="L",M63,N63),TRUE,B63,D63)),"")</f>
        <v/>
      </c>
      <c r="U63" s="121" t="str">
        <f>IF(OR($M63="",$N63=""),"",_xlfn.BETA.INV(ABS(VLOOKUP($S$1,VLookups!$A$28:$B$29,2,FALSE)-U$3),IF($G63="L",$N63,$M63),IF($G63="L",$M63,$N63),$B63,$D63))</f>
        <v/>
      </c>
      <c r="V63" s="122" t="str">
        <f>IF(OR($M63="",$N63=""),"",_xlfn.BETA.INV(ABS(VLOOKUP($S$1,VLookups!$A$28:$B$29,2,FALSE)-V$3),IF($G63="L",$N63,$M63),IF($G63="L",$M63,$N63),$B63,$D63))</f>
        <v/>
      </c>
      <c r="W63" s="121" t="str">
        <f>IF(OR($M63="",$N63=""),"",_xlfn.BETA.INV(ABS(VLOOKUP($S$1,VLookups!$A$28:$B$29,2,FALSE)-W$3),IF($G63="L",$N63,$M63),IF($G63="L",$M63,$N63),$B63,$D63))</f>
        <v/>
      </c>
      <c r="X63" s="122" t="str">
        <f>IF(OR($M63="",$N63=""),"",_xlfn.BETA.INV(ABS(VLOOKUP($S$1,VLookups!$A$28:$B$29,2,FALSE)-X$3),IF($G63="L",$N63,$M63),IF($G63="L",$M63,$N63),$B63,$D63))</f>
        <v/>
      </c>
      <c r="Y63" s="121" t="str">
        <f>IF(OR($M63="",$N63=""),"",_xlfn.BETA.INV(ABS(VLOOKUP($S$1,VLookups!$A$28:$B$29,2,FALSE)-Y$3),IF($G63="L",$N63,$M63),IF($G63="L",$M63,$N63),$B63,$D63))</f>
        <v/>
      </c>
      <c r="Z63" s="122" t="str">
        <f>IF(OR($M63="",$N63=""),"",_xlfn.BETA.INV(ABS(VLOOKUP($S$1,VLookups!$A$28:$B$29,2,FALSE)-Z$3),IF($G63="L",$N63,$M63),IF($G63="L",$M63,$N63),$B63,$D63))</f>
        <v/>
      </c>
      <c r="AA63" s="121" t="str">
        <f>IF(OR($M63="",$N63=""),"",_xlfn.BETA.INV(ABS(VLOOKUP($S$1,VLookups!$A$28:$B$29,2,FALSE)-AA$3),IF($G63="L",$N63,$M63),IF($G63="L",$M63,$N63),$B63,$D63))</f>
        <v/>
      </c>
      <c r="AB63" s="122" t="str">
        <f>IF(OR($M63="",$N63=""),"",_xlfn.BETA.INV(ABS(VLOOKUP($S$1,VLookups!$A$28:$B$29,2,FALSE)-AB$3),IF($G63="L",$N63,$M63),IF($G63="L",$M63,$N63),$B63,$D63))</f>
        <v/>
      </c>
      <c r="AC63" s="121" t="str">
        <f>IF(OR($M63="",$N63=""),"",_xlfn.BETA.INV(ABS(VLOOKUP($S$1,VLookups!$A$28:$B$29,2,FALSE)-AC$3),IF($G63="L",$N63,$M63),IF($G63="L",$M63,$N63),$B63,$D63))</f>
        <v/>
      </c>
      <c r="AD63" s="122" t="str">
        <f>IF(OR($M63="",$N63=""),"",_xlfn.BETA.INV(ABS(VLOOKUP($S$1,VLookups!$A$28:$B$29,2,FALSE)-AD$3),IF($G63="L",$N63,$M63),IF($G63="L",$M63,$N63),$B63,$D63))</f>
        <v/>
      </c>
      <c r="AE63" s="121" t="str">
        <f>IF(OR($M63="",$N63=""),"",_xlfn.BETA.INV(ABS(VLOOKUP($S$1,VLookups!$A$28:$B$29,2,FALSE)-AE$3),IF($G63="L",$N63,$M63),IF($G63="L",$M63,$N63),$B63,$D63))</f>
        <v/>
      </c>
      <c r="AF63" s="122" t="str">
        <f>IF(OR($M63="",$N63=""),"",_xlfn.BETA.INV(ABS(VLOOKUP($S$1,VLookups!$A$28:$B$29,2,FALSE)-AF$3),IF($G63="L",$N63,$M63),IF($G63="L",$M63,$N63),$B63,$D63))</f>
        <v/>
      </c>
      <c r="AG63" s="17"/>
      <c r="AH63" s="208" t="str">
        <f t="shared" si="21"/>
        <v/>
      </c>
      <c r="AI63" s="206" t="str">
        <f t="shared" si="22"/>
        <v/>
      </c>
      <c r="AJ63" s="190" t="str">
        <f t="shared" ref="AJ63:CU63" si="241">IF(ISNONTEXT($AH63),AI63+$AH63,"")</f>
        <v/>
      </c>
      <c r="AK63" s="190" t="str">
        <f t="shared" si="241"/>
        <v/>
      </c>
      <c r="AL63" s="190" t="str">
        <f t="shared" si="241"/>
        <v/>
      </c>
      <c r="AM63" s="190" t="str">
        <f t="shared" si="241"/>
        <v/>
      </c>
      <c r="AN63" s="190" t="str">
        <f t="shared" si="241"/>
        <v/>
      </c>
      <c r="AO63" s="190" t="str">
        <f t="shared" si="241"/>
        <v/>
      </c>
      <c r="AP63" s="190" t="str">
        <f t="shared" si="241"/>
        <v/>
      </c>
      <c r="AQ63" s="190" t="str">
        <f t="shared" si="241"/>
        <v/>
      </c>
      <c r="AR63" s="190" t="str">
        <f t="shared" si="241"/>
        <v/>
      </c>
      <c r="AS63" s="190" t="str">
        <f t="shared" si="241"/>
        <v/>
      </c>
      <c r="AT63" s="190" t="str">
        <f t="shared" si="241"/>
        <v/>
      </c>
      <c r="AU63" s="190" t="str">
        <f t="shared" si="241"/>
        <v/>
      </c>
      <c r="AV63" s="190" t="str">
        <f t="shared" si="241"/>
        <v/>
      </c>
      <c r="AW63" s="190" t="str">
        <f t="shared" si="241"/>
        <v/>
      </c>
      <c r="AX63" s="190" t="str">
        <f t="shared" si="241"/>
        <v/>
      </c>
      <c r="AY63" s="190" t="str">
        <f t="shared" si="241"/>
        <v/>
      </c>
      <c r="AZ63" s="190" t="str">
        <f t="shared" si="241"/>
        <v/>
      </c>
      <c r="BA63" s="190" t="str">
        <f t="shared" si="241"/>
        <v/>
      </c>
      <c r="BB63" s="190" t="str">
        <f t="shared" si="241"/>
        <v/>
      </c>
      <c r="BC63" s="190" t="str">
        <f t="shared" si="241"/>
        <v/>
      </c>
      <c r="BD63" s="190" t="str">
        <f t="shared" si="241"/>
        <v/>
      </c>
      <c r="BE63" s="190" t="str">
        <f t="shared" si="241"/>
        <v/>
      </c>
      <c r="BF63" s="190" t="str">
        <f t="shared" si="241"/>
        <v/>
      </c>
      <c r="BG63" s="190" t="str">
        <f t="shared" si="241"/>
        <v/>
      </c>
      <c r="BH63" s="190" t="str">
        <f t="shared" si="241"/>
        <v/>
      </c>
      <c r="BI63" s="190" t="str">
        <f t="shared" si="241"/>
        <v/>
      </c>
      <c r="BJ63" s="190" t="str">
        <f t="shared" si="241"/>
        <v/>
      </c>
      <c r="BK63" s="190" t="str">
        <f t="shared" si="241"/>
        <v/>
      </c>
      <c r="BL63" s="190" t="str">
        <f t="shared" si="241"/>
        <v/>
      </c>
      <c r="BM63" s="190" t="str">
        <f t="shared" si="241"/>
        <v/>
      </c>
      <c r="BN63" s="190" t="str">
        <f t="shared" si="241"/>
        <v/>
      </c>
      <c r="BO63" s="190" t="str">
        <f t="shared" si="241"/>
        <v/>
      </c>
      <c r="BP63" s="190" t="str">
        <f t="shared" si="241"/>
        <v/>
      </c>
      <c r="BQ63" s="190" t="str">
        <f t="shared" si="241"/>
        <v/>
      </c>
      <c r="BR63" s="190" t="str">
        <f t="shared" si="241"/>
        <v/>
      </c>
      <c r="BS63" s="190" t="str">
        <f t="shared" si="241"/>
        <v/>
      </c>
      <c r="BT63" s="190" t="str">
        <f t="shared" si="241"/>
        <v/>
      </c>
      <c r="BU63" s="190" t="str">
        <f t="shared" si="241"/>
        <v/>
      </c>
      <c r="BV63" s="190" t="str">
        <f t="shared" si="241"/>
        <v/>
      </c>
      <c r="BW63" s="190" t="str">
        <f t="shared" si="241"/>
        <v/>
      </c>
      <c r="BX63" s="190" t="str">
        <f t="shared" si="241"/>
        <v/>
      </c>
      <c r="BY63" s="190" t="str">
        <f t="shared" si="241"/>
        <v/>
      </c>
      <c r="BZ63" s="190" t="str">
        <f t="shared" si="241"/>
        <v/>
      </c>
      <c r="CA63" s="190" t="str">
        <f t="shared" si="241"/>
        <v/>
      </c>
      <c r="CB63" s="190" t="str">
        <f t="shared" si="241"/>
        <v/>
      </c>
      <c r="CC63" s="190" t="str">
        <f t="shared" si="241"/>
        <v/>
      </c>
      <c r="CD63" s="190" t="str">
        <f t="shared" si="241"/>
        <v/>
      </c>
      <c r="CE63" s="190" t="str">
        <f t="shared" si="241"/>
        <v/>
      </c>
      <c r="CF63" s="190" t="str">
        <f t="shared" si="241"/>
        <v/>
      </c>
      <c r="CG63" s="190" t="str">
        <f t="shared" si="241"/>
        <v/>
      </c>
      <c r="CH63" s="190" t="str">
        <f t="shared" si="241"/>
        <v/>
      </c>
      <c r="CI63" s="190" t="str">
        <f t="shared" si="241"/>
        <v/>
      </c>
      <c r="CJ63" s="190" t="str">
        <f t="shared" si="241"/>
        <v/>
      </c>
      <c r="CK63" s="190" t="str">
        <f t="shared" si="241"/>
        <v/>
      </c>
      <c r="CL63" s="190" t="str">
        <f t="shared" si="241"/>
        <v/>
      </c>
      <c r="CM63" s="190" t="str">
        <f t="shared" si="241"/>
        <v/>
      </c>
      <c r="CN63" s="190" t="str">
        <f t="shared" si="241"/>
        <v/>
      </c>
      <c r="CO63" s="190" t="str">
        <f t="shared" si="241"/>
        <v/>
      </c>
      <c r="CP63" s="190" t="str">
        <f t="shared" si="241"/>
        <v/>
      </c>
      <c r="CQ63" s="190" t="str">
        <f t="shared" si="241"/>
        <v/>
      </c>
      <c r="CR63" s="190" t="str">
        <f t="shared" si="241"/>
        <v/>
      </c>
      <c r="CS63" s="190" t="str">
        <f t="shared" si="241"/>
        <v/>
      </c>
      <c r="CT63" s="190" t="str">
        <f t="shared" si="241"/>
        <v/>
      </c>
      <c r="CU63" s="190" t="str">
        <f t="shared" si="241"/>
        <v/>
      </c>
      <c r="CV63" s="190" t="str">
        <f t="shared" ref="CV63:ED63" si="242">IF(ISNONTEXT($AH63),CU63+$AH63,"")</f>
        <v/>
      </c>
      <c r="CW63" s="190" t="str">
        <f t="shared" si="242"/>
        <v/>
      </c>
      <c r="CX63" s="190" t="str">
        <f t="shared" si="242"/>
        <v/>
      </c>
      <c r="CY63" s="190" t="str">
        <f t="shared" si="242"/>
        <v/>
      </c>
      <c r="CZ63" s="190" t="str">
        <f t="shared" si="242"/>
        <v/>
      </c>
      <c r="DA63" s="190" t="str">
        <f t="shared" si="242"/>
        <v/>
      </c>
      <c r="DB63" s="190" t="str">
        <f t="shared" si="242"/>
        <v/>
      </c>
      <c r="DC63" s="190" t="str">
        <f t="shared" si="242"/>
        <v/>
      </c>
      <c r="DD63" s="190" t="str">
        <f t="shared" si="242"/>
        <v/>
      </c>
      <c r="DE63" s="190" t="str">
        <f t="shared" si="242"/>
        <v/>
      </c>
      <c r="DF63" s="190" t="str">
        <f t="shared" si="242"/>
        <v/>
      </c>
      <c r="DG63" s="190" t="str">
        <f t="shared" si="242"/>
        <v/>
      </c>
      <c r="DH63" s="190" t="str">
        <f t="shared" si="242"/>
        <v/>
      </c>
      <c r="DI63" s="190" t="str">
        <f t="shared" si="242"/>
        <v/>
      </c>
      <c r="DJ63" s="190" t="str">
        <f t="shared" si="242"/>
        <v/>
      </c>
      <c r="DK63" s="190" t="str">
        <f t="shared" si="242"/>
        <v/>
      </c>
      <c r="DL63" s="190" t="str">
        <f t="shared" si="242"/>
        <v/>
      </c>
      <c r="DM63" s="190" t="str">
        <f t="shared" si="242"/>
        <v/>
      </c>
      <c r="DN63" s="190" t="str">
        <f t="shared" si="242"/>
        <v/>
      </c>
      <c r="DO63" s="190" t="str">
        <f t="shared" si="242"/>
        <v/>
      </c>
      <c r="DP63" s="190" t="str">
        <f t="shared" si="242"/>
        <v/>
      </c>
      <c r="DQ63" s="190" t="str">
        <f t="shared" si="242"/>
        <v/>
      </c>
      <c r="DR63" s="190" t="str">
        <f t="shared" si="242"/>
        <v/>
      </c>
      <c r="DS63" s="190" t="str">
        <f t="shared" si="242"/>
        <v/>
      </c>
      <c r="DT63" s="190" t="str">
        <f t="shared" si="242"/>
        <v/>
      </c>
      <c r="DU63" s="190" t="str">
        <f t="shared" si="242"/>
        <v/>
      </c>
      <c r="DV63" s="190" t="str">
        <f t="shared" si="242"/>
        <v/>
      </c>
      <c r="DW63" s="190" t="str">
        <f t="shared" si="242"/>
        <v/>
      </c>
      <c r="DX63" s="190" t="str">
        <f t="shared" si="242"/>
        <v/>
      </c>
      <c r="DY63" s="190" t="str">
        <f t="shared" si="242"/>
        <v/>
      </c>
      <c r="DZ63" s="190" t="str">
        <f t="shared" si="242"/>
        <v/>
      </c>
      <c r="EA63" s="190" t="str">
        <f t="shared" si="242"/>
        <v/>
      </c>
      <c r="EB63" s="190" t="str">
        <f t="shared" si="242"/>
        <v/>
      </c>
      <c r="EC63" s="190" t="str">
        <f t="shared" si="242"/>
        <v/>
      </c>
      <c r="ED63" s="190" t="str">
        <f t="shared" si="242"/>
        <v/>
      </c>
      <c r="EE63" s="206" t="str">
        <f t="shared" si="25"/>
        <v/>
      </c>
      <c r="EF63" s="207" t="e">
        <f t="shared" si="26"/>
        <v>#N/A</v>
      </c>
      <c r="EG63" s="207" t="e">
        <f t="shared" si="27"/>
        <v>#N/A</v>
      </c>
      <c r="EH63" s="207" t="e">
        <f t="shared" si="28"/>
        <v>#N/A</v>
      </c>
      <c r="EI63" s="207" t="e">
        <f t="shared" si="29"/>
        <v>#N/A</v>
      </c>
      <c r="EJ63" s="207" t="e">
        <f t="shared" si="30"/>
        <v>#N/A</v>
      </c>
      <c r="EK63" s="207" t="e">
        <f t="shared" si="31"/>
        <v>#N/A</v>
      </c>
      <c r="EL63" s="207" t="e">
        <f t="shared" si="32"/>
        <v>#N/A</v>
      </c>
      <c r="EM63" s="207" t="e">
        <f t="shared" si="33"/>
        <v>#N/A</v>
      </c>
      <c r="EN63" s="207" t="e">
        <f t="shared" si="34"/>
        <v>#N/A</v>
      </c>
      <c r="EO63" s="207" t="e">
        <f t="shared" si="35"/>
        <v>#N/A</v>
      </c>
      <c r="EP63" s="207" t="e">
        <f t="shared" si="36"/>
        <v>#N/A</v>
      </c>
      <c r="EQ63" s="207" t="e">
        <f t="shared" si="37"/>
        <v>#N/A</v>
      </c>
      <c r="ER63" s="207" t="e">
        <f t="shared" si="38"/>
        <v>#N/A</v>
      </c>
      <c r="ES63" s="207" t="e">
        <f t="shared" si="39"/>
        <v>#N/A</v>
      </c>
      <c r="ET63" s="207" t="e">
        <f t="shared" si="40"/>
        <v>#N/A</v>
      </c>
      <c r="EU63" s="207" t="e">
        <f t="shared" si="41"/>
        <v>#N/A</v>
      </c>
      <c r="EV63" s="207" t="e">
        <f t="shared" si="42"/>
        <v>#N/A</v>
      </c>
      <c r="EW63" s="207" t="e">
        <f t="shared" si="43"/>
        <v>#N/A</v>
      </c>
      <c r="EX63" s="207" t="e">
        <f t="shared" si="44"/>
        <v>#N/A</v>
      </c>
      <c r="EY63" s="207" t="e">
        <f t="shared" si="45"/>
        <v>#N/A</v>
      </c>
      <c r="EZ63" s="207" t="e">
        <f t="shared" si="46"/>
        <v>#N/A</v>
      </c>
      <c r="FA63" s="207" t="e">
        <f t="shared" si="47"/>
        <v>#N/A</v>
      </c>
      <c r="FB63" s="207" t="e">
        <f t="shared" si="48"/>
        <v>#N/A</v>
      </c>
      <c r="FC63" s="207" t="e">
        <f t="shared" si="49"/>
        <v>#N/A</v>
      </c>
      <c r="FD63" s="207" t="e">
        <f t="shared" si="50"/>
        <v>#N/A</v>
      </c>
      <c r="FE63" s="207" t="e">
        <f t="shared" si="51"/>
        <v>#N/A</v>
      </c>
      <c r="FF63" s="207" t="e">
        <f t="shared" si="52"/>
        <v>#N/A</v>
      </c>
      <c r="FG63" s="207" t="e">
        <f t="shared" si="53"/>
        <v>#N/A</v>
      </c>
      <c r="FH63" s="207" t="e">
        <f t="shared" si="54"/>
        <v>#N/A</v>
      </c>
      <c r="FI63" s="207" t="e">
        <f t="shared" si="55"/>
        <v>#N/A</v>
      </c>
      <c r="FJ63" s="207" t="e">
        <f t="shared" si="56"/>
        <v>#N/A</v>
      </c>
      <c r="FK63" s="207" t="e">
        <f t="shared" si="57"/>
        <v>#N/A</v>
      </c>
      <c r="FL63" s="207" t="e">
        <f t="shared" si="58"/>
        <v>#N/A</v>
      </c>
      <c r="FM63" s="207" t="e">
        <f t="shared" si="59"/>
        <v>#N/A</v>
      </c>
      <c r="FN63" s="207" t="e">
        <f t="shared" si="60"/>
        <v>#N/A</v>
      </c>
      <c r="FO63" s="207" t="e">
        <f t="shared" si="61"/>
        <v>#N/A</v>
      </c>
      <c r="FP63" s="207" t="e">
        <f t="shared" si="62"/>
        <v>#N/A</v>
      </c>
      <c r="FQ63" s="207" t="e">
        <f t="shared" si="63"/>
        <v>#N/A</v>
      </c>
      <c r="FR63" s="207" t="e">
        <f t="shared" si="64"/>
        <v>#N/A</v>
      </c>
      <c r="FS63" s="207" t="e">
        <f t="shared" si="65"/>
        <v>#N/A</v>
      </c>
      <c r="FT63" s="207" t="e">
        <f t="shared" si="66"/>
        <v>#N/A</v>
      </c>
      <c r="FU63" s="207" t="e">
        <f t="shared" si="67"/>
        <v>#N/A</v>
      </c>
      <c r="FV63" s="207" t="e">
        <f t="shared" si="68"/>
        <v>#N/A</v>
      </c>
      <c r="FW63" s="207" t="e">
        <f t="shared" si="69"/>
        <v>#N/A</v>
      </c>
      <c r="FX63" s="207" t="e">
        <f t="shared" si="70"/>
        <v>#N/A</v>
      </c>
      <c r="FY63" s="207" t="e">
        <f t="shared" si="71"/>
        <v>#N/A</v>
      </c>
      <c r="FZ63" s="207" t="e">
        <f t="shared" si="72"/>
        <v>#N/A</v>
      </c>
      <c r="GA63" s="207" t="e">
        <f t="shared" si="73"/>
        <v>#N/A</v>
      </c>
      <c r="GB63" s="207" t="e">
        <f t="shared" si="74"/>
        <v>#N/A</v>
      </c>
      <c r="GC63" s="207" t="e">
        <f t="shared" si="75"/>
        <v>#N/A</v>
      </c>
      <c r="GD63" s="207" t="e">
        <f t="shared" si="76"/>
        <v>#N/A</v>
      </c>
      <c r="GE63" s="207" t="e">
        <f t="shared" si="77"/>
        <v>#N/A</v>
      </c>
      <c r="GF63" s="207" t="e">
        <f t="shared" si="78"/>
        <v>#N/A</v>
      </c>
      <c r="GG63" s="207" t="e">
        <f t="shared" si="79"/>
        <v>#N/A</v>
      </c>
      <c r="GH63" s="207" t="e">
        <f t="shared" si="80"/>
        <v>#N/A</v>
      </c>
      <c r="GI63" s="207" t="e">
        <f t="shared" si="81"/>
        <v>#N/A</v>
      </c>
      <c r="GJ63" s="207" t="e">
        <f t="shared" si="82"/>
        <v>#N/A</v>
      </c>
      <c r="GK63" s="207" t="e">
        <f t="shared" si="83"/>
        <v>#N/A</v>
      </c>
      <c r="GL63" s="207" t="e">
        <f t="shared" si="84"/>
        <v>#N/A</v>
      </c>
      <c r="GM63" s="207" t="e">
        <f t="shared" si="85"/>
        <v>#N/A</v>
      </c>
      <c r="GN63" s="207" t="e">
        <f t="shared" si="86"/>
        <v>#N/A</v>
      </c>
      <c r="GO63" s="207" t="e">
        <f t="shared" si="87"/>
        <v>#N/A</v>
      </c>
      <c r="GP63" s="207" t="e">
        <f t="shared" si="88"/>
        <v>#N/A</v>
      </c>
      <c r="GQ63" s="207" t="e">
        <f t="shared" si="89"/>
        <v>#N/A</v>
      </c>
      <c r="GR63" s="207" t="e">
        <f t="shared" si="90"/>
        <v>#N/A</v>
      </c>
      <c r="GS63" s="207" t="e">
        <f t="shared" si="91"/>
        <v>#N/A</v>
      </c>
      <c r="GT63" s="207" t="e">
        <f t="shared" si="92"/>
        <v>#N/A</v>
      </c>
      <c r="GU63" s="207" t="e">
        <f t="shared" si="93"/>
        <v>#N/A</v>
      </c>
      <c r="GV63" s="207" t="e">
        <f t="shared" si="94"/>
        <v>#N/A</v>
      </c>
      <c r="GW63" s="207" t="e">
        <f t="shared" si="95"/>
        <v>#N/A</v>
      </c>
      <c r="GX63" s="207" t="e">
        <f t="shared" si="96"/>
        <v>#N/A</v>
      </c>
      <c r="GY63" s="207" t="e">
        <f t="shared" si="97"/>
        <v>#N/A</v>
      </c>
      <c r="GZ63" s="207" t="e">
        <f t="shared" si="98"/>
        <v>#N/A</v>
      </c>
      <c r="HA63" s="207" t="e">
        <f t="shared" si="99"/>
        <v>#N/A</v>
      </c>
      <c r="HB63" s="207" t="e">
        <f t="shared" si="100"/>
        <v>#N/A</v>
      </c>
      <c r="HC63" s="207" t="e">
        <f t="shared" si="101"/>
        <v>#N/A</v>
      </c>
      <c r="HD63" s="207" t="e">
        <f t="shared" si="102"/>
        <v>#N/A</v>
      </c>
      <c r="HE63" s="207" t="e">
        <f t="shared" si="103"/>
        <v>#N/A</v>
      </c>
      <c r="HF63" s="207" t="e">
        <f t="shared" si="104"/>
        <v>#N/A</v>
      </c>
      <c r="HG63" s="207" t="e">
        <f t="shared" si="105"/>
        <v>#N/A</v>
      </c>
      <c r="HH63" s="207" t="e">
        <f t="shared" si="106"/>
        <v>#N/A</v>
      </c>
      <c r="HI63" s="207" t="e">
        <f t="shared" si="107"/>
        <v>#N/A</v>
      </c>
      <c r="HJ63" s="207" t="e">
        <f t="shared" si="108"/>
        <v>#N/A</v>
      </c>
      <c r="HK63" s="207" t="e">
        <f t="shared" si="109"/>
        <v>#N/A</v>
      </c>
      <c r="HL63" s="207" t="e">
        <f t="shared" si="110"/>
        <v>#N/A</v>
      </c>
      <c r="HM63" s="207" t="e">
        <f t="shared" si="111"/>
        <v>#N/A</v>
      </c>
      <c r="HN63" s="207" t="e">
        <f t="shared" si="112"/>
        <v>#N/A</v>
      </c>
      <c r="HO63" s="207" t="e">
        <f t="shared" si="113"/>
        <v>#N/A</v>
      </c>
      <c r="HP63" s="207" t="e">
        <f t="shared" si="114"/>
        <v>#N/A</v>
      </c>
      <c r="HQ63" s="207" t="e">
        <f t="shared" si="115"/>
        <v>#N/A</v>
      </c>
      <c r="HR63" s="207" t="e">
        <f t="shared" si="116"/>
        <v>#N/A</v>
      </c>
      <c r="HS63" s="207" t="e">
        <f t="shared" si="117"/>
        <v>#N/A</v>
      </c>
      <c r="HT63" s="207" t="e">
        <f t="shared" si="118"/>
        <v>#N/A</v>
      </c>
      <c r="HU63" s="207" t="e">
        <f t="shared" si="119"/>
        <v>#N/A</v>
      </c>
      <c r="HV63" s="207" t="e">
        <f t="shared" si="120"/>
        <v>#N/A</v>
      </c>
      <c r="HW63" s="207" t="e">
        <f t="shared" si="121"/>
        <v>#N/A</v>
      </c>
      <c r="HX63" s="207" t="e">
        <f t="shared" si="122"/>
        <v>#N/A</v>
      </c>
      <c r="HY63" s="207" t="e">
        <f t="shared" si="123"/>
        <v>#N/A</v>
      </c>
      <c r="HZ63" s="207" t="e">
        <f t="shared" si="124"/>
        <v>#N/A</v>
      </c>
      <c r="IA63" s="207" t="e">
        <f t="shared" si="125"/>
        <v>#N/A</v>
      </c>
      <c r="IB63" s="207" t="e">
        <f t="shared" si="126"/>
        <v>#N/A</v>
      </c>
    </row>
    <row r="64" spans="1:236" hidden="1" x14ac:dyDescent="0.25">
      <c r="A64" s="22">
        <v>61</v>
      </c>
      <c r="B64" s="110" t="str">
        <f t="shared" si="10"/>
        <v/>
      </c>
      <c r="C64" s="124"/>
      <c r="D64" s="110" t="str">
        <f t="shared" si="11"/>
        <v/>
      </c>
      <c r="E64" s="119" t="str">
        <f t="shared" si="12"/>
        <v/>
      </c>
      <c r="F64" s="23" t="str">
        <f t="shared" si="13"/>
        <v/>
      </c>
      <c r="G64" s="24" t="str">
        <f t="shared" si="14"/>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15"/>
        <v/>
      </c>
      <c r="K64" s="26"/>
      <c r="L64" s="24" t="str">
        <f>IF(OR(F64="",K64=""),"",MATCH(K64,Confidence!$A$1:$A$10,0))</f>
        <v/>
      </c>
      <c r="M64" s="27" t="str">
        <f t="shared" si="16"/>
        <v/>
      </c>
      <c r="N64" s="27" t="str">
        <f t="shared" si="17"/>
        <v/>
      </c>
      <c r="O64" s="24"/>
      <c r="P64" s="111" t="str">
        <f t="shared" si="18"/>
        <v/>
      </c>
      <c r="Q64" s="111" t="str">
        <f t="shared" si="19"/>
        <v/>
      </c>
      <c r="R64" s="39" t="str">
        <f t="shared" si="20"/>
        <v/>
      </c>
      <c r="S64" s="124"/>
      <c r="T64" s="218" t="str">
        <f>IF(AND(B64&gt;0,C64&gt;0,D64&gt;0,M64&gt;0,N64&gt;0,S64&gt;0,NOT(K64="")),ABS(VLOOKUP($S$1,VLookups!$A$28:$B$29,2,FALSE)-_xlfn.BETA.DIST(S64,IF(G64="L",N64,M64),IF(G64="L",M64,N64),TRUE,B64,D64)),"")</f>
        <v/>
      </c>
      <c r="U64" s="121" t="str">
        <f>IF(OR($M64="",$N64=""),"",_xlfn.BETA.INV(ABS(VLOOKUP($S$1,VLookups!$A$28:$B$29,2,FALSE)-U$3),IF($G64="L",$N64,$M64),IF($G64="L",$M64,$N64),$B64,$D64))</f>
        <v/>
      </c>
      <c r="V64" s="122" t="str">
        <f>IF(OR($M64="",$N64=""),"",_xlfn.BETA.INV(ABS(VLOOKUP($S$1,VLookups!$A$28:$B$29,2,FALSE)-V$3),IF($G64="L",$N64,$M64),IF($G64="L",$M64,$N64),$B64,$D64))</f>
        <v/>
      </c>
      <c r="W64" s="121" t="str">
        <f>IF(OR($M64="",$N64=""),"",_xlfn.BETA.INV(ABS(VLOOKUP($S$1,VLookups!$A$28:$B$29,2,FALSE)-W$3),IF($G64="L",$N64,$M64),IF($G64="L",$M64,$N64),$B64,$D64))</f>
        <v/>
      </c>
      <c r="X64" s="122" t="str">
        <f>IF(OR($M64="",$N64=""),"",_xlfn.BETA.INV(ABS(VLOOKUP($S$1,VLookups!$A$28:$B$29,2,FALSE)-X$3),IF($G64="L",$N64,$M64),IF($G64="L",$M64,$N64),$B64,$D64))</f>
        <v/>
      </c>
      <c r="Y64" s="121" t="str">
        <f>IF(OR($M64="",$N64=""),"",_xlfn.BETA.INV(ABS(VLOOKUP($S$1,VLookups!$A$28:$B$29,2,FALSE)-Y$3),IF($G64="L",$N64,$M64),IF($G64="L",$M64,$N64),$B64,$D64))</f>
        <v/>
      </c>
      <c r="Z64" s="122" t="str">
        <f>IF(OR($M64="",$N64=""),"",_xlfn.BETA.INV(ABS(VLOOKUP($S$1,VLookups!$A$28:$B$29,2,FALSE)-Z$3),IF($G64="L",$N64,$M64),IF($G64="L",$M64,$N64),$B64,$D64))</f>
        <v/>
      </c>
      <c r="AA64" s="121" t="str">
        <f>IF(OR($M64="",$N64=""),"",_xlfn.BETA.INV(ABS(VLOOKUP($S$1,VLookups!$A$28:$B$29,2,FALSE)-AA$3),IF($G64="L",$N64,$M64),IF($G64="L",$M64,$N64),$B64,$D64))</f>
        <v/>
      </c>
      <c r="AB64" s="122" t="str">
        <f>IF(OR($M64="",$N64=""),"",_xlfn.BETA.INV(ABS(VLOOKUP($S$1,VLookups!$A$28:$B$29,2,FALSE)-AB$3),IF($G64="L",$N64,$M64),IF($G64="L",$M64,$N64),$B64,$D64))</f>
        <v/>
      </c>
      <c r="AC64" s="121" t="str">
        <f>IF(OR($M64="",$N64=""),"",_xlfn.BETA.INV(ABS(VLOOKUP($S$1,VLookups!$A$28:$B$29,2,FALSE)-AC$3),IF($G64="L",$N64,$M64),IF($G64="L",$M64,$N64),$B64,$D64))</f>
        <v/>
      </c>
      <c r="AD64" s="122" t="str">
        <f>IF(OR($M64="",$N64=""),"",_xlfn.BETA.INV(ABS(VLOOKUP($S$1,VLookups!$A$28:$B$29,2,FALSE)-AD$3),IF($G64="L",$N64,$M64),IF($G64="L",$M64,$N64),$B64,$D64))</f>
        <v/>
      </c>
      <c r="AE64" s="121" t="str">
        <f>IF(OR($M64="",$N64=""),"",_xlfn.BETA.INV(ABS(VLOOKUP($S$1,VLookups!$A$28:$B$29,2,FALSE)-AE$3),IF($G64="L",$N64,$M64),IF($G64="L",$M64,$N64),$B64,$D64))</f>
        <v/>
      </c>
      <c r="AF64" s="122" t="str">
        <f>IF(OR($M64="",$N64=""),"",_xlfn.BETA.INV(ABS(VLOOKUP($S$1,VLookups!$A$28:$B$29,2,FALSE)-AF$3),IF($G64="L",$N64,$M64),IF($G64="L",$M64,$N64),$B64,$D64))</f>
        <v/>
      </c>
      <c r="AG64" s="17"/>
      <c r="AH64" s="208" t="str">
        <f t="shared" si="21"/>
        <v/>
      </c>
      <c r="AI64" s="206" t="str">
        <f t="shared" si="22"/>
        <v/>
      </c>
      <c r="AJ64" s="190" t="str">
        <f t="shared" ref="AJ64:CU64" si="243">IF(ISNONTEXT($AH64),AI64+$AH64,"")</f>
        <v/>
      </c>
      <c r="AK64" s="190" t="str">
        <f t="shared" si="243"/>
        <v/>
      </c>
      <c r="AL64" s="190" t="str">
        <f t="shared" si="243"/>
        <v/>
      </c>
      <c r="AM64" s="190" t="str">
        <f t="shared" si="243"/>
        <v/>
      </c>
      <c r="AN64" s="190" t="str">
        <f t="shared" si="243"/>
        <v/>
      </c>
      <c r="AO64" s="190" t="str">
        <f t="shared" si="243"/>
        <v/>
      </c>
      <c r="AP64" s="190" t="str">
        <f t="shared" si="243"/>
        <v/>
      </c>
      <c r="AQ64" s="190" t="str">
        <f t="shared" si="243"/>
        <v/>
      </c>
      <c r="AR64" s="190" t="str">
        <f t="shared" si="243"/>
        <v/>
      </c>
      <c r="AS64" s="190" t="str">
        <f t="shared" si="243"/>
        <v/>
      </c>
      <c r="AT64" s="190" t="str">
        <f t="shared" si="243"/>
        <v/>
      </c>
      <c r="AU64" s="190" t="str">
        <f t="shared" si="243"/>
        <v/>
      </c>
      <c r="AV64" s="190" t="str">
        <f t="shared" si="243"/>
        <v/>
      </c>
      <c r="AW64" s="190" t="str">
        <f t="shared" si="243"/>
        <v/>
      </c>
      <c r="AX64" s="190" t="str">
        <f t="shared" si="243"/>
        <v/>
      </c>
      <c r="AY64" s="190" t="str">
        <f t="shared" si="243"/>
        <v/>
      </c>
      <c r="AZ64" s="190" t="str">
        <f t="shared" si="243"/>
        <v/>
      </c>
      <c r="BA64" s="190" t="str">
        <f t="shared" si="243"/>
        <v/>
      </c>
      <c r="BB64" s="190" t="str">
        <f t="shared" si="243"/>
        <v/>
      </c>
      <c r="BC64" s="190" t="str">
        <f t="shared" si="243"/>
        <v/>
      </c>
      <c r="BD64" s="190" t="str">
        <f t="shared" si="243"/>
        <v/>
      </c>
      <c r="BE64" s="190" t="str">
        <f t="shared" si="243"/>
        <v/>
      </c>
      <c r="BF64" s="190" t="str">
        <f t="shared" si="243"/>
        <v/>
      </c>
      <c r="BG64" s="190" t="str">
        <f t="shared" si="243"/>
        <v/>
      </c>
      <c r="BH64" s="190" t="str">
        <f t="shared" si="243"/>
        <v/>
      </c>
      <c r="BI64" s="190" t="str">
        <f t="shared" si="243"/>
        <v/>
      </c>
      <c r="BJ64" s="190" t="str">
        <f t="shared" si="243"/>
        <v/>
      </c>
      <c r="BK64" s="190" t="str">
        <f t="shared" si="243"/>
        <v/>
      </c>
      <c r="BL64" s="190" t="str">
        <f t="shared" si="243"/>
        <v/>
      </c>
      <c r="BM64" s="190" t="str">
        <f t="shared" si="243"/>
        <v/>
      </c>
      <c r="BN64" s="190" t="str">
        <f t="shared" si="243"/>
        <v/>
      </c>
      <c r="BO64" s="190" t="str">
        <f t="shared" si="243"/>
        <v/>
      </c>
      <c r="BP64" s="190" t="str">
        <f t="shared" si="243"/>
        <v/>
      </c>
      <c r="BQ64" s="190" t="str">
        <f t="shared" si="243"/>
        <v/>
      </c>
      <c r="BR64" s="190" t="str">
        <f t="shared" si="243"/>
        <v/>
      </c>
      <c r="BS64" s="190" t="str">
        <f t="shared" si="243"/>
        <v/>
      </c>
      <c r="BT64" s="190" t="str">
        <f t="shared" si="243"/>
        <v/>
      </c>
      <c r="BU64" s="190" t="str">
        <f t="shared" si="243"/>
        <v/>
      </c>
      <c r="BV64" s="190" t="str">
        <f t="shared" si="243"/>
        <v/>
      </c>
      <c r="BW64" s="190" t="str">
        <f t="shared" si="243"/>
        <v/>
      </c>
      <c r="BX64" s="190" t="str">
        <f t="shared" si="243"/>
        <v/>
      </c>
      <c r="BY64" s="190" t="str">
        <f t="shared" si="243"/>
        <v/>
      </c>
      <c r="BZ64" s="190" t="str">
        <f t="shared" si="243"/>
        <v/>
      </c>
      <c r="CA64" s="190" t="str">
        <f t="shared" si="243"/>
        <v/>
      </c>
      <c r="CB64" s="190" t="str">
        <f t="shared" si="243"/>
        <v/>
      </c>
      <c r="CC64" s="190" t="str">
        <f t="shared" si="243"/>
        <v/>
      </c>
      <c r="CD64" s="190" t="str">
        <f t="shared" si="243"/>
        <v/>
      </c>
      <c r="CE64" s="190" t="str">
        <f t="shared" si="243"/>
        <v/>
      </c>
      <c r="CF64" s="190" t="str">
        <f t="shared" si="243"/>
        <v/>
      </c>
      <c r="CG64" s="190" t="str">
        <f t="shared" si="243"/>
        <v/>
      </c>
      <c r="CH64" s="190" t="str">
        <f t="shared" si="243"/>
        <v/>
      </c>
      <c r="CI64" s="190" t="str">
        <f t="shared" si="243"/>
        <v/>
      </c>
      <c r="CJ64" s="190" t="str">
        <f t="shared" si="243"/>
        <v/>
      </c>
      <c r="CK64" s="190" t="str">
        <f t="shared" si="243"/>
        <v/>
      </c>
      <c r="CL64" s="190" t="str">
        <f t="shared" si="243"/>
        <v/>
      </c>
      <c r="CM64" s="190" t="str">
        <f t="shared" si="243"/>
        <v/>
      </c>
      <c r="CN64" s="190" t="str">
        <f t="shared" si="243"/>
        <v/>
      </c>
      <c r="CO64" s="190" t="str">
        <f t="shared" si="243"/>
        <v/>
      </c>
      <c r="CP64" s="190" t="str">
        <f t="shared" si="243"/>
        <v/>
      </c>
      <c r="CQ64" s="190" t="str">
        <f t="shared" si="243"/>
        <v/>
      </c>
      <c r="CR64" s="190" t="str">
        <f t="shared" si="243"/>
        <v/>
      </c>
      <c r="CS64" s="190" t="str">
        <f t="shared" si="243"/>
        <v/>
      </c>
      <c r="CT64" s="190" t="str">
        <f t="shared" si="243"/>
        <v/>
      </c>
      <c r="CU64" s="190" t="str">
        <f t="shared" si="243"/>
        <v/>
      </c>
      <c r="CV64" s="190" t="str">
        <f t="shared" ref="CV64:ED64" si="244">IF(ISNONTEXT($AH64),CU64+$AH64,"")</f>
        <v/>
      </c>
      <c r="CW64" s="190" t="str">
        <f t="shared" si="244"/>
        <v/>
      </c>
      <c r="CX64" s="190" t="str">
        <f t="shared" si="244"/>
        <v/>
      </c>
      <c r="CY64" s="190" t="str">
        <f t="shared" si="244"/>
        <v/>
      </c>
      <c r="CZ64" s="190" t="str">
        <f t="shared" si="244"/>
        <v/>
      </c>
      <c r="DA64" s="190" t="str">
        <f t="shared" si="244"/>
        <v/>
      </c>
      <c r="DB64" s="190" t="str">
        <f t="shared" si="244"/>
        <v/>
      </c>
      <c r="DC64" s="190" t="str">
        <f t="shared" si="244"/>
        <v/>
      </c>
      <c r="DD64" s="190" t="str">
        <f t="shared" si="244"/>
        <v/>
      </c>
      <c r="DE64" s="190" t="str">
        <f t="shared" si="244"/>
        <v/>
      </c>
      <c r="DF64" s="190" t="str">
        <f t="shared" si="244"/>
        <v/>
      </c>
      <c r="DG64" s="190" t="str">
        <f t="shared" si="244"/>
        <v/>
      </c>
      <c r="DH64" s="190" t="str">
        <f t="shared" si="244"/>
        <v/>
      </c>
      <c r="DI64" s="190" t="str">
        <f t="shared" si="244"/>
        <v/>
      </c>
      <c r="DJ64" s="190" t="str">
        <f t="shared" si="244"/>
        <v/>
      </c>
      <c r="DK64" s="190" t="str">
        <f t="shared" si="244"/>
        <v/>
      </c>
      <c r="DL64" s="190" t="str">
        <f t="shared" si="244"/>
        <v/>
      </c>
      <c r="DM64" s="190" t="str">
        <f t="shared" si="244"/>
        <v/>
      </c>
      <c r="DN64" s="190" t="str">
        <f t="shared" si="244"/>
        <v/>
      </c>
      <c r="DO64" s="190" t="str">
        <f t="shared" si="244"/>
        <v/>
      </c>
      <c r="DP64" s="190" t="str">
        <f t="shared" si="244"/>
        <v/>
      </c>
      <c r="DQ64" s="190" t="str">
        <f t="shared" si="244"/>
        <v/>
      </c>
      <c r="DR64" s="190" t="str">
        <f t="shared" si="244"/>
        <v/>
      </c>
      <c r="DS64" s="190" t="str">
        <f t="shared" si="244"/>
        <v/>
      </c>
      <c r="DT64" s="190" t="str">
        <f t="shared" si="244"/>
        <v/>
      </c>
      <c r="DU64" s="190" t="str">
        <f t="shared" si="244"/>
        <v/>
      </c>
      <c r="DV64" s="190" t="str">
        <f t="shared" si="244"/>
        <v/>
      </c>
      <c r="DW64" s="190" t="str">
        <f t="shared" si="244"/>
        <v/>
      </c>
      <c r="DX64" s="190" t="str">
        <f t="shared" si="244"/>
        <v/>
      </c>
      <c r="DY64" s="190" t="str">
        <f t="shared" si="244"/>
        <v/>
      </c>
      <c r="DZ64" s="190" t="str">
        <f t="shared" si="244"/>
        <v/>
      </c>
      <c r="EA64" s="190" t="str">
        <f t="shared" si="244"/>
        <v/>
      </c>
      <c r="EB64" s="190" t="str">
        <f t="shared" si="244"/>
        <v/>
      </c>
      <c r="EC64" s="190" t="str">
        <f t="shared" si="244"/>
        <v/>
      </c>
      <c r="ED64" s="190" t="str">
        <f t="shared" si="244"/>
        <v/>
      </c>
      <c r="EE64" s="206" t="str">
        <f t="shared" si="25"/>
        <v/>
      </c>
      <c r="EF64" s="207" t="e">
        <f t="shared" si="26"/>
        <v>#N/A</v>
      </c>
      <c r="EG64" s="207" t="e">
        <f t="shared" si="27"/>
        <v>#N/A</v>
      </c>
      <c r="EH64" s="207" t="e">
        <f t="shared" si="28"/>
        <v>#N/A</v>
      </c>
      <c r="EI64" s="207" t="e">
        <f t="shared" si="29"/>
        <v>#N/A</v>
      </c>
      <c r="EJ64" s="207" t="e">
        <f t="shared" si="30"/>
        <v>#N/A</v>
      </c>
      <c r="EK64" s="207" t="e">
        <f t="shared" si="31"/>
        <v>#N/A</v>
      </c>
      <c r="EL64" s="207" t="e">
        <f t="shared" si="32"/>
        <v>#N/A</v>
      </c>
      <c r="EM64" s="207" t="e">
        <f t="shared" si="33"/>
        <v>#N/A</v>
      </c>
      <c r="EN64" s="207" t="e">
        <f t="shared" si="34"/>
        <v>#N/A</v>
      </c>
      <c r="EO64" s="207" t="e">
        <f t="shared" si="35"/>
        <v>#N/A</v>
      </c>
      <c r="EP64" s="207" t="e">
        <f t="shared" si="36"/>
        <v>#N/A</v>
      </c>
      <c r="EQ64" s="207" t="e">
        <f t="shared" si="37"/>
        <v>#N/A</v>
      </c>
      <c r="ER64" s="207" t="e">
        <f t="shared" si="38"/>
        <v>#N/A</v>
      </c>
      <c r="ES64" s="207" t="e">
        <f t="shared" si="39"/>
        <v>#N/A</v>
      </c>
      <c r="ET64" s="207" t="e">
        <f t="shared" si="40"/>
        <v>#N/A</v>
      </c>
      <c r="EU64" s="207" t="e">
        <f t="shared" si="41"/>
        <v>#N/A</v>
      </c>
      <c r="EV64" s="207" t="e">
        <f t="shared" si="42"/>
        <v>#N/A</v>
      </c>
      <c r="EW64" s="207" t="e">
        <f t="shared" si="43"/>
        <v>#N/A</v>
      </c>
      <c r="EX64" s="207" t="e">
        <f t="shared" si="44"/>
        <v>#N/A</v>
      </c>
      <c r="EY64" s="207" t="e">
        <f t="shared" si="45"/>
        <v>#N/A</v>
      </c>
      <c r="EZ64" s="207" t="e">
        <f t="shared" si="46"/>
        <v>#N/A</v>
      </c>
      <c r="FA64" s="207" t="e">
        <f t="shared" si="47"/>
        <v>#N/A</v>
      </c>
      <c r="FB64" s="207" t="e">
        <f t="shared" si="48"/>
        <v>#N/A</v>
      </c>
      <c r="FC64" s="207" t="e">
        <f t="shared" si="49"/>
        <v>#N/A</v>
      </c>
      <c r="FD64" s="207" t="e">
        <f t="shared" si="50"/>
        <v>#N/A</v>
      </c>
      <c r="FE64" s="207" t="e">
        <f t="shared" si="51"/>
        <v>#N/A</v>
      </c>
      <c r="FF64" s="207" t="e">
        <f t="shared" si="52"/>
        <v>#N/A</v>
      </c>
      <c r="FG64" s="207" t="e">
        <f t="shared" si="53"/>
        <v>#N/A</v>
      </c>
      <c r="FH64" s="207" t="e">
        <f t="shared" si="54"/>
        <v>#N/A</v>
      </c>
      <c r="FI64" s="207" t="e">
        <f t="shared" si="55"/>
        <v>#N/A</v>
      </c>
      <c r="FJ64" s="207" t="e">
        <f t="shared" si="56"/>
        <v>#N/A</v>
      </c>
      <c r="FK64" s="207" t="e">
        <f t="shared" si="57"/>
        <v>#N/A</v>
      </c>
      <c r="FL64" s="207" t="e">
        <f t="shared" si="58"/>
        <v>#N/A</v>
      </c>
      <c r="FM64" s="207" t="e">
        <f t="shared" si="59"/>
        <v>#N/A</v>
      </c>
      <c r="FN64" s="207" t="e">
        <f t="shared" si="60"/>
        <v>#N/A</v>
      </c>
      <c r="FO64" s="207" t="e">
        <f t="shared" si="61"/>
        <v>#N/A</v>
      </c>
      <c r="FP64" s="207" t="e">
        <f t="shared" si="62"/>
        <v>#N/A</v>
      </c>
      <c r="FQ64" s="207" t="e">
        <f t="shared" si="63"/>
        <v>#N/A</v>
      </c>
      <c r="FR64" s="207" t="e">
        <f t="shared" si="64"/>
        <v>#N/A</v>
      </c>
      <c r="FS64" s="207" t="e">
        <f t="shared" si="65"/>
        <v>#N/A</v>
      </c>
      <c r="FT64" s="207" t="e">
        <f t="shared" si="66"/>
        <v>#N/A</v>
      </c>
      <c r="FU64" s="207" t="e">
        <f t="shared" si="67"/>
        <v>#N/A</v>
      </c>
      <c r="FV64" s="207" t="e">
        <f t="shared" si="68"/>
        <v>#N/A</v>
      </c>
      <c r="FW64" s="207" t="e">
        <f t="shared" si="69"/>
        <v>#N/A</v>
      </c>
      <c r="FX64" s="207" t="e">
        <f t="shared" si="70"/>
        <v>#N/A</v>
      </c>
      <c r="FY64" s="207" t="e">
        <f t="shared" si="71"/>
        <v>#N/A</v>
      </c>
      <c r="FZ64" s="207" t="e">
        <f t="shared" si="72"/>
        <v>#N/A</v>
      </c>
      <c r="GA64" s="207" t="e">
        <f t="shared" si="73"/>
        <v>#N/A</v>
      </c>
      <c r="GB64" s="207" t="e">
        <f t="shared" si="74"/>
        <v>#N/A</v>
      </c>
      <c r="GC64" s="207" t="e">
        <f t="shared" si="75"/>
        <v>#N/A</v>
      </c>
      <c r="GD64" s="207" t="e">
        <f t="shared" si="76"/>
        <v>#N/A</v>
      </c>
      <c r="GE64" s="207" t="e">
        <f t="shared" si="77"/>
        <v>#N/A</v>
      </c>
      <c r="GF64" s="207" t="e">
        <f t="shared" si="78"/>
        <v>#N/A</v>
      </c>
      <c r="GG64" s="207" t="e">
        <f t="shared" si="79"/>
        <v>#N/A</v>
      </c>
      <c r="GH64" s="207" t="e">
        <f t="shared" si="80"/>
        <v>#N/A</v>
      </c>
      <c r="GI64" s="207" t="e">
        <f t="shared" si="81"/>
        <v>#N/A</v>
      </c>
      <c r="GJ64" s="207" t="e">
        <f t="shared" si="82"/>
        <v>#N/A</v>
      </c>
      <c r="GK64" s="207" t="e">
        <f t="shared" si="83"/>
        <v>#N/A</v>
      </c>
      <c r="GL64" s="207" t="e">
        <f t="shared" si="84"/>
        <v>#N/A</v>
      </c>
      <c r="GM64" s="207" t="e">
        <f t="shared" si="85"/>
        <v>#N/A</v>
      </c>
      <c r="GN64" s="207" t="e">
        <f t="shared" si="86"/>
        <v>#N/A</v>
      </c>
      <c r="GO64" s="207" t="e">
        <f t="shared" si="87"/>
        <v>#N/A</v>
      </c>
      <c r="GP64" s="207" t="e">
        <f t="shared" si="88"/>
        <v>#N/A</v>
      </c>
      <c r="GQ64" s="207" t="e">
        <f t="shared" si="89"/>
        <v>#N/A</v>
      </c>
      <c r="GR64" s="207" t="e">
        <f t="shared" si="90"/>
        <v>#N/A</v>
      </c>
      <c r="GS64" s="207" t="e">
        <f t="shared" si="91"/>
        <v>#N/A</v>
      </c>
      <c r="GT64" s="207" t="e">
        <f t="shared" si="92"/>
        <v>#N/A</v>
      </c>
      <c r="GU64" s="207" t="e">
        <f t="shared" si="93"/>
        <v>#N/A</v>
      </c>
      <c r="GV64" s="207" t="e">
        <f t="shared" si="94"/>
        <v>#N/A</v>
      </c>
      <c r="GW64" s="207" t="e">
        <f t="shared" si="95"/>
        <v>#N/A</v>
      </c>
      <c r="GX64" s="207" t="e">
        <f t="shared" si="96"/>
        <v>#N/A</v>
      </c>
      <c r="GY64" s="207" t="e">
        <f t="shared" si="97"/>
        <v>#N/A</v>
      </c>
      <c r="GZ64" s="207" t="e">
        <f t="shared" si="98"/>
        <v>#N/A</v>
      </c>
      <c r="HA64" s="207" t="e">
        <f t="shared" si="99"/>
        <v>#N/A</v>
      </c>
      <c r="HB64" s="207" t="e">
        <f t="shared" si="100"/>
        <v>#N/A</v>
      </c>
      <c r="HC64" s="207" t="e">
        <f t="shared" si="101"/>
        <v>#N/A</v>
      </c>
      <c r="HD64" s="207" t="e">
        <f t="shared" si="102"/>
        <v>#N/A</v>
      </c>
      <c r="HE64" s="207" t="e">
        <f t="shared" si="103"/>
        <v>#N/A</v>
      </c>
      <c r="HF64" s="207" t="e">
        <f t="shared" si="104"/>
        <v>#N/A</v>
      </c>
      <c r="HG64" s="207" t="e">
        <f t="shared" si="105"/>
        <v>#N/A</v>
      </c>
      <c r="HH64" s="207" t="e">
        <f t="shared" si="106"/>
        <v>#N/A</v>
      </c>
      <c r="HI64" s="207" t="e">
        <f t="shared" si="107"/>
        <v>#N/A</v>
      </c>
      <c r="HJ64" s="207" t="e">
        <f t="shared" si="108"/>
        <v>#N/A</v>
      </c>
      <c r="HK64" s="207" t="e">
        <f t="shared" si="109"/>
        <v>#N/A</v>
      </c>
      <c r="HL64" s="207" t="e">
        <f t="shared" si="110"/>
        <v>#N/A</v>
      </c>
      <c r="HM64" s="207" t="e">
        <f t="shared" si="111"/>
        <v>#N/A</v>
      </c>
      <c r="HN64" s="207" t="e">
        <f t="shared" si="112"/>
        <v>#N/A</v>
      </c>
      <c r="HO64" s="207" t="e">
        <f t="shared" si="113"/>
        <v>#N/A</v>
      </c>
      <c r="HP64" s="207" t="e">
        <f t="shared" si="114"/>
        <v>#N/A</v>
      </c>
      <c r="HQ64" s="207" t="e">
        <f t="shared" si="115"/>
        <v>#N/A</v>
      </c>
      <c r="HR64" s="207" t="e">
        <f t="shared" si="116"/>
        <v>#N/A</v>
      </c>
      <c r="HS64" s="207" t="e">
        <f t="shared" si="117"/>
        <v>#N/A</v>
      </c>
      <c r="HT64" s="207" t="e">
        <f t="shared" si="118"/>
        <v>#N/A</v>
      </c>
      <c r="HU64" s="207" t="e">
        <f t="shared" si="119"/>
        <v>#N/A</v>
      </c>
      <c r="HV64" s="207" t="e">
        <f t="shared" si="120"/>
        <v>#N/A</v>
      </c>
      <c r="HW64" s="207" t="e">
        <f t="shared" si="121"/>
        <v>#N/A</v>
      </c>
      <c r="HX64" s="207" t="e">
        <f t="shared" si="122"/>
        <v>#N/A</v>
      </c>
      <c r="HY64" s="207" t="e">
        <f t="shared" si="123"/>
        <v>#N/A</v>
      </c>
      <c r="HZ64" s="207" t="e">
        <f t="shared" si="124"/>
        <v>#N/A</v>
      </c>
      <c r="IA64" s="207" t="e">
        <f t="shared" si="125"/>
        <v>#N/A</v>
      </c>
      <c r="IB64" s="207" t="e">
        <f t="shared" si="126"/>
        <v>#N/A</v>
      </c>
    </row>
    <row r="65" spans="1:236" hidden="1" x14ac:dyDescent="0.25">
      <c r="A65" s="22">
        <v>62</v>
      </c>
      <c r="B65" s="110" t="str">
        <f t="shared" si="10"/>
        <v/>
      </c>
      <c r="C65" s="124"/>
      <c r="D65" s="110" t="str">
        <f t="shared" si="11"/>
        <v/>
      </c>
      <c r="E65" s="119" t="str">
        <f t="shared" si="12"/>
        <v/>
      </c>
      <c r="F65" s="23" t="str">
        <f t="shared" si="13"/>
        <v/>
      </c>
      <c r="G65" s="24" t="str">
        <f t="shared" si="14"/>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15"/>
        <v/>
      </c>
      <c r="K65" s="26"/>
      <c r="L65" s="24" t="str">
        <f>IF(OR(F65="",K65=""),"",MATCH(K65,Confidence!$A$1:$A$10,0))</f>
        <v/>
      </c>
      <c r="M65" s="27" t="str">
        <f t="shared" si="16"/>
        <v/>
      </c>
      <c r="N65" s="27" t="str">
        <f t="shared" si="17"/>
        <v/>
      </c>
      <c r="O65" s="24"/>
      <c r="P65" s="111" t="str">
        <f t="shared" si="18"/>
        <v/>
      </c>
      <c r="Q65" s="111" t="str">
        <f t="shared" si="19"/>
        <v/>
      </c>
      <c r="R65" s="39" t="str">
        <f t="shared" si="20"/>
        <v/>
      </c>
      <c r="S65" s="124"/>
      <c r="T65" s="218" t="str">
        <f>IF(AND(B65&gt;0,C65&gt;0,D65&gt;0,M65&gt;0,N65&gt;0,S65&gt;0,NOT(K65="")),ABS(VLOOKUP($S$1,VLookups!$A$28:$B$29,2,FALSE)-_xlfn.BETA.DIST(S65,IF(G65="L",N65,M65),IF(G65="L",M65,N65),TRUE,B65,D65)),"")</f>
        <v/>
      </c>
      <c r="U65" s="121" t="str">
        <f>IF(OR($M65="",$N65=""),"",_xlfn.BETA.INV(ABS(VLOOKUP($S$1,VLookups!$A$28:$B$29,2,FALSE)-U$3),IF($G65="L",$N65,$M65),IF($G65="L",$M65,$N65),$B65,$D65))</f>
        <v/>
      </c>
      <c r="V65" s="122" t="str">
        <f>IF(OR($M65="",$N65=""),"",_xlfn.BETA.INV(ABS(VLOOKUP($S$1,VLookups!$A$28:$B$29,2,FALSE)-V$3),IF($G65="L",$N65,$M65),IF($G65="L",$M65,$N65),$B65,$D65))</f>
        <v/>
      </c>
      <c r="W65" s="121" t="str">
        <f>IF(OR($M65="",$N65=""),"",_xlfn.BETA.INV(ABS(VLOOKUP($S$1,VLookups!$A$28:$B$29,2,FALSE)-W$3),IF($G65="L",$N65,$M65),IF($G65="L",$M65,$N65),$B65,$D65))</f>
        <v/>
      </c>
      <c r="X65" s="122" t="str">
        <f>IF(OR($M65="",$N65=""),"",_xlfn.BETA.INV(ABS(VLOOKUP($S$1,VLookups!$A$28:$B$29,2,FALSE)-X$3),IF($G65="L",$N65,$M65),IF($G65="L",$M65,$N65),$B65,$D65))</f>
        <v/>
      </c>
      <c r="Y65" s="121" t="str">
        <f>IF(OR($M65="",$N65=""),"",_xlfn.BETA.INV(ABS(VLOOKUP($S$1,VLookups!$A$28:$B$29,2,FALSE)-Y$3),IF($G65="L",$N65,$M65),IF($G65="L",$M65,$N65),$B65,$D65))</f>
        <v/>
      </c>
      <c r="Z65" s="122" t="str">
        <f>IF(OR($M65="",$N65=""),"",_xlfn.BETA.INV(ABS(VLOOKUP($S$1,VLookups!$A$28:$B$29,2,FALSE)-Z$3),IF($G65="L",$N65,$M65),IF($G65="L",$M65,$N65),$B65,$D65))</f>
        <v/>
      </c>
      <c r="AA65" s="121" t="str">
        <f>IF(OR($M65="",$N65=""),"",_xlfn.BETA.INV(ABS(VLOOKUP($S$1,VLookups!$A$28:$B$29,2,FALSE)-AA$3),IF($G65="L",$N65,$M65),IF($G65="L",$M65,$N65),$B65,$D65))</f>
        <v/>
      </c>
      <c r="AB65" s="122" t="str">
        <f>IF(OR($M65="",$N65=""),"",_xlfn.BETA.INV(ABS(VLOOKUP($S$1,VLookups!$A$28:$B$29,2,FALSE)-AB$3),IF($G65="L",$N65,$M65),IF($G65="L",$M65,$N65),$B65,$D65))</f>
        <v/>
      </c>
      <c r="AC65" s="121" t="str">
        <f>IF(OR($M65="",$N65=""),"",_xlfn.BETA.INV(ABS(VLOOKUP($S$1,VLookups!$A$28:$B$29,2,FALSE)-AC$3),IF($G65="L",$N65,$M65),IF($G65="L",$M65,$N65),$B65,$D65))</f>
        <v/>
      </c>
      <c r="AD65" s="122" t="str">
        <f>IF(OR($M65="",$N65=""),"",_xlfn.BETA.INV(ABS(VLOOKUP($S$1,VLookups!$A$28:$B$29,2,FALSE)-AD$3),IF($G65="L",$N65,$M65),IF($G65="L",$M65,$N65),$B65,$D65))</f>
        <v/>
      </c>
      <c r="AE65" s="121" t="str">
        <f>IF(OR($M65="",$N65=""),"",_xlfn.BETA.INV(ABS(VLOOKUP($S$1,VLookups!$A$28:$B$29,2,FALSE)-AE$3),IF($G65="L",$N65,$M65),IF($G65="L",$M65,$N65),$B65,$D65))</f>
        <v/>
      </c>
      <c r="AF65" s="122" t="str">
        <f>IF(OR($M65="",$N65=""),"",_xlfn.BETA.INV(ABS(VLOOKUP($S$1,VLookups!$A$28:$B$29,2,FALSE)-AF$3),IF($G65="L",$N65,$M65),IF($G65="L",$M65,$N65),$B65,$D65))</f>
        <v/>
      </c>
      <c r="AG65" s="17"/>
      <c r="AH65" s="208" t="str">
        <f t="shared" si="21"/>
        <v/>
      </c>
      <c r="AI65" s="206" t="str">
        <f t="shared" si="22"/>
        <v/>
      </c>
      <c r="AJ65" s="190" t="str">
        <f t="shared" ref="AJ65:CU65" si="245">IF(ISNONTEXT($AH65),AI65+$AH65,"")</f>
        <v/>
      </c>
      <c r="AK65" s="190" t="str">
        <f t="shared" si="245"/>
        <v/>
      </c>
      <c r="AL65" s="190" t="str">
        <f t="shared" si="245"/>
        <v/>
      </c>
      <c r="AM65" s="190" t="str">
        <f t="shared" si="245"/>
        <v/>
      </c>
      <c r="AN65" s="190" t="str">
        <f t="shared" si="245"/>
        <v/>
      </c>
      <c r="AO65" s="190" t="str">
        <f t="shared" si="245"/>
        <v/>
      </c>
      <c r="AP65" s="190" t="str">
        <f t="shared" si="245"/>
        <v/>
      </c>
      <c r="AQ65" s="190" t="str">
        <f t="shared" si="245"/>
        <v/>
      </c>
      <c r="AR65" s="190" t="str">
        <f t="shared" si="245"/>
        <v/>
      </c>
      <c r="AS65" s="190" t="str">
        <f t="shared" si="245"/>
        <v/>
      </c>
      <c r="AT65" s="190" t="str">
        <f t="shared" si="245"/>
        <v/>
      </c>
      <c r="AU65" s="190" t="str">
        <f t="shared" si="245"/>
        <v/>
      </c>
      <c r="AV65" s="190" t="str">
        <f t="shared" si="245"/>
        <v/>
      </c>
      <c r="AW65" s="190" t="str">
        <f t="shared" si="245"/>
        <v/>
      </c>
      <c r="AX65" s="190" t="str">
        <f t="shared" si="245"/>
        <v/>
      </c>
      <c r="AY65" s="190" t="str">
        <f t="shared" si="245"/>
        <v/>
      </c>
      <c r="AZ65" s="190" t="str">
        <f t="shared" si="245"/>
        <v/>
      </c>
      <c r="BA65" s="190" t="str">
        <f t="shared" si="245"/>
        <v/>
      </c>
      <c r="BB65" s="190" t="str">
        <f t="shared" si="245"/>
        <v/>
      </c>
      <c r="BC65" s="190" t="str">
        <f t="shared" si="245"/>
        <v/>
      </c>
      <c r="BD65" s="190" t="str">
        <f t="shared" si="245"/>
        <v/>
      </c>
      <c r="BE65" s="190" t="str">
        <f t="shared" si="245"/>
        <v/>
      </c>
      <c r="BF65" s="190" t="str">
        <f t="shared" si="245"/>
        <v/>
      </c>
      <c r="BG65" s="190" t="str">
        <f t="shared" si="245"/>
        <v/>
      </c>
      <c r="BH65" s="190" t="str">
        <f t="shared" si="245"/>
        <v/>
      </c>
      <c r="BI65" s="190" t="str">
        <f t="shared" si="245"/>
        <v/>
      </c>
      <c r="BJ65" s="190" t="str">
        <f t="shared" si="245"/>
        <v/>
      </c>
      <c r="BK65" s="190" t="str">
        <f t="shared" si="245"/>
        <v/>
      </c>
      <c r="BL65" s="190" t="str">
        <f t="shared" si="245"/>
        <v/>
      </c>
      <c r="BM65" s="190" t="str">
        <f t="shared" si="245"/>
        <v/>
      </c>
      <c r="BN65" s="190" t="str">
        <f t="shared" si="245"/>
        <v/>
      </c>
      <c r="BO65" s="190" t="str">
        <f t="shared" si="245"/>
        <v/>
      </c>
      <c r="BP65" s="190" t="str">
        <f t="shared" si="245"/>
        <v/>
      </c>
      <c r="BQ65" s="190" t="str">
        <f t="shared" si="245"/>
        <v/>
      </c>
      <c r="BR65" s="190" t="str">
        <f t="shared" si="245"/>
        <v/>
      </c>
      <c r="BS65" s="190" t="str">
        <f t="shared" si="245"/>
        <v/>
      </c>
      <c r="BT65" s="190" t="str">
        <f t="shared" si="245"/>
        <v/>
      </c>
      <c r="BU65" s="190" t="str">
        <f t="shared" si="245"/>
        <v/>
      </c>
      <c r="BV65" s="190" t="str">
        <f t="shared" si="245"/>
        <v/>
      </c>
      <c r="BW65" s="190" t="str">
        <f t="shared" si="245"/>
        <v/>
      </c>
      <c r="BX65" s="190" t="str">
        <f t="shared" si="245"/>
        <v/>
      </c>
      <c r="BY65" s="190" t="str">
        <f t="shared" si="245"/>
        <v/>
      </c>
      <c r="BZ65" s="190" t="str">
        <f t="shared" si="245"/>
        <v/>
      </c>
      <c r="CA65" s="190" t="str">
        <f t="shared" si="245"/>
        <v/>
      </c>
      <c r="CB65" s="190" t="str">
        <f t="shared" si="245"/>
        <v/>
      </c>
      <c r="CC65" s="190" t="str">
        <f t="shared" si="245"/>
        <v/>
      </c>
      <c r="CD65" s="190" t="str">
        <f t="shared" si="245"/>
        <v/>
      </c>
      <c r="CE65" s="190" t="str">
        <f t="shared" si="245"/>
        <v/>
      </c>
      <c r="CF65" s="190" t="str">
        <f t="shared" si="245"/>
        <v/>
      </c>
      <c r="CG65" s="190" t="str">
        <f t="shared" si="245"/>
        <v/>
      </c>
      <c r="CH65" s="190" t="str">
        <f t="shared" si="245"/>
        <v/>
      </c>
      <c r="CI65" s="190" t="str">
        <f t="shared" si="245"/>
        <v/>
      </c>
      <c r="CJ65" s="190" t="str">
        <f t="shared" si="245"/>
        <v/>
      </c>
      <c r="CK65" s="190" t="str">
        <f t="shared" si="245"/>
        <v/>
      </c>
      <c r="CL65" s="190" t="str">
        <f t="shared" si="245"/>
        <v/>
      </c>
      <c r="CM65" s="190" t="str">
        <f t="shared" si="245"/>
        <v/>
      </c>
      <c r="CN65" s="190" t="str">
        <f t="shared" si="245"/>
        <v/>
      </c>
      <c r="CO65" s="190" t="str">
        <f t="shared" si="245"/>
        <v/>
      </c>
      <c r="CP65" s="190" t="str">
        <f t="shared" si="245"/>
        <v/>
      </c>
      <c r="CQ65" s="190" t="str">
        <f t="shared" si="245"/>
        <v/>
      </c>
      <c r="CR65" s="190" t="str">
        <f t="shared" si="245"/>
        <v/>
      </c>
      <c r="CS65" s="190" t="str">
        <f t="shared" si="245"/>
        <v/>
      </c>
      <c r="CT65" s="190" t="str">
        <f t="shared" si="245"/>
        <v/>
      </c>
      <c r="CU65" s="190" t="str">
        <f t="shared" si="245"/>
        <v/>
      </c>
      <c r="CV65" s="190" t="str">
        <f t="shared" ref="CV65:ED65" si="246">IF(ISNONTEXT($AH65),CU65+$AH65,"")</f>
        <v/>
      </c>
      <c r="CW65" s="190" t="str">
        <f t="shared" si="246"/>
        <v/>
      </c>
      <c r="CX65" s="190" t="str">
        <f t="shared" si="246"/>
        <v/>
      </c>
      <c r="CY65" s="190" t="str">
        <f t="shared" si="246"/>
        <v/>
      </c>
      <c r="CZ65" s="190" t="str">
        <f t="shared" si="246"/>
        <v/>
      </c>
      <c r="DA65" s="190" t="str">
        <f t="shared" si="246"/>
        <v/>
      </c>
      <c r="DB65" s="190" t="str">
        <f t="shared" si="246"/>
        <v/>
      </c>
      <c r="DC65" s="190" t="str">
        <f t="shared" si="246"/>
        <v/>
      </c>
      <c r="DD65" s="190" t="str">
        <f t="shared" si="246"/>
        <v/>
      </c>
      <c r="DE65" s="190" t="str">
        <f t="shared" si="246"/>
        <v/>
      </c>
      <c r="DF65" s="190" t="str">
        <f t="shared" si="246"/>
        <v/>
      </c>
      <c r="DG65" s="190" t="str">
        <f t="shared" si="246"/>
        <v/>
      </c>
      <c r="DH65" s="190" t="str">
        <f t="shared" si="246"/>
        <v/>
      </c>
      <c r="DI65" s="190" t="str">
        <f t="shared" si="246"/>
        <v/>
      </c>
      <c r="DJ65" s="190" t="str">
        <f t="shared" si="246"/>
        <v/>
      </c>
      <c r="DK65" s="190" t="str">
        <f t="shared" si="246"/>
        <v/>
      </c>
      <c r="DL65" s="190" t="str">
        <f t="shared" si="246"/>
        <v/>
      </c>
      <c r="DM65" s="190" t="str">
        <f t="shared" si="246"/>
        <v/>
      </c>
      <c r="DN65" s="190" t="str">
        <f t="shared" si="246"/>
        <v/>
      </c>
      <c r="DO65" s="190" t="str">
        <f t="shared" si="246"/>
        <v/>
      </c>
      <c r="DP65" s="190" t="str">
        <f t="shared" si="246"/>
        <v/>
      </c>
      <c r="DQ65" s="190" t="str">
        <f t="shared" si="246"/>
        <v/>
      </c>
      <c r="DR65" s="190" t="str">
        <f t="shared" si="246"/>
        <v/>
      </c>
      <c r="DS65" s="190" t="str">
        <f t="shared" si="246"/>
        <v/>
      </c>
      <c r="DT65" s="190" t="str">
        <f t="shared" si="246"/>
        <v/>
      </c>
      <c r="DU65" s="190" t="str">
        <f t="shared" si="246"/>
        <v/>
      </c>
      <c r="DV65" s="190" t="str">
        <f t="shared" si="246"/>
        <v/>
      </c>
      <c r="DW65" s="190" t="str">
        <f t="shared" si="246"/>
        <v/>
      </c>
      <c r="DX65" s="190" t="str">
        <f t="shared" si="246"/>
        <v/>
      </c>
      <c r="DY65" s="190" t="str">
        <f t="shared" si="246"/>
        <v/>
      </c>
      <c r="DZ65" s="190" t="str">
        <f t="shared" si="246"/>
        <v/>
      </c>
      <c r="EA65" s="190" t="str">
        <f t="shared" si="246"/>
        <v/>
      </c>
      <c r="EB65" s="190" t="str">
        <f t="shared" si="246"/>
        <v/>
      </c>
      <c r="EC65" s="190" t="str">
        <f t="shared" si="246"/>
        <v/>
      </c>
      <c r="ED65" s="190" t="str">
        <f t="shared" si="246"/>
        <v/>
      </c>
      <c r="EE65" s="206" t="str">
        <f t="shared" si="25"/>
        <v/>
      </c>
      <c r="EF65" s="207" t="e">
        <f t="shared" si="26"/>
        <v>#N/A</v>
      </c>
      <c r="EG65" s="207" t="e">
        <f t="shared" si="27"/>
        <v>#N/A</v>
      </c>
      <c r="EH65" s="207" t="e">
        <f t="shared" si="28"/>
        <v>#N/A</v>
      </c>
      <c r="EI65" s="207" t="e">
        <f t="shared" si="29"/>
        <v>#N/A</v>
      </c>
      <c r="EJ65" s="207" t="e">
        <f t="shared" si="30"/>
        <v>#N/A</v>
      </c>
      <c r="EK65" s="207" t="e">
        <f t="shared" si="31"/>
        <v>#N/A</v>
      </c>
      <c r="EL65" s="207" t="e">
        <f t="shared" si="32"/>
        <v>#N/A</v>
      </c>
      <c r="EM65" s="207" t="e">
        <f t="shared" si="33"/>
        <v>#N/A</v>
      </c>
      <c r="EN65" s="207" t="e">
        <f t="shared" si="34"/>
        <v>#N/A</v>
      </c>
      <c r="EO65" s="207" t="e">
        <f t="shared" si="35"/>
        <v>#N/A</v>
      </c>
      <c r="EP65" s="207" t="e">
        <f t="shared" si="36"/>
        <v>#N/A</v>
      </c>
      <c r="EQ65" s="207" t="e">
        <f t="shared" si="37"/>
        <v>#N/A</v>
      </c>
      <c r="ER65" s="207" t="e">
        <f t="shared" si="38"/>
        <v>#N/A</v>
      </c>
      <c r="ES65" s="207" t="e">
        <f t="shared" si="39"/>
        <v>#N/A</v>
      </c>
      <c r="ET65" s="207" t="e">
        <f t="shared" si="40"/>
        <v>#N/A</v>
      </c>
      <c r="EU65" s="207" t="e">
        <f t="shared" si="41"/>
        <v>#N/A</v>
      </c>
      <c r="EV65" s="207" t="e">
        <f t="shared" si="42"/>
        <v>#N/A</v>
      </c>
      <c r="EW65" s="207" t="e">
        <f t="shared" si="43"/>
        <v>#N/A</v>
      </c>
      <c r="EX65" s="207" t="e">
        <f t="shared" si="44"/>
        <v>#N/A</v>
      </c>
      <c r="EY65" s="207" t="e">
        <f t="shared" si="45"/>
        <v>#N/A</v>
      </c>
      <c r="EZ65" s="207" t="e">
        <f t="shared" si="46"/>
        <v>#N/A</v>
      </c>
      <c r="FA65" s="207" t="e">
        <f t="shared" si="47"/>
        <v>#N/A</v>
      </c>
      <c r="FB65" s="207" t="e">
        <f t="shared" si="48"/>
        <v>#N/A</v>
      </c>
      <c r="FC65" s="207" t="e">
        <f t="shared" si="49"/>
        <v>#N/A</v>
      </c>
      <c r="FD65" s="207" t="e">
        <f t="shared" si="50"/>
        <v>#N/A</v>
      </c>
      <c r="FE65" s="207" t="e">
        <f t="shared" si="51"/>
        <v>#N/A</v>
      </c>
      <c r="FF65" s="207" t="e">
        <f t="shared" si="52"/>
        <v>#N/A</v>
      </c>
      <c r="FG65" s="207" t="e">
        <f t="shared" si="53"/>
        <v>#N/A</v>
      </c>
      <c r="FH65" s="207" t="e">
        <f t="shared" si="54"/>
        <v>#N/A</v>
      </c>
      <c r="FI65" s="207" t="e">
        <f t="shared" si="55"/>
        <v>#N/A</v>
      </c>
      <c r="FJ65" s="207" t="e">
        <f t="shared" si="56"/>
        <v>#N/A</v>
      </c>
      <c r="FK65" s="207" t="e">
        <f t="shared" si="57"/>
        <v>#N/A</v>
      </c>
      <c r="FL65" s="207" t="e">
        <f t="shared" si="58"/>
        <v>#N/A</v>
      </c>
      <c r="FM65" s="207" t="e">
        <f t="shared" si="59"/>
        <v>#N/A</v>
      </c>
      <c r="FN65" s="207" t="e">
        <f t="shared" si="60"/>
        <v>#N/A</v>
      </c>
      <c r="FO65" s="207" t="e">
        <f t="shared" si="61"/>
        <v>#N/A</v>
      </c>
      <c r="FP65" s="207" t="e">
        <f t="shared" si="62"/>
        <v>#N/A</v>
      </c>
      <c r="FQ65" s="207" t="e">
        <f t="shared" si="63"/>
        <v>#N/A</v>
      </c>
      <c r="FR65" s="207" t="e">
        <f t="shared" si="64"/>
        <v>#N/A</v>
      </c>
      <c r="FS65" s="207" t="e">
        <f t="shared" si="65"/>
        <v>#N/A</v>
      </c>
      <c r="FT65" s="207" t="e">
        <f t="shared" si="66"/>
        <v>#N/A</v>
      </c>
      <c r="FU65" s="207" t="e">
        <f t="shared" si="67"/>
        <v>#N/A</v>
      </c>
      <c r="FV65" s="207" t="e">
        <f t="shared" si="68"/>
        <v>#N/A</v>
      </c>
      <c r="FW65" s="207" t="e">
        <f t="shared" si="69"/>
        <v>#N/A</v>
      </c>
      <c r="FX65" s="207" t="e">
        <f t="shared" si="70"/>
        <v>#N/A</v>
      </c>
      <c r="FY65" s="207" t="e">
        <f t="shared" si="71"/>
        <v>#N/A</v>
      </c>
      <c r="FZ65" s="207" t="e">
        <f t="shared" si="72"/>
        <v>#N/A</v>
      </c>
      <c r="GA65" s="207" t="e">
        <f t="shared" si="73"/>
        <v>#N/A</v>
      </c>
      <c r="GB65" s="207" t="e">
        <f t="shared" si="74"/>
        <v>#N/A</v>
      </c>
      <c r="GC65" s="207" t="e">
        <f t="shared" si="75"/>
        <v>#N/A</v>
      </c>
      <c r="GD65" s="207" t="e">
        <f t="shared" si="76"/>
        <v>#N/A</v>
      </c>
      <c r="GE65" s="207" t="e">
        <f t="shared" si="77"/>
        <v>#N/A</v>
      </c>
      <c r="GF65" s="207" t="e">
        <f t="shared" si="78"/>
        <v>#N/A</v>
      </c>
      <c r="GG65" s="207" t="e">
        <f t="shared" si="79"/>
        <v>#N/A</v>
      </c>
      <c r="GH65" s="207" t="e">
        <f t="shared" si="80"/>
        <v>#N/A</v>
      </c>
      <c r="GI65" s="207" t="e">
        <f t="shared" si="81"/>
        <v>#N/A</v>
      </c>
      <c r="GJ65" s="207" t="e">
        <f t="shared" si="82"/>
        <v>#N/A</v>
      </c>
      <c r="GK65" s="207" t="e">
        <f t="shared" si="83"/>
        <v>#N/A</v>
      </c>
      <c r="GL65" s="207" t="e">
        <f t="shared" si="84"/>
        <v>#N/A</v>
      </c>
      <c r="GM65" s="207" t="e">
        <f t="shared" si="85"/>
        <v>#N/A</v>
      </c>
      <c r="GN65" s="207" t="e">
        <f t="shared" si="86"/>
        <v>#N/A</v>
      </c>
      <c r="GO65" s="207" t="e">
        <f t="shared" si="87"/>
        <v>#N/A</v>
      </c>
      <c r="GP65" s="207" t="e">
        <f t="shared" si="88"/>
        <v>#N/A</v>
      </c>
      <c r="GQ65" s="207" t="e">
        <f t="shared" si="89"/>
        <v>#N/A</v>
      </c>
      <c r="GR65" s="207" t="e">
        <f t="shared" si="90"/>
        <v>#N/A</v>
      </c>
      <c r="GS65" s="207" t="e">
        <f t="shared" si="91"/>
        <v>#N/A</v>
      </c>
      <c r="GT65" s="207" t="e">
        <f t="shared" si="92"/>
        <v>#N/A</v>
      </c>
      <c r="GU65" s="207" t="e">
        <f t="shared" si="93"/>
        <v>#N/A</v>
      </c>
      <c r="GV65" s="207" t="e">
        <f t="shared" si="94"/>
        <v>#N/A</v>
      </c>
      <c r="GW65" s="207" t="e">
        <f t="shared" si="95"/>
        <v>#N/A</v>
      </c>
      <c r="GX65" s="207" t="e">
        <f t="shared" si="96"/>
        <v>#N/A</v>
      </c>
      <c r="GY65" s="207" t="e">
        <f t="shared" si="97"/>
        <v>#N/A</v>
      </c>
      <c r="GZ65" s="207" t="e">
        <f t="shared" si="98"/>
        <v>#N/A</v>
      </c>
      <c r="HA65" s="207" t="e">
        <f t="shared" si="99"/>
        <v>#N/A</v>
      </c>
      <c r="HB65" s="207" t="e">
        <f t="shared" si="100"/>
        <v>#N/A</v>
      </c>
      <c r="HC65" s="207" t="e">
        <f t="shared" si="101"/>
        <v>#N/A</v>
      </c>
      <c r="HD65" s="207" t="e">
        <f t="shared" si="102"/>
        <v>#N/A</v>
      </c>
      <c r="HE65" s="207" t="e">
        <f t="shared" si="103"/>
        <v>#N/A</v>
      </c>
      <c r="HF65" s="207" t="e">
        <f t="shared" si="104"/>
        <v>#N/A</v>
      </c>
      <c r="HG65" s="207" t="e">
        <f t="shared" si="105"/>
        <v>#N/A</v>
      </c>
      <c r="HH65" s="207" t="e">
        <f t="shared" si="106"/>
        <v>#N/A</v>
      </c>
      <c r="HI65" s="207" t="e">
        <f t="shared" si="107"/>
        <v>#N/A</v>
      </c>
      <c r="HJ65" s="207" t="e">
        <f t="shared" si="108"/>
        <v>#N/A</v>
      </c>
      <c r="HK65" s="207" t="e">
        <f t="shared" si="109"/>
        <v>#N/A</v>
      </c>
      <c r="HL65" s="207" t="e">
        <f t="shared" si="110"/>
        <v>#N/A</v>
      </c>
      <c r="HM65" s="207" t="e">
        <f t="shared" si="111"/>
        <v>#N/A</v>
      </c>
      <c r="HN65" s="207" t="e">
        <f t="shared" si="112"/>
        <v>#N/A</v>
      </c>
      <c r="HO65" s="207" t="e">
        <f t="shared" si="113"/>
        <v>#N/A</v>
      </c>
      <c r="HP65" s="207" t="e">
        <f t="shared" si="114"/>
        <v>#N/A</v>
      </c>
      <c r="HQ65" s="207" t="e">
        <f t="shared" si="115"/>
        <v>#N/A</v>
      </c>
      <c r="HR65" s="207" t="e">
        <f t="shared" si="116"/>
        <v>#N/A</v>
      </c>
      <c r="HS65" s="207" t="e">
        <f t="shared" si="117"/>
        <v>#N/A</v>
      </c>
      <c r="HT65" s="207" t="e">
        <f t="shared" si="118"/>
        <v>#N/A</v>
      </c>
      <c r="HU65" s="207" t="e">
        <f t="shared" si="119"/>
        <v>#N/A</v>
      </c>
      <c r="HV65" s="207" t="e">
        <f t="shared" si="120"/>
        <v>#N/A</v>
      </c>
      <c r="HW65" s="207" t="e">
        <f t="shared" si="121"/>
        <v>#N/A</v>
      </c>
      <c r="HX65" s="207" t="e">
        <f t="shared" si="122"/>
        <v>#N/A</v>
      </c>
      <c r="HY65" s="207" t="e">
        <f t="shared" si="123"/>
        <v>#N/A</v>
      </c>
      <c r="HZ65" s="207" t="e">
        <f t="shared" si="124"/>
        <v>#N/A</v>
      </c>
      <c r="IA65" s="207" t="e">
        <f t="shared" si="125"/>
        <v>#N/A</v>
      </c>
      <c r="IB65" s="207" t="e">
        <f t="shared" si="126"/>
        <v>#N/A</v>
      </c>
    </row>
    <row r="66" spans="1:236" hidden="1" x14ac:dyDescent="0.25">
      <c r="A66" s="22">
        <v>63</v>
      </c>
      <c r="B66" s="110" t="str">
        <f t="shared" si="10"/>
        <v/>
      </c>
      <c r="C66" s="124"/>
      <c r="D66" s="110" t="str">
        <f t="shared" si="11"/>
        <v/>
      </c>
      <c r="E66" s="119" t="str">
        <f t="shared" si="12"/>
        <v/>
      </c>
      <c r="F66" s="23" t="str">
        <f t="shared" si="13"/>
        <v/>
      </c>
      <c r="G66" s="24" t="str">
        <f t="shared" si="14"/>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15"/>
        <v/>
      </c>
      <c r="K66" s="26"/>
      <c r="L66" s="24" t="str">
        <f>IF(OR(F66="",K66=""),"",MATCH(K66,Confidence!$A$1:$A$10,0))</f>
        <v/>
      </c>
      <c r="M66" s="27" t="str">
        <f t="shared" si="16"/>
        <v/>
      </c>
      <c r="N66" s="27" t="str">
        <f t="shared" si="17"/>
        <v/>
      </c>
      <c r="O66" s="24"/>
      <c r="P66" s="111" t="str">
        <f t="shared" si="18"/>
        <v/>
      </c>
      <c r="Q66" s="111" t="str">
        <f t="shared" si="19"/>
        <v/>
      </c>
      <c r="R66" s="39" t="str">
        <f t="shared" si="20"/>
        <v/>
      </c>
      <c r="S66" s="124"/>
      <c r="T66" s="218" t="str">
        <f>IF(AND(B66&gt;0,C66&gt;0,D66&gt;0,M66&gt;0,N66&gt;0,S66&gt;0,NOT(K66="")),ABS(VLOOKUP($S$1,VLookups!$A$28:$B$29,2,FALSE)-_xlfn.BETA.DIST(S66,IF(G66="L",N66,M66),IF(G66="L",M66,N66),TRUE,B66,D66)),"")</f>
        <v/>
      </c>
      <c r="U66" s="121" t="str">
        <f>IF(OR($M66="",$N66=""),"",_xlfn.BETA.INV(ABS(VLOOKUP($S$1,VLookups!$A$28:$B$29,2,FALSE)-U$3),IF($G66="L",$N66,$M66),IF($G66="L",$M66,$N66),$B66,$D66))</f>
        <v/>
      </c>
      <c r="V66" s="122" t="str">
        <f>IF(OR($M66="",$N66=""),"",_xlfn.BETA.INV(ABS(VLOOKUP($S$1,VLookups!$A$28:$B$29,2,FALSE)-V$3),IF($G66="L",$N66,$M66),IF($G66="L",$M66,$N66),$B66,$D66))</f>
        <v/>
      </c>
      <c r="W66" s="121" t="str">
        <f>IF(OR($M66="",$N66=""),"",_xlfn.BETA.INV(ABS(VLOOKUP($S$1,VLookups!$A$28:$B$29,2,FALSE)-W$3),IF($G66="L",$N66,$M66),IF($G66="L",$M66,$N66),$B66,$D66))</f>
        <v/>
      </c>
      <c r="X66" s="122" t="str">
        <f>IF(OR($M66="",$N66=""),"",_xlfn.BETA.INV(ABS(VLOOKUP($S$1,VLookups!$A$28:$B$29,2,FALSE)-X$3),IF($G66="L",$N66,$M66),IF($G66="L",$M66,$N66),$B66,$D66))</f>
        <v/>
      </c>
      <c r="Y66" s="121" t="str">
        <f>IF(OR($M66="",$N66=""),"",_xlfn.BETA.INV(ABS(VLOOKUP($S$1,VLookups!$A$28:$B$29,2,FALSE)-Y$3),IF($G66="L",$N66,$M66),IF($G66="L",$M66,$N66),$B66,$D66))</f>
        <v/>
      </c>
      <c r="Z66" s="122" t="str">
        <f>IF(OR($M66="",$N66=""),"",_xlfn.BETA.INV(ABS(VLOOKUP($S$1,VLookups!$A$28:$B$29,2,FALSE)-Z$3),IF($G66="L",$N66,$M66),IF($G66="L",$M66,$N66),$B66,$D66))</f>
        <v/>
      </c>
      <c r="AA66" s="121" t="str">
        <f>IF(OR($M66="",$N66=""),"",_xlfn.BETA.INV(ABS(VLOOKUP($S$1,VLookups!$A$28:$B$29,2,FALSE)-AA$3),IF($G66="L",$N66,$M66),IF($G66="L",$M66,$N66),$B66,$D66))</f>
        <v/>
      </c>
      <c r="AB66" s="122" t="str">
        <f>IF(OR($M66="",$N66=""),"",_xlfn.BETA.INV(ABS(VLOOKUP($S$1,VLookups!$A$28:$B$29,2,FALSE)-AB$3),IF($G66="L",$N66,$M66),IF($G66="L",$M66,$N66),$B66,$D66))</f>
        <v/>
      </c>
      <c r="AC66" s="121" t="str">
        <f>IF(OR($M66="",$N66=""),"",_xlfn.BETA.INV(ABS(VLOOKUP($S$1,VLookups!$A$28:$B$29,2,FALSE)-AC$3),IF($G66="L",$N66,$M66),IF($G66="L",$M66,$N66),$B66,$D66))</f>
        <v/>
      </c>
      <c r="AD66" s="122" t="str">
        <f>IF(OR($M66="",$N66=""),"",_xlfn.BETA.INV(ABS(VLOOKUP($S$1,VLookups!$A$28:$B$29,2,FALSE)-AD$3),IF($G66="L",$N66,$M66),IF($G66="L",$M66,$N66),$B66,$D66))</f>
        <v/>
      </c>
      <c r="AE66" s="121" t="str">
        <f>IF(OR($M66="",$N66=""),"",_xlfn.BETA.INV(ABS(VLOOKUP($S$1,VLookups!$A$28:$B$29,2,FALSE)-AE$3),IF($G66="L",$N66,$M66),IF($G66="L",$M66,$N66),$B66,$D66))</f>
        <v/>
      </c>
      <c r="AF66" s="122" t="str">
        <f>IF(OR($M66="",$N66=""),"",_xlfn.BETA.INV(ABS(VLOOKUP($S$1,VLookups!$A$28:$B$29,2,FALSE)-AF$3),IF($G66="L",$N66,$M66),IF($G66="L",$M66,$N66),$B66,$D66))</f>
        <v/>
      </c>
      <c r="AG66" s="17"/>
      <c r="AH66" s="208" t="str">
        <f t="shared" si="21"/>
        <v/>
      </c>
      <c r="AI66" s="206" t="str">
        <f t="shared" si="22"/>
        <v/>
      </c>
      <c r="AJ66" s="190" t="str">
        <f t="shared" ref="AJ66:CU66" si="247">IF(ISNONTEXT($AH66),AI66+$AH66,"")</f>
        <v/>
      </c>
      <c r="AK66" s="190" t="str">
        <f t="shared" si="247"/>
        <v/>
      </c>
      <c r="AL66" s="190" t="str">
        <f t="shared" si="247"/>
        <v/>
      </c>
      <c r="AM66" s="190" t="str">
        <f t="shared" si="247"/>
        <v/>
      </c>
      <c r="AN66" s="190" t="str">
        <f t="shared" si="247"/>
        <v/>
      </c>
      <c r="AO66" s="190" t="str">
        <f t="shared" si="247"/>
        <v/>
      </c>
      <c r="AP66" s="190" t="str">
        <f t="shared" si="247"/>
        <v/>
      </c>
      <c r="AQ66" s="190" t="str">
        <f t="shared" si="247"/>
        <v/>
      </c>
      <c r="AR66" s="190" t="str">
        <f t="shared" si="247"/>
        <v/>
      </c>
      <c r="AS66" s="190" t="str">
        <f t="shared" si="247"/>
        <v/>
      </c>
      <c r="AT66" s="190" t="str">
        <f t="shared" si="247"/>
        <v/>
      </c>
      <c r="AU66" s="190" t="str">
        <f t="shared" si="247"/>
        <v/>
      </c>
      <c r="AV66" s="190" t="str">
        <f t="shared" si="247"/>
        <v/>
      </c>
      <c r="AW66" s="190" t="str">
        <f t="shared" si="247"/>
        <v/>
      </c>
      <c r="AX66" s="190" t="str">
        <f t="shared" si="247"/>
        <v/>
      </c>
      <c r="AY66" s="190" t="str">
        <f t="shared" si="247"/>
        <v/>
      </c>
      <c r="AZ66" s="190" t="str">
        <f t="shared" si="247"/>
        <v/>
      </c>
      <c r="BA66" s="190" t="str">
        <f t="shared" si="247"/>
        <v/>
      </c>
      <c r="BB66" s="190" t="str">
        <f t="shared" si="247"/>
        <v/>
      </c>
      <c r="BC66" s="190" t="str">
        <f t="shared" si="247"/>
        <v/>
      </c>
      <c r="BD66" s="190" t="str">
        <f t="shared" si="247"/>
        <v/>
      </c>
      <c r="BE66" s="190" t="str">
        <f t="shared" si="247"/>
        <v/>
      </c>
      <c r="BF66" s="190" t="str">
        <f t="shared" si="247"/>
        <v/>
      </c>
      <c r="BG66" s="190" t="str">
        <f t="shared" si="247"/>
        <v/>
      </c>
      <c r="BH66" s="190" t="str">
        <f t="shared" si="247"/>
        <v/>
      </c>
      <c r="BI66" s="190" t="str">
        <f t="shared" si="247"/>
        <v/>
      </c>
      <c r="BJ66" s="190" t="str">
        <f t="shared" si="247"/>
        <v/>
      </c>
      <c r="BK66" s="190" t="str">
        <f t="shared" si="247"/>
        <v/>
      </c>
      <c r="BL66" s="190" t="str">
        <f t="shared" si="247"/>
        <v/>
      </c>
      <c r="BM66" s="190" t="str">
        <f t="shared" si="247"/>
        <v/>
      </c>
      <c r="BN66" s="190" t="str">
        <f t="shared" si="247"/>
        <v/>
      </c>
      <c r="BO66" s="190" t="str">
        <f t="shared" si="247"/>
        <v/>
      </c>
      <c r="BP66" s="190" t="str">
        <f t="shared" si="247"/>
        <v/>
      </c>
      <c r="BQ66" s="190" t="str">
        <f t="shared" si="247"/>
        <v/>
      </c>
      <c r="BR66" s="190" t="str">
        <f t="shared" si="247"/>
        <v/>
      </c>
      <c r="BS66" s="190" t="str">
        <f t="shared" si="247"/>
        <v/>
      </c>
      <c r="BT66" s="190" t="str">
        <f t="shared" si="247"/>
        <v/>
      </c>
      <c r="BU66" s="190" t="str">
        <f t="shared" si="247"/>
        <v/>
      </c>
      <c r="BV66" s="190" t="str">
        <f t="shared" si="247"/>
        <v/>
      </c>
      <c r="BW66" s="190" t="str">
        <f t="shared" si="247"/>
        <v/>
      </c>
      <c r="BX66" s="190" t="str">
        <f t="shared" si="247"/>
        <v/>
      </c>
      <c r="BY66" s="190" t="str">
        <f t="shared" si="247"/>
        <v/>
      </c>
      <c r="BZ66" s="190" t="str">
        <f t="shared" si="247"/>
        <v/>
      </c>
      <c r="CA66" s="190" t="str">
        <f t="shared" si="247"/>
        <v/>
      </c>
      <c r="CB66" s="190" t="str">
        <f t="shared" si="247"/>
        <v/>
      </c>
      <c r="CC66" s="190" t="str">
        <f t="shared" si="247"/>
        <v/>
      </c>
      <c r="CD66" s="190" t="str">
        <f t="shared" si="247"/>
        <v/>
      </c>
      <c r="CE66" s="190" t="str">
        <f t="shared" si="247"/>
        <v/>
      </c>
      <c r="CF66" s="190" t="str">
        <f t="shared" si="247"/>
        <v/>
      </c>
      <c r="CG66" s="190" t="str">
        <f t="shared" si="247"/>
        <v/>
      </c>
      <c r="CH66" s="190" t="str">
        <f t="shared" si="247"/>
        <v/>
      </c>
      <c r="CI66" s="190" t="str">
        <f t="shared" si="247"/>
        <v/>
      </c>
      <c r="CJ66" s="190" t="str">
        <f t="shared" si="247"/>
        <v/>
      </c>
      <c r="CK66" s="190" t="str">
        <f t="shared" si="247"/>
        <v/>
      </c>
      <c r="CL66" s="190" t="str">
        <f t="shared" si="247"/>
        <v/>
      </c>
      <c r="CM66" s="190" t="str">
        <f t="shared" si="247"/>
        <v/>
      </c>
      <c r="CN66" s="190" t="str">
        <f t="shared" si="247"/>
        <v/>
      </c>
      <c r="CO66" s="190" t="str">
        <f t="shared" si="247"/>
        <v/>
      </c>
      <c r="CP66" s="190" t="str">
        <f t="shared" si="247"/>
        <v/>
      </c>
      <c r="CQ66" s="190" t="str">
        <f t="shared" si="247"/>
        <v/>
      </c>
      <c r="CR66" s="190" t="str">
        <f t="shared" si="247"/>
        <v/>
      </c>
      <c r="CS66" s="190" t="str">
        <f t="shared" si="247"/>
        <v/>
      </c>
      <c r="CT66" s="190" t="str">
        <f t="shared" si="247"/>
        <v/>
      </c>
      <c r="CU66" s="190" t="str">
        <f t="shared" si="247"/>
        <v/>
      </c>
      <c r="CV66" s="190" t="str">
        <f t="shared" ref="CV66:ED66" si="248">IF(ISNONTEXT($AH66),CU66+$AH66,"")</f>
        <v/>
      </c>
      <c r="CW66" s="190" t="str">
        <f t="shared" si="248"/>
        <v/>
      </c>
      <c r="CX66" s="190" t="str">
        <f t="shared" si="248"/>
        <v/>
      </c>
      <c r="CY66" s="190" t="str">
        <f t="shared" si="248"/>
        <v/>
      </c>
      <c r="CZ66" s="190" t="str">
        <f t="shared" si="248"/>
        <v/>
      </c>
      <c r="DA66" s="190" t="str">
        <f t="shared" si="248"/>
        <v/>
      </c>
      <c r="DB66" s="190" t="str">
        <f t="shared" si="248"/>
        <v/>
      </c>
      <c r="DC66" s="190" t="str">
        <f t="shared" si="248"/>
        <v/>
      </c>
      <c r="DD66" s="190" t="str">
        <f t="shared" si="248"/>
        <v/>
      </c>
      <c r="DE66" s="190" t="str">
        <f t="shared" si="248"/>
        <v/>
      </c>
      <c r="DF66" s="190" t="str">
        <f t="shared" si="248"/>
        <v/>
      </c>
      <c r="DG66" s="190" t="str">
        <f t="shared" si="248"/>
        <v/>
      </c>
      <c r="DH66" s="190" t="str">
        <f t="shared" si="248"/>
        <v/>
      </c>
      <c r="DI66" s="190" t="str">
        <f t="shared" si="248"/>
        <v/>
      </c>
      <c r="DJ66" s="190" t="str">
        <f t="shared" si="248"/>
        <v/>
      </c>
      <c r="DK66" s="190" t="str">
        <f t="shared" si="248"/>
        <v/>
      </c>
      <c r="DL66" s="190" t="str">
        <f t="shared" si="248"/>
        <v/>
      </c>
      <c r="DM66" s="190" t="str">
        <f t="shared" si="248"/>
        <v/>
      </c>
      <c r="DN66" s="190" t="str">
        <f t="shared" si="248"/>
        <v/>
      </c>
      <c r="DO66" s="190" t="str">
        <f t="shared" si="248"/>
        <v/>
      </c>
      <c r="DP66" s="190" t="str">
        <f t="shared" si="248"/>
        <v/>
      </c>
      <c r="DQ66" s="190" t="str">
        <f t="shared" si="248"/>
        <v/>
      </c>
      <c r="DR66" s="190" t="str">
        <f t="shared" si="248"/>
        <v/>
      </c>
      <c r="DS66" s="190" t="str">
        <f t="shared" si="248"/>
        <v/>
      </c>
      <c r="DT66" s="190" t="str">
        <f t="shared" si="248"/>
        <v/>
      </c>
      <c r="DU66" s="190" t="str">
        <f t="shared" si="248"/>
        <v/>
      </c>
      <c r="DV66" s="190" t="str">
        <f t="shared" si="248"/>
        <v/>
      </c>
      <c r="DW66" s="190" t="str">
        <f t="shared" si="248"/>
        <v/>
      </c>
      <c r="DX66" s="190" t="str">
        <f t="shared" si="248"/>
        <v/>
      </c>
      <c r="DY66" s="190" t="str">
        <f t="shared" si="248"/>
        <v/>
      </c>
      <c r="DZ66" s="190" t="str">
        <f t="shared" si="248"/>
        <v/>
      </c>
      <c r="EA66" s="190" t="str">
        <f t="shared" si="248"/>
        <v/>
      </c>
      <c r="EB66" s="190" t="str">
        <f t="shared" si="248"/>
        <v/>
      </c>
      <c r="EC66" s="190" t="str">
        <f t="shared" si="248"/>
        <v/>
      </c>
      <c r="ED66" s="190" t="str">
        <f t="shared" si="248"/>
        <v/>
      </c>
      <c r="EE66" s="206" t="str">
        <f t="shared" si="25"/>
        <v/>
      </c>
      <c r="EF66" s="207" t="e">
        <f t="shared" si="26"/>
        <v>#N/A</v>
      </c>
      <c r="EG66" s="207" t="e">
        <f t="shared" si="27"/>
        <v>#N/A</v>
      </c>
      <c r="EH66" s="207" t="e">
        <f t="shared" si="28"/>
        <v>#N/A</v>
      </c>
      <c r="EI66" s="207" t="e">
        <f t="shared" si="29"/>
        <v>#N/A</v>
      </c>
      <c r="EJ66" s="207" t="e">
        <f t="shared" si="30"/>
        <v>#N/A</v>
      </c>
      <c r="EK66" s="207" t="e">
        <f t="shared" si="31"/>
        <v>#N/A</v>
      </c>
      <c r="EL66" s="207" t="e">
        <f t="shared" si="32"/>
        <v>#N/A</v>
      </c>
      <c r="EM66" s="207" t="e">
        <f t="shared" si="33"/>
        <v>#N/A</v>
      </c>
      <c r="EN66" s="207" t="e">
        <f t="shared" si="34"/>
        <v>#N/A</v>
      </c>
      <c r="EO66" s="207" t="e">
        <f t="shared" si="35"/>
        <v>#N/A</v>
      </c>
      <c r="EP66" s="207" t="e">
        <f t="shared" si="36"/>
        <v>#N/A</v>
      </c>
      <c r="EQ66" s="207" t="e">
        <f t="shared" si="37"/>
        <v>#N/A</v>
      </c>
      <c r="ER66" s="207" t="e">
        <f t="shared" si="38"/>
        <v>#N/A</v>
      </c>
      <c r="ES66" s="207" t="e">
        <f t="shared" si="39"/>
        <v>#N/A</v>
      </c>
      <c r="ET66" s="207" t="e">
        <f t="shared" si="40"/>
        <v>#N/A</v>
      </c>
      <c r="EU66" s="207" t="e">
        <f t="shared" si="41"/>
        <v>#N/A</v>
      </c>
      <c r="EV66" s="207" t="e">
        <f t="shared" si="42"/>
        <v>#N/A</v>
      </c>
      <c r="EW66" s="207" t="e">
        <f t="shared" si="43"/>
        <v>#N/A</v>
      </c>
      <c r="EX66" s="207" t="e">
        <f t="shared" si="44"/>
        <v>#N/A</v>
      </c>
      <c r="EY66" s="207" t="e">
        <f t="shared" si="45"/>
        <v>#N/A</v>
      </c>
      <c r="EZ66" s="207" t="e">
        <f t="shared" si="46"/>
        <v>#N/A</v>
      </c>
      <c r="FA66" s="207" t="e">
        <f t="shared" si="47"/>
        <v>#N/A</v>
      </c>
      <c r="FB66" s="207" t="e">
        <f t="shared" si="48"/>
        <v>#N/A</v>
      </c>
      <c r="FC66" s="207" t="e">
        <f t="shared" si="49"/>
        <v>#N/A</v>
      </c>
      <c r="FD66" s="207" t="e">
        <f t="shared" si="50"/>
        <v>#N/A</v>
      </c>
      <c r="FE66" s="207" t="e">
        <f t="shared" si="51"/>
        <v>#N/A</v>
      </c>
      <c r="FF66" s="207" t="e">
        <f t="shared" si="52"/>
        <v>#N/A</v>
      </c>
      <c r="FG66" s="207" t="e">
        <f t="shared" si="53"/>
        <v>#N/A</v>
      </c>
      <c r="FH66" s="207" t="e">
        <f t="shared" si="54"/>
        <v>#N/A</v>
      </c>
      <c r="FI66" s="207" t="e">
        <f t="shared" si="55"/>
        <v>#N/A</v>
      </c>
      <c r="FJ66" s="207" t="e">
        <f t="shared" si="56"/>
        <v>#N/A</v>
      </c>
      <c r="FK66" s="207" t="e">
        <f t="shared" si="57"/>
        <v>#N/A</v>
      </c>
      <c r="FL66" s="207" t="e">
        <f t="shared" si="58"/>
        <v>#N/A</v>
      </c>
      <c r="FM66" s="207" t="e">
        <f t="shared" si="59"/>
        <v>#N/A</v>
      </c>
      <c r="FN66" s="207" t="e">
        <f t="shared" si="60"/>
        <v>#N/A</v>
      </c>
      <c r="FO66" s="207" t="e">
        <f t="shared" si="61"/>
        <v>#N/A</v>
      </c>
      <c r="FP66" s="207" t="e">
        <f t="shared" si="62"/>
        <v>#N/A</v>
      </c>
      <c r="FQ66" s="207" t="e">
        <f t="shared" si="63"/>
        <v>#N/A</v>
      </c>
      <c r="FR66" s="207" t="e">
        <f t="shared" si="64"/>
        <v>#N/A</v>
      </c>
      <c r="FS66" s="207" t="e">
        <f t="shared" si="65"/>
        <v>#N/A</v>
      </c>
      <c r="FT66" s="207" t="e">
        <f t="shared" si="66"/>
        <v>#N/A</v>
      </c>
      <c r="FU66" s="207" t="e">
        <f t="shared" si="67"/>
        <v>#N/A</v>
      </c>
      <c r="FV66" s="207" t="e">
        <f t="shared" si="68"/>
        <v>#N/A</v>
      </c>
      <c r="FW66" s="207" t="e">
        <f t="shared" si="69"/>
        <v>#N/A</v>
      </c>
      <c r="FX66" s="207" t="e">
        <f t="shared" si="70"/>
        <v>#N/A</v>
      </c>
      <c r="FY66" s="207" t="e">
        <f t="shared" si="71"/>
        <v>#N/A</v>
      </c>
      <c r="FZ66" s="207" t="e">
        <f t="shared" si="72"/>
        <v>#N/A</v>
      </c>
      <c r="GA66" s="207" t="e">
        <f t="shared" si="73"/>
        <v>#N/A</v>
      </c>
      <c r="GB66" s="207" t="e">
        <f t="shared" si="74"/>
        <v>#N/A</v>
      </c>
      <c r="GC66" s="207" t="e">
        <f t="shared" si="75"/>
        <v>#N/A</v>
      </c>
      <c r="GD66" s="207" t="e">
        <f t="shared" si="76"/>
        <v>#N/A</v>
      </c>
      <c r="GE66" s="207" t="e">
        <f t="shared" si="77"/>
        <v>#N/A</v>
      </c>
      <c r="GF66" s="207" t="e">
        <f t="shared" si="78"/>
        <v>#N/A</v>
      </c>
      <c r="GG66" s="207" t="e">
        <f t="shared" si="79"/>
        <v>#N/A</v>
      </c>
      <c r="GH66" s="207" t="e">
        <f t="shared" si="80"/>
        <v>#N/A</v>
      </c>
      <c r="GI66" s="207" t="e">
        <f t="shared" si="81"/>
        <v>#N/A</v>
      </c>
      <c r="GJ66" s="207" t="e">
        <f t="shared" si="82"/>
        <v>#N/A</v>
      </c>
      <c r="GK66" s="207" t="e">
        <f t="shared" si="83"/>
        <v>#N/A</v>
      </c>
      <c r="GL66" s="207" t="e">
        <f t="shared" si="84"/>
        <v>#N/A</v>
      </c>
      <c r="GM66" s="207" t="e">
        <f t="shared" si="85"/>
        <v>#N/A</v>
      </c>
      <c r="GN66" s="207" t="e">
        <f t="shared" si="86"/>
        <v>#N/A</v>
      </c>
      <c r="GO66" s="207" t="e">
        <f t="shared" si="87"/>
        <v>#N/A</v>
      </c>
      <c r="GP66" s="207" t="e">
        <f t="shared" si="88"/>
        <v>#N/A</v>
      </c>
      <c r="GQ66" s="207" t="e">
        <f t="shared" si="89"/>
        <v>#N/A</v>
      </c>
      <c r="GR66" s="207" t="e">
        <f t="shared" si="90"/>
        <v>#N/A</v>
      </c>
      <c r="GS66" s="207" t="e">
        <f t="shared" si="91"/>
        <v>#N/A</v>
      </c>
      <c r="GT66" s="207" t="e">
        <f t="shared" si="92"/>
        <v>#N/A</v>
      </c>
      <c r="GU66" s="207" t="e">
        <f t="shared" si="93"/>
        <v>#N/A</v>
      </c>
      <c r="GV66" s="207" t="e">
        <f t="shared" si="94"/>
        <v>#N/A</v>
      </c>
      <c r="GW66" s="207" t="e">
        <f t="shared" si="95"/>
        <v>#N/A</v>
      </c>
      <c r="GX66" s="207" t="e">
        <f t="shared" si="96"/>
        <v>#N/A</v>
      </c>
      <c r="GY66" s="207" t="e">
        <f t="shared" si="97"/>
        <v>#N/A</v>
      </c>
      <c r="GZ66" s="207" t="e">
        <f t="shared" si="98"/>
        <v>#N/A</v>
      </c>
      <c r="HA66" s="207" t="e">
        <f t="shared" si="99"/>
        <v>#N/A</v>
      </c>
      <c r="HB66" s="207" t="e">
        <f t="shared" si="100"/>
        <v>#N/A</v>
      </c>
      <c r="HC66" s="207" t="e">
        <f t="shared" si="101"/>
        <v>#N/A</v>
      </c>
      <c r="HD66" s="207" t="e">
        <f t="shared" si="102"/>
        <v>#N/A</v>
      </c>
      <c r="HE66" s="207" t="e">
        <f t="shared" si="103"/>
        <v>#N/A</v>
      </c>
      <c r="HF66" s="207" t="e">
        <f t="shared" si="104"/>
        <v>#N/A</v>
      </c>
      <c r="HG66" s="207" t="e">
        <f t="shared" si="105"/>
        <v>#N/A</v>
      </c>
      <c r="HH66" s="207" t="e">
        <f t="shared" si="106"/>
        <v>#N/A</v>
      </c>
      <c r="HI66" s="207" t="e">
        <f t="shared" si="107"/>
        <v>#N/A</v>
      </c>
      <c r="HJ66" s="207" t="e">
        <f t="shared" si="108"/>
        <v>#N/A</v>
      </c>
      <c r="HK66" s="207" t="e">
        <f t="shared" si="109"/>
        <v>#N/A</v>
      </c>
      <c r="HL66" s="207" t="e">
        <f t="shared" si="110"/>
        <v>#N/A</v>
      </c>
      <c r="HM66" s="207" t="e">
        <f t="shared" si="111"/>
        <v>#N/A</v>
      </c>
      <c r="HN66" s="207" t="e">
        <f t="shared" si="112"/>
        <v>#N/A</v>
      </c>
      <c r="HO66" s="207" t="e">
        <f t="shared" si="113"/>
        <v>#N/A</v>
      </c>
      <c r="HP66" s="207" t="e">
        <f t="shared" si="114"/>
        <v>#N/A</v>
      </c>
      <c r="HQ66" s="207" t="e">
        <f t="shared" si="115"/>
        <v>#N/A</v>
      </c>
      <c r="HR66" s="207" t="e">
        <f t="shared" si="116"/>
        <v>#N/A</v>
      </c>
      <c r="HS66" s="207" t="e">
        <f t="shared" si="117"/>
        <v>#N/A</v>
      </c>
      <c r="HT66" s="207" t="e">
        <f t="shared" si="118"/>
        <v>#N/A</v>
      </c>
      <c r="HU66" s="207" t="e">
        <f t="shared" si="119"/>
        <v>#N/A</v>
      </c>
      <c r="HV66" s="207" t="e">
        <f t="shared" si="120"/>
        <v>#N/A</v>
      </c>
      <c r="HW66" s="207" t="e">
        <f t="shared" si="121"/>
        <v>#N/A</v>
      </c>
      <c r="HX66" s="207" t="e">
        <f t="shared" si="122"/>
        <v>#N/A</v>
      </c>
      <c r="HY66" s="207" t="e">
        <f t="shared" si="123"/>
        <v>#N/A</v>
      </c>
      <c r="HZ66" s="207" t="e">
        <f t="shared" si="124"/>
        <v>#N/A</v>
      </c>
      <c r="IA66" s="207" t="e">
        <f t="shared" si="125"/>
        <v>#N/A</v>
      </c>
      <c r="IB66" s="207" t="e">
        <f t="shared" si="126"/>
        <v>#N/A</v>
      </c>
    </row>
    <row r="67" spans="1:236" hidden="1" x14ac:dyDescent="0.25">
      <c r="A67" s="22">
        <v>64</v>
      </c>
      <c r="B67" s="110" t="str">
        <f t="shared" si="10"/>
        <v/>
      </c>
      <c r="C67" s="124"/>
      <c r="D67" s="110" t="str">
        <f t="shared" si="11"/>
        <v/>
      </c>
      <c r="E67" s="119" t="str">
        <f t="shared" si="12"/>
        <v/>
      </c>
      <c r="F67" s="23" t="str">
        <f t="shared" si="13"/>
        <v/>
      </c>
      <c r="G67" s="24" t="str">
        <f t="shared" si="14"/>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15"/>
        <v/>
      </c>
      <c r="K67" s="26"/>
      <c r="L67" s="24" t="str">
        <f>IF(OR(F67="",K67=""),"",MATCH(K67,Confidence!$A$1:$A$10,0))</f>
        <v/>
      </c>
      <c r="M67" s="27" t="str">
        <f t="shared" si="16"/>
        <v/>
      </c>
      <c r="N67" s="27" t="str">
        <f t="shared" si="17"/>
        <v/>
      </c>
      <c r="O67" s="24"/>
      <c r="P67" s="111" t="str">
        <f t="shared" si="18"/>
        <v/>
      </c>
      <c r="Q67" s="111" t="str">
        <f t="shared" si="19"/>
        <v/>
      </c>
      <c r="R67" s="39" t="str">
        <f t="shared" si="20"/>
        <v/>
      </c>
      <c r="S67" s="124"/>
      <c r="T67" s="218" t="str">
        <f>IF(AND(B67&gt;0,C67&gt;0,D67&gt;0,M67&gt;0,N67&gt;0,S67&gt;0,NOT(K67="")),ABS(VLOOKUP($S$1,VLookups!$A$28:$B$29,2,FALSE)-_xlfn.BETA.DIST(S67,IF(G67="L",N67,M67),IF(G67="L",M67,N67),TRUE,B67,D67)),"")</f>
        <v/>
      </c>
      <c r="U67" s="121" t="str">
        <f>IF(OR($M67="",$N67=""),"",_xlfn.BETA.INV(ABS(VLOOKUP($S$1,VLookups!$A$28:$B$29,2,FALSE)-U$3),IF($G67="L",$N67,$M67),IF($G67="L",$M67,$N67),$B67,$D67))</f>
        <v/>
      </c>
      <c r="V67" s="122" t="str">
        <f>IF(OR($M67="",$N67=""),"",_xlfn.BETA.INV(ABS(VLOOKUP($S$1,VLookups!$A$28:$B$29,2,FALSE)-V$3),IF($G67="L",$N67,$M67),IF($G67="L",$M67,$N67),$B67,$D67))</f>
        <v/>
      </c>
      <c r="W67" s="121" t="str">
        <f>IF(OR($M67="",$N67=""),"",_xlfn.BETA.INV(ABS(VLOOKUP($S$1,VLookups!$A$28:$B$29,2,FALSE)-W$3),IF($G67="L",$N67,$M67),IF($G67="L",$M67,$N67),$B67,$D67))</f>
        <v/>
      </c>
      <c r="X67" s="122" t="str">
        <f>IF(OR($M67="",$N67=""),"",_xlfn.BETA.INV(ABS(VLOOKUP($S$1,VLookups!$A$28:$B$29,2,FALSE)-X$3),IF($G67="L",$N67,$M67),IF($G67="L",$M67,$N67),$B67,$D67))</f>
        <v/>
      </c>
      <c r="Y67" s="121" t="str">
        <f>IF(OR($M67="",$N67=""),"",_xlfn.BETA.INV(ABS(VLOOKUP($S$1,VLookups!$A$28:$B$29,2,FALSE)-Y$3),IF($G67="L",$N67,$M67),IF($G67="L",$M67,$N67),$B67,$D67))</f>
        <v/>
      </c>
      <c r="Z67" s="122" t="str">
        <f>IF(OR($M67="",$N67=""),"",_xlfn.BETA.INV(ABS(VLOOKUP($S$1,VLookups!$A$28:$B$29,2,FALSE)-Z$3),IF($G67="L",$N67,$M67),IF($G67="L",$M67,$N67),$B67,$D67))</f>
        <v/>
      </c>
      <c r="AA67" s="121" t="str">
        <f>IF(OR($M67="",$N67=""),"",_xlfn.BETA.INV(ABS(VLOOKUP($S$1,VLookups!$A$28:$B$29,2,FALSE)-AA$3),IF($G67="L",$N67,$M67),IF($G67="L",$M67,$N67),$B67,$D67))</f>
        <v/>
      </c>
      <c r="AB67" s="122" t="str">
        <f>IF(OR($M67="",$N67=""),"",_xlfn.BETA.INV(ABS(VLOOKUP($S$1,VLookups!$A$28:$B$29,2,FALSE)-AB$3),IF($G67="L",$N67,$M67),IF($G67="L",$M67,$N67),$B67,$D67))</f>
        <v/>
      </c>
      <c r="AC67" s="121" t="str">
        <f>IF(OR($M67="",$N67=""),"",_xlfn.BETA.INV(ABS(VLOOKUP($S$1,VLookups!$A$28:$B$29,2,FALSE)-AC$3),IF($G67="L",$N67,$M67),IF($G67="L",$M67,$N67),$B67,$D67))</f>
        <v/>
      </c>
      <c r="AD67" s="122" t="str">
        <f>IF(OR($M67="",$N67=""),"",_xlfn.BETA.INV(ABS(VLOOKUP($S$1,VLookups!$A$28:$B$29,2,FALSE)-AD$3),IF($G67="L",$N67,$M67),IF($G67="L",$M67,$N67),$B67,$D67))</f>
        <v/>
      </c>
      <c r="AE67" s="121" t="str">
        <f>IF(OR($M67="",$N67=""),"",_xlfn.BETA.INV(ABS(VLOOKUP($S$1,VLookups!$A$28:$B$29,2,FALSE)-AE$3),IF($G67="L",$N67,$M67),IF($G67="L",$M67,$N67),$B67,$D67))</f>
        <v/>
      </c>
      <c r="AF67" s="122" t="str">
        <f>IF(OR($M67="",$N67=""),"",_xlfn.BETA.INV(ABS(VLOOKUP($S$1,VLookups!$A$28:$B$29,2,FALSE)-AF$3),IF($G67="L",$N67,$M67),IF($G67="L",$M67,$N67),$B67,$D67))</f>
        <v/>
      </c>
      <c r="AG67" s="17"/>
      <c r="AH67" s="208" t="str">
        <f t="shared" si="21"/>
        <v/>
      </c>
      <c r="AI67" s="206" t="str">
        <f t="shared" si="22"/>
        <v/>
      </c>
      <c r="AJ67" s="190" t="str">
        <f t="shared" ref="AJ67:CU67" si="249">IF(ISNONTEXT($AH67),AI67+$AH67,"")</f>
        <v/>
      </c>
      <c r="AK67" s="190" t="str">
        <f t="shared" si="249"/>
        <v/>
      </c>
      <c r="AL67" s="190" t="str">
        <f t="shared" si="249"/>
        <v/>
      </c>
      <c r="AM67" s="190" t="str">
        <f t="shared" si="249"/>
        <v/>
      </c>
      <c r="AN67" s="190" t="str">
        <f t="shared" si="249"/>
        <v/>
      </c>
      <c r="AO67" s="190" t="str">
        <f t="shared" si="249"/>
        <v/>
      </c>
      <c r="AP67" s="190" t="str">
        <f t="shared" si="249"/>
        <v/>
      </c>
      <c r="AQ67" s="190" t="str">
        <f t="shared" si="249"/>
        <v/>
      </c>
      <c r="AR67" s="190" t="str">
        <f t="shared" si="249"/>
        <v/>
      </c>
      <c r="AS67" s="190" t="str">
        <f t="shared" si="249"/>
        <v/>
      </c>
      <c r="AT67" s="190" t="str">
        <f t="shared" si="249"/>
        <v/>
      </c>
      <c r="AU67" s="190" t="str">
        <f t="shared" si="249"/>
        <v/>
      </c>
      <c r="AV67" s="190" t="str">
        <f t="shared" si="249"/>
        <v/>
      </c>
      <c r="AW67" s="190" t="str">
        <f t="shared" si="249"/>
        <v/>
      </c>
      <c r="AX67" s="190" t="str">
        <f t="shared" si="249"/>
        <v/>
      </c>
      <c r="AY67" s="190" t="str">
        <f t="shared" si="249"/>
        <v/>
      </c>
      <c r="AZ67" s="190" t="str">
        <f t="shared" si="249"/>
        <v/>
      </c>
      <c r="BA67" s="190" t="str">
        <f t="shared" si="249"/>
        <v/>
      </c>
      <c r="BB67" s="190" t="str">
        <f t="shared" si="249"/>
        <v/>
      </c>
      <c r="BC67" s="190" t="str">
        <f t="shared" si="249"/>
        <v/>
      </c>
      <c r="BD67" s="190" t="str">
        <f t="shared" si="249"/>
        <v/>
      </c>
      <c r="BE67" s="190" t="str">
        <f t="shared" si="249"/>
        <v/>
      </c>
      <c r="BF67" s="190" t="str">
        <f t="shared" si="249"/>
        <v/>
      </c>
      <c r="BG67" s="190" t="str">
        <f t="shared" si="249"/>
        <v/>
      </c>
      <c r="BH67" s="190" t="str">
        <f t="shared" si="249"/>
        <v/>
      </c>
      <c r="BI67" s="190" t="str">
        <f t="shared" si="249"/>
        <v/>
      </c>
      <c r="BJ67" s="190" t="str">
        <f t="shared" si="249"/>
        <v/>
      </c>
      <c r="BK67" s="190" t="str">
        <f t="shared" si="249"/>
        <v/>
      </c>
      <c r="BL67" s="190" t="str">
        <f t="shared" si="249"/>
        <v/>
      </c>
      <c r="BM67" s="190" t="str">
        <f t="shared" si="249"/>
        <v/>
      </c>
      <c r="BN67" s="190" t="str">
        <f t="shared" si="249"/>
        <v/>
      </c>
      <c r="BO67" s="190" t="str">
        <f t="shared" si="249"/>
        <v/>
      </c>
      <c r="BP67" s="190" t="str">
        <f t="shared" si="249"/>
        <v/>
      </c>
      <c r="BQ67" s="190" t="str">
        <f t="shared" si="249"/>
        <v/>
      </c>
      <c r="BR67" s="190" t="str">
        <f t="shared" si="249"/>
        <v/>
      </c>
      <c r="BS67" s="190" t="str">
        <f t="shared" si="249"/>
        <v/>
      </c>
      <c r="BT67" s="190" t="str">
        <f t="shared" si="249"/>
        <v/>
      </c>
      <c r="BU67" s="190" t="str">
        <f t="shared" si="249"/>
        <v/>
      </c>
      <c r="BV67" s="190" t="str">
        <f t="shared" si="249"/>
        <v/>
      </c>
      <c r="BW67" s="190" t="str">
        <f t="shared" si="249"/>
        <v/>
      </c>
      <c r="BX67" s="190" t="str">
        <f t="shared" si="249"/>
        <v/>
      </c>
      <c r="BY67" s="190" t="str">
        <f t="shared" si="249"/>
        <v/>
      </c>
      <c r="BZ67" s="190" t="str">
        <f t="shared" si="249"/>
        <v/>
      </c>
      <c r="CA67" s="190" t="str">
        <f t="shared" si="249"/>
        <v/>
      </c>
      <c r="CB67" s="190" t="str">
        <f t="shared" si="249"/>
        <v/>
      </c>
      <c r="CC67" s="190" t="str">
        <f t="shared" si="249"/>
        <v/>
      </c>
      <c r="CD67" s="190" t="str">
        <f t="shared" si="249"/>
        <v/>
      </c>
      <c r="CE67" s="190" t="str">
        <f t="shared" si="249"/>
        <v/>
      </c>
      <c r="CF67" s="190" t="str">
        <f t="shared" si="249"/>
        <v/>
      </c>
      <c r="CG67" s="190" t="str">
        <f t="shared" si="249"/>
        <v/>
      </c>
      <c r="CH67" s="190" t="str">
        <f t="shared" si="249"/>
        <v/>
      </c>
      <c r="CI67" s="190" t="str">
        <f t="shared" si="249"/>
        <v/>
      </c>
      <c r="CJ67" s="190" t="str">
        <f t="shared" si="249"/>
        <v/>
      </c>
      <c r="CK67" s="190" t="str">
        <f t="shared" si="249"/>
        <v/>
      </c>
      <c r="CL67" s="190" t="str">
        <f t="shared" si="249"/>
        <v/>
      </c>
      <c r="CM67" s="190" t="str">
        <f t="shared" si="249"/>
        <v/>
      </c>
      <c r="CN67" s="190" t="str">
        <f t="shared" si="249"/>
        <v/>
      </c>
      <c r="CO67" s="190" t="str">
        <f t="shared" si="249"/>
        <v/>
      </c>
      <c r="CP67" s="190" t="str">
        <f t="shared" si="249"/>
        <v/>
      </c>
      <c r="CQ67" s="190" t="str">
        <f t="shared" si="249"/>
        <v/>
      </c>
      <c r="CR67" s="190" t="str">
        <f t="shared" si="249"/>
        <v/>
      </c>
      <c r="CS67" s="190" t="str">
        <f t="shared" si="249"/>
        <v/>
      </c>
      <c r="CT67" s="190" t="str">
        <f t="shared" si="249"/>
        <v/>
      </c>
      <c r="CU67" s="190" t="str">
        <f t="shared" si="249"/>
        <v/>
      </c>
      <c r="CV67" s="190" t="str">
        <f t="shared" ref="CV67:ED67" si="250">IF(ISNONTEXT($AH67),CU67+$AH67,"")</f>
        <v/>
      </c>
      <c r="CW67" s="190" t="str">
        <f t="shared" si="250"/>
        <v/>
      </c>
      <c r="CX67" s="190" t="str">
        <f t="shared" si="250"/>
        <v/>
      </c>
      <c r="CY67" s="190" t="str">
        <f t="shared" si="250"/>
        <v/>
      </c>
      <c r="CZ67" s="190" t="str">
        <f t="shared" si="250"/>
        <v/>
      </c>
      <c r="DA67" s="190" t="str">
        <f t="shared" si="250"/>
        <v/>
      </c>
      <c r="DB67" s="190" t="str">
        <f t="shared" si="250"/>
        <v/>
      </c>
      <c r="DC67" s="190" t="str">
        <f t="shared" si="250"/>
        <v/>
      </c>
      <c r="DD67" s="190" t="str">
        <f t="shared" si="250"/>
        <v/>
      </c>
      <c r="DE67" s="190" t="str">
        <f t="shared" si="250"/>
        <v/>
      </c>
      <c r="DF67" s="190" t="str">
        <f t="shared" si="250"/>
        <v/>
      </c>
      <c r="DG67" s="190" t="str">
        <f t="shared" si="250"/>
        <v/>
      </c>
      <c r="DH67" s="190" t="str">
        <f t="shared" si="250"/>
        <v/>
      </c>
      <c r="DI67" s="190" t="str">
        <f t="shared" si="250"/>
        <v/>
      </c>
      <c r="DJ67" s="190" t="str">
        <f t="shared" si="250"/>
        <v/>
      </c>
      <c r="DK67" s="190" t="str">
        <f t="shared" si="250"/>
        <v/>
      </c>
      <c r="DL67" s="190" t="str">
        <f t="shared" si="250"/>
        <v/>
      </c>
      <c r="DM67" s="190" t="str">
        <f t="shared" si="250"/>
        <v/>
      </c>
      <c r="DN67" s="190" t="str">
        <f t="shared" si="250"/>
        <v/>
      </c>
      <c r="DO67" s="190" t="str">
        <f t="shared" si="250"/>
        <v/>
      </c>
      <c r="DP67" s="190" t="str">
        <f t="shared" si="250"/>
        <v/>
      </c>
      <c r="DQ67" s="190" t="str">
        <f t="shared" si="250"/>
        <v/>
      </c>
      <c r="DR67" s="190" t="str">
        <f t="shared" si="250"/>
        <v/>
      </c>
      <c r="DS67" s="190" t="str">
        <f t="shared" si="250"/>
        <v/>
      </c>
      <c r="DT67" s="190" t="str">
        <f t="shared" si="250"/>
        <v/>
      </c>
      <c r="DU67" s="190" t="str">
        <f t="shared" si="250"/>
        <v/>
      </c>
      <c r="DV67" s="190" t="str">
        <f t="shared" si="250"/>
        <v/>
      </c>
      <c r="DW67" s="190" t="str">
        <f t="shared" si="250"/>
        <v/>
      </c>
      <c r="DX67" s="190" t="str">
        <f t="shared" si="250"/>
        <v/>
      </c>
      <c r="DY67" s="190" t="str">
        <f t="shared" si="250"/>
        <v/>
      </c>
      <c r="DZ67" s="190" t="str">
        <f t="shared" si="250"/>
        <v/>
      </c>
      <c r="EA67" s="190" t="str">
        <f t="shared" si="250"/>
        <v/>
      </c>
      <c r="EB67" s="190" t="str">
        <f t="shared" si="250"/>
        <v/>
      </c>
      <c r="EC67" s="190" t="str">
        <f t="shared" si="250"/>
        <v/>
      </c>
      <c r="ED67" s="190" t="str">
        <f t="shared" si="250"/>
        <v/>
      </c>
      <c r="EE67" s="206" t="str">
        <f t="shared" si="25"/>
        <v/>
      </c>
      <c r="EF67" s="207" t="e">
        <f t="shared" si="26"/>
        <v>#N/A</v>
      </c>
      <c r="EG67" s="207" t="e">
        <f t="shared" si="27"/>
        <v>#N/A</v>
      </c>
      <c r="EH67" s="207" t="e">
        <f t="shared" si="28"/>
        <v>#N/A</v>
      </c>
      <c r="EI67" s="207" t="e">
        <f t="shared" si="29"/>
        <v>#N/A</v>
      </c>
      <c r="EJ67" s="207" t="e">
        <f t="shared" si="30"/>
        <v>#N/A</v>
      </c>
      <c r="EK67" s="207" t="e">
        <f t="shared" si="31"/>
        <v>#N/A</v>
      </c>
      <c r="EL67" s="207" t="e">
        <f t="shared" si="32"/>
        <v>#N/A</v>
      </c>
      <c r="EM67" s="207" t="e">
        <f t="shared" si="33"/>
        <v>#N/A</v>
      </c>
      <c r="EN67" s="207" t="e">
        <f t="shared" si="34"/>
        <v>#N/A</v>
      </c>
      <c r="EO67" s="207" t="e">
        <f t="shared" si="35"/>
        <v>#N/A</v>
      </c>
      <c r="EP67" s="207" t="e">
        <f t="shared" si="36"/>
        <v>#N/A</v>
      </c>
      <c r="EQ67" s="207" t="e">
        <f t="shared" si="37"/>
        <v>#N/A</v>
      </c>
      <c r="ER67" s="207" t="e">
        <f t="shared" si="38"/>
        <v>#N/A</v>
      </c>
      <c r="ES67" s="207" t="e">
        <f t="shared" si="39"/>
        <v>#N/A</v>
      </c>
      <c r="ET67" s="207" t="e">
        <f t="shared" si="40"/>
        <v>#N/A</v>
      </c>
      <c r="EU67" s="207" t="e">
        <f t="shared" si="41"/>
        <v>#N/A</v>
      </c>
      <c r="EV67" s="207" t="e">
        <f t="shared" si="42"/>
        <v>#N/A</v>
      </c>
      <c r="EW67" s="207" t="e">
        <f t="shared" si="43"/>
        <v>#N/A</v>
      </c>
      <c r="EX67" s="207" t="e">
        <f t="shared" si="44"/>
        <v>#N/A</v>
      </c>
      <c r="EY67" s="207" t="e">
        <f t="shared" si="45"/>
        <v>#N/A</v>
      </c>
      <c r="EZ67" s="207" t="e">
        <f t="shared" si="46"/>
        <v>#N/A</v>
      </c>
      <c r="FA67" s="207" t="e">
        <f t="shared" si="47"/>
        <v>#N/A</v>
      </c>
      <c r="FB67" s="207" t="e">
        <f t="shared" si="48"/>
        <v>#N/A</v>
      </c>
      <c r="FC67" s="207" t="e">
        <f t="shared" si="49"/>
        <v>#N/A</v>
      </c>
      <c r="FD67" s="207" t="e">
        <f t="shared" si="50"/>
        <v>#N/A</v>
      </c>
      <c r="FE67" s="207" t="e">
        <f t="shared" si="51"/>
        <v>#N/A</v>
      </c>
      <c r="FF67" s="207" t="e">
        <f t="shared" si="52"/>
        <v>#N/A</v>
      </c>
      <c r="FG67" s="207" t="e">
        <f t="shared" si="53"/>
        <v>#N/A</v>
      </c>
      <c r="FH67" s="207" t="e">
        <f t="shared" si="54"/>
        <v>#N/A</v>
      </c>
      <c r="FI67" s="207" t="e">
        <f t="shared" si="55"/>
        <v>#N/A</v>
      </c>
      <c r="FJ67" s="207" t="e">
        <f t="shared" si="56"/>
        <v>#N/A</v>
      </c>
      <c r="FK67" s="207" t="e">
        <f t="shared" si="57"/>
        <v>#N/A</v>
      </c>
      <c r="FL67" s="207" t="e">
        <f t="shared" si="58"/>
        <v>#N/A</v>
      </c>
      <c r="FM67" s="207" t="e">
        <f t="shared" si="59"/>
        <v>#N/A</v>
      </c>
      <c r="FN67" s="207" t="e">
        <f t="shared" si="60"/>
        <v>#N/A</v>
      </c>
      <c r="FO67" s="207" t="e">
        <f t="shared" si="61"/>
        <v>#N/A</v>
      </c>
      <c r="FP67" s="207" t="e">
        <f t="shared" si="62"/>
        <v>#N/A</v>
      </c>
      <c r="FQ67" s="207" t="e">
        <f t="shared" si="63"/>
        <v>#N/A</v>
      </c>
      <c r="FR67" s="207" t="e">
        <f t="shared" si="64"/>
        <v>#N/A</v>
      </c>
      <c r="FS67" s="207" t="e">
        <f t="shared" si="65"/>
        <v>#N/A</v>
      </c>
      <c r="FT67" s="207" t="e">
        <f t="shared" si="66"/>
        <v>#N/A</v>
      </c>
      <c r="FU67" s="207" t="e">
        <f t="shared" si="67"/>
        <v>#N/A</v>
      </c>
      <c r="FV67" s="207" t="e">
        <f t="shared" si="68"/>
        <v>#N/A</v>
      </c>
      <c r="FW67" s="207" t="e">
        <f t="shared" si="69"/>
        <v>#N/A</v>
      </c>
      <c r="FX67" s="207" t="e">
        <f t="shared" si="70"/>
        <v>#N/A</v>
      </c>
      <c r="FY67" s="207" t="e">
        <f t="shared" si="71"/>
        <v>#N/A</v>
      </c>
      <c r="FZ67" s="207" t="e">
        <f t="shared" si="72"/>
        <v>#N/A</v>
      </c>
      <c r="GA67" s="207" t="e">
        <f t="shared" si="73"/>
        <v>#N/A</v>
      </c>
      <c r="GB67" s="207" t="e">
        <f t="shared" si="74"/>
        <v>#N/A</v>
      </c>
      <c r="GC67" s="207" t="e">
        <f t="shared" si="75"/>
        <v>#N/A</v>
      </c>
      <c r="GD67" s="207" t="e">
        <f t="shared" si="76"/>
        <v>#N/A</v>
      </c>
      <c r="GE67" s="207" t="e">
        <f t="shared" si="77"/>
        <v>#N/A</v>
      </c>
      <c r="GF67" s="207" t="e">
        <f t="shared" si="78"/>
        <v>#N/A</v>
      </c>
      <c r="GG67" s="207" t="e">
        <f t="shared" si="79"/>
        <v>#N/A</v>
      </c>
      <c r="GH67" s="207" t="e">
        <f t="shared" si="80"/>
        <v>#N/A</v>
      </c>
      <c r="GI67" s="207" t="e">
        <f t="shared" si="81"/>
        <v>#N/A</v>
      </c>
      <c r="GJ67" s="207" t="e">
        <f t="shared" si="82"/>
        <v>#N/A</v>
      </c>
      <c r="GK67" s="207" t="e">
        <f t="shared" si="83"/>
        <v>#N/A</v>
      </c>
      <c r="GL67" s="207" t="e">
        <f t="shared" si="84"/>
        <v>#N/A</v>
      </c>
      <c r="GM67" s="207" t="e">
        <f t="shared" si="85"/>
        <v>#N/A</v>
      </c>
      <c r="GN67" s="207" t="e">
        <f t="shared" si="86"/>
        <v>#N/A</v>
      </c>
      <c r="GO67" s="207" t="e">
        <f t="shared" si="87"/>
        <v>#N/A</v>
      </c>
      <c r="GP67" s="207" t="e">
        <f t="shared" si="88"/>
        <v>#N/A</v>
      </c>
      <c r="GQ67" s="207" t="e">
        <f t="shared" si="89"/>
        <v>#N/A</v>
      </c>
      <c r="GR67" s="207" t="e">
        <f t="shared" si="90"/>
        <v>#N/A</v>
      </c>
      <c r="GS67" s="207" t="e">
        <f t="shared" si="91"/>
        <v>#N/A</v>
      </c>
      <c r="GT67" s="207" t="e">
        <f t="shared" si="92"/>
        <v>#N/A</v>
      </c>
      <c r="GU67" s="207" t="e">
        <f t="shared" si="93"/>
        <v>#N/A</v>
      </c>
      <c r="GV67" s="207" t="e">
        <f t="shared" si="94"/>
        <v>#N/A</v>
      </c>
      <c r="GW67" s="207" t="e">
        <f t="shared" si="95"/>
        <v>#N/A</v>
      </c>
      <c r="GX67" s="207" t="e">
        <f t="shared" si="96"/>
        <v>#N/A</v>
      </c>
      <c r="GY67" s="207" t="e">
        <f t="shared" si="97"/>
        <v>#N/A</v>
      </c>
      <c r="GZ67" s="207" t="e">
        <f t="shared" si="98"/>
        <v>#N/A</v>
      </c>
      <c r="HA67" s="207" t="e">
        <f t="shared" si="99"/>
        <v>#N/A</v>
      </c>
      <c r="HB67" s="207" t="e">
        <f t="shared" si="100"/>
        <v>#N/A</v>
      </c>
      <c r="HC67" s="207" t="e">
        <f t="shared" si="101"/>
        <v>#N/A</v>
      </c>
      <c r="HD67" s="207" t="e">
        <f t="shared" si="102"/>
        <v>#N/A</v>
      </c>
      <c r="HE67" s="207" t="e">
        <f t="shared" si="103"/>
        <v>#N/A</v>
      </c>
      <c r="HF67" s="207" t="e">
        <f t="shared" si="104"/>
        <v>#N/A</v>
      </c>
      <c r="HG67" s="207" t="e">
        <f t="shared" si="105"/>
        <v>#N/A</v>
      </c>
      <c r="HH67" s="207" t="e">
        <f t="shared" si="106"/>
        <v>#N/A</v>
      </c>
      <c r="HI67" s="207" t="e">
        <f t="shared" si="107"/>
        <v>#N/A</v>
      </c>
      <c r="HJ67" s="207" t="e">
        <f t="shared" si="108"/>
        <v>#N/A</v>
      </c>
      <c r="HK67" s="207" t="e">
        <f t="shared" si="109"/>
        <v>#N/A</v>
      </c>
      <c r="HL67" s="207" t="e">
        <f t="shared" si="110"/>
        <v>#N/A</v>
      </c>
      <c r="HM67" s="207" t="e">
        <f t="shared" si="111"/>
        <v>#N/A</v>
      </c>
      <c r="HN67" s="207" t="e">
        <f t="shared" si="112"/>
        <v>#N/A</v>
      </c>
      <c r="HO67" s="207" t="e">
        <f t="shared" si="113"/>
        <v>#N/A</v>
      </c>
      <c r="HP67" s="207" t="e">
        <f t="shared" si="114"/>
        <v>#N/A</v>
      </c>
      <c r="HQ67" s="207" t="e">
        <f t="shared" si="115"/>
        <v>#N/A</v>
      </c>
      <c r="HR67" s="207" t="e">
        <f t="shared" si="116"/>
        <v>#N/A</v>
      </c>
      <c r="HS67" s="207" t="e">
        <f t="shared" si="117"/>
        <v>#N/A</v>
      </c>
      <c r="HT67" s="207" t="e">
        <f t="shared" si="118"/>
        <v>#N/A</v>
      </c>
      <c r="HU67" s="207" t="e">
        <f t="shared" si="119"/>
        <v>#N/A</v>
      </c>
      <c r="HV67" s="207" t="e">
        <f t="shared" si="120"/>
        <v>#N/A</v>
      </c>
      <c r="HW67" s="207" t="e">
        <f t="shared" si="121"/>
        <v>#N/A</v>
      </c>
      <c r="HX67" s="207" t="e">
        <f t="shared" si="122"/>
        <v>#N/A</v>
      </c>
      <c r="HY67" s="207" t="e">
        <f t="shared" si="123"/>
        <v>#N/A</v>
      </c>
      <c r="HZ67" s="207" t="e">
        <f t="shared" si="124"/>
        <v>#N/A</v>
      </c>
      <c r="IA67" s="207" t="e">
        <f t="shared" si="125"/>
        <v>#N/A</v>
      </c>
      <c r="IB67" s="207" t="e">
        <f t="shared" si="126"/>
        <v>#N/A</v>
      </c>
    </row>
    <row r="68" spans="1:236" hidden="1" x14ac:dyDescent="0.25">
      <c r="A68" s="22">
        <v>65</v>
      </c>
      <c r="B68" s="110" t="str">
        <f t="shared" si="10"/>
        <v/>
      </c>
      <c r="C68" s="124"/>
      <c r="D68" s="110" t="str">
        <f t="shared" si="11"/>
        <v/>
      </c>
      <c r="E68" s="119" t="str">
        <f t="shared" si="12"/>
        <v/>
      </c>
      <c r="F68" s="23" t="str">
        <f t="shared" si="13"/>
        <v/>
      </c>
      <c r="G68" s="24" t="str">
        <f t="shared" si="14"/>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si="15"/>
        <v/>
      </c>
      <c r="K68" s="26"/>
      <c r="L68" s="24" t="str">
        <f>IF(OR(F68="",K68=""),"",MATCH(K68,Confidence!$A$1:$A$10,0))</f>
        <v/>
      </c>
      <c r="M68" s="27" t="str">
        <f t="shared" si="16"/>
        <v/>
      </c>
      <c r="N68" s="27" t="str">
        <f t="shared" si="17"/>
        <v/>
      </c>
      <c r="O68" s="24"/>
      <c r="P68" s="111" t="str">
        <f t="shared" si="18"/>
        <v/>
      </c>
      <c r="Q68" s="111" t="str">
        <f t="shared" si="19"/>
        <v/>
      </c>
      <c r="R68" s="39" t="str">
        <f t="shared" si="20"/>
        <v/>
      </c>
      <c r="S68" s="124"/>
      <c r="T68" s="218" t="str">
        <f>IF(AND(B68&gt;0,C68&gt;0,D68&gt;0,M68&gt;0,N68&gt;0,S68&gt;0,NOT(K68="")),ABS(VLOOKUP($S$1,VLookups!$A$28:$B$29,2,FALSE)-_xlfn.BETA.DIST(S68,IF(G68="L",N68,M68),IF(G68="L",M68,N68),TRUE,B68,D68)),"")</f>
        <v/>
      </c>
      <c r="U68" s="121" t="str">
        <f>IF(OR($M68="",$N68=""),"",_xlfn.BETA.INV(ABS(VLOOKUP($S$1,VLookups!$A$28:$B$29,2,FALSE)-U$3),IF($G68="L",$N68,$M68),IF($G68="L",$M68,$N68),$B68,$D68))</f>
        <v/>
      </c>
      <c r="V68" s="122" t="str">
        <f>IF(OR($M68="",$N68=""),"",_xlfn.BETA.INV(ABS(VLOOKUP($S$1,VLookups!$A$28:$B$29,2,FALSE)-V$3),IF($G68="L",$N68,$M68),IF($G68="L",$M68,$N68),$B68,$D68))</f>
        <v/>
      </c>
      <c r="W68" s="121" t="str">
        <f>IF(OR($M68="",$N68=""),"",_xlfn.BETA.INV(ABS(VLOOKUP($S$1,VLookups!$A$28:$B$29,2,FALSE)-W$3),IF($G68="L",$N68,$M68),IF($G68="L",$M68,$N68),$B68,$D68))</f>
        <v/>
      </c>
      <c r="X68" s="122" t="str">
        <f>IF(OR($M68="",$N68=""),"",_xlfn.BETA.INV(ABS(VLOOKUP($S$1,VLookups!$A$28:$B$29,2,FALSE)-X$3),IF($G68="L",$N68,$M68),IF($G68="L",$M68,$N68),$B68,$D68))</f>
        <v/>
      </c>
      <c r="Y68" s="121" t="str">
        <f>IF(OR($M68="",$N68=""),"",_xlfn.BETA.INV(ABS(VLOOKUP($S$1,VLookups!$A$28:$B$29,2,FALSE)-Y$3),IF($G68="L",$N68,$M68),IF($G68="L",$M68,$N68),$B68,$D68))</f>
        <v/>
      </c>
      <c r="Z68" s="122" t="str">
        <f>IF(OR($M68="",$N68=""),"",_xlfn.BETA.INV(ABS(VLOOKUP($S$1,VLookups!$A$28:$B$29,2,FALSE)-Z$3),IF($G68="L",$N68,$M68),IF($G68="L",$M68,$N68),$B68,$D68))</f>
        <v/>
      </c>
      <c r="AA68" s="121" t="str">
        <f>IF(OR($M68="",$N68=""),"",_xlfn.BETA.INV(ABS(VLOOKUP($S$1,VLookups!$A$28:$B$29,2,FALSE)-AA$3),IF($G68="L",$N68,$M68),IF($G68="L",$M68,$N68),$B68,$D68))</f>
        <v/>
      </c>
      <c r="AB68" s="122" t="str">
        <f>IF(OR($M68="",$N68=""),"",_xlfn.BETA.INV(ABS(VLOOKUP($S$1,VLookups!$A$28:$B$29,2,FALSE)-AB$3),IF($G68="L",$N68,$M68),IF($G68="L",$M68,$N68),$B68,$D68))</f>
        <v/>
      </c>
      <c r="AC68" s="121" t="str">
        <f>IF(OR($M68="",$N68=""),"",_xlfn.BETA.INV(ABS(VLOOKUP($S$1,VLookups!$A$28:$B$29,2,FALSE)-AC$3),IF($G68="L",$N68,$M68),IF($G68="L",$M68,$N68),$B68,$D68))</f>
        <v/>
      </c>
      <c r="AD68" s="122" t="str">
        <f>IF(OR($M68="",$N68=""),"",_xlfn.BETA.INV(ABS(VLOOKUP($S$1,VLookups!$A$28:$B$29,2,FALSE)-AD$3),IF($G68="L",$N68,$M68),IF($G68="L",$M68,$N68),$B68,$D68))</f>
        <v/>
      </c>
      <c r="AE68" s="121" t="str">
        <f>IF(OR($M68="",$N68=""),"",_xlfn.BETA.INV(ABS(VLOOKUP($S$1,VLookups!$A$28:$B$29,2,FALSE)-AE$3),IF($G68="L",$N68,$M68),IF($G68="L",$M68,$N68),$B68,$D68))</f>
        <v/>
      </c>
      <c r="AF68" s="122" t="str">
        <f>IF(OR($M68="",$N68=""),"",_xlfn.BETA.INV(ABS(VLOOKUP($S$1,VLookups!$A$28:$B$29,2,FALSE)-AF$3),IF($G68="L",$N68,$M68),IF($G68="L",$M68,$N68),$B68,$D68))</f>
        <v/>
      </c>
      <c r="AG68" s="17"/>
      <c r="AH68" s="208" t="str">
        <f t="shared" si="21"/>
        <v/>
      </c>
      <c r="AI68" s="206" t="str">
        <f t="shared" si="22"/>
        <v/>
      </c>
      <c r="AJ68" s="190" t="str">
        <f t="shared" ref="AJ68:CU68" si="251">IF(ISNONTEXT($AH68),AI68+$AH68,"")</f>
        <v/>
      </c>
      <c r="AK68" s="190" t="str">
        <f t="shared" si="251"/>
        <v/>
      </c>
      <c r="AL68" s="190" t="str">
        <f t="shared" si="251"/>
        <v/>
      </c>
      <c r="AM68" s="190" t="str">
        <f t="shared" si="251"/>
        <v/>
      </c>
      <c r="AN68" s="190" t="str">
        <f t="shared" si="251"/>
        <v/>
      </c>
      <c r="AO68" s="190" t="str">
        <f t="shared" si="251"/>
        <v/>
      </c>
      <c r="AP68" s="190" t="str">
        <f t="shared" si="251"/>
        <v/>
      </c>
      <c r="AQ68" s="190" t="str">
        <f t="shared" si="251"/>
        <v/>
      </c>
      <c r="AR68" s="190" t="str">
        <f t="shared" si="251"/>
        <v/>
      </c>
      <c r="AS68" s="190" t="str">
        <f t="shared" si="251"/>
        <v/>
      </c>
      <c r="AT68" s="190" t="str">
        <f t="shared" si="251"/>
        <v/>
      </c>
      <c r="AU68" s="190" t="str">
        <f t="shared" si="251"/>
        <v/>
      </c>
      <c r="AV68" s="190" t="str">
        <f t="shared" si="251"/>
        <v/>
      </c>
      <c r="AW68" s="190" t="str">
        <f t="shared" si="251"/>
        <v/>
      </c>
      <c r="AX68" s="190" t="str">
        <f t="shared" si="251"/>
        <v/>
      </c>
      <c r="AY68" s="190" t="str">
        <f t="shared" si="251"/>
        <v/>
      </c>
      <c r="AZ68" s="190" t="str">
        <f t="shared" si="251"/>
        <v/>
      </c>
      <c r="BA68" s="190" t="str">
        <f t="shared" si="251"/>
        <v/>
      </c>
      <c r="BB68" s="190" t="str">
        <f t="shared" si="251"/>
        <v/>
      </c>
      <c r="BC68" s="190" t="str">
        <f t="shared" si="251"/>
        <v/>
      </c>
      <c r="BD68" s="190" t="str">
        <f t="shared" si="251"/>
        <v/>
      </c>
      <c r="BE68" s="190" t="str">
        <f t="shared" si="251"/>
        <v/>
      </c>
      <c r="BF68" s="190" t="str">
        <f t="shared" si="251"/>
        <v/>
      </c>
      <c r="BG68" s="190" t="str">
        <f t="shared" si="251"/>
        <v/>
      </c>
      <c r="BH68" s="190" t="str">
        <f t="shared" si="251"/>
        <v/>
      </c>
      <c r="BI68" s="190" t="str">
        <f t="shared" si="251"/>
        <v/>
      </c>
      <c r="BJ68" s="190" t="str">
        <f t="shared" si="251"/>
        <v/>
      </c>
      <c r="BK68" s="190" t="str">
        <f t="shared" si="251"/>
        <v/>
      </c>
      <c r="BL68" s="190" t="str">
        <f t="shared" si="251"/>
        <v/>
      </c>
      <c r="BM68" s="190" t="str">
        <f t="shared" si="251"/>
        <v/>
      </c>
      <c r="BN68" s="190" t="str">
        <f t="shared" si="251"/>
        <v/>
      </c>
      <c r="BO68" s="190" t="str">
        <f t="shared" si="251"/>
        <v/>
      </c>
      <c r="BP68" s="190" t="str">
        <f t="shared" si="251"/>
        <v/>
      </c>
      <c r="BQ68" s="190" t="str">
        <f t="shared" si="251"/>
        <v/>
      </c>
      <c r="BR68" s="190" t="str">
        <f t="shared" si="251"/>
        <v/>
      </c>
      <c r="BS68" s="190" t="str">
        <f t="shared" si="251"/>
        <v/>
      </c>
      <c r="BT68" s="190" t="str">
        <f t="shared" si="251"/>
        <v/>
      </c>
      <c r="BU68" s="190" t="str">
        <f t="shared" si="251"/>
        <v/>
      </c>
      <c r="BV68" s="190" t="str">
        <f t="shared" si="251"/>
        <v/>
      </c>
      <c r="BW68" s="190" t="str">
        <f t="shared" si="251"/>
        <v/>
      </c>
      <c r="BX68" s="190" t="str">
        <f t="shared" si="251"/>
        <v/>
      </c>
      <c r="BY68" s="190" t="str">
        <f t="shared" si="251"/>
        <v/>
      </c>
      <c r="BZ68" s="190" t="str">
        <f t="shared" si="251"/>
        <v/>
      </c>
      <c r="CA68" s="190" t="str">
        <f t="shared" si="251"/>
        <v/>
      </c>
      <c r="CB68" s="190" t="str">
        <f t="shared" si="251"/>
        <v/>
      </c>
      <c r="CC68" s="190" t="str">
        <f t="shared" si="251"/>
        <v/>
      </c>
      <c r="CD68" s="190" t="str">
        <f t="shared" si="251"/>
        <v/>
      </c>
      <c r="CE68" s="190" t="str">
        <f t="shared" si="251"/>
        <v/>
      </c>
      <c r="CF68" s="190" t="str">
        <f t="shared" si="251"/>
        <v/>
      </c>
      <c r="CG68" s="190" t="str">
        <f t="shared" si="251"/>
        <v/>
      </c>
      <c r="CH68" s="190" t="str">
        <f t="shared" si="251"/>
        <v/>
      </c>
      <c r="CI68" s="190" t="str">
        <f t="shared" si="251"/>
        <v/>
      </c>
      <c r="CJ68" s="190" t="str">
        <f t="shared" si="251"/>
        <v/>
      </c>
      <c r="CK68" s="190" t="str">
        <f t="shared" si="251"/>
        <v/>
      </c>
      <c r="CL68" s="190" t="str">
        <f t="shared" si="251"/>
        <v/>
      </c>
      <c r="CM68" s="190" t="str">
        <f t="shared" si="251"/>
        <v/>
      </c>
      <c r="CN68" s="190" t="str">
        <f t="shared" si="251"/>
        <v/>
      </c>
      <c r="CO68" s="190" t="str">
        <f t="shared" si="251"/>
        <v/>
      </c>
      <c r="CP68" s="190" t="str">
        <f t="shared" si="251"/>
        <v/>
      </c>
      <c r="CQ68" s="190" t="str">
        <f t="shared" si="251"/>
        <v/>
      </c>
      <c r="CR68" s="190" t="str">
        <f t="shared" si="251"/>
        <v/>
      </c>
      <c r="CS68" s="190" t="str">
        <f t="shared" si="251"/>
        <v/>
      </c>
      <c r="CT68" s="190" t="str">
        <f t="shared" si="251"/>
        <v/>
      </c>
      <c r="CU68" s="190" t="str">
        <f t="shared" si="251"/>
        <v/>
      </c>
      <c r="CV68" s="190" t="str">
        <f t="shared" ref="CV68:ED68" si="252">IF(ISNONTEXT($AH68),CU68+$AH68,"")</f>
        <v/>
      </c>
      <c r="CW68" s="190" t="str">
        <f t="shared" si="252"/>
        <v/>
      </c>
      <c r="CX68" s="190" t="str">
        <f t="shared" si="252"/>
        <v/>
      </c>
      <c r="CY68" s="190" t="str">
        <f t="shared" si="252"/>
        <v/>
      </c>
      <c r="CZ68" s="190" t="str">
        <f t="shared" si="252"/>
        <v/>
      </c>
      <c r="DA68" s="190" t="str">
        <f t="shared" si="252"/>
        <v/>
      </c>
      <c r="DB68" s="190" t="str">
        <f t="shared" si="252"/>
        <v/>
      </c>
      <c r="DC68" s="190" t="str">
        <f t="shared" si="252"/>
        <v/>
      </c>
      <c r="DD68" s="190" t="str">
        <f t="shared" si="252"/>
        <v/>
      </c>
      <c r="DE68" s="190" t="str">
        <f t="shared" si="252"/>
        <v/>
      </c>
      <c r="DF68" s="190" t="str">
        <f t="shared" si="252"/>
        <v/>
      </c>
      <c r="DG68" s="190" t="str">
        <f t="shared" si="252"/>
        <v/>
      </c>
      <c r="DH68" s="190" t="str">
        <f t="shared" si="252"/>
        <v/>
      </c>
      <c r="DI68" s="190" t="str">
        <f t="shared" si="252"/>
        <v/>
      </c>
      <c r="DJ68" s="190" t="str">
        <f t="shared" si="252"/>
        <v/>
      </c>
      <c r="DK68" s="190" t="str">
        <f t="shared" si="252"/>
        <v/>
      </c>
      <c r="DL68" s="190" t="str">
        <f t="shared" si="252"/>
        <v/>
      </c>
      <c r="DM68" s="190" t="str">
        <f t="shared" si="252"/>
        <v/>
      </c>
      <c r="DN68" s="190" t="str">
        <f t="shared" si="252"/>
        <v/>
      </c>
      <c r="DO68" s="190" t="str">
        <f t="shared" si="252"/>
        <v/>
      </c>
      <c r="DP68" s="190" t="str">
        <f t="shared" si="252"/>
        <v/>
      </c>
      <c r="DQ68" s="190" t="str">
        <f t="shared" si="252"/>
        <v/>
      </c>
      <c r="DR68" s="190" t="str">
        <f t="shared" si="252"/>
        <v/>
      </c>
      <c r="DS68" s="190" t="str">
        <f t="shared" si="252"/>
        <v/>
      </c>
      <c r="DT68" s="190" t="str">
        <f t="shared" si="252"/>
        <v/>
      </c>
      <c r="DU68" s="190" t="str">
        <f t="shared" si="252"/>
        <v/>
      </c>
      <c r="DV68" s="190" t="str">
        <f t="shared" si="252"/>
        <v/>
      </c>
      <c r="DW68" s="190" t="str">
        <f t="shared" si="252"/>
        <v/>
      </c>
      <c r="DX68" s="190" t="str">
        <f t="shared" si="252"/>
        <v/>
      </c>
      <c r="DY68" s="190" t="str">
        <f t="shared" si="252"/>
        <v/>
      </c>
      <c r="DZ68" s="190" t="str">
        <f t="shared" si="252"/>
        <v/>
      </c>
      <c r="EA68" s="190" t="str">
        <f t="shared" si="252"/>
        <v/>
      </c>
      <c r="EB68" s="190" t="str">
        <f t="shared" si="252"/>
        <v/>
      </c>
      <c r="EC68" s="190" t="str">
        <f t="shared" si="252"/>
        <v/>
      </c>
      <c r="ED68" s="190" t="str">
        <f t="shared" si="252"/>
        <v/>
      </c>
      <c r="EE68" s="206" t="str">
        <f t="shared" si="25"/>
        <v/>
      </c>
      <c r="EF68" s="207" t="e">
        <f t="shared" si="26"/>
        <v>#N/A</v>
      </c>
      <c r="EG68" s="207" t="e">
        <f t="shared" si="27"/>
        <v>#N/A</v>
      </c>
      <c r="EH68" s="207" t="e">
        <f t="shared" si="28"/>
        <v>#N/A</v>
      </c>
      <c r="EI68" s="207" t="e">
        <f t="shared" si="29"/>
        <v>#N/A</v>
      </c>
      <c r="EJ68" s="207" t="e">
        <f t="shared" si="30"/>
        <v>#N/A</v>
      </c>
      <c r="EK68" s="207" t="e">
        <f t="shared" si="31"/>
        <v>#N/A</v>
      </c>
      <c r="EL68" s="207" t="e">
        <f t="shared" si="32"/>
        <v>#N/A</v>
      </c>
      <c r="EM68" s="207" t="e">
        <f t="shared" si="33"/>
        <v>#N/A</v>
      </c>
      <c r="EN68" s="207" t="e">
        <f t="shared" si="34"/>
        <v>#N/A</v>
      </c>
      <c r="EO68" s="207" t="e">
        <f t="shared" si="35"/>
        <v>#N/A</v>
      </c>
      <c r="EP68" s="207" t="e">
        <f t="shared" si="36"/>
        <v>#N/A</v>
      </c>
      <c r="EQ68" s="207" t="e">
        <f t="shared" si="37"/>
        <v>#N/A</v>
      </c>
      <c r="ER68" s="207" t="e">
        <f t="shared" si="38"/>
        <v>#N/A</v>
      </c>
      <c r="ES68" s="207" t="e">
        <f t="shared" si="39"/>
        <v>#N/A</v>
      </c>
      <c r="ET68" s="207" t="e">
        <f t="shared" si="40"/>
        <v>#N/A</v>
      </c>
      <c r="EU68" s="207" t="e">
        <f t="shared" si="41"/>
        <v>#N/A</v>
      </c>
      <c r="EV68" s="207" t="e">
        <f t="shared" si="42"/>
        <v>#N/A</v>
      </c>
      <c r="EW68" s="207" t="e">
        <f t="shared" si="43"/>
        <v>#N/A</v>
      </c>
      <c r="EX68" s="207" t="e">
        <f t="shared" si="44"/>
        <v>#N/A</v>
      </c>
      <c r="EY68" s="207" t="e">
        <f t="shared" si="45"/>
        <v>#N/A</v>
      </c>
      <c r="EZ68" s="207" t="e">
        <f t="shared" si="46"/>
        <v>#N/A</v>
      </c>
      <c r="FA68" s="207" t="e">
        <f t="shared" si="47"/>
        <v>#N/A</v>
      </c>
      <c r="FB68" s="207" t="e">
        <f t="shared" si="48"/>
        <v>#N/A</v>
      </c>
      <c r="FC68" s="207" t="e">
        <f t="shared" si="49"/>
        <v>#N/A</v>
      </c>
      <c r="FD68" s="207" t="e">
        <f t="shared" si="50"/>
        <v>#N/A</v>
      </c>
      <c r="FE68" s="207" t="e">
        <f t="shared" si="51"/>
        <v>#N/A</v>
      </c>
      <c r="FF68" s="207" t="e">
        <f t="shared" si="52"/>
        <v>#N/A</v>
      </c>
      <c r="FG68" s="207" t="e">
        <f t="shared" si="53"/>
        <v>#N/A</v>
      </c>
      <c r="FH68" s="207" t="e">
        <f t="shared" si="54"/>
        <v>#N/A</v>
      </c>
      <c r="FI68" s="207" t="e">
        <f t="shared" si="55"/>
        <v>#N/A</v>
      </c>
      <c r="FJ68" s="207" t="e">
        <f t="shared" si="56"/>
        <v>#N/A</v>
      </c>
      <c r="FK68" s="207" t="e">
        <f t="shared" si="57"/>
        <v>#N/A</v>
      </c>
      <c r="FL68" s="207" t="e">
        <f t="shared" si="58"/>
        <v>#N/A</v>
      </c>
      <c r="FM68" s="207" t="e">
        <f t="shared" si="59"/>
        <v>#N/A</v>
      </c>
      <c r="FN68" s="207" t="e">
        <f t="shared" si="60"/>
        <v>#N/A</v>
      </c>
      <c r="FO68" s="207" t="e">
        <f t="shared" si="61"/>
        <v>#N/A</v>
      </c>
      <c r="FP68" s="207" t="e">
        <f t="shared" si="62"/>
        <v>#N/A</v>
      </c>
      <c r="FQ68" s="207" t="e">
        <f t="shared" si="63"/>
        <v>#N/A</v>
      </c>
      <c r="FR68" s="207" t="e">
        <f t="shared" si="64"/>
        <v>#N/A</v>
      </c>
      <c r="FS68" s="207" t="e">
        <f t="shared" si="65"/>
        <v>#N/A</v>
      </c>
      <c r="FT68" s="207" t="e">
        <f t="shared" si="66"/>
        <v>#N/A</v>
      </c>
      <c r="FU68" s="207" t="e">
        <f t="shared" si="67"/>
        <v>#N/A</v>
      </c>
      <c r="FV68" s="207" t="e">
        <f t="shared" si="68"/>
        <v>#N/A</v>
      </c>
      <c r="FW68" s="207" t="e">
        <f t="shared" si="69"/>
        <v>#N/A</v>
      </c>
      <c r="FX68" s="207" t="e">
        <f t="shared" si="70"/>
        <v>#N/A</v>
      </c>
      <c r="FY68" s="207" t="e">
        <f t="shared" si="71"/>
        <v>#N/A</v>
      </c>
      <c r="FZ68" s="207" t="e">
        <f t="shared" si="72"/>
        <v>#N/A</v>
      </c>
      <c r="GA68" s="207" t="e">
        <f t="shared" si="73"/>
        <v>#N/A</v>
      </c>
      <c r="GB68" s="207" t="e">
        <f t="shared" si="74"/>
        <v>#N/A</v>
      </c>
      <c r="GC68" s="207" t="e">
        <f t="shared" si="75"/>
        <v>#N/A</v>
      </c>
      <c r="GD68" s="207" t="e">
        <f t="shared" si="76"/>
        <v>#N/A</v>
      </c>
      <c r="GE68" s="207" t="e">
        <f t="shared" si="77"/>
        <v>#N/A</v>
      </c>
      <c r="GF68" s="207" t="e">
        <f t="shared" si="78"/>
        <v>#N/A</v>
      </c>
      <c r="GG68" s="207" t="e">
        <f t="shared" si="79"/>
        <v>#N/A</v>
      </c>
      <c r="GH68" s="207" t="e">
        <f t="shared" si="80"/>
        <v>#N/A</v>
      </c>
      <c r="GI68" s="207" t="e">
        <f t="shared" si="81"/>
        <v>#N/A</v>
      </c>
      <c r="GJ68" s="207" t="e">
        <f t="shared" si="82"/>
        <v>#N/A</v>
      </c>
      <c r="GK68" s="207" t="e">
        <f t="shared" si="83"/>
        <v>#N/A</v>
      </c>
      <c r="GL68" s="207" t="e">
        <f t="shared" si="84"/>
        <v>#N/A</v>
      </c>
      <c r="GM68" s="207" t="e">
        <f t="shared" si="85"/>
        <v>#N/A</v>
      </c>
      <c r="GN68" s="207" t="e">
        <f t="shared" si="86"/>
        <v>#N/A</v>
      </c>
      <c r="GO68" s="207" t="e">
        <f t="shared" si="87"/>
        <v>#N/A</v>
      </c>
      <c r="GP68" s="207" t="e">
        <f t="shared" si="88"/>
        <v>#N/A</v>
      </c>
      <c r="GQ68" s="207" t="e">
        <f t="shared" si="89"/>
        <v>#N/A</v>
      </c>
      <c r="GR68" s="207" t="e">
        <f t="shared" si="90"/>
        <v>#N/A</v>
      </c>
      <c r="GS68" s="207" t="e">
        <f t="shared" si="91"/>
        <v>#N/A</v>
      </c>
      <c r="GT68" s="207" t="e">
        <f t="shared" si="92"/>
        <v>#N/A</v>
      </c>
      <c r="GU68" s="207" t="e">
        <f t="shared" si="93"/>
        <v>#N/A</v>
      </c>
      <c r="GV68" s="207" t="e">
        <f t="shared" si="94"/>
        <v>#N/A</v>
      </c>
      <c r="GW68" s="207" t="e">
        <f t="shared" si="95"/>
        <v>#N/A</v>
      </c>
      <c r="GX68" s="207" t="e">
        <f t="shared" si="96"/>
        <v>#N/A</v>
      </c>
      <c r="GY68" s="207" t="e">
        <f t="shared" si="97"/>
        <v>#N/A</v>
      </c>
      <c r="GZ68" s="207" t="e">
        <f t="shared" si="98"/>
        <v>#N/A</v>
      </c>
      <c r="HA68" s="207" t="e">
        <f t="shared" si="99"/>
        <v>#N/A</v>
      </c>
      <c r="HB68" s="207" t="e">
        <f t="shared" si="100"/>
        <v>#N/A</v>
      </c>
      <c r="HC68" s="207" t="e">
        <f t="shared" si="101"/>
        <v>#N/A</v>
      </c>
      <c r="HD68" s="207" t="e">
        <f t="shared" si="102"/>
        <v>#N/A</v>
      </c>
      <c r="HE68" s="207" t="e">
        <f t="shared" si="103"/>
        <v>#N/A</v>
      </c>
      <c r="HF68" s="207" t="e">
        <f t="shared" si="104"/>
        <v>#N/A</v>
      </c>
      <c r="HG68" s="207" t="e">
        <f t="shared" si="105"/>
        <v>#N/A</v>
      </c>
      <c r="HH68" s="207" t="e">
        <f t="shared" si="106"/>
        <v>#N/A</v>
      </c>
      <c r="HI68" s="207" t="e">
        <f t="shared" si="107"/>
        <v>#N/A</v>
      </c>
      <c r="HJ68" s="207" t="e">
        <f t="shared" si="108"/>
        <v>#N/A</v>
      </c>
      <c r="HK68" s="207" t="e">
        <f t="shared" si="109"/>
        <v>#N/A</v>
      </c>
      <c r="HL68" s="207" t="e">
        <f t="shared" si="110"/>
        <v>#N/A</v>
      </c>
      <c r="HM68" s="207" t="e">
        <f t="shared" si="111"/>
        <v>#N/A</v>
      </c>
      <c r="HN68" s="207" t="e">
        <f t="shared" si="112"/>
        <v>#N/A</v>
      </c>
      <c r="HO68" s="207" t="e">
        <f t="shared" si="113"/>
        <v>#N/A</v>
      </c>
      <c r="HP68" s="207" t="e">
        <f t="shared" si="114"/>
        <v>#N/A</v>
      </c>
      <c r="HQ68" s="207" t="e">
        <f t="shared" si="115"/>
        <v>#N/A</v>
      </c>
      <c r="HR68" s="207" t="e">
        <f t="shared" si="116"/>
        <v>#N/A</v>
      </c>
      <c r="HS68" s="207" t="e">
        <f t="shared" si="117"/>
        <v>#N/A</v>
      </c>
      <c r="HT68" s="207" t="e">
        <f t="shared" si="118"/>
        <v>#N/A</v>
      </c>
      <c r="HU68" s="207" t="e">
        <f t="shared" si="119"/>
        <v>#N/A</v>
      </c>
      <c r="HV68" s="207" t="e">
        <f t="shared" si="120"/>
        <v>#N/A</v>
      </c>
      <c r="HW68" s="207" t="e">
        <f t="shared" si="121"/>
        <v>#N/A</v>
      </c>
      <c r="HX68" s="207" t="e">
        <f t="shared" si="122"/>
        <v>#N/A</v>
      </c>
      <c r="HY68" s="207" t="e">
        <f t="shared" si="123"/>
        <v>#N/A</v>
      </c>
      <c r="HZ68" s="207" t="e">
        <f t="shared" si="124"/>
        <v>#N/A</v>
      </c>
      <c r="IA68" s="207" t="e">
        <f t="shared" si="125"/>
        <v>#N/A</v>
      </c>
      <c r="IB68" s="207" t="e">
        <f t="shared" si="126"/>
        <v>#N/A</v>
      </c>
    </row>
    <row r="69" spans="1:236" hidden="1" x14ac:dyDescent="0.25">
      <c r="A69" s="22">
        <v>66</v>
      </c>
      <c r="B69" s="110" t="str">
        <f t="shared" ref="B69:B103" si="253">IF(C69&gt;0,C69*(1+$B$2),"")</f>
        <v/>
      </c>
      <c r="C69" s="124"/>
      <c r="D69" s="110" t="str">
        <f t="shared" ref="D69:D103" si="254">IF(C69&gt;0,C69*(1+$D$2),"")</f>
        <v/>
      </c>
      <c r="E69" s="119" t="str">
        <f t="shared" ref="E69:E103" si="255">IF(OR(ISBLANK(C69),ISBLANK(D69),ISBLANK(B69)),"",IF(OR(B69=0,C69=0,D69=0),-1,IF(AND(B69&gt;0,C69&gt;0,D69&gt;0),IF(OR(C69&gt;B69,C69=B69),IF(OR(D69&gt;C69,D69=C69),1,-1),-1))))</f>
        <v/>
      </c>
      <c r="F69" s="23" t="str">
        <f t="shared" ref="F69:F103" si="256">IF(AND(B69&gt;0,C69&gt;0,D69&gt;0),MIN(((C69-B69)/(D69-B69))*100,((D69-C69)/(D69-B69))*100),"")</f>
        <v/>
      </c>
      <c r="G69" s="24" t="str">
        <f t="shared" ref="G69:G103" si="257">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ref="J69:J103" si="258">IF(AND(B69&gt;0,C69&gt;0,D69&gt;0),B69+((D69-B69)/2),"")</f>
        <v/>
      </c>
      <c r="K69" s="26"/>
      <c r="L69" s="24" t="str">
        <f>IF(OR(F69="",K69=""),"",MATCH(K69,Confidence!$A$1:$A$10,0))</f>
        <v/>
      </c>
      <c r="M69" s="27" t="str">
        <f t="shared" ref="M69:M103" si="259">IF(OR(F69="",K69=""),"",INDEX(Alpha_Chart,I69,L69))</f>
        <v/>
      </c>
      <c r="N69" s="27" t="str">
        <f t="shared" ref="N69:N103" si="260">IF(OR(F69="",K69=""),"",INDEX(Beta_Chart,I69,L69))</f>
        <v/>
      </c>
      <c r="O69" s="24"/>
      <c r="P69" s="111" t="str">
        <f t="shared" ref="P69:P103" si="261">IF(OR(F69="",K69=""),"",IF(G69="R",((D69-B69)*(INDEX(Mean_Ratios,I69,L69)))+B69,((D69-B69)*(1-INDEX(Mean_Ratios,I69,L69)))+B69))</f>
        <v/>
      </c>
      <c r="Q69" s="111" t="str">
        <f t="shared" ref="Q69:Q103" si="262">IF(OR(F69="",K69=""),"",(D69-B69)*INDEX(Standard_Deviation_Ratios,I69,L69))</f>
        <v/>
      </c>
      <c r="R69" s="39" t="str">
        <f t="shared" ref="R69:R103" si="263">IF(OR(F69="",K69=""),"",Q69^2)</f>
        <v/>
      </c>
      <c r="S69" s="124"/>
      <c r="T69" s="218" t="str">
        <f>IF(AND(B69&gt;0,C69&gt;0,D69&gt;0,M69&gt;0,N69&gt;0,S69&gt;0,NOT(K69="")),ABS(VLOOKUP($S$1,VLookups!$A$28:$B$29,2,FALSE)-_xlfn.BETA.DIST(S69,IF(G69="L",N69,M69),IF(G69="L",M69,N69),TRUE,B69,D69)),"")</f>
        <v/>
      </c>
      <c r="U69" s="121" t="str">
        <f>IF(OR($M69="",$N69=""),"",_xlfn.BETA.INV(ABS(VLOOKUP($S$1,VLookups!$A$28:$B$29,2,FALSE)-U$3),IF($G69="L",$N69,$M69),IF($G69="L",$M69,$N69),$B69,$D69))</f>
        <v/>
      </c>
      <c r="V69" s="122" t="str">
        <f>IF(OR($M69="",$N69=""),"",_xlfn.BETA.INV(ABS(VLOOKUP($S$1,VLookups!$A$28:$B$29,2,FALSE)-V$3),IF($G69="L",$N69,$M69),IF($G69="L",$M69,$N69),$B69,$D69))</f>
        <v/>
      </c>
      <c r="W69" s="121" t="str">
        <f>IF(OR($M69="",$N69=""),"",_xlfn.BETA.INV(ABS(VLOOKUP($S$1,VLookups!$A$28:$B$29,2,FALSE)-W$3),IF($G69="L",$N69,$M69),IF($G69="L",$M69,$N69),$B69,$D69))</f>
        <v/>
      </c>
      <c r="X69" s="122" t="str">
        <f>IF(OR($M69="",$N69=""),"",_xlfn.BETA.INV(ABS(VLOOKUP($S$1,VLookups!$A$28:$B$29,2,FALSE)-X$3),IF($G69="L",$N69,$M69),IF($G69="L",$M69,$N69),$B69,$D69))</f>
        <v/>
      </c>
      <c r="Y69" s="121" t="str">
        <f>IF(OR($M69="",$N69=""),"",_xlfn.BETA.INV(ABS(VLOOKUP($S$1,VLookups!$A$28:$B$29,2,FALSE)-Y$3),IF($G69="L",$N69,$M69),IF($G69="L",$M69,$N69),$B69,$D69))</f>
        <v/>
      </c>
      <c r="Z69" s="122" t="str">
        <f>IF(OR($M69="",$N69=""),"",_xlfn.BETA.INV(ABS(VLOOKUP($S$1,VLookups!$A$28:$B$29,2,FALSE)-Z$3),IF($G69="L",$N69,$M69),IF($G69="L",$M69,$N69),$B69,$D69))</f>
        <v/>
      </c>
      <c r="AA69" s="121" t="str">
        <f>IF(OR($M69="",$N69=""),"",_xlfn.BETA.INV(ABS(VLOOKUP($S$1,VLookups!$A$28:$B$29,2,FALSE)-AA$3),IF($G69="L",$N69,$M69),IF($G69="L",$M69,$N69),$B69,$D69))</f>
        <v/>
      </c>
      <c r="AB69" s="122" t="str">
        <f>IF(OR($M69="",$N69=""),"",_xlfn.BETA.INV(ABS(VLOOKUP($S$1,VLookups!$A$28:$B$29,2,FALSE)-AB$3),IF($G69="L",$N69,$M69),IF($G69="L",$M69,$N69),$B69,$D69))</f>
        <v/>
      </c>
      <c r="AC69" s="121" t="str">
        <f>IF(OR($M69="",$N69=""),"",_xlfn.BETA.INV(ABS(VLOOKUP($S$1,VLookups!$A$28:$B$29,2,FALSE)-AC$3),IF($G69="L",$N69,$M69),IF($G69="L",$M69,$N69),$B69,$D69))</f>
        <v/>
      </c>
      <c r="AD69" s="122" t="str">
        <f>IF(OR($M69="",$N69=""),"",_xlfn.BETA.INV(ABS(VLOOKUP($S$1,VLookups!$A$28:$B$29,2,FALSE)-AD$3),IF($G69="L",$N69,$M69),IF($G69="L",$M69,$N69),$B69,$D69))</f>
        <v/>
      </c>
      <c r="AE69" s="121" t="str">
        <f>IF(OR($M69="",$N69=""),"",_xlfn.BETA.INV(ABS(VLOOKUP($S$1,VLookups!$A$28:$B$29,2,FALSE)-AE$3),IF($G69="L",$N69,$M69),IF($G69="L",$M69,$N69),$B69,$D69))</f>
        <v/>
      </c>
      <c r="AF69" s="122" t="str">
        <f>IF(OR($M69="",$N69=""),"",_xlfn.BETA.INV(ABS(VLOOKUP($S$1,VLookups!$A$28:$B$29,2,FALSE)-AF$3),IF($G69="L",$N69,$M69),IF($G69="L",$M69,$N69),$B69,$D69))</f>
        <v/>
      </c>
      <c r="AG69" s="17"/>
      <c r="AH69" s="208" t="str">
        <f t="shared" ref="AH69:AH103" si="264">IF(AND(B69&gt;0,C69&gt;0,D69&gt;0),ABS(D69-B69)/100,"")</f>
        <v/>
      </c>
      <c r="AI69" s="206" t="str">
        <f t="shared" ref="AI69:AI103" si="265">IF(ISNONTEXT($AH69),B69,"")</f>
        <v/>
      </c>
      <c r="AJ69" s="190" t="str">
        <f t="shared" ref="AJ69:CU69" si="266">IF(ISNONTEXT($AH69),AI69+$AH69,"")</f>
        <v/>
      </c>
      <c r="AK69" s="190" t="str">
        <f t="shared" si="266"/>
        <v/>
      </c>
      <c r="AL69" s="190" t="str">
        <f t="shared" si="266"/>
        <v/>
      </c>
      <c r="AM69" s="190" t="str">
        <f t="shared" si="266"/>
        <v/>
      </c>
      <c r="AN69" s="190" t="str">
        <f t="shared" si="266"/>
        <v/>
      </c>
      <c r="AO69" s="190" t="str">
        <f t="shared" si="266"/>
        <v/>
      </c>
      <c r="AP69" s="190" t="str">
        <f t="shared" si="266"/>
        <v/>
      </c>
      <c r="AQ69" s="190" t="str">
        <f t="shared" si="266"/>
        <v/>
      </c>
      <c r="AR69" s="190" t="str">
        <f t="shared" si="266"/>
        <v/>
      </c>
      <c r="AS69" s="190" t="str">
        <f t="shared" si="266"/>
        <v/>
      </c>
      <c r="AT69" s="190" t="str">
        <f t="shared" si="266"/>
        <v/>
      </c>
      <c r="AU69" s="190" t="str">
        <f t="shared" si="266"/>
        <v/>
      </c>
      <c r="AV69" s="190" t="str">
        <f t="shared" si="266"/>
        <v/>
      </c>
      <c r="AW69" s="190" t="str">
        <f t="shared" si="266"/>
        <v/>
      </c>
      <c r="AX69" s="190" t="str">
        <f t="shared" si="266"/>
        <v/>
      </c>
      <c r="AY69" s="190" t="str">
        <f t="shared" si="266"/>
        <v/>
      </c>
      <c r="AZ69" s="190" t="str">
        <f t="shared" si="266"/>
        <v/>
      </c>
      <c r="BA69" s="190" t="str">
        <f t="shared" si="266"/>
        <v/>
      </c>
      <c r="BB69" s="190" t="str">
        <f t="shared" si="266"/>
        <v/>
      </c>
      <c r="BC69" s="190" t="str">
        <f t="shared" si="266"/>
        <v/>
      </c>
      <c r="BD69" s="190" t="str">
        <f t="shared" si="266"/>
        <v/>
      </c>
      <c r="BE69" s="190" t="str">
        <f t="shared" si="266"/>
        <v/>
      </c>
      <c r="BF69" s="190" t="str">
        <f t="shared" si="266"/>
        <v/>
      </c>
      <c r="BG69" s="190" t="str">
        <f t="shared" si="266"/>
        <v/>
      </c>
      <c r="BH69" s="190" t="str">
        <f t="shared" si="266"/>
        <v/>
      </c>
      <c r="BI69" s="190" t="str">
        <f t="shared" si="266"/>
        <v/>
      </c>
      <c r="BJ69" s="190" t="str">
        <f t="shared" si="266"/>
        <v/>
      </c>
      <c r="BK69" s="190" t="str">
        <f t="shared" si="266"/>
        <v/>
      </c>
      <c r="BL69" s="190" t="str">
        <f t="shared" si="266"/>
        <v/>
      </c>
      <c r="BM69" s="190" t="str">
        <f t="shared" si="266"/>
        <v/>
      </c>
      <c r="BN69" s="190" t="str">
        <f t="shared" si="266"/>
        <v/>
      </c>
      <c r="BO69" s="190" t="str">
        <f t="shared" si="266"/>
        <v/>
      </c>
      <c r="BP69" s="190" t="str">
        <f t="shared" si="266"/>
        <v/>
      </c>
      <c r="BQ69" s="190" t="str">
        <f t="shared" si="266"/>
        <v/>
      </c>
      <c r="BR69" s="190" t="str">
        <f t="shared" si="266"/>
        <v/>
      </c>
      <c r="BS69" s="190" t="str">
        <f t="shared" si="266"/>
        <v/>
      </c>
      <c r="BT69" s="190" t="str">
        <f t="shared" si="266"/>
        <v/>
      </c>
      <c r="BU69" s="190" t="str">
        <f t="shared" si="266"/>
        <v/>
      </c>
      <c r="BV69" s="190" t="str">
        <f t="shared" si="266"/>
        <v/>
      </c>
      <c r="BW69" s="190" t="str">
        <f t="shared" si="266"/>
        <v/>
      </c>
      <c r="BX69" s="190" t="str">
        <f t="shared" si="266"/>
        <v/>
      </c>
      <c r="BY69" s="190" t="str">
        <f t="shared" si="266"/>
        <v/>
      </c>
      <c r="BZ69" s="190" t="str">
        <f t="shared" si="266"/>
        <v/>
      </c>
      <c r="CA69" s="190" t="str">
        <f t="shared" si="266"/>
        <v/>
      </c>
      <c r="CB69" s="190" t="str">
        <f t="shared" si="266"/>
        <v/>
      </c>
      <c r="CC69" s="190" t="str">
        <f t="shared" si="266"/>
        <v/>
      </c>
      <c r="CD69" s="190" t="str">
        <f t="shared" si="266"/>
        <v/>
      </c>
      <c r="CE69" s="190" t="str">
        <f t="shared" si="266"/>
        <v/>
      </c>
      <c r="CF69" s="190" t="str">
        <f t="shared" si="266"/>
        <v/>
      </c>
      <c r="CG69" s="190" t="str">
        <f t="shared" si="266"/>
        <v/>
      </c>
      <c r="CH69" s="190" t="str">
        <f t="shared" si="266"/>
        <v/>
      </c>
      <c r="CI69" s="190" t="str">
        <f t="shared" si="266"/>
        <v/>
      </c>
      <c r="CJ69" s="190" t="str">
        <f t="shared" si="266"/>
        <v/>
      </c>
      <c r="CK69" s="190" t="str">
        <f t="shared" si="266"/>
        <v/>
      </c>
      <c r="CL69" s="190" t="str">
        <f t="shared" si="266"/>
        <v/>
      </c>
      <c r="CM69" s="190" t="str">
        <f t="shared" si="266"/>
        <v/>
      </c>
      <c r="CN69" s="190" t="str">
        <f t="shared" si="266"/>
        <v/>
      </c>
      <c r="CO69" s="190" t="str">
        <f t="shared" si="266"/>
        <v/>
      </c>
      <c r="CP69" s="190" t="str">
        <f t="shared" si="266"/>
        <v/>
      </c>
      <c r="CQ69" s="190" t="str">
        <f t="shared" si="266"/>
        <v/>
      </c>
      <c r="CR69" s="190" t="str">
        <f t="shared" si="266"/>
        <v/>
      </c>
      <c r="CS69" s="190" t="str">
        <f t="shared" si="266"/>
        <v/>
      </c>
      <c r="CT69" s="190" t="str">
        <f t="shared" si="266"/>
        <v/>
      </c>
      <c r="CU69" s="190" t="str">
        <f t="shared" si="266"/>
        <v/>
      </c>
      <c r="CV69" s="190" t="str">
        <f t="shared" ref="CV69:ED69" si="267">IF(ISNONTEXT($AH69),CU69+$AH69,"")</f>
        <v/>
      </c>
      <c r="CW69" s="190" t="str">
        <f t="shared" si="267"/>
        <v/>
      </c>
      <c r="CX69" s="190" t="str">
        <f t="shared" si="267"/>
        <v/>
      </c>
      <c r="CY69" s="190" t="str">
        <f t="shared" si="267"/>
        <v/>
      </c>
      <c r="CZ69" s="190" t="str">
        <f t="shared" si="267"/>
        <v/>
      </c>
      <c r="DA69" s="190" t="str">
        <f t="shared" si="267"/>
        <v/>
      </c>
      <c r="DB69" s="190" t="str">
        <f t="shared" si="267"/>
        <v/>
      </c>
      <c r="DC69" s="190" t="str">
        <f t="shared" si="267"/>
        <v/>
      </c>
      <c r="DD69" s="190" t="str">
        <f t="shared" si="267"/>
        <v/>
      </c>
      <c r="DE69" s="190" t="str">
        <f t="shared" si="267"/>
        <v/>
      </c>
      <c r="DF69" s="190" t="str">
        <f t="shared" si="267"/>
        <v/>
      </c>
      <c r="DG69" s="190" t="str">
        <f t="shared" si="267"/>
        <v/>
      </c>
      <c r="DH69" s="190" t="str">
        <f t="shared" si="267"/>
        <v/>
      </c>
      <c r="DI69" s="190" t="str">
        <f t="shared" si="267"/>
        <v/>
      </c>
      <c r="DJ69" s="190" t="str">
        <f t="shared" si="267"/>
        <v/>
      </c>
      <c r="DK69" s="190" t="str">
        <f t="shared" si="267"/>
        <v/>
      </c>
      <c r="DL69" s="190" t="str">
        <f t="shared" si="267"/>
        <v/>
      </c>
      <c r="DM69" s="190" t="str">
        <f t="shared" si="267"/>
        <v/>
      </c>
      <c r="DN69" s="190" t="str">
        <f t="shared" si="267"/>
        <v/>
      </c>
      <c r="DO69" s="190" t="str">
        <f t="shared" si="267"/>
        <v/>
      </c>
      <c r="DP69" s="190" t="str">
        <f t="shared" si="267"/>
        <v/>
      </c>
      <c r="DQ69" s="190" t="str">
        <f t="shared" si="267"/>
        <v/>
      </c>
      <c r="DR69" s="190" t="str">
        <f t="shared" si="267"/>
        <v/>
      </c>
      <c r="DS69" s="190" t="str">
        <f t="shared" si="267"/>
        <v/>
      </c>
      <c r="DT69" s="190" t="str">
        <f t="shared" si="267"/>
        <v/>
      </c>
      <c r="DU69" s="190" t="str">
        <f t="shared" si="267"/>
        <v/>
      </c>
      <c r="DV69" s="190" t="str">
        <f t="shared" si="267"/>
        <v/>
      </c>
      <c r="DW69" s="190" t="str">
        <f t="shared" si="267"/>
        <v/>
      </c>
      <c r="DX69" s="190" t="str">
        <f t="shared" si="267"/>
        <v/>
      </c>
      <c r="DY69" s="190" t="str">
        <f t="shared" si="267"/>
        <v/>
      </c>
      <c r="DZ69" s="190" t="str">
        <f t="shared" si="267"/>
        <v/>
      </c>
      <c r="EA69" s="190" t="str">
        <f t="shared" si="267"/>
        <v/>
      </c>
      <c r="EB69" s="190" t="str">
        <f t="shared" si="267"/>
        <v/>
      </c>
      <c r="EC69" s="190" t="str">
        <f t="shared" si="267"/>
        <v/>
      </c>
      <c r="ED69" s="190" t="str">
        <f t="shared" si="267"/>
        <v/>
      </c>
      <c r="EE69" s="206" t="str">
        <f t="shared" ref="EE69:EE103" si="268">IF(ISNONTEXT($AH69),D69-0.001,"")</f>
        <v/>
      </c>
      <c r="EF69" s="207" t="e">
        <f t="shared" ref="EF69:EF103" si="269">IF(ISNONTEXT($Q69),IF($G69="R",_xlfn.BETA.DIST(AI69,$M69,$N69,FALSE,$B69,$D69),_xlfn.BETA.DIST(AI69,$N69,$M69,FALSE,$B69,$D69)),NA())</f>
        <v>#N/A</v>
      </c>
      <c r="EG69" s="207" t="e">
        <f t="shared" ref="EG69:EG103" si="270">IF(ISNONTEXT($Q69),IF($G69="R",_xlfn.BETA.DIST(AJ69,$M69,$N69,FALSE,$B69,$D69),_xlfn.BETA.DIST(AJ69,$N69,$M69,FALSE,$B69,$D69)),NA())</f>
        <v>#N/A</v>
      </c>
      <c r="EH69" s="207" t="e">
        <f t="shared" ref="EH69:EH103" si="271">IF(ISNONTEXT($Q69),IF($G69="R",_xlfn.BETA.DIST(AK69,$M69,$N69,FALSE,$B69,$D69),_xlfn.BETA.DIST(AK69,$N69,$M69,FALSE,$B69,$D69)),NA())</f>
        <v>#N/A</v>
      </c>
      <c r="EI69" s="207" t="e">
        <f t="shared" ref="EI69:EI103" si="272">IF(ISNONTEXT($Q69),IF($G69="R",_xlfn.BETA.DIST(AL69,$M69,$N69,FALSE,$B69,$D69),_xlfn.BETA.DIST(AL69,$N69,$M69,FALSE,$B69,$D69)),NA())</f>
        <v>#N/A</v>
      </c>
      <c r="EJ69" s="207" t="e">
        <f t="shared" ref="EJ69:EJ103" si="273">IF(ISNONTEXT($Q69),IF($G69="R",_xlfn.BETA.DIST(AM69,$M69,$N69,FALSE,$B69,$D69),_xlfn.BETA.DIST(AM69,$N69,$M69,FALSE,$B69,$D69)),NA())</f>
        <v>#N/A</v>
      </c>
      <c r="EK69" s="207" t="e">
        <f t="shared" ref="EK69:EK103" si="274">IF(ISNONTEXT($Q69),IF($G69="R",_xlfn.BETA.DIST(AN69,$M69,$N69,FALSE,$B69,$D69),_xlfn.BETA.DIST(AN69,$N69,$M69,FALSE,$B69,$D69)),NA())</f>
        <v>#N/A</v>
      </c>
      <c r="EL69" s="207" t="e">
        <f t="shared" ref="EL69:EL103" si="275">IF(ISNONTEXT($Q69),IF($G69="R",_xlfn.BETA.DIST(AO69,$M69,$N69,FALSE,$B69,$D69),_xlfn.BETA.DIST(AO69,$N69,$M69,FALSE,$B69,$D69)),NA())</f>
        <v>#N/A</v>
      </c>
      <c r="EM69" s="207" t="e">
        <f t="shared" ref="EM69:EM103" si="276">IF(ISNONTEXT($Q69),IF($G69="R",_xlfn.BETA.DIST(AP69,$M69,$N69,FALSE,$B69,$D69),_xlfn.BETA.DIST(AP69,$N69,$M69,FALSE,$B69,$D69)),NA())</f>
        <v>#N/A</v>
      </c>
      <c r="EN69" s="207" t="e">
        <f t="shared" ref="EN69:EN103" si="277">IF(ISNONTEXT($Q69),IF($G69="R",_xlfn.BETA.DIST(AQ69,$M69,$N69,FALSE,$B69,$D69),_xlfn.BETA.DIST(AQ69,$N69,$M69,FALSE,$B69,$D69)),NA())</f>
        <v>#N/A</v>
      </c>
      <c r="EO69" s="207" t="e">
        <f t="shared" ref="EO69:EO103" si="278">IF(ISNONTEXT($Q69),IF($G69="R",_xlfn.BETA.DIST(AR69,$M69,$N69,FALSE,$B69,$D69),_xlfn.BETA.DIST(AR69,$N69,$M69,FALSE,$B69,$D69)),NA())</f>
        <v>#N/A</v>
      </c>
      <c r="EP69" s="207" t="e">
        <f t="shared" ref="EP69:EP103" si="279">IF(ISNONTEXT($Q69),IF($G69="R",_xlfn.BETA.DIST(AS69,$M69,$N69,FALSE,$B69,$D69),_xlfn.BETA.DIST(AS69,$N69,$M69,FALSE,$B69,$D69)),NA())</f>
        <v>#N/A</v>
      </c>
      <c r="EQ69" s="207" t="e">
        <f t="shared" ref="EQ69:EQ103" si="280">IF(ISNONTEXT($Q69),IF($G69="R",_xlfn.BETA.DIST(AT69,$M69,$N69,FALSE,$B69,$D69),_xlfn.BETA.DIST(AT69,$N69,$M69,FALSE,$B69,$D69)),NA())</f>
        <v>#N/A</v>
      </c>
      <c r="ER69" s="207" t="e">
        <f t="shared" ref="ER69:ER103" si="281">IF(ISNONTEXT($Q69),IF($G69="R",_xlfn.BETA.DIST(AU69,$M69,$N69,FALSE,$B69,$D69),_xlfn.BETA.DIST(AU69,$N69,$M69,FALSE,$B69,$D69)),NA())</f>
        <v>#N/A</v>
      </c>
      <c r="ES69" s="207" t="e">
        <f t="shared" ref="ES69:ES103" si="282">IF(ISNONTEXT($Q69),IF($G69="R",_xlfn.BETA.DIST(AV69,$M69,$N69,FALSE,$B69,$D69),_xlfn.BETA.DIST(AV69,$N69,$M69,FALSE,$B69,$D69)),NA())</f>
        <v>#N/A</v>
      </c>
      <c r="ET69" s="207" t="e">
        <f t="shared" ref="ET69:ET103" si="283">IF(ISNONTEXT($Q69),IF($G69="R",_xlfn.BETA.DIST(AW69,$M69,$N69,FALSE,$B69,$D69),_xlfn.BETA.DIST(AW69,$N69,$M69,FALSE,$B69,$D69)),NA())</f>
        <v>#N/A</v>
      </c>
      <c r="EU69" s="207" t="e">
        <f t="shared" ref="EU69:EU103" si="284">IF(ISNONTEXT($Q69),IF($G69="R",_xlfn.BETA.DIST(AX69,$M69,$N69,FALSE,$B69,$D69),_xlfn.BETA.DIST(AX69,$N69,$M69,FALSE,$B69,$D69)),NA())</f>
        <v>#N/A</v>
      </c>
      <c r="EV69" s="207" t="e">
        <f t="shared" ref="EV69:EV103" si="285">IF(ISNONTEXT($Q69),IF($G69="R",_xlfn.BETA.DIST(AY69,$M69,$N69,FALSE,$B69,$D69),_xlfn.BETA.DIST(AY69,$N69,$M69,FALSE,$B69,$D69)),NA())</f>
        <v>#N/A</v>
      </c>
      <c r="EW69" s="207" t="e">
        <f t="shared" ref="EW69:EW103" si="286">IF(ISNONTEXT($Q69),IF($G69="R",_xlfn.BETA.DIST(AZ69,$M69,$N69,FALSE,$B69,$D69),_xlfn.BETA.DIST(AZ69,$N69,$M69,FALSE,$B69,$D69)),NA())</f>
        <v>#N/A</v>
      </c>
      <c r="EX69" s="207" t="e">
        <f t="shared" ref="EX69:EX103" si="287">IF(ISNONTEXT($Q69),IF($G69="R",_xlfn.BETA.DIST(BA69,$M69,$N69,FALSE,$B69,$D69),_xlfn.BETA.DIST(BA69,$N69,$M69,FALSE,$B69,$D69)),NA())</f>
        <v>#N/A</v>
      </c>
      <c r="EY69" s="207" t="e">
        <f t="shared" ref="EY69:EY103" si="288">IF(ISNONTEXT($Q69),IF($G69="R",_xlfn.BETA.DIST(BB69,$M69,$N69,FALSE,$B69,$D69),_xlfn.BETA.DIST(BB69,$N69,$M69,FALSE,$B69,$D69)),NA())</f>
        <v>#N/A</v>
      </c>
      <c r="EZ69" s="207" t="e">
        <f t="shared" ref="EZ69:EZ103" si="289">IF(ISNONTEXT($Q69),IF($G69="R",_xlfn.BETA.DIST(BC69,$M69,$N69,FALSE,$B69,$D69),_xlfn.BETA.DIST(BC69,$N69,$M69,FALSE,$B69,$D69)),NA())</f>
        <v>#N/A</v>
      </c>
      <c r="FA69" s="207" t="e">
        <f t="shared" ref="FA69:FA103" si="290">IF(ISNONTEXT($Q69),IF($G69="R",_xlfn.BETA.DIST(BD69,$M69,$N69,FALSE,$B69,$D69),_xlfn.BETA.DIST(BD69,$N69,$M69,FALSE,$B69,$D69)),NA())</f>
        <v>#N/A</v>
      </c>
      <c r="FB69" s="207" t="e">
        <f t="shared" ref="FB69:FB103" si="291">IF(ISNONTEXT($Q69),IF($G69="R",_xlfn.BETA.DIST(BE69,$M69,$N69,FALSE,$B69,$D69),_xlfn.BETA.DIST(BE69,$N69,$M69,FALSE,$B69,$D69)),NA())</f>
        <v>#N/A</v>
      </c>
      <c r="FC69" s="207" t="e">
        <f t="shared" ref="FC69:FC103" si="292">IF(ISNONTEXT($Q69),IF($G69="R",_xlfn.BETA.DIST(BF69,$M69,$N69,FALSE,$B69,$D69),_xlfn.BETA.DIST(BF69,$N69,$M69,FALSE,$B69,$D69)),NA())</f>
        <v>#N/A</v>
      </c>
      <c r="FD69" s="207" t="e">
        <f t="shared" ref="FD69:FD103" si="293">IF(ISNONTEXT($Q69),IF($G69="R",_xlfn.BETA.DIST(BG69,$M69,$N69,FALSE,$B69,$D69),_xlfn.BETA.DIST(BG69,$N69,$M69,FALSE,$B69,$D69)),NA())</f>
        <v>#N/A</v>
      </c>
      <c r="FE69" s="207" t="e">
        <f t="shared" ref="FE69:FE103" si="294">IF(ISNONTEXT($Q69),IF($G69="R",_xlfn.BETA.DIST(BH69,$M69,$N69,FALSE,$B69,$D69),_xlfn.BETA.DIST(BH69,$N69,$M69,FALSE,$B69,$D69)),NA())</f>
        <v>#N/A</v>
      </c>
      <c r="FF69" s="207" t="e">
        <f t="shared" ref="FF69:FF103" si="295">IF(ISNONTEXT($Q69),IF($G69="R",_xlfn.BETA.DIST(BI69,$M69,$N69,FALSE,$B69,$D69),_xlfn.BETA.DIST(BI69,$N69,$M69,FALSE,$B69,$D69)),NA())</f>
        <v>#N/A</v>
      </c>
      <c r="FG69" s="207" t="e">
        <f t="shared" ref="FG69:FG103" si="296">IF(ISNONTEXT($Q69),IF($G69="R",_xlfn.BETA.DIST(BJ69,$M69,$N69,FALSE,$B69,$D69),_xlfn.BETA.DIST(BJ69,$N69,$M69,FALSE,$B69,$D69)),NA())</f>
        <v>#N/A</v>
      </c>
      <c r="FH69" s="207" t="e">
        <f t="shared" ref="FH69:FH103" si="297">IF(ISNONTEXT($Q69),IF($G69="R",_xlfn.BETA.DIST(BK69,$M69,$N69,FALSE,$B69,$D69),_xlfn.BETA.DIST(BK69,$N69,$M69,FALSE,$B69,$D69)),NA())</f>
        <v>#N/A</v>
      </c>
      <c r="FI69" s="207" t="e">
        <f t="shared" ref="FI69:FI103" si="298">IF(ISNONTEXT($Q69),IF($G69="R",_xlfn.BETA.DIST(BL69,$M69,$N69,FALSE,$B69,$D69),_xlfn.BETA.DIST(BL69,$N69,$M69,FALSE,$B69,$D69)),NA())</f>
        <v>#N/A</v>
      </c>
      <c r="FJ69" s="207" t="e">
        <f t="shared" ref="FJ69:FJ103" si="299">IF(ISNONTEXT($Q69),IF($G69="R",_xlfn.BETA.DIST(BM69,$M69,$N69,FALSE,$B69,$D69),_xlfn.BETA.DIST(BM69,$N69,$M69,FALSE,$B69,$D69)),NA())</f>
        <v>#N/A</v>
      </c>
      <c r="FK69" s="207" t="e">
        <f t="shared" ref="FK69:FK103" si="300">IF(ISNONTEXT($Q69),IF($G69="R",_xlfn.BETA.DIST(BN69,$M69,$N69,FALSE,$B69,$D69),_xlfn.BETA.DIST(BN69,$N69,$M69,FALSE,$B69,$D69)),NA())</f>
        <v>#N/A</v>
      </c>
      <c r="FL69" s="207" t="e">
        <f t="shared" ref="FL69:FL103" si="301">IF(ISNONTEXT($Q69),IF($G69="R",_xlfn.BETA.DIST(BO69,$M69,$N69,FALSE,$B69,$D69),_xlfn.BETA.DIST(BO69,$N69,$M69,FALSE,$B69,$D69)),NA())</f>
        <v>#N/A</v>
      </c>
      <c r="FM69" s="207" t="e">
        <f t="shared" ref="FM69:FM103" si="302">IF(ISNONTEXT($Q69),IF($G69="R",_xlfn.BETA.DIST(BP69,$M69,$N69,FALSE,$B69,$D69),_xlfn.BETA.DIST(BP69,$N69,$M69,FALSE,$B69,$D69)),NA())</f>
        <v>#N/A</v>
      </c>
      <c r="FN69" s="207" t="e">
        <f t="shared" ref="FN69:FN103" si="303">IF(ISNONTEXT($Q69),IF($G69="R",_xlfn.BETA.DIST(BQ69,$M69,$N69,FALSE,$B69,$D69),_xlfn.BETA.DIST(BQ69,$N69,$M69,FALSE,$B69,$D69)),NA())</f>
        <v>#N/A</v>
      </c>
      <c r="FO69" s="207" t="e">
        <f t="shared" ref="FO69:FO103" si="304">IF(ISNONTEXT($Q69),IF($G69="R",_xlfn.BETA.DIST(BR69,$M69,$N69,FALSE,$B69,$D69),_xlfn.BETA.DIST(BR69,$N69,$M69,FALSE,$B69,$D69)),NA())</f>
        <v>#N/A</v>
      </c>
      <c r="FP69" s="207" t="e">
        <f t="shared" ref="FP69:FP103" si="305">IF(ISNONTEXT($Q69),IF($G69="R",_xlfn.BETA.DIST(BS69,$M69,$N69,FALSE,$B69,$D69),_xlfn.BETA.DIST(BS69,$N69,$M69,FALSE,$B69,$D69)),NA())</f>
        <v>#N/A</v>
      </c>
      <c r="FQ69" s="207" t="e">
        <f t="shared" ref="FQ69:FQ103" si="306">IF(ISNONTEXT($Q69),IF($G69="R",_xlfn.BETA.DIST(BT69,$M69,$N69,FALSE,$B69,$D69),_xlfn.BETA.DIST(BT69,$N69,$M69,FALSE,$B69,$D69)),NA())</f>
        <v>#N/A</v>
      </c>
      <c r="FR69" s="207" t="e">
        <f t="shared" ref="FR69:FR103" si="307">IF(ISNONTEXT($Q69),IF($G69="R",_xlfn.BETA.DIST(BU69,$M69,$N69,FALSE,$B69,$D69),_xlfn.BETA.DIST(BU69,$N69,$M69,FALSE,$B69,$D69)),NA())</f>
        <v>#N/A</v>
      </c>
      <c r="FS69" s="207" t="e">
        <f t="shared" ref="FS69:FS103" si="308">IF(ISNONTEXT($Q69),IF($G69="R",_xlfn.BETA.DIST(BV69,$M69,$N69,FALSE,$B69,$D69),_xlfn.BETA.DIST(BV69,$N69,$M69,FALSE,$B69,$D69)),NA())</f>
        <v>#N/A</v>
      </c>
      <c r="FT69" s="207" t="e">
        <f t="shared" ref="FT69:FT103" si="309">IF(ISNONTEXT($Q69),IF($G69="R",_xlfn.BETA.DIST(BW69,$M69,$N69,FALSE,$B69,$D69),_xlfn.BETA.DIST(BW69,$N69,$M69,FALSE,$B69,$D69)),NA())</f>
        <v>#N/A</v>
      </c>
      <c r="FU69" s="207" t="e">
        <f t="shared" ref="FU69:FU103" si="310">IF(ISNONTEXT($Q69),IF($G69="R",_xlfn.BETA.DIST(BX69,$M69,$N69,FALSE,$B69,$D69),_xlfn.BETA.DIST(BX69,$N69,$M69,FALSE,$B69,$D69)),NA())</f>
        <v>#N/A</v>
      </c>
      <c r="FV69" s="207" t="e">
        <f t="shared" ref="FV69:FV103" si="311">IF(ISNONTEXT($Q69),IF($G69="R",_xlfn.BETA.DIST(BY69,$M69,$N69,FALSE,$B69,$D69),_xlfn.BETA.DIST(BY69,$N69,$M69,FALSE,$B69,$D69)),NA())</f>
        <v>#N/A</v>
      </c>
      <c r="FW69" s="207" t="e">
        <f t="shared" ref="FW69:FW103" si="312">IF(ISNONTEXT($Q69),IF($G69="R",_xlfn.BETA.DIST(BZ69,$M69,$N69,FALSE,$B69,$D69),_xlfn.BETA.DIST(BZ69,$N69,$M69,FALSE,$B69,$D69)),NA())</f>
        <v>#N/A</v>
      </c>
      <c r="FX69" s="207" t="e">
        <f t="shared" ref="FX69:FX103" si="313">IF(ISNONTEXT($Q69),IF($G69="R",_xlfn.BETA.DIST(CA69,$M69,$N69,FALSE,$B69,$D69),_xlfn.BETA.DIST(CA69,$N69,$M69,FALSE,$B69,$D69)),NA())</f>
        <v>#N/A</v>
      </c>
      <c r="FY69" s="207" t="e">
        <f t="shared" ref="FY69:FY103" si="314">IF(ISNONTEXT($Q69),IF($G69="R",_xlfn.BETA.DIST(CB69,$M69,$N69,FALSE,$B69,$D69),_xlfn.BETA.DIST(CB69,$N69,$M69,FALSE,$B69,$D69)),NA())</f>
        <v>#N/A</v>
      </c>
      <c r="FZ69" s="207" t="e">
        <f t="shared" ref="FZ69:FZ103" si="315">IF(ISNONTEXT($Q69),IF($G69="R",_xlfn.BETA.DIST(CC69,$M69,$N69,FALSE,$B69,$D69),_xlfn.BETA.DIST(CC69,$N69,$M69,FALSE,$B69,$D69)),NA())</f>
        <v>#N/A</v>
      </c>
      <c r="GA69" s="207" t="e">
        <f t="shared" ref="GA69:GA103" si="316">IF(ISNONTEXT($Q69),IF($G69="R",_xlfn.BETA.DIST(CD69,$M69,$N69,FALSE,$B69,$D69),_xlfn.BETA.DIST(CD69,$N69,$M69,FALSE,$B69,$D69)),NA())</f>
        <v>#N/A</v>
      </c>
      <c r="GB69" s="207" t="e">
        <f t="shared" ref="GB69:GB103" si="317">IF(ISNONTEXT($Q69),IF($G69="R",_xlfn.BETA.DIST(CE69,$M69,$N69,FALSE,$B69,$D69),_xlfn.BETA.DIST(CE69,$N69,$M69,FALSE,$B69,$D69)),NA())</f>
        <v>#N/A</v>
      </c>
      <c r="GC69" s="207" t="e">
        <f t="shared" ref="GC69:GC103" si="318">IF(ISNONTEXT($Q69),IF($G69="R",_xlfn.BETA.DIST(CF69,$M69,$N69,FALSE,$B69,$D69),_xlfn.BETA.DIST(CF69,$N69,$M69,FALSE,$B69,$D69)),NA())</f>
        <v>#N/A</v>
      </c>
      <c r="GD69" s="207" t="e">
        <f t="shared" ref="GD69:GD103" si="319">IF(ISNONTEXT($Q69),IF($G69="R",_xlfn.BETA.DIST(CG69,$M69,$N69,FALSE,$B69,$D69),_xlfn.BETA.DIST(CG69,$N69,$M69,FALSE,$B69,$D69)),NA())</f>
        <v>#N/A</v>
      </c>
      <c r="GE69" s="207" t="e">
        <f t="shared" ref="GE69:GE103" si="320">IF(ISNONTEXT($Q69),IF($G69="R",_xlfn.BETA.DIST(CH69,$M69,$N69,FALSE,$B69,$D69),_xlfn.BETA.DIST(CH69,$N69,$M69,FALSE,$B69,$D69)),NA())</f>
        <v>#N/A</v>
      </c>
      <c r="GF69" s="207" t="e">
        <f t="shared" ref="GF69:GF103" si="321">IF(ISNONTEXT($Q69),IF($G69="R",_xlfn.BETA.DIST(CI69,$M69,$N69,FALSE,$B69,$D69),_xlfn.BETA.DIST(CI69,$N69,$M69,FALSE,$B69,$D69)),NA())</f>
        <v>#N/A</v>
      </c>
      <c r="GG69" s="207" t="e">
        <f t="shared" ref="GG69:GG103" si="322">IF(ISNONTEXT($Q69),IF($G69="R",_xlfn.BETA.DIST(CJ69,$M69,$N69,FALSE,$B69,$D69),_xlfn.BETA.DIST(CJ69,$N69,$M69,FALSE,$B69,$D69)),NA())</f>
        <v>#N/A</v>
      </c>
      <c r="GH69" s="207" t="e">
        <f t="shared" ref="GH69:GH103" si="323">IF(ISNONTEXT($Q69),IF($G69="R",_xlfn.BETA.DIST(CK69,$M69,$N69,FALSE,$B69,$D69),_xlfn.BETA.DIST(CK69,$N69,$M69,FALSE,$B69,$D69)),NA())</f>
        <v>#N/A</v>
      </c>
      <c r="GI69" s="207" t="e">
        <f t="shared" ref="GI69:GI103" si="324">IF(ISNONTEXT($Q69),IF($G69="R",_xlfn.BETA.DIST(CL69,$M69,$N69,FALSE,$B69,$D69),_xlfn.BETA.DIST(CL69,$N69,$M69,FALSE,$B69,$D69)),NA())</f>
        <v>#N/A</v>
      </c>
      <c r="GJ69" s="207" t="e">
        <f t="shared" ref="GJ69:GJ103" si="325">IF(ISNONTEXT($Q69),IF($G69="R",_xlfn.BETA.DIST(CM69,$M69,$N69,FALSE,$B69,$D69),_xlfn.BETA.DIST(CM69,$N69,$M69,FALSE,$B69,$D69)),NA())</f>
        <v>#N/A</v>
      </c>
      <c r="GK69" s="207" t="e">
        <f t="shared" ref="GK69:GK103" si="326">IF(ISNONTEXT($Q69),IF($G69="R",_xlfn.BETA.DIST(CN69,$M69,$N69,FALSE,$B69,$D69),_xlfn.BETA.DIST(CN69,$N69,$M69,FALSE,$B69,$D69)),NA())</f>
        <v>#N/A</v>
      </c>
      <c r="GL69" s="207" t="e">
        <f t="shared" ref="GL69:GL103" si="327">IF(ISNONTEXT($Q69),IF($G69="R",_xlfn.BETA.DIST(CO69,$M69,$N69,FALSE,$B69,$D69),_xlfn.BETA.DIST(CO69,$N69,$M69,FALSE,$B69,$D69)),NA())</f>
        <v>#N/A</v>
      </c>
      <c r="GM69" s="207" t="e">
        <f t="shared" ref="GM69:GM103" si="328">IF(ISNONTEXT($Q69),IF($G69="R",_xlfn.BETA.DIST(CP69,$M69,$N69,FALSE,$B69,$D69),_xlfn.BETA.DIST(CP69,$N69,$M69,FALSE,$B69,$D69)),NA())</f>
        <v>#N/A</v>
      </c>
      <c r="GN69" s="207" t="e">
        <f t="shared" ref="GN69:GN103" si="329">IF(ISNONTEXT($Q69),IF($G69="R",_xlfn.BETA.DIST(CQ69,$M69,$N69,FALSE,$B69,$D69),_xlfn.BETA.DIST(CQ69,$N69,$M69,FALSE,$B69,$D69)),NA())</f>
        <v>#N/A</v>
      </c>
      <c r="GO69" s="207" t="e">
        <f t="shared" ref="GO69:GO103" si="330">IF(ISNONTEXT($Q69),IF($G69="R",_xlfn.BETA.DIST(CR69,$M69,$N69,FALSE,$B69,$D69),_xlfn.BETA.DIST(CR69,$N69,$M69,FALSE,$B69,$D69)),NA())</f>
        <v>#N/A</v>
      </c>
      <c r="GP69" s="207" t="e">
        <f t="shared" ref="GP69:GP103" si="331">IF(ISNONTEXT($Q69),IF($G69="R",_xlfn.BETA.DIST(CS69,$M69,$N69,FALSE,$B69,$D69),_xlfn.BETA.DIST(CS69,$N69,$M69,FALSE,$B69,$D69)),NA())</f>
        <v>#N/A</v>
      </c>
      <c r="GQ69" s="207" t="e">
        <f t="shared" ref="GQ69:GQ103" si="332">IF(ISNONTEXT($Q69),IF($G69="R",_xlfn.BETA.DIST(CT69,$M69,$N69,FALSE,$B69,$D69),_xlfn.BETA.DIST(CT69,$N69,$M69,FALSE,$B69,$D69)),NA())</f>
        <v>#N/A</v>
      </c>
      <c r="GR69" s="207" t="e">
        <f t="shared" ref="GR69:GR103" si="333">IF(ISNONTEXT($Q69),IF($G69="R",_xlfn.BETA.DIST(CU69,$M69,$N69,FALSE,$B69,$D69),_xlfn.BETA.DIST(CU69,$N69,$M69,FALSE,$B69,$D69)),NA())</f>
        <v>#N/A</v>
      </c>
      <c r="GS69" s="207" t="e">
        <f t="shared" ref="GS69:GS103" si="334">IF(ISNONTEXT($Q69),IF($G69="R",_xlfn.BETA.DIST(CV69,$M69,$N69,FALSE,$B69,$D69),_xlfn.BETA.DIST(CV69,$N69,$M69,FALSE,$B69,$D69)),NA())</f>
        <v>#N/A</v>
      </c>
      <c r="GT69" s="207" t="e">
        <f t="shared" ref="GT69:GT103" si="335">IF(ISNONTEXT($Q69),IF($G69="R",_xlfn.BETA.DIST(CW69,$M69,$N69,FALSE,$B69,$D69),_xlfn.BETA.DIST(CW69,$N69,$M69,FALSE,$B69,$D69)),NA())</f>
        <v>#N/A</v>
      </c>
      <c r="GU69" s="207" t="e">
        <f t="shared" ref="GU69:GU103" si="336">IF(ISNONTEXT($Q69),IF($G69="R",_xlfn.BETA.DIST(CX69,$M69,$N69,FALSE,$B69,$D69),_xlfn.BETA.DIST(CX69,$N69,$M69,FALSE,$B69,$D69)),NA())</f>
        <v>#N/A</v>
      </c>
      <c r="GV69" s="207" t="e">
        <f t="shared" ref="GV69:GV103" si="337">IF(ISNONTEXT($Q69),IF($G69="R",_xlfn.BETA.DIST(CY69,$M69,$N69,FALSE,$B69,$D69),_xlfn.BETA.DIST(CY69,$N69,$M69,FALSE,$B69,$D69)),NA())</f>
        <v>#N/A</v>
      </c>
      <c r="GW69" s="207" t="e">
        <f t="shared" ref="GW69:GW103" si="338">IF(ISNONTEXT($Q69),IF($G69="R",_xlfn.BETA.DIST(CZ69,$M69,$N69,FALSE,$B69,$D69),_xlfn.BETA.DIST(CZ69,$N69,$M69,FALSE,$B69,$D69)),NA())</f>
        <v>#N/A</v>
      </c>
      <c r="GX69" s="207" t="e">
        <f t="shared" ref="GX69:GX103" si="339">IF(ISNONTEXT($Q69),IF($G69="R",_xlfn.BETA.DIST(DA69,$M69,$N69,FALSE,$B69,$D69),_xlfn.BETA.DIST(DA69,$N69,$M69,FALSE,$B69,$D69)),NA())</f>
        <v>#N/A</v>
      </c>
      <c r="GY69" s="207" t="e">
        <f t="shared" ref="GY69:GY103" si="340">IF(ISNONTEXT($Q69),IF($G69="R",_xlfn.BETA.DIST(DB69,$M69,$N69,FALSE,$B69,$D69),_xlfn.BETA.DIST(DB69,$N69,$M69,FALSE,$B69,$D69)),NA())</f>
        <v>#N/A</v>
      </c>
      <c r="GZ69" s="207" t="e">
        <f t="shared" ref="GZ69:GZ103" si="341">IF(ISNONTEXT($Q69),IF($G69="R",_xlfn.BETA.DIST(DC69,$M69,$N69,FALSE,$B69,$D69),_xlfn.BETA.DIST(DC69,$N69,$M69,FALSE,$B69,$D69)),NA())</f>
        <v>#N/A</v>
      </c>
      <c r="HA69" s="207" t="e">
        <f t="shared" ref="HA69:HA103" si="342">IF(ISNONTEXT($Q69),IF($G69="R",_xlfn.BETA.DIST(DD69,$M69,$N69,FALSE,$B69,$D69),_xlfn.BETA.DIST(DD69,$N69,$M69,FALSE,$B69,$D69)),NA())</f>
        <v>#N/A</v>
      </c>
      <c r="HB69" s="207" t="e">
        <f t="shared" ref="HB69:HB103" si="343">IF(ISNONTEXT($Q69),IF($G69="R",_xlfn.BETA.DIST(DE69,$M69,$N69,FALSE,$B69,$D69),_xlfn.BETA.DIST(DE69,$N69,$M69,FALSE,$B69,$D69)),NA())</f>
        <v>#N/A</v>
      </c>
      <c r="HC69" s="207" t="e">
        <f t="shared" ref="HC69:HC103" si="344">IF(ISNONTEXT($Q69),IF($G69="R",_xlfn.BETA.DIST(DF69,$M69,$N69,FALSE,$B69,$D69),_xlfn.BETA.DIST(DF69,$N69,$M69,FALSE,$B69,$D69)),NA())</f>
        <v>#N/A</v>
      </c>
      <c r="HD69" s="207" t="e">
        <f t="shared" ref="HD69:HD103" si="345">IF(ISNONTEXT($Q69),IF($G69="R",_xlfn.BETA.DIST(DG69,$M69,$N69,FALSE,$B69,$D69),_xlfn.BETA.DIST(DG69,$N69,$M69,FALSE,$B69,$D69)),NA())</f>
        <v>#N/A</v>
      </c>
      <c r="HE69" s="207" t="e">
        <f t="shared" ref="HE69:HE103" si="346">IF(ISNONTEXT($Q69),IF($G69="R",_xlfn.BETA.DIST(DH69,$M69,$N69,FALSE,$B69,$D69),_xlfn.BETA.DIST(DH69,$N69,$M69,FALSE,$B69,$D69)),NA())</f>
        <v>#N/A</v>
      </c>
      <c r="HF69" s="207" t="e">
        <f t="shared" ref="HF69:HF103" si="347">IF(ISNONTEXT($Q69),IF($G69="R",_xlfn.BETA.DIST(DI69,$M69,$N69,FALSE,$B69,$D69),_xlfn.BETA.DIST(DI69,$N69,$M69,FALSE,$B69,$D69)),NA())</f>
        <v>#N/A</v>
      </c>
      <c r="HG69" s="207" t="e">
        <f t="shared" ref="HG69:HG103" si="348">IF(ISNONTEXT($Q69),IF($G69="R",_xlfn.BETA.DIST(DJ69,$M69,$N69,FALSE,$B69,$D69),_xlfn.BETA.DIST(DJ69,$N69,$M69,FALSE,$B69,$D69)),NA())</f>
        <v>#N/A</v>
      </c>
      <c r="HH69" s="207" t="e">
        <f t="shared" ref="HH69:HH103" si="349">IF(ISNONTEXT($Q69),IF($G69="R",_xlfn.BETA.DIST(DK69,$M69,$N69,FALSE,$B69,$D69),_xlfn.BETA.DIST(DK69,$N69,$M69,FALSE,$B69,$D69)),NA())</f>
        <v>#N/A</v>
      </c>
      <c r="HI69" s="207" t="e">
        <f t="shared" ref="HI69:HI103" si="350">IF(ISNONTEXT($Q69),IF($G69="R",_xlfn.BETA.DIST(DL69,$M69,$N69,FALSE,$B69,$D69),_xlfn.BETA.DIST(DL69,$N69,$M69,FALSE,$B69,$D69)),NA())</f>
        <v>#N/A</v>
      </c>
      <c r="HJ69" s="207" t="e">
        <f t="shared" ref="HJ69:HJ103" si="351">IF(ISNONTEXT($Q69),IF($G69="R",_xlfn.BETA.DIST(DM69,$M69,$N69,FALSE,$B69,$D69),_xlfn.BETA.DIST(DM69,$N69,$M69,FALSE,$B69,$D69)),NA())</f>
        <v>#N/A</v>
      </c>
      <c r="HK69" s="207" t="e">
        <f t="shared" ref="HK69:HK103" si="352">IF(ISNONTEXT($Q69),IF($G69="R",_xlfn.BETA.DIST(DN69,$M69,$N69,FALSE,$B69,$D69),_xlfn.BETA.DIST(DN69,$N69,$M69,FALSE,$B69,$D69)),NA())</f>
        <v>#N/A</v>
      </c>
      <c r="HL69" s="207" t="e">
        <f t="shared" ref="HL69:HL103" si="353">IF(ISNONTEXT($Q69),IF($G69="R",_xlfn.BETA.DIST(DO69,$M69,$N69,FALSE,$B69,$D69),_xlfn.BETA.DIST(DO69,$N69,$M69,FALSE,$B69,$D69)),NA())</f>
        <v>#N/A</v>
      </c>
      <c r="HM69" s="207" t="e">
        <f t="shared" ref="HM69:HM103" si="354">IF(ISNONTEXT($Q69),IF($G69="R",_xlfn.BETA.DIST(DP69,$M69,$N69,FALSE,$B69,$D69),_xlfn.BETA.DIST(DP69,$N69,$M69,FALSE,$B69,$D69)),NA())</f>
        <v>#N/A</v>
      </c>
      <c r="HN69" s="207" t="e">
        <f t="shared" ref="HN69:HN103" si="355">IF(ISNONTEXT($Q69),IF($G69="R",_xlfn.BETA.DIST(DQ69,$M69,$N69,FALSE,$B69,$D69),_xlfn.BETA.DIST(DQ69,$N69,$M69,FALSE,$B69,$D69)),NA())</f>
        <v>#N/A</v>
      </c>
      <c r="HO69" s="207" t="e">
        <f t="shared" ref="HO69:HO103" si="356">IF(ISNONTEXT($Q69),IF($G69="R",_xlfn.BETA.DIST(DR69,$M69,$N69,FALSE,$B69,$D69),_xlfn.BETA.DIST(DR69,$N69,$M69,FALSE,$B69,$D69)),NA())</f>
        <v>#N/A</v>
      </c>
      <c r="HP69" s="207" t="e">
        <f t="shared" ref="HP69:HP103" si="357">IF(ISNONTEXT($Q69),IF($G69="R",_xlfn.BETA.DIST(DS69,$M69,$N69,FALSE,$B69,$D69),_xlfn.BETA.DIST(DS69,$N69,$M69,FALSE,$B69,$D69)),NA())</f>
        <v>#N/A</v>
      </c>
      <c r="HQ69" s="207" t="e">
        <f t="shared" ref="HQ69:HQ103" si="358">IF(ISNONTEXT($Q69),IF($G69="R",_xlfn.BETA.DIST(DT69,$M69,$N69,FALSE,$B69,$D69),_xlfn.BETA.DIST(DT69,$N69,$M69,FALSE,$B69,$D69)),NA())</f>
        <v>#N/A</v>
      </c>
      <c r="HR69" s="207" t="e">
        <f t="shared" ref="HR69:HR103" si="359">IF(ISNONTEXT($Q69),IF($G69="R",_xlfn.BETA.DIST(DU69,$M69,$N69,FALSE,$B69,$D69),_xlfn.BETA.DIST(DU69,$N69,$M69,FALSE,$B69,$D69)),NA())</f>
        <v>#N/A</v>
      </c>
      <c r="HS69" s="207" t="e">
        <f t="shared" ref="HS69:HS103" si="360">IF(ISNONTEXT($Q69),IF($G69="R",_xlfn.BETA.DIST(DV69,$M69,$N69,FALSE,$B69,$D69),_xlfn.BETA.DIST(DV69,$N69,$M69,FALSE,$B69,$D69)),NA())</f>
        <v>#N/A</v>
      </c>
      <c r="HT69" s="207" t="e">
        <f t="shared" ref="HT69:HT103" si="361">IF(ISNONTEXT($Q69),IF($G69="R",_xlfn.BETA.DIST(DW69,$M69,$N69,FALSE,$B69,$D69),_xlfn.BETA.DIST(DW69,$N69,$M69,FALSE,$B69,$D69)),NA())</f>
        <v>#N/A</v>
      </c>
      <c r="HU69" s="207" t="e">
        <f t="shared" ref="HU69:HU103" si="362">IF(ISNONTEXT($Q69),IF($G69="R",_xlfn.BETA.DIST(DX69,$M69,$N69,FALSE,$B69,$D69),_xlfn.BETA.DIST(DX69,$N69,$M69,FALSE,$B69,$D69)),NA())</f>
        <v>#N/A</v>
      </c>
      <c r="HV69" s="207" t="e">
        <f t="shared" ref="HV69:HV103" si="363">IF(ISNONTEXT($Q69),IF($G69="R",_xlfn.BETA.DIST(DY69,$M69,$N69,FALSE,$B69,$D69),_xlfn.BETA.DIST(DY69,$N69,$M69,FALSE,$B69,$D69)),NA())</f>
        <v>#N/A</v>
      </c>
      <c r="HW69" s="207" t="e">
        <f t="shared" ref="HW69:HW103" si="364">IF(ISNONTEXT($Q69),IF($G69="R",_xlfn.BETA.DIST(DZ69,$M69,$N69,FALSE,$B69,$D69),_xlfn.BETA.DIST(DZ69,$N69,$M69,FALSE,$B69,$D69)),NA())</f>
        <v>#N/A</v>
      </c>
      <c r="HX69" s="207" t="e">
        <f t="shared" ref="HX69:HX103" si="365">IF(ISNONTEXT($Q69),IF($G69="R",_xlfn.BETA.DIST(EA69,$M69,$N69,FALSE,$B69,$D69),_xlfn.BETA.DIST(EA69,$N69,$M69,FALSE,$B69,$D69)),NA())</f>
        <v>#N/A</v>
      </c>
      <c r="HY69" s="207" t="e">
        <f t="shared" ref="HY69:HY103" si="366">IF(ISNONTEXT($Q69),IF($G69="R",_xlfn.BETA.DIST(EB69,$M69,$N69,FALSE,$B69,$D69),_xlfn.BETA.DIST(EB69,$N69,$M69,FALSE,$B69,$D69)),NA())</f>
        <v>#N/A</v>
      </c>
      <c r="HZ69" s="207" t="e">
        <f t="shared" ref="HZ69:HZ103" si="367">IF(ISNONTEXT($Q69),IF($G69="R",_xlfn.BETA.DIST(EC69,$M69,$N69,FALSE,$B69,$D69),_xlfn.BETA.DIST(EC69,$N69,$M69,FALSE,$B69,$D69)),NA())</f>
        <v>#N/A</v>
      </c>
      <c r="IA69" s="207" t="e">
        <f t="shared" ref="IA69:IA103" si="368">IF(ISNONTEXT($Q69),IF($G69="R",_xlfn.BETA.DIST(ED69,$M69,$N69,FALSE,$B69,$D69),_xlfn.BETA.DIST(ED69,$N69,$M69,FALSE,$B69,$D69)),NA())</f>
        <v>#N/A</v>
      </c>
      <c r="IB69" s="207" t="e">
        <f t="shared" ref="IB69:IB103" si="369">IF(ISNONTEXT($Q69),IF($G69="R",_xlfn.BETA.DIST(EE69,$M69,$N69,FALSE,$B69,$D69),_xlfn.BETA.DIST(EE69,$N69,$M69,FALSE,$B69,$D69)),NA())</f>
        <v>#N/A</v>
      </c>
    </row>
    <row r="70" spans="1:236" hidden="1" x14ac:dyDescent="0.25">
      <c r="A70" s="22">
        <v>67</v>
      </c>
      <c r="B70" s="110" t="str">
        <f t="shared" si="253"/>
        <v/>
      </c>
      <c r="C70" s="124"/>
      <c r="D70" s="110" t="str">
        <f t="shared" si="254"/>
        <v/>
      </c>
      <c r="E70" s="119" t="str">
        <f t="shared" si="255"/>
        <v/>
      </c>
      <c r="F70" s="23" t="str">
        <f t="shared" si="256"/>
        <v/>
      </c>
      <c r="G70" s="24" t="str">
        <f t="shared" si="257"/>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258"/>
        <v/>
      </c>
      <c r="K70" s="26"/>
      <c r="L70" s="24" t="str">
        <f>IF(OR(F70="",K70=""),"",MATCH(K70,Confidence!$A$1:$A$10,0))</f>
        <v/>
      </c>
      <c r="M70" s="27" t="str">
        <f t="shared" si="259"/>
        <v/>
      </c>
      <c r="N70" s="27" t="str">
        <f t="shared" si="260"/>
        <v/>
      </c>
      <c r="O70" s="24"/>
      <c r="P70" s="111" t="str">
        <f t="shared" si="261"/>
        <v/>
      </c>
      <c r="Q70" s="111" t="str">
        <f t="shared" si="262"/>
        <v/>
      </c>
      <c r="R70" s="39" t="str">
        <f t="shared" si="263"/>
        <v/>
      </c>
      <c r="S70" s="124"/>
      <c r="T70" s="218" t="str">
        <f>IF(AND(B70&gt;0,C70&gt;0,D70&gt;0,M70&gt;0,N70&gt;0,S70&gt;0,NOT(K70="")),ABS(VLOOKUP($S$1,VLookups!$A$28:$B$29,2,FALSE)-_xlfn.BETA.DIST(S70,IF(G70="L",N70,M70),IF(G70="L",M70,N70),TRUE,B70,D70)),"")</f>
        <v/>
      </c>
      <c r="U70" s="121" t="str">
        <f>IF(OR($M70="",$N70=""),"",_xlfn.BETA.INV(ABS(VLOOKUP($S$1,VLookups!$A$28:$B$29,2,FALSE)-U$3),IF($G70="L",$N70,$M70),IF($G70="L",$M70,$N70),$B70,$D70))</f>
        <v/>
      </c>
      <c r="V70" s="122" t="str">
        <f>IF(OR($M70="",$N70=""),"",_xlfn.BETA.INV(ABS(VLOOKUP($S$1,VLookups!$A$28:$B$29,2,FALSE)-V$3),IF($G70="L",$N70,$M70),IF($G70="L",$M70,$N70),$B70,$D70))</f>
        <v/>
      </c>
      <c r="W70" s="121" t="str">
        <f>IF(OR($M70="",$N70=""),"",_xlfn.BETA.INV(ABS(VLOOKUP($S$1,VLookups!$A$28:$B$29,2,FALSE)-W$3),IF($G70="L",$N70,$M70),IF($G70="L",$M70,$N70),$B70,$D70))</f>
        <v/>
      </c>
      <c r="X70" s="122" t="str">
        <f>IF(OR($M70="",$N70=""),"",_xlfn.BETA.INV(ABS(VLOOKUP($S$1,VLookups!$A$28:$B$29,2,FALSE)-X$3),IF($G70="L",$N70,$M70),IF($G70="L",$M70,$N70),$B70,$D70))</f>
        <v/>
      </c>
      <c r="Y70" s="121" t="str">
        <f>IF(OR($M70="",$N70=""),"",_xlfn.BETA.INV(ABS(VLOOKUP($S$1,VLookups!$A$28:$B$29,2,FALSE)-Y$3),IF($G70="L",$N70,$M70),IF($G70="L",$M70,$N70),$B70,$D70))</f>
        <v/>
      </c>
      <c r="Z70" s="122" t="str">
        <f>IF(OR($M70="",$N70=""),"",_xlfn.BETA.INV(ABS(VLOOKUP($S$1,VLookups!$A$28:$B$29,2,FALSE)-Z$3),IF($G70="L",$N70,$M70),IF($G70="L",$M70,$N70),$B70,$D70))</f>
        <v/>
      </c>
      <c r="AA70" s="121" t="str">
        <f>IF(OR($M70="",$N70=""),"",_xlfn.BETA.INV(ABS(VLOOKUP($S$1,VLookups!$A$28:$B$29,2,FALSE)-AA$3),IF($G70="L",$N70,$M70),IF($G70="L",$M70,$N70),$B70,$D70))</f>
        <v/>
      </c>
      <c r="AB70" s="122" t="str">
        <f>IF(OR($M70="",$N70=""),"",_xlfn.BETA.INV(ABS(VLOOKUP($S$1,VLookups!$A$28:$B$29,2,FALSE)-AB$3),IF($G70="L",$N70,$M70),IF($G70="L",$M70,$N70),$B70,$D70))</f>
        <v/>
      </c>
      <c r="AC70" s="121" t="str">
        <f>IF(OR($M70="",$N70=""),"",_xlfn.BETA.INV(ABS(VLOOKUP($S$1,VLookups!$A$28:$B$29,2,FALSE)-AC$3),IF($G70="L",$N70,$M70),IF($G70="L",$M70,$N70),$B70,$D70))</f>
        <v/>
      </c>
      <c r="AD70" s="122" t="str">
        <f>IF(OR($M70="",$N70=""),"",_xlfn.BETA.INV(ABS(VLOOKUP($S$1,VLookups!$A$28:$B$29,2,FALSE)-AD$3),IF($G70="L",$N70,$M70),IF($G70="L",$M70,$N70),$B70,$D70))</f>
        <v/>
      </c>
      <c r="AE70" s="121" t="str">
        <f>IF(OR($M70="",$N70=""),"",_xlfn.BETA.INV(ABS(VLOOKUP($S$1,VLookups!$A$28:$B$29,2,FALSE)-AE$3),IF($G70="L",$N70,$M70),IF($G70="L",$M70,$N70),$B70,$D70))</f>
        <v/>
      </c>
      <c r="AF70" s="122" t="str">
        <f>IF(OR($M70="",$N70=""),"",_xlfn.BETA.INV(ABS(VLOOKUP($S$1,VLookups!$A$28:$B$29,2,FALSE)-AF$3),IF($G70="L",$N70,$M70),IF($G70="L",$M70,$N70),$B70,$D70))</f>
        <v/>
      </c>
      <c r="AG70" s="17"/>
      <c r="AH70" s="208" t="str">
        <f t="shared" si="264"/>
        <v/>
      </c>
      <c r="AI70" s="206" t="str">
        <f t="shared" si="265"/>
        <v/>
      </c>
      <c r="AJ70" s="190" t="str">
        <f t="shared" ref="AJ70:CU70" si="370">IF(ISNONTEXT($AH70),AI70+$AH70,"")</f>
        <v/>
      </c>
      <c r="AK70" s="190" t="str">
        <f t="shared" si="370"/>
        <v/>
      </c>
      <c r="AL70" s="190" t="str">
        <f t="shared" si="370"/>
        <v/>
      </c>
      <c r="AM70" s="190" t="str">
        <f t="shared" si="370"/>
        <v/>
      </c>
      <c r="AN70" s="190" t="str">
        <f t="shared" si="370"/>
        <v/>
      </c>
      <c r="AO70" s="190" t="str">
        <f t="shared" si="370"/>
        <v/>
      </c>
      <c r="AP70" s="190" t="str">
        <f t="shared" si="370"/>
        <v/>
      </c>
      <c r="AQ70" s="190" t="str">
        <f t="shared" si="370"/>
        <v/>
      </c>
      <c r="AR70" s="190" t="str">
        <f t="shared" si="370"/>
        <v/>
      </c>
      <c r="AS70" s="190" t="str">
        <f t="shared" si="370"/>
        <v/>
      </c>
      <c r="AT70" s="190" t="str">
        <f t="shared" si="370"/>
        <v/>
      </c>
      <c r="AU70" s="190" t="str">
        <f t="shared" si="370"/>
        <v/>
      </c>
      <c r="AV70" s="190" t="str">
        <f t="shared" si="370"/>
        <v/>
      </c>
      <c r="AW70" s="190" t="str">
        <f t="shared" si="370"/>
        <v/>
      </c>
      <c r="AX70" s="190" t="str">
        <f t="shared" si="370"/>
        <v/>
      </c>
      <c r="AY70" s="190" t="str">
        <f t="shared" si="370"/>
        <v/>
      </c>
      <c r="AZ70" s="190" t="str">
        <f t="shared" si="370"/>
        <v/>
      </c>
      <c r="BA70" s="190" t="str">
        <f t="shared" si="370"/>
        <v/>
      </c>
      <c r="BB70" s="190" t="str">
        <f t="shared" si="370"/>
        <v/>
      </c>
      <c r="BC70" s="190" t="str">
        <f t="shared" si="370"/>
        <v/>
      </c>
      <c r="BD70" s="190" t="str">
        <f t="shared" si="370"/>
        <v/>
      </c>
      <c r="BE70" s="190" t="str">
        <f t="shared" si="370"/>
        <v/>
      </c>
      <c r="BF70" s="190" t="str">
        <f t="shared" si="370"/>
        <v/>
      </c>
      <c r="BG70" s="190" t="str">
        <f t="shared" si="370"/>
        <v/>
      </c>
      <c r="BH70" s="190" t="str">
        <f t="shared" si="370"/>
        <v/>
      </c>
      <c r="BI70" s="190" t="str">
        <f t="shared" si="370"/>
        <v/>
      </c>
      <c r="BJ70" s="190" t="str">
        <f t="shared" si="370"/>
        <v/>
      </c>
      <c r="BK70" s="190" t="str">
        <f t="shared" si="370"/>
        <v/>
      </c>
      <c r="BL70" s="190" t="str">
        <f t="shared" si="370"/>
        <v/>
      </c>
      <c r="BM70" s="190" t="str">
        <f t="shared" si="370"/>
        <v/>
      </c>
      <c r="BN70" s="190" t="str">
        <f t="shared" si="370"/>
        <v/>
      </c>
      <c r="BO70" s="190" t="str">
        <f t="shared" si="370"/>
        <v/>
      </c>
      <c r="BP70" s="190" t="str">
        <f t="shared" si="370"/>
        <v/>
      </c>
      <c r="BQ70" s="190" t="str">
        <f t="shared" si="370"/>
        <v/>
      </c>
      <c r="BR70" s="190" t="str">
        <f t="shared" si="370"/>
        <v/>
      </c>
      <c r="BS70" s="190" t="str">
        <f t="shared" si="370"/>
        <v/>
      </c>
      <c r="BT70" s="190" t="str">
        <f t="shared" si="370"/>
        <v/>
      </c>
      <c r="BU70" s="190" t="str">
        <f t="shared" si="370"/>
        <v/>
      </c>
      <c r="BV70" s="190" t="str">
        <f t="shared" si="370"/>
        <v/>
      </c>
      <c r="BW70" s="190" t="str">
        <f t="shared" si="370"/>
        <v/>
      </c>
      <c r="BX70" s="190" t="str">
        <f t="shared" si="370"/>
        <v/>
      </c>
      <c r="BY70" s="190" t="str">
        <f t="shared" si="370"/>
        <v/>
      </c>
      <c r="BZ70" s="190" t="str">
        <f t="shared" si="370"/>
        <v/>
      </c>
      <c r="CA70" s="190" t="str">
        <f t="shared" si="370"/>
        <v/>
      </c>
      <c r="CB70" s="190" t="str">
        <f t="shared" si="370"/>
        <v/>
      </c>
      <c r="CC70" s="190" t="str">
        <f t="shared" si="370"/>
        <v/>
      </c>
      <c r="CD70" s="190" t="str">
        <f t="shared" si="370"/>
        <v/>
      </c>
      <c r="CE70" s="190" t="str">
        <f t="shared" si="370"/>
        <v/>
      </c>
      <c r="CF70" s="190" t="str">
        <f t="shared" si="370"/>
        <v/>
      </c>
      <c r="CG70" s="190" t="str">
        <f t="shared" si="370"/>
        <v/>
      </c>
      <c r="CH70" s="190" t="str">
        <f t="shared" si="370"/>
        <v/>
      </c>
      <c r="CI70" s="190" t="str">
        <f t="shared" si="370"/>
        <v/>
      </c>
      <c r="CJ70" s="190" t="str">
        <f t="shared" si="370"/>
        <v/>
      </c>
      <c r="CK70" s="190" t="str">
        <f t="shared" si="370"/>
        <v/>
      </c>
      <c r="CL70" s="190" t="str">
        <f t="shared" si="370"/>
        <v/>
      </c>
      <c r="CM70" s="190" t="str">
        <f t="shared" si="370"/>
        <v/>
      </c>
      <c r="CN70" s="190" t="str">
        <f t="shared" si="370"/>
        <v/>
      </c>
      <c r="CO70" s="190" t="str">
        <f t="shared" si="370"/>
        <v/>
      </c>
      <c r="CP70" s="190" t="str">
        <f t="shared" si="370"/>
        <v/>
      </c>
      <c r="CQ70" s="190" t="str">
        <f t="shared" si="370"/>
        <v/>
      </c>
      <c r="CR70" s="190" t="str">
        <f t="shared" si="370"/>
        <v/>
      </c>
      <c r="CS70" s="190" t="str">
        <f t="shared" si="370"/>
        <v/>
      </c>
      <c r="CT70" s="190" t="str">
        <f t="shared" si="370"/>
        <v/>
      </c>
      <c r="CU70" s="190" t="str">
        <f t="shared" si="370"/>
        <v/>
      </c>
      <c r="CV70" s="190" t="str">
        <f t="shared" ref="CV70:ED70" si="371">IF(ISNONTEXT($AH70),CU70+$AH70,"")</f>
        <v/>
      </c>
      <c r="CW70" s="190" t="str">
        <f t="shared" si="371"/>
        <v/>
      </c>
      <c r="CX70" s="190" t="str">
        <f t="shared" si="371"/>
        <v/>
      </c>
      <c r="CY70" s="190" t="str">
        <f t="shared" si="371"/>
        <v/>
      </c>
      <c r="CZ70" s="190" t="str">
        <f t="shared" si="371"/>
        <v/>
      </c>
      <c r="DA70" s="190" t="str">
        <f t="shared" si="371"/>
        <v/>
      </c>
      <c r="DB70" s="190" t="str">
        <f t="shared" si="371"/>
        <v/>
      </c>
      <c r="DC70" s="190" t="str">
        <f t="shared" si="371"/>
        <v/>
      </c>
      <c r="DD70" s="190" t="str">
        <f t="shared" si="371"/>
        <v/>
      </c>
      <c r="DE70" s="190" t="str">
        <f t="shared" si="371"/>
        <v/>
      </c>
      <c r="DF70" s="190" t="str">
        <f t="shared" si="371"/>
        <v/>
      </c>
      <c r="DG70" s="190" t="str">
        <f t="shared" si="371"/>
        <v/>
      </c>
      <c r="DH70" s="190" t="str">
        <f t="shared" si="371"/>
        <v/>
      </c>
      <c r="DI70" s="190" t="str">
        <f t="shared" si="371"/>
        <v/>
      </c>
      <c r="DJ70" s="190" t="str">
        <f t="shared" si="371"/>
        <v/>
      </c>
      <c r="DK70" s="190" t="str">
        <f t="shared" si="371"/>
        <v/>
      </c>
      <c r="DL70" s="190" t="str">
        <f t="shared" si="371"/>
        <v/>
      </c>
      <c r="DM70" s="190" t="str">
        <f t="shared" si="371"/>
        <v/>
      </c>
      <c r="DN70" s="190" t="str">
        <f t="shared" si="371"/>
        <v/>
      </c>
      <c r="DO70" s="190" t="str">
        <f t="shared" si="371"/>
        <v/>
      </c>
      <c r="DP70" s="190" t="str">
        <f t="shared" si="371"/>
        <v/>
      </c>
      <c r="DQ70" s="190" t="str">
        <f t="shared" si="371"/>
        <v/>
      </c>
      <c r="DR70" s="190" t="str">
        <f t="shared" si="371"/>
        <v/>
      </c>
      <c r="DS70" s="190" t="str">
        <f t="shared" si="371"/>
        <v/>
      </c>
      <c r="DT70" s="190" t="str">
        <f t="shared" si="371"/>
        <v/>
      </c>
      <c r="DU70" s="190" t="str">
        <f t="shared" si="371"/>
        <v/>
      </c>
      <c r="DV70" s="190" t="str">
        <f t="shared" si="371"/>
        <v/>
      </c>
      <c r="DW70" s="190" t="str">
        <f t="shared" si="371"/>
        <v/>
      </c>
      <c r="DX70" s="190" t="str">
        <f t="shared" si="371"/>
        <v/>
      </c>
      <c r="DY70" s="190" t="str">
        <f t="shared" si="371"/>
        <v/>
      </c>
      <c r="DZ70" s="190" t="str">
        <f t="shared" si="371"/>
        <v/>
      </c>
      <c r="EA70" s="190" t="str">
        <f t="shared" si="371"/>
        <v/>
      </c>
      <c r="EB70" s="190" t="str">
        <f t="shared" si="371"/>
        <v/>
      </c>
      <c r="EC70" s="190" t="str">
        <f t="shared" si="371"/>
        <v/>
      </c>
      <c r="ED70" s="190" t="str">
        <f t="shared" si="371"/>
        <v/>
      </c>
      <c r="EE70" s="206" t="str">
        <f t="shared" si="268"/>
        <v/>
      </c>
      <c r="EF70" s="207" t="e">
        <f t="shared" si="269"/>
        <v>#N/A</v>
      </c>
      <c r="EG70" s="207" t="e">
        <f t="shared" si="270"/>
        <v>#N/A</v>
      </c>
      <c r="EH70" s="207" t="e">
        <f t="shared" si="271"/>
        <v>#N/A</v>
      </c>
      <c r="EI70" s="207" t="e">
        <f t="shared" si="272"/>
        <v>#N/A</v>
      </c>
      <c r="EJ70" s="207" t="e">
        <f t="shared" si="273"/>
        <v>#N/A</v>
      </c>
      <c r="EK70" s="207" t="e">
        <f t="shared" si="274"/>
        <v>#N/A</v>
      </c>
      <c r="EL70" s="207" t="e">
        <f t="shared" si="275"/>
        <v>#N/A</v>
      </c>
      <c r="EM70" s="207" t="e">
        <f t="shared" si="276"/>
        <v>#N/A</v>
      </c>
      <c r="EN70" s="207" t="e">
        <f t="shared" si="277"/>
        <v>#N/A</v>
      </c>
      <c r="EO70" s="207" t="e">
        <f t="shared" si="278"/>
        <v>#N/A</v>
      </c>
      <c r="EP70" s="207" t="e">
        <f t="shared" si="279"/>
        <v>#N/A</v>
      </c>
      <c r="EQ70" s="207" t="e">
        <f t="shared" si="280"/>
        <v>#N/A</v>
      </c>
      <c r="ER70" s="207" t="e">
        <f t="shared" si="281"/>
        <v>#N/A</v>
      </c>
      <c r="ES70" s="207" t="e">
        <f t="shared" si="282"/>
        <v>#N/A</v>
      </c>
      <c r="ET70" s="207" t="e">
        <f t="shared" si="283"/>
        <v>#N/A</v>
      </c>
      <c r="EU70" s="207" t="e">
        <f t="shared" si="284"/>
        <v>#N/A</v>
      </c>
      <c r="EV70" s="207" t="e">
        <f t="shared" si="285"/>
        <v>#N/A</v>
      </c>
      <c r="EW70" s="207" t="e">
        <f t="shared" si="286"/>
        <v>#N/A</v>
      </c>
      <c r="EX70" s="207" t="e">
        <f t="shared" si="287"/>
        <v>#N/A</v>
      </c>
      <c r="EY70" s="207" t="e">
        <f t="shared" si="288"/>
        <v>#N/A</v>
      </c>
      <c r="EZ70" s="207" t="e">
        <f t="shared" si="289"/>
        <v>#N/A</v>
      </c>
      <c r="FA70" s="207" t="e">
        <f t="shared" si="290"/>
        <v>#N/A</v>
      </c>
      <c r="FB70" s="207" t="e">
        <f t="shared" si="291"/>
        <v>#N/A</v>
      </c>
      <c r="FC70" s="207" t="e">
        <f t="shared" si="292"/>
        <v>#N/A</v>
      </c>
      <c r="FD70" s="207" t="e">
        <f t="shared" si="293"/>
        <v>#N/A</v>
      </c>
      <c r="FE70" s="207" t="e">
        <f t="shared" si="294"/>
        <v>#N/A</v>
      </c>
      <c r="FF70" s="207" t="e">
        <f t="shared" si="295"/>
        <v>#N/A</v>
      </c>
      <c r="FG70" s="207" t="e">
        <f t="shared" si="296"/>
        <v>#N/A</v>
      </c>
      <c r="FH70" s="207" t="e">
        <f t="shared" si="297"/>
        <v>#N/A</v>
      </c>
      <c r="FI70" s="207" t="e">
        <f t="shared" si="298"/>
        <v>#N/A</v>
      </c>
      <c r="FJ70" s="207" t="e">
        <f t="shared" si="299"/>
        <v>#N/A</v>
      </c>
      <c r="FK70" s="207" t="e">
        <f t="shared" si="300"/>
        <v>#N/A</v>
      </c>
      <c r="FL70" s="207" t="e">
        <f t="shared" si="301"/>
        <v>#N/A</v>
      </c>
      <c r="FM70" s="207" t="e">
        <f t="shared" si="302"/>
        <v>#N/A</v>
      </c>
      <c r="FN70" s="207" t="e">
        <f t="shared" si="303"/>
        <v>#N/A</v>
      </c>
      <c r="FO70" s="207" t="e">
        <f t="shared" si="304"/>
        <v>#N/A</v>
      </c>
      <c r="FP70" s="207" t="e">
        <f t="shared" si="305"/>
        <v>#N/A</v>
      </c>
      <c r="FQ70" s="207" t="e">
        <f t="shared" si="306"/>
        <v>#N/A</v>
      </c>
      <c r="FR70" s="207" t="e">
        <f t="shared" si="307"/>
        <v>#N/A</v>
      </c>
      <c r="FS70" s="207" t="e">
        <f t="shared" si="308"/>
        <v>#N/A</v>
      </c>
      <c r="FT70" s="207" t="e">
        <f t="shared" si="309"/>
        <v>#N/A</v>
      </c>
      <c r="FU70" s="207" t="e">
        <f t="shared" si="310"/>
        <v>#N/A</v>
      </c>
      <c r="FV70" s="207" t="e">
        <f t="shared" si="311"/>
        <v>#N/A</v>
      </c>
      <c r="FW70" s="207" t="e">
        <f t="shared" si="312"/>
        <v>#N/A</v>
      </c>
      <c r="FX70" s="207" t="e">
        <f t="shared" si="313"/>
        <v>#N/A</v>
      </c>
      <c r="FY70" s="207" t="e">
        <f t="shared" si="314"/>
        <v>#N/A</v>
      </c>
      <c r="FZ70" s="207" t="e">
        <f t="shared" si="315"/>
        <v>#N/A</v>
      </c>
      <c r="GA70" s="207" t="e">
        <f t="shared" si="316"/>
        <v>#N/A</v>
      </c>
      <c r="GB70" s="207" t="e">
        <f t="shared" si="317"/>
        <v>#N/A</v>
      </c>
      <c r="GC70" s="207" t="e">
        <f t="shared" si="318"/>
        <v>#N/A</v>
      </c>
      <c r="GD70" s="207" t="e">
        <f t="shared" si="319"/>
        <v>#N/A</v>
      </c>
      <c r="GE70" s="207" t="e">
        <f t="shared" si="320"/>
        <v>#N/A</v>
      </c>
      <c r="GF70" s="207" t="e">
        <f t="shared" si="321"/>
        <v>#N/A</v>
      </c>
      <c r="GG70" s="207" t="e">
        <f t="shared" si="322"/>
        <v>#N/A</v>
      </c>
      <c r="GH70" s="207" t="e">
        <f t="shared" si="323"/>
        <v>#N/A</v>
      </c>
      <c r="GI70" s="207" t="e">
        <f t="shared" si="324"/>
        <v>#N/A</v>
      </c>
      <c r="GJ70" s="207" t="e">
        <f t="shared" si="325"/>
        <v>#N/A</v>
      </c>
      <c r="GK70" s="207" t="e">
        <f t="shared" si="326"/>
        <v>#N/A</v>
      </c>
      <c r="GL70" s="207" t="e">
        <f t="shared" si="327"/>
        <v>#N/A</v>
      </c>
      <c r="GM70" s="207" t="e">
        <f t="shared" si="328"/>
        <v>#N/A</v>
      </c>
      <c r="GN70" s="207" t="e">
        <f t="shared" si="329"/>
        <v>#N/A</v>
      </c>
      <c r="GO70" s="207" t="e">
        <f t="shared" si="330"/>
        <v>#N/A</v>
      </c>
      <c r="GP70" s="207" t="e">
        <f t="shared" si="331"/>
        <v>#N/A</v>
      </c>
      <c r="GQ70" s="207" t="e">
        <f t="shared" si="332"/>
        <v>#N/A</v>
      </c>
      <c r="GR70" s="207" t="e">
        <f t="shared" si="333"/>
        <v>#N/A</v>
      </c>
      <c r="GS70" s="207" t="e">
        <f t="shared" si="334"/>
        <v>#N/A</v>
      </c>
      <c r="GT70" s="207" t="e">
        <f t="shared" si="335"/>
        <v>#N/A</v>
      </c>
      <c r="GU70" s="207" t="e">
        <f t="shared" si="336"/>
        <v>#N/A</v>
      </c>
      <c r="GV70" s="207" t="e">
        <f t="shared" si="337"/>
        <v>#N/A</v>
      </c>
      <c r="GW70" s="207" t="e">
        <f t="shared" si="338"/>
        <v>#N/A</v>
      </c>
      <c r="GX70" s="207" t="e">
        <f t="shared" si="339"/>
        <v>#N/A</v>
      </c>
      <c r="GY70" s="207" t="e">
        <f t="shared" si="340"/>
        <v>#N/A</v>
      </c>
      <c r="GZ70" s="207" t="e">
        <f t="shared" si="341"/>
        <v>#N/A</v>
      </c>
      <c r="HA70" s="207" t="e">
        <f t="shared" si="342"/>
        <v>#N/A</v>
      </c>
      <c r="HB70" s="207" t="e">
        <f t="shared" si="343"/>
        <v>#N/A</v>
      </c>
      <c r="HC70" s="207" t="e">
        <f t="shared" si="344"/>
        <v>#N/A</v>
      </c>
      <c r="HD70" s="207" t="e">
        <f t="shared" si="345"/>
        <v>#N/A</v>
      </c>
      <c r="HE70" s="207" t="e">
        <f t="shared" si="346"/>
        <v>#N/A</v>
      </c>
      <c r="HF70" s="207" t="e">
        <f t="shared" si="347"/>
        <v>#N/A</v>
      </c>
      <c r="HG70" s="207" t="e">
        <f t="shared" si="348"/>
        <v>#N/A</v>
      </c>
      <c r="HH70" s="207" t="e">
        <f t="shared" si="349"/>
        <v>#N/A</v>
      </c>
      <c r="HI70" s="207" t="e">
        <f t="shared" si="350"/>
        <v>#N/A</v>
      </c>
      <c r="HJ70" s="207" t="e">
        <f t="shared" si="351"/>
        <v>#N/A</v>
      </c>
      <c r="HK70" s="207" t="e">
        <f t="shared" si="352"/>
        <v>#N/A</v>
      </c>
      <c r="HL70" s="207" t="e">
        <f t="shared" si="353"/>
        <v>#N/A</v>
      </c>
      <c r="HM70" s="207" t="e">
        <f t="shared" si="354"/>
        <v>#N/A</v>
      </c>
      <c r="HN70" s="207" t="e">
        <f t="shared" si="355"/>
        <v>#N/A</v>
      </c>
      <c r="HO70" s="207" t="e">
        <f t="shared" si="356"/>
        <v>#N/A</v>
      </c>
      <c r="HP70" s="207" t="e">
        <f t="shared" si="357"/>
        <v>#N/A</v>
      </c>
      <c r="HQ70" s="207" t="e">
        <f t="shared" si="358"/>
        <v>#N/A</v>
      </c>
      <c r="HR70" s="207" t="e">
        <f t="shared" si="359"/>
        <v>#N/A</v>
      </c>
      <c r="HS70" s="207" t="e">
        <f t="shared" si="360"/>
        <v>#N/A</v>
      </c>
      <c r="HT70" s="207" t="e">
        <f t="shared" si="361"/>
        <v>#N/A</v>
      </c>
      <c r="HU70" s="207" t="e">
        <f t="shared" si="362"/>
        <v>#N/A</v>
      </c>
      <c r="HV70" s="207" t="e">
        <f t="shared" si="363"/>
        <v>#N/A</v>
      </c>
      <c r="HW70" s="207" t="e">
        <f t="shared" si="364"/>
        <v>#N/A</v>
      </c>
      <c r="HX70" s="207" t="e">
        <f t="shared" si="365"/>
        <v>#N/A</v>
      </c>
      <c r="HY70" s="207" t="e">
        <f t="shared" si="366"/>
        <v>#N/A</v>
      </c>
      <c r="HZ70" s="207" t="e">
        <f t="shared" si="367"/>
        <v>#N/A</v>
      </c>
      <c r="IA70" s="207" t="e">
        <f t="shared" si="368"/>
        <v>#N/A</v>
      </c>
      <c r="IB70" s="207" t="e">
        <f t="shared" si="369"/>
        <v>#N/A</v>
      </c>
    </row>
    <row r="71" spans="1:236" hidden="1" x14ac:dyDescent="0.25">
      <c r="A71" s="22">
        <v>68</v>
      </c>
      <c r="B71" s="110" t="str">
        <f t="shared" si="253"/>
        <v/>
      </c>
      <c r="C71" s="124"/>
      <c r="D71" s="110" t="str">
        <f t="shared" si="254"/>
        <v/>
      </c>
      <c r="E71" s="119" t="str">
        <f t="shared" si="255"/>
        <v/>
      </c>
      <c r="F71" s="23" t="str">
        <f t="shared" si="256"/>
        <v/>
      </c>
      <c r="G71" s="24" t="str">
        <f t="shared" si="257"/>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258"/>
        <v/>
      </c>
      <c r="K71" s="26"/>
      <c r="L71" s="24" t="str">
        <f>IF(OR(F71="",K71=""),"",MATCH(K71,Confidence!$A$1:$A$10,0))</f>
        <v/>
      </c>
      <c r="M71" s="27" t="str">
        <f t="shared" si="259"/>
        <v/>
      </c>
      <c r="N71" s="27" t="str">
        <f t="shared" si="260"/>
        <v/>
      </c>
      <c r="O71" s="24"/>
      <c r="P71" s="111" t="str">
        <f t="shared" si="261"/>
        <v/>
      </c>
      <c r="Q71" s="111" t="str">
        <f t="shared" si="262"/>
        <v/>
      </c>
      <c r="R71" s="39" t="str">
        <f t="shared" si="263"/>
        <v/>
      </c>
      <c r="S71" s="124"/>
      <c r="T71" s="218" t="str">
        <f>IF(AND(B71&gt;0,C71&gt;0,D71&gt;0,M71&gt;0,N71&gt;0,S71&gt;0,NOT(K71="")),ABS(VLOOKUP($S$1,VLookups!$A$28:$B$29,2,FALSE)-_xlfn.BETA.DIST(S71,IF(G71="L",N71,M71),IF(G71="L",M71,N71),TRUE,B71,D71)),"")</f>
        <v/>
      </c>
      <c r="U71" s="121" t="str">
        <f>IF(OR($M71="",$N71=""),"",_xlfn.BETA.INV(ABS(VLOOKUP($S$1,VLookups!$A$28:$B$29,2,FALSE)-U$3),IF($G71="L",$N71,$M71),IF($G71="L",$M71,$N71),$B71,$D71))</f>
        <v/>
      </c>
      <c r="V71" s="122" t="str">
        <f>IF(OR($M71="",$N71=""),"",_xlfn.BETA.INV(ABS(VLOOKUP($S$1,VLookups!$A$28:$B$29,2,FALSE)-V$3),IF($G71="L",$N71,$M71),IF($G71="L",$M71,$N71),$B71,$D71))</f>
        <v/>
      </c>
      <c r="W71" s="121" t="str">
        <f>IF(OR($M71="",$N71=""),"",_xlfn.BETA.INV(ABS(VLOOKUP($S$1,VLookups!$A$28:$B$29,2,FALSE)-W$3),IF($G71="L",$N71,$M71),IF($G71="L",$M71,$N71),$B71,$D71))</f>
        <v/>
      </c>
      <c r="X71" s="122" t="str">
        <f>IF(OR($M71="",$N71=""),"",_xlfn.BETA.INV(ABS(VLOOKUP($S$1,VLookups!$A$28:$B$29,2,FALSE)-X$3),IF($G71="L",$N71,$M71),IF($G71="L",$M71,$N71),$B71,$D71))</f>
        <v/>
      </c>
      <c r="Y71" s="121" t="str">
        <f>IF(OR($M71="",$N71=""),"",_xlfn.BETA.INV(ABS(VLOOKUP($S$1,VLookups!$A$28:$B$29,2,FALSE)-Y$3),IF($G71="L",$N71,$M71),IF($G71="L",$M71,$N71),$B71,$D71))</f>
        <v/>
      </c>
      <c r="Z71" s="122" t="str">
        <f>IF(OR($M71="",$N71=""),"",_xlfn.BETA.INV(ABS(VLOOKUP($S$1,VLookups!$A$28:$B$29,2,FALSE)-Z$3),IF($G71="L",$N71,$M71),IF($G71="L",$M71,$N71),$B71,$D71))</f>
        <v/>
      </c>
      <c r="AA71" s="121" t="str">
        <f>IF(OR($M71="",$N71=""),"",_xlfn.BETA.INV(ABS(VLOOKUP($S$1,VLookups!$A$28:$B$29,2,FALSE)-AA$3),IF($G71="L",$N71,$M71),IF($G71="L",$M71,$N71),$B71,$D71))</f>
        <v/>
      </c>
      <c r="AB71" s="122" t="str">
        <f>IF(OR($M71="",$N71=""),"",_xlfn.BETA.INV(ABS(VLOOKUP($S$1,VLookups!$A$28:$B$29,2,FALSE)-AB$3),IF($G71="L",$N71,$M71),IF($G71="L",$M71,$N71),$B71,$D71))</f>
        <v/>
      </c>
      <c r="AC71" s="121" t="str">
        <f>IF(OR($M71="",$N71=""),"",_xlfn.BETA.INV(ABS(VLOOKUP($S$1,VLookups!$A$28:$B$29,2,FALSE)-AC$3),IF($G71="L",$N71,$M71),IF($G71="L",$M71,$N71),$B71,$D71))</f>
        <v/>
      </c>
      <c r="AD71" s="122" t="str">
        <f>IF(OR($M71="",$N71=""),"",_xlfn.BETA.INV(ABS(VLOOKUP($S$1,VLookups!$A$28:$B$29,2,FALSE)-AD$3),IF($G71="L",$N71,$M71),IF($G71="L",$M71,$N71),$B71,$D71))</f>
        <v/>
      </c>
      <c r="AE71" s="121" t="str">
        <f>IF(OR($M71="",$N71=""),"",_xlfn.BETA.INV(ABS(VLOOKUP($S$1,VLookups!$A$28:$B$29,2,FALSE)-AE$3),IF($G71="L",$N71,$M71),IF($G71="L",$M71,$N71),$B71,$D71))</f>
        <v/>
      </c>
      <c r="AF71" s="122" t="str">
        <f>IF(OR($M71="",$N71=""),"",_xlfn.BETA.INV(ABS(VLOOKUP($S$1,VLookups!$A$28:$B$29,2,FALSE)-AF$3),IF($G71="L",$N71,$M71),IF($G71="L",$M71,$N71),$B71,$D71))</f>
        <v/>
      </c>
      <c r="AG71" s="17"/>
      <c r="AH71" s="208" t="str">
        <f t="shared" si="264"/>
        <v/>
      </c>
      <c r="AI71" s="206" t="str">
        <f t="shared" si="265"/>
        <v/>
      </c>
      <c r="AJ71" s="190" t="str">
        <f t="shared" ref="AJ71:CU71" si="372">IF(ISNONTEXT($AH71),AI71+$AH71,"")</f>
        <v/>
      </c>
      <c r="AK71" s="190" t="str">
        <f t="shared" si="372"/>
        <v/>
      </c>
      <c r="AL71" s="190" t="str">
        <f t="shared" si="372"/>
        <v/>
      </c>
      <c r="AM71" s="190" t="str">
        <f t="shared" si="372"/>
        <v/>
      </c>
      <c r="AN71" s="190" t="str">
        <f t="shared" si="372"/>
        <v/>
      </c>
      <c r="AO71" s="190" t="str">
        <f t="shared" si="372"/>
        <v/>
      </c>
      <c r="AP71" s="190" t="str">
        <f t="shared" si="372"/>
        <v/>
      </c>
      <c r="AQ71" s="190" t="str">
        <f t="shared" si="372"/>
        <v/>
      </c>
      <c r="AR71" s="190" t="str">
        <f t="shared" si="372"/>
        <v/>
      </c>
      <c r="AS71" s="190" t="str">
        <f t="shared" si="372"/>
        <v/>
      </c>
      <c r="AT71" s="190" t="str">
        <f t="shared" si="372"/>
        <v/>
      </c>
      <c r="AU71" s="190" t="str">
        <f t="shared" si="372"/>
        <v/>
      </c>
      <c r="AV71" s="190" t="str">
        <f t="shared" si="372"/>
        <v/>
      </c>
      <c r="AW71" s="190" t="str">
        <f t="shared" si="372"/>
        <v/>
      </c>
      <c r="AX71" s="190" t="str">
        <f t="shared" si="372"/>
        <v/>
      </c>
      <c r="AY71" s="190" t="str">
        <f t="shared" si="372"/>
        <v/>
      </c>
      <c r="AZ71" s="190" t="str">
        <f t="shared" si="372"/>
        <v/>
      </c>
      <c r="BA71" s="190" t="str">
        <f t="shared" si="372"/>
        <v/>
      </c>
      <c r="BB71" s="190" t="str">
        <f t="shared" si="372"/>
        <v/>
      </c>
      <c r="BC71" s="190" t="str">
        <f t="shared" si="372"/>
        <v/>
      </c>
      <c r="BD71" s="190" t="str">
        <f t="shared" si="372"/>
        <v/>
      </c>
      <c r="BE71" s="190" t="str">
        <f t="shared" si="372"/>
        <v/>
      </c>
      <c r="BF71" s="190" t="str">
        <f t="shared" si="372"/>
        <v/>
      </c>
      <c r="BG71" s="190" t="str">
        <f t="shared" si="372"/>
        <v/>
      </c>
      <c r="BH71" s="190" t="str">
        <f t="shared" si="372"/>
        <v/>
      </c>
      <c r="BI71" s="190" t="str">
        <f t="shared" si="372"/>
        <v/>
      </c>
      <c r="BJ71" s="190" t="str">
        <f t="shared" si="372"/>
        <v/>
      </c>
      <c r="BK71" s="190" t="str">
        <f t="shared" si="372"/>
        <v/>
      </c>
      <c r="BL71" s="190" t="str">
        <f t="shared" si="372"/>
        <v/>
      </c>
      <c r="BM71" s="190" t="str">
        <f t="shared" si="372"/>
        <v/>
      </c>
      <c r="BN71" s="190" t="str">
        <f t="shared" si="372"/>
        <v/>
      </c>
      <c r="BO71" s="190" t="str">
        <f t="shared" si="372"/>
        <v/>
      </c>
      <c r="BP71" s="190" t="str">
        <f t="shared" si="372"/>
        <v/>
      </c>
      <c r="BQ71" s="190" t="str">
        <f t="shared" si="372"/>
        <v/>
      </c>
      <c r="BR71" s="190" t="str">
        <f t="shared" si="372"/>
        <v/>
      </c>
      <c r="BS71" s="190" t="str">
        <f t="shared" si="372"/>
        <v/>
      </c>
      <c r="BT71" s="190" t="str">
        <f t="shared" si="372"/>
        <v/>
      </c>
      <c r="BU71" s="190" t="str">
        <f t="shared" si="372"/>
        <v/>
      </c>
      <c r="BV71" s="190" t="str">
        <f t="shared" si="372"/>
        <v/>
      </c>
      <c r="BW71" s="190" t="str">
        <f t="shared" si="372"/>
        <v/>
      </c>
      <c r="BX71" s="190" t="str">
        <f t="shared" si="372"/>
        <v/>
      </c>
      <c r="BY71" s="190" t="str">
        <f t="shared" si="372"/>
        <v/>
      </c>
      <c r="BZ71" s="190" t="str">
        <f t="shared" si="372"/>
        <v/>
      </c>
      <c r="CA71" s="190" t="str">
        <f t="shared" si="372"/>
        <v/>
      </c>
      <c r="CB71" s="190" t="str">
        <f t="shared" si="372"/>
        <v/>
      </c>
      <c r="CC71" s="190" t="str">
        <f t="shared" si="372"/>
        <v/>
      </c>
      <c r="CD71" s="190" t="str">
        <f t="shared" si="372"/>
        <v/>
      </c>
      <c r="CE71" s="190" t="str">
        <f t="shared" si="372"/>
        <v/>
      </c>
      <c r="CF71" s="190" t="str">
        <f t="shared" si="372"/>
        <v/>
      </c>
      <c r="CG71" s="190" t="str">
        <f t="shared" si="372"/>
        <v/>
      </c>
      <c r="CH71" s="190" t="str">
        <f t="shared" si="372"/>
        <v/>
      </c>
      <c r="CI71" s="190" t="str">
        <f t="shared" si="372"/>
        <v/>
      </c>
      <c r="CJ71" s="190" t="str">
        <f t="shared" si="372"/>
        <v/>
      </c>
      <c r="CK71" s="190" t="str">
        <f t="shared" si="372"/>
        <v/>
      </c>
      <c r="CL71" s="190" t="str">
        <f t="shared" si="372"/>
        <v/>
      </c>
      <c r="CM71" s="190" t="str">
        <f t="shared" si="372"/>
        <v/>
      </c>
      <c r="CN71" s="190" t="str">
        <f t="shared" si="372"/>
        <v/>
      </c>
      <c r="CO71" s="190" t="str">
        <f t="shared" si="372"/>
        <v/>
      </c>
      <c r="CP71" s="190" t="str">
        <f t="shared" si="372"/>
        <v/>
      </c>
      <c r="CQ71" s="190" t="str">
        <f t="shared" si="372"/>
        <v/>
      </c>
      <c r="CR71" s="190" t="str">
        <f t="shared" si="372"/>
        <v/>
      </c>
      <c r="CS71" s="190" t="str">
        <f t="shared" si="372"/>
        <v/>
      </c>
      <c r="CT71" s="190" t="str">
        <f t="shared" si="372"/>
        <v/>
      </c>
      <c r="CU71" s="190" t="str">
        <f t="shared" si="372"/>
        <v/>
      </c>
      <c r="CV71" s="190" t="str">
        <f t="shared" ref="CV71:ED71" si="373">IF(ISNONTEXT($AH71),CU71+$AH71,"")</f>
        <v/>
      </c>
      <c r="CW71" s="190" t="str">
        <f t="shared" si="373"/>
        <v/>
      </c>
      <c r="CX71" s="190" t="str">
        <f t="shared" si="373"/>
        <v/>
      </c>
      <c r="CY71" s="190" t="str">
        <f t="shared" si="373"/>
        <v/>
      </c>
      <c r="CZ71" s="190" t="str">
        <f t="shared" si="373"/>
        <v/>
      </c>
      <c r="DA71" s="190" t="str">
        <f t="shared" si="373"/>
        <v/>
      </c>
      <c r="DB71" s="190" t="str">
        <f t="shared" si="373"/>
        <v/>
      </c>
      <c r="DC71" s="190" t="str">
        <f t="shared" si="373"/>
        <v/>
      </c>
      <c r="DD71" s="190" t="str">
        <f t="shared" si="373"/>
        <v/>
      </c>
      <c r="DE71" s="190" t="str">
        <f t="shared" si="373"/>
        <v/>
      </c>
      <c r="DF71" s="190" t="str">
        <f t="shared" si="373"/>
        <v/>
      </c>
      <c r="DG71" s="190" t="str">
        <f t="shared" si="373"/>
        <v/>
      </c>
      <c r="DH71" s="190" t="str">
        <f t="shared" si="373"/>
        <v/>
      </c>
      <c r="DI71" s="190" t="str">
        <f t="shared" si="373"/>
        <v/>
      </c>
      <c r="DJ71" s="190" t="str">
        <f t="shared" si="373"/>
        <v/>
      </c>
      <c r="DK71" s="190" t="str">
        <f t="shared" si="373"/>
        <v/>
      </c>
      <c r="DL71" s="190" t="str">
        <f t="shared" si="373"/>
        <v/>
      </c>
      <c r="DM71" s="190" t="str">
        <f t="shared" si="373"/>
        <v/>
      </c>
      <c r="DN71" s="190" t="str">
        <f t="shared" si="373"/>
        <v/>
      </c>
      <c r="DO71" s="190" t="str">
        <f t="shared" si="373"/>
        <v/>
      </c>
      <c r="DP71" s="190" t="str">
        <f t="shared" si="373"/>
        <v/>
      </c>
      <c r="DQ71" s="190" t="str">
        <f t="shared" si="373"/>
        <v/>
      </c>
      <c r="DR71" s="190" t="str">
        <f t="shared" si="373"/>
        <v/>
      </c>
      <c r="DS71" s="190" t="str">
        <f t="shared" si="373"/>
        <v/>
      </c>
      <c r="DT71" s="190" t="str">
        <f t="shared" si="373"/>
        <v/>
      </c>
      <c r="DU71" s="190" t="str">
        <f t="shared" si="373"/>
        <v/>
      </c>
      <c r="DV71" s="190" t="str">
        <f t="shared" si="373"/>
        <v/>
      </c>
      <c r="DW71" s="190" t="str">
        <f t="shared" si="373"/>
        <v/>
      </c>
      <c r="DX71" s="190" t="str">
        <f t="shared" si="373"/>
        <v/>
      </c>
      <c r="DY71" s="190" t="str">
        <f t="shared" si="373"/>
        <v/>
      </c>
      <c r="DZ71" s="190" t="str">
        <f t="shared" si="373"/>
        <v/>
      </c>
      <c r="EA71" s="190" t="str">
        <f t="shared" si="373"/>
        <v/>
      </c>
      <c r="EB71" s="190" t="str">
        <f t="shared" si="373"/>
        <v/>
      </c>
      <c r="EC71" s="190" t="str">
        <f t="shared" si="373"/>
        <v/>
      </c>
      <c r="ED71" s="190" t="str">
        <f t="shared" si="373"/>
        <v/>
      </c>
      <c r="EE71" s="206" t="str">
        <f t="shared" si="268"/>
        <v/>
      </c>
      <c r="EF71" s="207" t="e">
        <f t="shared" si="269"/>
        <v>#N/A</v>
      </c>
      <c r="EG71" s="207" t="e">
        <f t="shared" si="270"/>
        <v>#N/A</v>
      </c>
      <c r="EH71" s="207" t="e">
        <f t="shared" si="271"/>
        <v>#N/A</v>
      </c>
      <c r="EI71" s="207" t="e">
        <f t="shared" si="272"/>
        <v>#N/A</v>
      </c>
      <c r="EJ71" s="207" t="e">
        <f t="shared" si="273"/>
        <v>#N/A</v>
      </c>
      <c r="EK71" s="207" t="e">
        <f t="shared" si="274"/>
        <v>#N/A</v>
      </c>
      <c r="EL71" s="207" t="e">
        <f t="shared" si="275"/>
        <v>#N/A</v>
      </c>
      <c r="EM71" s="207" t="e">
        <f t="shared" si="276"/>
        <v>#N/A</v>
      </c>
      <c r="EN71" s="207" t="e">
        <f t="shared" si="277"/>
        <v>#N/A</v>
      </c>
      <c r="EO71" s="207" t="e">
        <f t="shared" si="278"/>
        <v>#N/A</v>
      </c>
      <c r="EP71" s="207" t="e">
        <f t="shared" si="279"/>
        <v>#N/A</v>
      </c>
      <c r="EQ71" s="207" t="e">
        <f t="shared" si="280"/>
        <v>#N/A</v>
      </c>
      <c r="ER71" s="207" t="e">
        <f t="shared" si="281"/>
        <v>#N/A</v>
      </c>
      <c r="ES71" s="207" t="e">
        <f t="shared" si="282"/>
        <v>#N/A</v>
      </c>
      <c r="ET71" s="207" t="e">
        <f t="shared" si="283"/>
        <v>#N/A</v>
      </c>
      <c r="EU71" s="207" t="e">
        <f t="shared" si="284"/>
        <v>#N/A</v>
      </c>
      <c r="EV71" s="207" t="e">
        <f t="shared" si="285"/>
        <v>#N/A</v>
      </c>
      <c r="EW71" s="207" t="e">
        <f t="shared" si="286"/>
        <v>#N/A</v>
      </c>
      <c r="EX71" s="207" t="e">
        <f t="shared" si="287"/>
        <v>#N/A</v>
      </c>
      <c r="EY71" s="207" t="e">
        <f t="shared" si="288"/>
        <v>#N/A</v>
      </c>
      <c r="EZ71" s="207" t="e">
        <f t="shared" si="289"/>
        <v>#N/A</v>
      </c>
      <c r="FA71" s="207" t="e">
        <f t="shared" si="290"/>
        <v>#N/A</v>
      </c>
      <c r="FB71" s="207" t="e">
        <f t="shared" si="291"/>
        <v>#N/A</v>
      </c>
      <c r="FC71" s="207" t="e">
        <f t="shared" si="292"/>
        <v>#N/A</v>
      </c>
      <c r="FD71" s="207" t="e">
        <f t="shared" si="293"/>
        <v>#N/A</v>
      </c>
      <c r="FE71" s="207" t="e">
        <f t="shared" si="294"/>
        <v>#N/A</v>
      </c>
      <c r="FF71" s="207" t="e">
        <f t="shared" si="295"/>
        <v>#N/A</v>
      </c>
      <c r="FG71" s="207" t="e">
        <f t="shared" si="296"/>
        <v>#N/A</v>
      </c>
      <c r="FH71" s="207" t="e">
        <f t="shared" si="297"/>
        <v>#N/A</v>
      </c>
      <c r="FI71" s="207" t="e">
        <f t="shared" si="298"/>
        <v>#N/A</v>
      </c>
      <c r="FJ71" s="207" t="e">
        <f t="shared" si="299"/>
        <v>#N/A</v>
      </c>
      <c r="FK71" s="207" t="e">
        <f t="shared" si="300"/>
        <v>#N/A</v>
      </c>
      <c r="FL71" s="207" t="e">
        <f t="shared" si="301"/>
        <v>#N/A</v>
      </c>
      <c r="FM71" s="207" t="e">
        <f t="shared" si="302"/>
        <v>#N/A</v>
      </c>
      <c r="FN71" s="207" t="e">
        <f t="shared" si="303"/>
        <v>#N/A</v>
      </c>
      <c r="FO71" s="207" t="e">
        <f t="shared" si="304"/>
        <v>#N/A</v>
      </c>
      <c r="FP71" s="207" t="e">
        <f t="shared" si="305"/>
        <v>#N/A</v>
      </c>
      <c r="FQ71" s="207" t="e">
        <f t="shared" si="306"/>
        <v>#N/A</v>
      </c>
      <c r="FR71" s="207" t="e">
        <f t="shared" si="307"/>
        <v>#N/A</v>
      </c>
      <c r="FS71" s="207" t="e">
        <f t="shared" si="308"/>
        <v>#N/A</v>
      </c>
      <c r="FT71" s="207" t="e">
        <f t="shared" si="309"/>
        <v>#N/A</v>
      </c>
      <c r="FU71" s="207" t="e">
        <f t="shared" si="310"/>
        <v>#N/A</v>
      </c>
      <c r="FV71" s="207" t="e">
        <f t="shared" si="311"/>
        <v>#N/A</v>
      </c>
      <c r="FW71" s="207" t="e">
        <f t="shared" si="312"/>
        <v>#N/A</v>
      </c>
      <c r="FX71" s="207" t="e">
        <f t="shared" si="313"/>
        <v>#N/A</v>
      </c>
      <c r="FY71" s="207" t="e">
        <f t="shared" si="314"/>
        <v>#N/A</v>
      </c>
      <c r="FZ71" s="207" t="e">
        <f t="shared" si="315"/>
        <v>#N/A</v>
      </c>
      <c r="GA71" s="207" t="e">
        <f t="shared" si="316"/>
        <v>#N/A</v>
      </c>
      <c r="GB71" s="207" t="e">
        <f t="shared" si="317"/>
        <v>#N/A</v>
      </c>
      <c r="GC71" s="207" t="e">
        <f t="shared" si="318"/>
        <v>#N/A</v>
      </c>
      <c r="GD71" s="207" t="e">
        <f t="shared" si="319"/>
        <v>#N/A</v>
      </c>
      <c r="GE71" s="207" t="e">
        <f t="shared" si="320"/>
        <v>#N/A</v>
      </c>
      <c r="GF71" s="207" t="e">
        <f t="shared" si="321"/>
        <v>#N/A</v>
      </c>
      <c r="GG71" s="207" t="e">
        <f t="shared" si="322"/>
        <v>#N/A</v>
      </c>
      <c r="GH71" s="207" t="e">
        <f t="shared" si="323"/>
        <v>#N/A</v>
      </c>
      <c r="GI71" s="207" t="e">
        <f t="shared" si="324"/>
        <v>#N/A</v>
      </c>
      <c r="GJ71" s="207" t="e">
        <f t="shared" si="325"/>
        <v>#N/A</v>
      </c>
      <c r="GK71" s="207" t="e">
        <f t="shared" si="326"/>
        <v>#N/A</v>
      </c>
      <c r="GL71" s="207" t="e">
        <f t="shared" si="327"/>
        <v>#N/A</v>
      </c>
      <c r="GM71" s="207" t="e">
        <f t="shared" si="328"/>
        <v>#N/A</v>
      </c>
      <c r="GN71" s="207" t="e">
        <f t="shared" si="329"/>
        <v>#N/A</v>
      </c>
      <c r="GO71" s="207" t="e">
        <f t="shared" si="330"/>
        <v>#N/A</v>
      </c>
      <c r="GP71" s="207" t="e">
        <f t="shared" si="331"/>
        <v>#N/A</v>
      </c>
      <c r="GQ71" s="207" t="e">
        <f t="shared" si="332"/>
        <v>#N/A</v>
      </c>
      <c r="GR71" s="207" t="e">
        <f t="shared" si="333"/>
        <v>#N/A</v>
      </c>
      <c r="GS71" s="207" t="e">
        <f t="shared" si="334"/>
        <v>#N/A</v>
      </c>
      <c r="GT71" s="207" t="e">
        <f t="shared" si="335"/>
        <v>#N/A</v>
      </c>
      <c r="GU71" s="207" t="e">
        <f t="shared" si="336"/>
        <v>#N/A</v>
      </c>
      <c r="GV71" s="207" t="e">
        <f t="shared" si="337"/>
        <v>#N/A</v>
      </c>
      <c r="GW71" s="207" t="e">
        <f t="shared" si="338"/>
        <v>#N/A</v>
      </c>
      <c r="GX71" s="207" t="e">
        <f t="shared" si="339"/>
        <v>#N/A</v>
      </c>
      <c r="GY71" s="207" t="e">
        <f t="shared" si="340"/>
        <v>#N/A</v>
      </c>
      <c r="GZ71" s="207" t="e">
        <f t="shared" si="341"/>
        <v>#N/A</v>
      </c>
      <c r="HA71" s="207" t="e">
        <f t="shared" si="342"/>
        <v>#N/A</v>
      </c>
      <c r="HB71" s="207" t="e">
        <f t="shared" si="343"/>
        <v>#N/A</v>
      </c>
      <c r="HC71" s="207" t="e">
        <f t="shared" si="344"/>
        <v>#N/A</v>
      </c>
      <c r="HD71" s="207" t="e">
        <f t="shared" si="345"/>
        <v>#N/A</v>
      </c>
      <c r="HE71" s="207" t="e">
        <f t="shared" si="346"/>
        <v>#N/A</v>
      </c>
      <c r="HF71" s="207" t="e">
        <f t="shared" si="347"/>
        <v>#N/A</v>
      </c>
      <c r="HG71" s="207" t="e">
        <f t="shared" si="348"/>
        <v>#N/A</v>
      </c>
      <c r="HH71" s="207" t="e">
        <f t="shared" si="349"/>
        <v>#N/A</v>
      </c>
      <c r="HI71" s="207" t="e">
        <f t="shared" si="350"/>
        <v>#N/A</v>
      </c>
      <c r="HJ71" s="207" t="e">
        <f t="shared" si="351"/>
        <v>#N/A</v>
      </c>
      <c r="HK71" s="207" t="e">
        <f t="shared" si="352"/>
        <v>#N/A</v>
      </c>
      <c r="HL71" s="207" t="e">
        <f t="shared" si="353"/>
        <v>#N/A</v>
      </c>
      <c r="HM71" s="207" t="e">
        <f t="shared" si="354"/>
        <v>#N/A</v>
      </c>
      <c r="HN71" s="207" t="e">
        <f t="shared" si="355"/>
        <v>#N/A</v>
      </c>
      <c r="HO71" s="207" t="e">
        <f t="shared" si="356"/>
        <v>#N/A</v>
      </c>
      <c r="HP71" s="207" t="e">
        <f t="shared" si="357"/>
        <v>#N/A</v>
      </c>
      <c r="HQ71" s="207" t="e">
        <f t="shared" si="358"/>
        <v>#N/A</v>
      </c>
      <c r="HR71" s="207" t="e">
        <f t="shared" si="359"/>
        <v>#N/A</v>
      </c>
      <c r="HS71" s="207" t="e">
        <f t="shared" si="360"/>
        <v>#N/A</v>
      </c>
      <c r="HT71" s="207" t="e">
        <f t="shared" si="361"/>
        <v>#N/A</v>
      </c>
      <c r="HU71" s="207" t="e">
        <f t="shared" si="362"/>
        <v>#N/A</v>
      </c>
      <c r="HV71" s="207" t="e">
        <f t="shared" si="363"/>
        <v>#N/A</v>
      </c>
      <c r="HW71" s="207" t="e">
        <f t="shared" si="364"/>
        <v>#N/A</v>
      </c>
      <c r="HX71" s="207" t="e">
        <f t="shared" si="365"/>
        <v>#N/A</v>
      </c>
      <c r="HY71" s="207" t="e">
        <f t="shared" si="366"/>
        <v>#N/A</v>
      </c>
      <c r="HZ71" s="207" t="e">
        <f t="shared" si="367"/>
        <v>#N/A</v>
      </c>
      <c r="IA71" s="207" t="e">
        <f t="shared" si="368"/>
        <v>#N/A</v>
      </c>
      <c r="IB71" s="207" t="e">
        <f t="shared" si="369"/>
        <v>#N/A</v>
      </c>
    </row>
    <row r="72" spans="1:236" hidden="1" x14ac:dyDescent="0.25">
      <c r="A72" s="22">
        <v>69</v>
      </c>
      <c r="B72" s="110" t="str">
        <f t="shared" si="253"/>
        <v/>
      </c>
      <c r="C72" s="124"/>
      <c r="D72" s="110" t="str">
        <f t="shared" si="254"/>
        <v/>
      </c>
      <c r="E72" s="119" t="str">
        <f t="shared" si="255"/>
        <v/>
      </c>
      <c r="F72" s="23" t="str">
        <f t="shared" si="256"/>
        <v/>
      </c>
      <c r="G72" s="24" t="str">
        <f t="shared" si="257"/>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258"/>
        <v/>
      </c>
      <c r="K72" s="26"/>
      <c r="L72" s="24" t="str">
        <f>IF(OR(F72="",K72=""),"",MATCH(K72,Confidence!$A$1:$A$10,0))</f>
        <v/>
      </c>
      <c r="M72" s="27" t="str">
        <f t="shared" si="259"/>
        <v/>
      </c>
      <c r="N72" s="27" t="str">
        <f t="shared" si="260"/>
        <v/>
      </c>
      <c r="O72" s="24"/>
      <c r="P72" s="111" t="str">
        <f t="shared" si="261"/>
        <v/>
      </c>
      <c r="Q72" s="111" t="str">
        <f t="shared" si="262"/>
        <v/>
      </c>
      <c r="R72" s="39" t="str">
        <f t="shared" si="263"/>
        <v/>
      </c>
      <c r="S72" s="124"/>
      <c r="T72" s="218" t="str">
        <f>IF(AND(B72&gt;0,C72&gt;0,D72&gt;0,M72&gt;0,N72&gt;0,S72&gt;0,NOT(K72="")),ABS(VLOOKUP($S$1,VLookups!$A$28:$B$29,2,FALSE)-_xlfn.BETA.DIST(S72,IF(G72="L",N72,M72),IF(G72="L",M72,N72),TRUE,B72,D72)),"")</f>
        <v/>
      </c>
      <c r="U72" s="121" t="str">
        <f>IF(OR($M72="",$N72=""),"",_xlfn.BETA.INV(ABS(VLOOKUP($S$1,VLookups!$A$28:$B$29,2,FALSE)-U$3),IF($G72="L",$N72,$M72),IF($G72="L",$M72,$N72),$B72,$D72))</f>
        <v/>
      </c>
      <c r="V72" s="122" t="str">
        <f>IF(OR($M72="",$N72=""),"",_xlfn.BETA.INV(ABS(VLOOKUP($S$1,VLookups!$A$28:$B$29,2,FALSE)-V$3),IF($G72="L",$N72,$M72),IF($G72="L",$M72,$N72),$B72,$D72))</f>
        <v/>
      </c>
      <c r="W72" s="121" t="str">
        <f>IF(OR($M72="",$N72=""),"",_xlfn.BETA.INV(ABS(VLOOKUP($S$1,VLookups!$A$28:$B$29,2,FALSE)-W$3),IF($G72="L",$N72,$M72),IF($G72="L",$M72,$N72),$B72,$D72))</f>
        <v/>
      </c>
      <c r="X72" s="122" t="str">
        <f>IF(OR($M72="",$N72=""),"",_xlfn.BETA.INV(ABS(VLOOKUP($S$1,VLookups!$A$28:$B$29,2,FALSE)-X$3),IF($G72="L",$N72,$M72),IF($G72="L",$M72,$N72),$B72,$D72))</f>
        <v/>
      </c>
      <c r="Y72" s="121" t="str">
        <f>IF(OR($M72="",$N72=""),"",_xlfn.BETA.INV(ABS(VLOOKUP($S$1,VLookups!$A$28:$B$29,2,FALSE)-Y$3),IF($G72="L",$N72,$M72),IF($G72="L",$M72,$N72),$B72,$D72))</f>
        <v/>
      </c>
      <c r="Z72" s="122" t="str">
        <f>IF(OR($M72="",$N72=""),"",_xlfn.BETA.INV(ABS(VLOOKUP($S$1,VLookups!$A$28:$B$29,2,FALSE)-Z$3),IF($G72="L",$N72,$M72),IF($G72="L",$M72,$N72),$B72,$D72))</f>
        <v/>
      </c>
      <c r="AA72" s="121" t="str">
        <f>IF(OR($M72="",$N72=""),"",_xlfn.BETA.INV(ABS(VLOOKUP($S$1,VLookups!$A$28:$B$29,2,FALSE)-AA$3),IF($G72="L",$N72,$M72),IF($G72="L",$M72,$N72),$B72,$D72))</f>
        <v/>
      </c>
      <c r="AB72" s="122" t="str">
        <f>IF(OR($M72="",$N72=""),"",_xlfn.BETA.INV(ABS(VLOOKUP($S$1,VLookups!$A$28:$B$29,2,FALSE)-AB$3),IF($G72="L",$N72,$M72),IF($G72="L",$M72,$N72),$B72,$D72))</f>
        <v/>
      </c>
      <c r="AC72" s="121" t="str">
        <f>IF(OR($M72="",$N72=""),"",_xlfn.BETA.INV(ABS(VLOOKUP($S$1,VLookups!$A$28:$B$29,2,FALSE)-AC$3),IF($G72="L",$N72,$M72),IF($G72="L",$M72,$N72),$B72,$D72))</f>
        <v/>
      </c>
      <c r="AD72" s="122" t="str">
        <f>IF(OR($M72="",$N72=""),"",_xlfn.BETA.INV(ABS(VLOOKUP($S$1,VLookups!$A$28:$B$29,2,FALSE)-AD$3),IF($G72="L",$N72,$M72),IF($G72="L",$M72,$N72),$B72,$D72))</f>
        <v/>
      </c>
      <c r="AE72" s="121" t="str">
        <f>IF(OR($M72="",$N72=""),"",_xlfn.BETA.INV(ABS(VLOOKUP($S$1,VLookups!$A$28:$B$29,2,FALSE)-AE$3),IF($G72="L",$N72,$M72),IF($G72="L",$M72,$N72),$B72,$D72))</f>
        <v/>
      </c>
      <c r="AF72" s="122" t="str">
        <f>IF(OR($M72="",$N72=""),"",_xlfn.BETA.INV(ABS(VLOOKUP($S$1,VLookups!$A$28:$B$29,2,FALSE)-AF$3),IF($G72="L",$N72,$M72),IF($G72="L",$M72,$N72),$B72,$D72))</f>
        <v/>
      </c>
      <c r="AG72" s="17"/>
      <c r="AH72" s="208" t="str">
        <f t="shared" si="264"/>
        <v/>
      </c>
      <c r="AI72" s="206" t="str">
        <f t="shared" si="265"/>
        <v/>
      </c>
      <c r="AJ72" s="190" t="str">
        <f t="shared" ref="AJ72:CU72" si="374">IF(ISNONTEXT($AH72),AI72+$AH72,"")</f>
        <v/>
      </c>
      <c r="AK72" s="190" t="str">
        <f t="shared" si="374"/>
        <v/>
      </c>
      <c r="AL72" s="190" t="str">
        <f t="shared" si="374"/>
        <v/>
      </c>
      <c r="AM72" s="190" t="str">
        <f t="shared" si="374"/>
        <v/>
      </c>
      <c r="AN72" s="190" t="str">
        <f t="shared" si="374"/>
        <v/>
      </c>
      <c r="AO72" s="190" t="str">
        <f t="shared" si="374"/>
        <v/>
      </c>
      <c r="AP72" s="190" t="str">
        <f t="shared" si="374"/>
        <v/>
      </c>
      <c r="AQ72" s="190" t="str">
        <f t="shared" si="374"/>
        <v/>
      </c>
      <c r="AR72" s="190" t="str">
        <f t="shared" si="374"/>
        <v/>
      </c>
      <c r="AS72" s="190" t="str">
        <f t="shared" si="374"/>
        <v/>
      </c>
      <c r="AT72" s="190" t="str">
        <f t="shared" si="374"/>
        <v/>
      </c>
      <c r="AU72" s="190" t="str">
        <f t="shared" si="374"/>
        <v/>
      </c>
      <c r="AV72" s="190" t="str">
        <f t="shared" si="374"/>
        <v/>
      </c>
      <c r="AW72" s="190" t="str">
        <f t="shared" si="374"/>
        <v/>
      </c>
      <c r="AX72" s="190" t="str">
        <f t="shared" si="374"/>
        <v/>
      </c>
      <c r="AY72" s="190" t="str">
        <f t="shared" si="374"/>
        <v/>
      </c>
      <c r="AZ72" s="190" t="str">
        <f t="shared" si="374"/>
        <v/>
      </c>
      <c r="BA72" s="190" t="str">
        <f t="shared" si="374"/>
        <v/>
      </c>
      <c r="BB72" s="190" t="str">
        <f t="shared" si="374"/>
        <v/>
      </c>
      <c r="BC72" s="190" t="str">
        <f t="shared" si="374"/>
        <v/>
      </c>
      <c r="BD72" s="190" t="str">
        <f t="shared" si="374"/>
        <v/>
      </c>
      <c r="BE72" s="190" t="str">
        <f t="shared" si="374"/>
        <v/>
      </c>
      <c r="BF72" s="190" t="str">
        <f t="shared" si="374"/>
        <v/>
      </c>
      <c r="BG72" s="190" t="str">
        <f t="shared" si="374"/>
        <v/>
      </c>
      <c r="BH72" s="190" t="str">
        <f t="shared" si="374"/>
        <v/>
      </c>
      <c r="BI72" s="190" t="str">
        <f t="shared" si="374"/>
        <v/>
      </c>
      <c r="BJ72" s="190" t="str">
        <f t="shared" si="374"/>
        <v/>
      </c>
      <c r="BK72" s="190" t="str">
        <f t="shared" si="374"/>
        <v/>
      </c>
      <c r="BL72" s="190" t="str">
        <f t="shared" si="374"/>
        <v/>
      </c>
      <c r="BM72" s="190" t="str">
        <f t="shared" si="374"/>
        <v/>
      </c>
      <c r="BN72" s="190" t="str">
        <f t="shared" si="374"/>
        <v/>
      </c>
      <c r="BO72" s="190" t="str">
        <f t="shared" si="374"/>
        <v/>
      </c>
      <c r="BP72" s="190" t="str">
        <f t="shared" si="374"/>
        <v/>
      </c>
      <c r="BQ72" s="190" t="str">
        <f t="shared" si="374"/>
        <v/>
      </c>
      <c r="BR72" s="190" t="str">
        <f t="shared" si="374"/>
        <v/>
      </c>
      <c r="BS72" s="190" t="str">
        <f t="shared" si="374"/>
        <v/>
      </c>
      <c r="BT72" s="190" t="str">
        <f t="shared" si="374"/>
        <v/>
      </c>
      <c r="BU72" s="190" t="str">
        <f t="shared" si="374"/>
        <v/>
      </c>
      <c r="BV72" s="190" t="str">
        <f t="shared" si="374"/>
        <v/>
      </c>
      <c r="BW72" s="190" t="str">
        <f t="shared" si="374"/>
        <v/>
      </c>
      <c r="BX72" s="190" t="str">
        <f t="shared" si="374"/>
        <v/>
      </c>
      <c r="BY72" s="190" t="str">
        <f t="shared" si="374"/>
        <v/>
      </c>
      <c r="BZ72" s="190" t="str">
        <f t="shared" si="374"/>
        <v/>
      </c>
      <c r="CA72" s="190" t="str">
        <f t="shared" si="374"/>
        <v/>
      </c>
      <c r="CB72" s="190" t="str">
        <f t="shared" si="374"/>
        <v/>
      </c>
      <c r="CC72" s="190" t="str">
        <f t="shared" si="374"/>
        <v/>
      </c>
      <c r="CD72" s="190" t="str">
        <f t="shared" si="374"/>
        <v/>
      </c>
      <c r="CE72" s="190" t="str">
        <f t="shared" si="374"/>
        <v/>
      </c>
      <c r="CF72" s="190" t="str">
        <f t="shared" si="374"/>
        <v/>
      </c>
      <c r="CG72" s="190" t="str">
        <f t="shared" si="374"/>
        <v/>
      </c>
      <c r="CH72" s="190" t="str">
        <f t="shared" si="374"/>
        <v/>
      </c>
      <c r="CI72" s="190" t="str">
        <f t="shared" si="374"/>
        <v/>
      </c>
      <c r="CJ72" s="190" t="str">
        <f t="shared" si="374"/>
        <v/>
      </c>
      <c r="CK72" s="190" t="str">
        <f t="shared" si="374"/>
        <v/>
      </c>
      <c r="CL72" s="190" t="str">
        <f t="shared" si="374"/>
        <v/>
      </c>
      <c r="CM72" s="190" t="str">
        <f t="shared" si="374"/>
        <v/>
      </c>
      <c r="CN72" s="190" t="str">
        <f t="shared" si="374"/>
        <v/>
      </c>
      <c r="CO72" s="190" t="str">
        <f t="shared" si="374"/>
        <v/>
      </c>
      <c r="CP72" s="190" t="str">
        <f t="shared" si="374"/>
        <v/>
      </c>
      <c r="CQ72" s="190" t="str">
        <f t="shared" si="374"/>
        <v/>
      </c>
      <c r="CR72" s="190" t="str">
        <f t="shared" si="374"/>
        <v/>
      </c>
      <c r="CS72" s="190" t="str">
        <f t="shared" si="374"/>
        <v/>
      </c>
      <c r="CT72" s="190" t="str">
        <f t="shared" si="374"/>
        <v/>
      </c>
      <c r="CU72" s="190" t="str">
        <f t="shared" si="374"/>
        <v/>
      </c>
      <c r="CV72" s="190" t="str">
        <f t="shared" ref="CV72:ED72" si="375">IF(ISNONTEXT($AH72),CU72+$AH72,"")</f>
        <v/>
      </c>
      <c r="CW72" s="190" t="str">
        <f t="shared" si="375"/>
        <v/>
      </c>
      <c r="CX72" s="190" t="str">
        <f t="shared" si="375"/>
        <v/>
      </c>
      <c r="CY72" s="190" t="str">
        <f t="shared" si="375"/>
        <v/>
      </c>
      <c r="CZ72" s="190" t="str">
        <f t="shared" si="375"/>
        <v/>
      </c>
      <c r="DA72" s="190" t="str">
        <f t="shared" si="375"/>
        <v/>
      </c>
      <c r="DB72" s="190" t="str">
        <f t="shared" si="375"/>
        <v/>
      </c>
      <c r="DC72" s="190" t="str">
        <f t="shared" si="375"/>
        <v/>
      </c>
      <c r="DD72" s="190" t="str">
        <f t="shared" si="375"/>
        <v/>
      </c>
      <c r="DE72" s="190" t="str">
        <f t="shared" si="375"/>
        <v/>
      </c>
      <c r="DF72" s="190" t="str">
        <f t="shared" si="375"/>
        <v/>
      </c>
      <c r="DG72" s="190" t="str">
        <f t="shared" si="375"/>
        <v/>
      </c>
      <c r="DH72" s="190" t="str">
        <f t="shared" si="375"/>
        <v/>
      </c>
      <c r="DI72" s="190" t="str">
        <f t="shared" si="375"/>
        <v/>
      </c>
      <c r="DJ72" s="190" t="str">
        <f t="shared" si="375"/>
        <v/>
      </c>
      <c r="DK72" s="190" t="str">
        <f t="shared" si="375"/>
        <v/>
      </c>
      <c r="DL72" s="190" t="str">
        <f t="shared" si="375"/>
        <v/>
      </c>
      <c r="DM72" s="190" t="str">
        <f t="shared" si="375"/>
        <v/>
      </c>
      <c r="DN72" s="190" t="str">
        <f t="shared" si="375"/>
        <v/>
      </c>
      <c r="DO72" s="190" t="str">
        <f t="shared" si="375"/>
        <v/>
      </c>
      <c r="DP72" s="190" t="str">
        <f t="shared" si="375"/>
        <v/>
      </c>
      <c r="DQ72" s="190" t="str">
        <f t="shared" si="375"/>
        <v/>
      </c>
      <c r="DR72" s="190" t="str">
        <f t="shared" si="375"/>
        <v/>
      </c>
      <c r="DS72" s="190" t="str">
        <f t="shared" si="375"/>
        <v/>
      </c>
      <c r="DT72" s="190" t="str">
        <f t="shared" si="375"/>
        <v/>
      </c>
      <c r="DU72" s="190" t="str">
        <f t="shared" si="375"/>
        <v/>
      </c>
      <c r="DV72" s="190" t="str">
        <f t="shared" si="375"/>
        <v/>
      </c>
      <c r="DW72" s="190" t="str">
        <f t="shared" si="375"/>
        <v/>
      </c>
      <c r="DX72" s="190" t="str">
        <f t="shared" si="375"/>
        <v/>
      </c>
      <c r="DY72" s="190" t="str">
        <f t="shared" si="375"/>
        <v/>
      </c>
      <c r="DZ72" s="190" t="str">
        <f t="shared" si="375"/>
        <v/>
      </c>
      <c r="EA72" s="190" t="str">
        <f t="shared" si="375"/>
        <v/>
      </c>
      <c r="EB72" s="190" t="str">
        <f t="shared" si="375"/>
        <v/>
      </c>
      <c r="EC72" s="190" t="str">
        <f t="shared" si="375"/>
        <v/>
      </c>
      <c r="ED72" s="190" t="str">
        <f t="shared" si="375"/>
        <v/>
      </c>
      <c r="EE72" s="206" t="str">
        <f t="shared" si="268"/>
        <v/>
      </c>
      <c r="EF72" s="207" t="e">
        <f t="shared" si="269"/>
        <v>#N/A</v>
      </c>
      <c r="EG72" s="207" t="e">
        <f t="shared" si="270"/>
        <v>#N/A</v>
      </c>
      <c r="EH72" s="207" t="e">
        <f t="shared" si="271"/>
        <v>#N/A</v>
      </c>
      <c r="EI72" s="207" t="e">
        <f t="shared" si="272"/>
        <v>#N/A</v>
      </c>
      <c r="EJ72" s="207" t="e">
        <f t="shared" si="273"/>
        <v>#N/A</v>
      </c>
      <c r="EK72" s="207" t="e">
        <f t="shared" si="274"/>
        <v>#N/A</v>
      </c>
      <c r="EL72" s="207" t="e">
        <f t="shared" si="275"/>
        <v>#N/A</v>
      </c>
      <c r="EM72" s="207" t="e">
        <f t="shared" si="276"/>
        <v>#N/A</v>
      </c>
      <c r="EN72" s="207" t="e">
        <f t="shared" si="277"/>
        <v>#N/A</v>
      </c>
      <c r="EO72" s="207" t="e">
        <f t="shared" si="278"/>
        <v>#N/A</v>
      </c>
      <c r="EP72" s="207" t="e">
        <f t="shared" si="279"/>
        <v>#N/A</v>
      </c>
      <c r="EQ72" s="207" t="e">
        <f t="shared" si="280"/>
        <v>#N/A</v>
      </c>
      <c r="ER72" s="207" t="e">
        <f t="shared" si="281"/>
        <v>#N/A</v>
      </c>
      <c r="ES72" s="207" t="e">
        <f t="shared" si="282"/>
        <v>#N/A</v>
      </c>
      <c r="ET72" s="207" t="e">
        <f t="shared" si="283"/>
        <v>#N/A</v>
      </c>
      <c r="EU72" s="207" t="e">
        <f t="shared" si="284"/>
        <v>#N/A</v>
      </c>
      <c r="EV72" s="207" t="e">
        <f t="shared" si="285"/>
        <v>#N/A</v>
      </c>
      <c r="EW72" s="207" t="e">
        <f t="shared" si="286"/>
        <v>#N/A</v>
      </c>
      <c r="EX72" s="207" t="e">
        <f t="shared" si="287"/>
        <v>#N/A</v>
      </c>
      <c r="EY72" s="207" t="e">
        <f t="shared" si="288"/>
        <v>#N/A</v>
      </c>
      <c r="EZ72" s="207" t="e">
        <f t="shared" si="289"/>
        <v>#N/A</v>
      </c>
      <c r="FA72" s="207" t="e">
        <f t="shared" si="290"/>
        <v>#N/A</v>
      </c>
      <c r="FB72" s="207" t="e">
        <f t="shared" si="291"/>
        <v>#N/A</v>
      </c>
      <c r="FC72" s="207" t="e">
        <f t="shared" si="292"/>
        <v>#N/A</v>
      </c>
      <c r="FD72" s="207" t="e">
        <f t="shared" si="293"/>
        <v>#N/A</v>
      </c>
      <c r="FE72" s="207" t="e">
        <f t="shared" si="294"/>
        <v>#N/A</v>
      </c>
      <c r="FF72" s="207" t="e">
        <f t="shared" si="295"/>
        <v>#N/A</v>
      </c>
      <c r="FG72" s="207" t="e">
        <f t="shared" si="296"/>
        <v>#N/A</v>
      </c>
      <c r="FH72" s="207" t="e">
        <f t="shared" si="297"/>
        <v>#N/A</v>
      </c>
      <c r="FI72" s="207" t="e">
        <f t="shared" si="298"/>
        <v>#N/A</v>
      </c>
      <c r="FJ72" s="207" t="e">
        <f t="shared" si="299"/>
        <v>#N/A</v>
      </c>
      <c r="FK72" s="207" t="e">
        <f t="shared" si="300"/>
        <v>#N/A</v>
      </c>
      <c r="FL72" s="207" t="e">
        <f t="shared" si="301"/>
        <v>#N/A</v>
      </c>
      <c r="FM72" s="207" t="e">
        <f t="shared" si="302"/>
        <v>#N/A</v>
      </c>
      <c r="FN72" s="207" t="e">
        <f t="shared" si="303"/>
        <v>#N/A</v>
      </c>
      <c r="FO72" s="207" t="e">
        <f t="shared" si="304"/>
        <v>#N/A</v>
      </c>
      <c r="FP72" s="207" t="e">
        <f t="shared" si="305"/>
        <v>#N/A</v>
      </c>
      <c r="FQ72" s="207" t="e">
        <f t="shared" si="306"/>
        <v>#N/A</v>
      </c>
      <c r="FR72" s="207" t="e">
        <f t="shared" si="307"/>
        <v>#N/A</v>
      </c>
      <c r="FS72" s="207" t="e">
        <f t="shared" si="308"/>
        <v>#N/A</v>
      </c>
      <c r="FT72" s="207" t="e">
        <f t="shared" si="309"/>
        <v>#N/A</v>
      </c>
      <c r="FU72" s="207" t="e">
        <f t="shared" si="310"/>
        <v>#N/A</v>
      </c>
      <c r="FV72" s="207" t="e">
        <f t="shared" si="311"/>
        <v>#N/A</v>
      </c>
      <c r="FW72" s="207" t="e">
        <f t="shared" si="312"/>
        <v>#N/A</v>
      </c>
      <c r="FX72" s="207" t="e">
        <f t="shared" si="313"/>
        <v>#N/A</v>
      </c>
      <c r="FY72" s="207" t="e">
        <f t="shared" si="314"/>
        <v>#N/A</v>
      </c>
      <c r="FZ72" s="207" t="e">
        <f t="shared" si="315"/>
        <v>#N/A</v>
      </c>
      <c r="GA72" s="207" t="e">
        <f t="shared" si="316"/>
        <v>#N/A</v>
      </c>
      <c r="GB72" s="207" t="e">
        <f t="shared" si="317"/>
        <v>#N/A</v>
      </c>
      <c r="GC72" s="207" t="e">
        <f t="shared" si="318"/>
        <v>#N/A</v>
      </c>
      <c r="GD72" s="207" t="e">
        <f t="shared" si="319"/>
        <v>#N/A</v>
      </c>
      <c r="GE72" s="207" t="e">
        <f t="shared" si="320"/>
        <v>#N/A</v>
      </c>
      <c r="GF72" s="207" t="e">
        <f t="shared" si="321"/>
        <v>#N/A</v>
      </c>
      <c r="GG72" s="207" t="e">
        <f t="shared" si="322"/>
        <v>#N/A</v>
      </c>
      <c r="GH72" s="207" t="e">
        <f t="shared" si="323"/>
        <v>#N/A</v>
      </c>
      <c r="GI72" s="207" t="e">
        <f t="shared" si="324"/>
        <v>#N/A</v>
      </c>
      <c r="GJ72" s="207" t="e">
        <f t="shared" si="325"/>
        <v>#N/A</v>
      </c>
      <c r="GK72" s="207" t="e">
        <f t="shared" si="326"/>
        <v>#N/A</v>
      </c>
      <c r="GL72" s="207" t="e">
        <f t="shared" si="327"/>
        <v>#N/A</v>
      </c>
      <c r="GM72" s="207" t="e">
        <f t="shared" si="328"/>
        <v>#N/A</v>
      </c>
      <c r="GN72" s="207" t="e">
        <f t="shared" si="329"/>
        <v>#N/A</v>
      </c>
      <c r="GO72" s="207" t="e">
        <f t="shared" si="330"/>
        <v>#N/A</v>
      </c>
      <c r="GP72" s="207" t="e">
        <f t="shared" si="331"/>
        <v>#N/A</v>
      </c>
      <c r="GQ72" s="207" t="e">
        <f t="shared" si="332"/>
        <v>#N/A</v>
      </c>
      <c r="GR72" s="207" t="e">
        <f t="shared" si="333"/>
        <v>#N/A</v>
      </c>
      <c r="GS72" s="207" t="e">
        <f t="shared" si="334"/>
        <v>#N/A</v>
      </c>
      <c r="GT72" s="207" t="e">
        <f t="shared" si="335"/>
        <v>#N/A</v>
      </c>
      <c r="GU72" s="207" t="e">
        <f t="shared" si="336"/>
        <v>#N/A</v>
      </c>
      <c r="GV72" s="207" t="e">
        <f t="shared" si="337"/>
        <v>#N/A</v>
      </c>
      <c r="GW72" s="207" t="e">
        <f t="shared" si="338"/>
        <v>#N/A</v>
      </c>
      <c r="GX72" s="207" t="e">
        <f t="shared" si="339"/>
        <v>#N/A</v>
      </c>
      <c r="GY72" s="207" t="e">
        <f t="shared" si="340"/>
        <v>#N/A</v>
      </c>
      <c r="GZ72" s="207" t="e">
        <f t="shared" si="341"/>
        <v>#N/A</v>
      </c>
      <c r="HA72" s="207" t="e">
        <f t="shared" si="342"/>
        <v>#N/A</v>
      </c>
      <c r="HB72" s="207" t="e">
        <f t="shared" si="343"/>
        <v>#N/A</v>
      </c>
      <c r="HC72" s="207" t="e">
        <f t="shared" si="344"/>
        <v>#N/A</v>
      </c>
      <c r="HD72" s="207" t="e">
        <f t="shared" si="345"/>
        <v>#N/A</v>
      </c>
      <c r="HE72" s="207" t="e">
        <f t="shared" si="346"/>
        <v>#N/A</v>
      </c>
      <c r="HF72" s="207" t="e">
        <f t="shared" si="347"/>
        <v>#N/A</v>
      </c>
      <c r="HG72" s="207" t="e">
        <f t="shared" si="348"/>
        <v>#N/A</v>
      </c>
      <c r="HH72" s="207" t="e">
        <f t="shared" si="349"/>
        <v>#N/A</v>
      </c>
      <c r="HI72" s="207" t="e">
        <f t="shared" si="350"/>
        <v>#N/A</v>
      </c>
      <c r="HJ72" s="207" t="e">
        <f t="shared" si="351"/>
        <v>#N/A</v>
      </c>
      <c r="HK72" s="207" t="e">
        <f t="shared" si="352"/>
        <v>#N/A</v>
      </c>
      <c r="HL72" s="207" t="e">
        <f t="shared" si="353"/>
        <v>#N/A</v>
      </c>
      <c r="HM72" s="207" t="e">
        <f t="shared" si="354"/>
        <v>#N/A</v>
      </c>
      <c r="HN72" s="207" t="e">
        <f t="shared" si="355"/>
        <v>#N/A</v>
      </c>
      <c r="HO72" s="207" t="e">
        <f t="shared" si="356"/>
        <v>#N/A</v>
      </c>
      <c r="HP72" s="207" t="e">
        <f t="shared" si="357"/>
        <v>#N/A</v>
      </c>
      <c r="HQ72" s="207" t="e">
        <f t="shared" si="358"/>
        <v>#N/A</v>
      </c>
      <c r="HR72" s="207" t="e">
        <f t="shared" si="359"/>
        <v>#N/A</v>
      </c>
      <c r="HS72" s="207" t="e">
        <f t="shared" si="360"/>
        <v>#N/A</v>
      </c>
      <c r="HT72" s="207" t="e">
        <f t="shared" si="361"/>
        <v>#N/A</v>
      </c>
      <c r="HU72" s="207" t="e">
        <f t="shared" si="362"/>
        <v>#N/A</v>
      </c>
      <c r="HV72" s="207" t="e">
        <f t="shared" si="363"/>
        <v>#N/A</v>
      </c>
      <c r="HW72" s="207" t="e">
        <f t="shared" si="364"/>
        <v>#N/A</v>
      </c>
      <c r="HX72" s="207" t="e">
        <f t="shared" si="365"/>
        <v>#N/A</v>
      </c>
      <c r="HY72" s="207" t="e">
        <f t="shared" si="366"/>
        <v>#N/A</v>
      </c>
      <c r="HZ72" s="207" t="e">
        <f t="shared" si="367"/>
        <v>#N/A</v>
      </c>
      <c r="IA72" s="207" t="e">
        <f t="shared" si="368"/>
        <v>#N/A</v>
      </c>
      <c r="IB72" s="207" t="e">
        <f t="shared" si="369"/>
        <v>#N/A</v>
      </c>
    </row>
    <row r="73" spans="1:236" hidden="1" x14ac:dyDescent="0.25">
      <c r="A73" s="22">
        <v>70</v>
      </c>
      <c r="B73" s="110" t="str">
        <f t="shared" si="253"/>
        <v/>
      </c>
      <c r="C73" s="124"/>
      <c r="D73" s="110" t="str">
        <f t="shared" si="254"/>
        <v/>
      </c>
      <c r="E73" s="119" t="str">
        <f t="shared" si="255"/>
        <v/>
      </c>
      <c r="F73" s="23" t="str">
        <f t="shared" si="256"/>
        <v/>
      </c>
      <c r="G73" s="24" t="str">
        <f t="shared" si="257"/>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258"/>
        <v/>
      </c>
      <c r="K73" s="26"/>
      <c r="L73" s="24" t="str">
        <f>IF(OR(F73="",K73=""),"",MATCH(K73,Confidence!$A$1:$A$10,0))</f>
        <v/>
      </c>
      <c r="M73" s="27" t="str">
        <f t="shared" si="259"/>
        <v/>
      </c>
      <c r="N73" s="27" t="str">
        <f t="shared" si="260"/>
        <v/>
      </c>
      <c r="O73" s="24"/>
      <c r="P73" s="111" t="str">
        <f t="shared" si="261"/>
        <v/>
      </c>
      <c r="Q73" s="111" t="str">
        <f t="shared" si="262"/>
        <v/>
      </c>
      <c r="R73" s="39" t="str">
        <f t="shared" si="263"/>
        <v/>
      </c>
      <c r="S73" s="124"/>
      <c r="T73" s="218" t="str">
        <f>IF(AND(B73&gt;0,C73&gt;0,D73&gt;0,M73&gt;0,N73&gt;0,S73&gt;0,NOT(K73="")),ABS(VLOOKUP($S$1,VLookups!$A$28:$B$29,2,FALSE)-_xlfn.BETA.DIST(S73,IF(G73="L",N73,M73),IF(G73="L",M73,N73),TRUE,B73,D73)),"")</f>
        <v/>
      </c>
      <c r="U73" s="121" t="str">
        <f>IF(OR($M73="",$N73=""),"",_xlfn.BETA.INV(ABS(VLOOKUP($S$1,VLookups!$A$28:$B$29,2,FALSE)-U$3),IF($G73="L",$N73,$M73),IF($G73="L",$M73,$N73),$B73,$D73))</f>
        <v/>
      </c>
      <c r="V73" s="122" t="str">
        <f>IF(OR($M73="",$N73=""),"",_xlfn.BETA.INV(ABS(VLOOKUP($S$1,VLookups!$A$28:$B$29,2,FALSE)-V$3),IF($G73="L",$N73,$M73),IF($G73="L",$M73,$N73),$B73,$D73))</f>
        <v/>
      </c>
      <c r="W73" s="121" t="str">
        <f>IF(OR($M73="",$N73=""),"",_xlfn.BETA.INV(ABS(VLOOKUP($S$1,VLookups!$A$28:$B$29,2,FALSE)-W$3),IF($G73="L",$N73,$M73),IF($G73="L",$M73,$N73),$B73,$D73))</f>
        <v/>
      </c>
      <c r="X73" s="122" t="str">
        <f>IF(OR($M73="",$N73=""),"",_xlfn.BETA.INV(ABS(VLOOKUP($S$1,VLookups!$A$28:$B$29,2,FALSE)-X$3),IF($G73="L",$N73,$M73),IF($G73="L",$M73,$N73),$B73,$D73))</f>
        <v/>
      </c>
      <c r="Y73" s="121" t="str">
        <f>IF(OR($M73="",$N73=""),"",_xlfn.BETA.INV(ABS(VLOOKUP($S$1,VLookups!$A$28:$B$29,2,FALSE)-Y$3),IF($G73="L",$N73,$M73),IF($G73="L",$M73,$N73),$B73,$D73))</f>
        <v/>
      </c>
      <c r="Z73" s="122" t="str">
        <f>IF(OR($M73="",$N73=""),"",_xlfn.BETA.INV(ABS(VLOOKUP($S$1,VLookups!$A$28:$B$29,2,FALSE)-Z$3),IF($G73="L",$N73,$M73),IF($G73="L",$M73,$N73),$B73,$D73))</f>
        <v/>
      </c>
      <c r="AA73" s="121" t="str">
        <f>IF(OR($M73="",$N73=""),"",_xlfn.BETA.INV(ABS(VLOOKUP($S$1,VLookups!$A$28:$B$29,2,FALSE)-AA$3),IF($G73="L",$N73,$M73),IF($G73="L",$M73,$N73),$B73,$D73))</f>
        <v/>
      </c>
      <c r="AB73" s="122" t="str">
        <f>IF(OR($M73="",$N73=""),"",_xlfn.BETA.INV(ABS(VLOOKUP($S$1,VLookups!$A$28:$B$29,2,FALSE)-AB$3),IF($G73="L",$N73,$M73),IF($G73="L",$M73,$N73),$B73,$D73))</f>
        <v/>
      </c>
      <c r="AC73" s="121" t="str">
        <f>IF(OR($M73="",$N73=""),"",_xlfn.BETA.INV(ABS(VLOOKUP($S$1,VLookups!$A$28:$B$29,2,FALSE)-AC$3),IF($G73="L",$N73,$M73),IF($G73="L",$M73,$N73),$B73,$D73))</f>
        <v/>
      </c>
      <c r="AD73" s="122" t="str">
        <f>IF(OR($M73="",$N73=""),"",_xlfn.BETA.INV(ABS(VLOOKUP($S$1,VLookups!$A$28:$B$29,2,FALSE)-AD$3),IF($G73="L",$N73,$M73),IF($G73="L",$M73,$N73),$B73,$D73))</f>
        <v/>
      </c>
      <c r="AE73" s="121" t="str">
        <f>IF(OR($M73="",$N73=""),"",_xlfn.BETA.INV(ABS(VLOOKUP($S$1,VLookups!$A$28:$B$29,2,FALSE)-AE$3),IF($G73="L",$N73,$M73),IF($G73="L",$M73,$N73),$B73,$D73))</f>
        <v/>
      </c>
      <c r="AF73" s="122" t="str">
        <f>IF(OR($M73="",$N73=""),"",_xlfn.BETA.INV(ABS(VLOOKUP($S$1,VLookups!$A$28:$B$29,2,FALSE)-AF$3),IF($G73="L",$N73,$M73),IF($G73="L",$M73,$N73),$B73,$D73))</f>
        <v/>
      </c>
      <c r="AG73" s="17"/>
      <c r="AH73" s="208" t="str">
        <f t="shared" si="264"/>
        <v/>
      </c>
      <c r="AI73" s="206" t="str">
        <f t="shared" si="265"/>
        <v/>
      </c>
      <c r="AJ73" s="190" t="str">
        <f t="shared" ref="AJ73:CU73" si="376">IF(ISNONTEXT($AH73),AI73+$AH73,"")</f>
        <v/>
      </c>
      <c r="AK73" s="190" t="str">
        <f t="shared" si="376"/>
        <v/>
      </c>
      <c r="AL73" s="190" t="str">
        <f t="shared" si="376"/>
        <v/>
      </c>
      <c r="AM73" s="190" t="str">
        <f t="shared" si="376"/>
        <v/>
      </c>
      <c r="AN73" s="190" t="str">
        <f t="shared" si="376"/>
        <v/>
      </c>
      <c r="AO73" s="190" t="str">
        <f t="shared" si="376"/>
        <v/>
      </c>
      <c r="AP73" s="190" t="str">
        <f t="shared" si="376"/>
        <v/>
      </c>
      <c r="AQ73" s="190" t="str">
        <f t="shared" si="376"/>
        <v/>
      </c>
      <c r="AR73" s="190" t="str">
        <f t="shared" si="376"/>
        <v/>
      </c>
      <c r="AS73" s="190" t="str">
        <f t="shared" si="376"/>
        <v/>
      </c>
      <c r="AT73" s="190" t="str">
        <f t="shared" si="376"/>
        <v/>
      </c>
      <c r="AU73" s="190" t="str">
        <f t="shared" si="376"/>
        <v/>
      </c>
      <c r="AV73" s="190" t="str">
        <f t="shared" si="376"/>
        <v/>
      </c>
      <c r="AW73" s="190" t="str">
        <f t="shared" si="376"/>
        <v/>
      </c>
      <c r="AX73" s="190" t="str">
        <f t="shared" si="376"/>
        <v/>
      </c>
      <c r="AY73" s="190" t="str">
        <f t="shared" si="376"/>
        <v/>
      </c>
      <c r="AZ73" s="190" t="str">
        <f t="shared" si="376"/>
        <v/>
      </c>
      <c r="BA73" s="190" t="str">
        <f t="shared" si="376"/>
        <v/>
      </c>
      <c r="BB73" s="190" t="str">
        <f t="shared" si="376"/>
        <v/>
      </c>
      <c r="BC73" s="190" t="str">
        <f t="shared" si="376"/>
        <v/>
      </c>
      <c r="BD73" s="190" t="str">
        <f t="shared" si="376"/>
        <v/>
      </c>
      <c r="BE73" s="190" t="str">
        <f t="shared" si="376"/>
        <v/>
      </c>
      <c r="BF73" s="190" t="str">
        <f t="shared" si="376"/>
        <v/>
      </c>
      <c r="BG73" s="190" t="str">
        <f t="shared" si="376"/>
        <v/>
      </c>
      <c r="BH73" s="190" t="str">
        <f t="shared" si="376"/>
        <v/>
      </c>
      <c r="BI73" s="190" t="str">
        <f t="shared" si="376"/>
        <v/>
      </c>
      <c r="BJ73" s="190" t="str">
        <f t="shared" si="376"/>
        <v/>
      </c>
      <c r="BK73" s="190" t="str">
        <f t="shared" si="376"/>
        <v/>
      </c>
      <c r="BL73" s="190" t="str">
        <f t="shared" si="376"/>
        <v/>
      </c>
      <c r="BM73" s="190" t="str">
        <f t="shared" si="376"/>
        <v/>
      </c>
      <c r="BN73" s="190" t="str">
        <f t="shared" si="376"/>
        <v/>
      </c>
      <c r="BO73" s="190" t="str">
        <f t="shared" si="376"/>
        <v/>
      </c>
      <c r="BP73" s="190" t="str">
        <f t="shared" si="376"/>
        <v/>
      </c>
      <c r="BQ73" s="190" t="str">
        <f t="shared" si="376"/>
        <v/>
      </c>
      <c r="BR73" s="190" t="str">
        <f t="shared" si="376"/>
        <v/>
      </c>
      <c r="BS73" s="190" t="str">
        <f t="shared" si="376"/>
        <v/>
      </c>
      <c r="BT73" s="190" t="str">
        <f t="shared" si="376"/>
        <v/>
      </c>
      <c r="BU73" s="190" t="str">
        <f t="shared" si="376"/>
        <v/>
      </c>
      <c r="BV73" s="190" t="str">
        <f t="shared" si="376"/>
        <v/>
      </c>
      <c r="BW73" s="190" t="str">
        <f t="shared" si="376"/>
        <v/>
      </c>
      <c r="BX73" s="190" t="str">
        <f t="shared" si="376"/>
        <v/>
      </c>
      <c r="BY73" s="190" t="str">
        <f t="shared" si="376"/>
        <v/>
      </c>
      <c r="BZ73" s="190" t="str">
        <f t="shared" si="376"/>
        <v/>
      </c>
      <c r="CA73" s="190" t="str">
        <f t="shared" si="376"/>
        <v/>
      </c>
      <c r="CB73" s="190" t="str">
        <f t="shared" si="376"/>
        <v/>
      </c>
      <c r="CC73" s="190" t="str">
        <f t="shared" si="376"/>
        <v/>
      </c>
      <c r="CD73" s="190" t="str">
        <f t="shared" si="376"/>
        <v/>
      </c>
      <c r="CE73" s="190" t="str">
        <f t="shared" si="376"/>
        <v/>
      </c>
      <c r="CF73" s="190" t="str">
        <f t="shared" si="376"/>
        <v/>
      </c>
      <c r="CG73" s="190" t="str">
        <f t="shared" si="376"/>
        <v/>
      </c>
      <c r="CH73" s="190" t="str">
        <f t="shared" si="376"/>
        <v/>
      </c>
      <c r="CI73" s="190" t="str">
        <f t="shared" si="376"/>
        <v/>
      </c>
      <c r="CJ73" s="190" t="str">
        <f t="shared" si="376"/>
        <v/>
      </c>
      <c r="CK73" s="190" t="str">
        <f t="shared" si="376"/>
        <v/>
      </c>
      <c r="CL73" s="190" t="str">
        <f t="shared" si="376"/>
        <v/>
      </c>
      <c r="CM73" s="190" t="str">
        <f t="shared" si="376"/>
        <v/>
      </c>
      <c r="CN73" s="190" t="str">
        <f t="shared" si="376"/>
        <v/>
      </c>
      <c r="CO73" s="190" t="str">
        <f t="shared" si="376"/>
        <v/>
      </c>
      <c r="CP73" s="190" t="str">
        <f t="shared" si="376"/>
        <v/>
      </c>
      <c r="CQ73" s="190" t="str">
        <f t="shared" si="376"/>
        <v/>
      </c>
      <c r="CR73" s="190" t="str">
        <f t="shared" si="376"/>
        <v/>
      </c>
      <c r="CS73" s="190" t="str">
        <f t="shared" si="376"/>
        <v/>
      </c>
      <c r="CT73" s="190" t="str">
        <f t="shared" si="376"/>
        <v/>
      </c>
      <c r="CU73" s="190" t="str">
        <f t="shared" si="376"/>
        <v/>
      </c>
      <c r="CV73" s="190" t="str">
        <f t="shared" ref="CV73:ED73" si="377">IF(ISNONTEXT($AH73),CU73+$AH73,"")</f>
        <v/>
      </c>
      <c r="CW73" s="190" t="str">
        <f t="shared" si="377"/>
        <v/>
      </c>
      <c r="CX73" s="190" t="str">
        <f t="shared" si="377"/>
        <v/>
      </c>
      <c r="CY73" s="190" t="str">
        <f t="shared" si="377"/>
        <v/>
      </c>
      <c r="CZ73" s="190" t="str">
        <f t="shared" si="377"/>
        <v/>
      </c>
      <c r="DA73" s="190" t="str">
        <f t="shared" si="377"/>
        <v/>
      </c>
      <c r="DB73" s="190" t="str">
        <f t="shared" si="377"/>
        <v/>
      </c>
      <c r="DC73" s="190" t="str">
        <f t="shared" si="377"/>
        <v/>
      </c>
      <c r="DD73" s="190" t="str">
        <f t="shared" si="377"/>
        <v/>
      </c>
      <c r="DE73" s="190" t="str">
        <f t="shared" si="377"/>
        <v/>
      </c>
      <c r="DF73" s="190" t="str">
        <f t="shared" si="377"/>
        <v/>
      </c>
      <c r="DG73" s="190" t="str">
        <f t="shared" si="377"/>
        <v/>
      </c>
      <c r="DH73" s="190" t="str">
        <f t="shared" si="377"/>
        <v/>
      </c>
      <c r="DI73" s="190" t="str">
        <f t="shared" si="377"/>
        <v/>
      </c>
      <c r="DJ73" s="190" t="str">
        <f t="shared" si="377"/>
        <v/>
      </c>
      <c r="DK73" s="190" t="str">
        <f t="shared" si="377"/>
        <v/>
      </c>
      <c r="DL73" s="190" t="str">
        <f t="shared" si="377"/>
        <v/>
      </c>
      <c r="DM73" s="190" t="str">
        <f t="shared" si="377"/>
        <v/>
      </c>
      <c r="DN73" s="190" t="str">
        <f t="shared" si="377"/>
        <v/>
      </c>
      <c r="DO73" s="190" t="str">
        <f t="shared" si="377"/>
        <v/>
      </c>
      <c r="DP73" s="190" t="str">
        <f t="shared" si="377"/>
        <v/>
      </c>
      <c r="DQ73" s="190" t="str">
        <f t="shared" si="377"/>
        <v/>
      </c>
      <c r="DR73" s="190" t="str">
        <f t="shared" si="377"/>
        <v/>
      </c>
      <c r="DS73" s="190" t="str">
        <f t="shared" si="377"/>
        <v/>
      </c>
      <c r="DT73" s="190" t="str">
        <f t="shared" si="377"/>
        <v/>
      </c>
      <c r="DU73" s="190" t="str">
        <f t="shared" si="377"/>
        <v/>
      </c>
      <c r="DV73" s="190" t="str">
        <f t="shared" si="377"/>
        <v/>
      </c>
      <c r="DW73" s="190" t="str">
        <f t="shared" si="377"/>
        <v/>
      </c>
      <c r="DX73" s="190" t="str">
        <f t="shared" si="377"/>
        <v/>
      </c>
      <c r="DY73" s="190" t="str">
        <f t="shared" si="377"/>
        <v/>
      </c>
      <c r="DZ73" s="190" t="str">
        <f t="shared" si="377"/>
        <v/>
      </c>
      <c r="EA73" s="190" t="str">
        <f t="shared" si="377"/>
        <v/>
      </c>
      <c r="EB73" s="190" t="str">
        <f t="shared" si="377"/>
        <v/>
      </c>
      <c r="EC73" s="190" t="str">
        <f t="shared" si="377"/>
        <v/>
      </c>
      <c r="ED73" s="190" t="str">
        <f t="shared" si="377"/>
        <v/>
      </c>
      <c r="EE73" s="206" t="str">
        <f t="shared" si="268"/>
        <v/>
      </c>
      <c r="EF73" s="207" t="e">
        <f t="shared" si="269"/>
        <v>#N/A</v>
      </c>
      <c r="EG73" s="207" t="e">
        <f t="shared" si="270"/>
        <v>#N/A</v>
      </c>
      <c r="EH73" s="207" t="e">
        <f t="shared" si="271"/>
        <v>#N/A</v>
      </c>
      <c r="EI73" s="207" t="e">
        <f t="shared" si="272"/>
        <v>#N/A</v>
      </c>
      <c r="EJ73" s="207" t="e">
        <f t="shared" si="273"/>
        <v>#N/A</v>
      </c>
      <c r="EK73" s="207" t="e">
        <f t="shared" si="274"/>
        <v>#N/A</v>
      </c>
      <c r="EL73" s="207" t="e">
        <f t="shared" si="275"/>
        <v>#N/A</v>
      </c>
      <c r="EM73" s="207" t="e">
        <f t="shared" si="276"/>
        <v>#N/A</v>
      </c>
      <c r="EN73" s="207" t="e">
        <f t="shared" si="277"/>
        <v>#N/A</v>
      </c>
      <c r="EO73" s="207" t="e">
        <f t="shared" si="278"/>
        <v>#N/A</v>
      </c>
      <c r="EP73" s="207" t="e">
        <f t="shared" si="279"/>
        <v>#N/A</v>
      </c>
      <c r="EQ73" s="207" t="e">
        <f t="shared" si="280"/>
        <v>#N/A</v>
      </c>
      <c r="ER73" s="207" t="e">
        <f t="shared" si="281"/>
        <v>#N/A</v>
      </c>
      <c r="ES73" s="207" t="e">
        <f t="shared" si="282"/>
        <v>#N/A</v>
      </c>
      <c r="ET73" s="207" t="e">
        <f t="shared" si="283"/>
        <v>#N/A</v>
      </c>
      <c r="EU73" s="207" t="e">
        <f t="shared" si="284"/>
        <v>#N/A</v>
      </c>
      <c r="EV73" s="207" t="e">
        <f t="shared" si="285"/>
        <v>#N/A</v>
      </c>
      <c r="EW73" s="207" t="e">
        <f t="shared" si="286"/>
        <v>#N/A</v>
      </c>
      <c r="EX73" s="207" t="e">
        <f t="shared" si="287"/>
        <v>#N/A</v>
      </c>
      <c r="EY73" s="207" t="e">
        <f t="shared" si="288"/>
        <v>#N/A</v>
      </c>
      <c r="EZ73" s="207" t="e">
        <f t="shared" si="289"/>
        <v>#N/A</v>
      </c>
      <c r="FA73" s="207" t="e">
        <f t="shared" si="290"/>
        <v>#N/A</v>
      </c>
      <c r="FB73" s="207" t="e">
        <f t="shared" si="291"/>
        <v>#N/A</v>
      </c>
      <c r="FC73" s="207" t="e">
        <f t="shared" si="292"/>
        <v>#N/A</v>
      </c>
      <c r="FD73" s="207" t="e">
        <f t="shared" si="293"/>
        <v>#N/A</v>
      </c>
      <c r="FE73" s="207" t="e">
        <f t="shared" si="294"/>
        <v>#N/A</v>
      </c>
      <c r="FF73" s="207" t="e">
        <f t="shared" si="295"/>
        <v>#N/A</v>
      </c>
      <c r="FG73" s="207" t="e">
        <f t="shared" si="296"/>
        <v>#N/A</v>
      </c>
      <c r="FH73" s="207" t="e">
        <f t="shared" si="297"/>
        <v>#N/A</v>
      </c>
      <c r="FI73" s="207" t="e">
        <f t="shared" si="298"/>
        <v>#N/A</v>
      </c>
      <c r="FJ73" s="207" t="e">
        <f t="shared" si="299"/>
        <v>#N/A</v>
      </c>
      <c r="FK73" s="207" t="e">
        <f t="shared" si="300"/>
        <v>#N/A</v>
      </c>
      <c r="FL73" s="207" t="e">
        <f t="shared" si="301"/>
        <v>#N/A</v>
      </c>
      <c r="FM73" s="207" t="e">
        <f t="shared" si="302"/>
        <v>#N/A</v>
      </c>
      <c r="FN73" s="207" t="e">
        <f t="shared" si="303"/>
        <v>#N/A</v>
      </c>
      <c r="FO73" s="207" t="e">
        <f t="shared" si="304"/>
        <v>#N/A</v>
      </c>
      <c r="FP73" s="207" t="e">
        <f t="shared" si="305"/>
        <v>#N/A</v>
      </c>
      <c r="FQ73" s="207" t="e">
        <f t="shared" si="306"/>
        <v>#N/A</v>
      </c>
      <c r="FR73" s="207" t="e">
        <f t="shared" si="307"/>
        <v>#N/A</v>
      </c>
      <c r="FS73" s="207" t="e">
        <f t="shared" si="308"/>
        <v>#N/A</v>
      </c>
      <c r="FT73" s="207" t="e">
        <f t="shared" si="309"/>
        <v>#N/A</v>
      </c>
      <c r="FU73" s="207" t="e">
        <f t="shared" si="310"/>
        <v>#N/A</v>
      </c>
      <c r="FV73" s="207" t="e">
        <f t="shared" si="311"/>
        <v>#N/A</v>
      </c>
      <c r="FW73" s="207" t="e">
        <f t="shared" si="312"/>
        <v>#N/A</v>
      </c>
      <c r="FX73" s="207" t="e">
        <f t="shared" si="313"/>
        <v>#N/A</v>
      </c>
      <c r="FY73" s="207" t="e">
        <f t="shared" si="314"/>
        <v>#N/A</v>
      </c>
      <c r="FZ73" s="207" t="e">
        <f t="shared" si="315"/>
        <v>#N/A</v>
      </c>
      <c r="GA73" s="207" t="e">
        <f t="shared" si="316"/>
        <v>#N/A</v>
      </c>
      <c r="GB73" s="207" t="e">
        <f t="shared" si="317"/>
        <v>#N/A</v>
      </c>
      <c r="GC73" s="207" t="e">
        <f t="shared" si="318"/>
        <v>#N/A</v>
      </c>
      <c r="GD73" s="207" t="e">
        <f t="shared" si="319"/>
        <v>#N/A</v>
      </c>
      <c r="GE73" s="207" t="e">
        <f t="shared" si="320"/>
        <v>#N/A</v>
      </c>
      <c r="GF73" s="207" t="e">
        <f t="shared" si="321"/>
        <v>#N/A</v>
      </c>
      <c r="GG73" s="207" t="e">
        <f t="shared" si="322"/>
        <v>#N/A</v>
      </c>
      <c r="GH73" s="207" t="e">
        <f t="shared" si="323"/>
        <v>#N/A</v>
      </c>
      <c r="GI73" s="207" t="e">
        <f t="shared" si="324"/>
        <v>#N/A</v>
      </c>
      <c r="GJ73" s="207" t="e">
        <f t="shared" si="325"/>
        <v>#N/A</v>
      </c>
      <c r="GK73" s="207" t="e">
        <f t="shared" si="326"/>
        <v>#N/A</v>
      </c>
      <c r="GL73" s="207" t="e">
        <f t="shared" si="327"/>
        <v>#N/A</v>
      </c>
      <c r="GM73" s="207" t="e">
        <f t="shared" si="328"/>
        <v>#N/A</v>
      </c>
      <c r="GN73" s="207" t="e">
        <f t="shared" si="329"/>
        <v>#N/A</v>
      </c>
      <c r="GO73" s="207" t="e">
        <f t="shared" si="330"/>
        <v>#N/A</v>
      </c>
      <c r="GP73" s="207" t="e">
        <f t="shared" si="331"/>
        <v>#N/A</v>
      </c>
      <c r="GQ73" s="207" t="e">
        <f t="shared" si="332"/>
        <v>#N/A</v>
      </c>
      <c r="GR73" s="207" t="e">
        <f t="shared" si="333"/>
        <v>#N/A</v>
      </c>
      <c r="GS73" s="207" t="e">
        <f t="shared" si="334"/>
        <v>#N/A</v>
      </c>
      <c r="GT73" s="207" t="e">
        <f t="shared" si="335"/>
        <v>#N/A</v>
      </c>
      <c r="GU73" s="207" t="e">
        <f t="shared" si="336"/>
        <v>#N/A</v>
      </c>
      <c r="GV73" s="207" t="e">
        <f t="shared" si="337"/>
        <v>#N/A</v>
      </c>
      <c r="GW73" s="207" t="e">
        <f t="shared" si="338"/>
        <v>#N/A</v>
      </c>
      <c r="GX73" s="207" t="e">
        <f t="shared" si="339"/>
        <v>#N/A</v>
      </c>
      <c r="GY73" s="207" t="e">
        <f t="shared" si="340"/>
        <v>#N/A</v>
      </c>
      <c r="GZ73" s="207" t="e">
        <f t="shared" si="341"/>
        <v>#N/A</v>
      </c>
      <c r="HA73" s="207" t="e">
        <f t="shared" si="342"/>
        <v>#N/A</v>
      </c>
      <c r="HB73" s="207" t="e">
        <f t="shared" si="343"/>
        <v>#N/A</v>
      </c>
      <c r="HC73" s="207" t="e">
        <f t="shared" si="344"/>
        <v>#N/A</v>
      </c>
      <c r="HD73" s="207" t="e">
        <f t="shared" si="345"/>
        <v>#N/A</v>
      </c>
      <c r="HE73" s="207" t="e">
        <f t="shared" si="346"/>
        <v>#N/A</v>
      </c>
      <c r="HF73" s="207" t="e">
        <f t="shared" si="347"/>
        <v>#N/A</v>
      </c>
      <c r="HG73" s="207" t="e">
        <f t="shared" si="348"/>
        <v>#N/A</v>
      </c>
      <c r="HH73" s="207" t="e">
        <f t="shared" si="349"/>
        <v>#N/A</v>
      </c>
      <c r="HI73" s="207" t="e">
        <f t="shared" si="350"/>
        <v>#N/A</v>
      </c>
      <c r="HJ73" s="207" t="e">
        <f t="shared" si="351"/>
        <v>#N/A</v>
      </c>
      <c r="HK73" s="207" t="e">
        <f t="shared" si="352"/>
        <v>#N/A</v>
      </c>
      <c r="HL73" s="207" t="e">
        <f t="shared" si="353"/>
        <v>#N/A</v>
      </c>
      <c r="HM73" s="207" t="e">
        <f t="shared" si="354"/>
        <v>#N/A</v>
      </c>
      <c r="HN73" s="207" t="e">
        <f t="shared" si="355"/>
        <v>#N/A</v>
      </c>
      <c r="HO73" s="207" t="e">
        <f t="shared" si="356"/>
        <v>#N/A</v>
      </c>
      <c r="HP73" s="207" t="e">
        <f t="shared" si="357"/>
        <v>#N/A</v>
      </c>
      <c r="HQ73" s="207" t="e">
        <f t="shared" si="358"/>
        <v>#N/A</v>
      </c>
      <c r="HR73" s="207" t="e">
        <f t="shared" si="359"/>
        <v>#N/A</v>
      </c>
      <c r="HS73" s="207" t="e">
        <f t="shared" si="360"/>
        <v>#N/A</v>
      </c>
      <c r="HT73" s="207" t="e">
        <f t="shared" si="361"/>
        <v>#N/A</v>
      </c>
      <c r="HU73" s="207" t="e">
        <f t="shared" si="362"/>
        <v>#N/A</v>
      </c>
      <c r="HV73" s="207" t="e">
        <f t="shared" si="363"/>
        <v>#N/A</v>
      </c>
      <c r="HW73" s="207" t="e">
        <f t="shared" si="364"/>
        <v>#N/A</v>
      </c>
      <c r="HX73" s="207" t="e">
        <f t="shared" si="365"/>
        <v>#N/A</v>
      </c>
      <c r="HY73" s="207" t="e">
        <f t="shared" si="366"/>
        <v>#N/A</v>
      </c>
      <c r="HZ73" s="207" t="e">
        <f t="shared" si="367"/>
        <v>#N/A</v>
      </c>
      <c r="IA73" s="207" t="e">
        <f t="shared" si="368"/>
        <v>#N/A</v>
      </c>
      <c r="IB73" s="207" t="e">
        <f t="shared" si="369"/>
        <v>#N/A</v>
      </c>
    </row>
    <row r="74" spans="1:236" hidden="1" x14ac:dyDescent="0.25">
      <c r="A74" s="22">
        <v>71</v>
      </c>
      <c r="B74" s="110" t="str">
        <f t="shared" si="253"/>
        <v/>
      </c>
      <c r="C74" s="124"/>
      <c r="D74" s="110" t="str">
        <f t="shared" si="254"/>
        <v/>
      </c>
      <c r="E74" s="119" t="str">
        <f t="shared" si="255"/>
        <v/>
      </c>
      <c r="F74" s="23" t="str">
        <f t="shared" si="256"/>
        <v/>
      </c>
      <c r="G74" s="24" t="str">
        <f t="shared" si="257"/>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258"/>
        <v/>
      </c>
      <c r="K74" s="26"/>
      <c r="L74" s="24" t="str">
        <f>IF(OR(F74="",K74=""),"",MATCH(K74,Confidence!$A$1:$A$10,0))</f>
        <v/>
      </c>
      <c r="M74" s="27" t="str">
        <f t="shared" si="259"/>
        <v/>
      </c>
      <c r="N74" s="27" t="str">
        <f t="shared" si="260"/>
        <v/>
      </c>
      <c r="O74" s="24"/>
      <c r="P74" s="111" t="str">
        <f t="shared" si="261"/>
        <v/>
      </c>
      <c r="Q74" s="111" t="str">
        <f t="shared" si="262"/>
        <v/>
      </c>
      <c r="R74" s="39" t="str">
        <f t="shared" si="263"/>
        <v/>
      </c>
      <c r="S74" s="124"/>
      <c r="T74" s="218" t="str">
        <f>IF(AND(B74&gt;0,C74&gt;0,D74&gt;0,M74&gt;0,N74&gt;0,S74&gt;0,NOT(K74="")),ABS(VLOOKUP($S$1,VLookups!$A$28:$B$29,2,FALSE)-_xlfn.BETA.DIST(S74,IF(G74="L",N74,M74),IF(G74="L",M74,N74),TRUE,B74,D74)),"")</f>
        <v/>
      </c>
      <c r="U74" s="121" t="str">
        <f>IF(OR($M74="",$N74=""),"",_xlfn.BETA.INV(ABS(VLOOKUP($S$1,VLookups!$A$28:$B$29,2,FALSE)-U$3),IF($G74="L",$N74,$M74),IF($G74="L",$M74,$N74),$B74,$D74))</f>
        <v/>
      </c>
      <c r="V74" s="122" t="str">
        <f>IF(OR($M74="",$N74=""),"",_xlfn.BETA.INV(ABS(VLOOKUP($S$1,VLookups!$A$28:$B$29,2,FALSE)-V$3),IF($G74="L",$N74,$M74),IF($G74="L",$M74,$N74),$B74,$D74))</f>
        <v/>
      </c>
      <c r="W74" s="121" t="str">
        <f>IF(OR($M74="",$N74=""),"",_xlfn.BETA.INV(ABS(VLOOKUP($S$1,VLookups!$A$28:$B$29,2,FALSE)-W$3),IF($G74="L",$N74,$M74),IF($G74="L",$M74,$N74),$B74,$D74))</f>
        <v/>
      </c>
      <c r="X74" s="122" t="str">
        <f>IF(OR($M74="",$N74=""),"",_xlfn.BETA.INV(ABS(VLOOKUP($S$1,VLookups!$A$28:$B$29,2,FALSE)-X$3),IF($G74="L",$N74,$M74),IF($G74="L",$M74,$N74),$B74,$D74))</f>
        <v/>
      </c>
      <c r="Y74" s="121" t="str">
        <f>IF(OR($M74="",$N74=""),"",_xlfn.BETA.INV(ABS(VLOOKUP($S$1,VLookups!$A$28:$B$29,2,FALSE)-Y$3),IF($G74="L",$N74,$M74),IF($G74="L",$M74,$N74),$B74,$D74))</f>
        <v/>
      </c>
      <c r="Z74" s="122" t="str">
        <f>IF(OR($M74="",$N74=""),"",_xlfn.BETA.INV(ABS(VLOOKUP($S$1,VLookups!$A$28:$B$29,2,FALSE)-Z$3),IF($G74="L",$N74,$M74),IF($G74="L",$M74,$N74),$B74,$D74))</f>
        <v/>
      </c>
      <c r="AA74" s="121" t="str">
        <f>IF(OR($M74="",$N74=""),"",_xlfn.BETA.INV(ABS(VLOOKUP($S$1,VLookups!$A$28:$B$29,2,FALSE)-AA$3),IF($G74="L",$N74,$M74),IF($G74="L",$M74,$N74),$B74,$D74))</f>
        <v/>
      </c>
      <c r="AB74" s="122" t="str">
        <f>IF(OR($M74="",$N74=""),"",_xlfn.BETA.INV(ABS(VLOOKUP($S$1,VLookups!$A$28:$B$29,2,FALSE)-AB$3),IF($G74="L",$N74,$M74),IF($G74="L",$M74,$N74),$B74,$D74))</f>
        <v/>
      </c>
      <c r="AC74" s="121" t="str">
        <f>IF(OR($M74="",$N74=""),"",_xlfn.BETA.INV(ABS(VLOOKUP($S$1,VLookups!$A$28:$B$29,2,FALSE)-AC$3),IF($G74="L",$N74,$M74),IF($G74="L",$M74,$N74),$B74,$D74))</f>
        <v/>
      </c>
      <c r="AD74" s="122" t="str">
        <f>IF(OR($M74="",$N74=""),"",_xlfn.BETA.INV(ABS(VLOOKUP($S$1,VLookups!$A$28:$B$29,2,FALSE)-AD$3),IF($G74="L",$N74,$M74),IF($G74="L",$M74,$N74),$B74,$D74))</f>
        <v/>
      </c>
      <c r="AE74" s="121" t="str">
        <f>IF(OR($M74="",$N74=""),"",_xlfn.BETA.INV(ABS(VLOOKUP($S$1,VLookups!$A$28:$B$29,2,FALSE)-AE$3),IF($G74="L",$N74,$M74),IF($G74="L",$M74,$N74),$B74,$D74))</f>
        <v/>
      </c>
      <c r="AF74" s="122" t="str">
        <f>IF(OR($M74="",$N74=""),"",_xlfn.BETA.INV(ABS(VLOOKUP($S$1,VLookups!$A$28:$B$29,2,FALSE)-AF$3),IF($G74="L",$N74,$M74),IF($G74="L",$M74,$N74),$B74,$D74))</f>
        <v/>
      </c>
      <c r="AG74" s="17"/>
      <c r="AH74" s="208" t="str">
        <f t="shared" si="264"/>
        <v/>
      </c>
      <c r="AI74" s="206" t="str">
        <f t="shared" si="265"/>
        <v/>
      </c>
      <c r="AJ74" s="190" t="str">
        <f t="shared" ref="AJ74:CU74" si="378">IF(ISNONTEXT($AH74),AI74+$AH74,"")</f>
        <v/>
      </c>
      <c r="AK74" s="190" t="str">
        <f t="shared" si="378"/>
        <v/>
      </c>
      <c r="AL74" s="190" t="str">
        <f t="shared" si="378"/>
        <v/>
      </c>
      <c r="AM74" s="190" t="str">
        <f t="shared" si="378"/>
        <v/>
      </c>
      <c r="AN74" s="190" t="str">
        <f t="shared" si="378"/>
        <v/>
      </c>
      <c r="AO74" s="190" t="str">
        <f t="shared" si="378"/>
        <v/>
      </c>
      <c r="AP74" s="190" t="str">
        <f t="shared" si="378"/>
        <v/>
      </c>
      <c r="AQ74" s="190" t="str">
        <f t="shared" si="378"/>
        <v/>
      </c>
      <c r="AR74" s="190" t="str">
        <f t="shared" si="378"/>
        <v/>
      </c>
      <c r="AS74" s="190" t="str">
        <f t="shared" si="378"/>
        <v/>
      </c>
      <c r="AT74" s="190" t="str">
        <f t="shared" si="378"/>
        <v/>
      </c>
      <c r="AU74" s="190" t="str">
        <f t="shared" si="378"/>
        <v/>
      </c>
      <c r="AV74" s="190" t="str">
        <f t="shared" si="378"/>
        <v/>
      </c>
      <c r="AW74" s="190" t="str">
        <f t="shared" si="378"/>
        <v/>
      </c>
      <c r="AX74" s="190" t="str">
        <f t="shared" si="378"/>
        <v/>
      </c>
      <c r="AY74" s="190" t="str">
        <f t="shared" si="378"/>
        <v/>
      </c>
      <c r="AZ74" s="190" t="str">
        <f t="shared" si="378"/>
        <v/>
      </c>
      <c r="BA74" s="190" t="str">
        <f t="shared" si="378"/>
        <v/>
      </c>
      <c r="BB74" s="190" t="str">
        <f t="shared" si="378"/>
        <v/>
      </c>
      <c r="BC74" s="190" t="str">
        <f t="shared" si="378"/>
        <v/>
      </c>
      <c r="BD74" s="190" t="str">
        <f t="shared" si="378"/>
        <v/>
      </c>
      <c r="BE74" s="190" t="str">
        <f t="shared" si="378"/>
        <v/>
      </c>
      <c r="BF74" s="190" t="str">
        <f t="shared" si="378"/>
        <v/>
      </c>
      <c r="BG74" s="190" t="str">
        <f t="shared" si="378"/>
        <v/>
      </c>
      <c r="BH74" s="190" t="str">
        <f t="shared" si="378"/>
        <v/>
      </c>
      <c r="BI74" s="190" t="str">
        <f t="shared" si="378"/>
        <v/>
      </c>
      <c r="BJ74" s="190" t="str">
        <f t="shared" si="378"/>
        <v/>
      </c>
      <c r="BK74" s="190" t="str">
        <f t="shared" si="378"/>
        <v/>
      </c>
      <c r="BL74" s="190" t="str">
        <f t="shared" si="378"/>
        <v/>
      </c>
      <c r="BM74" s="190" t="str">
        <f t="shared" si="378"/>
        <v/>
      </c>
      <c r="BN74" s="190" t="str">
        <f t="shared" si="378"/>
        <v/>
      </c>
      <c r="BO74" s="190" t="str">
        <f t="shared" si="378"/>
        <v/>
      </c>
      <c r="BP74" s="190" t="str">
        <f t="shared" si="378"/>
        <v/>
      </c>
      <c r="BQ74" s="190" t="str">
        <f t="shared" si="378"/>
        <v/>
      </c>
      <c r="BR74" s="190" t="str">
        <f t="shared" si="378"/>
        <v/>
      </c>
      <c r="BS74" s="190" t="str">
        <f t="shared" si="378"/>
        <v/>
      </c>
      <c r="BT74" s="190" t="str">
        <f t="shared" si="378"/>
        <v/>
      </c>
      <c r="BU74" s="190" t="str">
        <f t="shared" si="378"/>
        <v/>
      </c>
      <c r="BV74" s="190" t="str">
        <f t="shared" si="378"/>
        <v/>
      </c>
      <c r="BW74" s="190" t="str">
        <f t="shared" si="378"/>
        <v/>
      </c>
      <c r="BX74" s="190" t="str">
        <f t="shared" si="378"/>
        <v/>
      </c>
      <c r="BY74" s="190" t="str">
        <f t="shared" si="378"/>
        <v/>
      </c>
      <c r="BZ74" s="190" t="str">
        <f t="shared" si="378"/>
        <v/>
      </c>
      <c r="CA74" s="190" t="str">
        <f t="shared" si="378"/>
        <v/>
      </c>
      <c r="CB74" s="190" t="str">
        <f t="shared" si="378"/>
        <v/>
      </c>
      <c r="CC74" s="190" t="str">
        <f t="shared" si="378"/>
        <v/>
      </c>
      <c r="CD74" s="190" t="str">
        <f t="shared" si="378"/>
        <v/>
      </c>
      <c r="CE74" s="190" t="str">
        <f t="shared" si="378"/>
        <v/>
      </c>
      <c r="CF74" s="190" t="str">
        <f t="shared" si="378"/>
        <v/>
      </c>
      <c r="CG74" s="190" t="str">
        <f t="shared" si="378"/>
        <v/>
      </c>
      <c r="CH74" s="190" t="str">
        <f t="shared" si="378"/>
        <v/>
      </c>
      <c r="CI74" s="190" t="str">
        <f t="shared" si="378"/>
        <v/>
      </c>
      <c r="CJ74" s="190" t="str">
        <f t="shared" si="378"/>
        <v/>
      </c>
      <c r="CK74" s="190" t="str">
        <f t="shared" si="378"/>
        <v/>
      </c>
      <c r="CL74" s="190" t="str">
        <f t="shared" si="378"/>
        <v/>
      </c>
      <c r="CM74" s="190" t="str">
        <f t="shared" si="378"/>
        <v/>
      </c>
      <c r="CN74" s="190" t="str">
        <f t="shared" si="378"/>
        <v/>
      </c>
      <c r="CO74" s="190" t="str">
        <f t="shared" si="378"/>
        <v/>
      </c>
      <c r="CP74" s="190" t="str">
        <f t="shared" si="378"/>
        <v/>
      </c>
      <c r="CQ74" s="190" t="str">
        <f t="shared" si="378"/>
        <v/>
      </c>
      <c r="CR74" s="190" t="str">
        <f t="shared" si="378"/>
        <v/>
      </c>
      <c r="CS74" s="190" t="str">
        <f t="shared" si="378"/>
        <v/>
      </c>
      <c r="CT74" s="190" t="str">
        <f t="shared" si="378"/>
        <v/>
      </c>
      <c r="CU74" s="190" t="str">
        <f t="shared" si="378"/>
        <v/>
      </c>
      <c r="CV74" s="190" t="str">
        <f t="shared" ref="CV74:ED74" si="379">IF(ISNONTEXT($AH74),CU74+$AH74,"")</f>
        <v/>
      </c>
      <c r="CW74" s="190" t="str">
        <f t="shared" si="379"/>
        <v/>
      </c>
      <c r="CX74" s="190" t="str">
        <f t="shared" si="379"/>
        <v/>
      </c>
      <c r="CY74" s="190" t="str">
        <f t="shared" si="379"/>
        <v/>
      </c>
      <c r="CZ74" s="190" t="str">
        <f t="shared" si="379"/>
        <v/>
      </c>
      <c r="DA74" s="190" t="str">
        <f t="shared" si="379"/>
        <v/>
      </c>
      <c r="DB74" s="190" t="str">
        <f t="shared" si="379"/>
        <v/>
      </c>
      <c r="DC74" s="190" t="str">
        <f t="shared" si="379"/>
        <v/>
      </c>
      <c r="DD74" s="190" t="str">
        <f t="shared" si="379"/>
        <v/>
      </c>
      <c r="DE74" s="190" t="str">
        <f t="shared" si="379"/>
        <v/>
      </c>
      <c r="DF74" s="190" t="str">
        <f t="shared" si="379"/>
        <v/>
      </c>
      <c r="DG74" s="190" t="str">
        <f t="shared" si="379"/>
        <v/>
      </c>
      <c r="DH74" s="190" t="str">
        <f t="shared" si="379"/>
        <v/>
      </c>
      <c r="DI74" s="190" t="str">
        <f t="shared" si="379"/>
        <v/>
      </c>
      <c r="DJ74" s="190" t="str">
        <f t="shared" si="379"/>
        <v/>
      </c>
      <c r="DK74" s="190" t="str">
        <f t="shared" si="379"/>
        <v/>
      </c>
      <c r="DL74" s="190" t="str">
        <f t="shared" si="379"/>
        <v/>
      </c>
      <c r="DM74" s="190" t="str">
        <f t="shared" si="379"/>
        <v/>
      </c>
      <c r="DN74" s="190" t="str">
        <f t="shared" si="379"/>
        <v/>
      </c>
      <c r="DO74" s="190" t="str">
        <f t="shared" si="379"/>
        <v/>
      </c>
      <c r="DP74" s="190" t="str">
        <f t="shared" si="379"/>
        <v/>
      </c>
      <c r="DQ74" s="190" t="str">
        <f t="shared" si="379"/>
        <v/>
      </c>
      <c r="DR74" s="190" t="str">
        <f t="shared" si="379"/>
        <v/>
      </c>
      <c r="DS74" s="190" t="str">
        <f t="shared" si="379"/>
        <v/>
      </c>
      <c r="DT74" s="190" t="str">
        <f t="shared" si="379"/>
        <v/>
      </c>
      <c r="DU74" s="190" t="str">
        <f t="shared" si="379"/>
        <v/>
      </c>
      <c r="DV74" s="190" t="str">
        <f t="shared" si="379"/>
        <v/>
      </c>
      <c r="DW74" s="190" t="str">
        <f t="shared" si="379"/>
        <v/>
      </c>
      <c r="DX74" s="190" t="str">
        <f t="shared" si="379"/>
        <v/>
      </c>
      <c r="DY74" s="190" t="str">
        <f t="shared" si="379"/>
        <v/>
      </c>
      <c r="DZ74" s="190" t="str">
        <f t="shared" si="379"/>
        <v/>
      </c>
      <c r="EA74" s="190" t="str">
        <f t="shared" si="379"/>
        <v/>
      </c>
      <c r="EB74" s="190" t="str">
        <f t="shared" si="379"/>
        <v/>
      </c>
      <c r="EC74" s="190" t="str">
        <f t="shared" si="379"/>
        <v/>
      </c>
      <c r="ED74" s="190" t="str">
        <f t="shared" si="379"/>
        <v/>
      </c>
      <c r="EE74" s="206" t="str">
        <f t="shared" si="268"/>
        <v/>
      </c>
      <c r="EF74" s="207" t="e">
        <f t="shared" si="269"/>
        <v>#N/A</v>
      </c>
      <c r="EG74" s="207" t="e">
        <f t="shared" si="270"/>
        <v>#N/A</v>
      </c>
      <c r="EH74" s="207" t="e">
        <f t="shared" si="271"/>
        <v>#N/A</v>
      </c>
      <c r="EI74" s="207" t="e">
        <f t="shared" si="272"/>
        <v>#N/A</v>
      </c>
      <c r="EJ74" s="207" t="e">
        <f t="shared" si="273"/>
        <v>#N/A</v>
      </c>
      <c r="EK74" s="207" t="e">
        <f t="shared" si="274"/>
        <v>#N/A</v>
      </c>
      <c r="EL74" s="207" t="e">
        <f t="shared" si="275"/>
        <v>#N/A</v>
      </c>
      <c r="EM74" s="207" t="e">
        <f t="shared" si="276"/>
        <v>#N/A</v>
      </c>
      <c r="EN74" s="207" t="e">
        <f t="shared" si="277"/>
        <v>#N/A</v>
      </c>
      <c r="EO74" s="207" t="e">
        <f t="shared" si="278"/>
        <v>#N/A</v>
      </c>
      <c r="EP74" s="207" t="e">
        <f t="shared" si="279"/>
        <v>#N/A</v>
      </c>
      <c r="EQ74" s="207" t="e">
        <f t="shared" si="280"/>
        <v>#N/A</v>
      </c>
      <c r="ER74" s="207" t="e">
        <f t="shared" si="281"/>
        <v>#N/A</v>
      </c>
      <c r="ES74" s="207" t="e">
        <f t="shared" si="282"/>
        <v>#N/A</v>
      </c>
      <c r="ET74" s="207" t="e">
        <f t="shared" si="283"/>
        <v>#N/A</v>
      </c>
      <c r="EU74" s="207" t="e">
        <f t="shared" si="284"/>
        <v>#N/A</v>
      </c>
      <c r="EV74" s="207" t="e">
        <f t="shared" si="285"/>
        <v>#N/A</v>
      </c>
      <c r="EW74" s="207" t="e">
        <f t="shared" si="286"/>
        <v>#N/A</v>
      </c>
      <c r="EX74" s="207" t="e">
        <f t="shared" si="287"/>
        <v>#N/A</v>
      </c>
      <c r="EY74" s="207" t="e">
        <f t="shared" si="288"/>
        <v>#N/A</v>
      </c>
      <c r="EZ74" s="207" t="e">
        <f t="shared" si="289"/>
        <v>#N/A</v>
      </c>
      <c r="FA74" s="207" t="e">
        <f t="shared" si="290"/>
        <v>#N/A</v>
      </c>
      <c r="FB74" s="207" t="e">
        <f t="shared" si="291"/>
        <v>#N/A</v>
      </c>
      <c r="FC74" s="207" t="e">
        <f t="shared" si="292"/>
        <v>#N/A</v>
      </c>
      <c r="FD74" s="207" t="e">
        <f t="shared" si="293"/>
        <v>#N/A</v>
      </c>
      <c r="FE74" s="207" t="e">
        <f t="shared" si="294"/>
        <v>#N/A</v>
      </c>
      <c r="FF74" s="207" t="e">
        <f t="shared" si="295"/>
        <v>#N/A</v>
      </c>
      <c r="FG74" s="207" t="e">
        <f t="shared" si="296"/>
        <v>#N/A</v>
      </c>
      <c r="FH74" s="207" t="e">
        <f t="shared" si="297"/>
        <v>#N/A</v>
      </c>
      <c r="FI74" s="207" t="e">
        <f t="shared" si="298"/>
        <v>#N/A</v>
      </c>
      <c r="FJ74" s="207" t="e">
        <f t="shared" si="299"/>
        <v>#N/A</v>
      </c>
      <c r="FK74" s="207" t="e">
        <f t="shared" si="300"/>
        <v>#N/A</v>
      </c>
      <c r="FL74" s="207" t="e">
        <f t="shared" si="301"/>
        <v>#N/A</v>
      </c>
      <c r="FM74" s="207" t="e">
        <f t="shared" si="302"/>
        <v>#N/A</v>
      </c>
      <c r="FN74" s="207" t="e">
        <f t="shared" si="303"/>
        <v>#N/A</v>
      </c>
      <c r="FO74" s="207" t="e">
        <f t="shared" si="304"/>
        <v>#N/A</v>
      </c>
      <c r="FP74" s="207" t="e">
        <f t="shared" si="305"/>
        <v>#N/A</v>
      </c>
      <c r="FQ74" s="207" t="e">
        <f t="shared" si="306"/>
        <v>#N/A</v>
      </c>
      <c r="FR74" s="207" t="e">
        <f t="shared" si="307"/>
        <v>#N/A</v>
      </c>
      <c r="FS74" s="207" t="e">
        <f t="shared" si="308"/>
        <v>#N/A</v>
      </c>
      <c r="FT74" s="207" t="e">
        <f t="shared" si="309"/>
        <v>#N/A</v>
      </c>
      <c r="FU74" s="207" t="e">
        <f t="shared" si="310"/>
        <v>#N/A</v>
      </c>
      <c r="FV74" s="207" t="e">
        <f t="shared" si="311"/>
        <v>#N/A</v>
      </c>
      <c r="FW74" s="207" t="e">
        <f t="shared" si="312"/>
        <v>#N/A</v>
      </c>
      <c r="FX74" s="207" t="e">
        <f t="shared" si="313"/>
        <v>#N/A</v>
      </c>
      <c r="FY74" s="207" t="e">
        <f t="shared" si="314"/>
        <v>#N/A</v>
      </c>
      <c r="FZ74" s="207" t="e">
        <f t="shared" si="315"/>
        <v>#N/A</v>
      </c>
      <c r="GA74" s="207" t="e">
        <f t="shared" si="316"/>
        <v>#N/A</v>
      </c>
      <c r="GB74" s="207" t="e">
        <f t="shared" si="317"/>
        <v>#N/A</v>
      </c>
      <c r="GC74" s="207" t="e">
        <f t="shared" si="318"/>
        <v>#N/A</v>
      </c>
      <c r="GD74" s="207" t="e">
        <f t="shared" si="319"/>
        <v>#N/A</v>
      </c>
      <c r="GE74" s="207" t="e">
        <f t="shared" si="320"/>
        <v>#N/A</v>
      </c>
      <c r="GF74" s="207" t="e">
        <f t="shared" si="321"/>
        <v>#N/A</v>
      </c>
      <c r="GG74" s="207" t="e">
        <f t="shared" si="322"/>
        <v>#N/A</v>
      </c>
      <c r="GH74" s="207" t="e">
        <f t="shared" si="323"/>
        <v>#N/A</v>
      </c>
      <c r="GI74" s="207" t="e">
        <f t="shared" si="324"/>
        <v>#N/A</v>
      </c>
      <c r="GJ74" s="207" t="e">
        <f t="shared" si="325"/>
        <v>#N/A</v>
      </c>
      <c r="GK74" s="207" t="e">
        <f t="shared" si="326"/>
        <v>#N/A</v>
      </c>
      <c r="GL74" s="207" t="e">
        <f t="shared" si="327"/>
        <v>#N/A</v>
      </c>
      <c r="GM74" s="207" t="e">
        <f t="shared" si="328"/>
        <v>#N/A</v>
      </c>
      <c r="GN74" s="207" t="e">
        <f t="shared" si="329"/>
        <v>#N/A</v>
      </c>
      <c r="GO74" s="207" t="e">
        <f t="shared" si="330"/>
        <v>#N/A</v>
      </c>
      <c r="GP74" s="207" t="e">
        <f t="shared" si="331"/>
        <v>#N/A</v>
      </c>
      <c r="GQ74" s="207" t="e">
        <f t="shared" si="332"/>
        <v>#N/A</v>
      </c>
      <c r="GR74" s="207" t="e">
        <f t="shared" si="333"/>
        <v>#N/A</v>
      </c>
      <c r="GS74" s="207" t="e">
        <f t="shared" si="334"/>
        <v>#N/A</v>
      </c>
      <c r="GT74" s="207" t="e">
        <f t="shared" si="335"/>
        <v>#N/A</v>
      </c>
      <c r="GU74" s="207" t="e">
        <f t="shared" si="336"/>
        <v>#N/A</v>
      </c>
      <c r="GV74" s="207" t="e">
        <f t="shared" si="337"/>
        <v>#N/A</v>
      </c>
      <c r="GW74" s="207" t="e">
        <f t="shared" si="338"/>
        <v>#N/A</v>
      </c>
      <c r="GX74" s="207" t="e">
        <f t="shared" si="339"/>
        <v>#N/A</v>
      </c>
      <c r="GY74" s="207" t="e">
        <f t="shared" si="340"/>
        <v>#N/A</v>
      </c>
      <c r="GZ74" s="207" t="e">
        <f t="shared" si="341"/>
        <v>#N/A</v>
      </c>
      <c r="HA74" s="207" t="e">
        <f t="shared" si="342"/>
        <v>#N/A</v>
      </c>
      <c r="HB74" s="207" t="e">
        <f t="shared" si="343"/>
        <v>#N/A</v>
      </c>
      <c r="HC74" s="207" t="e">
        <f t="shared" si="344"/>
        <v>#N/A</v>
      </c>
      <c r="HD74" s="207" t="e">
        <f t="shared" si="345"/>
        <v>#N/A</v>
      </c>
      <c r="HE74" s="207" t="e">
        <f t="shared" si="346"/>
        <v>#N/A</v>
      </c>
      <c r="HF74" s="207" t="e">
        <f t="shared" si="347"/>
        <v>#N/A</v>
      </c>
      <c r="HG74" s="207" t="e">
        <f t="shared" si="348"/>
        <v>#N/A</v>
      </c>
      <c r="HH74" s="207" t="e">
        <f t="shared" si="349"/>
        <v>#N/A</v>
      </c>
      <c r="HI74" s="207" t="e">
        <f t="shared" si="350"/>
        <v>#N/A</v>
      </c>
      <c r="HJ74" s="207" t="e">
        <f t="shared" si="351"/>
        <v>#N/A</v>
      </c>
      <c r="HK74" s="207" t="e">
        <f t="shared" si="352"/>
        <v>#N/A</v>
      </c>
      <c r="HL74" s="207" t="e">
        <f t="shared" si="353"/>
        <v>#N/A</v>
      </c>
      <c r="HM74" s="207" t="e">
        <f t="shared" si="354"/>
        <v>#N/A</v>
      </c>
      <c r="HN74" s="207" t="e">
        <f t="shared" si="355"/>
        <v>#N/A</v>
      </c>
      <c r="HO74" s="207" t="e">
        <f t="shared" si="356"/>
        <v>#N/A</v>
      </c>
      <c r="HP74" s="207" t="e">
        <f t="shared" si="357"/>
        <v>#N/A</v>
      </c>
      <c r="HQ74" s="207" t="e">
        <f t="shared" si="358"/>
        <v>#N/A</v>
      </c>
      <c r="HR74" s="207" t="e">
        <f t="shared" si="359"/>
        <v>#N/A</v>
      </c>
      <c r="HS74" s="207" t="e">
        <f t="shared" si="360"/>
        <v>#N/A</v>
      </c>
      <c r="HT74" s="207" t="e">
        <f t="shared" si="361"/>
        <v>#N/A</v>
      </c>
      <c r="HU74" s="207" t="e">
        <f t="shared" si="362"/>
        <v>#N/A</v>
      </c>
      <c r="HV74" s="207" t="e">
        <f t="shared" si="363"/>
        <v>#N/A</v>
      </c>
      <c r="HW74" s="207" t="e">
        <f t="shared" si="364"/>
        <v>#N/A</v>
      </c>
      <c r="HX74" s="207" t="e">
        <f t="shared" si="365"/>
        <v>#N/A</v>
      </c>
      <c r="HY74" s="207" t="e">
        <f t="shared" si="366"/>
        <v>#N/A</v>
      </c>
      <c r="HZ74" s="207" t="e">
        <f t="shared" si="367"/>
        <v>#N/A</v>
      </c>
      <c r="IA74" s="207" t="e">
        <f t="shared" si="368"/>
        <v>#N/A</v>
      </c>
      <c r="IB74" s="207" t="e">
        <f t="shared" si="369"/>
        <v>#N/A</v>
      </c>
    </row>
    <row r="75" spans="1:236" hidden="1" x14ac:dyDescent="0.25">
      <c r="A75" s="22">
        <v>72</v>
      </c>
      <c r="B75" s="110" t="str">
        <f t="shared" si="253"/>
        <v/>
      </c>
      <c r="C75" s="124"/>
      <c r="D75" s="110" t="str">
        <f t="shared" si="254"/>
        <v/>
      </c>
      <c r="E75" s="119" t="str">
        <f t="shared" si="255"/>
        <v/>
      </c>
      <c r="F75" s="23" t="str">
        <f t="shared" si="256"/>
        <v/>
      </c>
      <c r="G75" s="24" t="str">
        <f t="shared" si="257"/>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258"/>
        <v/>
      </c>
      <c r="K75" s="26"/>
      <c r="L75" s="24" t="str">
        <f>IF(OR(F75="",K75=""),"",MATCH(K75,Confidence!$A$1:$A$10,0))</f>
        <v/>
      </c>
      <c r="M75" s="27" t="str">
        <f t="shared" si="259"/>
        <v/>
      </c>
      <c r="N75" s="27" t="str">
        <f t="shared" si="260"/>
        <v/>
      </c>
      <c r="O75" s="24"/>
      <c r="P75" s="111" t="str">
        <f t="shared" si="261"/>
        <v/>
      </c>
      <c r="Q75" s="111" t="str">
        <f t="shared" si="262"/>
        <v/>
      </c>
      <c r="R75" s="39" t="str">
        <f t="shared" si="263"/>
        <v/>
      </c>
      <c r="S75" s="124"/>
      <c r="T75" s="218" t="str">
        <f>IF(AND(B75&gt;0,C75&gt;0,D75&gt;0,M75&gt;0,N75&gt;0,S75&gt;0,NOT(K75="")),ABS(VLOOKUP($S$1,VLookups!$A$28:$B$29,2,FALSE)-_xlfn.BETA.DIST(S75,IF(G75="L",N75,M75),IF(G75="L",M75,N75),TRUE,B75,D75)),"")</f>
        <v/>
      </c>
      <c r="U75" s="121" t="str">
        <f>IF(OR($M75="",$N75=""),"",_xlfn.BETA.INV(ABS(VLOOKUP($S$1,VLookups!$A$28:$B$29,2,FALSE)-U$3),IF($G75="L",$N75,$M75),IF($G75="L",$M75,$N75),$B75,$D75))</f>
        <v/>
      </c>
      <c r="V75" s="122" t="str">
        <f>IF(OR($M75="",$N75=""),"",_xlfn.BETA.INV(ABS(VLOOKUP($S$1,VLookups!$A$28:$B$29,2,FALSE)-V$3),IF($G75="L",$N75,$M75),IF($G75="L",$M75,$N75),$B75,$D75))</f>
        <v/>
      </c>
      <c r="W75" s="121" t="str">
        <f>IF(OR($M75="",$N75=""),"",_xlfn.BETA.INV(ABS(VLOOKUP($S$1,VLookups!$A$28:$B$29,2,FALSE)-W$3),IF($G75="L",$N75,$M75),IF($G75="L",$M75,$N75),$B75,$D75))</f>
        <v/>
      </c>
      <c r="X75" s="122" t="str">
        <f>IF(OR($M75="",$N75=""),"",_xlfn.BETA.INV(ABS(VLOOKUP($S$1,VLookups!$A$28:$B$29,2,FALSE)-X$3),IF($G75="L",$N75,$M75),IF($G75="L",$M75,$N75),$B75,$D75))</f>
        <v/>
      </c>
      <c r="Y75" s="121" t="str">
        <f>IF(OR($M75="",$N75=""),"",_xlfn.BETA.INV(ABS(VLOOKUP($S$1,VLookups!$A$28:$B$29,2,FALSE)-Y$3),IF($G75="L",$N75,$M75),IF($G75="L",$M75,$N75),$B75,$D75))</f>
        <v/>
      </c>
      <c r="Z75" s="122" t="str">
        <f>IF(OR($M75="",$N75=""),"",_xlfn.BETA.INV(ABS(VLOOKUP($S$1,VLookups!$A$28:$B$29,2,FALSE)-Z$3),IF($G75="L",$N75,$M75),IF($G75="L",$M75,$N75),$B75,$D75))</f>
        <v/>
      </c>
      <c r="AA75" s="121" t="str">
        <f>IF(OR($M75="",$N75=""),"",_xlfn.BETA.INV(ABS(VLOOKUP($S$1,VLookups!$A$28:$B$29,2,FALSE)-AA$3),IF($G75="L",$N75,$M75),IF($G75="L",$M75,$N75),$B75,$D75))</f>
        <v/>
      </c>
      <c r="AB75" s="122" t="str">
        <f>IF(OR($M75="",$N75=""),"",_xlfn.BETA.INV(ABS(VLOOKUP($S$1,VLookups!$A$28:$B$29,2,FALSE)-AB$3),IF($G75="L",$N75,$M75),IF($G75="L",$M75,$N75),$B75,$D75))</f>
        <v/>
      </c>
      <c r="AC75" s="121" t="str">
        <f>IF(OR($M75="",$N75=""),"",_xlfn.BETA.INV(ABS(VLOOKUP($S$1,VLookups!$A$28:$B$29,2,FALSE)-AC$3),IF($G75="L",$N75,$M75),IF($G75="L",$M75,$N75),$B75,$D75))</f>
        <v/>
      </c>
      <c r="AD75" s="122" t="str">
        <f>IF(OR($M75="",$N75=""),"",_xlfn.BETA.INV(ABS(VLOOKUP($S$1,VLookups!$A$28:$B$29,2,FALSE)-AD$3),IF($G75="L",$N75,$M75),IF($G75="L",$M75,$N75),$B75,$D75))</f>
        <v/>
      </c>
      <c r="AE75" s="121" t="str">
        <f>IF(OR($M75="",$N75=""),"",_xlfn.BETA.INV(ABS(VLOOKUP($S$1,VLookups!$A$28:$B$29,2,FALSE)-AE$3),IF($G75="L",$N75,$M75),IF($G75="L",$M75,$N75),$B75,$D75))</f>
        <v/>
      </c>
      <c r="AF75" s="122" t="str">
        <f>IF(OR($M75="",$N75=""),"",_xlfn.BETA.INV(ABS(VLOOKUP($S$1,VLookups!$A$28:$B$29,2,FALSE)-AF$3),IF($G75="L",$N75,$M75),IF($G75="L",$M75,$N75),$B75,$D75))</f>
        <v/>
      </c>
      <c r="AG75" s="17"/>
      <c r="AH75" s="208" t="str">
        <f t="shared" si="264"/>
        <v/>
      </c>
      <c r="AI75" s="206" t="str">
        <f t="shared" si="265"/>
        <v/>
      </c>
      <c r="AJ75" s="190" t="str">
        <f t="shared" ref="AJ75:CU75" si="380">IF(ISNONTEXT($AH75),AI75+$AH75,"")</f>
        <v/>
      </c>
      <c r="AK75" s="190" t="str">
        <f t="shared" si="380"/>
        <v/>
      </c>
      <c r="AL75" s="190" t="str">
        <f t="shared" si="380"/>
        <v/>
      </c>
      <c r="AM75" s="190" t="str">
        <f t="shared" si="380"/>
        <v/>
      </c>
      <c r="AN75" s="190" t="str">
        <f t="shared" si="380"/>
        <v/>
      </c>
      <c r="AO75" s="190" t="str">
        <f t="shared" si="380"/>
        <v/>
      </c>
      <c r="AP75" s="190" t="str">
        <f t="shared" si="380"/>
        <v/>
      </c>
      <c r="AQ75" s="190" t="str">
        <f t="shared" si="380"/>
        <v/>
      </c>
      <c r="AR75" s="190" t="str">
        <f t="shared" si="380"/>
        <v/>
      </c>
      <c r="AS75" s="190" t="str">
        <f t="shared" si="380"/>
        <v/>
      </c>
      <c r="AT75" s="190" t="str">
        <f t="shared" si="380"/>
        <v/>
      </c>
      <c r="AU75" s="190" t="str">
        <f t="shared" si="380"/>
        <v/>
      </c>
      <c r="AV75" s="190" t="str">
        <f t="shared" si="380"/>
        <v/>
      </c>
      <c r="AW75" s="190" t="str">
        <f t="shared" si="380"/>
        <v/>
      </c>
      <c r="AX75" s="190" t="str">
        <f t="shared" si="380"/>
        <v/>
      </c>
      <c r="AY75" s="190" t="str">
        <f t="shared" si="380"/>
        <v/>
      </c>
      <c r="AZ75" s="190" t="str">
        <f t="shared" si="380"/>
        <v/>
      </c>
      <c r="BA75" s="190" t="str">
        <f t="shared" si="380"/>
        <v/>
      </c>
      <c r="BB75" s="190" t="str">
        <f t="shared" si="380"/>
        <v/>
      </c>
      <c r="BC75" s="190" t="str">
        <f t="shared" si="380"/>
        <v/>
      </c>
      <c r="BD75" s="190" t="str">
        <f t="shared" si="380"/>
        <v/>
      </c>
      <c r="BE75" s="190" t="str">
        <f t="shared" si="380"/>
        <v/>
      </c>
      <c r="BF75" s="190" t="str">
        <f t="shared" si="380"/>
        <v/>
      </c>
      <c r="BG75" s="190" t="str">
        <f t="shared" si="380"/>
        <v/>
      </c>
      <c r="BH75" s="190" t="str">
        <f t="shared" si="380"/>
        <v/>
      </c>
      <c r="BI75" s="190" t="str">
        <f t="shared" si="380"/>
        <v/>
      </c>
      <c r="BJ75" s="190" t="str">
        <f t="shared" si="380"/>
        <v/>
      </c>
      <c r="BK75" s="190" t="str">
        <f t="shared" si="380"/>
        <v/>
      </c>
      <c r="BL75" s="190" t="str">
        <f t="shared" si="380"/>
        <v/>
      </c>
      <c r="BM75" s="190" t="str">
        <f t="shared" si="380"/>
        <v/>
      </c>
      <c r="BN75" s="190" t="str">
        <f t="shared" si="380"/>
        <v/>
      </c>
      <c r="BO75" s="190" t="str">
        <f t="shared" si="380"/>
        <v/>
      </c>
      <c r="BP75" s="190" t="str">
        <f t="shared" si="380"/>
        <v/>
      </c>
      <c r="BQ75" s="190" t="str">
        <f t="shared" si="380"/>
        <v/>
      </c>
      <c r="BR75" s="190" t="str">
        <f t="shared" si="380"/>
        <v/>
      </c>
      <c r="BS75" s="190" t="str">
        <f t="shared" si="380"/>
        <v/>
      </c>
      <c r="BT75" s="190" t="str">
        <f t="shared" si="380"/>
        <v/>
      </c>
      <c r="BU75" s="190" t="str">
        <f t="shared" si="380"/>
        <v/>
      </c>
      <c r="BV75" s="190" t="str">
        <f t="shared" si="380"/>
        <v/>
      </c>
      <c r="BW75" s="190" t="str">
        <f t="shared" si="380"/>
        <v/>
      </c>
      <c r="BX75" s="190" t="str">
        <f t="shared" si="380"/>
        <v/>
      </c>
      <c r="BY75" s="190" t="str">
        <f t="shared" si="380"/>
        <v/>
      </c>
      <c r="BZ75" s="190" t="str">
        <f t="shared" si="380"/>
        <v/>
      </c>
      <c r="CA75" s="190" t="str">
        <f t="shared" si="380"/>
        <v/>
      </c>
      <c r="CB75" s="190" t="str">
        <f t="shared" si="380"/>
        <v/>
      </c>
      <c r="CC75" s="190" t="str">
        <f t="shared" si="380"/>
        <v/>
      </c>
      <c r="CD75" s="190" t="str">
        <f t="shared" si="380"/>
        <v/>
      </c>
      <c r="CE75" s="190" t="str">
        <f t="shared" si="380"/>
        <v/>
      </c>
      <c r="CF75" s="190" t="str">
        <f t="shared" si="380"/>
        <v/>
      </c>
      <c r="CG75" s="190" t="str">
        <f t="shared" si="380"/>
        <v/>
      </c>
      <c r="CH75" s="190" t="str">
        <f t="shared" si="380"/>
        <v/>
      </c>
      <c r="CI75" s="190" t="str">
        <f t="shared" si="380"/>
        <v/>
      </c>
      <c r="CJ75" s="190" t="str">
        <f t="shared" si="380"/>
        <v/>
      </c>
      <c r="CK75" s="190" t="str">
        <f t="shared" si="380"/>
        <v/>
      </c>
      <c r="CL75" s="190" t="str">
        <f t="shared" si="380"/>
        <v/>
      </c>
      <c r="CM75" s="190" t="str">
        <f t="shared" si="380"/>
        <v/>
      </c>
      <c r="CN75" s="190" t="str">
        <f t="shared" si="380"/>
        <v/>
      </c>
      <c r="CO75" s="190" t="str">
        <f t="shared" si="380"/>
        <v/>
      </c>
      <c r="CP75" s="190" t="str">
        <f t="shared" si="380"/>
        <v/>
      </c>
      <c r="CQ75" s="190" t="str">
        <f t="shared" si="380"/>
        <v/>
      </c>
      <c r="CR75" s="190" t="str">
        <f t="shared" si="380"/>
        <v/>
      </c>
      <c r="CS75" s="190" t="str">
        <f t="shared" si="380"/>
        <v/>
      </c>
      <c r="CT75" s="190" t="str">
        <f t="shared" si="380"/>
        <v/>
      </c>
      <c r="CU75" s="190" t="str">
        <f t="shared" si="380"/>
        <v/>
      </c>
      <c r="CV75" s="190" t="str">
        <f t="shared" ref="CV75:ED75" si="381">IF(ISNONTEXT($AH75),CU75+$AH75,"")</f>
        <v/>
      </c>
      <c r="CW75" s="190" t="str">
        <f t="shared" si="381"/>
        <v/>
      </c>
      <c r="CX75" s="190" t="str">
        <f t="shared" si="381"/>
        <v/>
      </c>
      <c r="CY75" s="190" t="str">
        <f t="shared" si="381"/>
        <v/>
      </c>
      <c r="CZ75" s="190" t="str">
        <f t="shared" si="381"/>
        <v/>
      </c>
      <c r="DA75" s="190" t="str">
        <f t="shared" si="381"/>
        <v/>
      </c>
      <c r="DB75" s="190" t="str">
        <f t="shared" si="381"/>
        <v/>
      </c>
      <c r="DC75" s="190" t="str">
        <f t="shared" si="381"/>
        <v/>
      </c>
      <c r="DD75" s="190" t="str">
        <f t="shared" si="381"/>
        <v/>
      </c>
      <c r="DE75" s="190" t="str">
        <f t="shared" si="381"/>
        <v/>
      </c>
      <c r="DF75" s="190" t="str">
        <f t="shared" si="381"/>
        <v/>
      </c>
      <c r="DG75" s="190" t="str">
        <f t="shared" si="381"/>
        <v/>
      </c>
      <c r="DH75" s="190" t="str">
        <f t="shared" si="381"/>
        <v/>
      </c>
      <c r="DI75" s="190" t="str">
        <f t="shared" si="381"/>
        <v/>
      </c>
      <c r="DJ75" s="190" t="str">
        <f t="shared" si="381"/>
        <v/>
      </c>
      <c r="DK75" s="190" t="str">
        <f t="shared" si="381"/>
        <v/>
      </c>
      <c r="DL75" s="190" t="str">
        <f t="shared" si="381"/>
        <v/>
      </c>
      <c r="DM75" s="190" t="str">
        <f t="shared" si="381"/>
        <v/>
      </c>
      <c r="DN75" s="190" t="str">
        <f t="shared" si="381"/>
        <v/>
      </c>
      <c r="DO75" s="190" t="str">
        <f t="shared" si="381"/>
        <v/>
      </c>
      <c r="DP75" s="190" t="str">
        <f t="shared" si="381"/>
        <v/>
      </c>
      <c r="DQ75" s="190" t="str">
        <f t="shared" si="381"/>
        <v/>
      </c>
      <c r="DR75" s="190" t="str">
        <f t="shared" si="381"/>
        <v/>
      </c>
      <c r="DS75" s="190" t="str">
        <f t="shared" si="381"/>
        <v/>
      </c>
      <c r="DT75" s="190" t="str">
        <f t="shared" si="381"/>
        <v/>
      </c>
      <c r="DU75" s="190" t="str">
        <f t="shared" si="381"/>
        <v/>
      </c>
      <c r="DV75" s="190" t="str">
        <f t="shared" si="381"/>
        <v/>
      </c>
      <c r="DW75" s="190" t="str">
        <f t="shared" si="381"/>
        <v/>
      </c>
      <c r="DX75" s="190" t="str">
        <f t="shared" si="381"/>
        <v/>
      </c>
      <c r="DY75" s="190" t="str">
        <f t="shared" si="381"/>
        <v/>
      </c>
      <c r="DZ75" s="190" t="str">
        <f t="shared" si="381"/>
        <v/>
      </c>
      <c r="EA75" s="190" t="str">
        <f t="shared" si="381"/>
        <v/>
      </c>
      <c r="EB75" s="190" t="str">
        <f t="shared" si="381"/>
        <v/>
      </c>
      <c r="EC75" s="190" t="str">
        <f t="shared" si="381"/>
        <v/>
      </c>
      <c r="ED75" s="190" t="str">
        <f t="shared" si="381"/>
        <v/>
      </c>
      <c r="EE75" s="206" t="str">
        <f t="shared" si="268"/>
        <v/>
      </c>
      <c r="EF75" s="207" t="e">
        <f t="shared" si="269"/>
        <v>#N/A</v>
      </c>
      <c r="EG75" s="207" t="e">
        <f t="shared" si="270"/>
        <v>#N/A</v>
      </c>
      <c r="EH75" s="207" t="e">
        <f t="shared" si="271"/>
        <v>#N/A</v>
      </c>
      <c r="EI75" s="207" t="e">
        <f t="shared" si="272"/>
        <v>#N/A</v>
      </c>
      <c r="EJ75" s="207" t="e">
        <f t="shared" si="273"/>
        <v>#N/A</v>
      </c>
      <c r="EK75" s="207" t="e">
        <f t="shared" si="274"/>
        <v>#N/A</v>
      </c>
      <c r="EL75" s="207" t="e">
        <f t="shared" si="275"/>
        <v>#N/A</v>
      </c>
      <c r="EM75" s="207" t="e">
        <f t="shared" si="276"/>
        <v>#N/A</v>
      </c>
      <c r="EN75" s="207" t="e">
        <f t="shared" si="277"/>
        <v>#N/A</v>
      </c>
      <c r="EO75" s="207" t="e">
        <f t="shared" si="278"/>
        <v>#N/A</v>
      </c>
      <c r="EP75" s="207" t="e">
        <f t="shared" si="279"/>
        <v>#N/A</v>
      </c>
      <c r="EQ75" s="207" t="e">
        <f t="shared" si="280"/>
        <v>#N/A</v>
      </c>
      <c r="ER75" s="207" t="e">
        <f t="shared" si="281"/>
        <v>#N/A</v>
      </c>
      <c r="ES75" s="207" t="e">
        <f t="shared" si="282"/>
        <v>#N/A</v>
      </c>
      <c r="ET75" s="207" t="e">
        <f t="shared" si="283"/>
        <v>#N/A</v>
      </c>
      <c r="EU75" s="207" t="e">
        <f t="shared" si="284"/>
        <v>#N/A</v>
      </c>
      <c r="EV75" s="207" t="e">
        <f t="shared" si="285"/>
        <v>#N/A</v>
      </c>
      <c r="EW75" s="207" t="e">
        <f t="shared" si="286"/>
        <v>#N/A</v>
      </c>
      <c r="EX75" s="207" t="e">
        <f t="shared" si="287"/>
        <v>#N/A</v>
      </c>
      <c r="EY75" s="207" t="e">
        <f t="shared" si="288"/>
        <v>#N/A</v>
      </c>
      <c r="EZ75" s="207" t="e">
        <f t="shared" si="289"/>
        <v>#N/A</v>
      </c>
      <c r="FA75" s="207" t="e">
        <f t="shared" si="290"/>
        <v>#N/A</v>
      </c>
      <c r="FB75" s="207" t="e">
        <f t="shared" si="291"/>
        <v>#N/A</v>
      </c>
      <c r="FC75" s="207" t="e">
        <f t="shared" si="292"/>
        <v>#N/A</v>
      </c>
      <c r="FD75" s="207" t="e">
        <f t="shared" si="293"/>
        <v>#N/A</v>
      </c>
      <c r="FE75" s="207" t="e">
        <f t="shared" si="294"/>
        <v>#N/A</v>
      </c>
      <c r="FF75" s="207" t="e">
        <f t="shared" si="295"/>
        <v>#N/A</v>
      </c>
      <c r="FG75" s="207" t="e">
        <f t="shared" si="296"/>
        <v>#N/A</v>
      </c>
      <c r="FH75" s="207" t="e">
        <f t="shared" si="297"/>
        <v>#N/A</v>
      </c>
      <c r="FI75" s="207" t="e">
        <f t="shared" si="298"/>
        <v>#N/A</v>
      </c>
      <c r="FJ75" s="207" t="e">
        <f t="shared" si="299"/>
        <v>#N/A</v>
      </c>
      <c r="FK75" s="207" t="e">
        <f t="shared" si="300"/>
        <v>#N/A</v>
      </c>
      <c r="FL75" s="207" t="e">
        <f t="shared" si="301"/>
        <v>#N/A</v>
      </c>
      <c r="FM75" s="207" t="e">
        <f t="shared" si="302"/>
        <v>#N/A</v>
      </c>
      <c r="FN75" s="207" t="e">
        <f t="shared" si="303"/>
        <v>#N/A</v>
      </c>
      <c r="FO75" s="207" t="e">
        <f t="shared" si="304"/>
        <v>#N/A</v>
      </c>
      <c r="FP75" s="207" t="e">
        <f t="shared" si="305"/>
        <v>#N/A</v>
      </c>
      <c r="FQ75" s="207" t="e">
        <f t="shared" si="306"/>
        <v>#N/A</v>
      </c>
      <c r="FR75" s="207" t="e">
        <f t="shared" si="307"/>
        <v>#N/A</v>
      </c>
      <c r="FS75" s="207" t="e">
        <f t="shared" si="308"/>
        <v>#N/A</v>
      </c>
      <c r="FT75" s="207" t="e">
        <f t="shared" si="309"/>
        <v>#N/A</v>
      </c>
      <c r="FU75" s="207" t="e">
        <f t="shared" si="310"/>
        <v>#N/A</v>
      </c>
      <c r="FV75" s="207" t="e">
        <f t="shared" si="311"/>
        <v>#N/A</v>
      </c>
      <c r="FW75" s="207" t="e">
        <f t="shared" si="312"/>
        <v>#N/A</v>
      </c>
      <c r="FX75" s="207" t="e">
        <f t="shared" si="313"/>
        <v>#N/A</v>
      </c>
      <c r="FY75" s="207" t="e">
        <f t="shared" si="314"/>
        <v>#N/A</v>
      </c>
      <c r="FZ75" s="207" t="e">
        <f t="shared" si="315"/>
        <v>#N/A</v>
      </c>
      <c r="GA75" s="207" t="e">
        <f t="shared" si="316"/>
        <v>#N/A</v>
      </c>
      <c r="GB75" s="207" t="e">
        <f t="shared" si="317"/>
        <v>#N/A</v>
      </c>
      <c r="GC75" s="207" t="e">
        <f t="shared" si="318"/>
        <v>#N/A</v>
      </c>
      <c r="GD75" s="207" t="e">
        <f t="shared" si="319"/>
        <v>#N/A</v>
      </c>
      <c r="GE75" s="207" t="e">
        <f t="shared" si="320"/>
        <v>#N/A</v>
      </c>
      <c r="GF75" s="207" t="e">
        <f t="shared" si="321"/>
        <v>#N/A</v>
      </c>
      <c r="GG75" s="207" t="e">
        <f t="shared" si="322"/>
        <v>#N/A</v>
      </c>
      <c r="GH75" s="207" t="e">
        <f t="shared" si="323"/>
        <v>#N/A</v>
      </c>
      <c r="GI75" s="207" t="e">
        <f t="shared" si="324"/>
        <v>#N/A</v>
      </c>
      <c r="GJ75" s="207" t="e">
        <f t="shared" si="325"/>
        <v>#N/A</v>
      </c>
      <c r="GK75" s="207" t="e">
        <f t="shared" si="326"/>
        <v>#N/A</v>
      </c>
      <c r="GL75" s="207" t="e">
        <f t="shared" si="327"/>
        <v>#N/A</v>
      </c>
      <c r="GM75" s="207" t="e">
        <f t="shared" si="328"/>
        <v>#N/A</v>
      </c>
      <c r="GN75" s="207" t="e">
        <f t="shared" si="329"/>
        <v>#N/A</v>
      </c>
      <c r="GO75" s="207" t="e">
        <f t="shared" si="330"/>
        <v>#N/A</v>
      </c>
      <c r="GP75" s="207" t="e">
        <f t="shared" si="331"/>
        <v>#N/A</v>
      </c>
      <c r="GQ75" s="207" t="e">
        <f t="shared" si="332"/>
        <v>#N/A</v>
      </c>
      <c r="GR75" s="207" t="e">
        <f t="shared" si="333"/>
        <v>#N/A</v>
      </c>
      <c r="GS75" s="207" t="e">
        <f t="shared" si="334"/>
        <v>#N/A</v>
      </c>
      <c r="GT75" s="207" t="e">
        <f t="shared" si="335"/>
        <v>#N/A</v>
      </c>
      <c r="GU75" s="207" t="e">
        <f t="shared" si="336"/>
        <v>#N/A</v>
      </c>
      <c r="GV75" s="207" t="e">
        <f t="shared" si="337"/>
        <v>#N/A</v>
      </c>
      <c r="GW75" s="207" t="e">
        <f t="shared" si="338"/>
        <v>#N/A</v>
      </c>
      <c r="GX75" s="207" t="e">
        <f t="shared" si="339"/>
        <v>#N/A</v>
      </c>
      <c r="GY75" s="207" t="e">
        <f t="shared" si="340"/>
        <v>#N/A</v>
      </c>
      <c r="GZ75" s="207" t="e">
        <f t="shared" si="341"/>
        <v>#N/A</v>
      </c>
      <c r="HA75" s="207" t="e">
        <f t="shared" si="342"/>
        <v>#N/A</v>
      </c>
      <c r="HB75" s="207" t="e">
        <f t="shared" si="343"/>
        <v>#N/A</v>
      </c>
      <c r="HC75" s="207" t="e">
        <f t="shared" si="344"/>
        <v>#N/A</v>
      </c>
      <c r="HD75" s="207" t="e">
        <f t="shared" si="345"/>
        <v>#N/A</v>
      </c>
      <c r="HE75" s="207" t="e">
        <f t="shared" si="346"/>
        <v>#N/A</v>
      </c>
      <c r="HF75" s="207" t="e">
        <f t="shared" si="347"/>
        <v>#N/A</v>
      </c>
      <c r="HG75" s="207" t="e">
        <f t="shared" si="348"/>
        <v>#N/A</v>
      </c>
      <c r="HH75" s="207" t="e">
        <f t="shared" si="349"/>
        <v>#N/A</v>
      </c>
      <c r="HI75" s="207" t="e">
        <f t="shared" si="350"/>
        <v>#N/A</v>
      </c>
      <c r="HJ75" s="207" t="e">
        <f t="shared" si="351"/>
        <v>#N/A</v>
      </c>
      <c r="HK75" s="207" t="e">
        <f t="shared" si="352"/>
        <v>#N/A</v>
      </c>
      <c r="HL75" s="207" t="e">
        <f t="shared" si="353"/>
        <v>#N/A</v>
      </c>
      <c r="HM75" s="207" t="e">
        <f t="shared" si="354"/>
        <v>#N/A</v>
      </c>
      <c r="HN75" s="207" t="e">
        <f t="shared" si="355"/>
        <v>#N/A</v>
      </c>
      <c r="HO75" s="207" t="e">
        <f t="shared" si="356"/>
        <v>#N/A</v>
      </c>
      <c r="HP75" s="207" t="e">
        <f t="shared" si="357"/>
        <v>#N/A</v>
      </c>
      <c r="HQ75" s="207" t="e">
        <f t="shared" si="358"/>
        <v>#N/A</v>
      </c>
      <c r="HR75" s="207" t="e">
        <f t="shared" si="359"/>
        <v>#N/A</v>
      </c>
      <c r="HS75" s="207" t="e">
        <f t="shared" si="360"/>
        <v>#N/A</v>
      </c>
      <c r="HT75" s="207" t="e">
        <f t="shared" si="361"/>
        <v>#N/A</v>
      </c>
      <c r="HU75" s="207" t="e">
        <f t="shared" si="362"/>
        <v>#N/A</v>
      </c>
      <c r="HV75" s="207" t="e">
        <f t="shared" si="363"/>
        <v>#N/A</v>
      </c>
      <c r="HW75" s="207" t="e">
        <f t="shared" si="364"/>
        <v>#N/A</v>
      </c>
      <c r="HX75" s="207" t="e">
        <f t="shared" si="365"/>
        <v>#N/A</v>
      </c>
      <c r="HY75" s="207" t="e">
        <f t="shared" si="366"/>
        <v>#N/A</v>
      </c>
      <c r="HZ75" s="207" t="e">
        <f t="shared" si="367"/>
        <v>#N/A</v>
      </c>
      <c r="IA75" s="207" t="e">
        <f t="shared" si="368"/>
        <v>#N/A</v>
      </c>
      <c r="IB75" s="207" t="e">
        <f t="shared" si="369"/>
        <v>#N/A</v>
      </c>
    </row>
    <row r="76" spans="1:236" hidden="1" x14ac:dyDescent="0.25">
      <c r="A76" s="22">
        <v>73</v>
      </c>
      <c r="B76" s="110" t="str">
        <f t="shared" si="253"/>
        <v/>
      </c>
      <c r="C76" s="124"/>
      <c r="D76" s="110" t="str">
        <f t="shared" si="254"/>
        <v/>
      </c>
      <c r="E76" s="119" t="str">
        <f t="shared" si="255"/>
        <v/>
      </c>
      <c r="F76" s="23" t="str">
        <f t="shared" si="256"/>
        <v/>
      </c>
      <c r="G76" s="24" t="str">
        <f t="shared" si="257"/>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258"/>
        <v/>
      </c>
      <c r="K76" s="26"/>
      <c r="L76" s="24" t="str">
        <f>IF(OR(F76="",K76=""),"",MATCH(K76,Confidence!$A$1:$A$10,0))</f>
        <v/>
      </c>
      <c r="M76" s="27" t="str">
        <f t="shared" si="259"/>
        <v/>
      </c>
      <c r="N76" s="27" t="str">
        <f t="shared" si="260"/>
        <v/>
      </c>
      <c r="O76" s="24"/>
      <c r="P76" s="111" t="str">
        <f t="shared" si="261"/>
        <v/>
      </c>
      <c r="Q76" s="111" t="str">
        <f t="shared" si="262"/>
        <v/>
      </c>
      <c r="R76" s="39" t="str">
        <f t="shared" si="263"/>
        <v/>
      </c>
      <c r="S76" s="124"/>
      <c r="T76" s="218" t="str">
        <f>IF(AND(B76&gt;0,C76&gt;0,D76&gt;0,M76&gt;0,N76&gt;0,S76&gt;0,NOT(K76="")),ABS(VLOOKUP($S$1,VLookups!$A$28:$B$29,2,FALSE)-_xlfn.BETA.DIST(S76,IF(G76="L",N76,M76),IF(G76="L",M76,N76),TRUE,B76,D76)),"")</f>
        <v/>
      </c>
      <c r="U76" s="121" t="str">
        <f>IF(OR($M76="",$N76=""),"",_xlfn.BETA.INV(ABS(VLOOKUP($S$1,VLookups!$A$28:$B$29,2,FALSE)-U$3),IF($G76="L",$N76,$M76),IF($G76="L",$M76,$N76),$B76,$D76))</f>
        <v/>
      </c>
      <c r="V76" s="122" t="str">
        <f>IF(OR($M76="",$N76=""),"",_xlfn.BETA.INV(ABS(VLOOKUP($S$1,VLookups!$A$28:$B$29,2,FALSE)-V$3),IF($G76="L",$N76,$M76),IF($G76="L",$M76,$N76),$B76,$D76))</f>
        <v/>
      </c>
      <c r="W76" s="121" t="str">
        <f>IF(OR($M76="",$N76=""),"",_xlfn.BETA.INV(ABS(VLOOKUP($S$1,VLookups!$A$28:$B$29,2,FALSE)-W$3),IF($G76="L",$N76,$M76),IF($G76="L",$M76,$N76),$B76,$D76))</f>
        <v/>
      </c>
      <c r="X76" s="122" t="str">
        <f>IF(OR($M76="",$N76=""),"",_xlfn.BETA.INV(ABS(VLOOKUP($S$1,VLookups!$A$28:$B$29,2,FALSE)-X$3),IF($G76="L",$N76,$M76),IF($G76="L",$M76,$N76),$B76,$D76))</f>
        <v/>
      </c>
      <c r="Y76" s="121" t="str">
        <f>IF(OR($M76="",$N76=""),"",_xlfn.BETA.INV(ABS(VLOOKUP($S$1,VLookups!$A$28:$B$29,2,FALSE)-Y$3),IF($G76="L",$N76,$M76),IF($G76="L",$M76,$N76),$B76,$D76))</f>
        <v/>
      </c>
      <c r="Z76" s="122" t="str">
        <f>IF(OR($M76="",$N76=""),"",_xlfn.BETA.INV(ABS(VLOOKUP($S$1,VLookups!$A$28:$B$29,2,FALSE)-Z$3),IF($G76="L",$N76,$M76),IF($G76="L",$M76,$N76),$B76,$D76))</f>
        <v/>
      </c>
      <c r="AA76" s="121" t="str">
        <f>IF(OR($M76="",$N76=""),"",_xlfn.BETA.INV(ABS(VLOOKUP($S$1,VLookups!$A$28:$B$29,2,FALSE)-AA$3),IF($G76="L",$N76,$M76),IF($G76="L",$M76,$N76),$B76,$D76))</f>
        <v/>
      </c>
      <c r="AB76" s="122" t="str">
        <f>IF(OR($M76="",$N76=""),"",_xlfn.BETA.INV(ABS(VLOOKUP($S$1,VLookups!$A$28:$B$29,2,FALSE)-AB$3),IF($G76="L",$N76,$M76),IF($G76="L",$M76,$N76),$B76,$D76))</f>
        <v/>
      </c>
      <c r="AC76" s="121" t="str">
        <f>IF(OR($M76="",$N76=""),"",_xlfn.BETA.INV(ABS(VLOOKUP($S$1,VLookups!$A$28:$B$29,2,FALSE)-AC$3),IF($G76="L",$N76,$M76),IF($G76="L",$M76,$N76),$B76,$D76))</f>
        <v/>
      </c>
      <c r="AD76" s="122" t="str">
        <f>IF(OR($M76="",$N76=""),"",_xlfn.BETA.INV(ABS(VLOOKUP($S$1,VLookups!$A$28:$B$29,2,FALSE)-AD$3),IF($G76="L",$N76,$M76),IF($G76="L",$M76,$N76),$B76,$D76))</f>
        <v/>
      </c>
      <c r="AE76" s="121" t="str">
        <f>IF(OR($M76="",$N76=""),"",_xlfn.BETA.INV(ABS(VLOOKUP($S$1,VLookups!$A$28:$B$29,2,FALSE)-AE$3),IF($G76="L",$N76,$M76),IF($G76="L",$M76,$N76),$B76,$D76))</f>
        <v/>
      </c>
      <c r="AF76" s="122" t="str">
        <f>IF(OR($M76="",$N76=""),"",_xlfn.BETA.INV(ABS(VLOOKUP($S$1,VLookups!$A$28:$B$29,2,FALSE)-AF$3),IF($G76="L",$N76,$M76),IF($G76="L",$M76,$N76),$B76,$D76))</f>
        <v/>
      </c>
      <c r="AG76" s="17"/>
      <c r="AH76" s="208" t="str">
        <f t="shared" si="264"/>
        <v/>
      </c>
      <c r="AI76" s="206" t="str">
        <f t="shared" si="265"/>
        <v/>
      </c>
      <c r="AJ76" s="190" t="str">
        <f t="shared" ref="AJ76:CU76" si="382">IF(ISNONTEXT($AH76),AI76+$AH76,"")</f>
        <v/>
      </c>
      <c r="AK76" s="190" t="str">
        <f t="shared" si="382"/>
        <v/>
      </c>
      <c r="AL76" s="190" t="str">
        <f t="shared" si="382"/>
        <v/>
      </c>
      <c r="AM76" s="190" t="str">
        <f t="shared" si="382"/>
        <v/>
      </c>
      <c r="AN76" s="190" t="str">
        <f t="shared" si="382"/>
        <v/>
      </c>
      <c r="AO76" s="190" t="str">
        <f t="shared" si="382"/>
        <v/>
      </c>
      <c r="AP76" s="190" t="str">
        <f t="shared" si="382"/>
        <v/>
      </c>
      <c r="AQ76" s="190" t="str">
        <f t="shared" si="382"/>
        <v/>
      </c>
      <c r="AR76" s="190" t="str">
        <f t="shared" si="382"/>
        <v/>
      </c>
      <c r="AS76" s="190" t="str">
        <f t="shared" si="382"/>
        <v/>
      </c>
      <c r="AT76" s="190" t="str">
        <f t="shared" si="382"/>
        <v/>
      </c>
      <c r="AU76" s="190" t="str">
        <f t="shared" si="382"/>
        <v/>
      </c>
      <c r="AV76" s="190" t="str">
        <f t="shared" si="382"/>
        <v/>
      </c>
      <c r="AW76" s="190" t="str">
        <f t="shared" si="382"/>
        <v/>
      </c>
      <c r="AX76" s="190" t="str">
        <f t="shared" si="382"/>
        <v/>
      </c>
      <c r="AY76" s="190" t="str">
        <f t="shared" si="382"/>
        <v/>
      </c>
      <c r="AZ76" s="190" t="str">
        <f t="shared" si="382"/>
        <v/>
      </c>
      <c r="BA76" s="190" t="str">
        <f t="shared" si="382"/>
        <v/>
      </c>
      <c r="BB76" s="190" t="str">
        <f t="shared" si="382"/>
        <v/>
      </c>
      <c r="BC76" s="190" t="str">
        <f t="shared" si="382"/>
        <v/>
      </c>
      <c r="BD76" s="190" t="str">
        <f t="shared" si="382"/>
        <v/>
      </c>
      <c r="BE76" s="190" t="str">
        <f t="shared" si="382"/>
        <v/>
      </c>
      <c r="BF76" s="190" t="str">
        <f t="shared" si="382"/>
        <v/>
      </c>
      <c r="BG76" s="190" t="str">
        <f t="shared" si="382"/>
        <v/>
      </c>
      <c r="BH76" s="190" t="str">
        <f t="shared" si="382"/>
        <v/>
      </c>
      <c r="BI76" s="190" t="str">
        <f t="shared" si="382"/>
        <v/>
      </c>
      <c r="BJ76" s="190" t="str">
        <f t="shared" si="382"/>
        <v/>
      </c>
      <c r="BK76" s="190" t="str">
        <f t="shared" si="382"/>
        <v/>
      </c>
      <c r="BL76" s="190" t="str">
        <f t="shared" si="382"/>
        <v/>
      </c>
      <c r="BM76" s="190" t="str">
        <f t="shared" si="382"/>
        <v/>
      </c>
      <c r="BN76" s="190" t="str">
        <f t="shared" si="382"/>
        <v/>
      </c>
      <c r="BO76" s="190" t="str">
        <f t="shared" si="382"/>
        <v/>
      </c>
      <c r="BP76" s="190" t="str">
        <f t="shared" si="382"/>
        <v/>
      </c>
      <c r="BQ76" s="190" t="str">
        <f t="shared" si="382"/>
        <v/>
      </c>
      <c r="BR76" s="190" t="str">
        <f t="shared" si="382"/>
        <v/>
      </c>
      <c r="BS76" s="190" t="str">
        <f t="shared" si="382"/>
        <v/>
      </c>
      <c r="BT76" s="190" t="str">
        <f t="shared" si="382"/>
        <v/>
      </c>
      <c r="BU76" s="190" t="str">
        <f t="shared" si="382"/>
        <v/>
      </c>
      <c r="BV76" s="190" t="str">
        <f t="shared" si="382"/>
        <v/>
      </c>
      <c r="BW76" s="190" t="str">
        <f t="shared" si="382"/>
        <v/>
      </c>
      <c r="BX76" s="190" t="str">
        <f t="shared" si="382"/>
        <v/>
      </c>
      <c r="BY76" s="190" t="str">
        <f t="shared" si="382"/>
        <v/>
      </c>
      <c r="BZ76" s="190" t="str">
        <f t="shared" si="382"/>
        <v/>
      </c>
      <c r="CA76" s="190" t="str">
        <f t="shared" si="382"/>
        <v/>
      </c>
      <c r="CB76" s="190" t="str">
        <f t="shared" si="382"/>
        <v/>
      </c>
      <c r="CC76" s="190" t="str">
        <f t="shared" si="382"/>
        <v/>
      </c>
      <c r="CD76" s="190" t="str">
        <f t="shared" si="382"/>
        <v/>
      </c>
      <c r="CE76" s="190" t="str">
        <f t="shared" si="382"/>
        <v/>
      </c>
      <c r="CF76" s="190" t="str">
        <f t="shared" si="382"/>
        <v/>
      </c>
      <c r="CG76" s="190" t="str">
        <f t="shared" si="382"/>
        <v/>
      </c>
      <c r="CH76" s="190" t="str">
        <f t="shared" si="382"/>
        <v/>
      </c>
      <c r="CI76" s="190" t="str">
        <f t="shared" si="382"/>
        <v/>
      </c>
      <c r="CJ76" s="190" t="str">
        <f t="shared" si="382"/>
        <v/>
      </c>
      <c r="CK76" s="190" t="str">
        <f t="shared" si="382"/>
        <v/>
      </c>
      <c r="CL76" s="190" t="str">
        <f t="shared" si="382"/>
        <v/>
      </c>
      <c r="CM76" s="190" t="str">
        <f t="shared" si="382"/>
        <v/>
      </c>
      <c r="CN76" s="190" t="str">
        <f t="shared" si="382"/>
        <v/>
      </c>
      <c r="CO76" s="190" t="str">
        <f t="shared" si="382"/>
        <v/>
      </c>
      <c r="CP76" s="190" t="str">
        <f t="shared" si="382"/>
        <v/>
      </c>
      <c r="CQ76" s="190" t="str">
        <f t="shared" si="382"/>
        <v/>
      </c>
      <c r="CR76" s="190" t="str">
        <f t="shared" si="382"/>
        <v/>
      </c>
      <c r="CS76" s="190" t="str">
        <f t="shared" si="382"/>
        <v/>
      </c>
      <c r="CT76" s="190" t="str">
        <f t="shared" si="382"/>
        <v/>
      </c>
      <c r="CU76" s="190" t="str">
        <f t="shared" si="382"/>
        <v/>
      </c>
      <c r="CV76" s="190" t="str">
        <f t="shared" ref="CV76:ED76" si="383">IF(ISNONTEXT($AH76),CU76+$AH76,"")</f>
        <v/>
      </c>
      <c r="CW76" s="190" t="str">
        <f t="shared" si="383"/>
        <v/>
      </c>
      <c r="CX76" s="190" t="str">
        <f t="shared" si="383"/>
        <v/>
      </c>
      <c r="CY76" s="190" t="str">
        <f t="shared" si="383"/>
        <v/>
      </c>
      <c r="CZ76" s="190" t="str">
        <f t="shared" si="383"/>
        <v/>
      </c>
      <c r="DA76" s="190" t="str">
        <f t="shared" si="383"/>
        <v/>
      </c>
      <c r="DB76" s="190" t="str">
        <f t="shared" si="383"/>
        <v/>
      </c>
      <c r="DC76" s="190" t="str">
        <f t="shared" si="383"/>
        <v/>
      </c>
      <c r="DD76" s="190" t="str">
        <f t="shared" si="383"/>
        <v/>
      </c>
      <c r="DE76" s="190" t="str">
        <f t="shared" si="383"/>
        <v/>
      </c>
      <c r="DF76" s="190" t="str">
        <f t="shared" si="383"/>
        <v/>
      </c>
      <c r="DG76" s="190" t="str">
        <f t="shared" si="383"/>
        <v/>
      </c>
      <c r="DH76" s="190" t="str">
        <f t="shared" si="383"/>
        <v/>
      </c>
      <c r="DI76" s="190" t="str">
        <f t="shared" si="383"/>
        <v/>
      </c>
      <c r="DJ76" s="190" t="str">
        <f t="shared" si="383"/>
        <v/>
      </c>
      <c r="DK76" s="190" t="str">
        <f t="shared" si="383"/>
        <v/>
      </c>
      <c r="DL76" s="190" t="str">
        <f t="shared" si="383"/>
        <v/>
      </c>
      <c r="DM76" s="190" t="str">
        <f t="shared" si="383"/>
        <v/>
      </c>
      <c r="DN76" s="190" t="str">
        <f t="shared" si="383"/>
        <v/>
      </c>
      <c r="DO76" s="190" t="str">
        <f t="shared" si="383"/>
        <v/>
      </c>
      <c r="DP76" s="190" t="str">
        <f t="shared" si="383"/>
        <v/>
      </c>
      <c r="DQ76" s="190" t="str">
        <f t="shared" si="383"/>
        <v/>
      </c>
      <c r="DR76" s="190" t="str">
        <f t="shared" si="383"/>
        <v/>
      </c>
      <c r="DS76" s="190" t="str">
        <f t="shared" si="383"/>
        <v/>
      </c>
      <c r="DT76" s="190" t="str">
        <f t="shared" si="383"/>
        <v/>
      </c>
      <c r="DU76" s="190" t="str">
        <f t="shared" si="383"/>
        <v/>
      </c>
      <c r="DV76" s="190" t="str">
        <f t="shared" si="383"/>
        <v/>
      </c>
      <c r="DW76" s="190" t="str">
        <f t="shared" si="383"/>
        <v/>
      </c>
      <c r="DX76" s="190" t="str">
        <f t="shared" si="383"/>
        <v/>
      </c>
      <c r="DY76" s="190" t="str">
        <f t="shared" si="383"/>
        <v/>
      </c>
      <c r="DZ76" s="190" t="str">
        <f t="shared" si="383"/>
        <v/>
      </c>
      <c r="EA76" s="190" t="str">
        <f t="shared" si="383"/>
        <v/>
      </c>
      <c r="EB76" s="190" t="str">
        <f t="shared" si="383"/>
        <v/>
      </c>
      <c r="EC76" s="190" t="str">
        <f t="shared" si="383"/>
        <v/>
      </c>
      <c r="ED76" s="190" t="str">
        <f t="shared" si="383"/>
        <v/>
      </c>
      <c r="EE76" s="206" t="str">
        <f t="shared" si="268"/>
        <v/>
      </c>
      <c r="EF76" s="207" t="e">
        <f t="shared" si="269"/>
        <v>#N/A</v>
      </c>
      <c r="EG76" s="207" t="e">
        <f t="shared" si="270"/>
        <v>#N/A</v>
      </c>
      <c r="EH76" s="207" t="e">
        <f t="shared" si="271"/>
        <v>#N/A</v>
      </c>
      <c r="EI76" s="207" t="e">
        <f t="shared" si="272"/>
        <v>#N/A</v>
      </c>
      <c r="EJ76" s="207" t="e">
        <f t="shared" si="273"/>
        <v>#N/A</v>
      </c>
      <c r="EK76" s="207" t="e">
        <f t="shared" si="274"/>
        <v>#N/A</v>
      </c>
      <c r="EL76" s="207" t="e">
        <f t="shared" si="275"/>
        <v>#N/A</v>
      </c>
      <c r="EM76" s="207" t="e">
        <f t="shared" si="276"/>
        <v>#N/A</v>
      </c>
      <c r="EN76" s="207" t="e">
        <f t="shared" si="277"/>
        <v>#N/A</v>
      </c>
      <c r="EO76" s="207" t="e">
        <f t="shared" si="278"/>
        <v>#N/A</v>
      </c>
      <c r="EP76" s="207" t="e">
        <f t="shared" si="279"/>
        <v>#N/A</v>
      </c>
      <c r="EQ76" s="207" t="e">
        <f t="shared" si="280"/>
        <v>#N/A</v>
      </c>
      <c r="ER76" s="207" t="e">
        <f t="shared" si="281"/>
        <v>#N/A</v>
      </c>
      <c r="ES76" s="207" t="e">
        <f t="shared" si="282"/>
        <v>#N/A</v>
      </c>
      <c r="ET76" s="207" t="e">
        <f t="shared" si="283"/>
        <v>#N/A</v>
      </c>
      <c r="EU76" s="207" t="e">
        <f t="shared" si="284"/>
        <v>#N/A</v>
      </c>
      <c r="EV76" s="207" t="e">
        <f t="shared" si="285"/>
        <v>#N/A</v>
      </c>
      <c r="EW76" s="207" t="e">
        <f t="shared" si="286"/>
        <v>#N/A</v>
      </c>
      <c r="EX76" s="207" t="e">
        <f t="shared" si="287"/>
        <v>#N/A</v>
      </c>
      <c r="EY76" s="207" t="e">
        <f t="shared" si="288"/>
        <v>#N/A</v>
      </c>
      <c r="EZ76" s="207" t="e">
        <f t="shared" si="289"/>
        <v>#N/A</v>
      </c>
      <c r="FA76" s="207" t="e">
        <f t="shared" si="290"/>
        <v>#N/A</v>
      </c>
      <c r="FB76" s="207" t="e">
        <f t="shared" si="291"/>
        <v>#N/A</v>
      </c>
      <c r="FC76" s="207" t="e">
        <f t="shared" si="292"/>
        <v>#N/A</v>
      </c>
      <c r="FD76" s="207" t="e">
        <f t="shared" si="293"/>
        <v>#N/A</v>
      </c>
      <c r="FE76" s="207" t="e">
        <f t="shared" si="294"/>
        <v>#N/A</v>
      </c>
      <c r="FF76" s="207" t="e">
        <f t="shared" si="295"/>
        <v>#N/A</v>
      </c>
      <c r="FG76" s="207" t="e">
        <f t="shared" si="296"/>
        <v>#N/A</v>
      </c>
      <c r="FH76" s="207" t="e">
        <f t="shared" si="297"/>
        <v>#N/A</v>
      </c>
      <c r="FI76" s="207" t="e">
        <f t="shared" si="298"/>
        <v>#N/A</v>
      </c>
      <c r="FJ76" s="207" t="e">
        <f t="shared" si="299"/>
        <v>#N/A</v>
      </c>
      <c r="FK76" s="207" t="e">
        <f t="shared" si="300"/>
        <v>#N/A</v>
      </c>
      <c r="FL76" s="207" t="e">
        <f t="shared" si="301"/>
        <v>#N/A</v>
      </c>
      <c r="FM76" s="207" t="e">
        <f t="shared" si="302"/>
        <v>#N/A</v>
      </c>
      <c r="FN76" s="207" t="e">
        <f t="shared" si="303"/>
        <v>#N/A</v>
      </c>
      <c r="FO76" s="207" t="e">
        <f t="shared" si="304"/>
        <v>#N/A</v>
      </c>
      <c r="FP76" s="207" t="e">
        <f t="shared" si="305"/>
        <v>#N/A</v>
      </c>
      <c r="FQ76" s="207" t="e">
        <f t="shared" si="306"/>
        <v>#N/A</v>
      </c>
      <c r="FR76" s="207" t="e">
        <f t="shared" si="307"/>
        <v>#N/A</v>
      </c>
      <c r="FS76" s="207" t="e">
        <f t="shared" si="308"/>
        <v>#N/A</v>
      </c>
      <c r="FT76" s="207" t="e">
        <f t="shared" si="309"/>
        <v>#N/A</v>
      </c>
      <c r="FU76" s="207" t="e">
        <f t="shared" si="310"/>
        <v>#N/A</v>
      </c>
      <c r="FV76" s="207" t="e">
        <f t="shared" si="311"/>
        <v>#N/A</v>
      </c>
      <c r="FW76" s="207" t="e">
        <f t="shared" si="312"/>
        <v>#N/A</v>
      </c>
      <c r="FX76" s="207" t="e">
        <f t="shared" si="313"/>
        <v>#N/A</v>
      </c>
      <c r="FY76" s="207" t="e">
        <f t="shared" si="314"/>
        <v>#N/A</v>
      </c>
      <c r="FZ76" s="207" t="e">
        <f t="shared" si="315"/>
        <v>#N/A</v>
      </c>
      <c r="GA76" s="207" t="e">
        <f t="shared" si="316"/>
        <v>#N/A</v>
      </c>
      <c r="GB76" s="207" t="e">
        <f t="shared" si="317"/>
        <v>#N/A</v>
      </c>
      <c r="GC76" s="207" t="e">
        <f t="shared" si="318"/>
        <v>#N/A</v>
      </c>
      <c r="GD76" s="207" t="e">
        <f t="shared" si="319"/>
        <v>#N/A</v>
      </c>
      <c r="GE76" s="207" t="e">
        <f t="shared" si="320"/>
        <v>#N/A</v>
      </c>
      <c r="GF76" s="207" t="e">
        <f t="shared" si="321"/>
        <v>#N/A</v>
      </c>
      <c r="GG76" s="207" t="e">
        <f t="shared" si="322"/>
        <v>#N/A</v>
      </c>
      <c r="GH76" s="207" t="e">
        <f t="shared" si="323"/>
        <v>#N/A</v>
      </c>
      <c r="GI76" s="207" t="e">
        <f t="shared" si="324"/>
        <v>#N/A</v>
      </c>
      <c r="GJ76" s="207" t="e">
        <f t="shared" si="325"/>
        <v>#N/A</v>
      </c>
      <c r="GK76" s="207" t="e">
        <f t="shared" si="326"/>
        <v>#N/A</v>
      </c>
      <c r="GL76" s="207" t="e">
        <f t="shared" si="327"/>
        <v>#N/A</v>
      </c>
      <c r="GM76" s="207" t="e">
        <f t="shared" si="328"/>
        <v>#N/A</v>
      </c>
      <c r="GN76" s="207" t="e">
        <f t="shared" si="329"/>
        <v>#N/A</v>
      </c>
      <c r="GO76" s="207" t="e">
        <f t="shared" si="330"/>
        <v>#N/A</v>
      </c>
      <c r="GP76" s="207" t="e">
        <f t="shared" si="331"/>
        <v>#N/A</v>
      </c>
      <c r="GQ76" s="207" t="e">
        <f t="shared" si="332"/>
        <v>#N/A</v>
      </c>
      <c r="GR76" s="207" t="e">
        <f t="shared" si="333"/>
        <v>#N/A</v>
      </c>
      <c r="GS76" s="207" t="e">
        <f t="shared" si="334"/>
        <v>#N/A</v>
      </c>
      <c r="GT76" s="207" t="e">
        <f t="shared" si="335"/>
        <v>#N/A</v>
      </c>
      <c r="GU76" s="207" t="e">
        <f t="shared" si="336"/>
        <v>#N/A</v>
      </c>
      <c r="GV76" s="207" t="e">
        <f t="shared" si="337"/>
        <v>#N/A</v>
      </c>
      <c r="GW76" s="207" t="e">
        <f t="shared" si="338"/>
        <v>#N/A</v>
      </c>
      <c r="GX76" s="207" t="e">
        <f t="shared" si="339"/>
        <v>#N/A</v>
      </c>
      <c r="GY76" s="207" t="e">
        <f t="shared" si="340"/>
        <v>#N/A</v>
      </c>
      <c r="GZ76" s="207" t="e">
        <f t="shared" si="341"/>
        <v>#N/A</v>
      </c>
      <c r="HA76" s="207" t="e">
        <f t="shared" si="342"/>
        <v>#N/A</v>
      </c>
      <c r="HB76" s="207" t="e">
        <f t="shared" si="343"/>
        <v>#N/A</v>
      </c>
      <c r="HC76" s="207" t="e">
        <f t="shared" si="344"/>
        <v>#N/A</v>
      </c>
      <c r="HD76" s="207" t="e">
        <f t="shared" si="345"/>
        <v>#N/A</v>
      </c>
      <c r="HE76" s="207" t="e">
        <f t="shared" si="346"/>
        <v>#N/A</v>
      </c>
      <c r="HF76" s="207" t="e">
        <f t="shared" si="347"/>
        <v>#N/A</v>
      </c>
      <c r="HG76" s="207" t="e">
        <f t="shared" si="348"/>
        <v>#N/A</v>
      </c>
      <c r="HH76" s="207" t="e">
        <f t="shared" si="349"/>
        <v>#N/A</v>
      </c>
      <c r="HI76" s="207" t="e">
        <f t="shared" si="350"/>
        <v>#N/A</v>
      </c>
      <c r="HJ76" s="207" t="e">
        <f t="shared" si="351"/>
        <v>#N/A</v>
      </c>
      <c r="HK76" s="207" t="e">
        <f t="shared" si="352"/>
        <v>#N/A</v>
      </c>
      <c r="HL76" s="207" t="e">
        <f t="shared" si="353"/>
        <v>#N/A</v>
      </c>
      <c r="HM76" s="207" t="e">
        <f t="shared" si="354"/>
        <v>#N/A</v>
      </c>
      <c r="HN76" s="207" t="e">
        <f t="shared" si="355"/>
        <v>#N/A</v>
      </c>
      <c r="HO76" s="207" t="e">
        <f t="shared" si="356"/>
        <v>#N/A</v>
      </c>
      <c r="HP76" s="207" t="e">
        <f t="shared" si="357"/>
        <v>#N/A</v>
      </c>
      <c r="HQ76" s="207" t="e">
        <f t="shared" si="358"/>
        <v>#N/A</v>
      </c>
      <c r="HR76" s="207" t="e">
        <f t="shared" si="359"/>
        <v>#N/A</v>
      </c>
      <c r="HS76" s="207" t="e">
        <f t="shared" si="360"/>
        <v>#N/A</v>
      </c>
      <c r="HT76" s="207" t="e">
        <f t="shared" si="361"/>
        <v>#N/A</v>
      </c>
      <c r="HU76" s="207" t="e">
        <f t="shared" si="362"/>
        <v>#N/A</v>
      </c>
      <c r="HV76" s="207" t="e">
        <f t="shared" si="363"/>
        <v>#N/A</v>
      </c>
      <c r="HW76" s="207" t="e">
        <f t="shared" si="364"/>
        <v>#N/A</v>
      </c>
      <c r="HX76" s="207" t="e">
        <f t="shared" si="365"/>
        <v>#N/A</v>
      </c>
      <c r="HY76" s="207" t="e">
        <f t="shared" si="366"/>
        <v>#N/A</v>
      </c>
      <c r="HZ76" s="207" t="e">
        <f t="shared" si="367"/>
        <v>#N/A</v>
      </c>
      <c r="IA76" s="207" t="e">
        <f t="shared" si="368"/>
        <v>#N/A</v>
      </c>
      <c r="IB76" s="207" t="e">
        <f t="shared" si="369"/>
        <v>#N/A</v>
      </c>
    </row>
    <row r="77" spans="1:236" hidden="1" x14ac:dyDescent="0.25">
      <c r="A77" s="22">
        <v>74</v>
      </c>
      <c r="B77" s="110" t="str">
        <f t="shared" si="253"/>
        <v/>
      </c>
      <c r="C77" s="124"/>
      <c r="D77" s="110" t="str">
        <f t="shared" si="254"/>
        <v/>
      </c>
      <c r="E77" s="119" t="str">
        <f t="shared" si="255"/>
        <v/>
      </c>
      <c r="F77" s="23" t="str">
        <f t="shared" si="256"/>
        <v/>
      </c>
      <c r="G77" s="24" t="str">
        <f t="shared" si="257"/>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258"/>
        <v/>
      </c>
      <c r="K77" s="26"/>
      <c r="L77" s="24" t="str">
        <f>IF(OR(F77="",K77=""),"",MATCH(K77,Confidence!$A$1:$A$10,0))</f>
        <v/>
      </c>
      <c r="M77" s="27" t="str">
        <f t="shared" si="259"/>
        <v/>
      </c>
      <c r="N77" s="27" t="str">
        <f t="shared" si="260"/>
        <v/>
      </c>
      <c r="O77" s="24"/>
      <c r="P77" s="111" t="str">
        <f t="shared" si="261"/>
        <v/>
      </c>
      <c r="Q77" s="111" t="str">
        <f t="shared" si="262"/>
        <v/>
      </c>
      <c r="R77" s="39" t="str">
        <f t="shared" si="263"/>
        <v/>
      </c>
      <c r="S77" s="124"/>
      <c r="T77" s="218" t="str">
        <f>IF(AND(B77&gt;0,C77&gt;0,D77&gt;0,M77&gt;0,N77&gt;0,S77&gt;0,NOT(K77="")),ABS(VLOOKUP($S$1,VLookups!$A$28:$B$29,2,FALSE)-_xlfn.BETA.DIST(S77,IF(G77="L",N77,M77),IF(G77="L",M77,N77),TRUE,B77,D77)),"")</f>
        <v/>
      </c>
      <c r="U77" s="121" t="str">
        <f>IF(OR($M77="",$N77=""),"",_xlfn.BETA.INV(ABS(VLOOKUP($S$1,VLookups!$A$28:$B$29,2,FALSE)-U$3),IF($G77="L",$N77,$M77),IF($G77="L",$M77,$N77),$B77,$D77))</f>
        <v/>
      </c>
      <c r="V77" s="122" t="str">
        <f>IF(OR($M77="",$N77=""),"",_xlfn.BETA.INV(ABS(VLOOKUP($S$1,VLookups!$A$28:$B$29,2,FALSE)-V$3),IF($G77="L",$N77,$M77),IF($G77="L",$M77,$N77),$B77,$D77))</f>
        <v/>
      </c>
      <c r="W77" s="121" t="str">
        <f>IF(OR($M77="",$N77=""),"",_xlfn.BETA.INV(ABS(VLOOKUP($S$1,VLookups!$A$28:$B$29,2,FALSE)-W$3),IF($G77="L",$N77,$M77),IF($G77="L",$M77,$N77),$B77,$D77))</f>
        <v/>
      </c>
      <c r="X77" s="122" t="str">
        <f>IF(OR($M77="",$N77=""),"",_xlfn.BETA.INV(ABS(VLOOKUP($S$1,VLookups!$A$28:$B$29,2,FALSE)-X$3),IF($G77="L",$N77,$M77),IF($G77="L",$M77,$N77),$B77,$D77))</f>
        <v/>
      </c>
      <c r="Y77" s="121" t="str">
        <f>IF(OR($M77="",$N77=""),"",_xlfn.BETA.INV(ABS(VLOOKUP($S$1,VLookups!$A$28:$B$29,2,FALSE)-Y$3),IF($G77="L",$N77,$M77),IF($G77="L",$M77,$N77),$B77,$D77))</f>
        <v/>
      </c>
      <c r="Z77" s="122" t="str">
        <f>IF(OR($M77="",$N77=""),"",_xlfn.BETA.INV(ABS(VLOOKUP($S$1,VLookups!$A$28:$B$29,2,FALSE)-Z$3),IF($G77="L",$N77,$M77),IF($G77="L",$M77,$N77),$B77,$D77))</f>
        <v/>
      </c>
      <c r="AA77" s="121" t="str">
        <f>IF(OR($M77="",$N77=""),"",_xlfn.BETA.INV(ABS(VLOOKUP($S$1,VLookups!$A$28:$B$29,2,FALSE)-AA$3),IF($G77="L",$N77,$M77),IF($G77="L",$M77,$N77),$B77,$D77))</f>
        <v/>
      </c>
      <c r="AB77" s="122" t="str">
        <f>IF(OR($M77="",$N77=""),"",_xlfn.BETA.INV(ABS(VLOOKUP($S$1,VLookups!$A$28:$B$29,2,FALSE)-AB$3),IF($G77="L",$N77,$M77),IF($G77="L",$M77,$N77),$B77,$D77))</f>
        <v/>
      </c>
      <c r="AC77" s="121" t="str">
        <f>IF(OR($M77="",$N77=""),"",_xlfn.BETA.INV(ABS(VLOOKUP($S$1,VLookups!$A$28:$B$29,2,FALSE)-AC$3),IF($G77="L",$N77,$M77),IF($G77="L",$M77,$N77),$B77,$D77))</f>
        <v/>
      </c>
      <c r="AD77" s="122" t="str">
        <f>IF(OR($M77="",$N77=""),"",_xlfn.BETA.INV(ABS(VLOOKUP($S$1,VLookups!$A$28:$B$29,2,FALSE)-AD$3),IF($G77="L",$N77,$M77),IF($G77="L",$M77,$N77),$B77,$D77))</f>
        <v/>
      </c>
      <c r="AE77" s="121" t="str">
        <f>IF(OR($M77="",$N77=""),"",_xlfn.BETA.INV(ABS(VLOOKUP($S$1,VLookups!$A$28:$B$29,2,FALSE)-AE$3),IF($G77="L",$N77,$M77),IF($G77="L",$M77,$N77),$B77,$D77))</f>
        <v/>
      </c>
      <c r="AF77" s="122" t="str">
        <f>IF(OR($M77="",$N77=""),"",_xlfn.BETA.INV(ABS(VLOOKUP($S$1,VLookups!$A$28:$B$29,2,FALSE)-AF$3),IF($G77="L",$N77,$M77),IF($G77="L",$M77,$N77),$B77,$D77))</f>
        <v/>
      </c>
      <c r="AG77" s="17"/>
      <c r="AH77" s="208" t="str">
        <f t="shared" si="264"/>
        <v/>
      </c>
      <c r="AI77" s="206" t="str">
        <f t="shared" si="265"/>
        <v/>
      </c>
      <c r="AJ77" s="190" t="str">
        <f t="shared" ref="AJ77:CU77" si="384">IF(ISNONTEXT($AH77),AI77+$AH77,"")</f>
        <v/>
      </c>
      <c r="AK77" s="190" t="str">
        <f t="shared" si="384"/>
        <v/>
      </c>
      <c r="AL77" s="190" t="str">
        <f t="shared" si="384"/>
        <v/>
      </c>
      <c r="AM77" s="190" t="str">
        <f t="shared" si="384"/>
        <v/>
      </c>
      <c r="AN77" s="190" t="str">
        <f t="shared" si="384"/>
        <v/>
      </c>
      <c r="AO77" s="190" t="str">
        <f t="shared" si="384"/>
        <v/>
      </c>
      <c r="AP77" s="190" t="str">
        <f t="shared" si="384"/>
        <v/>
      </c>
      <c r="AQ77" s="190" t="str">
        <f t="shared" si="384"/>
        <v/>
      </c>
      <c r="AR77" s="190" t="str">
        <f t="shared" si="384"/>
        <v/>
      </c>
      <c r="AS77" s="190" t="str">
        <f t="shared" si="384"/>
        <v/>
      </c>
      <c r="AT77" s="190" t="str">
        <f t="shared" si="384"/>
        <v/>
      </c>
      <c r="AU77" s="190" t="str">
        <f t="shared" si="384"/>
        <v/>
      </c>
      <c r="AV77" s="190" t="str">
        <f t="shared" si="384"/>
        <v/>
      </c>
      <c r="AW77" s="190" t="str">
        <f t="shared" si="384"/>
        <v/>
      </c>
      <c r="AX77" s="190" t="str">
        <f t="shared" si="384"/>
        <v/>
      </c>
      <c r="AY77" s="190" t="str">
        <f t="shared" si="384"/>
        <v/>
      </c>
      <c r="AZ77" s="190" t="str">
        <f t="shared" si="384"/>
        <v/>
      </c>
      <c r="BA77" s="190" t="str">
        <f t="shared" si="384"/>
        <v/>
      </c>
      <c r="BB77" s="190" t="str">
        <f t="shared" si="384"/>
        <v/>
      </c>
      <c r="BC77" s="190" t="str">
        <f t="shared" si="384"/>
        <v/>
      </c>
      <c r="BD77" s="190" t="str">
        <f t="shared" si="384"/>
        <v/>
      </c>
      <c r="BE77" s="190" t="str">
        <f t="shared" si="384"/>
        <v/>
      </c>
      <c r="BF77" s="190" t="str">
        <f t="shared" si="384"/>
        <v/>
      </c>
      <c r="BG77" s="190" t="str">
        <f t="shared" si="384"/>
        <v/>
      </c>
      <c r="BH77" s="190" t="str">
        <f t="shared" si="384"/>
        <v/>
      </c>
      <c r="BI77" s="190" t="str">
        <f t="shared" si="384"/>
        <v/>
      </c>
      <c r="BJ77" s="190" t="str">
        <f t="shared" si="384"/>
        <v/>
      </c>
      <c r="BK77" s="190" t="str">
        <f t="shared" si="384"/>
        <v/>
      </c>
      <c r="BL77" s="190" t="str">
        <f t="shared" si="384"/>
        <v/>
      </c>
      <c r="BM77" s="190" t="str">
        <f t="shared" si="384"/>
        <v/>
      </c>
      <c r="BN77" s="190" t="str">
        <f t="shared" si="384"/>
        <v/>
      </c>
      <c r="BO77" s="190" t="str">
        <f t="shared" si="384"/>
        <v/>
      </c>
      <c r="BP77" s="190" t="str">
        <f t="shared" si="384"/>
        <v/>
      </c>
      <c r="BQ77" s="190" t="str">
        <f t="shared" si="384"/>
        <v/>
      </c>
      <c r="BR77" s="190" t="str">
        <f t="shared" si="384"/>
        <v/>
      </c>
      <c r="BS77" s="190" t="str">
        <f t="shared" si="384"/>
        <v/>
      </c>
      <c r="BT77" s="190" t="str">
        <f t="shared" si="384"/>
        <v/>
      </c>
      <c r="BU77" s="190" t="str">
        <f t="shared" si="384"/>
        <v/>
      </c>
      <c r="BV77" s="190" t="str">
        <f t="shared" si="384"/>
        <v/>
      </c>
      <c r="BW77" s="190" t="str">
        <f t="shared" si="384"/>
        <v/>
      </c>
      <c r="BX77" s="190" t="str">
        <f t="shared" si="384"/>
        <v/>
      </c>
      <c r="BY77" s="190" t="str">
        <f t="shared" si="384"/>
        <v/>
      </c>
      <c r="BZ77" s="190" t="str">
        <f t="shared" si="384"/>
        <v/>
      </c>
      <c r="CA77" s="190" t="str">
        <f t="shared" si="384"/>
        <v/>
      </c>
      <c r="CB77" s="190" t="str">
        <f t="shared" si="384"/>
        <v/>
      </c>
      <c r="CC77" s="190" t="str">
        <f t="shared" si="384"/>
        <v/>
      </c>
      <c r="CD77" s="190" t="str">
        <f t="shared" si="384"/>
        <v/>
      </c>
      <c r="CE77" s="190" t="str">
        <f t="shared" si="384"/>
        <v/>
      </c>
      <c r="CF77" s="190" t="str">
        <f t="shared" si="384"/>
        <v/>
      </c>
      <c r="CG77" s="190" t="str">
        <f t="shared" si="384"/>
        <v/>
      </c>
      <c r="CH77" s="190" t="str">
        <f t="shared" si="384"/>
        <v/>
      </c>
      <c r="CI77" s="190" t="str">
        <f t="shared" si="384"/>
        <v/>
      </c>
      <c r="CJ77" s="190" t="str">
        <f t="shared" si="384"/>
        <v/>
      </c>
      <c r="CK77" s="190" t="str">
        <f t="shared" si="384"/>
        <v/>
      </c>
      <c r="CL77" s="190" t="str">
        <f t="shared" si="384"/>
        <v/>
      </c>
      <c r="CM77" s="190" t="str">
        <f t="shared" si="384"/>
        <v/>
      </c>
      <c r="CN77" s="190" t="str">
        <f t="shared" si="384"/>
        <v/>
      </c>
      <c r="CO77" s="190" t="str">
        <f t="shared" si="384"/>
        <v/>
      </c>
      <c r="CP77" s="190" t="str">
        <f t="shared" si="384"/>
        <v/>
      </c>
      <c r="CQ77" s="190" t="str">
        <f t="shared" si="384"/>
        <v/>
      </c>
      <c r="CR77" s="190" t="str">
        <f t="shared" si="384"/>
        <v/>
      </c>
      <c r="CS77" s="190" t="str">
        <f t="shared" si="384"/>
        <v/>
      </c>
      <c r="CT77" s="190" t="str">
        <f t="shared" si="384"/>
        <v/>
      </c>
      <c r="CU77" s="190" t="str">
        <f t="shared" si="384"/>
        <v/>
      </c>
      <c r="CV77" s="190" t="str">
        <f t="shared" ref="CV77:ED77" si="385">IF(ISNONTEXT($AH77),CU77+$AH77,"")</f>
        <v/>
      </c>
      <c r="CW77" s="190" t="str">
        <f t="shared" si="385"/>
        <v/>
      </c>
      <c r="CX77" s="190" t="str">
        <f t="shared" si="385"/>
        <v/>
      </c>
      <c r="CY77" s="190" t="str">
        <f t="shared" si="385"/>
        <v/>
      </c>
      <c r="CZ77" s="190" t="str">
        <f t="shared" si="385"/>
        <v/>
      </c>
      <c r="DA77" s="190" t="str">
        <f t="shared" si="385"/>
        <v/>
      </c>
      <c r="DB77" s="190" t="str">
        <f t="shared" si="385"/>
        <v/>
      </c>
      <c r="DC77" s="190" t="str">
        <f t="shared" si="385"/>
        <v/>
      </c>
      <c r="DD77" s="190" t="str">
        <f t="shared" si="385"/>
        <v/>
      </c>
      <c r="DE77" s="190" t="str">
        <f t="shared" si="385"/>
        <v/>
      </c>
      <c r="DF77" s="190" t="str">
        <f t="shared" si="385"/>
        <v/>
      </c>
      <c r="DG77" s="190" t="str">
        <f t="shared" si="385"/>
        <v/>
      </c>
      <c r="DH77" s="190" t="str">
        <f t="shared" si="385"/>
        <v/>
      </c>
      <c r="DI77" s="190" t="str">
        <f t="shared" si="385"/>
        <v/>
      </c>
      <c r="DJ77" s="190" t="str">
        <f t="shared" si="385"/>
        <v/>
      </c>
      <c r="DK77" s="190" t="str">
        <f t="shared" si="385"/>
        <v/>
      </c>
      <c r="DL77" s="190" t="str">
        <f t="shared" si="385"/>
        <v/>
      </c>
      <c r="DM77" s="190" t="str">
        <f t="shared" si="385"/>
        <v/>
      </c>
      <c r="DN77" s="190" t="str">
        <f t="shared" si="385"/>
        <v/>
      </c>
      <c r="DO77" s="190" t="str">
        <f t="shared" si="385"/>
        <v/>
      </c>
      <c r="DP77" s="190" t="str">
        <f t="shared" si="385"/>
        <v/>
      </c>
      <c r="DQ77" s="190" t="str">
        <f t="shared" si="385"/>
        <v/>
      </c>
      <c r="DR77" s="190" t="str">
        <f t="shared" si="385"/>
        <v/>
      </c>
      <c r="DS77" s="190" t="str">
        <f t="shared" si="385"/>
        <v/>
      </c>
      <c r="DT77" s="190" t="str">
        <f t="shared" si="385"/>
        <v/>
      </c>
      <c r="DU77" s="190" t="str">
        <f t="shared" si="385"/>
        <v/>
      </c>
      <c r="DV77" s="190" t="str">
        <f t="shared" si="385"/>
        <v/>
      </c>
      <c r="DW77" s="190" t="str">
        <f t="shared" si="385"/>
        <v/>
      </c>
      <c r="DX77" s="190" t="str">
        <f t="shared" si="385"/>
        <v/>
      </c>
      <c r="DY77" s="190" t="str">
        <f t="shared" si="385"/>
        <v/>
      </c>
      <c r="DZ77" s="190" t="str">
        <f t="shared" si="385"/>
        <v/>
      </c>
      <c r="EA77" s="190" t="str">
        <f t="shared" si="385"/>
        <v/>
      </c>
      <c r="EB77" s="190" t="str">
        <f t="shared" si="385"/>
        <v/>
      </c>
      <c r="EC77" s="190" t="str">
        <f t="shared" si="385"/>
        <v/>
      </c>
      <c r="ED77" s="190" t="str">
        <f t="shared" si="385"/>
        <v/>
      </c>
      <c r="EE77" s="206" t="str">
        <f t="shared" si="268"/>
        <v/>
      </c>
      <c r="EF77" s="207" t="e">
        <f t="shared" si="269"/>
        <v>#N/A</v>
      </c>
      <c r="EG77" s="207" t="e">
        <f t="shared" si="270"/>
        <v>#N/A</v>
      </c>
      <c r="EH77" s="207" t="e">
        <f t="shared" si="271"/>
        <v>#N/A</v>
      </c>
      <c r="EI77" s="207" t="e">
        <f t="shared" si="272"/>
        <v>#N/A</v>
      </c>
      <c r="EJ77" s="207" t="e">
        <f t="shared" si="273"/>
        <v>#N/A</v>
      </c>
      <c r="EK77" s="207" t="e">
        <f t="shared" si="274"/>
        <v>#N/A</v>
      </c>
      <c r="EL77" s="207" t="e">
        <f t="shared" si="275"/>
        <v>#N/A</v>
      </c>
      <c r="EM77" s="207" t="e">
        <f t="shared" si="276"/>
        <v>#N/A</v>
      </c>
      <c r="EN77" s="207" t="e">
        <f t="shared" si="277"/>
        <v>#N/A</v>
      </c>
      <c r="EO77" s="207" t="e">
        <f t="shared" si="278"/>
        <v>#N/A</v>
      </c>
      <c r="EP77" s="207" t="e">
        <f t="shared" si="279"/>
        <v>#N/A</v>
      </c>
      <c r="EQ77" s="207" t="e">
        <f t="shared" si="280"/>
        <v>#N/A</v>
      </c>
      <c r="ER77" s="207" t="e">
        <f t="shared" si="281"/>
        <v>#N/A</v>
      </c>
      <c r="ES77" s="207" t="e">
        <f t="shared" si="282"/>
        <v>#N/A</v>
      </c>
      <c r="ET77" s="207" t="e">
        <f t="shared" si="283"/>
        <v>#N/A</v>
      </c>
      <c r="EU77" s="207" t="e">
        <f t="shared" si="284"/>
        <v>#N/A</v>
      </c>
      <c r="EV77" s="207" t="e">
        <f t="shared" si="285"/>
        <v>#N/A</v>
      </c>
      <c r="EW77" s="207" t="e">
        <f t="shared" si="286"/>
        <v>#N/A</v>
      </c>
      <c r="EX77" s="207" t="e">
        <f t="shared" si="287"/>
        <v>#N/A</v>
      </c>
      <c r="EY77" s="207" t="e">
        <f t="shared" si="288"/>
        <v>#N/A</v>
      </c>
      <c r="EZ77" s="207" t="e">
        <f t="shared" si="289"/>
        <v>#N/A</v>
      </c>
      <c r="FA77" s="207" t="e">
        <f t="shared" si="290"/>
        <v>#N/A</v>
      </c>
      <c r="FB77" s="207" t="e">
        <f t="shared" si="291"/>
        <v>#N/A</v>
      </c>
      <c r="FC77" s="207" t="e">
        <f t="shared" si="292"/>
        <v>#N/A</v>
      </c>
      <c r="FD77" s="207" t="e">
        <f t="shared" si="293"/>
        <v>#N/A</v>
      </c>
      <c r="FE77" s="207" t="e">
        <f t="shared" si="294"/>
        <v>#N/A</v>
      </c>
      <c r="FF77" s="207" t="e">
        <f t="shared" si="295"/>
        <v>#N/A</v>
      </c>
      <c r="FG77" s="207" t="e">
        <f t="shared" si="296"/>
        <v>#N/A</v>
      </c>
      <c r="FH77" s="207" t="e">
        <f t="shared" si="297"/>
        <v>#N/A</v>
      </c>
      <c r="FI77" s="207" t="e">
        <f t="shared" si="298"/>
        <v>#N/A</v>
      </c>
      <c r="FJ77" s="207" t="e">
        <f t="shared" si="299"/>
        <v>#N/A</v>
      </c>
      <c r="FK77" s="207" t="e">
        <f t="shared" si="300"/>
        <v>#N/A</v>
      </c>
      <c r="FL77" s="207" t="e">
        <f t="shared" si="301"/>
        <v>#N/A</v>
      </c>
      <c r="FM77" s="207" t="e">
        <f t="shared" si="302"/>
        <v>#N/A</v>
      </c>
      <c r="FN77" s="207" t="e">
        <f t="shared" si="303"/>
        <v>#N/A</v>
      </c>
      <c r="FO77" s="207" t="e">
        <f t="shared" si="304"/>
        <v>#N/A</v>
      </c>
      <c r="FP77" s="207" t="e">
        <f t="shared" si="305"/>
        <v>#N/A</v>
      </c>
      <c r="FQ77" s="207" t="e">
        <f t="shared" si="306"/>
        <v>#N/A</v>
      </c>
      <c r="FR77" s="207" t="e">
        <f t="shared" si="307"/>
        <v>#N/A</v>
      </c>
      <c r="FS77" s="207" t="e">
        <f t="shared" si="308"/>
        <v>#N/A</v>
      </c>
      <c r="FT77" s="207" t="e">
        <f t="shared" si="309"/>
        <v>#N/A</v>
      </c>
      <c r="FU77" s="207" t="e">
        <f t="shared" si="310"/>
        <v>#N/A</v>
      </c>
      <c r="FV77" s="207" t="e">
        <f t="shared" si="311"/>
        <v>#N/A</v>
      </c>
      <c r="FW77" s="207" t="e">
        <f t="shared" si="312"/>
        <v>#N/A</v>
      </c>
      <c r="FX77" s="207" t="e">
        <f t="shared" si="313"/>
        <v>#N/A</v>
      </c>
      <c r="FY77" s="207" t="e">
        <f t="shared" si="314"/>
        <v>#N/A</v>
      </c>
      <c r="FZ77" s="207" t="e">
        <f t="shared" si="315"/>
        <v>#N/A</v>
      </c>
      <c r="GA77" s="207" t="e">
        <f t="shared" si="316"/>
        <v>#N/A</v>
      </c>
      <c r="GB77" s="207" t="e">
        <f t="shared" si="317"/>
        <v>#N/A</v>
      </c>
      <c r="GC77" s="207" t="e">
        <f t="shared" si="318"/>
        <v>#N/A</v>
      </c>
      <c r="GD77" s="207" t="e">
        <f t="shared" si="319"/>
        <v>#N/A</v>
      </c>
      <c r="GE77" s="207" t="e">
        <f t="shared" si="320"/>
        <v>#N/A</v>
      </c>
      <c r="GF77" s="207" t="e">
        <f t="shared" si="321"/>
        <v>#N/A</v>
      </c>
      <c r="GG77" s="207" t="e">
        <f t="shared" si="322"/>
        <v>#N/A</v>
      </c>
      <c r="GH77" s="207" t="e">
        <f t="shared" si="323"/>
        <v>#N/A</v>
      </c>
      <c r="GI77" s="207" t="e">
        <f t="shared" si="324"/>
        <v>#N/A</v>
      </c>
      <c r="GJ77" s="207" t="e">
        <f t="shared" si="325"/>
        <v>#N/A</v>
      </c>
      <c r="GK77" s="207" t="e">
        <f t="shared" si="326"/>
        <v>#N/A</v>
      </c>
      <c r="GL77" s="207" t="e">
        <f t="shared" si="327"/>
        <v>#N/A</v>
      </c>
      <c r="GM77" s="207" t="e">
        <f t="shared" si="328"/>
        <v>#N/A</v>
      </c>
      <c r="GN77" s="207" t="e">
        <f t="shared" si="329"/>
        <v>#N/A</v>
      </c>
      <c r="GO77" s="207" t="e">
        <f t="shared" si="330"/>
        <v>#N/A</v>
      </c>
      <c r="GP77" s="207" t="e">
        <f t="shared" si="331"/>
        <v>#N/A</v>
      </c>
      <c r="GQ77" s="207" t="e">
        <f t="shared" si="332"/>
        <v>#N/A</v>
      </c>
      <c r="GR77" s="207" t="e">
        <f t="shared" si="333"/>
        <v>#N/A</v>
      </c>
      <c r="GS77" s="207" t="e">
        <f t="shared" si="334"/>
        <v>#N/A</v>
      </c>
      <c r="GT77" s="207" t="e">
        <f t="shared" si="335"/>
        <v>#N/A</v>
      </c>
      <c r="GU77" s="207" t="e">
        <f t="shared" si="336"/>
        <v>#N/A</v>
      </c>
      <c r="GV77" s="207" t="e">
        <f t="shared" si="337"/>
        <v>#N/A</v>
      </c>
      <c r="GW77" s="207" t="e">
        <f t="shared" si="338"/>
        <v>#N/A</v>
      </c>
      <c r="GX77" s="207" t="e">
        <f t="shared" si="339"/>
        <v>#N/A</v>
      </c>
      <c r="GY77" s="207" t="e">
        <f t="shared" si="340"/>
        <v>#N/A</v>
      </c>
      <c r="GZ77" s="207" t="e">
        <f t="shared" si="341"/>
        <v>#N/A</v>
      </c>
      <c r="HA77" s="207" t="e">
        <f t="shared" si="342"/>
        <v>#N/A</v>
      </c>
      <c r="HB77" s="207" t="e">
        <f t="shared" si="343"/>
        <v>#N/A</v>
      </c>
      <c r="HC77" s="207" t="e">
        <f t="shared" si="344"/>
        <v>#N/A</v>
      </c>
      <c r="HD77" s="207" t="e">
        <f t="shared" si="345"/>
        <v>#N/A</v>
      </c>
      <c r="HE77" s="207" t="e">
        <f t="shared" si="346"/>
        <v>#N/A</v>
      </c>
      <c r="HF77" s="207" t="e">
        <f t="shared" si="347"/>
        <v>#N/A</v>
      </c>
      <c r="HG77" s="207" t="e">
        <f t="shared" si="348"/>
        <v>#N/A</v>
      </c>
      <c r="HH77" s="207" t="e">
        <f t="shared" si="349"/>
        <v>#N/A</v>
      </c>
      <c r="HI77" s="207" t="e">
        <f t="shared" si="350"/>
        <v>#N/A</v>
      </c>
      <c r="HJ77" s="207" t="e">
        <f t="shared" si="351"/>
        <v>#N/A</v>
      </c>
      <c r="HK77" s="207" t="e">
        <f t="shared" si="352"/>
        <v>#N/A</v>
      </c>
      <c r="HL77" s="207" t="e">
        <f t="shared" si="353"/>
        <v>#N/A</v>
      </c>
      <c r="HM77" s="207" t="e">
        <f t="shared" si="354"/>
        <v>#N/A</v>
      </c>
      <c r="HN77" s="207" t="e">
        <f t="shared" si="355"/>
        <v>#N/A</v>
      </c>
      <c r="HO77" s="207" t="e">
        <f t="shared" si="356"/>
        <v>#N/A</v>
      </c>
      <c r="HP77" s="207" t="e">
        <f t="shared" si="357"/>
        <v>#N/A</v>
      </c>
      <c r="HQ77" s="207" t="e">
        <f t="shared" si="358"/>
        <v>#N/A</v>
      </c>
      <c r="HR77" s="207" t="e">
        <f t="shared" si="359"/>
        <v>#N/A</v>
      </c>
      <c r="HS77" s="207" t="e">
        <f t="shared" si="360"/>
        <v>#N/A</v>
      </c>
      <c r="HT77" s="207" t="e">
        <f t="shared" si="361"/>
        <v>#N/A</v>
      </c>
      <c r="HU77" s="207" t="e">
        <f t="shared" si="362"/>
        <v>#N/A</v>
      </c>
      <c r="HV77" s="207" t="e">
        <f t="shared" si="363"/>
        <v>#N/A</v>
      </c>
      <c r="HW77" s="207" t="e">
        <f t="shared" si="364"/>
        <v>#N/A</v>
      </c>
      <c r="HX77" s="207" t="e">
        <f t="shared" si="365"/>
        <v>#N/A</v>
      </c>
      <c r="HY77" s="207" t="e">
        <f t="shared" si="366"/>
        <v>#N/A</v>
      </c>
      <c r="HZ77" s="207" t="e">
        <f t="shared" si="367"/>
        <v>#N/A</v>
      </c>
      <c r="IA77" s="207" t="e">
        <f t="shared" si="368"/>
        <v>#N/A</v>
      </c>
      <c r="IB77" s="207" t="e">
        <f t="shared" si="369"/>
        <v>#N/A</v>
      </c>
    </row>
    <row r="78" spans="1:236" hidden="1" x14ac:dyDescent="0.25">
      <c r="A78" s="22">
        <v>75</v>
      </c>
      <c r="B78" s="110" t="str">
        <f t="shared" si="253"/>
        <v/>
      </c>
      <c r="C78" s="124"/>
      <c r="D78" s="110" t="str">
        <f t="shared" si="254"/>
        <v/>
      </c>
      <c r="E78" s="119" t="str">
        <f t="shared" si="255"/>
        <v/>
      </c>
      <c r="F78" s="23" t="str">
        <f t="shared" si="256"/>
        <v/>
      </c>
      <c r="G78" s="24" t="str">
        <f t="shared" si="257"/>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258"/>
        <v/>
      </c>
      <c r="K78" s="26"/>
      <c r="L78" s="24" t="str">
        <f>IF(OR(F78="",K78=""),"",MATCH(K78,Confidence!$A$1:$A$10,0))</f>
        <v/>
      </c>
      <c r="M78" s="27" t="str">
        <f t="shared" si="259"/>
        <v/>
      </c>
      <c r="N78" s="27" t="str">
        <f t="shared" si="260"/>
        <v/>
      </c>
      <c r="O78" s="24"/>
      <c r="P78" s="111" t="str">
        <f t="shared" si="261"/>
        <v/>
      </c>
      <c r="Q78" s="111" t="str">
        <f t="shared" si="262"/>
        <v/>
      </c>
      <c r="R78" s="39" t="str">
        <f t="shared" si="263"/>
        <v/>
      </c>
      <c r="S78" s="124"/>
      <c r="T78" s="218" t="str">
        <f>IF(AND(B78&gt;0,C78&gt;0,D78&gt;0,M78&gt;0,N78&gt;0,S78&gt;0,NOT(K78="")),ABS(VLOOKUP($S$1,VLookups!$A$28:$B$29,2,FALSE)-_xlfn.BETA.DIST(S78,IF(G78="L",N78,M78),IF(G78="L",M78,N78),TRUE,B78,D78)),"")</f>
        <v/>
      </c>
      <c r="U78" s="121" t="str">
        <f>IF(OR($M78="",$N78=""),"",_xlfn.BETA.INV(ABS(VLOOKUP($S$1,VLookups!$A$28:$B$29,2,FALSE)-U$3),IF($G78="L",$N78,$M78),IF($G78="L",$M78,$N78),$B78,$D78))</f>
        <v/>
      </c>
      <c r="V78" s="122" t="str">
        <f>IF(OR($M78="",$N78=""),"",_xlfn.BETA.INV(ABS(VLOOKUP($S$1,VLookups!$A$28:$B$29,2,FALSE)-V$3),IF($G78="L",$N78,$M78),IF($G78="L",$M78,$N78),$B78,$D78))</f>
        <v/>
      </c>
      <c r="W78" s="121" t="str">
        <f>IF(OR($M78="",$N78=""),"",_xlfn.BETA.INV(ABS(VLOOKUP($S$1,VLookups!$A$28:$B$29,2,FALSE)-W$3),IF($G78="L",$N78,$M78),IF($G78="L",$M78,$N78),$B78,$D78))</f>
        <v/>
      </c>
      <c r="X78" s="122" t="str">
        <f>IF(OR($M78="",$N78=""),"",_xlfn.BETA.INV(ABS(VLOOKUP($S$1,VLookups!$A$28:$B$29,2,FALSE)-X$3),IF($G78="L",$N78,$M78),IF($G78="L",$M78,$N78),$B78,$D78))</f>
        <v/>
      </c>
      <c r="Y78" s="121" t="str">
        <f>IF(OR($M78="",$N78=""),"",_xlfn.BETA.INV(ABS(VLOOKUP($S$1,VLookups!$A$28:$B$29,2,FALSE)-Y$3),IF($G78="L",$N78,$M78),IF($G78="L",$M78,$N78),$B78,$D78))</f>
        <v/>
      </c>
      <c r="Z78" s="122" t="str">
        <f>IF(OR($M78="",$N78=""),"",_xlfn.BETA.INV(ABS(VLOOKUP($S$1,VLookups!$A$28:$B$29,2,FALSE)-Z$3),IF($G78="L",$N78,$M78),IF($G78="L",$M78,$N78),$B78,$D78))</f>
        <v/>
      </c>
      <c r="AA78" s="121" t="str">
        <f>IF(OR($M78="",$N78=""),"",_xlfn.BETA.INV(ABS(VLOOKUP($S$1,VLookups!$A$28:$B$29,2,FALSE)-AA$3),IF($G78="L",$N78,$M78),IF($G78="L",$M78,$N78),$B78,$D78))</f>
        <v/>
      </c>
      <c r="AB78" s="122" t="str">
        <f>IF(OR($M78="",$N78=""),"",_xlfn.BETA.INV(ABS(VLOOKUP($S$1,VLookups!$A$28:$B$29,2,FALSE)-AB$3),IF($G78="L",$N78,$M78),IF($G78="L",$M78,$N78),$B78,$D78))</f>
        <v/>
      </c>
      <c r="AC78" s="121" t="str">
        <f>IF(OR($M78="",$N78=""),"",_xlfn.BETA.INV(ABS(VLOOKUP($S$1,VLookups!$A$28:$B$29,2,FALSE)-AC$3),IF($G78="L",$N78,$M78),IF($G78="L",$M78,$N78),$B78,$D78))</f>
        <v/>
      </c>
      <c r="AD78" s="122" t="str">
        <f>IF(OR($M78="",$N78=""),"",_xlfn.BETA.INV(ABS(VLOOKUP($S$1,VLookups!$A$28:$B$29,2,FALSE)-AD$3),IF($G78="L",$N78,$M78),IF($G78="L",$M78,$N78),$B78,$D78))</f>
        <v/>
      </c>
      <c r="AE78" s="121" t="str">
        <f>IF(OR($M78="",$N78=""),"",_xlfn.BETA.INV(ABS(VLOOKUP($S$1,VLookups!$A$28:$B$29,2,FALSE)-AE$3),IF($G78="L",$N78,$M78),IF($G78="L",$M78,$N78),$B78,$D78))</f>
        <v/>
      </c>
      <c r="AF78" s="122" t="str">
        <f>IF(OR($M78="",$N78=""),"",_xlfn.BETA.INV(ABS(VLOOKUP($S$1,VLookups!$A$28:$B$29,2,FALSE)-AF$3),IF($G78="L",$N78,$M78),IF($G78="L",$M78,$N78),$B78,$D78))</f>
        <v/>
      </c>
      <c r="AG78" s="17"/>
      <c r="AH78" s="208" t="str">
        <f t="shared" si="264"/>
        <v/>
      </c>
      <c r="AI78" s="206" t="str">
        <f t="shared" si="265"/>
        <v/>
      </c>
      <c r="AJ78" s="190" t="str">
        <f t="shared" ref="AJ78:CU78" si="386">IF(ISNONTEXT($AH78),AI78+$AH78,"")</f>
        <v/>
      </c>
      <c r="AK78" s="190" t="str">
        <f t="shared" si="386"/>
        <v/>
      </c>
      <c r="AL78" s="190" t="str">
        <f t="shared" si="386"/>
        <v/>
      </c>
      <c r="AM78" s="190" t="str">
        <f t="shared" si="386"/>
        <v/>
      </c>
      <c r="AN78" s="190" t="str">
        <f t="shared" si="386"/>
        <v/>
      </c>
      <c r="AO78" s="190" t="str">
        <f t="shared" si="386"/>
        <v/>
      </c>
      <c r="AP78" s="190" t="str">
        <f t="shared" si="386"/>
        <v/>
      </c>
      <c r="AQ78" s="190" t="str">
        <f t="shared" si="386"/>
        <v/>
      </c>
      <c r="AR78" s="190" t="str">
        <f t="shared" si="386"/>
        <v/>
      </c>
      <c r="AS78" s="190" t="str">
        <f t="shared" si="386"/>
        <v/>
      </c>
      <c r="AT78" s="190" t="str">
        <f t="shared" si="386"/>
        <v/>
      </c>
      <c r="AU78" s="190" t="str">
        <f t="shared" si="386"/>
        <v/>
      </c>
      <c r="AV78" s="190" t="str">
        <f t="shared" si="386"/>
        <v/>
      </c>
      <c r="AW78" s="190" t="str">
        <f t="shared" si="386"/>
        <v/>
      </c>
      <c r="AX78" s="190" t="str">
        <f t="shared" si="386"/>
        <v/>
      </c>
      <c r="AY78" s="190" t="str">
        <f t="shared" si="386"/>
        <v/>
      </c>
      <c r="AZ78" s="190" t="str">
        <f t="shared" si="386"/>
        <v/>
      </c>
      <c r="BA78" s="190" t="str">
        <f t="shared" si="386"/>
        <v/>
      </c>
      <c r="BB78" s="190" t="str">
        <f t="shared" si="386"/>
        <v/>
      </c>
      <c r="BC78" s="190" t="str">
        <f t="shared" si="386"/>
        <v/>
      </c>
      <c r="BD78" s="190" t="str">
        <f t="shared" si="386"/>
        <v/>
      </c>
      <c r="BE78" s="190" t="str">
        <f t="shared" si="386"/>
        <v/>
      </c>
      <c r="BF78" s="190" t="str">
        <f t="shared" si="386"/>
        <v/>
      </c>
      <c r="BG78" s="190" t="str">
        <f t="shared" si="386"/>
        <v/>
      </c>
      <c r="BH78" s="190" t="str">
        <f t="shared" si="386"/>
        <v/>
      </c>
      <c r="BI78" s="190" t="str">
        <f t="shared" si="386"/>
        <v/>
      </c>
      <c r="BJ78" s="190" t="str">
        <f t="shared" si="386"/>
        <v/>
      </c>
      <c r="BK78" s="190" t="str">
        <f t="shared" si="386"/>
        <v/>
      </c>
      <c r="BL78" s="190" t="str">
        <f t="shared" si="386"/>
        <v/>
      </c>
      <c r="BM78" s="190" t="str">
        <f t="shared" si="386"/>
        <v/>
      </c>
      <c r="BN78" s="190" t="str">
        <f t="shared" si="386"/>
        <v/>
      </c>
      <c r="BO78" s="190" t="str">
        <f t="shared" si="386"/>
        <v/>
      </c>
      <c r="BP78" s="190" t="str">
        <f t="shared" si="386"/>
        <v/>
      </c>
      <c r="BQ78" s="190" t="str">
        <f t="shared" si="386"/>
        <v/>
      </c>
      <c r="BR78" s="190" t="str">
        <f t="shared" si="386"/>
        <v/>
      </c>
      <c r="BS78" s="190" t="str">
        <f t="shared" si="386"/>
        <v/>
      </c>
      <c r="BT78" s="190" t="str">
        <f t="shared" si="386"/>
        <v/>
      </c>
      <c r="BU78" s="190" t="str">
        <f t="shared" si="386"/>
        <v/>
      </c>
      <c r="BV78" s="190" t="str">
        <f t="shared" si="386"/>
        <v/>
      </c>
      <c r="BW78" s="190" t="str">
        <f t="shared" si="386"/>
        <v/>
      </c>
      <c r="BX78" s="190" t="str">
        <f t="shared" si="386"/>
        <v/>
      </c>
      <c r="BY78" s="190" t="str">
        <f t="shared" si="386"/>
        <v/>
      </c>
      <c r="BZ78" s="190" t="str">
        <f t="shared" si="386"/>
        <v/>
      </c>
      <c r="CA78" s="190" t="str">
        <f t="shared" si="386"/>
        <v/>
      </c>
      <c r="CB78" s="190" t="str">
        <f t="shared" si="386"/>
        <v/>
      </c>
      <c r="CC78" s="190" t="str">
        <f t="shared" si="386"/>
        <v/>
      </c>
      <c r="CD78" s="190" t="str">
        <f t="shared" si="386"/>
        <v/>
      </c>
      <c r="CE78" s="190" t="str">
        <f t="shared" si="386"/>
        <v/>
      </c>
      <c r="CF78" s="190" t="str">
        <f t="shared" si="386"/>
        <v/>
      </c>
      <c r="CG78" s="190" t="str">
        <f t="shared" si="386"/>
        <v/>
      </c>
      <c r="CH78" s="190" t="str">
        <f t="shared" si="386"/>
        <v/>
      </c>
      <c r="CI78" s="190" t="str">
        <f t="shared" si="386"/>
        <v/>
      </c>
      <c r="CJ78" s="190" t="str">
        <f t="shared" si="386"/>
        <v/>
      </c>
      <c r="CK78" s="190" t="str">
        <f t="shared" si="386"/>
        <v/>
      </c>
      <c r="CL78" s="190" t="str">
        <f t="shared" si="386"/>
        <v/>
      </c>
      <c r="CM78" s="190" t="str">
        <f t="shared" si="386"/>
        <v/>
      </c>
      <c r="CN78" s="190" t="str">
        <f t="shared" si="386"/>
        <v/>
      </c>
      <c r="CO78" s="190" t="str">
        <f t="shared" si="386"/>
        <v/>
      </c>
      <c r="CP78" s="190" t="str">
        <f t="shared" si="386"/>
        <v/>
      </c>
      <c r="CQ78" s="190" t="str">
        <f t="shared" si="386"/>
        <v/>
      </c>
      <c r="CR78" s="190" t="str">
        <f t="shared" si="386"/>
        <v/>
      </c>
      <c r="CS78" s="190" t="str">
        <f t="shared" si="386"/>
        <v/>
      </c>
      <c r="CT78" s="190" t="str">
        <f t="shared" si="386"/>
        <v/>
      </c>
      <c r="CU78" s="190" t="str">
        <f t="shared" si="386"/>
        <v/>
      </c>
      <c r="CV78" s="190" t="str">
        <f t="shared" ref="CV78:ED78" si="387">IF(ISNONTEXT($AH78),CU78+$AH78,"")</f>
        <v/>
      </c>
      <c r="CW78" s="190" t="str">
        <f t="shared" si="387"/>
        <v/>
      </c>
      <c r="CX78" s="190" t="str">
        <f t="shared" si="387"/>
        <v/>
      </c>
      <c r="CY78" s="190" t="str">
        <f t="shared" si="387"/>
        <v/>
      </c>
      <c r="CZ78" s="190" t="str">
        <f t="shared" si="387"/>
        <v/>
      </c>
      <c r="DA78" s="190" t="str">
        <f t="shared" si="387"/>
        <v/>
      </c>
      <c r="DB78" s="190" t="str">
        <f t="shared" si="387"/>
        <v/>
      </c>
      <c r="DC78" s="190" t="str">
        <f t="shared" si="387"/>
        <v/>
      </c>
      <c r="DD78" s="190" t="str">
        <f t="shared" si="387"/>
        <v/>
      </c>
      <c r="DE78" s="190" t="str">
        <f t="shared" si="387"/>
        <v/>
      </c>
      <c r="DF78" s="190" t="str">
        <f t="shared" si="387"/>
        <v/>
      </c>
      <c r="DG78" s="190" t="str">
        <f t="shared" si="387"/>
        <v/>
      </c>
      <c r="DH78" s="190" t="str">
        <f t="shared" si="387"/>
        <v/>
      </c>
      <c r="DI78" s="190" t="str">
        <f t="shared" si="387"/>
        <v/>
      </c>
      <c r="DJ78" s="190" t="str">
        <f t="shared" si="387"/>
        <v/>
      </c>
      <c r="DK78" s="190" t="str">
        <f t="shared" si="387"/>
        <v/>
      </c>
      <c r="DL78" s="190" t="str">
        <f t="shared" si="387"/>
        <v/>
      </c>
      <c r="DM78" s="190" t="str">
        <f t="shared" si="387"/>
        <v/>
      </c>
      <c r="DN78" s="190" t="str">
        <f t="shared" si="387"/>
        <v/>
      </c>
      <c r="DO78" s="190" t="str">
        <f t="shared" si="387"/>
        <v/>
      </c>
      <c r="DP78" s="190" t="str">
        <f t="shared" si="387"/>
        <v/>
      </c>
      <c r="DQ78" s="190" t="str">
        <f t="shared" si="387"/>
        <v/>
      </c>
      <c r="DR78" s="190" t="str">
        <f t="shared" si="387"/>
        <v/>
      </c>
      <c r="DS78" s="190" t="str">
        <f t="shared" si="387"/>
        <v/>
      </c>
      <c r="DT78" s="190" t="str">
        <f t="shared" si="387"/>
        <v/>
      </c>
      <c r="DU78" s="190" t="str">
        <f t="shared" si="387"/>
        <v/>
      </c>
      <c r="DV78" s="190" t="str">
        <f t="shared" si="387"/>
        <v/>
      </c>
      <c r="DW78" s="190" t="str">
        <f t="shared" si="387"/>
        <v/>
      </c>
      <c r="DX78" s="190" t="str">
        <f t="shared" si="387"/>
        <v/>
      </c>
      <c r="DY78" s="190" t="str">
        <f t="shared" si="387"/>
        <v/>
      </c>
      <c r="DZ78" s="190" t="str">
        <f t="shared" si="387"/>
        <v/>
      </c>
      <c r="EA78" s="190" t="str">
        <f t="shared" si="387"/>
        <v/>
      </c>
      <c r="EB78" s="190" t="str">
        <f t="shared" si="387"/>
        <v/>
      </c>
      <c r="EC78" s="190" t="str">
        <f t="shared" si="387"/>
        <v/>
      </c>
      <c r="ED78" s="190" t="str">
        <f t="shared" si="387"/>
        <v/>
      </c>
      <c r="EE78" s="206" t="str">
        <f t="shared" si="268"/>
        <v/>
      </c>
      <c r="EF78" s="207" t="e">
        <f t="shared" si="269"/>
        <v>#N/A</v>
      </c>
      <c r="EG78" s="207" t="e">
        <f t="shared" si="270"/>
        <v>#N/A</v>
      </c>
      <c r="EH78" s="207" t="e">
        <f t="shared" si="271"/>
        <v>#N/A</v>
      </c>
      <c r="EI78" s="207" t="e">
        <f t="shared" si="272"/>
        <v>#N/A</v>
      </c>
      <c r="EJ78" s="207" t="e">
        <f t="shared" si="273"/>
        <v>#N/A</v>
      </c>
      <c r="EK78" s="207" t="e">
        <f t="shared" si="274"/>
        <v>#N/A</v>
      </c>
      <c r="EL78" s="207" t="e">
        <f t="shared" si="275"/>
        <v>#N/A</v>
      </c>
      <c r="EM78" s="207" t="e">
        <f t="shared" si="276"/>
        <v>#N/A</v>
      </c>
      <c r="EN78" s="207" t="e">
        <f t="shared" si="277"/>
        <v>#N/A</v>
      </c>
      <c r="EO78" s="207" t="e">
        <f t="shared" si="278"/>
        <v>#N/A</v>
      </c>
      <c r="EP78" s="207" t="e">
        <f t="shared" si="279"/>
        <v>#N/A</v>
      </c>
      <c r="EQ78" s="207" t="e">
        <f t="shared" si="280"/>
        <v>#N/A</v>
      </c>
      <c r="ER78" s="207" t="e">
        <f t="shared" si="281"/>
        <v>#N/A</v>
      </c>
      <c r="ES78" s="207" t="e">
        <f t="shared" si="282"/>
        <v>#N/A</v>
      </c>
      <c r="ET78" s="207" t="e">
        <f t="shared" si="283"/>
        <v>#N/A</v>
      </c>
      <c r="EU78" s="207" t="e">
        <f t="shared" si="284"/>
        <v>#N/A</v>
      </c>
      <c r="EV78" s="207" t="e">
        <f t="shared" si="285"/>
        <v>#N/A</v>
      </c>
      <c r="EW78" s="207" t="e">
        <f t="shared" si="286"/>
        <v>#N/A</v>
      </c>
      <c r="EX78" s="207" t="e">
        <f t="shared" si="287"/>
        <v>#N/A</v>
      </c>
      <c r="EY78" s="207" t="e">
        <f t="shared" si="288"/>
        <v>#N/A</v>
      </c>
      <c r="EZ78" s="207" t="e">
        <f t="shared" si="289"/>
        <v>#N/A</v>
      </c>
      <c r="FA78" s="207" t="e">
        <f t="shared" si="290"/>
        <v>#N/A</v>
      </c>
      <c r="FB78" s="207" t="e">
        <f t="shared" si="291"/>
        <v>#N/A</v>
      </c>
      <c r="FC78" s="207" t="e">
        <f t="shared" si="292"/>
        <v>#N/A</v>
      </c>
      <c r="FD78" s="207" t="e">
        <f t="shared" si="293"/>
        <v>#N/A</v>
      </c>
      <c r="FE78" s="207" t="e">
        <f t="shared" si="294"/>
        <v>#N/A</v>
      </c>
      <c r="FF78" s="207" t="e">
        <f t="shared" si="295"/>
        <v>#N/A</v>
      </c>
      <c r="FG78" s="207" t="e">
        <f t="shared" si="296"/>
        <v>#N/A</v>
      </c>
      <c r="FH78" s="207" t="e">
        <f t="shared" si="297"/>
        <v>#N/A</v>
      </c>
      <c r="FI78" s="207" t="e">
        <f t="shared" si="298"/>
        <v>#N/A</v>
      </c>
      <c r="FJ78" s="207" t="e">
        <f t="shared" si="299"/>
        <v>#N/A</v>
      </c>
      <c r="FK78" s="207" t="e">
        <f t="shared" si="300"/>
        <v>#N/A</v>
      </c>
      <c r="FL78" s="207" t="e">
        <f t="shared" si="301"/>
        <v>#N/A</v>
      </c>
      <c r="FM78" s="207" t="e">
        <f t="shared" si="302"/>
        <v>#N/A</v>
      </c>
      <c r="FN78" s="207" t="e">
        <f t="shared" si="303"/>
        <v>#N/A</v>
      </c>
      <c r="FO78" s="207" t="e">
        <f t="shared" si="304"/>
        <v>#N/A</v>
      </c>
      <c r="FP78" s="207" t="e">
        <f t="shared" si="305"/>
        <v>#N/A</v>
      </c>
      <c r="FQ78" s="207" t="e">
        <f t="shared" si="306"/>
        <v>#N/A</v>
      </c>
      <c r="FR78" s="207" t="e">
        <f t="shared" si="307"/>
        <v>#N/A</v>
      </c>
      <c r="FS78" s="207" t="e">
        <f t="shared" si="308"/>
        <v>#N/A</v>
      </c>
      <c r="FT78" s="207" t="e">
        <f t="shared" si="309"/>
        <v>#N/A</v>
      </c>
      <c r="FU78" s="207" t="e">
        <f t="shared" si="310"/>
        <v>#N/A</v>
      </c>
      <c r="FV78" s="207" t="e">
        <f t="shared" si="311"/>
        <v>#N/A</v>
      </c>
      <c r="FW78" s="207" t="e">
        <f t="shared" si="312"/>
        <v>#N/A</v>
      </c>
      <c r="FX78" s="207" t="e">
        <f t="shared" si="313"/>
        <v>#N/A</v>
      </c>
      <c r="FY78" s="207" t="e">
        <f t="shared" si="314"/>
        <v>#N/A</v>
      </c>
      <c r="FZ78" s="207" t="e">
        <f t="shared" si="315"/>
        <v>#N/A</v>
      </c>
      <c r="GA78" s="207" t="e">
        <f t="shared" si="316"/>
        <v>#N/A</v>
      </c>
      <c r="GB78" s="207" t="e">
        <f t="shared" si="317"/>
        <v>#N/A</v>
      </c>
      <c r="GC78" s="207" t="e">
        <f t="shared" si="318"/>
        <v>#N/A</v>
      </c>
      <c r="GD78" s="207" t="e">
        <f t="shared" si="319"/>
        <v>#N/A</v>
      </c>
      <c r="GE78" s="207" t="e">
        <f t="shared" si="320"/>
        <v>#N/A</v>
      </c>
      <c r="GF78" s="207" t="e">
        <f t="shared" si="321"/>
        <v>#N/A</v>
      </c>
      <c r="GG78" s="207" t="e">
        <f t="shared" si="322"/>
        <v>#N/A</v>
      </c>
      <c r="GH78" s="207" t="e">
        <f t="shared" si="323"/>
        <v>#N/A</v>
      </c>
      <c r="GI78" s="207" t="e">
        <f t="shared" si="324"/>
        <v>#N/A</v>
      </c>
      <c r="GJ78" s="207" t="e">
        <f t="shared" si="325"/>
        <v>#N/A</v>
      </c>
      <c r="GK78" s="207" t="e">
        <f t="shared" si="326"/>
        <v>#N/A</v>
      </c>
      <c r="GL78" s="207" t="e">
        <f t="shared" si="327"/>
        <v>#N/A</v>
      </c>
      <c r="GM78" s="207" t="e">
        <f t="shared" si="328"/>
        <v>#N/A</v>
      </c>
      <c r="GN78" s="207" t="e">
        <f t="shared" si="329"/>
        <v>#N/A</v>
      </c>
      <c r="GO78" s="207" t="e">
        <f t="shared" si="330"/>
        <v>#N/A</v>
      </c>
      <c r="GP78" s="207" t="e">
        <f t="shared" si="331"/>
        <v>#N/A</v>
      </c>
      <c r="GQ78" s="207" t="e">
        <f t="shared" si="332"/>
        <v>#N/A</v>
      </c>
      <c r="GR78" s="207" t="e">
        <f t="shared" si="333"/>
        <v>#N/A</v>
      </c>
      <c r="GS78" s="207" t="e">
        <f t="shared" si="334"/>
        <v>#N/A</v>
      </c>
      <c r="GT78" s="207" t="e">
        <f t="shared" si="335"/>
        <v>#N/A</v>
      </c>
      <c r="GU78" s="207" t="e">
        <f t="shared" si="336"/>
        <v>#N/A</v>
      </c>
      <c r="GV78" s="207" t="e">
        <f t="shared" si="337"/>
        <v>#N/A</v>
      </c>
      <c r="GW78" s="207" t="e">
        <f t="shared" si="338"/>
        <v>#N/A</v>
      </c>
      <c r="GX78" s="207" t="e">
        <f t="shared" si="339"/>
        <v>#N/A</v>
      </c>
      <c r="GY78" s="207" t="e">
        <f t="shared" si="340"/>
        <v>#N/A</v>
      </c>
      <c r="GZ78" s="207" t="e">
        <f t="shared" si="341"/>
        <v>#N/A</v>
      </c>
      <c r="HA78" s="207" t="e">
        <f t="shared" si="342"/>
        <v>#N/A</v>
      </c>
      <c r="HB78" s="207" t="e">
        <f t="shared" si="343"/>
        <v>#N/A</v>
      </c>
      <c r="HC78" s="207" t="e">
        <f t="shared" si="344"/>
        <v>#N/A</v>
      </c>
      <c r="HD78" s="207" t="e">
        <f t="shared" si="345"/>
        <v>#N/A</v>
      </c>
      <c r="HE78" s="207" t="e">
        <f t="shared" si="346"/>
        <v>#N/A</v>
      </c>
      <c r="HF78" s="207" t="e">
        <f t="shared" si="347"/>
        <v>#N/A</v>
      </c>
      <c r="HG78" s="207" t="e">
        <f t="shared" si="348"/>
        <v>#N/A</v>
      </c>
      <c r="HH78" s="207" t="e">
        <f t="shared" si="349"/>
        <v>#N/A</v>
      </c>
      <c r="HI78" s="207" t="e">
        <f t="shared" si="350"/>
        <v>#N/A</v>
      </c>
      <c r="HJ78" s="207" t="e">
        <f t="shared" si="351"/>
        <v>#N/A</v>
      </c>
      <c r="HK78" s="207" t="e">
        <f t="shared" si="352"/>
        <v>#N/A</v>
      </c>
      <c r="HL78" s="207" t="e">
        <f t="shared" si="353"/>
        <v>#N/A</v>
      </c>
      <c r="HM78" s="207" t="e">
        <f t="shared" si="354"/>
        <v>#N/A</v>
      </c>
      <c r="HN78" s="207" t="e">
        <f t="shared" si="355"/>
        <v>#N/A</v>
      </c>
      <c r="HO78" s="207" t="e">
        <f t="shared" si="356"/>
        <v>#N/A</v>
      </c>
      <c r="HP78" s="207" t="e">
        <f t="shared" si="357"/>
        <v>#N/A</v>
      </c>
      <c r="HQ78" s="207" t="e">
        <f t="shared" si="358"/>
        <v>#N/A</v>
      </c>
      <c r="HR78" s="207" t="e">
        <f t="shared" si="359"/>
        <v>#N/A</v>
      </c>
      <c r="HS78" s="207" t="e">
        <f t="shared" si="360"/>
        <v>#N/A</v>
      </c>
      <c r="HT78" s="207" t="e">
        <f t="shared" si="361"/>
        <v>#N/A</v>
      </c>
      <c r="HU78" s="207" t="e">
        <f t="shared" si="362"/>
        <v>#N/A</v>
      </c>
      <c r="HV78" s="207" t="e">
        <f t="shared" si="363"/>
        <v>#N/A</v>
      </c>
      <c r="HW78" s="207" t="e">
        <f t="shared" si="364"/>
        <v>#N/A</v>
      </c>
      <c r="HX78" s="207" t="e">
        <f t="shared" si="365"/>
        <v>#N/A</v>
      </c>
      <c r="HY78" s="207" t="e">
        <f t="shared" si="366"/>
        <v>#N/A</v>
      </c>
      <c r="HZ78" s="207" t="e">
        <f t="shared" si="367"/>
        <v>#N/A</v>
      </c>
      <c r="IA78" s="207" t="e">
        <f t="shared" si="368"/>
        <v>#N/A</v>
      </c>
      <c r="IB78" s="207" t="e">
        <f t="shared" si="369"/>
        <v>#N/A</v>
      </c>
    </row>
    <row r="79" spans="1:236" hidden="1" x14ac:dyDescent="0.25">
      <c r="A79" s="22">
        <v>76</v>
      </c>
      <c r="B79" s="110" t="str">
        <f t="shared" si="253"/>
        <v/>
      </c>
      <c r="C79" s="124"/>
      <c r="D79" s="110" t="str">
        <f t="shared" si="254"/>
        <v/>
      </c>
      <c r="E79" s="119" t="str">
        <f t="shared" si="255"/>
        <v/>
      </c>
      <c r="F79" s="23" t="str">
        <f t="shared" si="256"/>
        <v/>
      </c>
      <c r="G79" s="24" t="str">
        <f t="shared" si="257"/>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258"/>
        <v/>
      </c>
      <c r="K79" s="26"/>
      <c r="L79" s="24" t="str">
        <f>IF(OR(F79="",K79=""),"",MATCH(K79,Confidence!$A$1:$A$10,0))</f>
        <v/>
      </c>
      <c r="M79" s="27" t="str">
        <f t="shared" si="259"/>
        <v/>
      </c>
      <c r="N79" s="27" t="str">
        <f t="shared" si="260"/>
        <v/>
      </c>
      <c r="O79" s="24"/>
      <c r="P79" s="111" t="str">
        <f t="shared" si="261"/>
        <v/>
      </c>
      <c r="Q79" s="111" t="str">
        <f t="shared" si="262"/>
        <v/>
      </c>
      <c r="R79" s="39" t="str">
        <f t="shared" si="263"/>
        <v/>
      </c>
      <c r="S79" s="124"/>
      <c r="T79" s="218" t="str">
        <f>IF(AND(B79&gt;0,C79&gt;0,D79&gt;0,M79&gt;0,N79&gt;0,S79&gt;0,NOT(K79="")),ABS(VLOOKUP($S$1,VLookups!$A$28:$B$29,2,FALSE)-_xlfn.BETA.DIST(S79,IF(G79="L",N79,M79),IF(G79="L",M79,N79),TRUE,B79,D79)),"")</f>
        <v/>
      </c>
      <c r="U79" s="121" t="str">
        <f>IF(OR($M79="",$N79=""),"",_xlfn.BETA.INV(ABS(VLOOKUP($S$1,VLookups!$A$28:$B$29,2,FALSE)-U$3),IF($G79="L",$N79,$M79),IF($G79="L",$M79,$N79),$B79,$D79))</f>
        <v/>
      </c>
      <c r="V79" s="122" t="str">
        <f>IF(OR($M79="",$N79=""),"",_xlfn.BETA.INV(ABS(VLOOKUP($S$1,VLookups!$A$28:$B$29,2,FALSE)-V$3),IF($G79="L",$N79,$M79),IF($G79="L",$M79,$N79),$B79,$D79))</f>
        <v/>
      </c>
      <c r="W79" s="121" t="str">
        <f>IF(OR($M79="",$N79=""),"",_xlfn.BETA.INV(ABS(VLOOKUP($S$1,VLookups!$A$28:$B$29,2,FALSE)-W$3),IF($G79="L",$N79,$M79),IF($G79="L",$M79,$N79),$B79,$D79))</f>
        <v/>
      </c>
      <c r="X79" s="122" t="str">
        <f>IF(OR($M79="",$N79=""),"",_xlfn.BETA.INV(ABS(VLOOKUP($S$1,VLookups!$A$28:$B$29,2,FALSE)-X$3),IF($G79="L",$N79,$M79),IF($G79="L",$M79,$N79),$B79,$D79))</f>
        <v/>
      </c>
      <c r="Y79" s="121" t="str">
        <f>IF(OR($M79="",$N79=""),"",_xlfn.BETA.INV(ABS(VLOOKUP($S$1,VLookups!$A$28:$B$29,2,FALSE)-Y$3),IF($G79="L",$N79,$M79),IF($G79="L",$M79,$N79),$B79,$D79))</f>
        <v/>
      </c>
      <c r="Z79" s="122" t="str">
        <f>IF(OR($M79="",$N79=""),"",_xlfn.BETA.INV(ABS(VLOOKUP($S$1,VLookups!$A$28:$B$29,2,FALSE)-Z$3),IF($G79="L",$N79,$M79),IF($G79="L",$M79,$N79),$B79,$D79))</f>
        <v/>
      </c>
      <c r="AA79" s="121" t="str">
        <f>IF(OR($M79="",$N79=""),"",_xlfn.BETA.INV(ABS(VLOOKUP($S$1,VLookups!$A$28:$B$29,2,FALSE)-AA$3),IF($G79="L",$N79,$M79),IF($G79="L",$M79,$N79),$B79,$D79))</f>
        <v/>
      </c>
      <c r="AB79" s="122" t="str">
        <f>IF(OR($M79="",$N79=""),"",_xlfn.BETA.INV(ABS(VLOOKUP($S$1,VLookups!$A$28:$B$29,2,FALSE)-AB$3),IF($G79="L",$N79,$M79),IF($G79="L",$M79,$N79),$B79,$D79))</f>
        <v/>
      </c>
      <c r="AC79" s="121" t="str">
        <f>IF(OR($M79="",$N79=""),"",_xlfn.BETA.INV(ABS(VLOOKUP($S$1,VLookups!$A$28:$B$29,2,FALSE)-AC$3),IF($G79="L",$N79,$M79),IF($G79="L",$M79,$N79),$B79,$D79))</f>
        <v/>
      </c>
      <c r="AD79" s="122" t="str">
        <f>IF(OR($M79="",$N79=""),"",_xlfn.BETA.INV(ABS(VLOOKUP($S$1,VLookups!$A$28:$B$29,2,FALSE)-AD$3),IF($G79="L",$N79,$M79),IF($G79="L",$M79,$N79),$B79,$D79))</f>
        <v/>
      </c>
      <c r="AE79" s="121" t="str">
        <f>IF(OR($M79="",$N79=""),"",_xlfn.BETA.INV(ABS(VLOOKUP($S$1,VLookups!$A$28:$B$29,2,FALSE)-AE$3),IF($G79="L",$N79,$M79),IF($G79="L",$M79,$N79),$B79,$D79))</f>
        <v/>
      </c>
      <c r="AF79" s="122" t="str">
        <f>IF(OR($M79="",$N79=""),"",_xlfn.BETA.INV(ABS(VLOOKUP($S$1,VLookups!$A$28:$B$29,2,FALSE)-AF$3),IF($G79="L",$N79,$M79),IF($G79="L",$M79,$N79),$B79,$D79))</f>
        <v/>
      </c>
      <c r="AG79" s="17"/>
      <c r="AH79" s="208" t="str">
        <f t="shared" si="264"/>
        <v/>
      </c>
      <c r="AI79" s="206" t="str">
        <f t="shared" si="265"/>
        <v/>
      </c>
      <c r="AJ79" s="190" t="str">
        <f t="shared" ref="AJ79:CU79" si="388">IF(ISNONTEXT($AH79),AI79+$AH79,"")</f>
        <v/>
      </c>
      <c r="AK79" s="190" t="str">
        <f t="shared" si="388"/>
        <v/>
      </c>
      <c r="AL79" s="190" t="str">
        <f t="shared" si="388"/>
        <v/>
      </c>
      <c r="AM79" s="190" t="str">
        <f t="shared" si="388"/>
        <v/>
      </c>
      <c r="AN79" s="190" t="str">
        <f t="shared" si="388"/>
        <v/>
      </c>
      <c r="AO79" s="190" t="str">
        <f t="shared" si="388"/>
        <v/>
      </c>
      <c r="AP79" s="190" t="str">
        <f t="shared" si="388"/>
        <v/>
      </c>
      <c r="AQ79" s="190" t="str">
        <f t="shared" si="388"/>
        <v/>
      </c>
      <c r="AR79" s="190" t="str">
        <f t="shared" si="388"/>
        <v/>
      </c>
      <c r="AS79" s="190" t="str">
        <f t="shared" si="388"/>
        <v/>
      </c>
      <c r="AT79" s="190" t="str">
        <f t="shared" si="388"/>
        <v/>
      </c>
      <c r="AU79" s="190" t="str">
        <f t="shared" si="388"/>
        <v/>
      </c>
      <c r="AV79" s="190" t="str">
        <f t="shared" si="388"/>
        <v/>
      </c>
      <c r="AW79" s="190" t="str">
        <f t="shared" si="388"/>
        <v/>
      </c>
      <c r="AX79" s="190" t="str">
        <f t="shared" si="388"/>
        <v/>
      </c>
      <c r="AY79" s="190" t="str">
        <f t="shared" si="388"/>
        <v/>
      </c>
      <c r="AZ79" s="190" t="str">
        <f t="shared" si="388"/>
        <v/>
      </c>
      <c r="BA79" s="190" t="str">
        <f t="shared" si="388"/>
        <v/>
      </c>
      <c r="BB79" s="190" t="str">
        <f t="shared" si="388"/>
        <v/>
      </c>
      <c r="BC79" s="190" t="str">
        <f t="shared" si="388"/>
        <v/>
      </c>
      <c r="BD79" s="190" t="str">
        <f t="shared" si="388"/>
        <v/>
      </c>
      <c r="BE79" s="190" t="str">
        <f t="shared" si="388"/>
        <v/>
      </c>
      <c r="BF79" s="190" t="str">
        <f t="shared" si="388"/>
        <v/>
      </c>
      <c r="BG79" s="190" t="str">
        <f t="shared" si="388"/>
        <v/>
      </c>
      <c r="BH79" s="190" t="str">
        <f t="shared" si="388"/>
        <v/>
      </c>
      <c r="BI79" s="190" t="str">
        <f t="shared" si="388"/>
        <v/>
      </c>
      <c r="BJ79" s="190" t="str">
        <f t="shared" si="388"/>
        <v/>
      </c>
      <c r="BK79" s="190" t="str">
        <f t="shared" si="388"/>
        <v/>
      </c>
      <c r="BL79" s="190" t="str">
        <f t="shared" si="388"/>
        <v/>
      </c>
      <c r="BM79" s="190" t="str">
        <f t="shared" si="388"/>
        <v/>
      </c>
      <c r="BN79" s="190" t="str">
        <f t="shared" si="388"/>
        <v/>
      </c>
      <c r="BO79" s="190" t="str">
        <f t="shared" si="388"/>
        <v/>
      </c>
      <c r="BP79" s="190" t="str">
        <f t="shared" si="388"/>
        <v/>
      </c>
      <c r="BQ79" s="190" t="str">
        <f t="shared" si="388"/>
        <v/>
      </c>
      <c r="BR79" s="190" t="str">
        <f t="shared" si="388"/>
        <v/>
      </c>
      <c r="BS79" s="190" t="str">
        <f t="shared" si="388"/>
        <v/>
      </c>
      <c r="BT79" s="190" t="str">
        <f t="shared" si="388"/>
        <v/>
      </c>
      <c r="BU79" s="190" t="str">
        <f t="shared" si="388"/>
        <v/>
      </c>
      <c r="BV79" s="190" t="str">
        <f t="shared" si="388"/>
        <v/>
      </c>
      <c r="BW79" s="190" t="str">
        <f t="shared" si="388"/>
        <v/>
      </c>
      <c r="BX79" s="190" t="str">
        <f t="shared" si="388"/>
        <v/>
      </c>
      <c r="BY79" s="190" t="str">
        <f t="shared" si="388"/>
        <v/>
      </c>
      <c r="BZ79" s="190" t="str">
        <f t="shared" si="388"/>
        <v/>
      </c>
      <c r="CA79" s="190" t="str">
        <f t="shared" si="388"/>
        <v/>
      </c>
      <c r="CB79" s="190" t="str">
        <f t="shared" si="388"/>
        <v/>
      </c>
      <c r="CC79" s="190" t="str">
        <f t="shared" si="388"/>
        <v/>
      </c>
      <c r="CD79" s="190" t="str">
        <f t="shared" si="388"/>
        <v/>
      </c>
      <c r="CE79" s="190" t="str">
        <f t="shared" si="388"/>
        <v/>
      </c>
      <c r="CF79" s="190" t="str">
        <f t="shared" si="388"/>
        <v/>
      </c>
      <c r="CG79" s="190" t="str">
        <f t="shared" si="388"/>
        <v/>
      </c>
      <c r="CH79" s="190" t="str">
        <f t="shared" si="388"/>
        <v/>
      </c>
      <c r="CI79" s="190" t="str">
        <f t="shared" si="388"/>
        <v/>
      </c>
      <c r="CJ79" s="190" t="str">
        <f t="shared" si="388"/>
        <v/>
      </c>
      <c r="CK79" s="190" t="str">
        <f t="shared" si="388"/>
        <v/>
      </c>
      <c r="CL79" s="190" t="str">
        <f t="shared" si="388"/>
        <v/>
      </c>
      <c r="CM79" s="190" t="str">
        <f t="shared" si="388"/>
        <v/>
      </c>
      <c r="CN79" s="190" t="str">
        <f t="shared" si="388"/>
        <v/>
      </c>
      <c r="CO79" s="190" t="str">
        <f t="shared" si="388"/>
        <v/>
      </c>
      <c r="CP79" s="190" t="str">
        <f t="shared" si="388"/>
        <v/>
      </c>
      <c r="CQ79" s="190" t="str">
        <f t="shared" si="388"/>
        <v/>
      </c>
      <c r="CR79" s="190" t="str">
        <f t="shared" si="388"/>
        <v/>
      </c>
      <c r="CS79" s="190" t="str">
        <f t="shared" si="388"/>
        <v/>
      </c>
      <c r="CT79" s="190" t="str">
        <f t="shared" si="388"/>
        <v/>
      </c>
      <c r="CU79" s="190" t="str">
        <f t="shared" si="388"/>
        <v/>
      </c>
      <c r="CV79" s="190" t="str">
        <f t="shared" ref="CV79:ED79" si="389">IF(ISNONTEXT($AH79),CU79+$AH79,"")</f>
        <v/>
      </c>
      <c r="CW79" s="190" t="str">
        <f t="shared" si="389"/>
        <v/>
      </c>
      <c r="CX79" s="190" t="str">
        <f t="shared" si="389"/>
        <v/>
      </c>
      <c r="CY79" s="190" t="str">
        <f t="shared" si="389"/>
        <v/>
      </c>
      <c r="CZ79" s="190" t="str">
        <f t="shared" si="389"/>
        <v/>
      </c>
      <c r="DA79" s="190" t="str">
        <f t="shared" si="389"/>
        <v/>
      </c>
      <c r="DB79" s="190" t="str">
        <f t="shared" si="389"/>
        <v/>
      </c>
      <c r="DC79" s="190" t="str">
        <f t="shared" si="389"/>
        <v/>
      </c>
      <c r="DD79" s="190" t="str">
        <f t="shared" si="389"/>
        <v/>
      </c>
      <c r="DE79" s="190" t="str">
        <f t="shared" si="389"/>
        <v/>
      </c>
      <c r="DF79" s="190" t="str">
        <f t="shared" si="389"/>
        <v/>
      </c>
      <c r="DG79" s="190" t="str">
        <f t="shared" si="389"/>
        <v/>
      </c>
      <c r="DH79" s="190" t="str">
        <f t="shared" si="389"/>
        <v/>
      </c>
      <c r="DI79" s="190" t="str">
        <f t="shared" si="389"/>
        <v/>
      </c>
      <c r="DJ79" s="190" t="str">
        <f t="shared" si="389"/>
        <v/>
      </c>
      <c r="DK79" s="190" t="str">
        <f t="shared" si="389"/>
        <v/>
      </c>
      <c r="DL79" s="190" t="str">
        <f t="shared" si="389"/>
        <v/>
      </c>
      <c r="DM79" s="190" t="str">
        <f t="shared" si="389"/>
        <v/>
      </c>
      <c r="DN79" s="190" t="str">
        <f t="shared" si="389"/>
        <v/>
      </c>
      <c r="DO79" s="190" t="str">
        <f t="shared" si="389"/>
        <v/>
      </c>
      <c r="DP79" s="190" t="str">
        <f t="shared" si="389"/>
        <v/>
      </c>
      <c r="DQ79" s="190" t="str">
        <f t="shared" si="389"/>
        <v/>
      </c>
      <c r="DR79" s="190" t="str">
        <f t="shared" si="389"/>
        <v/>
      </c>
      <c r="DS79" s="190" t="str">
        <f t="shared" si="389"/>
        <v/>
      </c>
      <c r="DT79" s="190" t="str">
        <f t="shared" si="389"/>
        <v/>
      </c>
      <c r="DU79" s="190" t="str">
        <f t="shared" si="389"/>
        <v/>
      </c>
      <c r="DV79" s="190" t="str">
        <f t="shared" si="389"/>
        <v/>
      </c>
      <c r="DW79" s="190" t="str">
        <f t="shared" si="389"/>
        <v/>
      </c>
      <c r="DX79" s="190" t="str">
        <f t="shared" si="389"/>
        <v/>
      </c>
      <c r="DY79" s="190" t="str">
        <f t="shared" si="389"/>
        <v/>
      </c>
      <c r="DZ79" s="190" t="str">
        <f t="shared" si="389"/>
        <v/>
      </c>
      <c r="EA79" s="190" t="str">
        <f t="shared" si="389"/>
        <v/>
      </c>
      <c r="EB79" s="190" t="str">
        <f t="shared" si="389"/>
        <v/>
      </c>
      <c r="EC79" s="190" t="str">
        <f t="shared" si="389"/>
        <v/>
      </c>
      <c r="ED79" s="190" t="str">
        <f t="shared" si="389"/>
        <v/>
      </c>
      <c r="EE79" s="206" t="str">
        <f t="shared" si="268"/>
        <v/>
      </c>
      <c r="EF79" s="207" t="e">
        <f t="shared" si="269"/>
        <v>#N/A</v>
      </c>
      <c r="EG79" s="207" t="e">
        <f t="shared" si="270"/>
        <v>#N/A</v>
      </c>
      <c r="EH79" s="207" t="e">
        <f t="shared" si="271"/>
        <v>#N/A</v>
      </c>
      <c r="EI79" s="207" t="e">
        <f t="shared" si="272"/>
        <v>#N/A</v>
      </c>
      <c r="EJ79" s="207" t="e">
        <f t="shared" si="273"/>
        <v>#N/A</v>
      </c>
      <c r="EK79" s="207" t="e">
        <f t="shared" si="274"/>
        <v>#N/A</v>
      </c>
      <c r="EL79" s="207" t="e">
        <f t="shared" si="275"/>
        <v>#N/A</v>
      </c>
      <c r="EM79" s="207" t="e">
        <f t="shared" si="276"/>
        <v>#N/A</v>
      </c>
      <c r="EN79" s="207" t="e">
        <f t="shared" si="277"/>
        <v>#N/A</v>
      </c>
      <c r="EO79" s="207" t="e">
        <f t="shared" si="278"/>
        <v>#N/A</v>
      </c>
      <c r="EP79" s="207" t="e">
        <f t="shared" si="279"/>
        <v>#N/A</v>
      </c>
      <c r="EQ79" s="207" t="e">
        <f t="shared" si="280"/>
        <v>#N/A</v>
      </c>
      <c r="ER79" s="207" t="e">
        <f t="shared" si="281"/>
        <v>#N/A</v>
      </c>
      <c r="ES79" s="207" t="e">
        <f t="shared" si="282"/>
        <v>#N/A</v>
      </c>
      <c r="ET79" s="207" t="e">
        <f t="shared" si="283"/>
        <v>#N/A</v>
      </c>
      <c r="EU79" s="207" t="e">
        <f t="shared" si="284"/>
        <v>#N/A</v>
      </c>
      <c r="EV79" s="207" t="e">
        <f t="shared" si="285"/>
        <v>#N/A</v>
      </c>
      <c r="EW79" s="207" t="e">
        <f t="shared" si="286"/>
        <v>#N/A</v>
      </c>
      <c r="EX79" s="207" t="e">
        <f t="shared" si="287"/>
        <v>#N/A</v>
      </c>
      <c r="EY79" s="207" t="e">
        <f t="shared" si="288"/>
        <v>#N/A</v>
      </c>
      <c r="EZ79" s="207" t="e">
        <f t="shared" si="289"/>
        <v>#N/A</v>
      </c>
      <c r="FA79" s="207" t="e">
        <f t="shared" si="290"/>
        <v>#N/A</v>
      </c>
      <c r="FB79" s="207" t="e">
        <f t="shared" si="291"/>
        <v>#N/A</v>
      </c>
      <c r="FC79" s="207" t="e">
        <f t="shared" si="292"/>
        <v>#N/A</v>
      </c>
      <c r="FD79" s="207" t="e">
        <f t="shared" si="293"/>
        <v>#N/A</v>
      </c>
      <c r="FE79" s="207" t="e">
        <f t="shared" si="294"/>
        <v>#N/A</v>
      </c>
      <c r="FF79" s="207" t="e">
        <f t="shared" si="295"/>
        <v>#N/A</v>
      </c>
      <c r="FG79" s="207" t="e">
        <f t="shared" si="296"/>
        <v>#N/A</v>
      </c>
      <c r="FH79" s="207" t="e">
        <f t="shared" si="297"/>
        <v>#N/A</v>
      </c>
      <c r="FI79" s="207" t="e">
        <f t="shared" si="298"/>
        <v>#N/A</v>
      </c>
      <c r="FJ79" s="207" t="e">
        <f t="shared" si="299"/>
        <v>#N/A</v>
      </c>
      <c r="FK79" s="207" t="e">
        <f t="shared" si="300"/>
        <v>#N/A</v>
      </c>
      <c r="FL79" s="207" t="e">
        <f t="shared" si="301"/>
        <v>#N/A</v>
      </c>
      <c r="FM79" s="207" t="e">
        <f t="shared" si="302"/>
        <v>#N/A</v>
      </c>
      <c r="FN79" s="207" t="e">
        <f t="shared" si="303"/>
        <v>#N/A</v>
      </c>
      <c r="FO79" s="207" t="e">
        <f t="shared" si="304"/>
        <v>#N/A</v>
      </c>
      <c r="FP79" s="207" t="e">
        <f t="shared" si="305"/>
        <v>#N/A</v>
      </c>
      <c r="FQ79" s="207" t="e">
        <f t="shared" si="306"/>
        <v>#N/A</v>
      </c>
      <c r="FR79" s="207" t="e">
        <f t="shared" si="307"/>
        <v>#N/A</v>
      </c>
      <c r="FS79" s="207" t="e">
        <f t="shared" si="308"/>
        <v>#N/A</v>
      </c>
      <c r="FT79" s="207" t="e">
        <f t="shared" si="309"/>
        <v>#N/A</v>
      </c>
      <c r="FU79" s="207" t="e">
        <f t="shared" si="310"/>
        <v>#N/A</v>
      </c>
      <c r="FV79" s="207" t="e">
        <f t="shared" si="311"/>
        <v>#N/A</v>
      </c>
      <c r="FW79" s="207" t="e">
        <f t="shared" si="312"/>
        <v>#N/A</v>
      </c>
      <c r="FX79" s="207" t="e">
        <f t="shared" si="313"/>
        <v>#N/A</v>
      </c>
      <c r="FY79" s="207" t="e">
        <f t="shared" si="314"/>
        <v>#N/A</v>
      </c>
      <c r="FZ79" s="207" t="e">
        <f t="shared" si="315"/>
        <v>#N/A</v>
      </c>
      <c r="GA79" s="207" t="e">
        <f t="shared" si="316"/>
        <v>#N/A</v>
      </c>
      <c r="GB79" s="207" t="e">
        <f t="shared" si="317"/>
        <v>#N/A</v>
      </c>
      <c r="GC79" s="207" t="e">
        <f t="shared" si="318"/>
        <v>#N/A</v>
      </c>
      <c r="GD79" s="207" t="e">
        <f t="shared" si="319"/>
        <v>#N/A</v>
      </c>
      <c r="GE79" s="207" t="e">
        <f t="shared" si="320"/>
        <v>#N/A</v>
      </c>
      <c r="GF79" s="207" t="e">
        <f t="shared" si="321"/>
        <v>#N/A</v>
      </c>
      <c r="GG79" s="207" t="e">
        <f t="shared" si="322"/>
        <v>#N/A</v>
      </c>
      <c r="GH79" s="207" t="e">
        <f t="shared" si="323"/>
        <v>#N/A</v>
      </c>
      <c r="GI79" s="207" t="e">
        <f t="shared" si="324"/>
        <v>#N/A</v>
      </c>
      <c r="GJ79" s="207" t="e">
        <f t="shared" si="325"/>
        <v>#N/A</v>
      </c>
      <c r="GK79" s="207" t="e">
        <f t="shared" si="326"/>
        <v>#N/A</v>
      </c>
      <c r="GL79" s="207" t="e">
        <f t="shared" si="327"/>
        <v>#N/A</v>
      </c>
      <c r="GM79" s="207" t="e">
        <f t="shared" si="328"/>
        <v>#N/A</v>
      </c>
      <c r="GN79" s="207" t="e">
        <f t="shared" si="329"/>
        <v>#N/A</v>
      </c>
      <c r="GO79" s="207" t="e">
        <f t="shared" si="330"/>
        <v>#N/A</v>
      </c>
      <c r="GP79" s="207" t="e">
        <f t="shared" si="331"/>
        <v>#N/A</v>
      </c>
      <c r="GQ79" s="207" t="e">
        <f t="shared" si="332"/>
        <v>#N/A</v>
      </c>
      <c r="GR79" s="207" t="e">
        <f t="shared" si="333"/>
        <v>#N/A</v>
      </c>
      <c r="GS79" s="207" t="e">
        <f t="shared" si="334"/>
        <v>#N/A</v>
      </c>
      <c r="GT79" s="207" t="e">
        <f t="shared" si="335"/>
        <v>#N/A</v>
      </c>
      <c r="GU79" s="207" t="e">
        <f t="shared" si="336"/>
        <v>#N/A</v>
      </c>
      <c r="GV79" s="207" t="e">
        <f t="shared" si="337"/>
        <v>#N/A</v>
      </c>
      <c r="GW79" s="207" t="e">
        <f t="shared" si="338"/>
        <v>#N/A</v>
      </c>
      <c r="GX79" s="207" t="e">
        <f t="shared" si="339"/>
        <v>#N/A</v>
      </c>
      <c r="GY79" s="207" t="e">
        <f t="shared" si="340"/>
        <v>#N/A</v>
      </c>
      <c r="GZ79" s="207" t="e">
        <f t="shared" si="341"/>
        <v>#N/A</v>
      </c>
      <c r="HA79" s="207" t="e">
        <f t="shared" si="342"/>
        <v>#N/A</v>
      </c>
      <c r="HB79" s="207" t="e">
        <f t="shared" si="343"/>
        <v>#N/A</v>
      </c>
      <c r="HC79" s="207" t="e">
        <f t="shared" si="344"/>
        <v>#N/A</v>
      </c>
      <c r="HD79" s="207" t="e">
        <f t="shared" si="345"/>
        <v>#N/A</v>
      </c>
      <c r="HE79" s="207" t="e">
        <f t="shared" si="346"/>
        <v>#N/A</v>
      </c>
      <c r="HF79" s="207" t="e">
        <f t="shared" si="347"/>
        <v>#N/A</v>
      </c>
      <c r="HG79" s="207" t="e">
        <f t="shared" si="348"/>
        <v>#N/A</v>
      </c>
      <c r="HH79" s="207" t="e">
        <f t="shared" si="349"/>
        <v>#N/A</v>
      </c>
      <c r="HI79" s="207" t="e">
        <f t="shared" si="350"/>
        <v>#N/A</v>
      </c>
      <c r="HJ79" s="207" t="e">
        <f t="shared" si="351"/>
        <v>#N/A</v>
      </c>
      <c r="HK79" s="207" t="e">
        <f t="shared" si="352"/>
        <v>#N/A</v>
      </c>
      <c r="HL79" s="207" t="e">
        <f t="shared" si="353"/>
        <v>#N/A</v>
      </c>
      <c r="HM79" s="207" t="e">
        <f t="shared" si="354"/>
        <v>#N/A</v>
      </c>
      <c r="HN79" s="207" t="e">
        <f t="shared" si="355"/>
        <v>#N/A</v>
      </c>
      <c r="HO79" s="207" t="e">
        <f t="shared" si="356"/>
        <v>#N/A</v>
      </c>
      <c r="HP79" s="207" t="e">
        <f t="shared" si="357"/>
        <v>#N/A</v>
      </c>
      <c r="HQ79" s="207" t="e">
        <f t="shared" si="358"/>
        <v>#N/A</v>
      </c>
      <c r="HR79" s="207" t="e">
        <f t="shared" si="359"/>
        <v>#N/A</v>
      </c>
      <c r="HS79" s="207" t="e">
        <f t="shared" si="360"/>
        <v>#N/A</v>
      </c>
      <c r="HT79" s="207" t="e">
        <f t="shared" si="361"/>
        <v>#N/A</v>
      </c>
      <c r="HU79" s="207" t="e">
        <f t="shared" si="362"/>
        <v>#N/A</v>
      </c>
      <c r="HV79" s="207" t="e">
        <f t="shared" si="363"/>
        <v>#N/A</v>
      </c>
      <c r="HW79" s="207" t="e">
        <f t="shared" si="364"/>
        <v>#N/A</v>
      </c>
      <c r="HX79" s="207" t="e">
        <f t="shared" si="365"/>
        <v>#N/A</v>
      </c>
      <c r="HY79" s="207" t="e">
        <f t="shared" si="366"/>
        <v>#N/A</v>
      </c>
      <c r="HZ79" s="207" t="e">
        <f t="shared" si="367"/>
        <v>#N/A</v>
      </c>
      <c r="IA79" s="207" t="e">
        <f t="shared" si="368"/>
        <v>#N/A</v>
      </c>
      <c r="IB79" s="207" t="e">
        <f t="shared" si="369"/>
        <v>#N/A</v>
      </c>
    </row>
    <row r="80" spans="1:236" hidden="1" x14ac:dyDescent="0.25">
      <c r="A80" s="22">
        <v>77</v>
      </c>
      <c r="B80" s="110" t="str">
        <f t="shared" si="253"/>
        <v/>
      </c>
      <c r="C80" s="124"/>
      <c r="D80" s="110" t="str">
        <f t="shared" si="254"/>
        <v/>
      </c>
      <c r="E80" s="119" t="str">
        <f t="shared" si="255"/>
        <v/>
      </c>
      <c r="F80" s="23" t="str">
        <f t="shared" si="256"/>
        <v/>
      </c>
      <c r="G80" s="24" t="str">
        <f t="shared" si="257"/>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258"/>
        <v/>
      </c>
      <c r="K80" s="26"/>
      <c r="L80" s="24" t="str">
        <f>IF(OR(F80="",K80=""),"",MATCH(K80,Confidence!$A$1:$A$10,0))</f>
        <v/>
      </c>
      <c r="M80" s="27" t="str">
        <f t="shared" si="259"/>
        <v/>
      </c>
      <c r="N80" s="27" t="str">
        <f t="shared" si="260"/>
        <v/>
      </c>
      <c r="O80" s="24"/>
      <c r="P80" s="111" t="str">
        <f t="shared" si="261"/>
        <v/>
      </c>
      <c r="Q80" s="111" t="str">
        <f t="shared" si="262"/>
        <v/>
      </c>
      <c r="R80" s="39" t="str">
        <f t="shared" si="263"/>
        <v/>
      </c>
      <c r="S80" s="124"/>
      <c r="T80" s="218" t="str">
        <f>IF(AND(B80&gt;0,C80&gt;0,D80&gt;0,M80&gt;0,N80&gt;0,S80&gt;0,NOT(K80="")),ABS(VLOOKUP($S$1,VLookups!$A$28:$B$29,2,FALSE)-_xlfn.BETA.DIST(S80,IF(G80="L",N80,M80),IF(G80="L",M80,N80),TRUE,B80,D80)),"")</f>
        <v/>
      </c>
      <c r="U80" s="121" t="str">
        <f>IF(OR($M80="",$N80=""),"",_xlfn.BETA.INV(ABS(VLOOKUP($S$1,VLookups!$A$28:$B$29,2,FALSE)-U$3),IF($G80="L",$N80,$M80),IF($G80="L",$M80,$N80),$B80,$D80))</f>
        <v/>
      </c>
      <c r="V80" s="122" t="str">
        <f>IF(OR($M80="",$N80=""),"",_xlfn.BETA.INV(ABS(VLOOKUP($S$1,VLookups!$A$28:$B$29,2,FALSE)-V$3),IF($G80="L",$N80,$M80),IF($G80="L",$M80,$N80),$B80,$D80))</f>
        <v/>
      </c>
      <c r="W80" s="121" t="str">
        <f>IF(OR($M80="",$N80=""),"",_xlfn.BETA.INV(ABS(VLOOKUP($S$1,VLookups!$A$28:$B$29,2,FALSE)-W$3),IF($G80="L",$N80,$M80),IF($G80="L",$M80,$N80),$B80,$D80))</f>
        <v/>
      </c>
      <c r="X80" s="122" t="str">
        <f>IF(OR($M80="",$N80=""),"",_xlfn.BETA.INV(ABS(VLOOKUP($S$1,VLookups!$A$28:$B$29,2,FALSE)-X$3),IF($G80="L",$N80,$M80),IF($G80="L",$M80,$N80),$B80,$D80))</f>
        <v/>
      </c>
      <c r="Y80" s="121" t="str">
        <f>IF(OR($M80="",$N80=""),"",_xlfn.BETA.INV(ABS(VLOOKUP($S$1,VLookups!$A$28:$B$29,2,FALSE)-Y$3),IF($G80="L",$N80,$M80),IF($G80="L",$M80,$N80),$B80,$D80))</f>
        <v/>
      </c>
      <c r="Z80" s="122" t="str">
        <f>IF(OR($M80="",$N80=""),"",_xlfn.BETA.INV(ABS(VLOOKUP($S$1,VLookups!$A$28:$B$29,2,FALSE)-Z$3),IF($G80="L",$N80,$M80),IF($G80="L",$M80,$N80),$B80,$D80))</f>
        <v/>
      </c>
      <c r="AA80" s="121" t="str">
        <f>IF(OR($M80="",$N80=""),"",_xlfn.BETA.INV(ABS(VLOOKUP($S$1,VLookups!$A$28:$B$29,2,FALSE)-AA$3),IF($G80="L",$N80,$M80),IF($G80="L",$M80,$N80),$B80,$D80))</f>
        <v/>
      </c>
      <c r="AB80" s="122" t="str">
        <f>IF(OR($M80="",$N80=""),"",_xlfn.BETA.INV(ABS(VLOOKUP($S$1,VLookups!$A$28:$B$29,2,FALSE)-AB$3),IF($G80="L",$N80,$M80),IF($G80="L",$M80,$N80),$B80,$D80))</f>
        <v/>
      </c>
      <c r="AC80" s="121" t="str">
        <f>IF(OR($M80="",$N80=""),"",_xlfn.BETA.INV(ABS(VLOOKUP($S$1,VLookups!$A$28:$B$29,2,FALSE)-AC$3),IF($G80="L",$N80,$M80),IF($G80="L",$M80,$N80),$B80,$D80))</f>
        <v/>
      </c>
      <c r="AD80" s="122" t="str">
        <f>IF(OR($M80="",$N80=""),"",_xlfn.BETA.INV(ABS(VLOOKUP($S$1,VLookups!$A$28:$B$29,2,FALSE)-AD$3),IF($G80="L",$N80,$M80),IF($G80="L",$M80,$N80),$B80,$D80))</f>
        <v/>
      </c>
      <c r="AE80" s="121" t="str">
        <f>IF(OR($M80="",$N80=""),"",_xlfn.BETA.INV(ABS(VLOOKUP($S$1,VLookups!$A$28:$B$29,2,FALSE)-AE$3),IF($G80="L",$N80,$M80),IF($G80="L",$M80,$N80),$B80,$D80))</f>
        <v/>
      </c>
      <c r="AF80" s="122" t="str">
        <f>IF(OR($M80="",$N80=""),"",_xlfn.BETA.INV(ABS(VLOOKUP($S$1,VLookups!$A$28:$B$29,2,FALSE)-AF$3),IF($G80="L",$N80,$M80),IF($G80="L",$M80,$N80),$B80,$D80))</f>
        <v/>
      </c>
      <c r="AG80" s="17"/>
      <c r="AH80" s="208" t="str">
        <f t="shared" si="264"/>
        <v/>
      </c>
      <c r="AI80" s="206" t="str">
        <f t="shared" si="265"/>
        <v/>
      </c>
      <c r="AJ80" s="190" t="str">
        <f t="shared" ref="AJ80:CU80" si="390">IF(ISNONTEXT($AH80),AI80+$AH80,"")</f>
        <v/>
      </c>
      <c r="AK80" s="190" t="str">
        <f t="shared" si="390"/>
        <v/>
      </c>
      <c r="AL80" s="190" t="str">
        <f t="shared" si="390"/>
        <v/>
      </c>
      <c r="AM80" s="190" t="str">
        <f t="shared" si="390"/>
        <v/>
      </c>
      <c r="AN80" s="190" t="str">
        <f t="shared" si="390"/>
        <v/>
      </c>
      <c r="AO80" s="190" t="str">
        <f t="shared" si="390"/>
        <v/>
      </c>
      <c r="AP80" s="190" t="str">
        <f t="shared" si="390"/>
        <v/>
      </c>
      <c r="AQ80" s="190" t="str">
        <f t="shared" si="390"/>
        <v/>
      </c>
      <c r="AR80" s="190" t="str">
        <f t="shared" si="390"/>
        <v/>
      </c>
      <c r="AS80" s="190" t="str">
        <f t="shared" si="390"/>
        <v/>
      </c>
      <c r="AT80" s="190" t="str">
        <f t="shared" si="390"/>
        <v/>
      </c>
      <c r="AU80" s="190" t="str">
        <f t="shared" si="390"/>
        <v/>
      </c>
      <c r="AV80" s="190" t="str">
        <f t="shared" si="390"/>
        <v/>
      </c>
      <c r="AW80" s="190" t="str">
        <f t="shared" si="390"/>
        <v/>
      </c>
      <c r="AX80" s="190" t="str">
        <f t="shared" si="390"/>
        <v/>
      </c>
      <c r="AY80" s="190" t="str">
        <f t="shared" si="390"/>
        <v/>
      </c>
      <c r="AZ80" s="190" t="str">
        <f t="shared" si="390"/>
        <v/>
      </c>
      <c r="BA80" s="190" t="str">
        <f t="shared" si="390"/>
        <v/>
      </c>
      <c r="BB80" s="190" t="str">
        <f t="shared" si="390"/>
        <v/>
      </c>
      <c r="BC80" s="190" t="str">
        <f t="shared" si="390"/>
        <v/>
      </c>
      <c r="BD80" s="190" t="str">
        <f t="shared" si="390"/>
        <v/>
      </c>
      <c r="BE80" s="190" t="str">
        <f t="shared" si="390"/>
        <v/>
      </c>
      <c r="BF80" s="190" t="str">
        <f t="shared" si="390"/>
        <v/>
      </c>
      <c r="BG80" s="190" t="str">
        <f t="shared" si="390"/>
        <v/>
      </c>
      <c r="BH80" s="190" t="str">
        <f t="shared" si="390"/>
        <v/>
      </c>
      <c r="BI80" s="190" t="str">
        <f t="shared" si="390"/>
        <v/>
      </c>
      <c r="BJ80" s="190" t="str">
        <f t="shared" si="390"/>
        <v/>
      </c>
      <c r="BK80" s="190" t="str">
        <f t="shared" si="390"/>
        <v/>
      </c>
      <c r="BL80" s="190" t="str">
        <f t="shared" si="390"/>
        <v/>
      </c>
      <c r="BM80" s="190" t="str">
        <f t="shared" si="390"/>
        <v/>
      </c>
      <c r="BN80" s="190" t="str">
        <f t="shared" si="390"/>
        <v/>
      </c>
      <c r="BO80" s="190" t="str">
        <f t="shared" si="390"/>
        <v/>
      </c>
      <c r="BP80" s="190" t="str">
        <f t="shared" si="390"/>
        <v/>
      </c>
      <c r="BQ80" s="190" t="str">
        <f t="shared" si="390"/>
        <v/>
      </c>
      <c r="BR80" s="190" t="str">
        <f t="shared" si="390"/>
        <v/>
      </c>
      <c r="BS80" s="190" t="str">
        <f t="shared" si="390"/>
        <v/>
      </c>
      <c r="BT80" s="190" t="str">
        <f t="shared" si="390"/>
        <v/>
      </c>
      <c r="BU80" s="190" t="str">
        <f t="shared" si="390"/>
        <v/>
      </c>
      <c r="BV80" s="190" t="str">
        <f t="shared" si="390"/>
        <v/>
      </c>
      <c r="BW80" s="190" t="str">
        <f t="shared" si="390"/>
        <v/>
      </c>
      <c r="BX80" s="190" t="str">
        <f t="shared" si="390"/>
        <v/>
      </c>
      <c r="BY80" s="190" t="str">
        <f t="shared" si="390"/>
        <v/>
      </c>
      <c r="BZ80" s="190" t="str">
        <f t="shared" si="390"/>
        <v/>
      </c>
      <c r="CA80" s="190" t="str">
        <f t="shared" si="390"/>
        <v/>
      </c>
      <c r="CB80" s="190" t="str">
        <f t="shared" si="390"/>
        <v/>
      </c>
      <c r="CC80" s="190" t="str">
        <f t="shared" si="390"/>
        <v/>
      </c>
      <c r="CD80" s="190" t="str">
        <f t="shared" si="390"/>
        <v/>
      </c>
      <c r="CE80" s="190" t="str">
        <f t="shared" si="390"/>
        <v/>
      </c>
      <c r="CF80" s="190" t="str">
        <f t="shared" si="390"/>
        <v/>
      </c>
      <c r="CG80" s="190" t="str">
        <f t="shared" si="390"/>
        <v/>
      </c>
      <c r="CH80" s="190" t="str">
        <f t="shared" si="390"/>
        <v/>
      </c>
      <c r="CI80" s="190" t="str">
        <f t="shared" si="390"/>
        <v/>
      </c>
      <c r="CJ80" s="190" t="str">
        <f t="shared" si="390"/>
        <v/>
      </c>
      <c r="CK80" s="190" t="str">
        <f t="shared" si="390"/>
        <v/>
      </c>
      <c r="CL80" s="190" t="str">
        <f t="shared" si="390"/>
        <v/>
      </c>
      <c r="CM80" s="190" t="str">
        <f t="shared" si="390"/>
        <v/>
      </c>
      <c r="CN80" s="190" t="str">
        <f t="shared" si="390"/>
        <v/>
      </c>
      <c r="CO80" s="190" t="str">
        <f t="shared" si="390"/>
        <v/>
      </c>
      <c r="CP80" s="190" t="str">
        <f t="shared" si="390"/>
        <v/>
      </c>
      <c r="CQ80" s="190" t="str">
        <f t="shared" si="390"/>
        <v/>
      </c>
      <c r="CR80" s="190" t="str">
        <f t="shared" si="390"/>
        <v/>
      </c>
      <c r="CS80" s="190" t="str">
        <f t="shared" si="390"/>
        <v/>
      </c>
      <c r="CT80" s="190" t="str">
        <f t="shared" si="390"/>
        <v/>
      </c>
      <c r="CU80" s="190" t="str">
        <f t="shared" si="390"/>
        <v/>
      </c>
      <c r="CV80" s="190" t="str">
        <f t="shared" ref="CV80:ED80" si="391">IF(ISNONTEXT($AH80),CU80+$AH80,"")</f>
        <v/>
      </c>
      <c r="CW80" s="190" t="str">
        <f t="shared" si="391"/>
        <v/>
      </c>
      <c r="CX80" s="190" t="str">
        <f t="shared" si="391"/>
        <v/>
      </c>
      <c r="CY80" s="190" t="str">
        <f t="shared" si="391"/>
        <v/>
      </c>
      <c r="CZ80" s="190" t="str">
        <f t="shared" si="391"/>
        <v/>
      </c>
      <c r="DA80" s="190" t="str">
        <f t="shared" si="391"/>
        <v/>
      </c>
      <c r="DB80" s="190" t="str">
        <f t="shared" si="391"/>
        <v/>
      </c>
      <c r="DC80" s="190" t="str">
        <f t="shared" si="391"/>
        <v/>
      </c>
      <c r="DD80" s="190" t="str">
        <f t="shared" si="391"/>
        <v/>
      </c>
      <c r="DE80" s="190" t="str">
        <f t="shared" si="391"/>
        <v/>
      </c>
      <c r="DF80" s="190" t="str">
        <f t="shared" si="391"/>
        <v/>
      </c>
      <c r="DG80" s="190" t="str">
        <f t="shared" si="391"/>
        <v/>
      </c>
      <c r="DH80" s="190" t="str">
        <f t="shared" si="391"/>
        <v/>
      </c>
      <c r="DI80" s="190" t="str">
        <f t="shared" si="391"/>
        <v/>
      </c>
      <c r="DJ80" s="190" t="str">
        <f t="shared" si="391"/>
        <v/>
      </c>
      <c r="DK80" s="190" t="str">
        <f t="shared" si="391"/>
        <v/>
      </c>
      <c r="DL80" s="190" t="str">
        <f t="shared" si="391"/>
        <v/>
      </c>
      <c r="DM80" s="190" t="str">
        <f t="shared" si="391"/>
        <v/>
      </c>
      <c r="DN80" s="190" t="str">
        <f t="shared" si="391"/>
        <v/>
      </c>
      <c r="DO80" s="190" t="str">
        <f t="shared" si="391"/>
        <v/>
      </c>
      <c r="DP80" s="190" t="str">
        <f t="shared" si="391"/>
        <v/>
      </c>
      <c r="DQ80" s="190" t="str">
        <f t="shared" si="391"/>
        <v/>
      </c>
      <c r="DR80" s="190" t="str">
        <f t="shared" si="391"/>
        <v/>
      </c>
      <c r="DS80" s="190" t="str">
        <f t="shared" si="391"/>
        <v/>
      </c>
      <c r="DT80" s="190" t="str">
        <f t="shared" si="391"/>
        <v/>
      </c>
      <c r="DU80" s="190" t="str">
        <f t="shared" si="391"/>
        <v/>
      </c>
      <c r="DV80" s="190" t="str">
        <f t="shared" si="391"/>
        <v/>
      </c>
      <c r="DW80" s="190" t="str">
        <f t="shared" si="391"/>
        <v/>
      </c>
      <c r="DX80" s="190" t="str">
        <f t="shared" si="391"/>
        <v/>
      </c>
      <c r="DY80" s="190" t="str">
        <f t="shared" si="391"/>
        <v/>
      </c>
      <c r="DZ80" s="190" t="str">
        <f t="shared" si="391"/>
        <v/>
      </c>
      <c r="EA80" s="190" t="str">
        <f t="shared" si="391"/>
        <v/>
      </c>
      <c r="EB80" s="190" t="str">
        <f t="shared" si="391"/>
        <v/>
      </c>
      <c r="EC80" s="190" t="str">
        <f t="shared" si="391"/>
        <v/>
      </c>
      <c r="ED80" s="190" t="str">
        <f t="shared" si="391"/>
        <v/>
      </c>
      <c r="EE80" s="206" t="str">
        <f t="shared" si="268"/>
        <v/>
      </c>
      <c r="EF80" s="207" t="e">
        <f t="shared" si="269"/>
        <v>#N/A</v>
      </c>
      <c r="EG80" s="207" t="e">
        <f t="shared" si="270"/>
        <v>#N/A</v>
      </c>
      <c r="EH80" s="207" t="e">
        <f t="shared" si="271"/>
        <v>#N/A</v>
      </c>
      <c r="EI80" s="207" t="e">
        <f t="shared" si="272"/>
        <v>#N/A</v>
      </c>
      <c r="EJ80" s="207" t="e">
        <f t="shared" si="273"/>
        <v>#N/A</v>
      </c>
      <c r="EK80" s="207" t="e">
        <f t="shared" si="274"/>
        <v>#N/A</v>
      </c>
      <c r="EL80" s="207" t="e">
        <f t="shared" si="275"/>
        <v>#N/A</v>
      </c>
      <c r="EM80" s="207" t="e">
        <f t="shared" si="276"/>
        <v>#N/A</v>
      </c>
      <c r="EN80" s="207" t="e">
        <f t="shared" si="277"/>
        <v>#N/A</v>
      </c>
      <c r="EO80" s="207" t="e">
        <f t="shared" si="278"/>
        <v>#N/A</v>
      </c>
      <c r="EP80" s="207" t="e">
        <f t="shared" si="279"/>
        <v>#N/A</v>
      </c>
      <c r="EQ80" s="207" t="e">
        <f t="shared" si="280"/>
        <v>#N/A</v>
      </c>
      <c r="ER80" s="207" t="e">
        <f t="shared" si="281"/>
        <v>#N/A</v>
      </c>
      <c r="ES80" s="207" t="e">
        <f t="shared" si="282"/>
        <v>#N/A</v>
      </c>
      <c r="ET80" s="207" t="e">
        <f t="shared" si="283"/>
        <v>#N/A</v>
      </c>
      <c r="EU80" s="207" t="e">
        <f t="shared" si="284"/>
        <v>#N/A</v>
      </c>
      <c r="EV80" s="207" t="e">
        <f t="shared" si="285"/>
        <v>#N/A</v>
      </c>
      <c r="EW80" s="207" t="e">
        <f t="shared" si="286"/>
        <v>#N/A</v>
      </c>
      <c r="EX80" s="207" t="e">
        <f t="shared" si="287"/>
        <v>#N/A</v>
      </c>
      <c r="EY80" s="207" t="e">
        <f t="shared" si="288"/>
        <v>#N/A</v>
      </c>
      <c r="EZ80" s="207" t="e">
        <f t="shared" si="289"/>
        <v>#N/A</v>
      </c>
      <c r="FA80" s="207" t="e">
        <f t="shared" si="290"/>
        <v>#N/A</v>
      </c>
      <c r="FB80" s="207" t="e">
        <f t="shared" si="291"/>
        <v>#N/A</v>
      </c>
      <c r="FC80" s="207" t="e">
        <f t="shared" si="292"/>
        <v>#N/A</v>
      </c>
      <c r="FD80" s="207" t="e">
        <f t="shared" si="293"/>
        <v>#N/A</v>
      </c>
      <c r="FE80" s="207" t="e">
        <f t="shared" si="294"/>
        <v>#N/A</v>
      </c>
      <c r="FF80" s="207" t="e">
        <f t="shared" si="295"/>
        <v>#N/A</v>
      </c>
      <c r="FG80" s="207" t="e">
        <f t="shared" si="296"/>
        <v>#N/A</v>
      </c>
      <c r="FH80" s="207" t="e">
        <f t="shared" si="297"/>
        <v>#N/A</v>
      </c>
      <c r="FI80" s="207" t="e">
        <f t="shared" si="298"/>
        <v>#N/A</v>
      </c>
      <c r="FJ80" s="207" t="e">
        <f t="shared" si="299"/>
        <v>#N/A</v>
      </c>
      <c r="FK80" s="207" t="e">
        <f t="shared" si="300"/>
        <v>#N/A</v>
      </c>
      <c r="FL80" s="207" t="e">
        <f t="shared" si="301"/>
        <v>#N/A</v>
      </c>
      <c r="FM80" s="207" t="e">
        <f t="shared" si="302"/>
        <v>#N/A</v>
      </c>
      <c r="FN80" s="207" t="e">
        <f t="shared" si="303"/>
        <v>#N/A</v>
      </c>
      <c r="FO80" s="207" t="e">
        <f t="shared" si="304"/>
        <v>#N/A</v>
      </c>
      <c r="FP80" s="207" t="e">
        <f t="shared" si="305"/>
        <v>#N/A</v>
      </c>
      <c r="FQ80" s="207" t="e">
        <f t="shared" si="306"/>
        <v>#N/A</v>
      </c>
      <c r="FR80" s="207" t="e">
        <f t="shared" si="307"/>
        <v>#N/A</v>
      </c>
      <c r="FS80" s="207" t="e">
        <f t="shared" si="308"/>
        <v>#N/A</v>
      </c>
      <c r="FT80" s="207" t="e">
        <f t="shared" si="309"/>
        <v>#N/A</v>
      </c>
      <c r="FU80" s="207" t="e">
        <f t="shared" si="310"/>
        <v>#N/A</v>
      </c>
      <c r="FV80" s="207" t="e">
        <f t="shared" si="311"/>
        <v>#N/A</v>
      </c>
      <c r="FW80" s="207" t="e">
        <f t="shared" si="312"/>
        <v>#N/A</v>
      </c>
      <c r="FX80" s="207" t="e">
        <f t="shared" si="313"/>
        <v>#N/A</v>
      </c>
      <c r="FY80" s="207" t="e">
        <f t="shared" si="314"/>
        <v>#N/A</v>
      </c>
      <c r="FZ80" s="207" t="e">
        <f t="shared" si="315"/>
        <v>#N/A</v>
      </c>
      <c r="GA80" s="207" t="e">
        <f t="shared" si="316"/>
        <v>#N/A</v>
      </c>
      <c r="GB80" s="207" t="e">
        <f t="shared" si="317"/>
        <v>#N/A</v>
      </c>
      <c r="GC80" s="207" t="e">
        <f t="shared" si="318"/>
        <v>#N/A</v>
      </c>
      <c r="GD80" s="207" t="e">
        <f t="shared" si="319"/>
        <v>#N/A</v>
      </c>
      <c r="GE80" s="207" t="e">
        <f t="shared" si="320"/>
        <v>#N/A</v>
      </c>
      <c r="GF80" s="207" t="e">
        <f t="shared" si="321"/>
        <v>#N/A</v>
      </c>
      <c r="GG80" s="207" t="e">
        <f t="shared" si="322"/>
        <v>#N/A</v>
      </c>
      <c r="GH80" s="207" t="e">
        <f t="shared" si="323"/>
        <v>#N/A</v>
      </c>
      <c r="GI80" s="207" t="e">
        <f t="shared" si="324"/>
        <v>#N/A</v>
      </c>
      <c r="GJ80" s="207" t="e">
        <f t="shared" si="325"/>
        <v>#N/A</v>
      </c>
      <c r="GK80" s="207" t="e">
        <f t="shared" si="326"/>
        <v>#N/A</v>
      </c>
      <c r="GL80" s="207" t="e">
        <f t="shared" si="327"/>
        <v>#N/A</v>
      </c>
      <c r="GM80" s="207" t="e">
        <f t="shared" si="328"/>
        <v>#N/A</v>
      </c>
      <c r="GN80" s="207" t="e">
        <f t="shared" si="329"/>
        <v>#N/A</v>
      </c>
      <c r="GO80" s="207" t="e">
        <f t="shared" si="330"/>
        <v>#N/A</v>
      </c>
      <c r="GP80" s="207" t="e">
        <f t="shared" si="331"/>
        <v>#N/A</v>
      </c>
      <c r="GQ80" s="207" t="e">
        <f t="shared" si="332"/>
        <v>#N/A</v>
      </c>
      <c r="GR80" s="207" t="e">
        <f t="shared" si="333"/>
        <v>#N/A</v>
      </c>
      <c r="GS80" s="207" t="e">
        <f t="shared" si="334"/>
        <v>#N/A</v>
      </c>
      <c r="GT80" s="207" t="e">
        <f t="shared" si="335"/>
        <v>#N/A</v>
      </c>
      <c r="GU80" s="207" t="e">
        <f t="shared" si="336"/>
        <v>#N/A</v>
      </c>
      <c r="GV80" s="207" t="e">
        <f t="shared" si="337"/>
        <v>#N/A</v>
      </c>
      <c r="GW80" s="207" t="e">
        <f t="shared" si="338"/>
        <v>#N/A</v>
      </c>
      <c r="GX80" s="207" t="e">
        <f t="shared" si="339"/>
        <v>#N/A</v>
      </c>
      <c r="GY80" s="207" t="e">
        <f t="shared" si="340"/>
        <v>#N/A</v>
      </c>
      <c r="GZ80" s="207" t="e">
        <f t="shared" si="341"/>
        <v>#N/A</v>
      </c>
      <c r="HA80" s="207" t="e">
        <f t="shared" si="342"/>
        <v>#N/A</v>
      </c>
      <c r="HB80" s="207" t="e">
        <f t="shared" si="343"/>
        <v>#N/A</v>
      </c>
      <c r="HC80" s="207" t="e">
        <f t="shared" si="344"/>
        <v>#N/A</v>
      </c>
      <c r="HD80" s="207" t="e">
        <f t="shared" si="345"/>
        <v>#N/A</v>
      </c>
      <c r="HE80" s="207" t="e">
        <f t="shared" si="346"/>
        <v>#N/A</v>
      </c>
      <c r="HF80" s="207" t="e">
        <f t="shared" si="347"/>
        <v>#N/A</v>
      </c>
      <c r="HG80" s="207" t="e">
        <f t="shared" si="348"/>
        <v>#N/A</v>
      </c>
      <c r="HH80" s="207" t="e">
        <f t="shared" si="349"/>
        <v>#N/A</v>
      </c>
      <c r="HI80" s="207" t="e">
        <f t="shared" si="350"/>
        <v>#N/A</v>
      </c>
      <c r="HJ80" s="207" t="e">
        <f t="shared" si="351"/>
        <v>#N/A</v>
      </c>
      <c r="HK80" s="207" t="e">
        <f t="shared" si="352"/>
        <v>#N/A</v>
      </c>
      <c r="HL80" s="207" t="e">
        <f t="shared" si="353"/>
        <v>#N/A</v>
      </c>
      <c r="HM80" s="207" t="e">
        <f t="shared" si="354"/>
        <v>#N/A</v>
      </c>
      <c r="HN80" s="207" t="e">
        <f t="shared" si="355"/>
        <v>#N/A</v>
      </c>
      <c r="HO80" s="207" t="e">
        <f t="shared" si="356"/>
        <v>#N/A</v>
      </c>
      <c r="HP80" s="207" t="e">
        <f t="shared" si="357"/>
        <v>#N/A</v>
      </c>
      <c r="HQ80" s="207" t="e">
        <f t="shared" si="358"/>
        <v>#N/A</v>
      </c>
      <c r="HR80" s="207" t="e">
        <f t="shared" si="359"/>
        <v>#N/A</v>
      </c>
      <c r="HS80" s="207" t="e">
        <f t="shared" si="360"/>
        <v>#N/A</v>
      </c>
      <c r="HT80" s="207" t="e">
        <f t="shared" si="361"/>
        <v>#N/A</v>
      </c>
      <c r="HU80" s="207" t="e">
        <f t="shared" si="362"/>
        <v>#N/A</v>
      </c>
      <c r="HV80" s="207" t="e">
        <f t="shared" si="363"/>
        <v>#N/A</v>
      </c>
      <c r="HW80" s="207" t="e">
        <f t="shared" si="364"/>
        <v>#N/A</v>
      </c>
      <c r="HX80" s="207" t="e">
        <f t="shared" si="365"/>
        <v>#N/A</v>
      </c>
      <c r="HY80" s="207" t="e">
        <f t="shared" si="366"/>
        <v>#N/A</v>
      </c>
      <c r="HZ80" s="207" t="e">
        <f t="shared" si="367"/>
        <v>#N/A</v>
      </c>
      <c r="IA80" s="207" t="e">
        <f t="shared" si="368"/>
        <v>#N/A</v>
      </c>
      <c r="IB80" s="207" t="e">
        <f t="shared" si="369"/>
        <v>#N/A</v>
      </c>
    </row>
    <row r="81" spans="1:236" hidden="1" x14ac:dyDescent="0.25">
      <c r="A81" s="22">
        <v>78</v>
      </c>
      <c r="B81" s="110" t="str">
        <f t="shared" si="253"/>
        <v/>
      </c>
      <c r="C81" s="124"/>
      <c r="D81" s="110" t="str">
        <f t="shared" si="254"/>
        <v/>
      </c>
      <c r="E81" s="119" t="str">
        <f t="shared" si="255"/>
        <v/>
      </c>
      <c r="F81" s="23" t="str">
        <f t="shared" si="256"/>
        <v/>
      </c>
      <c r="G81" s="24" t="str">
        <f t="shared" si="257"/>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258"/>
        <v/>
      </c>
      <c r="K81" s="26"/>
      <c r="L81" s="24" t="str">
        <f>IF(OR(F81="",K81=""),"",MATCH(K81,Confidence!$A$1:$A$10,0))</f>
        <v/>
      </c>
      <c r="M81" s="27" t="str">
        <f t="shared" si="259"/>
        <v/>
      </c>
      <c r="N81" s="27" t="str">
        <f t="shared" si="260"/>
        <v/>
      </c>
      <c r="O81" s="24"/>
      <c r="P81" s="111" t="str">
        <f t="shared" si="261"/>
        <v/>
      </c>
      <c r="Q81" s="111" t="str">
        <f t="shared" si="262"/>
        <v/>
      </c>
      <c r="R81" s="39" t="str">
        <f t="shared" si="263"/>
        <v/>
      </c>
      <c r="S81" s="124"/>
      <c r="T81" s="218" t="str">
        <f>IF(AND(B81&gt;0,C81&gt;0,D81&gt;0,M81&gt;0,N81&gt;0,S81&gt;0,NOT(K81="")),ABS(VLOOKUP($S$1,VLookups!$A$28:$B$29,2,FALSE)-_xlfn.BETA.DIST(S81,IF(G81="L",N81,M81),IF(G81="L",M81,N81),TRUE,B81,D81)),"")</f>
        <v/>
      </c>
      <c r="U81" s="121" t="str">
        <f>IF(OR($M81="",$N81=""),"",_xlfn.BETA.INV(ABS(VLOOKUP($S$1,VLookups!$A$28:$B$29,2,FALSE)-U$3),IF($G81="L",$N81,$M81),IF($G81="L",$M81,$N81),$B81,$D81))</f>
        <v/>
      </c>
      <c r="V81" s="122" t="str">
        <f>IF(OR($M81="",$N81=""),"",_xlfn.BETA.INV(ABS(VLOOKUP($S$1,VLookups!$A$28:$B$29,2,FALSE)-V$3),IF($G81="L",$N81,$M81),IF($G81="L",$M81,$N81),$B81,$D81))</f>
        <v/>
      </c>
      <c r="W81" s="121" t="str">
        <f>IF(OR($M81="",$N81=""),"",_xlfn.BETA.INV(ABS(VLOOKUP($S$1,VLookups!$A$28:$B$29,2,FALSE)-W$3),IF($G81="L",$N81,$M81),IF($G81="L",$M81,$N81),$B81,$D81))</f>
        <v/>
      </c>
      <c r="X81" s="122" t="str">
        <f>IF(OR($M81="",$N81=""),"",_xlfn.BETA.INV(ABS(VLOOKUP($S$1,VLookups!$A$28:$B$29,2,FALSE)-X$3),IF($G81="L",$N81,$M81),IF($G81="L",$M81,$N81),$B81,$D81))</f>
        <v/>
      </c>
      <c r="Y81" s="121" t="str">
        <f>IF(OR($M81="",$N81=""),"",_xlfn.BETA.INV(ABS(VLOOKUP($S$1,VLookups!$A$28:$B$29,2,FALSE)-Y$3),IF($G81="L",$N81,$M81),IF($G81="L",$M81,$N81),$B81,$D81))</f>
        <v/>
      </c>
      <c r="Z81" s="122" t="str">
        <f>IF(OR($M81="",$N81=""),"",_xlfn.BETA.INV(ABS(VLOOKUP($S$1,VLookups!$A$28:$B$29,2,FALSE)-Z$3),IF($G81="L",$N81,$M81),IF($G81="L",$M81,$N81),$B81,$D81))</f>
        <v/>
      </c>
      <c r="AA81" s="121" t="str">
        <f>IF(OR($M81="",$N81=""),"",_xlfn.BETA.INV(ABS(VLOOKUP($S$1,VLookups!$A$28:$B$29,2,FALSE)-AA$3),IF($G81="L",$N81,$M81),IF($G81="L",$M81,$N81),$B81,$D81))</f>
        <v/>
      </c>
      <c r="AB81" s="122" t="str">
        <f>IF(OR($M81="",$N81=""),"",_xlfn.BETA.INV(ABS(VLOOKUP($S$1,VLookups!$A$28:$B$29,2,FALSE)-AB$3),IF($G81="L",$N81,$M81),IF($G81="L",$M81,$N81),$B81,$D81))</f>
        <v/>
      </c>
      <c r="AC81" s="121" t="str">
        <f>IF(OR($M81="",$N81=""),"",_xlfn.BETA.INV(ABS(VLOOKUP($S$1,VLookups!$A$28:$B$29,2,FALSE)-AC$3),IF($G81="L",$N81,$M81),IF($G81="L",$M81,$N81),$B81,$D81))</f>
        <v/>
      </c>
      <c r="AD81" s="122" t="str">
        <f>IF(OR($M81="",$N81=""),"",_xlfn.BETA.INV(ABS(VLOOKUP($S$1,VLookups!$A$28:$B$29,2,FALSE)-AD$3),IF($G81="L",$N81,$M81),IF($G81="L",$M81,$N81),$B81,$D81))</f>
        <v/>
      </c>
      <c r="AE81" s="121" t="str">
        <f>IF(OR($M81="",$N81=""),"",_xlfn.BETA.INV(ABS(VLOOKUP($S$1,VLookups!$A$28:$B$29,2,FALSE)-AE$3),IF($G81="L",$N81,$M81),IF($G81="L",$M81,$N81),$B81,$D81))</f>
        <v/>
      </c>
      <c r="AF81" s="122" t="str">
        <f>IF(OR($M81="",$N81=""),"",_xlfn.BETA.INV(ABS(VLOOKUP($S$1,VLookups!$A$28:$B$29,2,FALSE)-AF$3),IF($G81="L",$N81,$M81),IF($G81="L",$M81,$N81),$B81,$D81))</f>
        <v/>
      </c>
      <c r="AG81" s="17"/>
      <c r="AH81" s="208" t="str">
        <f t="shared" si="264"/>
        <v/>
      </c>
      <c r="AI81" s="206" t="str">
        <f t="shared" si="265"/>
        <v/>
      </c>
      <c r="AJ81" s="190" t="str">
        <f t="shared" ref="AJ81:CU81" si="392">IF(ISNONTEXT($AH81),AI81+$AH81,"")</f>
        <v/>
      </c>
      <c r="AK81" s="190" t="str">
        <f t="shared" si="392"/>
        <v/>
      </c>
      <c r="AL81" s="190" t="str">
        <f t="shared" si="392"/>
        <v/>
      </c>
      <c r="AM81" s="190" t="str">
        <f t="shared" si="392"/>
        <v/>
      </c>
      <c r="AN81" s="190" t="str">
        <f t="shared" si="392"/>
        <v/>
      </c>
      <c r="AO81" s="190" t="str">
        <f t="shared" si="392"/>
        <v/>
      </c>
      <c r="AP81" s="190" t="str">
        <f t="shared" si="392"/>
        <v/>
      </c>
      <c r="AQ81" s="190" t="str">
        <f t="shared" si="392"/>
        <v/>
      </c>
      <c r="AR81" s="190" t="str">
        <f t="shared" si="392"/>
        <v/>
      </c>
      <c r="AS81" s="190" t="str">
        <f t="shared" si="392"/>
        <v/>
      </c>
      <c r="AT81" s="190" t="str">
        <f t="shared" si="392"/>
        <v/>
      </c>
      <c r="AU81" s="190" t="str">
        <f t="shared" si="392"/>
        <v/>
      </c>
      <c r="AV81" s="190" t="str">
        <f t="shared" si="392"/>
        <v/>
      </c>
      <c r="AW81" s="190" t="str">
        <f t="shared" si="392"/>
        <v/>
      </c>
      <c r="AX81" s="190" t="str">
        <f t="shared" si="392"/>
        <v/>
      </c>
      <c r="AY81" s="190" t="str">
        <f t="shared" si="392"/>
        <v/>
      </c>
      <c r="AZ81" s="190" t="str">
        <f t="shared" si="392"/>
        <v/>
      </c>
      <c r="BA81" s="190" t="str">
        <f t="shared" si="392"/>
        <v/>
      </c>
      <c r="BB81" s="190" t="str">
        <f t="shared" si="392"/>
        <v/>
      </c>
      <c r="BC81" s="190" t="str">
        <f t="shared" si="392"/>
        <v/>
      </c>
      <c r="BD81" s="190" t="str">
        <f t="shared" si="392"/>
        <v/>
      </c>
      <c r="BE81" s="190" t="str">
        <f t="shared" si="392"/>
        <v/>
      </c>
      <c r="BF81" s="190" t="str">
        <f t="shared" si="392"/>
        <v/>
      </c>
      <c r="BG81" s="190" t="str">
        <f t="shared" si="392"/>
        <v/>
      </c>
      <c r="BH81" s="190" t="str">
        <f t="shared" si="392"/>
        <v/>
      </c>
      <c r="BI81" s="190" t="str">
        <f t="shared" si="392"/>
        <v/>
      </c>
      <c r="BJ81" s="190" t="str">
        <f t="shared" si="392"/>
        <v/>
      </c>
      <c r="BK81" s="190" t="str">
        <f t="shared" si="392"/>
        <v/>
      </c>
      <c r="BL81" s="190" t="str">
        <f t="shared" si="392"/>
        <v/>
      </c>
      <c r="BM81" s="190" t="str">
        <f t="shared" si="392"/>
        <v/>
      </c>
      <c r="BN81" s="190" t="str">
        <f t="shared" si="392"/>
        <v/>
      </c>
      <c r="BO81" s="190" t="str">
        <f t="shared" si="392"/>
        <v/>
      </c>
      <c r="BP81" s="190" t="str">
        <f t="shared" si="392"/>
        <v/>
      </c>
      <c r="BQ81" s="190" t="str">
        <f t="shared" si="392"/>
        <v/>
      </c>
      <c r="BR81" s="190" t="str">
        <f t="shared" si="392"/>
        <v/>
      </c>
      <c r="BS81" s="190" t="str">
        <f t="shared" si="392"/>
        <v/>
      </c>
      <c r="BT81" s="190" t="str">
        <f t="shared" si="392"/>
        <v/>
      </c>
      <c r="BU81" s="190" t="str">
        <f t="shared" si="392"/>
        <v/>
      </c>
      <c r="BV81" s="190" t="str">
        <f t="shared" si="392"/>
        <v/>
      </c>
      <c r="BW81" s="190" t="str">
        <f t="shared" si="392"/>
        <v/>
      </c>
      <c r="BX81" s="190" t="str">
        <f t="shared" si="392"/>
        <v/>
      </c>
      <c r="BY81" s="190" t="str">
        <f t="shared" si="392"/>
        <v/>
      </c>
      <c r="BZ81" s="190" t="str">
        <f t="shared" si="392"/>
        <v/>
      </c>
      <c r="CA81" s="190" t="str">
        <f t="shared" si="392"/>
        <v/>
      </c>
      <c r="CB81" s="190" t="str">
        <f t="shared" si="392"/>
        <v/>
      </c>
      <c r="CC81" s="190" t="str">
        <f t="shared" si="392"/>
        <v/>
      </c>
      <c r="CD81" s="190" t="str">
        <f t="shared" si="392"/>
        <v/>
      </c>
      <c r="CE81" s="190" t="str">
        <f t="shared" si="392"/>
        <v/>
      </c>
      <c r="CF81" s="190" t="str">
        <f t="shared" si="392"/>
        <v/>
      </c>
      <c r="CG81" s="190" t="str">
        <f t="shared" si="392"/>
        <v/>
      </c>
      <c r="CH81" s="190" t="str">
        <f t="shared" si="392"/>
        <v/>
      </c>
      <c r="CI81" s="190" t="str">
        <f t="shared" si="392"/>
        <v/>
      </c>
      <c r="CJ81" s="190" t="str">
        <f t="shared" si="392"/>
        <v/>
      </c>
      <c r="CK81" s="190" t="str">
        <f t="shared" si="392"/>
        <v/>
      </c>
      <c r="CL81" s="190" t="str">
        <f t="shared" si="392"/>
        <v/>
      </c>
      <c r="CM81" s="190" t="str">
        <f t="shared" si="392"/>
        <v/>
      </c>
      <c r="CN81" s="190" t="str">
        <f t="shared" si="392"/>
        <v/>
      </c>
      <c r="CO81" s="190" t="str">
        <f t="shared" si="392"/>
        <v/>
      </c>
      <c r="CP81" s="190" t="str">
        <f t="shared" si="392"/>
        <v/>
      </c>
      <c r="CQ81" s="190" t="str">
        <f t="shared" si="392"/>
        <v/>
      </c>
      <c r="CR81" s="190" t="str">
        <f t="shared" si="392"/>
        <v/>
      </c>
      <c r="CS81" s="190" t="str">
        <f t="shared" si="392"/>
        <v/>
      </c>
      <c r="CT81" s="190" t="str">
        <f t="shared" si="392"/>
        <v/>
      </c>
      <c r="CU81" s="190" t="str">
        <f t="shared" si="392"/>
        <v/>
      </c>
      <c r="CV81" s="190" t="str">
        <f t="shared" ref="CV81:ED81" si="393">IF(ISNONTEXT($AH81),CU81+$AH81,"")</f>
        <v/>
      </c>
      <c r="CW81" s="190" t="str">
        <f t="shared" si="393"/>
        <v/>
      </c>
      <c r="CX81" s="190" t="str">
        <f t="shared" si="393"/>
        <v/>
      </c>
      <c r="CY81" s="190" t="str">
        <f t="shared" si="393"/>
        <v/>
      </c>
      <c r="CZ81" s="190" t="str">
        <f t="shared" si="393"/>
        <v/>
      </c>
      <c r="DA81" s="190" t="str">
        <f t="shared" si="393"/>
        <v/>
      </c>
      <c r="DB81" s="190" t="str">
        <f t="shared" si="393"/>
        <v/>
      </c>
      <c r="DC81" s="190" t="str">
        <f t="shared" si="393"/>
        <v/>
      </c>
      <c r="DD81" s="190" t="str">
        <f t="shared" si="393"/>
        <v/>
      </c>
      <c r="DE81" s="190" t="str">
        <f t="shared" si="393"/>
        <v/>
      </c>
      <c r="DF81" s="190" t="str">
        <f t="shared" si="393"/>
        <v/>
      </c>
      <c r="DG81" s="190" t="str">
        <f t="shared" si="393"/>
        <v/>
      </c>
      <c r="DH81" s="190" t="str">
        <f t="shared" si="393"/>
        <v/>
      </c>
      <c r="DI81" s="190" t="str">
        <f t="shared" si="393"/>
        <v/>
      </c>
      <c r="DJ81" s="190" t="str">
        <f t="shared" si="393"/>
        <v/>
      </c>
      <c r="DK81" s="190" t="str">
        <f t="shared" si="393"/>
        <v/>
      </c>
      <c r="DL81" s="190" t="str">
        <f t="shared" si="393"/>
        <v/>
      </c>
      <c r="DM81" s="190" t="str">
        <f t="shared" si="393"/>
        <v/>
      </c>
      <c r="DN81" s="190" t="str">
        <f t="shared" si="393"/>
        <v/>
      </c>
      <c r="DO81" s="190" t="str">
        <f t="shared" si="393"/>
        <v/>
      </c>
      <c r="DP81" s="190" t="str">
        <f t="shared" si="393"/>
        <v/>
      </c>
      <c r="DQ81" s="190" t="str">
        <f t="shared" si="393"/>
        <v/>
      </c>
      <c r="DR81" s="190" t="str">
        <f t="shared" si="393"/>
        <v/>
      </c>
      <c r="DS81" s="190" t="str">
        <f t="shared" si="393"/>
        <v/>
      </c>
      <c r="DT81" s="190" t="str">
        <f t="shared" si="393"/>
        <v/>
      </c>
      <c r="DU81" s="190" t="str">
        <f t="shared" si="393"/>
        <v/>
      </c>
      <c r="DV81" s="190" t="str">
        <f t="shared" si="393"/>
        <v/>
      </c>
      <c r="DW81" s="190" t="str">
        <f t="shared" si="393"/>
        <v/>
      </c>
      <c r="DX81" s="190" t="str">
        <f t="shared" si="393"/>
        <v/>
      </c>
      <c r="DY81" s="190" t="str">
        <f t="shared" si="393"/>
        <v/>
      </c>
      <c r="DZ81" s="190" t="str">
        <f t="shared" si="393"/>
        <v/>
      </c>
      <c r="EA81" s="190" t="str">
        <f t="shared" si="393"/>
        <v/>
      </c>
      <c r="EB81" s="190" t="str">
        <f t="shared" si="393"/>
        <v/>
      </c>
      <c r="EC81" s="190" t="str">
        <f t="shared" si="393"/>
        <v/>
      </c>
      <c r="ED81" s="190" t="str">
        <f t="shared" si="393"/>
        <v/>
      </c>
      <c r="EE81" s="206" t="str">
        <f t="shared" si="268"/>
        <v/>
      </c>
      <c r="EF81" s="207" t="e">
        <f t="shared" si="269"/>
        <v>#N/A</v>
      </c>
      <c r="EG81" s="207" t="e">
        <f t="shared" si="270"/>
        <v>#N/A</v>
      </c>
      <c r="EH81" s="207" t="e">
        <f t="shared" si="271"/>
        <v>#N/A</v>
      </c>
      <c r="EI81" s="207" t="e">
        <f t="shared" si="272"/>
        <v>#N/A</v>
      </c>
      <c r="EJ81" s="207" t="e">
        <f t="shared" si="273"/>
        <v>#N/A</v>
      </c>
      <c r="EK81" s="207" t="e">
        <f t="shared" si="274"/>
        <v>#N/A</v>
      </c>
      <c r="EL81" s="207" t="e">
        <f t="shared" si="275"/>
        <v>#N/A</v>
      </c>
      <c r="EM81" s="207" t="e">
        <f t="shared" si="276"/>
        <v>#N/A</v>
      </c>
      <c r="EN81" s="207" t="e">
        <f t="shared" si="277"/>
        <v>#N/A</v>
      </c>
      <c r="EO81" s="207" t="e">
        <f t="shared" si="278"/>
        <v>#N/A</v>
      </c>
      <c r="EP81" s="207" t="e">
        <f t="shared" si="279"/>
        <v>#N/A</v>
      </c>
      <c r="EQ81" s="207" t="e">
        <f t="shared" si="280"/>
        <v>#N/A</v>
      </c>
      <c r="ER81" s="207" t="e">
        <f t="shared" si="281"/>
        <v>#N/A</v>
      </c>
      <c r="ES81" s="207" t="e">
        <f t="shared" si="282"/>
        <v>#N/A</v>
      </c>
      <c r="ET81" s="207" t="e">
        <f t="shared" si="283"/>
        <v>#N/A</v>
      </c>
      <c r="EU81" s="207" t="e">
        <f t="shared" si="284"/>
        <v>#N/A</v>
      </c>
      <c r="EV81" s="207" t="e">
        <f t="shared" si="285"/>
        <v>#N/A</v>
      </c>
      <c r="EW81" s="207" t="e">
        <f t="shared" si="286"/>
        <v>#N/A</v>
      </c>
      <c r="EX81" s="207" t="e">
        <f t="shared" si="287"/>
        <v>#N/A</v>
      </c>
      <c r="EY81" s="207" t="e">
        <f t="shared" si="288"/>
        <v>#N/A</v>
      </c>
      <c r="EZ81" s="207" t="e">
        <f t="shared" si="289"/>
        <v>#N/A</v>
      </c>
      <c r="FA81" s="207" t="e">
        <f t="shared" si="290"/>
        <v>#N/A</v>
      </c>
      <c r="FB81" s="207" t="e">
        <f t="shared" si="291"/>
        <v>#N/A</v>
      </c>
      <c r="FC81" s="207" t="e">
        <f t="shared" si="292"/>
        <v>#N/A</v>
      </c>
      <c r="FD81" s="207" t="e">
        <f t="shared" si="293"/>
        <v>#N/A</v>
      </c>
      <c r="FE81" s="207" t="e">
        <f t="shared" si="294"/>
        <v>#N/A</v>
      </c>
      <c r="FF81" s="207" t="e">
        <f t="shared" si="295"/>
        <v>#N/A</v>
      </c>
      <c r="FG81" s="207" t="e">
        <f t="shared" si="296"/>
        <v>#N/A</v>
      </c>
      <c r="FH81" s="207" t="e">
        <f t="shared" si="297"/>
        <v>#N/A</v>
      </c>
      <c r="FI81" s="207" t="e">
        <f t="shared" si="298"/>
        <v>#N/A</v>
      </c>
      <c r="FJ81" s="207" t="e">
        <f t="shared" si="299"/>
        <v>#N/A</v>
      </c>
      <c r="FK81" s="207" t="e">
        <f t="shared" si="300"/>
        <v>#N/A</v>
      </c>
      <c r="FL81" s="207" t="e">
        <f t="shared" si="301"/>
        <v>#N/A</v>
      </c>
      <c r="FM81" s="207" t="e">
        <f t="shared" si="302"/>
        <v>#N/A</v>
      </c>
      <c r="FN81" s="207" t="e">
        <f t="shared" si="303"/>
        <v>#N/A</v>
      </c>
      <c r="FO81" s="207" t="e">
        <f t="shared" si="304"/>
        <v>#N/A</v>
      </c>
      <c r="FP81" s="207" t="e">
        <f t="shared" si="305"/>
        <v>#N/A</v>
      </c>
      <c r="FQ81" s="207" t="e">
        <f t="shared" si="306"/>
        <v>#N/A</v>
      </c>
      <c r="FR81" s="207" t="e">
        <f t="shared" si="307"/>
        <v>#N/A</v>
      </c>
      <c r="FS81" s="207" t="e">
        <f t="shared" si="308"/>
        <v>#N/A</v>
      </c>
      <c r="FT81" s="207" t="e">
        <f t="shared" si="309"/>
        <v>#N/A</v>
      </c>
      <c r="FU81" s="207" t="e">
        <f t="shared" si="310"/>
        <v>#N/A</v>
      </c>
      <c r="FV81" s="207" t="e">
        <f t="shared" si="311"/>
        <v>#N/A</v>
      </c>
      <c r="FW81" s="207" t="e">
        <f t="shared" si="312"/>
        <v>#N/A</v>
      </c>
      <c r="FX81" s="207" t="e">
        <f t="shared" si="313"/>
        <v>#N/A</v>
      </c>
      <c r="FY81" s="207" t="e">
        <f t="shared" si="314"/>
        <v>#N/A</v>
      </c>
      <c r="FZ81" s="207" t="e">
        <f t="shared" si="315"/>
        <v>#N/A</v>
      </c>
      <c r="GA81" s="207" t="e">
        <f t="shared" si="316"/>
        <v>#N/A</v>
      </c>
      <c r="GB81" s="207" t="e">
        <f t="shared" si="317"/>
        <v>#N/A</v>
      </c>
      <c r="GC81" s="207" t="e">
        <f t="shared" si="318"/>
        <v>#N/A</v>
      </c>
      <c r="GD81" s="207" t="e">
        <f t="shared" si="319"/>
        <v>#N/A</v>
      </c>
      <c r="GE81" s="207" t="e">
        <f t="shared" si="320"/>
        <v>#N/A</v>
      </c>
      <c r="GF81" s="207" t="e">
        <f t="shared" si="321"/>
        <v>#N/A</v>
      </c>
      <c r="GG81" s="207" t="e">
        <f t="shared" si="322"/>
        <v>#N/A</v>
      </c>
      <c r="GH81" s="207" t="e">
        <f t="shared" si="323"/>
        <v>#N/A</v>
      </c>
      <c r="GI81" s="207" t="e">
        <f t="shared" si="324"/>
        <v>#N/A</v>
      </c>
      <c r="GJ81" s="207" t="e">
        <f t="shared" si="325"/>
        <v>#N/A</v>
      </c>
      <c r="GK81" s="207" t="e">
        <f t="shared" si="326"/>
        <v>#N/A</v>
      </c>
      <c r="GL81" s="207" t="e">
        <f t="shared" si="327"/>
        <v>#N/A</v>
      </c>
      <c r="GM81" s="207" t="e">
        <f t="shared" si="328"/>
        <v>#N/A</v>
      </c>
      <c r="GN81" s="207" t="e">
        <f t="shared" si="329"/>
        <v>#N/A</v>
      </c>
      <c r="GO81" s="207" t="e">
        <f t="shared" si="330"/>
        <v>#N/A</v>
      </c>
      <c r="GP81" s="207" t="e">
        <f t="shared" si="331"/>
        <v>#N/A</v>
      </c>
      <c r="GQ81" s="207" t="e">
        <f t="shared" si="332"/>
        <v>#N/A</v>
      </c>
      <c r="GR81" s="207" t="e">
        <f t="shared" si="333"/>
        <v>#N/A</v>
      </c>
      <c r="GS81" s="207" t="e">
        <f t="shared" si="334"/>
        <v>#N/A</v>
      </c>
      <c r="GT81" s="207" t="e">
        <f t="shared" si="335"/>
        <v>#N/A</v>
      </c>
      <c r="GU81" s="207" t="e">
        <f t="shared" si="336"/>
        <v>#N/A</v>
      </c>
      <c r="GV81" s="207" t="e">
        <f t="shared" si="337"/>
        <v>#N/A</v>
      </c>
      <c r="GW81" s="207" t="e">
        <f t="shared" si="338"/>
        <v>#N/A</v>
      </c>
      <c r="GX81" s="207" t="e">
        <f t="shared" si="339"/>
        <v>#N/A</v>
      </c>
      <c r="GY81" s="207" t="e">
        <f t="shared" si="340"/>
        <v>#N/A</v>
      </c>
      <c r="GZ81" s="207" t="e">
        <f t="shared" si="341"/>
        <v>#N/A</v>
      </c>
      <c r="HA81" s="207" t="e">
        <f t="shared" si="342"/>
        <v>#N/A</v>
      </c>
      <c r="HB81" s="207" t="e">
        <f t="shared" si="343"/>
        <v>#N/A</v>
      </c>
      <c r="HC81" s="207" t="e">
        <f t="shared" si="344"/>
        <v>#N/A</v>
      </c>
      <c r="HD81" s="207" t="e">
        <f t="shared" si="345"/>
        <v>#N/A</v>
      </c>
      <c r="HE81" s="207" t="e">
        <f t="shared" si="346"/>
        <v>#N/A</v>
      </c>
      <c r="HF81" s="207" t="e">
        <f t="shared" si="347"/>
        <v>#N/A</v>
      </c>
      <c r="HG81" s="207" t="e">
        <f t="shared" si="348"/>
        <v>#N/A</v>
      </c>
      <c r="HH81" s="207" t="e">
        <f t="shared" si="349"/>
        <v>#N/A</v>
      </c>
      <c r="HI81" s="207" t="e">
        <f t="shared" si="350"/>
        <v>#N/A</v>
      </c>
      <c r="HJ81" s="207" t="e">
        <f t="shared" si="351"/>
        <v>#N/A</v>
      </c>
      <c r="HK81" s="207" t="e">
        <f t="shared" si="352"/>
        <v>#N/A</v>
      </c>
      <c r="HL81" s="207" t="e">
        <f t="shared" si="353"/>
        <v>#N/A</v>
      </c>
      <c r="HM81" s="207" t="e">
        <f t="shared" si="354"/>
        <v>#N/A</v>
      </c>
      <c r="HN81" s="207" t="e">
        <f t="shared" si="355"/>
        <v>#N/A</v>
      </c>
      <c r="HO81" s="207" t="e">
        <f t="shared" si="356"/>
        <v>#N/A</v>
      </c>
      <c r="HP81" s="207" t="e">
        <f t="shared" si="357"/>
        <v>#N/A</v>
      </c>
      <c r="HQ81" s="207" t="e">
        <f t="shared" si="358"/>
        <v>#N/A</v>
      </c>
      <c r="HR81" s="207" t="e">
        <f t="shared" si="359"/>
        <v>#N/A</v>
      </c>
      <c r="HS81" s="207" t="e">
        <f t="shared" si="360"/>
        <v>#N/A</v>
      </c>
      <c r="HT81" s="207" t="e">
        <f t="shared" si="361"/>
        <v>#N/A</v>
      </c>
      <c r="HU81" s="207" t="e">
        <f t="shared" si="362"/>
        <v>#N/A</v>
      </c>
      <c r="HV81" s="207" t="e">
        <f t="shared" si="363"/>
        <v>#N/A</v>
      </c>
      <c r="HW81" s="207" t="e">
        <f t="shared" si="364"/>
        <v>#N/A</v>
      </c>
      <c r="HX81" s="207" t="e">
        <f t="shared" si="365"/>
        <v>#N/A</v>
      </c>
      <c r="HY81" s="207" t="e">
        <f t="shared" si="366"/>
        <v>#N/A</v>
      </c>
      <c r="HZ81" s="207" t="e">
        <f t="shared" si="367"/>
        <v>#N/A</v>
      </c>
      <c r="IA81" s="207" t="e">
        <f t="shared" si="368"/>
        <v>#N/A</v>
      </c>
      <c r="IB81" s="207" t="e">
        <f t="shared" si="369"/>
        <v>#N/A</v>
      </c>
    </row>
    <row r="82" spans="1:236" hidden="1" x14ac:dyDescent="0.25">
      <c r="A82" s="22">
        <v>79</v>
      </c>
      <c r="B82" s="110" t="str">
        <f t="shared" si="253"/>
        <v/>
      </c>
      <c r="C82" s="124"/>
      <c r="D82" s="110" t="str">
        <f t="shared" si="254"/>
        <v/>
      </c>
      <c r="E82" s="119" t="str">
        <f t="shared" si="255"/>
        <v/>
      </c>
      <c r="F82" s="23" t="str">
        <f t="shared" si="256"/>
        <v/>
      </c>
      <c r="G82" s="24" t="str">
        <f t="shared" si="257"/>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258"/>
        <v/>
      </c>
      <c r="K82" s="26"/>
      <c r="L82" s="24" t="str">
        <f>IF(OR(F82="",K82=""),"",MATCH(K82,Confidence!$A$1:$A$10,0))</f>
        <v/>
      </c>
      <c r="M82" s="27" t="str">
        <f t="shared" si="259"/>
        <v/>
      </c>
      <c r="N82" s="27" t="str">
        <f t="shared" si="260"/>
        <v/>
      </c>
      <c r="O82" s="24"/>
      <c r="P82" s="111" t="str">
        <f t="shared" si="261"/>
        <v/>
      </c>
      <c r="Q82" s="111" t="str">
        <f t="shared" si="262"/>
        <v/>
      </c>
      <c r="R82" s="39" t="str">
        <f t="shared" si="263"/>
        <v/>
      </c>
      <c r="S82" s="124"/>
      <c r="T82" s="218" t="str">
        <f>IF(AND(B82&gt;0,C82&gt;0,D82&gt;0,M82&gt;0,N82&gt;0,S82&gt;0,NOT(K82="")),ABS(VLOOKUP($S$1,VLookups!$A$28:$B$29,2,FALSE)-_xlfn.BETA.DIST(S82,IF(G82="L",N82,M82),IF(G82="L",M82,N82),TRUE,B82,D82)),"")</f>
        <v/>
      </c>
      <c r="U82" s="121" t="str">
        <f>IF(OR($M82="",$N82=""),"",_xlfn.BETA.INV(ABS(VLOOKUP($S$1,VLookups!$A$28:$B$29,2,FALSE)-U$3),IF($G82="L",$N82,$M82),IF($G82="L",$M82,$N82),$B82,$D82))</f>
        <v/>
      </c>
      <c r="V82" s="122" t="str">
        <f>IF(OR($M82="",$N82=""),"",_xlfn.BETA.INV(ABS(VLOOKUP($S$1,VLookups!$A$28:$B$29,2,FALSE)-V$3),IF($G82="L",$N82,$M82),IF($G82="L",$M82,$N82),$B82,$D82))</f>
        <v/>
      </c>
      <c r="W82" s="121" t="str">
        <f>IF(OR($M82="",$N82=""),"",_xlfn.BETA.INV(ABS(VLOOKUP($S$1,VLookups!$A$28:$B$29,2,FALSE)-W$3),IF($G82="L",$N82,$M82),IF($G82="L",$M82,$N82),$B82,$D82))</f>
        <v/>
      </c>
      <c r="X82" s="122" t="str">
        <f>IF(OR($M82="",$N82=""),"",_xlfn.BETA.INV(ABS(VLOOKUP($S$1,VLookups!$A$28:$B$29,2,FALSE)-X$3),IF($G82="L",$N82,$M82),IF($G82="L",$M82,$N82),$B82,$D82))</f>
        <v/>
      </c>
      <c r="Y82" s="121" t="str">
        <f>IF(OR($M82="",$N82=""),"",_xlfn.BETA.INV(ABS(VLOOKUP($S$1,VLookups!$A$28:$B$29,2,FALSE)-Y$3),IF($G82="L",$N82,$M82),IF($G82="L",$M82,$N82),$B82,$D82))</f>
        <v/>
      </c>
      <c r="Z82" s="122" t="str">
        <f>IF(OR($M82="",$N82=""),"",_xlfn.BETA.INV(ABS(VLOOKUP($S$1,VLookups!$A$28:$B$29,2,FALSE)-Z$3),IF($G82="L",$N82,$M82),IF($G82="L",$M82,$N82),$B82,$D82))</f>
        <v/>
      </c>
      <c r="AA82" s="121" t="str">
        <f>IF(OR($M82="",$N82=""),"",_xlfn.BETA.INV(ABS(VLOOKUP($S$1,VLookups!$A$28:$B$29,2,FALSE)-AA$3),IF($G82="L",$N82,$M82),IF($G82="L",$M82,$N82),$B82,$D82))</f>
        <v/>
      </c>
      <c r="AB82" s="122" t="str">
        <f>IF(OR($M82="",$N82=""),"",_xlfn.BETA.INV(ABS(VLOOKUP($S$1,VLookups!$A$28:$B$29,2,FALSE)-AB$3),IF($G82="L",$N82,$M82),IF($G82="L",$M82,$N82),$B82,$D82))</f>
        <v/>
      </c>
      <c r="AC82" s="121" t="str">
        <f>IF(OR($M82="",$N82=""),"",_xlfn.BETA.INV(ABS(VLOOKUP($S$1,VLookups!$A$28:$B$29,2,FALSE)-AC$3),IF($G82="L",$N82,$M82),IF($G82="L",$M82,$N82),$B82,$D82))</f>
        <v/>
      </c>
      <c r="AD82" s="122" t="str">
        <f>IF(OR($M82="",$N82=""),"",_xlfn.BETA.INV(ABS(VLOOKUP($S$1,VLookups!$A$28:$B$29,2,FALSE)-AD$3),IF($G82="L",$N82,$M82),IF($G82="L",$M82,$N82),$B82,$D82))</f>
        <v/>
      </c>
      <c r="AE82" s="121" t="str">
        <f>IF(OR($M82="",$N82=""),"",_xlfn.BETA.INV(ABS(VLOOKUP($S$1,VLookups!$A$28:$B$29,2,FALSE)-AE$3),IF($G82="L",$N82,$M82),IF($G82="L",$M82,$N82),$B82,$D82))</f>
        <v/>
      </c>
      <c r="AF82" s="122" t="str">
        <f>IF(OR($M82="",$N82=""),"",_xlfn.BETA.INV(ABS(VLOOKUP($S$1,VLookups!$A$28:$B$29,2,FALSE)-AF$3),IF($G82="L",$N82,$M82),IF($G82="L",$M82,$N82),$B82,$D82))</f>
        <v/>
      </c>
      <c r="AG82" s="17"/>
      <c r="AH82" s="208" t="str">
        <f t="shared" si="264"/>
        <v/>
      </c>
      <c r="AI82" s="206" t="str">
        <f t="shared" si="265"/>
        <v/>
      </c>
      <c r="AJ82" s="190" t="str">
        <f t="shared" ref="AJ82:CU82" si="394">IF(ISNONTEXT($AH82),AI82+$AH82,"")</f>
        <v/>
      </c>
      <c r="AK82" s="190" t="str">
        <f t="shared" si="394"/>
        <v/>
      </c>
      <c r="AL82" s="190" t="str">
        <f t="shared" si="394"/>
        <v/>
      </c>
      <c r="AM82" s="190" t="str">
        <f t="shared" si="394"/>
        <v/>
      </c>
      <c r="AN82" s="190" t="str">
        <f t="shared" si="394"/>
        <v/>
      </c>
      <c r="AO82" s="190" t="str">
        <f t="shared" si="394"/>
        <v/>
      </c>
      <c r="AP82" s="190" t="str">
        <f t="shared" si="394"/>
        <v/>
      </c>
      <c r="AQ82" s="190" t="str">
        <f t="shared" si="394"/>
        <v/>
      </c>
      <c r="AR82" s="190" t="str">
        <f t="shared" si="394"/>
        <v/>
      </c>
      <c r="AS82" s="190" t="str">
        <f t="shared" si="394"/>
        <v/>
      </c>
      <c r="AT82" s="190" t="str">
        <f t="shared" si="394"/>
        <v/>
      </c>
      <c r="AU82" s="190" t="str">
        <f t="shared" si="394"/>
        <v/>
      </c>
      <c r="AV82" s="190" t="str">
        <f t="shared" si="394"/>
        <v/>
      </c>
      <c r="AW82" s="190" t="str">
        <f t="shared" si="394"/>
        <v/>
      </c>
      <c r="AX82" s="190" t="str">
        <f t="shared" si="394"/>
        <v/>
      </c>
      <c r="AY82" s="190" t="str">
        <f t="shared" si="394"/>
        <v/>
      </c>
      <c r="AZ82" s="190" t="str">
        <f t="shared" si="394"/>
        <v/>
      </c>
      <c r="BA82" s="190" t="str">
        <f t="shared" si="394"/>
        <v/>
      </c>
      <c r="BB82" s="190" t="str">
        <f t="shared" si="394"/>
        <v/>
      </c>
      <c r="BC82" s="190" t="str">
        <f t="shared" si="394"/>
        <v/>
      </c>
      <c r="BD82" s="190" t="str">
        <f t="shared" si="394"/>
        <v/>
      </c>
      <c r="BE82" s="190" t="str">
        <f t="shared" si="394"/>
        <v/>
      </c>
      <c r="BF82" s="190" t="str">
        <f t="shared" si="394"/>
        <v/>
      </c>
      <c r="BG82" s="190" t="str">
        <f t="shared" si="394"/>
        <v/>
      </c>
      <c r="BH82" s="190" t="str">
        <f t="shared" si="394"/>
        <v/>
      </c>
      <c r="BI82" s="190" t="str">
        <f t="shared" si="394"/>
        <v/>
      </c>
      <c r="BJ82" s="190" t="str">
        <f t="shared" si="394"/>
        <v/>
      </c>
      <c r="BK82" s="190" t="str">
        <f t="shared" si="394"/>
        <v/>
      </c>
      <c r="BL82" s="190" t="str">
        <f t="shared" si="394"/>
        <v/>
      </c>
      <c r="BM82" s="190" t="str">
        <f t="shared" si="394"/>
        <v/>
      </c>
      <c r="BN82" s="190" t="str">
        <f t="shared" si="394"/>
        <v/>
      </c>
      <c r="BO82" s="190" t="str">
        <f t="shared" si="394"/>
        <v/>
      </c>
      <c r="BP82" s="190" t="str">
        <f t="shared" si="394"/>
        <v/>
      </c>
      <c r="BQ82" s="190" t="str">
        <f t="shared" si="394"/>
        <v/>
      </c>
      <c r="BR82" s="190" t="str">
        <f t="shared" si="394"/>
        <v/>
      </c>
      <c r="BS82" s="190" t="str">
        <f t="shared" si="394"/>
        <v/>
      </c>
      <c r="BT82" s="190" t="str">
        <f t="shared" si="394"/>
        <v/>
      </c>
      <c r="BU82" s="190" t="str">
        <f t="shared" si="394"/>
        <v/>
      </c>
      <c r="BV82" s="190" t="str">
        <f t="shared" si="394"/>
        <v/>
      </c>
      <c r="BW82" s="190" t="str">
        <f t="shared" si="394"/>
        <v/>
      </c>
      <c r="BX82" s="190" t="str">
        <f t="shared" si="394"/>
        <v/>
      </c>
      <c r="BY82" s="190" t="str">
        <f t="shared" si="394"/>
        <v/>
      </c>
      <c r="BZ82" s="190" t="str">
        <f t="shared" si="394"/>
        <v/>
      </c>
      <c r="CA82" s="190" t="str">
        <f t="shared" si="394"/>
        <v/>
      </c>
      <c r="CB82" s="190" t="str">
        <f t="shared" si="394"/>
        <v/>
      </c>
      <c r="CC82" s="190" t="str">
        <f t="shared" si="394"/>
        <v/>
      </c>
      <c r="CD82" s="190" t="str">
        <f t="shared" si="394"/>
        <v/>
      </c>
      <c r="CE82" s="190" t="str">
        <f t="shared" si="394"/>
        <v/>
      </c>
      <c r="CF82" s="190" t="str">
        <f t="shared" si="394"/>
        <v/>
      </c>
      <c r="CG82" s="190" t="str">
        <f t="shared" si="394"/>
        <v/>
      </c>
      <c r="CH82" s="190" t="str">
        <f t="shared" si="394"/>
        <v/>
      </c>
      <c r="CI82" s="190" t="str">
        <f t="shared" si="394"/>
        <v/>
      </c>
      <c r="CJ82" s="190" t="str">
        <f t="shared" si="394"/>
        <v/>
      </c>
      <c r="CK82" s="190" t="str">
        <f t="shared" si="394"/>
        <v/>
      </c>
      <c r="CL82" s="190" t="str">
        <f t="shared" si="394"/>
        <v/>
      </c>
      <c r="CM82" s="190" t="str">
        <f t="shared" si="394"/>
        <v/>
      </c>
      <c r="CN82" s="190" t="str">
        <f t="shared" si="394"/>
        <v/>
      </c>
      <c r="CO82" s="190" t="str">
        <f t="shared" si="394"/>
        <v/>
      </c>
      <c r="CP82" s="190" t="str">
        <f t="shared" si="394"/>
        <v/>
      </c>
      <c r="CQ82" s="190" t="str">
        <f t="shared" si="394"/>
        <v/>
      </c>
      <c r="CR82" s="190" t="str">
        <f t="shared" si="394"/>
        <v/>
      </c>
      <c r="CS82" s="190" t="str">
        <f t="shared" si="394"/>
        <v/>
      </c>
      <c r="CT82" s="190" t="str">
        <f t="shared" si="394"/>
        <v/>
      </c>
      <c r="CU82" s="190" t="str">
        <f t="shared" si="394"/>
        <v/>
      </c>
      <c r="CV82" s="190" t="str">
        <f t="shared" ref="CV82:ED82" si="395">IF(ISNONTEXT($AH82),CU82+$AH82,"")</f>
        <v/>
      </c>
      <c r="CW82" s="190" t="str">
        <f t="shared" si="395"/>
        <v/>
      </c>
      <c r="CX82" s="190" t="str">
        <f t="shared" si="395"/>
        <v/>
      </c>
      <c r="CY82" s="190" t="str">
        <f t="shared" si="395"/>
        <v/>
      </c>
      <c r="CZ82" s="190" t="str">
        <f t="shared" si="395"/>
        <v/>
      </c>
      <c r="DA82" s="190" t="str">
        <f t="shared" si="395"/>
        <v/>
      </c>
      <c r="DB82" s="190" t="str">
        <f t="shared" si="395"/>
        <v/>
      </c>
      <c r="DC82" s="190" t="str">
        <f t="shared" si="395"/>
        <v/>
      </c>
      <c r="DD82" s="190" t="str">
        <f t="shared" si="395"/>
        <v/>
      </c>
      <c r="DE82" s="190" t="str">
        <f t="shared" si="395"/>
        <v/>
      </c>
      <c r="DF82" s="190" t="str">
        <f t="shared" si="395"/>
        <v/>
      </c>
      <c r="DG82" s="190" t="str">
        <f t="shared" si="395"/>
        <v/>
      </c>
      <c r="DH82" s="190" t="str">
        <f t="shared" si="395"/>
        <v/>
      </c>
      <c r="DI82" s="190" t="str">
        <f t="shared" si="395"/>
        <v/>
      </c>
      <c r="DJ82" s="190" t="str">
        <f t="shared" si="395"/>
        <v/>
      </c>
      <c r="DK82" s="190" t="str">
        <f t="shared" si="395"/>
        <v/>
      </c>
      <c r="DL82" s="190" t="str">
        <f t="shared" si="395"/>
        <v/>
      </c>
      <c r="DM82" s="190" t="str">
        <f t="shared" si="395"/>
        <v/>
      </c>
      <c r="DN82" s="190" t="str">
        <f t="shared" si="395"/>
        <v/>
      </c>
      <c r="DO82" s="190" t="str">
        <f t="shared" si="395"/>
        <v/>
      </c>
      <c r="DP82" s="190" t="str">
        <f t="shared" si="395"/>
        <v/>
      </c>
      <c r="DQ82" s="190" t="str">
        <f t="shared" si="395"/>
        <v/>
      </c>
      <c r="DR82" s="190" t="str">
        <f t="shared" si="395"/>
        <v/>
      </c>
      <c r="DS82" s="190" t="str">
        <f t="shared" si="395"/>
        <v/>
      </c>
      <c r="DT82" s="190" t="str">
        <f t="shared" si="395"/>
        <v/>
      </c>
      <c r="DU82" s="190" t="str">
        <f t="shared" si="395"/>
        <v/>
      </c>
      <c r="DV82" s="190" t="str">
        <f t="shared" si="395"/>
        <v/>
      </c>
      <c r="DW82" s="190" t="str">
        <f t="shared" si="395"/>
        <v/>
      </c>
      <c r="DX82" s="190" t="str">
        <f t="shared" si="395"/>
        <v/>
      </c>
      <c r="DY82" s="190" t="str">
        <f t="shared" si="395"/>
        <v/>
      </c>
      <c r="DZ82" s="190" t="str">
        <f t="shared" si="395"/>
        <v/>
      </c>
      <c r="EA82" s="190" t="str">
        <f t="shared" si="395"/>
        <v/>
      </c>
      <c r="EB82" s="190" t="str">
        <f t="shared" si="395"/>
        <v/>
      </c>
      <c r="EC82" s="190" t="str">
        <f t="shared" si="395"/>
        <v/>
      </c>
      <c r="ED82" s="190" t="str">
        <f t="shared" si="395"/>
        <v/>
      </c>
      <c r="EE82" s="206" t="str">
        <f t="shared" si="268"/>
        <v/>
      </c>
      <c r="EF82" s="207" t="e">
        <f t="shared" si="269"/>
        <v>#N/A</v>
      </c>
      <c r="EG82" s="207" t="e">
        <f t="shared" si="270"/>
        <v>#N/A</v>
      </c>
      <c r="EH82" s="207" t="e">
        <f t="shared" si="271"/>
        <v>#N/A</v>
      </c>
      <c r="EI82" s="207" t="e">
        <f t="shared" si="272"/>
        <v>#N/A</v>
      </c>
      <c r="EJ82" s="207" t="e">
        <f t="shared" si="273"/>
        <v>#N/A</v>
      </c>
      <c r="EK82" s="207" t="e">
        <f t="shared" si="274"/>
        <v>#N/A</v>
      </c>
      <c r="EL82" s="207" t="e">
        <f t="shared" si="275"/>
        <v>#N/A</v>
      </c>
      <c r="EM82" s="207" t="e">
        <f t="shared" si="276"/>
        <v>#N/A</v>
      </c>
      <c r="EN82" s="207" t="e">
        <f t="shared" si="277"/>
        <v>#N/A</v>
      </c>
      <c r="EO82" s="207" t="e">
        <f t="shared" si="278"/>
        <v>#N/A</v>
      </c>
      <c r="EP82" s="207" t="e">
        <f t="shared" si="279"/>
        <v>#N/A</v>
      </c>
      <c r="EQ82" s="207" t="e">
        <f t="shared" si="280"/>
        <v>#N/A</v>
      </c>
      <c r="ER82" s="207" t="e">
        <f t="shared" si="281"/>
        <v>#N/A</v>
      </c>
      <c r="ES82" s="207" t="e">
        <f t="shared" si="282"/>
        <v>#N/A</v>
      </c>
      <c r="ET82" s="207" t="e">
        <f t="shared" si="283"/>
        <v>#N/A</v>
      </c>
      <c r="EU82" s="207" t="e">
        <f t="shared" si="284"/>
        <v>#N/A</v>
      </c>
      <c r="EV82" s="207" t="e">
        <f t="shared" si="285"/>
        <v>#N/A</v>
      </c>
      <c r="EW82" s="207" t="e">
        <f t="shared" si="286"/>
        <v>#N/A</v>
      </c>
      <c r="EX82" s="207" t="e">
        <f t="shared" si="287"/>
        <v>#N/A</v>
      </c>
      <c r="EY82" s="207" t="e">
        <f t="shared" si="288"/>
        <v>#N/A</v>
      </c>
      <c r="EZ82" s="207" t="e">
        <f t="shared" si="289"/>
        <v>#N/A</v>
      </c>
      <c r="FA82" s="207" t="e">
        <f t="shared" si="290"/>
        <v>#N/A</v>
      </c>
      <c r="FB82" s="207" t="e">
        <f t="shared" si="291"/>
        <v>#N/A</v>
      </c>
      <c r="FC82" s="207" t="e">
        <f t="shared" si="292"/>
        <v>#N/A</v>
      </c>
      <c r="FD82" s="207" t="e">
        <f t="shared" si="293"/>
        <v>#N/A</v>
      </c>
      <c r="FE82" s="207" t="e">
        <f t="shared" si="294"/>
        <v>#N/A</v>
      </c>
      <c r="FF82" s="207" t="e">
        <f t="shared" si="295"/>
        <v>#N/A</v>
      </c>
      <c r="FG82" s="207" t="e">
        <f t="shared" si="296"/>
        <v>#N/A</v>
      </c>
      <c r="FH82" s="207" t="e">
        <f t="shared" si="297"/>
        <v>#N/A</v>
      </c>
      <c r="FI82" s="207" t="e">
        <f t="shared" si="298"/>
        <v>#N/A</v>
      </c>
      <c r="FJ82" s="207" t="e">
        <f t="shared" si="299"/>
        <v>#N/A</v>
      </c>
      <c r="FK82" s="207" t="e">
        <f t="shared" si="300"/>
        <v>#N/A</v>
      </c>
      <c r="FL82" s="207" t="e">
        <f t="shared" si="301"/>
        <v>#N/A</v>
      </c>
      <c r="FM82" s="207" t="e">
        <f t="shared" si="302"/>
        <v>#N/A</v>
      </c>
      <c r="FN82" s="207" t="e">
        <f t="shared" si="303"/>
        <v>#N/A</v>
      </c>
      <c r="FO82" s="207" t="e">
        <f t="shared" si="304"/>
        <v>#N/A</v>
      </c>
      <c r="FP82" s="207" t="e">
        <f t="shared" si="305"/>
        <v>#N/A</v>
      </c>
      <c r="FQ82" s="207" t="e">
        <f t="shared" si="306"/>
        <v>#N/A</v>
      </c>
      <c r="FR82" s="207" t="e">
        <f t="shared" si="307"/>
        <v>#N/A</v>
      </c>
      <c r="FS82" s="207" t="e">
        <f t="shared" si="308"/>
        <v>#N/A</v>
      </c>
      <c r="FT82" s="207" t="e">
        <f t="shared" si="309"/>
        <v>#N/A</v>
      </c>
      <c r="FU82" s="207" t="e">
        <f t="shared" si="310"/>
        <v>#N/A</v>
      </c>
      <c r="FV82" s="207" t="e">
        <f t="shared" si="311"/>
        <v>#N/A</v>
      </c>
      <c r="FW82" s="207" t="e">
        <f t="shared" si="312"/>
        <v>#N/A</v>
      </c>
      <c r="FX82" s="207" t="e">
        <f t="shared" si="313"/>
        <v>#N/A</v>
      </c>
      <c r="FY82" s="207" t="e">
        <f t="shared" si="314"/>
        <v>#N/A</v>
      </c>
      <c r="FZ82" s="207" t="e">
        <f t="shared" si="315"/>
        <v>#N/A</v>
      </c>
      <c r="GA82" s="207" t="e">
        <f t="shared" si="316"/>
        <v>#N/A</v>
      </c>
      <c r="GB82" s="207" t="e">
        <f t="shared" si="317"/>
        <v>#N/A</v>
      </c>
      <c r="GC82" s="207" t="e">
        <f t="shared" si="318"/>
        <v>#N/A</v>
      </c>
      <c r="GD82" s="207" t="e">
        <f t="shared" si="319"/>
        <v>#N/A</v>
      </c>
      <c r="GE82" s="207" t="e">
        <f t="shared" si="320"/>
        <v>#N/A</v>
      </c>
      <c r="GF82" s="207" t="e">
        <f t="shared" si="321"/>
        <v>#N/A</v>
      </c>
      <c r="GG82" s="207" t="e">
        <f t="shared" si="322"/>
        <v>#N/A</v>
      </c>
      <c r="GH82" s="207" t="e">
        <f t="shared" si="323"/>
        <v>#N/A</v>
      </c>
      <c r="GI82" s="207" t="e">
        <f t="shared" si="324"/>
        <v>#N/A</v>
      </c>
      <c r="GJ82" s="207" t="e">
        <f t="shared" si="325"/>
        <v>#N/A</v>
      </c>
      <c r="GK82" s="207" t="e">
        <f t="shared" si="326"/>
        <v>#N/A</v>
      </c>
      <c r="GL82" s="207" t="e">
        <f t="shared" si="327"/>
        <v>#N/A</v>
      </c>
      <c r="GM82" s="207" t="e">
        <f t="shared" si="328"/>
        <v>#N/A</v>
      </c>
      <c r="GN82" s="207" t="e">
        <f t="shared" si="329"/>
        <v>#N/A</v>
      </c>
      <c r="GO82" s="207" t="e">
        <f t="shared" si="330"/>
        <v>#N/A</v>
      </c>
      <c r="GP82" s="207" t="e">
        <f t="shared" si="331"/>
        <v>#N/A</v>
      </c>
      <c r="GQ82" s="207" t="e">
        <f t="shared" si="332"/>
        <v>#N/A</v>
      </c>
      <c r="GR82" s="207" t="e">
        <f t="shared" si="333"/>
        <v>#N/A</v>
      </c>
      <c r="GS82" s="207" t="e">
        <f t="shared" si="334"/>
        <v>#N/A</v>
      </c>
      <c r="GT82" s="207" t="e">
        <f t="shared" si="335"/>
        <v>#N/A</v>
      </c>
      <c r="GU82" s="207" t="e">
        <f t="shared" si="336"/>
        <v>#N/A</v>
      </c>
      <c r="GV82" s="207" t="e">
        <f t="shared" si="337"/>
        <v>#N/A</v>
      </c>
      <c r="GW82" s="207" t="e">
        <f t="shared" si="338"/>
        <v>#N/A</v>
      </c>
      <c r="GX82" s="207" t="e">
        <f t="shared" si="339"/>
        <v>#N/A</v>
      </c>
      <c r="GY82" s="207" t="e">
        <f t="shared" si="340"/>
        <v>#N/A</v>
      </c>
      <c r="GZ82" s="207" t="e">
        <f t="shared" si="341"/>
        <v>#N/A</v>
      </c>
      <c r="HA82" s="207" t="e">
        <f t="shared" si="342"/>
        <v>#N/A</v>
      </c>
      <c r="HB82" s="207" t="e">
        <f t="shared" si="343"/>
        <v>#N/A</v>
      </c>
      <c r="HC82" s="207" t="e">
        <f t="shared" si="344"/>
        <v>#N/A</v>
      </c>
      <c r="HD82" s="207" t="e">
        <f t="shared" si="345"/>
        <v>#N/A</v>
      </c>
      <c r="HE82" s="207" t="e">
        <f t="shared" si="346"/>
        <v>#N/A</v>
      </c>
      <c r="HF82" s="207" t="e">
        <f t="shared" si="347"/>
        <v>#N/A</v>
      </c>
      <c r="HG82" s="207" t="e">
        <f t="shared" si="348"/>
        <v>#N/A</v>
      </c>
      <c r="HH82" s="207" t="e">
        <f t="shared" si="349"/>
        <v>#N/A</v>
      </c>
      <c r="HI82" s="207" t="e">
        <f t="shared" si="350"/>
        <v>#N/A</v>
      </c>
      <c r="HJ82" s="207" t="e">
        <f t="shared" si="351"/>
        <v>#N/A</v>
      </c>
      <c r="HK82" s="207" t="e">
        <f t="shared" si="352"/>
        <v>#N/A</v>
      </c>
      <c r="HL82" s="207" t="e">
        <f t="shared" si="353"/>
        <v>#N/A</v>
      </c>
      <c r="HM82" s="207" t="e">
        <f t="shared" si="354"/>
        <v>#N/A</v>
      </c>
      <c r="HN82" s="207" t="e">
        <f t="shared" si="355"/>
        <v>#N/A</v>
      </c>
      <c r="HO82" s="207" t="e">
        <f t="shared" si="356"/>
        <v>#N/A</v>
      </c>
      <c r="HP82" s="207" t="e">
        <f t="shared" si="357"/>
        <v>#N/A</v>
      </c>
      <c r="HQ82" s="207" t="e">
        <f t="shared" si="358"/>
        <v>#N/A</v>
      </c>
      <c r="HR82" s="207" t="e">
        <f t="shared" si="359"/>
        <v>#N/A</v>
      </c>
      <c r="HS82" s="207" t="e">
        <f t="shared" si="360"/>
        <v>#N/A</v>
      </c>
      <c r="HT82" s="207" t="e">
        <f t="shared" si="361"/>
        <v>#N/A</v>
      </c>
      <c r="HU82" s="207" t="e">
        <f t="shared" si="362"/>
        <v>#N/A</v>
      </c>
      <c r="HV82" s="207" t="e">
        <f t="shared" si="363"/>
        <v>#N/A</v>
      </c>
      <c r="HW82" s="207" t="e">
        <f t="shared" si="364"/>
        <v>#N/A</v>
      </c>
      <c r="HX82" s="207" t="e">
        <f t="shared" si="365"/>
        <v>#N/A</v>
      </c>
      <c r="HY82" s="207" t="e">
        <f t="shared" si="366"/>
        <v>#N/A</v>
      </c>
      <c r="HZ82" s="207" t="e">
        <f t="shared" si="367"/>
        <v>#N/A</v>
      </c>
      <c r="IA82" s="207" t="e">
        <f t="shared" si="368"/>
        <v>#N/A</v>
      </c>
      <c r="IB82" s="207" t="e">
        <f t="shared" si="369"/>
        <v>#N/A</v>
      </c>
    </row>
    <row r="83" spans="1:236" hidden="1" x14ac:dyDescent="0.25">
      <c r="A83" s="22">
        <v>80</v>
      </c>
      <c r="B83" s="110" t="str">
        <f t="shared" si="253"/>
        <v/>
      </c>
      <c r="C83" s="124"/>
      <c r="D83" s="110" t="str">
        <f t="shared" si="254"/>
        <v/>
      </c>
      <c r="E83" s="119" t="str">
        <f t="shared" si="255"/>
        <v/>
      </c>
      <c r="F83" s="23" t="str">
        <f t="shared" si="256"/>
        <v/>
      </c>
      <c r="G83" s="24" t="str">
        <f t="shared" si="257"/>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258"/>
        <v/>
      </c>
      <c r="K83" s="26"/>
      <c r="L83" s="24" t="str">
        <f>IF(OR(F83="",K83=""),"",MATCH(K83,Confidence!$A$1:$A$10,0))</f>
        <v/>
      </c>
      <c r="M83" s="27" t="str">
        <f t="shared" si="259"/>
        <v/>
      </c>
      <c r="N83" s="27" t="str">
        <f t="shared" si="260"/>
        <v/>
      </c>
      <c r="O83" s="24"/>
      <c r="P83" s="111" t="str">
        <f t="shared" si="261"/>
        <v/>
      </c>
      <c r="Q83" s="111" t="str">
        <f t="shared" si="262"/>
        <v/>
      </c>
      <c r="R83" s="39" t="str">
        <f t="shared" si="263"/>
        <v/>
      </c>
      <c r="S83" s="124"/>
      <c r="T83" s="218" t="str">
        <f>IF(AND(B83&gt;0,C83&gt;0,D83&gt;0,M83&gt;0,N83&gt;0,S83&gt;0,NOT(K83="")),ABS(VLOOKUP($S$1,VLookups!$A$28:$B$29,2,FALSE)-_xlfn.BETA.DIST(S83,IF(G83="L",N83,M83),IF(G83="L",M83,N83),TRUE,B83,D83)),"")</f>
        <v/>
      </c>
      <c r="U83" s="121" t="str">
        <f>IF(OR($M83="",$N83=""),"",_xlfn.BETA.INV(ABS(VLOOKUP($S$1,VLookups!$A$28:$B$29,2,FALSE)-U$3),IF($G83="L",$N83,$M83),IF($G83="L",$M83,$N83),$B83,$D83))</f>
        <v/>
      </c>
      <c r="V83" s="122" t="str">
        <f>IF(OR($M83="",$N83=""),"",_xlfn.BETA.INV(ABS(VLOOKUP($S$1,VLookups!$A$28:$B$29,2,FALSE)-V$3),IF($G83="L",$N83,$M83),IF($G83="L",$M83,$N83),$B83,$D83))</f>
        <v/>
      </c>
      <c r="W83" s="121" t="str">
        <f>IF(OR($M83="",$N83=""),"",_xlfn.BETA.INV(ABS(VLOOKUP($S$1,VLookups!$A$28:$B$29,2,FALSE)-W$3),IF($G83="L",$N83,$M83),IF($G83="L",$M83,$N83),$B83,$D83))</f>
        <v/>
      </c>
      <c r="X83" s="122" t="str">
        <f>IF(OR($M83="",$N83=""),"",_xlfn.BETA.INV(ABS(VLOOKUP($S$1,VLookups!$A$28:$B$29,2,FALSE)-X$3),IF($G83="L",$N83,$M83),IF($G83="L",$M83,$N83),$B83,$D83))</f>
        <v/>
      </c>
      <c r="Y83" s="121" t="str">
        <f>IF(OR($M83="",$N83=""),"",_xlfn.BETA.INV(ABS(VLOOKUP($S$1,VLookups!$A$28:$B$29,2,FALSE)-Y$3),IF($G83="L",$N83,$M83),IF($G83="L",$M83,$N83),$B83,$D83))</f>
        <v/>
      </c>
      <c r="Z83" s="122" t="str">
        <f>IF(OR($M83="",$N83=""),"",_xlfn.BETA.INV(ABS(VLOOKUP($S$1,VLookups!$A$28:$B$29,2,FALSE)-Z$3),IF($G83="L",$N83,$M83),IF($G83="L",$M83,$N83),$B83,$D83))</f>
        <v/>
      </c>
      <c r="AA83" s="121" t="str">
        <f>IF(OR($M83="",$N83=""),"",_xlfn.BETA.INV(ABS(VLOOKUP($S$1,VLookups!$A$28:$B$29,2,FALSE)-AA$3),IF($G83="L",$N83,$M83),IF($G83="L",$M83,$N83),$B83,$D83))</f>
        <v/>
      </c>
      <c r="AB83" s="122" t="str">
        <f>IF(OR($M83="",$N83=""),"",_xlfn.BETA.INV(ABS(VLOOKUP($S$1,VLookups!$A$28:$B$29,2,FALSE)-AB$3),IF($G83="L",$N83,$M83),IF($G83="L",$M83,$N83),$B83,$D83))</f>
        <v/>
      </c>
      <c r="AC83" s="121" t="str">
        <f>IF(OR($M83="",$N83=""),"",_xlfn.BETA.INV(ABS(VLOOKUP($S$1,VLookups!$A$28:$B$29,2,FALSE)-AC$3),IF($G83="L",$N83,$M83),IF($G83="L",$M83,$N83),$B83,$D83))</f>
        <v/>
      </c>
      <c r="AD83" s="122" t="str">
        <f>IF(OR($M83="",$N83=""),"",_xlfn.BETA.INV(ABS(VLOOKUP($S$1,VLookups!$A$28:$B$29,2,FALSE)-AD$3),IF($G83="L",$N83,$M83),IF($G83="L",$M83,$N83),$B83,$D83))</f>
        <v/>
      </c>
      <c r="AE83" s="121" t="str">
        <f>IF(OR($M83="",$N83=""),"",_xlfn.BETA.INV(ABS(VLOOKUP($S$1,VLookups!$A$28:$B$29,2,FALSE)-AE$3),IF($G83="L",$N83,$M83),IF($G83="L",$M83,$N83),$B83,$D83))</f>
        <v/>
      </c>
      <c r="AF83" s="122" t="str">
        <f>IF(OR($M83="",$N83=""),"",_xlfn.BETA.INV(ABS(VLOOKUP($S$1,VLookups!$A$28:$B$29,2,FALSE)-AF$3),IF($G83="L",$N83,$M83),IF($G83="L",$M83,$N83),$B83,$D83))</f>
        <v/>
      </c>
      <c r="AG83" s="17"/>
      <c r="AH83" s="208" t="str">
        <f t="shared" si="264"/>
        <v/>
      </c>
      <c r="AI83" s="206" t="str">
        <f t="shared" si="265"/>
        <v/>
      </c>
      <c r="AJ83" s="190" t="str">
        <f t="shared" ref="AJ83:CU83" si="396">IF(ISNONTEXT($AH83),AI83+$AH83,"")</f>
        <v/>
      </c>
      <c r="AK83" s="190" t="str">
        <f t="shared" si="396"/>
        <v/>
      </c>
      <c r="AL83" s="190" t="str">
        <f t="shared" si="396"/>
        <v/>
      </c>
      <c r="AM83" s="190" t="str">
        <f t="shared" si="396"/>
        <v/>
      </c>
      <c r="AN83" s="190" t="str">
        <f t="shared" si="396"/>
        <v/>
      </c>
      <c r="AO83" s="190" t="str">
        <f t="shared" si="396"/>
        <v/>
      </c>
      <c r="AP83" s="190" t="str">
        <f t="shared" si="396"/>
        <v/>
      </c>
      <c r="AQ83" s="190" t="str">
        <f t="shared" si="396"/>
        <v/>
      </c>
      <c r="AR83" s="190" t="str">
        <f t="shared" si="396"/>
        <v/>
      </c>
      <c r="AS83" s="190" t="str">
        <f t="shared" si="396"/>
        <v/>
      </c>
      <c r="AT83" s="190" t="str">
        <f t="shared" si="396"/>
        <v/>
      </c>
      <c r="AU83" s="190" t="str">
        <f t="shared" si="396"/>
        <v/>
      </c>
      <c r="AV83" s="190" t="str">
        <f t="shared" si="396"/>
        <v/>
      </c>
      <c r="AW83" s="190" t="str">
        <f t="shared" si="396"/>
        <v/>
      </c>
      <c r="AX83" s="190" t="str">
        <f t="shared" si="396"/>
        <v/>
      </c>
      <c r="AY83" s="190" t="str">
        <f t="shared" si="396"/>
        <v/>
      </c>
      <c r="AZ83" s="190" t="str">
        <f t="shared" si="396"/>
        <v/>
      </c>
      <c r="BA83" s="190" t="str">
        <f t="shared" si="396"/>
        <v/>
      </c>
      <c r="BB83" s="190" t="str">
        <f t="shared" si="396"/>
        <v/>
      </c>
      <c r="BC83" s="190" t="str">
        <f t="shared" si="396"/>
        <v/>
      </c>
      <c r="BD83" s="190" t="str">
        <f t="shared" si="396"/>
        <v/>
      </c>
      <c r="BE83" s="190" t="str">
        <f t="shared" si="396"/>
        <v/>
      </c>
      <c r="BF83" s="190" t="str">
        <f t="shared" si="396"/>
        <v/>
      </c>
      <c r="BG83" s="190" t="str">
        <f t="shared" si="396"/>
        <v/>
      </c>
      <c r="BH83" s="190" t="str">
        <f t="shared" si="396"/>
        <v/>
      </c>
      <c r="BI83" s="190" t="str">
        <f t="shared" si="396"/>
        <v/>
      </c>
      <c r="BJ83" s="190" t="str">
        <f t="shared" si="396"/>
        <v/>
      </c>
      <c r="BK83" s="190" t="str">
        <f t="shared" si="396"/>
        <v/>
      </c>
      <c r="BL83" s="190" t="str">
        <f t="shared" si="396"/>
        <v/>
      </c>
      <c r="BM83" s="190" t="str">
        <f t="shared" si="396"/>
        <v/>
      </c>
      <c r="BN83" s="190" t="str">
        <f t="shared" si="396"/>
        <v/>
      </c>
      <c r="BO83" s="190" t="str">
        <f t="shared" si="396"/>
        <v/>
      </c>
      <c r="BP83" s="190" t="str">
        <f t="shared" si="396"/>
        <v/>
      </c>
      <c r="BQ83" s="190" t="str">
        <f t="shared" si="396"/>
        <v/>
      </c>
      <c r="BR83" s="190" t="str">
        <f t="shared" si="396"/>
        <v/>
      </c>
      <c r="BS83" s="190" t="str">
        <f t="shared" si="396"/>
        <v/>
      </c>
      <c r="BT83" s="190" t="str">
        <f t="shared" si="396"/>
        <v/>
      </c>
      <c r="BU83" s="190" t="str">
        <f t="shared" si="396"/>
        <v/>
      </c>
      <c r="BV83" s="190" t="str">
        <f t="shared" si="396"/>
        <v/>
      </c>
      <c r="BW83" s="190" t="str">
        <f t="shared" si="396"/>
        <v/>
      </c>
      <c r="BX83" s="190" t="str">
        <f t="shared" si="396"/>
        <v/>
      </c>
      <c r="BY83" s="190" t="str">
        <f t="shared" si="396"/>
        <v/>
      </c>
      <c r="BZ83" s="190" t="str">
        <f t="shared" si="396"/>
        <v/>
      </c>
      <c r="CA83" s="190" t="str">
        <f t="shared" si="396"/>
        <v/>
      </c>
      <c r="CB83" s="190" t="str">
        <f t="shared" si="396"/>
        <v/>
      </c>
      <c r="CC83" s="190" t="str">
        <f t="shared" si="396"/>
        <v/>
      </c>
      <c r="CD83" s="190" t="str">
        <f t="shared" si="396"/>
        <v/>
      </c>
      <c r="CE83" s="190" t="str">
        <f t="shared" si="396"/>
        <v/>
      </c>
      <c r="CF83" s="190" t="str">
        <f t="shared" si="396"/>
        <v/>
      </c>
      <c r="CG83" s="190" t="str">
        <f t="shared" si="396"/>
        <v/>
      </c>
      <c r="CH83" s="190" t="str">
        <f t="shared" si="396"/>
        <v/>
      </c>
      <c r="CI83" s="190" t="str">
        <f t="shared" si="396"/>
        <v/>
      </c>
      <c r="CJ83" s="190" t="str">
        <f t="shared" si="396"/>
        <v/>
      </c>
      <c r="CK83" s="190" t="str">
        <f t="shared" si="396"/>
        <v/>
      </c>
      <c r="CL83" s="190" t="str">
        <f t="shared" si="396"/>
        <v/>
      </c>
      <c r="CM83" s="190" t="str">
        <f t="shared" si="396"/>
        <v/>
      </c>
      <c r="CN83" s="190" t="str">
        <f t="shared" si="396"/>
        <v/>
      </c>
      <c r="CO83" s="190" t="str">
        <f t="shared" si="396"/>
        <v/>
      </c>
      <c r="CP83" s="190" t="str">
        <f t="shared" si="396"/>
        <v/>
      </c>
      <c r="CQ83" s="190" t="str">
        <f t="shared" si="396"/>
        <v/>
      </c>
      <c r="CR83" s="190" t="str">
        <f t="shared" si="396"/>
        <v/>
      </c>
      <c r="CS83" s="190" t="str">
        <f t="shared" si="396"/>
        <v/>
      </c>
      <c r="CT83" s="190" t="str">
        <f t="shared" si="396"/>
        <v/>
      </c>
      <c r="CU83" s="190" t="str">
        <f t="shared" si="396"/>
        <v/>
      </c>
      <c r="CV83" s="190" t="str">
        <f t="shared" ref="CV83:ED83" si="397">IF(ISNONTEXT($AH83),CU83+$AH83,"")</f>
        <v/>
      </c>
      <c r="CW83" s="190" t="str">
        <f t="shared" si="397"/>
        <v/>
      </c>
      <c r="CX83" s="190" t="str">
        <f t="shared" si="397"/>
        <v/>
      </c>
      <c r="CY83" s="190" t="str">
        <f t="shared" si="397"/>
        <v/>
      </c>
      <c r="CZ83" s="190" t="str">
        <f t="shared" si="397"/>
        <v/>
      </c>
      <c r="DA83" s="190" t="str">
        <f t="shared" si="397"/>
        <v/>
      </c>
      <c r="DB83" s="190" t="str">
        <f t="shared" si="397"/>
        <v/>
      </c>
      <c r="DC83" s="190" t="str">
        <f t="shared" si="397"/>
        <v/>
      </c>
      <c r="DD83" s="190" t="str">
        <f t="shared" si="397"/>
        <v/>
      </c>
      <c r="DE83" s="190" t="str">
        <f t="shared" si="397"/>
        <v/>
      </c>
      <c r="DF83" s="190" t="str">
        <f t="shared" si="397"/>
        <v/>
      </c>
      <c r="DG83" s="190" t="str">
        <f t="shared" si="397"/>
        <v/>
      </c>
      <c r="DH83" s="190" t="str">
        <f t="shared" si="397"/>
        <v/>
      </c>
      <c r="DI83" s="190" t="str">
        <f t="shared" si="397"/>
        <v/>
      </c>
      <c r="DJ83" s="190" t="str">
        <f t="shared" si="397"/>
        <v/>
      </c>
      <c r="DK83" s="190" t="str">
        <f t="shared" si="397"/>
        <v/>
      </c>
      <c r="DL83" s="190" t="str">
        <f t="shared" si="397"/>
        <v/>
      </c>
      <c r="DM83" s="190" t="str">
        <f t="shared" si="397"/>
        <v/>
      </c>
      <c r="DN83" s="190" t="str">
        <f t="shared" si="397"/>
        <v/>
      </c>
      <c r="DO83" s="190" t="str">
        <f t="shared" si="397"/>
        <v/>
      </c>
      <c r="DP83" s="190" t="str">
        <f t="shared" si="397"/>
        <v/>
      </c>
      <c r="DQ83" s="190" t="str">
        <f t="shared" si="397"/>
        <v/>
      </c>
      <c r="DR83" s="190" t="str">
        <f t="shared" si="397"/>
        <v/>
      </c>
      <c r="DS83" s="190" t="str">
        <f t="shared" si="397"/>
        <v/>
      </c>
      <c r="DT83" s="190" t="str">
        <f t="shared" si="397"/>
        <v/>
      </c>
      <c r="DU83" s="190" t="str">
        <f t="shared" si="397"/>
        <v/>
      </c>
      <c r="DV83" s="190" t="str">
        <f t="shared" si="397"/>
        <v/>
      </c>
      <c r="DW83" s="190" t="str">
        <f t="shared" si="397"/>
        <v/>
      </c>
      <c r="DX83" s="190" t="str">
        <f t="shared" si="397"/>
        <v/>
      </c>
      <c r="DY83" s="190" t="str">
        <f t="shared" si="397"/>
        <v/>
      </c>
      <c r="DZ83" s="190" t="str">
        <f t="shared" si="397"/>
        <v/>
      </c>
      <c r="EA83" s="190" t="str">
        <f t="shared" si="397"/>
        <v/>
      </c>
      <c r="EB83" s="190" t="str">
        <f t="shared" si="397"/>
        <v/>
      </c>
      <c r="EC83" s="190" t="str">
        <f t="shared" si="397"/>
        <v/>
      </c>
      <c r="ED83" s="190" t="str">
        <f t="shared" si="397"/>
        <v/>
      </c>
      <c r="EE83" s="206" t="str">
        <f t="shared" si="268"/>
        <v/>
      </c>
      <c r="EF83" s="207" t="e">
        <f t="shared" si="269"/>
        <v>#N/A</v>
      </c>
      <c r="EG83" s="207" t="e">
        <f t="shared" si="270"/>
        <v>#N/A</v>
      </c>
      <c r="EH83" s="207" t="e">
        <f t="shared" si="271"/>
        <v>#N/A</v>
      </c>
      <c r="EI83" s="207" t="e">
        <f t="shared" si="272"/>
        <v>#N/A</v>
      </c>
      <c r="EJ83" s="207" t="e">
        <f t="shared" si="273"/>
        <v>#N/A</v>
      </c>
      <c r="EK83" s="207" t="e">
        <f t="shared" si="274"/>
        <v>#N/A</v>
      </c>
      <c r="EL83" s="207" t="e">
        <f t="shared" si="275"/>
        <v>#N/A</v>
      </c>
      <c r="EM83" s="207" t="e">
        <f t="shared" si="276"/>
        <v>#N/A</v>
      </c>
      <c r="EN83" s="207" t="e">
        <f t="shared" si="277"/>
        <v>#N/A</v>
      </c>
      <c r="EO83" s="207" t="e">
        <f t="shared" si="278"/>
        <v>#N/A</v>
      </c>
      <c r="EP83" s="207" t="e">
        <f t="shared" si="279"/>
        <v>#N/A</v>
      </c>
      <c r="EQ83" s="207" t="e">
        <f t="shared" si="280"/>
        <v>#N/A</v>
      </c>
      <c r="ER83" s="207" t="e">
        <f t="shared" si="281"/>
        <v>#N/A</v>
      </c>
      <c r="ES83" s="207" t="e">
        <f t="shared" si="282"/>
        <v>#N/A</v>
      </c>
      <c r="ET83" s="207" t="e">
        <f t="shared" si="283"/>
        <v>#N/A</v>
      </c>
      <c r="EU83" s="207" t="e">
        <f t="shared" si="284"/>
        <v>#N/A</v>
      </c>
      <c r="EV83" s="207" t="e">
        <f t="shared" si="285"/>
        <v>#N/A</v>
      </c>
      <c r="EW83" s="207" t="e">
        <f t="shared" si="286"/>
        <v>#N/A</v>
      </c>
      <c r="EX83" s="207" t="e">
        <f t="shared" si="287"/>
        <v>#N/A</v>
      </c>
      <c r="EY83" s="207" t="e">
        <f t="shared" si="288"/>
        <v>#N/A</v>
      </c>
      <c r="EZ83" s="207" t="e">
        <f t="shared" si="289"/>
        <v>#N/A</v>
      </c>
      <c r="FA83" s="207" t="e">
        <f t="shared" si="290"/>
        <v>#N/A</v>
      </c>
      <c r="FB83" s="207" t="e">
        <f t="shared" si="291"/>
        <v>#N/A</v>
      </c>
      <c r="FC83" s="207" t="e">
        <f t="shared" si="292"/>
        <v>#N/A</v>
      </c>
      <c r="FD83" s="207" t="e">
        <f t="shared" si="293"/>
        <v>#N/A</v>
      </c>
      <c r="FE83" s="207" t="e">
        <f t="shared" si="294"/>
        <v>#N/A</v>
      </c>
      <c r="FF83" s="207" t="e">
        <f t="shared" si="295"/>
        <v>#N/A</v>
      </c>
      <c r="FG83" s="207" t="e">
        <f t="shared" si="296"/>
        <v>#N/A</v>
      </c>
      <c r="FH83" s="207" t="e">
        <f t="shared" si="297"/>
        <v>#N/A</v>
      </c>
      <c r="FI83" s="207" t="e">
        <f t="shared" si="298"/>
        <v>#N/A</v>
      </c>
      <c r="FJ83" s="207" t="e">
        <f t="shared" si="299"/>
        <v>#N/A</v>
      </c>
      <c r="FK83" s="207" t="e">
        <f t="shared" si="300"/>
        <v>#N/A</v>
      </c>
      <c r="FL83" s="207" t="e">
        <f t="shared" si="301"/>
        <v>#N/A</v>
      </c>
      <c r="FM83" s="207" t="e">
        <f t="shared" si="302"/>
        <v>#N/A</v>
      </c>
      <c r="FN83" s="207" t="e">
        <f t="shared" si="303"/>
        <v>#N/A</v>
      </c>
      <c r="FO83" s="207" t="e">
        <f t="shared" si="304"/>
        <v>#N/A</v>
      </c>
      <c r="FP83" s="207" t="e">
        <f t="shared" si="305"/>
        <v>#N/A</v>
      </c>
      <c r="FQ83" s="207" t="e">
        <f t="shared" si="306"/>
        <v>#N/A</v>
      </c>
      <c r="FR83" s="207" t="e">
        <f t="shared" si="307"/>
        <v>#N/A</v>
      </c>
      <c r="FS83" s="207" t="e">
        <f t="shared" si="308"/>
        <v>#N/A</v>
      </c>
      <c r="FT83" s="207" t="e">
        <f t="shared" si="309"/>
        <v>#N/A</v>
      </c>
      <c r="FU83" s="207" t="e">
        <f t="shared" si="310"/>
        <v>#N/A</v>
      </c>
      <c r="FV83" s="207" t="e">
        <f t="shared" si="311"/>
        <v>#N/A</v>
      </c>
      <c r="FW83" s="207" t="e">
        <f t="shared" si="312"/>
        <v>#N/A</v>
      </c>
      <c r="FX83" s="207" t="e">
        <f t="shared" si="313"/>
        <v>#N/A</v>
      </c>
      <c r="FY83" s="207" t="e">
        <f t="shared" si="314"/>
        <v>#N/A</v>
      </c>
      <c r="FZ83" s="207" t="e">
        <f t="shared" si="315"/>
        <v>#N/A</v>
      </c>
      <c r="GA83" s="207" t="e">
        <f t="shared" si="316"/>
        <v>#N/A</v>
      </c>
      <c r="GB83" s="207" t="e">
        <f t="shared" si="317"/>
        <v>#N/A</v>
      </c>
      <c r="GC83" s="207" t="e">
        <f t="shared" si="318"/>
        <v>#N/A</v>
      </c>
      <c r="GD83" s="207" t="e">
        <f t="shared" si="319"/>
        <v>#N/A</v>
      </c>
      <c r="GE83" s="207" t="e">
        <f t="shared" si="320"/>
        <v>#N/A</v>
      </c>
      <c r="GF83" s="207" t="e">
        <f t="shared" si="321"/>
        <v>#N/A</v>
      </c>
      <c r="GG83" s="207" t="e">
        <f t="shared" si="322"/>
        <v>#N/A</v>
      </c>
      <c r="GH83" s="207" t="e">
        <f t="shared" si="323"/>
        <v>#N/A</v>
      </c>
      <c r="GI83" s="207" t="e">
        <f t="shared" si="324"/>
        <v>#N/A</v>
      </c>
      <c r="GJ83" s="207" t="e">
        <f t="shared" si="325"/>
        <v>#N/A</v>
      </c>
      <c r="GK83" s="207" t="e">
        <f t="shared" si="326"/>
        <v>#N/A</v>
      </c>
      <c r="GL83" s="207" t="e">
        <f t="shared" si="327"/>
        <v>#N/A</v>
      </c>
      <c r="GM83" s="207" t="e">
        <f t="shared" si="328"/>
        <v>#N/A</v>
      </c>
      <c r="GN83" s="207" t="e">
        <f t="shared" si="329"/>
        <v>#N/A</v>
      </c>
      <c r="GO83" s="207" t="e">
        <f t="shared" si="330"/>
        <v>#N/A</v>
      </c>
      <c r="GP83" s="207" t="e">
        <f t="shared" si="331"/>
        <v>#N/A</v>
      </c>
      <c r="GQ83" s="207" t="e">
        <f t="shared" si="332"/>
        <v>#N/A</v>
      </c>
      <c r="GR83" s="207" t="e">
        <f t="shared" si="333"/>
        <v>#N/A</v>
      </c>
      <c r="GS83" s="207" t="e">
        <f t="shared" si="334"/>
        <v>#N/A</v>
      </c>
      <c r="GT83" s="207" t="e">
        <f t="shared" si="335"/>
        <v>#N/A</v>
      </c>
      <c r="GU83" s="207" t="e">
        <f t="shared" si="336"/>
        <v>#N/A</v>
      </c>
      <c r="GV83" s="207" t="e">
        <f t="shared" si="337"/>
        <v>#N/A</v>
      </c>
      <c r="GW83" s="207" t="e">
        <f t="shared" si="338"/>
        <v>#N/A</v>
      </c>
      <c r="GX83" s="207" t="e">
        <f t="shared" si="339"/>
        <v>#N/A</v>
      </c>
      <c r="GY83" s="207" t="e">
        <f t="shared" si="340"/>
        <v>#N/A</v>
      </c>
      <c r="GZ83" s="207" t="e">
        <f t="shared" si="341"/>
        <v>#N/A</v>
      </c>
      <c r="HA83" s="207" t="e">
        <f t="shared" si="342"/>
        <v>#N/A</v>
      </c>
      <c r="HB83" s="207" t="e">
        <f t="shared" si="343"/>
        <v>#N/A</v>
      </c>
      <c r="HC83" s="207" t="e">
        <f t="shared" si="344"/>
        <v>#N/A</v>
      </c>
      <c r="HD83" s="207" t="e">
        <f t="shared" si="345"/>
        <v>#N/A</v>
      </c>
      <c r="HE83" s="207" t="e">
        <f t="shared" si="346"/>
        <v>#N/A</v>
      </c>
      <c r="HF83" s="207" t="e">
        <f t="shared" si="347"/>
        <v>#N/A</v>
      </c>
      <c r="HG83" s="207" t="e">
        <f t="shared" si="348"/>
        <v>#N/A</v>
      </c>
      <c r="HH83" s="207" t="e">
        <f t="shared" si="349"/>
        <v>#N/A</v>
      </c>
      <c r="HI83" s="207" t="e">
        <f t="shared" si="350"/>
        <v>#N/A</v>
      </c>
      <c r="HJ83" s="207" t="e">
        <f t="shared" si="351"/>
        <v>#N/A</v>
      </c>
      <c r="HK83" s="207" t="e">
        <f t="shared" si="352"/>
        <v>#N/A</v>
      </c>
      <c r="HL83" s="207" t="e">
        <f t="shared" si="353"/>
        <v>#N/A</v>
      </c>
      <c r="HM83" s="207" t="e">
        <f t="shared" si="354"/>
        <v>#N/A</v>
      </c>
      <c r="HN83" s="207" t="e">
        <f t="shared" si="355"/>
        <v>#N/A</v>
      </c>
      <c r="HO83" s="207" t="e">
        <f t="shared" si="356"/>
        <v>#N/A</v>
      </c>
      <c r="HP83" s="207" t="e">
        <f t="shared" si="357"/>
        <v>#N/A</v>
      </c>
      <c r="HQ83" s="207" t="e">
        <f t="shared" si="358"/>
        <v>#N/A</v>
      </c>
      <c r="HR83" s="207" t="e">
        <f t="shared" si="359"/>
        <v>#N/A</v>
      </c>
      <c r="HS83" s="207" t="e">
        <f t="shared" si="360"/>
        <v>#N/A</v>
      </c>
      <c r="HT83" s="207" t="e">
        <f t="shared" si="361"/>
        <v>#N/A</v>
      </c>
      <c r="HU83" s="207" t="e">
        <f t="shared" si="362"/>
        <v>#N/A</v>
      </c>
      <c r="HV83" s="207" t="e">
        <f t="shared" si="363"/>
        <v>#N/A</v>
      </c>
      <c r="HW83" s="207" t="e">
        <f t="shared" si="364"/>
        <v>#N/A</v>
      </c>
      <c r="HX83" s="207" t="e">
        <f t="shared" si="365"/>
        <v>#N/A</v>
      </c>
      <c r="HY83" s="207" t="e">
        <f t="shared" si="366"/>
        <v>#N/A</v>
      </c>
      <c r="HZ83" s="207" t="e">
        <f t="shared" si="367"/>
        <v>#N/A</v>
      </c>
      <c r="IA83" s="207" t="e">
        <f t="shared" si="368"/>
        <v>#N/A</v>
      </c>
      <c r="IB83" s="207" t="e">
        <f t="shared" si="369"/>
        <v>#N/A</v>
      </c>
    </row>
    <row r="84" spans="1:236" hidden="1" x14ac:dyDescent="0.25">
      <c r="A84" s="22">
        <v>81</v>
      </c>
      <c r="B84" s="110" t="str">
        <f t="shared" si="253"/>
        <v/>
      </c>
      <c r="C84" s="124"/>
      <c r="D84" s="110" t="str">
        <f t="shared" si="254"/>
        <v/>
      </c>
      <c r="E84" s="119" t="str">
        <f t="shared" si="255"/>
        <v/>
      </c>
      <c r="F84" s="23" t="str">
        <f t="shared" si="256"/>
        <v/>
      </c>
      <c r="G84" s="24" t="str">
        <f t="shared" si="257"/>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258"/>
        <v/>
      </c>
      <c r="K84" s="26"/>
      <c r="L84" s="24" t="str">
        <f>IF(OR(F84="",K84=""),"",MATCH(K84,Confidence!$A$1:$A$10,0))</f>
        <v/>
      </c>
      <c r="M84" s="27" t="str">
        <f t="shared" si="259"/>
        <v/>
      </c>
      <c r="N84" s="27" t="str">
        <f t="shared" si="260"/>
        <v/>
      </c>
      <c r="O84" s="24"/>
      <c r="P84" s="111" t="str">
        <f t="shared" si="261"/>
        <v/>
      </c>
      <c r="Q84" s="111" t="str">
        <f t="shared" si="262"/>
        <v/>
      </c>
      <c r="R84" s="39" t="str">
        <f t="shared" si="263"/>
        <v/>
      </c>
      <c r="S84" s="124"/>
      <c r="T84" s="218" t="str">
        <f>IF(AND(B84&gt;0,C84&gt;0,D84&gt;0,M84&gt;0,N84&gt;0,S84&gt;0,NOT(K84="")),ABS(VLOOKUP($S$1,VLookups!$A$28:$B$29,2,FALSE)-_xlfn.BETA.DIST(S84,IF(G84="L",N84,M84),IF(G84="L",M84,N84),TRUE,B84,D84)),"")</f>
        <v/>
      </c>
      <c r="U84" s="121" t="str">
        <f>IF(OR($M84="",$N84=""),"",_xlfn.BETA.INV(ABS(VLOOKUP($S$1,VLookups!$A$28:$B$29,2,FALSE)-U$3),IF($G84="L",$N84,$M84),IF($G84="L",$M84,$N84),$B84,$D84))</f>
        <v/>
      </c>
      <c r="V84" s="122" t="str">
        <f>IF(OR($M84="",$N84=""),"",_xlfn.BETA.INV(ABS(VLOOKUP($S$1,VLookups!$A$28:$B$29,2,FALSE)-V$3),IF($G84="L",$N84,$M84),IF($G84="L",$M84,$N84),$B84,$D84))</f>
        <v/>
      </c>
      <c r="W84" s="121" t="str">
        <f>IF(OR($M84="",$N84=""),"",_xlfn.BETA.INV(ABS(VLOOKUP($S$1,VLookups!$A$28:$B$29,2,FALSE)-W$3),IF($G84="L",$N84,$M84),IF($G84="L",$M84,$N84),$B84,$D84))</f>
        <v/>
      </c>
      <c r="X84" s="122" t="str">
        <f>IF(OR($M84="",$N84=""),"",_xlfn.BETA.INV(ABS(VLOOKUP($S$1,VLookups!$A$28:$B$29,2,FALSE)-X$3),IF($G84="L",$N84,$M84),IF($G84="L",$M84,$N84),$B84,$D84))</f>
        <v/>
      </c>
      <c r="Y84" s="121" t="str">
        <f>IF(OR($M84="",$N84=""),"",_xlfn.BETA.INV(ABS(VLOOKUP($S$1,VLookups!$A$28:$B$29,2,FALSE)-Y$3),IF($G84="L",$N84,$M84),IF($G84="L",$M84,$N84),$B84,$D84))</f>
        <v/>
      </c>
      <c r="Z84" s="122" t="str">
        <f>IF(OR($M84="",$N84=""),"",_xlfn.BETA.INV(ABS(VLOOKUP($S$1,VLookups!$A$28:$B$29,2,FALSE)-Z$3),IF($G84="L",$N84,$M84),IF($G84="L",$M84,$N84),$B84,$D84))</f>
        <v/>
      </c>
      <c r="AA84" s="121" t="str">
        <f>IF(OR($M84="",$N84=""),"",_xlfn.BETA.INV(ABS(VLOOKUP($S$1,VLookups!$A$28:$B$29,2,FALSE)-AA$3),IF($G84="L",$N84,$M84),IF($G84="L",$M84,$N84),$B84,$D84))</f>
        <v/>
      </c>
      <c r="AB84" s="122" t="str">
        <f>IF(OR($M84="",$N84=""),"",_xlfn.BETA.INV(ABS(VLOOKUP($S$1,VLookups!$A$28:$B$29,2,FALSE)-AB$3),IF($G84="L",$N84,$M84),IF($G84="L",$M84,$N84),$B84,$D84))</f>
        <v/>
      </c>
      <c r="AC84" s="121" t="str">
        <f>IF(OR($M84="",$N84=""),"",_xlfn.BETA.INV(ABS(VLOOKUP($S$1,VLookups!$A$28:$B$29,2,FALSE)-AC$3),IF($G84="L",$N84,$M84),IF($G84="L",$M84,$N84),$B84,$D84))</f>
        <v/>
      </c>
      <c r="AD84" s="122" t="str">
        <f>IF(OR($M84="",$N84=""),"",_xlfn.BETA.INV(ABS(VLOOKUP($S$1,VLookups!$A$28:$B$29,2,FALSE)-AD$3),IF($G84="L",$N84,$M84),IF($G84="L",$M84,$N84),$B84,$D84))</f>
        <v/>
      </c>
      <c r="AE84" s="121" t="str">
        <f>IF(OR($M84="",$N84=""),"",_xlfn.BETA.INV(ABS(VLOOKUP($S$1,VLookups!$A$28:$B$29,2,FALSE)-AE$3),IF($G84="L",$N84,$M84),IF($G84="L",$M84,$N84),$B84,$D84))</f>
        <v/>
      </c>
      <c r="AF84" s="122" t="str">
        <f>IF(OR($M84="",$N84=""),"",_xlfn.BETA.INV(ABS(VLOOKUP($S$1,VLookups!$A$28:$B$29,2,FALSE)-AF$3),IF($G84="L",$N84,$M84),IF($G84="L",$M84,$N84),$B84,$D84))</f>
        <v/>
      </c>
      <c r="AG84" s="17"/>
      <c r="AH84" s="208" t="str">
        <f t="shared" si="264"/>
        <v/>
      </c>
      <c r="AI84" s="206" t="str">
        <f t="shared" si="265"/>
        <v/>
      </c>
      <c r="AJ84" s="190" t="str">
        <f t="shared" ref="AJ84:CU84" si="398">IF(ISNONTEXT($AH84),AI84+$AH84,"")</f>
        <v/>
      </c>
      <c r="AK84" s="190" t="str">
        <f t="shared" si="398"/>
        <v/>
      </c>
      <c r="AL84" s="190" t="str">
        <f t="shared" si="398"/>
        <v/>
      </c>
      <c r="AM84" s="190" t="str">
        <f t="shared" si="398"/>
        <v/>
      </c>
      <c r="AN84" s="190" t="str">
        <f t="shared" si="398"/>
        <v/>
      </c>
      <c r="AO84" s="190" t="str">
        <f t="shared" si="398"/>
        <v/>
      </c>
      <c r="AP84" s="190" t="str">
        <f t="shared" si="398"/>
        <v/>
      </c>
      <c r="AQ84" s="190" t="str">
        <f t="shared" si="398"/>
        <v/>
      </c>
      <c r="AR84" s="190" t="str">
        <f t="shared" si="398"/>
        <v/>
      </c>
      <c r="AS84" s="190" t="str">
        <f t="shared" si="398"/>
        <v/>
      </c>
      <c r="AT84" s="190" t="str">
        <f t="shared" si="398"/>
        <v/>
      </c>
      <c r="AU84" s="190" t="str">
        <f t="shared" si="398"/>
        <v/>
      </c>
      <c r="AV84" s="190" t="str">
        <f t="shared" si="398"/>
        <v/>
      </c>
      <c r="AW84" s="190" t="str">
        <f t="shared" si="398"/>
        <v/>
      </c>
      <c r="AX84" s="190" t="str">
        <f t="shared" si="398"/>
        <v/>
      </c>
      <c r="AY84" s="190" t="str">
        <f t="shared" si="398"/>
        <v/>
      </c>
      <c r="AZ84" s="190" t="str">
        <f t="shared" si="398"/>
        <v/>
      </c>
      <c r="BA84" s="190" t="str">
        <f t="shared" si="398"/>
        <v/>
      </c>
      <c r="BB84" s="190" t="str">
        <f t="shared" si="398"/>
        <v/>
      </c>
      <c r="BC84" s="190" t="str">
        <f t="shared" si="398"/>
        <v/>
      </c>
      <c r="BD84" s="190" t="str">
        <f t="shared" si="398"/>
        <v/>
      </c>
      <c r="BE84" s="190" t="str">
        <f t="shared" si="398"/>
        <v/>
      </c>
      <c r="BF84" s="190" t="str">
        <f t="shared" si="398"/>
        <v/>
      </c>
      <c r="BG84" s="190" t="str">
        <f t="shared" si="398"/>
        <v/>
      </c>
      <c r="BH84" s="190" t="str">
        <f t="shared" si="398"/>
        <v/>
      </c>
      <c r="BI84" s="190" t="str">
        <f t="shared" si="398"/>
        <v/>
      </c>
      <c r="BJ84" s="190" t="str">
        <f t="shared" si="398"/>
        <v/>
      </c>
      <c r="BK84" s="190" t="str">
        <f t="shared" si="398"/>
        <v/>
      </c>
      <c r="BL84" s="190" t="str">
        <f t="shared" si="398"/>
        <v/>
      </c>
      <c r="BM84" s="190" t="str">
        <f t="shared" si="398"/>
        <v/>
      </c>
      <c r="BN84" s="190" t="str">
        <f t="shared" si="398"/>
        <v/>
      </c>
      <c r="BO84" s="190" t="str">
        <f t="shared" si="398"/>
        <v/>
      </c>
      <c r="BP84" s="190" t="str">
        <f t="shared" si="398"/>
        <v/>
      </c>
      <c r="BQ84" s="190" t="str">
        <f t="shared" si="398"/>
        <v/>
      </c>
      <c r="BR84" s="190" t="str">
        <f t="shared" si="398"/>
        <v/>
      </c>
      <c r="BS84" s="190" t="str">
        <f t="shared" si="398"/>
        <v/>
      </c>
      <c r="BT84" s="190" t="str">
        <f t="shared" si="398"/>
        <v/>
      </c>
      <c r="BU84" s="190" t="str">
        <f t="shared" si="398"/>
        <v/>
      </c>
      <c r="BV84" s="190" t="str">
        <f t="shared" si="398"/>
        <v/>
      </c>
      <c r="BW84" s="190" t="str">
        <f t="shared" si="398"/>
        <v/>
      </c>
      <c r="BX84" s="190" t="str">
        <f t="shared" si="398"/>
        <v/>
      </c>
      <c r="BY84" s="190" t="str">
        <f t="shared" si="398"/>
        <v/>
      </c>
      <c r="BZ84" s="190" t="str">
        <f t="shared" si="398"/>
        <v/>
      </c>
      <c r="CA84" s="190" t="str">
        <f t="shared" si="398"/>
        <v/>
      </c>
      <c r="CB84" s="190" t="str">
        <f t="shared" si="398"/>
        <v/>
      </c>
      <c r="CC84" s="190" t="str">
        <f t="shared" si="398"/>
        <v/>
      </c>
      <c r="CD84" s="190" t="str">
        <f t="shared" si="398"/>
        <v/>
      </c>
      <c r="CE84" s="190" t="str">
        <f t="shared" si="398"/>
        <v/>
      </c>
      <c r="CF84" s="190" t="str">
        <f t="shared" si="398"/>
        <v/>
      </c>
      <c r="CG84" s="190" t="str">
        <f t="shared" si="398"/>
        <v/>
      </c>
      <c r="CH84" s="190" t="str">
        <f t="shared" si="398"/>
        <v/>
      </c>
      <c r="CI84" s="190" t="str">
        <f t="shared" si="398"/>
        <v/>
      </c>
      <c r="CJ84" s="190" t="str">
        <f t="shared" si="398"/>
        <v/>
      </c>
      <c r="CK84" s="190" t="str">
        <f t="shared" si="398"/>
        <v/>
      </c>
      <c r="CL84" s="190" t="str">
        <f t="shared" si="398"/>
        <v/>
      </c>
      <c r="CM84" s="190" t="str">
        <f t="shared" si="398"/>
        <v/>
      </c>
      <c r="CN84" s="190" t="str">
        <f t="shared" si="398"/>
        <v/>
      </c>
      <c r="CO84" s="190" t="str">
        <f t="shared" si="398"/>
        <v/>
      </c>
      <c r="CP84" s="190" t="str">
        <f t="shared" si="398"/>
        <v/>
      </c>
      <c r="CQ84" s="190" t="str">
        <f t="shared" si="398"/>
        <v/>
      </c>
      <c r="CR84" s="190" t="str">
        <f t="shared" si="398"/>
        <v/>
      </c>
      <c r="CS84" s="190" t="str">
        <f t="shared" si="398"/>
        <v/>
      </c>
      <c r="CT84" s="190" t="str">
        <f t="shared" si="398"/>
        <v/>
      </c>
      <c r="CU84" s="190" t="str">
        <f t="shared" si="398"/>
        <v/>
      </c>
      <c r="CV84" s="190" t="str">
        <f t="shared" ref="CV84:ED84" si="399">IF(ISNONTEXT($AH84),CU84+$AH84,"")</f>
        <v/>
      </c>
      <c r="CW84" s="190" t="str">
        <f t="shared" si="399"/>
        <v/>
      </c>
      <c r="CX84" s="190" t="str">
        <f t="shared" si="399"/>
        <v/>
      </c>
      <c r="CY84" s="190" t="str">
        <f t="shared" si="399"/>
        <v/>
      </c>
      <c r="CZ84" s="190" t="str">
        <f t="shared" si="399"/>
        <v/>
      </c>
      <c r="DA84" s="190" t="str">
        <f t="shared" si="399"/>
        <v/>
      </c>
      <c r="DB84" s="190" t="str">
        <f t="shared" si="399"/>
        <v/>
      </c>
      <c r="DC84" s="190" t="str">
        <f t="shared" si="399"/>
        <v/>
      </c>
      <c r="DD84" s="190" t="str">
        <f t="shared" si="399"/>
        <v/>
      </c>
      <c r="DE84" s="190" t="str">
        <f t="shared" si="399"/>
        <v/>
      </c>
      <c r="DF84" s="190" t="str">
        <f t="shared" si="399"/>
        <v/>
      </c>
      <c r="DG84" s="190" t="str">
        <f t="shared" si="399"/>
        <v/>
      </c>
      <c r="DH84" s="190" t="str">
        <f t="shared" si="399"/>
        <v/>
      </c>
      <c r="DI84" s="190" t="str">
        <f t="shared" si="399"/>
        <v/>
      </c>
      <c r="DJ84" s="190" t="str">
        <f t="shared" si="399"/>
        <v/>
      </c>
      <c r="DK84" s="190" t="str">
        <f t="shared" si="399"/>
        <v/>
      </c>
      <c r="DL84" s="190" t="str">
        <f t="shared" si="399"/>
        <v/>
      </c>
      <c r="DM84" s="190" t="str">
        <f t="shared" si="399"/>
        <v/>
      </c>
      <c r="DN84" s="190" t="str">
        <f t="shared" si="399"/>
        <v/>
      </c>
      <c r="DO84" s="190" t="str">
        <f t="shared" si="399"/>
        <v/>
      </c>
      <c r="DP84" s="190" t="str">
        <f t="shared" si="399"/>
        <v/>
      </c>
      <c r="DQ84" s="190" t="str">
        <f t="shared" si="399"/>
        <v/>
      </c>
      <c r="DR84" s="190" t="str">
        <f t="shared" si="399"/>
        <v/>
      </c>
      <c r="DS84" s="190" t="str">
        <f t="shared" si="399"/>
        <v/>
      </c>
      <c r="DT84" s="190" t="str">
        <f t="shared" si="399"/>
        <v/>
      </c>
      <c r="DU84" s="190" t="str">
        <f t="shared" si="399"/>
        <v/>
      </c>
      <c r="DV84" s="190" t="str">
        <f t="shared" si="399"/>
        <v/>
      </c>
      <c r="DW84" s="190" t="str">
        <f t="shared" si="399"/>
        <v/>
      </c>
      <c r="DX84" s="190" t="str">
        <f t="shared" si="399"/>
        <v/>
      </c>
      <c r="DY84" s="190" t="str">
        <f t="shared" si="399"/>
        <v/>
      </c>
      <c r="DZ84" s="190" t="str">
        <f t="shared" si="399"/>
        <v/>
      </c>
      <c r="EA84" s="190" t="str">
        <f t="shared" si="399"/>
        <v/>
      </c>
      <c r="EB84" s="190" t="str">
        <f t="shared" si="399"/>
        <v/>
      </c>
      <c r="EC84" s="190" t="str">
        <f t="shared" si="399"/>
        <v/>
      </c>
      <c r="ED84" s="190" t="str">
        <f t="shared" si="399"/>
        <v/>
      </c>
      <c r="EE84" s="206" t="str">
        <f t="shared" si="268"/>
        <v/>
      </c>
      <c r="EF84" s="207" t="e">
        <f t="shared" si="269"/>
        <v>#N/A</v>
      </c>
      <c r="EG84" s="207" t="e">
        <f t="shared" si="270"/>
        <v>#N/A</v>
      </c>
      <c r="EH84" s="207" t="e">
        <f t="shared" si="271"/>
        <v>#N/A</v>
      </c>
      <c r="EI84" s="207" t="e">
        <f t="shared" si="272"/>
        <v>#N/A</v>
      </c>
      <c r="EJ84" s="207" t="e">
        <f t="shared" si="273"/>
        <v>#N/A</v>
      </c>
      <c r="EK84" s="207" t="e">
        <f t="shared" si="274"/>
        <v>#N/A</v>
      </c>
      <c r="EL84" s="207" t="e">
        <f t="shared" si="275"/>
        <v>#N/A</v>
      </c>
      <c r="EM84" s="207" t="e">
        <f t="shared" si="276"/>
        <v>#N/A</v>
      </c>
      <c r="EN84" s="207" t="e">
        <f t="shared" si="277"/>
        <v>#N/A</v>
      </c>
      <c r="EO84" s="207" t="e">
        <f t="shared" si="278"/>
        <v>#N/A</v>
      </c>
      <c r="EP84" s="207" t="e">
        <f t="shared" si="279"/>
        <v>#N/A</v>
      </c>
      <c r="EQ84" s="207" t="e">
        <f t="shared" si="280"/>
        <v>#N/A</v>
      </c>
      <c r="ER84" s="207" t="e">
        <f t="shared" si="281"/>
        <v>#N/A</v>
      </c>
      <c r="ES84" s="207" t="e">
        <f t="shared" si="282"/>
        <v>#N/A</v>
      </c>
      <c r="ET84" s="207" t="e">
        <f t="shared" si="283"/>
        <v>#N/A</v>
      </c>
      <c r="EU84" s="207" t="e">
        <f t="shared" si="284"/>
        <v>#N/A</v>
      </c>
      <c r="EV84" s="207" t="e">
        <f t="shared" si="285"/>
        <v>#N/A</v>
      </c>
      <c r="EW84" s="207" t="e">
        <f t="shared" si="286"/>
        <v>#N/A</v>
      </c>
      <c r="EX84" s="207" t="e">
        <f t="shared" si="287"/>
        <v>#N/A</v>
      </c>
      <c r="EY84" s="207" t="e">
        <f t="shared" si="288"/>
        <v>#N/A</v>
      </c>
      <c r="EZ84" s="207" t="e">
        <f t="shared" si="289"/>
        <v>#N/A</v>
      </c>
      <c r="FA84" s="207" t="e">
        <f t="shared" si="290"/>
        <v>#N/A</v>
      </c>
      <c r="FB84" s="207" t="e">
        <f t="shared" si="291"/>
        <v>#N/A</v>
      </c>
      <c r="FC84" s="207" t="e">
        <f t="shared" si="292"/>
        <v>#N/A</v>
      </c>
      <c r="FD84" s="207" t="e">
        <f t="shared" si="293"/>
        <v>#N/A</v>
      </c>
      <c r="FE84" s="207" t="e">
        <f t="shared" si="294"/>
        <v>#N/A</v>
      </c>
      <c r="FF84" s="207" t="e">
        <f t="shared" si="295"/>
        <v>#N/A</v>
      </c>
      <c r="FG84" s="207" t="e">
        <f t="shared" si="296"/>
        <v>#N/A</v>
      </c>
      <c r="FH84" s="207" t="e">
        <f t="shared" si="297"/>
        <v>#N/A</v>
      </c>
      <c r="FI84" s="207" t="e">
        <f t="shared" si="298"/>
        <v>#N/A</v>
      </c>
      <c r="FJ84" s="207" t="e">
        <f t="shared" si="299"/>
        <v>#N/A</v>
      </c>
      <c r="FK84" s="207" t="e">
        <f t="shared" si="300"/>
        <v>#N/A</v>
      </c>
      <c r="FL84" s="207" t="e">
        <f t="shared" si="301"/>
        <v>#N/A</v>
      </c>
      <c r="FM84" s="207" t="e">
        <f t="shared" si="302"/>
        <v>#N/A</v>
      </c>
      <c r="FN84" s="207" t="e">
        <f t="shared" si="303"/>
        <v>#N/A</v>
      </c>
      <c r="FO84" s="207" t="e">
        <f t="shared" si="304"/>
        <v>#N/A</v>
      </c>
      <c r="FP84" s="207" t="e">
        <f t="shared" si="305"/>
        <v>#N/A</v>
      </c>
      <c r="FQ84" s="207" t="e">
        <f t="shared" si="306"/>
        <v>#N/A</v>
      </c>
      <c r="FR84" s="207" t="e">
        <f t="shared" si="307"/>
        <v>#N/A</v>
      </c>
      <c r="FS84" s="207" t="e">
        <f t="shared" si="308"/>
        <v>#N/A</v>
      </c>
      <c r="FT84" s="207" t="e">
        <f t="shared" si="309"/>
        <v>#N/A</v>
      </c>
      <c r="FU84" s="207" t="e">
        <f t="shared" si="310"/>
        <v>#N/A</v>
      </c>
      <c r="FV84" s="207" t="e">
        <f t="shared" si="311"/>
        <v>#N/A</v>
      </c>
      <c r="FW84" s="207" t="e">
        <f t="shared" si="312"/>
        <v>#N/A</v>
      </c>
      <c r="FX84" s="207" t="e">
        <f t="shared" si="313"/>
        <v>#N/A</v>
      </c>
      <c r="FY84" s="207" t="e">
        <f t="shared" si="314"/>
        <v>#N/A</v>
      </c>
      <c r="FZ84" s="207" t="e">
        <f t="shared" si="315"/>
        <v>#N/A</v>
      </c>
      <c r="GA84" s="207" t="e">
        <f t="shared" si="316"/>
        <v>#N/A</v>
      </c>
      <c r="GB84" s="207" t="e">
        <f t="shared" si="317"/>
        <v>#N/A</v>
      </c>
      <c r="GC84" s="207" t="e">
        <f t="shared" si="318"/>
        <v>#N/A</v>
      </c>
      <c r="GD84" s="207" t="e">
        <f t="shared" si="319"/>
        <v>#N/A</v>
      </c>
      <c r="GE84" s="207" t="e">
        <f t="shared" si="320"/>
        <v>#N/A</v>
      </c>
      <c r="GF84" s="207" t="e">
        <f t="shared" si="321"/>
        <v>#N/A</v>
      </c>
      <c r="GG84" s="207" t="e">
        <f t="shared" si="322"/>
        <v>#N/A</v>
      </c>
      <c r="GH84" s="207" t="e">
        <f t="shared" si="323"/>
        <v>#N/A</v>
      </c>
      <c r="GI84" s="207" t="e">
        <f t="shared" si="324"/>
        <v>#N/A</v>
      </c>
      <c r="GJ84" s="207" t="e">
        <f t="shared" si="325"/>
        <v>#N/A</v>
      </c>
      <c r="GK84" s="207" t="e">
        <f t="shared" si="326"/>
        <v>#N/A</v>
      </c>
      <c r="GL84" s="207" t="e">
        <f t="shared" si="327"/>
        <v>#N/A</v>
      </c>
      <c r="GM84" s="207" t="e">
        <f t="shared" si="328"/>
        <v>#N/A</v>
      </c>
      <c r="GN84" s="207" t="e">
        <f t="shared" si="329"/>
        <v>#N/A</v>
      </c>
      <c r="GO84" s="207" t="e">
        <f t="shared" si="330"/>
        <v>#N/A</v>
      </c>
      <c r="GP84" s="207" t="e">
        <f t="shared" si="331"/>
        <v>#N/A</v>
      </c>
      <c r="GQ84" s="207" t="e">
        <f t="shared" si="332"/>
        <v>#N/A</v>
      </c>
      <c r="GR84" s="207" t="e">
        <f t="shared" si="333"/>
        <v>#N/A</v>
      </c>
      <c r="GS84" s="207" t="e">
        <f t="shared" si="334"/>
        <v>#N/A</v>
      </c>
      <c r="GT84" s="207" t="e">
        <f t="shared" si="335"/>
        <v>#N/A</v>
      </c>
      <c r="GU84" s="207" t="e">
        <f t="shared" si="336"/>
        <v>#N/A</v>
      </c>
      <c r="GV84" s="207" t="e">
        <f t="shared" si="337"/>
        <v>#N/A</v>
      </c>
      <c r="GW84" s="207" t="e">
        <f t="shared" si="338"/>
        <v>#N/A</v>
      </c>
      <c r="GX84" s="207" t="e">
        <f t="shared" si="339"/>
        <v>#N/A</v>
      </c>
      <c r="GY84" s="207" t="e">
        <f t="shared" si="340"/>
        <v>#N/A</v>
      </c>
      <c r="GZ84" s="207" t="e">
        <f t="shared" si="341"/>
        <v>#N/A</v>
      </c>
      <c r="HA84" s="207" t="e">
        <f t="shared" si="342"/>
        <v>#N/A</v>
      </c>
      <c r="HB84" s="207" t="e">
        <f t="shared" si="343"/>
        <v>#N/A</v>
      </c>
      <c r="HC84" s="207" t="e">
        <f t="shared" si="344"/>
        <v>#N/A</v>
      </c>
      <c r="HD84" s="207" t="e">
        <f t="shared" si="345"/>
        <v>#N/A</v>
      </c>
      <c r="HE84" s="207" t="e">
        <f t="shared" si="346"/>
        <v>#N/A</v>
      </c>
      <c r="HF84" s="207" t="e">
        <f t="shared" si="347"/>
        <v>#N/A</v>
      </c>
      <c r="HG84" s="207" t="e">
        <f t="shared" si="348"/>
        <v>#N/A</v>
      </c>
      <c r="HH84" s="207" t="e">
        <f t="shared" si="349"/>
        <v>#N/A</v>
      </c>
      <c r="HI84" s="207" t="e">
        <f t="shared" si="350"/>
        <v>#N/A</v>
      </c>
      <c r="HJ84" s="207" t="e">
        <f t="shared" si="351"/>
        <v>#N/A</v>
      </c>
      <c r="HK84" s="207" t="e">
        <f t="shared" si="352"/>
        <v>#N/A</v>
      </c>
      <c r="HL84" s="207" t="e">
        <f t="shared" si="353"/>
        <v>#N/A</v>
      </c>
      <c r="HM84" s="207" t="e">
        <f t="shared" si="354"/>
        <v>#N/A</v>
      </c>
      <c r="HN84" s="207" t="e">
        <f t="shared" si="355"/>
        <v>#N/A</v>
      </c>
      <c r="HO84" s="207" t="e">
        <f t="shared" si="356"/>
        <v>#N/A</v>
      </c>
      <c r="HP84" s="207" t="e">
        <f t="shared" si="357"/>
        <v>#N/A</v>
      </c>
      <c r="HQ84" s="207" t="e">
        <f t="shared" si="358"/>
        <v>#N/A</v>
      </c>
      <c r="HR84" s="207" t="e">
        <f t="shared" si="359"/>
        <v>#N/A</v>
      </c>
      <c r="HS84" s="207" t="e">
        <f t="shared" si="360"/>
        <v>#N/A</v>
      </c>
      <c r="HT84" s="207" t="e">
        <f t="shared" si="361"/>
        <v>#N/A</v>
      </c>
      <c r="HU84" s="207" t="e">
        <f t="shared" si="362"/>
        <v>#N/A</v>
      </c>
      <c r="HV84" s="207" t="e">
        <f t="shared" si="363"/>
        <v>#N/A</v>
      </c>
      <c r="HW84" s="207" t="e">
        <f t="shared" si="364"/>
        <v>#N/A</v>
      </c>
      <c r="HX84" s="207" t="e">
        <f t="shared" si="365"/>
        <v>#N/A</v>
      </c>
      <c r="HY84" s="207" t="e">
        <f t="shared" si="366"/>
        <v>#N/A</v>
      </c>
      <c r="HZ84" s="207" t="e">
        <f t="shared" si="367"/>
        <v>#N/A</v>
      </c>
      <c r="IA84" s="207" t="e">
        <f t="shared" si="368"/>
        <v>#N/A</v>
      </c>
      <c r="IB84" s="207" t="e">
        <f t="shared" si="369"/>
        <v>#N/A</v>
      </c>
    </row>
    <row r="85" spans="1:236" hidden="1" x14ac:dyDescent="0.25">
      <c r="A85" s="22">
        <v>82</v>
      </c>
      <c r="B85" s="110" t="str">
        <f t="shared" si="253"/>
        <v/>
      </c>
      <c r="C85" s="124"/>
      <c r="D85" s="110" t="str">
        <f t="shared" si="254"/>
        <v/>
      </c>
      <c r="E85" s="119" t="str">
        <f t="shared" si="255"/>
        <v/>
      </c>
      <c r="F85" s="23" t="str">
        <f t="shared" si="256"/>
        <v/>
      </c>
      <c r="G85" s="24" t="str">
        <f t="shared" si="257"/>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258"/>
        <v/>
      </c>
      <c r="K85" s="26"/>
      <c r="L85" s="24" t="str">
        <f>IF(OR(F85="",K85=""),"",MATCH(K85,Confidence!$A$1:$A$10,0))</f>
        <v/>
      </c>
      <c r="M85" s="27" t="str">
        <f t="shared" si="259"/>
        <v/>
      </c>
      <c r="N85" s="27" t="str">
        <f t="shared" si="260"/>
        <v/>
      </c>
      <c r="O85" s="24"/>
      <c r="P85" s="111" t="str">
        <f t="shared" si="261"/>
        <v/>
      </c>
      <c r="Q85" s="111" t="str">
        <f t="shared" si="262"/>
        <v/>
      </c>
      <c r="R85" s="39" t="str">
        <f t="shared" si="263"/>
        <v/>
      </c>
      <c r="S85" s="124"/>
      <c r="T85" s="218" t="str">
        <f>IF(AND(B85&gt;0,C85&gt;0,D85&gt;0,M85&gt;0,N85&gt;0,S85&gt;0,NOT(K85="")),ABS(VLOOKUP($S$1,VLookups!$A$28:$B$29,2,FALSE)-_xlfn.BETA.DIST(S85,IF(G85="L",N85,M85),IF(G85="L",M85,N85),TRUE,B85,D85)),"")</f>
        <v/>
      </c>
      <c r="U85" s="121" t="str">
        <f>IF(OR($M85="",$N85=""),"",_xlfn.BETA.INV(ABS(VLOOKUP($S$1,VLookups!$A$28:$B$29,2,FALSE)-U$3),IF($G85="L",$N85,$M85),IF($G85="L",$M85,$N85),$B85,$D85))</f>
        <v/>
      </c>
      <c r="V85" s="122" t="str">
        <f>IF(OR($M85="",$N85=""),"",_xlfn.BETA.INV(ABS(VLOOKUP($S$1,VLookups!$A$28:$B$29,2,FALSE)-V$3),IF($G85="L",$N85,$M85),IF($G85="L",$M85,$N85),$B85,$D85))</f>
        <v/>
      </c>
      <c r="W85" s="121" t="str">
        <f>IF(OR($M85="",$N85=""),"",_xlfn.BETA.INV(ABS(VLOOKUP($S$1,VLookups!$A$28:$B$29,2,FALSE)-W$3),IF($G85="L",$N85,$M85),IF($G85="L",$M85,$N85),$B85,$D85))</f>
        <v/>
      </c>
      <c r="X85" s="122" t="str">
        <f>IF(OR($M85="",$N85=""),"",_xlfn.BETA.INV(ABS(VLOOKUP($S$1,VLookups!$A$28:$B$29,2,FALSE)-X$3),IF($G85="L",$N85,$M85),IF($G85="L",$M85,$N85),$B85,$D85))</f>
        <v/>
      </c>
      <c r="Y85" s="121" t="str">
        <f>IF(OR($M85="",$N85=""),"",_xlfn.BETA.INV(ABS(VLOOKUP($S$1,VLookups!$A$28:$B$29,2,FALSE)-Y$3),IF($G85="L",$N85,$M85),IF($G85="L",$M85,$N85),$B85,$D85))</f>
        <v/>
      </c>
      <c r="Z85" s="122" t="str">
        <f>IF(OR($M85="",$N85=""),"",_xlfn.BETA.INV(ABS(VLOOKUP($S$1,VLookups!$A$28:$B$29,2,FALSE)-Z$3),IF($G85="L",$N85,$M85),IF($G85="L",$M85,$N85),$B85,$D85))</f>
        <v/>
      </c>
      <c r="AA85" s="121" t="str">
        <f>IF(OR($M85="",$N85=""),"",_xlfn.BETA.INV(ABS(VLOOKUP($S$1,VLookups!$A$28:$B$29,2,FALSE)-AA$3),IF($G85="L",$N85,$M85),IF($G85="L",$M85,$N85),$B85,$D85))</f>
        <v/>
      </c>
      <c r="AB85" s="122" t="str">
        <f>IF(OR($M85="",$N85=""),"",_xlfn.BETA.INV(ABS(VLOOKUP($S$1,VLookups!$A$28:$B$29,2,FALSE)-AB$3),IF($G85="L",$N85,$M85),IF($G85="L",$M85,$N85),$B85,$D85))</f>
        <v/>
      </c>
      <c r="AC85" s="121" t="str">
        <f>IF(OR($M85="",$N85=""),"",_xlfn.BETA.INV(ABS(VLOOKUP($S$1,VLookups!$A$28:$B$29,2,FALSE)-AC$3),IF($G85="L",$N85,$M85),IF($G85="L",$M85,$N85),$B85,$D85))</f>
        <v/>
      </c>
      <c r="AD85" s="122" t="str">
        <f>IF(OR($M85="",$N85=""),"",_xlfn.BETA.INV(ABS(VLOOKUP($S$1,VLookups!$A$28:$B$29,2,FALSE)-AD$3),IF($G85="L",$N85,$M85),IF($G85="L",$M85,$N85),$B85,$D85))</f>
        <v/>
      </c>
      <c r="AE85" s="121" t="str">
        <f>IF(OR($M85="",$N85=""),"",_xlfn.BETA.INV(ABS(VLOOKUP($S$1,VLookups!$A$28:$B$29,2,FALSE)-AE$3),IF($G85="L",$N85,$M85),IF($G85="L",$M85,$N85),$B85,$D85))</f>
        <v/>
      </c>
      <c r="AF85" s="122" t="str">
        <f>IF(OR($M85="",$N85=""),"",_xlfn.BETA.INV(ABS(VLOOKUP($S$1,VLookups!$A$28:$B$29,2,FALSE)-AF$3),IF($G85="L",$N85,$M85),IF($G85="L",$M85,$N85),$B85,$D85))</f>
        <v/>
      </c>
      <c r="AG85" s="17"/>
      <c r="AH85" s="208" t="str">
        <f t="shared" si="264"/>
        <v/>
      </c>
      <c r="AI85" s="206" t="str">
        <f t="shared" si="265"/>
        <v/>
      </c>
      <c r="AJ85" s="190" t="str">
        <f t="shared" ref="AJ85:CU85" si="400">IF(ISNONTEXT($AH85),AI85+$AH85,"")</f>
        <v/>
      </c>
      <c r="AK85" s="190" t="str">
        <f t="shared" si="400"/>
        <v/>
      </c>
      <c r="AL85" s="190" t="str">
        <f t="shared" si="400"/>
        <v/>
      </c>
      <c r="AM85" s="190" t="str">
        <f t="shared" si="400"/>
        <v/>
      </c>
      <c r="AN85" s="190" t="str">
        <f t="shared" si="400"/>
        <v/>
      </c>
      <c r="AO85" s="190" t="str">
        <f t="shared" si="400"/>
        <v/>
      </c>
      <c r="AP85" s="190" t="str">
        <f t="shared" si="400"/>
        <v/>
      </c>
      <c r="AQ85" s="190" t="str">
        <f t="shared" si="400"/>
        <v/>
      </c>
      <c r="AR85" s="190" t="str">
        <f t="shared" si="400"/>
        <v/>
      </c>
      <c r="AS85" s="190" t="str">
        <f t="shared" si="400"/>
        <v/>
      </c>
      <c r="AT85" s="190" t="str">
        <f t="shared" si="400"/>
        <v/>
      </c>
      <c r="AU85" s="190" t="str">
        <f t="shared" si="400"/>
        <v/>
      </c>
      <c r="AV85" s="190" t="str">
        <f t="shared" si="400"/>
        <v/>
      </c>
      <c r="AW85" s="190" t="str">
        <f t="shared" si="400"/>
        <v/>
      </c>
      <c r="AX85" s="190" t="str">
        <f t="shared" si="400"/>
        <v/>
      </c>
      <c r="AY85" s="190" t="str">
        <f t="shared" si="400"/>
        <v/>
      </c>
      <c r="AZ85" s="190" t="str">
        <f t="shared" si="400"/>
        <v/>
      </c>
      <c r="BA85" s="190" t="str">
        <f t="shared" si="400"/>
        <v/>
      </c>
      <c r="BB85" s="190" t="str">
        <f t="shared" si="400"/>
        <v/>
      </c>
      <c r="BC85" s="190" t="str">
        <f t="shared" si="400"/>
        <v/>
      </c>
      <c r="BD85" s="190" t="str">
        <f t="shared" si="400"/>
        <v/>
      </c>
      <c r="BE85" s="190" t="str">
        <f t="shared" si="400"/>
        <v/>
      </c>
      <c r="BF85" s="190" t="str">
        <f t="shared" si="400"/>
        <v/>
      </c>
      <c r="BG85" s="190" t="str">
        <f t="shared" si="400"/>
        <v/>
      </c>
      <c r="BH85" s="190" t="str">
        <f t="shared" si="400"/>
        <v/>
      </c>
      <c r="BI85" s="190" t="str">
        <f t="shared" si="400"/>
        <v/>
      </c>
      <c r="BJ85" s="190" t="str">
        <f t="shared" si="400"/>
        <v/>
      </c>
      <c r="BK85" s="190" t="str">
        <f t="shared" si="400"/>
        <v/>
      </c>
      <c r="BL85" s="190" t="str">
        <f t="shared" si="400"/>
        <v/>
      </c>
      <c r="BM85" s="190" t="str">
        <f t="shared" si="400"/>
        <v/>
      </c>
      <c r="BN85" s="190" t="str">
        <f t="shared" si="400"/>
        <v/>
      </c>
      <c r="BO85" s="190" t="str">
        <f t="shared" si="400"/>
        <v/>
      </c>
      <c r="BP85" s="190" t="str">
        <f t="shared" si="400"/>
        <v/>
      </c>
      <c r="BQ85" s="190" t="str">
        <f t="shared" si="400"/>
        <v/>
      </c>
      <c r="BR85" s="190" t="str">
        <f t="shared" si="400"/>
        <v/>
      </c>
      <c r="BS85" s="190" t="str">
        <f t="shared" si="400"/>
        <v/>
      </c>
      <c r="BT85" s="190" t="str">
        <f t="shared" si="400"/>
        <v/>
      </c>
      <c r="BU85" s="190" t="str">
        <f t="shared" si="400"/>
        <v/>
      </c>
      <c r="BV85" s="190" t="str">
        <f t="shared" si="400"/>
        <v/>
      </c>
      <c r="BW85" s="190" t="str">
        <f t="shared" si="400"/>
        <v/>
      </c>
      <c r="BX85" s="190" t="str">
        <f t="shared" si="400"/>
        <v/>
      </c>
      <c r="BY85" s="190" t="str">
        <f t="shared" si="400"/>
        <v/>
      </c>
      <c r="BZ85" s="190" t="str">
        <f t="shared" si="400"/>
        <v/>
      </c>
      <c r="CA85" s="190" t="str">
        <f t="shared" si="400"/>
        <v/>
      </c>
      <c r="CB85" s="190" t="str">
        <f t="shared" si="400"/>
        <v/>
      </c>
      <c r="CC85" s="190" t="str">
        <f t="shared" si="400"/>
        <v/>
      </c>
      <c r="CD85" s="190" t="str">
        <f t="shared" si="400"/>
        <v/>
      </c>
      <c r="CE85" s="190" t="str">
        <f t="shared" si="400"/>
        <v/>
      </c>
      <c r="CF85" s="190" t="str">
        <f t="shared" si="400"/>
        <v/>
      </c>
      <c r="CG85" s="190" t="str">
        <f t="shared" si="400"/>
        <v/>
      </c>
      <c r="CH85" s="190" t="str">
        <f t="shared" si="400"/>
        <v/>
      </c>
      <c r="CI85" s="190" t="str">
        <f t="shared" si="400"/>
        <v/>
      </c>
      <c r="CJ85" s="190" t="str">
        <f t="shared" si="400"/>
        <v/>
      </c>
      <c r="CK85" s="190" t="str">
        <f t="shared" si="400"/>
        <v/>
      </c>
      <c r="CL85" s="190" t="str">
        <f t="shared" si="400"/>
        <v/>
      </c>
      <c r="CM85" s="190" t="str">
        <f t="shared" si="400"/>
        <v/>
      </c>
      <c r="CN85" s="190" t="str">
        <f t="shared" si="400"/>
        <v/>
      </c>
      <c r="CO85" s="190" t="str">
        <f t="shared" si="400"/>
        <v/>
      </c>
      <c r="CP85" s="190" t="str">
        <f t="shared" si="400"/>
        <v/>
      </c>
      <c r="CQ85" s="190" t="str">
        <f t="shared" si="400"/>
        <v/>
      </c>
      <c r="CR85" s="190" t="str">
        <f t="shared" si="400"/>
        <v/>
      </c>
      <c r="CS85" s="190" t="str">
        <f t="shared" si="400"/>
        <v/>
      </c>
      <c r="CT85" s="190" t="str">
        <f t="shared" si="400"/>
        <v/>
      </c>
      <c r="CU85" s="190" t="str">
        <f t="shared" si="400"/>
        <v/>
      </c>
      <c r="CV85" s="190" t="str">
        <f t="shared" ref="CV85:ED85" si="401">IF(ISNONTEXT($AH85),CU85+$AH85,"")</f>
        <v/>
      </c>
      <c r="CW85" s="190" t="str">
        <f t="shared" si="401"/>
        <v/>
      </c>
      <c r="CX85" s="190" t="str">
        <f t="shared" si="401"/>
        <v/>
      </c>
      <c r="CY85" s="190" t="str">
        <f t="shared" si="401"/>
        <v/>
      </c>
      <c r="CZ85" s="190" t="str">
        <f t="shared" si="401"/>
        <v/>
      </c>
      <c r="DA85" s="190" t="str">
        <f t="shared" si="401"/>
        <v/>
      </c>
      <c r="DB85" s="190" t="str">
        <f t="shared" si="401"/>
        <v/>
      </c>
      <c r="DC85" s="190" t="str">
        <f t="shared" si="401"/>
        <v/>
      </c>
      <c r="DD85" s="190" t="str">
        <f t="shared" si="401"/>
        <v/>
      </c>
      <c r="DE85" s="190" t="str">
        <f t="shared" si="401"/>
        <v/>
      </c>
      <c r="DF85" s="190" t="str">
        <f t="shared" si="401"/>
        <v/>
      </c>
      <c r="DG85" s="190" t="str">
        <f t="shared" si="401"/>
        <v/>
      </c>
      <c r="DH85" s="190" t="str">
        <f t="shared" si="401"/>
        <v/>
      </c>
      <c r="DI85" s="190" t="str">
        <f t="shared" si="401"/>
        <v/>
      </c>
      <c r="DJ85" s="190" t="str">
        <f t="shared" si="401"/>
        <v/>
      </c>
      <c r="DK85" s="190" t="str">
        <f t="shared" si="401"/>
        <v/>
      </c>
      <c r="DL85" s="190" t="str">
        <f t="shared" si="401"/>
        <v/>
      </c>
      <c r="DM85" s="190" t="str">
        <f t="shared" si="401"/>
        <v/>
      </c>
      <c r="DN85" s="190" t="str">
        <f t="shared" si="401"/>
        <v/>
      </c>
      <c r="DO85" s="190" t="str">
        <f t="shared" si="401"/>
        <v/>
      </c>
      <c r="DP85" s="190" t="str">
        <f t="shared" si="401"/>
        <v/>
      </c>
      <c r="DQ85" s="190" t="str">
        <f t="shared" si="401"/>
        <v/>
      </c>
      <c r="DR85" s="190" t="str">
        <f t="shared" si="401"/>
        <v/>
      </c>
      <c r="DS85" s="190" t="str">
        <f t="shared" si="401"/>
        <v/>
      </c>
      <c r="DT85" s="190" t="str">
        <f t="shared" si="401"/>
        <v/>
      </c>
      <c r="DU85" s="190" t="str">
        <f t="shared" si="401"/>
        <v/>
      </c>
      <c r="DV85" s="190" t="str">
        <f t="shared" si="401"/>
        <v/>
      </c>
      <c r="DW85" s="190" t="str">
        <f t="shared" si="401"/>
        <v/>
      </c>
      <c r="DX85" s="190" t="str">
        <f t="shared" si="401"/>
        <v/>
      </c>
      <c r="DY85" s="190" t="str">
        <f t="shared" si="401"/>
        <v/>
      </c>
      <c r="DZ85" s="190" t="str">
        <f t="shared" si="401"/>
        <v/>
      </c>
      <c r="EA85" s="190" t="str">
        <f t="shared" si="401"/>
        <v/>
      </c>
      <c r="EB85" s="190" t="str">
        <f t="shared" si="401"/>
        <v/>
      </c>
      <c r="EC85" s="190" t="str">
        <f t="shared" si="401"/>
        <v/>
      </c>
      <c r="ED85" s="190" t="str">
        <f t="shared" si="401"/>
        <v/>
      </c>
      <c r="EE85" s="206" t="str">
        <f t="shared" si="268"/>
        <v/>
      </c>
      <c r="EF85" s="207" t="e">
        <f t="shared" si="269"/>
        <v>#N/A</v>
      </c>
      <c r="EG85" s="207" t="e">
        <f t="shared" si="270"/>
        <v>#N/A</v>
      </c>
      <c r="EH85" s="207" t="e">
        <f t="shared" si="271"/>
        <v>#N/A</v>
      </c>
      <c r="EI85" s="207" t="e">
        <f t="shared" si="272"/>
        <v>#N/A</v>
      </c>
      <c r="EJ85" s="207" t="e">
        <f t="shared" si="273"/>
        <v>#N/A</v>
      </c>
      <c r="EK85" s="207" t="e">
        <f t="shared" si="274"/>
        <v>#N/A</v>
      </c>
      <c r="EL85" s="207" t="e">
        <f t="shared" si="275"/>
        <v>#N/A</v>
      </c>
      <c r="EM85" s="207" t="e">
        <f t="shared" si="276"/>
        <v>#N/A</v>
      </c>
      <c r="EN85" s="207" t="e">
        <f t="shared" si="277"/>
        <v>#N/A</v>
      </c>
      <c r="EO85" s="207" t="e">
        <f t="shared" si="278"/>
        <v>#N/A</v>
      </c>
      <c r="EP85" s="207" t="e">
        <f t="shared" si="279"/>
        <v>#N/A</v>
      </c>
      <c r="EQ85" s="207" t="e">
        <f t="shared" si="280"/>
        <v>#N/A</v>
      </c>
      <c r="ER85" s="207" t="e">
        <f t="shared" si="281"/>
        <v>#N/A</v>
      </c>
      <c r="ES85" s="207" t="e">
        <f t="shared" si="282"/>
        <v>#N/A</v>
      </c>
      <c r="ET85" s="207" t="e">
        <f t="shared" si="283"/>
        <v>#N/A</v>
      </c>
      <c r="EU85" s="207" t="e">
        <f t="shared" si="284"/>
        <v>#N/A</v>
      </c>
      <c r="EV85" s="207" t="e">
        <f t="shared" si="285"/>
        <v>#N/A</v>
      </c>
      <c r="EW85" s="207" t="e">
        <f t="shared" si="286"/>
        <v>#N/A</v>
      </c>
      <c r="EX85" s="207" t="e">
        <f t="shared" si="287"/>
        <v>#N/A</v>
      </c>
      <c r="EY85" s="207" t="e">
        <f t="shared" si="288"/>
        <v>#N/A</v>
      </c>
      <c r="EZ85" s="207" t="e">
        <f t="shared" si="289"/>
        <v>#N/A</v>
      </c>
      <c r="FA85" s="207" t="e">
        <f t="shared" si="290"/>
        <v>#N/A</v>
      </c>
      <c r="FB85" s="207" t="e">
        <f t="shared" si="291"/>
        <v>#N/A</v>
      </c>
      <c r="FC85" s="207" t="e">
        <f t="shared" si="292"/>
        <v>#N/A</v>
      </c>
      <c r="FD85" s="207" t="e">
        <f t="shared" si="293"/>
        <v>#N/A</v>
      </c>
      <c r="FE85" s="207" t="e">
        <f t="shared" si="294"/>
        <v>#N/A</v>
      </c>
      <c r="FF85" s="207" t="e">
        <f t="shared" si="295"/>
        <v>#N/A</v>
      </c>
      <c r="FG85" s="207" t="e">
        <f t="shared" si="296"/>
        <v>#N/A</v>
      </c>
      <c r="FH85" s="207" t="e">
        <f t="shared" si="297"/>
        <v>#N/A</v>
      </c>
      <c r="FI85" s="207" t="e">
        <f t="shared" si="298"/>
        <v>#N/A</v>
      </c>
      <c r="FJ85" s="207" t="e">
        <f t="shared" si="299"/>
        <v>#N/A</v>
      </c>
      <c r="FK85" s="207" t="e">
        <f t="shared" si="300"/>
        <v>#N/A</v>
      </c>
      <c r="FL85" s="207" t="e">
        <f t="shared" si="301"/>
        <v>#N/A</v>
      </c>
      <c r="FM85" s="207" t="e">
        <f t="shared" si="302"/>
        <v>#N/A</v>
      </c>
      <c r="FN85" s="207" t="e">
        <f t="shared" si="303"/>
        <v>#N/A</v>
      </c>
      <c r="FO85" s="207" t="e">
        <f t="shared" si="304"/>
        <v>#N/A</v>
      </c>
      <c r="FP85" s="207" t="e">
        <f t="shared" si="305"/>
        <v>#N/A</v>
      </c>
      <c r="FQ85" s="207" t="e">
        <f t="shared" si="306"/>
        <v>#N/A</v>
      </c>
      <c r="FR85" s="207" t="e">
        <f t="shared" si="307"/>
        <v>#N/A</v>
      </c>
      <c r="FS85" s="207" t="e">
        <f t="shared" si="308"/>
        <v>#N/A</v>
      </c>
      <c r="FT85" s="207" t="e">
        <f t="shared" si="309"/>
        <v>#N/A</v>
      </c>
      <c r="FU85" s="207" t="e">
        <f t="shared" si="310"/>
        <v>#N/A</v>
      </c>
      <c r="FV85" s="207" t="e">
        <f t="shared" si="311"/>
        <v>#N/A</v>
      </c>
      <c r="FW85" s="207" t="e">
        <f t="shared" si="312"/>
        <v>#N/A</v>
      </c>
      <c r="FX85" s="207" t="e">
        <f t="shared" si="313"/>
        <v>#N/A</v>
      </c>
      <c r="FY85" s="207" t="e">
        <f t="shared" si="314"/>
        <v>#N/A</v>
      </c>
      <c r="FZ85" s="207" t="e">
        <f t="shared" si="315"/>
        <v>#N/A</v>
      </c>
      <c r="GA85" s="207" t="e">
        <f t="shared" si="316"/>
        <v>#N/A</v>
      </c>
      <c r="GB85" s="207" t="e">
        <f t="shared" si="317"/>
        <v>#N/A</v>
      </c>
      <c r="GC85" s="207" t="e">
        <f t="shared" si="318"/>
        <v>#N/A</v>
      </c>
      <c r="GD85" s="207" t="e">
        <f t="shared" si="319"/>
        <v>#N/A</v>
      </c>
      <c r="GE85" s="207" t="e">
        <f t="shared" si="320"/>
        <v>#N/A</v>
      </c>
      <c r="GF85" s="207" t="e">
        <f t="shared" si="321"/>
        <v>#N/A</v>
      </c>
      <c r="GG85" s="207" t="e">
        <f t="shared" si="322"/>
        <v>#N/A</v>
      </c>
      <c r="GH85" s="207" t="e">
        <f t="shared" si="323"/>
        <v>#N/A</v>
      </c>
      <c r="GI85" s="207" t="e">
        <f t="shared" si="324"/>
        <v>#N/A</v>
      </c>
      <c r="GJ85" s="207" t="e">
        <f t="shared" si="325"/>
        <v>#N/A</v>
      </c>
      <c r="GK85" s="207" t="e">
        <f t="shared" si="326"/>
        <v>#N/A</v>
      </c>
      <c r="GL85" s="207" t="e">
        <f t="shared" si="327"/>
        <v>#N/A</v>
      </c>
      <c r="GM85" s="207" t="e">
        <f t="shared" si="328"/>
        <v>#N/A</v>
      </c>
      <c r="GN85" s="207" t="e">
        <f t="shared" si="329"/>
        <v>#N/A</v>
      </c>
      <c r="GO85" s="207" t="e">
        <f t="shared" si="330"/>
        <v>#N/A</v>
      </c>
      <c r="GP85" s="207" t="e">
        <f t="shared" si="331"/>
        <v>#N/A</v>
      </c>
      <c r="GQ85" s="207" t="e">
        <f t="shared" si="332"/>
        <v>#N/A</v>
      </c>
      <c r="GR85" s="207" t="e">
        <f t="shared" si="333"/>
        <v>#N/A</v>
      </c>
      <c r="GS85" s="207" t="e">
        <f t="shared" si="334"/>
        <v>#N/A</v>
      </c>
      <c r="GT85" s="207" t="e">
        <f t="shared" si="335"/>
        <v>#N/A</v>
      </c>
      <c r="GU85" s="207" t="e">
        <f t="shared" si="336"/>
        <v>#N/A</v>
      </c>
      <c r="GV85" s="207" t="e">
        <f t="shared" si="337"/>
        <v>#N/A</v>
      </c>
      <c r="GW85" s="207" t="e">
        <f t="shared" si="338"/>
        <v>#N/A</v>
      </c>
      <c r="GX85" s="207" t="e">
        <f t="shared" si="339"/>
        <v>#N/A</v>
      </c>
      <c r="GY85" s="207" t="e">
        <f t="shared" si="340"/>
        <v>#N/A</v>
      </c>
      <c r="GZ85" s="207" t="e">
        <f t="shared" si="341"/>
        <v>#N/A</v>
      </c>
      <c r="HA85" s="207" t="e">
        <f t="shared" si="342"/>
        <v>#N/A</v>
      </c>
      <c r="HB85" s="207" t="e">
        <f t="shared" si="343"/>
        <v>#N/A</v>
      </c>
      <c r="HC85" s="207" t="e">
        <f t="shared" si="344"/>
        <v>#N/A</v>
      </c>
      <c r="HD85" s="207" t="e">
        <f t="shared" si="345"/>
        <v>#N/A</v>
      </c>
      <c r="HE85" s="207" t="e">
        <f t="shared" si="346"/>
        <v>#N/A</v>
      </c>
      <c r="HF85" s="207" t="e">
        <f t="shared" si="347"/>
        <v>#N/A</v>
      </c>
      <c r="HG85" s="207" t="e">
        <f t="shared" si="348"/>
        <v>#N/A</v>
      </c>
      <c r="HH85" s="207" t="e">
        <f t="shared" si="349"/>
        <v>#N/A</v>
      </c>
      <c r="HI85" s="207" t="e">
        <f t="shared" si="350"/>
        <v>#N/A</v>
      </c>
      <c r="HJ85" s="207" t="e">
        <f t="shared" si="351"/>
        <v>#N/A</v>
      </c>
      <c r="HK85" s="207" t="e">
        <f t="shared" si="352"/>
        <v>#N/A</v>
      </c>
      <c r="HL85" s="207" t="e">
        <f t="shared" si="353"/>
        <v>#N/A</v>
      </c>
      <c r="HM85" s="207" t="e">
        <f t="shared" si="354"/>
        <v>#N/A</v>
      </c>
      <c r="HN85" s="207" t="e">
        <f t="shared" si="355"/>
        <v>#N/A</v>
      </c>
      <c r="HO85" s="207" t="e">
        <f t="shared" si="356"/>
        <v>#N/A</v>
      </c>
      <c r="HP85" s="207" t="e">
        <f t="shared" si="357"/>
        <v>#N/A</v>
      </c>
      <c r="HQ85" s="207" t="e">
        <f t="shared" si="358"/>
        <v>#N/A</v>
      </c>
      <c r="HR85" s="207" t="e">
        <f t="shared" si="359"/>
        <v>#N/A</v>
      </c>
      <c r="HS85" s="207" t="e">
        <f t="shared" si="360"/>
        <v>#N/A</v>
      </c>
      <c r="HT85" s="207" t="e">
        <f t="shared" si="361"/>
        <v>#N/A</v>
      </c>
      <c r="HU85" s="207" t="e">
        <f t="shared" si="362"/>
        <v>#N/A</v>
      </c>
      <c r="HV85" s="207" t="e">
        <f t="shared" si="363"/>
        <v>#N/A</v>
      </c>
      <c r="HW85" s="207" t="e">
        <f t="shared" si="364"/>
        <v>#N/A</v>
      </c>
      <c r="HX85" s="207" t="e">
        <f t="shared" si="365"/>
        <v>#N/A</v>
      </c>
      <c r="HY85" s="207" t="e">
        <f t="shared" si="366"/>
        <v>#N/A</v>
      </c>
      <c r="HZ85" s="207" t="e">
        <f t="shared" si="367"/>
        <v>#N/A</v>
      </c>
      <c r="IA85" s="207" t="e">
        <f t="shared" si="368"/>
        <v>#N/A</v>
      </c>
      <c r="IB85" s="207" t="e">
        <f t="shared" si="369"/>
        <v>#N/A</v>
      </c>
    </row>
    <row r="86" spans="1:236" hidden="1" x14ac:dyDescent="0.25">
      <c r="A86" s="22">
        <v>83</v>
      </c>
      <c r="B86" s="110" t="str">
        <f t="shared" si="253"/>
        <v/>
      </c>
      <c r="C86" s="124"/>
      <c r="D86" s="110" t="str">
        <f t="shared" si="254"/>
        <v/>
      </c>
      <c r="E86" s="119" t="str">
        <f t="shared" si="255"/>
        <v/>
      </c>
      <c r="F86" s="23" t="str">
        <f t="shared" si="256"/>
        <v/>
      </c>
      <c r="G86" s="24" t="str">
        <f t="shared" si="257"/>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258"/>
        <v/>
      </c>
      <c r="K86" s="26"/>
      <c r="L86" s="24" t="str">
        <f>IF(OR(F86="",K86=""),"",MATCH(K86,Confidence!$A$1:$A$10,0))</f>
        <v/>
      </c>
      <c r="M86" s="27" t="str">
        <f t="shared" si="259"/>
        <v/>
      </c>
      <c r="N86" s="27" t="str">
        <f t="shared" si="260"/>
        <v/>
      </c>
      <c r="O86" s="24"/>
      <c r="P86" s="111" t="str">
        <f t="shared" si="261"/>
        <v/>
      </c>
      <c r="Q86" s="111" t="str">
        <f t="shared" si="262"/>
        <v/>
      </c>
      <c r="R86" s="39" t="str">
        <f t="shared" si="263"/>
        <v/>
      </c>
      <c r="S86" s="124"/>
      <c r="T86" s="218" t="str">
        <f>IF(AND(B86&gt;0,C86&gt;0,D86&gt;0,M86&gt;0,N86&gt;0,S86&gt;0,NOT(K86="")),ABS(VLOOKUP($S$1,VLookups!$A$28:$B$29,2,FALSE)-_xlfn.BETA.DIST(S86,IF(G86="L",N86,M86),IF(G86="L",M86,N86),TRUE,B86,D86)),"")</f>
        <v/>
      </c>
      <c r="U86" s="121" t="str">
        <f>IF(OR($M86="",$N86=""),"",_xlfn.BETA.INV(ABS(VLOOKUP($S$1,VLookups!$A$28:$B$29,2,FALSE)-U$3),IF($G86="L",$N86,$M86),IF($G86="L",$M86,$N86),$B86,$D86))</f>
        <v/>
      </c>
      <c r="V86" s="122" t="str">
        <f>IF(OR($M86="",$N86=""),"",_xlfn.BETA.INV(ABS(VLOOKUP($S$1,VLookups!$A$28:$B$29,2,FALSE)-V$3),IF($G86="L",$N86,$M86),IF($G86="L",$M86,$N86),$B86,$D86))</f>
        <v/>
      </c>
      <c r="W86" s="121" t="str">
        <f>IF(OR($M86="",$N86=""),"",_xlfn.BETA.INV(ABS(VLOOKUP($S$1,VLookups!$A$28:$B$29,2,FALSE)-W$3),IF($G86="L",$N86,$M86),IF($G86="L",$M86,$N86),$B86,$D86))</f>
        <v/>
      </c>
      <c r="X86" s="122" t="str">
        <f>IF(OR($M86="",$N86=""),"",_xlfn.BETA.INV(ABS(VLOOKUP($S$1,VLookups!$A$28:$B$29,2,FALSE)-X$3),IF($G86="L",$N86,$M86),IF($G86="L",$M86,$N86),$B86,$D86))</f>
        <v/>
      </c>
      <c r="Y86" s="121" t="str">
        <f>IF(OR($M86="",$N86=""),"",_xlfn.BETA.INV(ABS(VLOOKUP($S$1,VLookups!$A$28:$B$29,2,FALSE)-Y$3),IF($G86="L",$N86,$M86),IF($G86="L",$M86,$N86),$B86,$D86))</f>
        <v/>
      </c>
      <c r="Z86" s="122" t="str">
        <f>IF(OR($M86="",$N86=""),"",_xlfn.BETA.INV(ABS(VLOOKUP($S$1,VLookups!$A$28:$B$29,2,FALSE)-Z$3),IF($G86="L",$N86,$M86),IF($G86="L",$M86,$N86),$B86,$D86))</f>
        <v/>
      </c>
      <c r="AA86" s="121" t="str">
        <f>IF(OR($M86="",$N86=""),"",_xlfn.BETA.INV(ABS(VLOOKUP($S$1,VLookups!$A$28:$B$29,2,FALSE)-AA$3),IF($G86="L",$N86,$M86),IF($G86="L",$M86,$N86),$B86,$D86))</f>
        <v/>
      </c>
      <c r="AB86" s="122" t="str">
        <f>IF(OR($M86="",$N86=""),"",_xlfn.BETA.INV(ABS(VLOOKUP($S$1,VLookups!$A$28:$B$29,2,FALSE)-AB$3),IF($G86="L",$N86,$M86),IF($G86="L",$M86,$N86),$B86,$D86))</f>
        <v/>
      </c>
      <c r="AC86" s="121" t="str">
        <f>IF(OR($M86="",$N86=""),"",_xlfn.BETA.INV(ABS(VLOOKUP($S$1,VLookups!$A$28:$B$29,2,FALSE)-AC$3),IF($G86="L",$N86,$M86),IF($G86="L",$M86,$N86),$B86,$D86))</f>
        <v/>
      </c>
      <c r="AD86" s="122" t="str">
        <f>IF(OR($M86="",$N86=""),"",_xlfn.BETA.INV(ABS(VLOOKUP($S$1,VLookups!$A$28:$B$29,2,FALSE)-AD$3),IF($G86="L",$N86,$M86),IF($G86="L",$M86,$N86),$B86,$D86))</f>
        <v/>
      </c>
      <c r="AE86" s="121" t="str">
        <f>IF(OR($M86="",$N86=""),"",_xlfn.BETA.INV(ABS(VLOOKUP($S$1,VLookups!$A$28:$B$29,2,FALSE)-AE$3),IF($G86="L",$N86,$M86),IF($G86="L",$M86,$N86),$B86,$D86))</f>
        <v/>
      </c>
      <c r="AF86" s="122" t="str">
        <f>IF(OR($M86="",$N86=""),"",_xlfn.BETA.INV(ABS(VLOOKUP($S$1,VLookups!$A$28:$B$29,2,FALSE)-AF$3),IF($G86="L",$N86,$M86),IF($G86="L",$M86,$N86),$B86,$D86))</f>
        <v/>
      </c>
      <c r="AG86" s="17"/>
      <c r="AH86" s="208" t="str">
        <f t="shared" si="264"/>
        <v/>
      </c>
      <c r="AI86" s="206" t="str">
        <f t="shared" si="265"/>
        <v/>
      </c>
      <c r="AJ86" s="190" t="str">
        <f t="shared" ref="AJ86:CU86" si="402">IF(ISNONTEXT($AH86),AI86+$AH86,"")</f>
        <v/>
      </c>
      <c r="AK86" s="190" t="str">
        <f t="shared" si="402"/>
        <v/>
      </c>
      <c r="AL86" s="190" t="str">
        <f t="shared" si="402"/>
        <v/>
      </c>
      <c r="AM86" s="190" t="str">
        <f t="shared" si="402"/>
        <v/>
      </c>
      <c r="AN86" s="190" t="str">
        <f t="shared" si="402"/>
        <v/>
      </c>
      <c r="AO86" s="190" t="str">
        <f t="shared" si="402"/>
        <v/>
      </c>
      <c r="AP86" s="190" t="str">
        <f t="shared" si="402"/>
        <v/>
      </c>
      <c r="AQ86" s="190" t="str">
        <f t="shared" si="402"/>
        <v/>
      </c>
      <c r="AR86" s="190" t="str">
        <f t="shared" si="402"/>
        <v/>
      </c>
      <c r="AS86" s="190" t="str">
        <f t="shared" si="402"/>
        <v/>
      </c>
      <c r="AT86" s="190" t="str">
        <f t="shared" si="402"/>
        <v/>
      </c>
      <c r="AU86" s="190" t="str">
        <f t="shared" si="402"/>
        <v/>
      </c>
      <c r="AV86" s="190" t="str">
        <f t="shared" si="402"/>
        <v/>
      </c>
      <c r="AW86" s="190" t="str">
        <f t="shared" si="402"/>
        <v/>
      </c>
      <c r="AX86" s="190" t="str">
        <f t="shared" si="402"/>
        <v/>
      </c>
      <c r="AY86" s="190" t="str">
        <f t="shared" si="402"/>
        <v/>
      </c>
      <c r="AZ86" s="190" t="str">
        <f t="shared" si="402"/>
        <v/>
      </c>
      <c r="BA86" s="190" t="str">
        <f t="shared" si="402"/>
        <v/>
      </c>
      <c r="BB86" s="190" t="str">
        <f t="shared" si="402"/>
        <v/>
      </c>
      <c r="BC86" s="190" t="str">
        <f t="shared" si="402"/>
        <v/>
      </c>
      <c r="BD86" s="190" t="str">
        <f t="shared" si="402"/>
        <v/>
      </c>
      <c r="BE86" s="190" t="str">
        <f t="shared" si="402"/>
        <v/>
      </c>
      <c r="BF86" s="190" t="str">
        <f t="shared" si="402"/>
        <v/>
      </c>
      <c r="BG86" s="190" t="str">
        <f t="shared" si="402"/>
        <v/>
      </c>
      <c r="BH86" s="190" t="str">
        <f t="shared" si="402"/>
        <v/>
      </c>
      <c r="BI86" s="190" t="str">
        <f t="shared" si="402"/>
        <v/>
      </c>
      <c r="BJ86" s="190" t="str">
        <f t="shared" si="402"/>
        <v/>
      </c>
      <c r="BK86" s="190" t="str">
        <f t="shared" si="402"/>
        <v/>
      </c>
      <c r="BL86" s="190" t="str">
        <f t="shared" si="402"/>
        <v/>
      </c>
      <c r="BM86" s="190" t="str">
        <f t="shared" si="402"/>
        <v/>
      </c>
      <c r="BN86" s="190" t="str">
        <f t="shared" si="402"/>
        <v/>
      </c>
      <c r="BO86" s="190" t="str">
        <f t="shared" si="402"/>
        <v/>
      </c>
      <c r="BP86" s="190" t="str">
        <f t="shared" si="402"/>
        <v/>
      </c>
      <c r="BQ86" s="190" t="str">
        <f t="shared" si="402"/>
        <v/>
      </c>
      <c r="BR86" s="190" t="str">
        <f t="shared" si="402"/>
        <v/>
      </c>
      <c r="BS86" s="190" t="str">
        <f t="shared" si="402"/>
        <v/>
      </c>
      <c r="BT86" s="190" t="str">
        <f t="shared" si="402"/>
        <v/>
      </c>
      <c r="BU86" s="190" t="str">
        <f t="shared" si="402"/>
        <v/>
      </c>
      <c r="BV86" s="190" t="str">
        <f t="shared" si="402"/>
        <v/>
      </c>
      <c r="BW86" s="190" t="str">
        <f t="shared" si="402"/>
        <v/>
      </c>
      <c r="BX86" s="190" t="str">
        <f t="shared" si="402"/>
        <v/>
      </c>
      <c r="BY86" s="190" t="str">
        <f t="shared" si="402"/>
        <v/>
      </c>
      <c r="BZ86" s="190" t="str">
        <f t="shared" si="402"/>
        <v/>
      </c>
      <c r="CA86" s="190" t="str">
        <f t="shared" si="402"/>
        <v/>
      </c>
      <c r="CB86" s="190" t="str">
        <f t="shared" si="402"/>
        <v/>
      </c>
      <c r="CC86" s="190" t="str">
        <f t="shared" si="402"/>
        <v/>
      </c>
      <c r="CD86" s="190" t="str">
        <f t="shared" si="402"/>
        <v/>
      </c>
      <c r="CE86" s="190" t="str">
        <f t="shared" si="402"/>
        <v/>
      </c>
      <c r="CF86" s="190" t="str">
        <f t="shared" si="402"/>
        <v/>
      </c>
      <c r="CG86" s="190" t="str">
        <f t="shared" si="402"/>
        <v/>
      </c>
      <c r="CH86" s="190" t="str">
        <f t="shared" si="402"/>
        <v/>
      </c>
      <c r="CI86" s="190" t="str">
        <f t="shared" si="402"/>
        <v/>
      </c>
      <c r="CJ86" s="190" t="str">
        <f t="shared" si="402"/>
        <v/>
      </c>
      <c r="CK86" s="190" t="str">
        <f t="shared" si="402"/>
        <v/>
      </c>
      <c r="CL86" s="190" t="str">
        <f t="shared" si="402"/>
        <v/>
      </c>
      <c r="CM86" s="190" t="str">
        <f t="shared" si="402"/>
        <v/>
      </c>
      <c r="CN86" s="190" t="str">
        <f t="shared" si="402"/>
        <v/>
      </c>
      <c r="CO86" s="190" t="str">
        <f t="shared" si="402"/>
        <v/>
      </c>
      <c r="CP86" s="190" t="str">
        <f t="shared" si="402"/>
        <v/>
      </c>
      <c r="CQ86" s="190" t="str">
        <f t="shared" si="402"/>
        <v/>
      </c>
      <c r="CR86" s="190" t="str">
        <f t="shared" si="402"/>
        <v/>
      </c>
      <c r="CS86" s="190" t="str">
        <f t="shared" si="402"/>
        <v/>
      </c>
      <c r="CT86" s="190" t="str">
        <f t="shared" si="402"/>
        <v/>
      </c>
      <c r="CU86" s="190" t="str">
        <f t="shared" si="402"/>
        <v/>
      </c>
      <c r="CV86" s="190" t="str">
        <f t="shared" ref="CV86:ED86" si="403">IF(ISNONTEXT($AH86),CU86+$AH86,"")</f>
        <v/>
      </c>
      <c r="CW86" s="190" t="str">
        <f t="shared" si="403"/>
        <v/>
      </c>
      <c r="CX86" s="190" t="str">
        <f t="shared" si="403"/>
        <v/>
      </c>
      <c r="CY86" s="190" t="str">
        <f t="shared" si="403"/>
        <v/>
      </c>
      <c r="CZ86" s="190" t="str">
        <f t="shared" si="403"/>
        <v/>
      </c>
      <c r="DA86" s="190" t="str">
        <f t="shared" si="403"/>
        <v/>
      </c>
      <c r="DB86" s="190" t="str">
        <f t="shared" si="403"/>
        <v/>
      </c>
      <c r="DC86" s="190" t="str">
        <f t="shared" si="403"/>
        <v/>
      </c>
      <c r="DD86" s="190" t="str">
        <f t="shared" si="403"/>
        <v/>
      </c>
      <c r="DE86" s="190" t="str">
        <f t="shared" si="403"/>
        <v/>
      </c>
      <c r="DF86" s="190" t="str">
        <f t="shared" si="403"/>
        <v/>
      </c>
      <c r="DG86" s="190" t="str">
        <f t="shared" si="403"/>
        <v/>
      </c>
      <c r="DH86" s="190" t="str">
        <f t="shared" si="403"/>
        <v/>
      </c>
      <c r="DI86" s="190" t="str">
        <f t="shared" si="403"/>
        <v/>
      </c>
      <c r="DJ86" s="190" t="str">
        <f t="shared" si="403"/>
        <v/>
      </c>
      <c r="DK86" s="190" t="str">
        <f t="shared" si="403"/>
        <v/>
      </c>
      <c r="DL86" s="190" t="str">
        <f t="shared" si="403"/>
        <v/>
      </c>
      <c r="DM86" s="190" t="str">
        <f t="shared" si="403"/>
        <v/>
      </c>
      <c r="DN86" s="190" t="str">
        <f t="shared" si="403"/>
        <v/>
      </c>
      <c r="DO86" s="190" t="str">
        <f t="shared" si="403"/>
        <v/>
      </c>
      <c r="DP86" s="190" t="str">
        <f t="shared" si="403"/>
        <v/>
      </c>
      <c r="DQ86" s="190" t="str">
        <f t="shared" si="403"/>
        <v/>
      </c>
      <c r="DR86" s="190" t="str">
        <f t="shared" si="403"/>
        <v/>
      </c>
      <c r="DS86" s="190" t="str">
        <f t="shared" si="403"/>
        <v/>
      </c>
      <c r="DT86" s="190" t="str">
        <f t="shared" si="403"/>
        <v/>
      </c>
      <c r="DU86" s="190" t="str">
        <f t="shared" si="403"/>
        <v/>
      </c>
      <c r="DV86" s="190" t="str">
        <f t="shared" si="403"/>
        <v/>
      </c>
      <c r="DW86" s="190" t="str">
        <f t="shared" si="403"/>
        <v/>
      </c>
      <c r="DX86" s="190" t="str">
        <f t="shared" si="403"/>
        <v/>
      </c>
      <c r="DY86" s="190" t="str">
        <f t="shared" si="403"/>
        <v/>
      </c>
      <c r="DZ86" s="190" t="str">
        <f t="shared" si="403"/>
        <v/>
      </c>
      <c r="EA86" s="190" t="str">
        <f t="shared" si="403"/>
        <v/>
      </c>
      <c r="EB86" s="190" t="str">
        <f t="shared" si="403"/>
        <v/>
      </c>
      <c r="EC86" s="190" t="str">
        <f t="shared" si="403"/>
        <v/>
      </c>
      <c r="ED86" s="190" t="str">
        <f t="shared" si="403"/>
        <v/>
      </c>
      <c r="EE86" s="206" t="str">
        <f t="shared" si="268"/>
        <v/>
      </c>
      <c r="EF86" s="207" t="e">
        <f t="shared" si="269"/>
        <v>#N/A</v>
      </c>
      <c r="EG86" s="207" t="e">
        <f t="shared" si="270"/>
        <v>#N/A</v>
      </c>
      <c r="EH86" s="207" t="e">
        <f t="shared" si="271"/>
        <v>#N/A</v>
      </c>
      <c r="EI86" s="207" t="e">
        <f t="shared" si="272"/>
        <v>#N/A</v>
      </c>
      <c r="EJ86" s="207" t="e">
        <f t="shared" si="273"/>
        <v>#N/A</v>
      </c>
      <c r="EK86" s="207" t="e">
        <f t="shared" si="274"/>
        <v>#N/A</v>
      </c>
      <c r="EL86" s="207" t="e">
        <f t="shared" si="275"/>
        <v>#N/A</v>
      </c>
      <c r="EM86" s="207" t="e">
        <f t="shared" si="276"/>
        <v>#N/A</v>
      </c>
      <c r="EN86" s="207" t="e">
        <f t="shared" si="277"/>
        <v>#N/A</v>
      </c>
      <c r="EO86" s="207" t="e">
        <f t="shared" si="278"/>
        <v>#N/A</v>
      </c>
      <c r="EP86" s="207" t="e">
        <f t="shared" si="279"/>
        <v>#N/A</v>
      </c>
      <c r="EQ86" s="207" t="e">
        <f t="shared" si="280"/>
        <v>#N/A</v>
      </c>
      <c r="ER86" s="207" t="e">
        <f t="shared" si="281"/>
        <v>#N/A</v>
      </c>
      <c r="ES86" s="207" t="e">
        <f t="shared" si="282"/>
        <v>#N/A</v>
      </c>
      <c r="ET86" s="207" t="e">
        <f t="shared" si="283"/>
        <v>#N/A</v>
      </c>
      <c r="EU86" s="207" t="e">
        <f t="shared" si="284"/>
        <v>#N/A</v>
      </c>
      <c r="EV86" s="207" t="e">
        <f t="shared" si="285"/>
        <v>#N/A</v>
      </c>
      <c r="EW86" s="207" t="e">
        <f t="shared" si="286"/>
        <v>#N/A</v>
      </c>
      <c r="EX86" s="207" t="e">
        <f t="shared" si="287"/>
        <v>#N/A</v>
      </c>
      <c r="EY86" s="207" t="e">
        <f t="shared" si="288"/>
        <v>#N/A</v>
      </c>
      <c r="EZ86" s="207" t="e">
        <f t="shared" si="289"/>
        <v>#N/A</v>
      </c>
      <c r="FA86" s="207" t="e">
        <f t="shared" si="290"/>
        <v>#N/A</v>
      </c>
      <c r="FB86" s="207" t="e">
        <f t="shared" si="291"/>
        <v>#N/A</v>
      </c>
      <c r="FC86" s="207" t="e">
        <f t="shared" si="292"/>
        <v>#N/A</v>
      </c>
      <c r="FD86" s="207" t="e">
        <f t="shared" si="293"/>
        <v>#N/A</v>
      </c>
      <c r="FE86" s="207" t="e">
        <f t="shared" si="294"/>
        <v>#N/A</v>
      </c>
      <c r="FF86" s="207" t="e">
        <f t="shared" si="295"/>
        <v>#N/A</v>
      </c>
      <c r="FG86" s="207" t="e">
        <f t="shared" si="296"/>
        <v>#N/A</v>
      </c>
      <c r="FH86" s="207" t="e">
        <f t="shared" si="297"/>
        <v>#N/A</v>
      </c>
      <c r="FI86" s="207" t="e">
        <f t="shared" si="298"/>
        <v>#N/A</v>
      </c>
      <c r="FJ86" s="207" t="e">
        <f t="shared" si="299"/>
        <v>#N/A</v>
      </c>
      <c r="FK86" s="207" t="e">
        <f t="shared" si="300"/>
        <v>#N/A</v>
      </c>
      <c r="FL86" s="207" t="e">
        <f t="shared" si="301"/>
        <v>#N/A</v>
      </c>
      <c r="FM86" s="207" t="e">
        <f t="shared" si="302"/>
        <v>#N/A</v>
      </c>
      <c r="FN86" s="207" t="e">
        <f t="shared" si="303"/>
        <v>#N/A</v>
      </c>
      <c r="FO86" s="207" t="e">
        <f t="shared" si="304"/>
        <v>#N/A</v>
      </c>
      <c r="FP86" s="207" t="e">
        <f t="shared" si="305"/>
        <v>#N/A</v>
      </c>
      <c r="FQ86" s="207" t="e">
        <f t="shared" si="306"/>
        <v>#N/A</v>
      </c>
      <c r="FR86" s="207" t="e">
        <f t="shared" si="307"/>
        <v>#N/A</v>
      </c>
      <c r="FS86" s="207" t="e">
        <f t="shared" si="308"/>
        <v>#N/A</v>
      </c>
      <c r="FT86" s="207" t="e">
        <f t="shared" si="309"/>
        <v>#N/A</v>
      </c>
      <c r="FU86" s="207" t="e">
        <f t="shared" si="310"/>
        <v>#N/A</v>
      </c>
      <c r="FV86" s="207" t="e">
        <f t="shared" si="311"/>
        <v>#N/A</v>
      </c>
      <c r="FW86" s="207" t="e">
        <f t="shared" si="312"/>
        <v>#N/A</v>
      </c>
      <c r="FX86" s="207" t="e">
        <f t="shared" si="313"/>
        <v>#N/A</v>
      </c>
      <c r="FY86" s="207" t="e">
        <f t="shared" si="314"/>
        <v>#N/A</v>
      </c>
      <c r="FZ86" s="207" t="e">
        <f t="shared" si="315"/>
        <v>#N/A</v>
      </c>
      <c r="GA86" s="207" t="e">
        <f t="shared" si="316"/>
        <v>#N/A</v>
      </c>
      <c r="GB86" s="207" t="e">
        <f t="shared" si="317"/>
        <v>#N/A</v>
      </c>
      <c r="GC86" s="207" t="e">
        <f t="shared" si="318"/>
        <v>#N/A</v>
      </c>
      <c r="GD86" s="207" t="e">
        <f t="shared" si="319"/>
        <v>#N/A</v>
      </c>
      <c r="GE86" s="207" t="e">
        <f t="shared" si="320"/>
        <v>#N/A</v>
      </c>
      <c r="GF86" s="207" t="e">
        <f t="shared" si="321"/>
        <v>#N/A</v>
      </c>
      <c r="GG86" s="207" t="e">
        <f t="shared" si="322"/>
        <v>#N/A</v>
      </c>
      <c r="GH86" s="207" t="e">
        <f t="shared" si="323"/>
        <v>#N/A</v>
      </c>
      <c r="GI86" s="207" t="e">
        <f t="shared" si="324"/>
        <v>#N/A</v>
      </c>
      <c r="GJ86" s="207" t="e">
        <f t="shared" si="325"/>
        <v>#N/A</v>
      </c>
      <c r="GK86" s="207" t="e">
        <f t="shared" si="326"/>
        <v>#N/A</v>
      </c>
      <c r="GL86" s="207" t="e">
        <f t="shared" si="327"/>
        <v>#N/A</v>
      </c>
      <c r="GM86" s="207" t="e">
        <f t="shared" si="328"/>
        <v>#N/A</v>
      </c>
      <c r="GN86" s="207" t="e">
        <f t="shared" si="329"/>
        <v>#N/A</v>
      </c>
      <c r="GO86" s="207" t="e">
        <f t="shared" si="330"/>
        <v>#N/A</v>
      </c>
      <c r="GP86" s="207" t="e">
        <f t="shared" si="331"/>
        <v>#N/A</v>
      </c>
      <c r="GQ86" s="207" t="e">
        <f t="shared" si="332"/>
        <v>#N/A</v>
      </c>
      <c r="GR86" s="207" t="e">
        <f t="shared" si="333"/>
        <v>#N/A</v>
      </c>
      <c r="GS86" s="207" t="e">
        <f t="shared" si="334"/>
        <v>#N/A</v>
      </c>
      <c r="GT86" s="207" t="e">
        <f t="shared" si="335"/>
        <v>#N/A</v>
      </c>
      <c r="GU86" s="207" t="e">
        <f t="shared" si="336"/>
        <v>#N/A</v>
      </c>
      <c r="GV86" s="207" t="e">
        <f t="shared" si="337"/>
        <v>#N/A</v>
      </c>
      <c r="GW86" s="207" t="e">
        <f t="shared" si="338"/>
        <v>#N/A</v>
      </c>
      <c r="GX86" s="207" t="e">
        <f t="shared" si="339"/>
        <v>#N/A</v>
      </c>
      <c r="GY86" s="207" t="e">
        <f t="shared" si="340"/>
        <v>#N/A</v>
      </c>
      <c r="GZ86" s="207" t="e">
        <f t="shared" si="341"/>
        <v>#N/A</v>
      </c>
      <c r="HA86" s="207" t="e">
        <f t="shared" si="342"/>
        <v>#N/A</v>
      </c>
      <c r="HB86" s="207" t="e">
        <f t="shared" si="343"/>
        <v>#N/A</v>
      </c>
      <c r="HC86" s="207" t="e">
        <f t="shared" si="344"/>
        <v>#N/A</v>
      </c>
      <c r="HD86" s="207" t="e">
        <f t="shared" si="345"/>
        <v>#N/A</v>
      </c>
      <c r="HE86" s="207" t="e">
        <f t="shared" si="346"/>
        <v>#N/A</v>
      </c>
      <c r="HF86" s="207" t="e">
        <f t="shared" si="347"/>
        <v>#N/A</v>
      </c>
      <c r="HG86" s="207" t="e">
        <f t="shared" si="348"/>
        <v>#N/A</v>
      </c>
      <c r="HH86" s="207" t="e">
        <f t="shared" si="349"/>
        <v>#N/A</v>
      </c>
      <c r="HI86" s="207" t="e">
        <f t="shared" si="350"/>
        <v>#N/A</v>
      </c>
      <c r="HJ86" s="207" t="e">
        <f t="shared" si="351"/>
        <v>#N/A</v>
      </c>
      <c r="HK86" s="207" t="e">
        <f t="shared" si="352"/>
        <v>#N/A</v>
      </c>
      <c r="HL86" s="207" t="e">
        <f t="shared" si="353"/>
        <v>#N/A</v>
      </c>
      <c r="HM86" s="207" t="e">
        <f t="shared" si="354"/>
        <v>#N/A</v>
      </c>
      <c r="HN86" s="207" t="e">
        <f t="shared" si="355"/>
        <v>#N/A</v>
      </c>
      <c r="HO86" s="207" t="e">
        <f t="shared" si="356"/>
        <v>#N/A</v>
      </c>
      <c r="HP86" s="207" t="e">
        <f t="shared" si="357"/>
        <v>#N/A</v>
      </c>
      <c r="HQ86" s="207" t="e">
        <f t="shared" si="358"/>
        <v>#N/A</v>
      </c>
      <c r="HR86" s="207" t="e">
        <f t="shared" si="359"/>
        <v>#N/A</v>
      </c>
      <c r="HS86" s="207" t="e">
        <f t="shared" si="360"/>
        <v>#N/A</v>
      </c>
      <c r="HT86" s="207" t="e">
        <f t="shared" si="361"/>
        <v>#N/A</v>
      </c>
      <c r="HU86" s="207" t="e">
        <f t="shared" si="362"/>
        <v>#N/A</v>
      </c>
      <c r="HV86" s="207" t="e">
        <f t="shared" si="363"/>
        <v>#N/A</v>
      </c>
      <c r="HW86" s="207" t="e">
        <f t="shared" si="364"/>
        <v>#N/A</v>
      </c>
      <c r="HX86" s="207" t="e">
        <f t="shared" si="365"/>
        <v>#N/A</v>
      </c>
      <c r="HY86" s="207" t="e">
        <f t="shared" si="366"/>
        <v>#N/A</v>
      </c>
      <c r="HZ86" s="207" t="e">
        <f t="shared" si="367"/>
        <v>#N/A</v>
      </c>
      <c r="IA86" s="207" t="e">
        <f t="shared" si="368"/>
        <v>#N/A</v>
      </c>
      <c r="IB86" s="207" t="e">
        <f t="shared" si="369"/>
        <v>#N/A</v>
      </c>
    </row>
    <row r="87" spans="1:236" hidden="1" x14ac:dyDescent="0.25">
      <c r="A87" s="22">
        <v>84</v>
      </c>
      <c r="B87" s="110" t="str">
        <f t="shared" si="253"/>
        <v/>
      </c>
      <c r="C87" s="124"/>
      <c r="D87" s="110" t="str">
        <f t="shared" si="254"/>
        <v/>
      </c>
      <c r="E87" s="119" t="str">
        <f t="shared" si="255"/>
        <v/>
      </c>
      <c r="F87" s="23" t="str">
        <f t="shared" si="256"/>
        <v/>
      </c>
      <c r="G87" s="24" t="str">
        <f t="shared" si="257"/>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258"/>
        <v/>
      </c>
      <c r="K87" s="26"/>
      <c r="L87" s="24" t="str">
        <f>IF(OR(F87="",K87=""),"",MATCH(K87,Confidence!$A$1:$A$10,0))</f>
        <v/>
      </c>
      <c r="M87" s="27" t="str">
        <f t="shared" si="259"/>
        <v/>
      </c>
      <c r="N87" s="27" t="str">
        <f t="shared" si="260"/>
        <v/>
      </c>
      <c r="O87" s="24"/>
      <c r="P87" s="111" t="str">
        <f t="shared" si="261"/>
        <v/>
      </c>
      <c r="Q87" s="111" t="str">
        <f t="shared" si="262"/>
        <v/>
      </c>
      <c r="R87" s="39" t="str">
        <f t="shared" si="263"/>
        <v/>
      </c>
      <c r="S87" s="124"/>
      <c r="T87" s="218" t="str">
        <f>IF(AND(B87&gt;0,C87&gt;0,D87&gt;0,M87&gt;0,N87&gt;0,S87&gt;0,NOT(K87="")),ABS(VLOOKUP($S$1,VLookups!$A$28:$B$29,2,FALSE)-_xlfn.BETA.DIST(S87,IF(G87="L",N87,M87),IF(G87="L",M87,N87),TRUE,B87,D87)),"")</f>
        <v/>
      </c>
      <c r="U87" s="121" t="str">
        <f>IF(OR($M87="",$N87=""),"",_xlfn.BETA.INV(ABS(VLOOKUP($S$1,VLookups!$A$28:$B$29,2,FALSE)-U$3),IF($G87="L",$N87,$M87),IF($G87="L",$M87,$N87),$B87,$D87))</f>
        <v/>
      </c>
      <c r="V87" s="122" t="str">
        <f>IF(OR($M87="",$N87=""),"",_xlfn.BETA.INV(ABS(VLOOKUP($S$1,VLookups!$A$28:$B$29,2,FALSE)-V$3),IF($G87="L",$N87,$M87),IF($G87="L",$M87,$N87),$B87,$D87))</f>
        <v/>
      </c>
      <c r="W87" s="121" t="str">
        <f>IF(OR($M87="",$N87=""),"",_xlfn.BETA.INV(ABS(VLOOKUP($S$1,VLookups!$A$28:$B$29,2,FALSE)-W$3),IF($G87="L",$N87,$M87),IF($G87="L",$M87,$N87),$B87,$D87))</f>
        <v/>
      </c>
      <c r="X87" s="122" t="str">
        <f>IF(OR($M87="",$N87=""),"",_xlfn.BETA.INV(ABS(VLOOKUP($S$1,VLookups!$A$28:$B$29,2,FALSE)-X$3),IF($G87="L",$N87,$M87),IF($G87="L",$M87,$N87),$B87,$D87))</f>
        <v/>
      </c>
      <c r="Y87" s="121" t="str">
        <f>IF(OR($M87="",$N87=""),"",_xlfn.BETA.INV(ABS(VLOOKUP($S$1,VLookups!$A$28:$B$29,2,FALSE)-Y$3),IF($G87="L",$N87,$M87),IF($G87="L",$M87,$N87),$B87,$D87))</f>
        <v/>
      </c>
      <c r="Z87" s="122" t="str">
        <f>IF(OR($M87="",$N87=""),"",_xlfn.BETA.INV(ABS(VLOOKUP($S$1,VLookups!$A$28:$B$29,2,FALSE)-Z$3),IF($G87="L",$N87,$M87),IF($G87="L",$M87,$N87),$B87,$D87))</f>
        <v/>
      </c>
      <c r="AA87" s="121" t="str">
        <f>IF(OR($M87="",$N87=""),"",_xlfn.BETA.INV(ABS(VLOOKUP($S$1,VLookups!$A$28:$B$29,2,FALSE)-AA$3),IF($G87="L",$N87,$M87),IF($G87="L",$M87,$N87),$B87,$D87))</f>
        <v/>
      </c>
      <c r="AB87" s="122" t="str">
        <f>IF(OR($M87="",$N87=""),"",_xlfn.BETA.INV(ABS(VLOOKUP($S$1,VLookups!$A$28:$B$29,2,FALSE)-AB$3),IF($G87="L",$N87,$M87),IF($G87="L",$M87,$N87),$B87,$D87))</f>
        <v/>
      </c>
      <c r="AC87" s="121" t="str">
        <f>IF(OR($M87="",$N87=""),"",_xlfn.BETA.INV(ABS(VLOOKUP($S$1,VLookups!$A$28:$B$29,2,FALSE)-AC$3),IF($G87="L",$N87,$M87),IF($G87="L",$M87,$N87),$B87,$D87))</f>
        <v/>
      </c>
      <c r="AD87" s="122" t="str">
        <f>IF(OR($M87="",$N87=""),"",_xlfn.BETA.INV(ABS(VLOOKUP($S$1,VLookups!$A$28:$B$29,2,FALSE)-AD$3),IF($G87="L",$N87,$M87),IF($G87="L",$M87,$N87),$B87,$D87))</f>
        <v/>
      </c>
      <c r="AE87" s="121" t="str">
        <f>IF(OR($M87="",$N87=""),"",_xlfn.BETA.INV(ABS(VLOOKUP($S$1,VLookups!$A$28:$B$29,2,FALSE)-AE$3),IF($G87="L",$N87,$M87),IF($G87="L",$M87,$N87),$B87,$D87))</f>
        <v/>
      </c>
      <c r="AF87" s="122" t="str">
        <f>IF(OR($M87="",$N87=""),"",_xlfn.BETA.INV(ABS(VLOOKUP($S$1,VLookups!$A$28:$B$29,2,FALSE)-AF$3),IF($G87="L",$N87,$M87),IF($G87="L",$M87,$N87),$B87,$D87))</f>
        <v/>
      </c>
      <c r="AG87" s="17"/>
      <c r="AH87" s="208" t="str">
        <f t="shared" si="264"/>
        <v/>
      </c>
      <c r="AI87" s="206" t="str">
        <f t="shared" si="265"/>
        <v/>
      </c>
      <c r="AJ87" s="190" t="str">
        <f t="shared" ref="AJ87:CU87" si="404">IF(ISNONTEXT($AH87),AI87+$AH87,"")</f>
        <v/>
      </c>
      <c r="AK87" s="190" t="str">
        <f t="shared" si="404"/>
        <v/>
      </c>
      <c r="AL87" s="190" t="str">
        <f t="shared" si="404"/>
        <v/>
      </c>
      <c r="AM87" s="190" t="str">
        <f t="shared" si="404"/>
        <v/>
      </c>
      <c r="AN87" s="190" t="str">
        <f t="shared" si="404"/>
        <v/>
      </c>
      <c r="AO87" s="190" t="str">
        <f t="shared" si="404"/>
        <v/>
      </c>
      <c r="AP87" s="190" t="str">
        <f t="shared" si="404"/>
        <v/>
      </c>
      <c r="AQ87" s="190" t="str">
        <f t="shared" si="404"/>
        <v/>
      </c>
      <c r="AR87" s="190" t="str">
        <f t="shared" si="404"/>
        <v/>
      </c>
      <c r="AS87" s="190" t="str">
        <f t="shared" si="404"/>
        <v/>
      </c>
      <c r="AT87" s="190" t="str">
        <f t="shared" si="404"/>
        <v/>
      </c>
      <c r="AU87" s="190" t="str">
        <f t="shared" si="404"/>
        <v/>
      </c>
      <c r="AV87" s="190" t="str">
        <f t="shared" si="404"/>
        <v/>
      </c>
      <c r="AW87" s="190" t="str">
        <f t="shared" si="404"/>
        <v/>
      </c>
      <c r="AX87" s="190" t="str">
        <f t="shared" si="404"/>
        <v/>
      </c>
      <c r="AY87" s="190" t="str">
        <f t="shared" si="404"/>
        <v/>
      </c>
      <c r="AZ87" s="190" t="str">
        <f t="shared" si="404"/>
        <v/>
      </c>
      <c r="BA87" s="190" t="str">
        <f t="shared" si="404"/>
        <v/>
      </c>
      <c r="BB87" s="190" t="str">
        <f t="shared" si="404"/>
        <v/>
      </c>
      <c r="BC87" s="190" t="str">
        <f t="shared" si="404"/>
        <v/>
      </c>
      <c r="BD87" s="190" t="str">
        <f t="shared" si="404"/>
        <v/>
      </c>
      <c r="BE87" s="190" t="str">
        <f t="shared" si="404"/>
        <v/>
      </c>
      <c r="BF87" s="190" t="str">
        <f t="shared" si="404"/>
        <v/>
      </c>
      <c r="BG87" s="190" t="str">
        <f t="shared" si="404"/>
        <v/>
      </c>
      <c r="BH87" s="190" t="str">
        <f t="shared" si="404"/>
        <v/>
      </c>
      <c r="BI87" s="190" t="str">
        <f t="shared" si="404"/>
        <v/>
      </c>
      <c r="BJ87" s="190" t="str">
        <f t="shared" si="404"/>
        <v/>
      </c>
      <c r="BK87" s="190" t="str">
        <f t="shared" si="404"/>
        <v/>
      </c>
      <c r="BL87" s="190" t="str">
        <f t="shared" si="404"/>
        <v/>
      </c>
      <c r="BM87" s="190" t="str">
        <f t="shared" si="404"/>
        <v/>
      </c>
      <c r="BN87" s="190" t="str">
        <f t="shared" si="404"/>
        <v/>
      </c>
      <c r="BO87" s="190" t="str">
        <f t="shared" si="404"/>
        <v/>
      </c>
      <c r="BP87" s="190" t="str">
        <f t="shared" si="404"/>
        <v/>
      </c>
      <c r="BQ87" s="190" t="str">
        <f t="shared" si="404"/>
        <v/>
      </c>
      <c r="BR87" s="190" t="str">
        <f t="shared" si="404"/>
        <v/>
      </c>
      <c r="BS87" s="190" t="str">
        <f t="shared" si="404"/>
        <v/>
      </c>
      <c r="BT87" s="190" t="str">
        <f t="shared" si="404"/>
        <v/>
      </c>
      <c r="BU87" s="190" t="str">
        <f t="shared" si="404"/>
        <v/>
      </c>
      <c r="BV87" s="190" t="str">
        <f t="shared" si="404"/>
        <v/>
      </c>
      <c r="BW87" s="190" t="str">
        <f t="shared" si="404"/>
        <v/>
      </c>
      <c r="BX87" s="190" t="str">
        <f t="shared" si="404"/>
        <v/>
      </c>
      <c r="BY87" s="190" t="str">
        <f t="shared" si="404"/>
        <v/>
      </c>
      <c r="BZ87" s="190" t="str">
        <f t="shared" si="404"/>
        <v/>
      </c>
      <c r="CA87" s="190" t="str">
        <f t="shared" si="404"/>
        <v/>
      </c>
      <c r="CB87" s="190" t="str">
        <f t="shared" si="404"/>
        <v/>
      </c>
      <c r="CC87" s="190" t="str">
        <f t="shared" si="404"/>
        <v/>
      </c>
      <c r="CD87" s="190" t="str">
        <f t="shared" si="404"/>
        <v/>
      </c>
      <c r="CE87" s="190" t="str">
        <f t="shared" si="404"/>
        <v/>
      </c>
      <c r="CF87" s="190" t="str">
        <f t="shared" si="404"/>
        <v/>
      </c>
      <c r="CG87" s="190" t="str">
        <f t="shared" si="404"/>
        <v/>
      </c>
      <c r="CH87" s="190" t="str">
        <f t="shared" si="404"/>
        <v/>
      </c>
      <c r="CI87" s="190" t="str">
        <f t="shared" si="404"/>
        <v/>
      </c>
      <c r="CJ87" s="190" t="str">
        <f t="shared" si="404"/>
        <v/>
      </c>
      <c r="CK87" s="190" t="str">
        <f t="shared" si="404"/>
        <v/>
      </c>
      <c r="CL87" s="190" t="str">
        <f t="shared" si="404"/>
        <v/>
      </c>
      <c r="CM87" s="190" t="str">
        <f t="shared" si="404"/>
        <v/>
      </c>
      <c r="CN87" s="190" t="str">
        <f t="shared" si="404"/>
        <v/>
      </c>
      <c r="CO87" s="190" t="str">
        <f t="shared" si="404"/>
        <v/>
      </c>
      <c r="CP87" s="190" t="str">
        <f t="shared" si="404"/>
        <v/>
      </c>
      <c r="CQ87" s="190" t="str">
        <f t="shared" si="404"/>
        <v/>
      </c>
      <c r="CR87" s="190" t="str">
        <f t="shared" si="404"/>
        <v/>
      </c>
      <c r="CS87" s="190" t="str">
        <f t="shared" si="404"/>
        <v/>
      </c>
      <c r="CT87" s="190" t="str">
        <f t="shared" si="404"/>
        <v/>
      </c>
      <c r="CU87" s="190" t="str">
        <f t="shared" si="404"/>
        <v/>
      </c>
      <c r="CV87" s="190" t="str">
        <f t="shared" ref="CV87:ED87" si="405">IF(ISNONTEXT($AH87),CU87+$AH87,"")</f>
        <v/>
      </c>
      <c r="CW87" s="190" t="str">
        <f t="shared" si="405"/>
        <v/>
      </c>
      <c r="CX87" s="190" t="str">
        <f t="shared" si="405"/>
        <v/>
      </c>
      <c r="CY87" s="190" t="str">
        <f t="shared" si="405"/>
        <v/>
      </c>
      <c r="CZ87" s="190" t="str">
        <f t="shared" si="405"/>
        <v/>
      </c>
      <c r="DA87" s="190" t="str">
        <f t="shared" si="405"/>
        <v/>
      </c>
      <c r="DB87" s="190" t="str">
        <f t="shared" si="405"/>
        <v/>
      </c>
      <c r="DC87" s="190" t="str">
        <f t="shared" si="405"/>
        <v/>
      </c>
      <c r="DD87" s="190" t="str">
        <f t="shared" si="405"/>
        <v/>
      </c>
      <c r="DE87" s="190" t="str">
        <f t="shared" si="405"/>
        <v/>
      </c>
      <c r="DF87" s="190" t="str">
        <f t="shared" si="405"/>
        <v/>
      </c>
      <c r="DG87" s="190" t="str">
        <f t="shared" si="405"/>
        <v/>
      </c>
      <c r="DH87" s="190" t="str">
        <f t="shared" si="405"/>
        <v/>
      </c>
      <c r="DI87" s="190" t="str">
        <f t="shared" si="405"/>
        <v/>
      </c>
      <c r="DJ87" s="190" t="str">
        <f t="shared" si="405"/>
        <v/>
      </c>
      <c r="DK87" s="190" t="str">
        <f t="shared" si="405"/>
        <v/>
      </c>
      <c r="DL87" s="190" t="str">
        <f t="shared" si="405"/>
        <v/>
      </c>
      <c r="DM87" s="190" t="str">
        <f t="shared" si="405"/>
        <v/>
      </c>
      <c r="DN87" s="190" t="str">
        <f t="shared" si="405"/>
        <v/>
      </c>
      <c r="DO87" s="190" t="str">
        <f t="shared" si="405"/>
        <v/>
      </c>
      <c r="DP87" s="190" t="str">
        <f t="shared" si="405"/>
        <v/>
      </c>
      <c r="DQ87" s="190" t="str">
        <f t="shared" si="405"/>
        <v/>
      </c>
      <c r="DR87" s="190" t="str">
        <f t="shared" si="405"/>
        <v/>
      </c>
      <c r="DS87" s="190" t="str">
        <f t="shared" si="405"/>
        <v/>
      </c>
      <c r="DT87" s="190" t="str">
        <f t="shared" si="405"/>
        <v/>
      </c>
      <c r="DU87" s="190" t="str">
        <f t="shared" si="405"/>
        <v/>
      </c>
      <c r="DV87" s="190" t="str">
        <f t="shared" si="405"/>
        <v/>
      </c>
      <c r="DW87" s="190" t="str">
        <f t="shared" si="405"/>
        <v/>
      </c>
      <c r="DX87" s="190" t="str">
        <f t="shared" si="405"/>
        <v/>
      </c>
      <c r="DY87" s="190" t="str">
        <f t="shared" si="405"/>
        <v/>
      </c>
      <c r="DZ87" s="190" t="str">
        <f t="shared" si="405"/>
        <v/>
      </c>
      <c r="EA87" s="190" t="str">
        <f t="shared" si="405"/>
        <v/>
      </c>
      <c r="EB87" s="190" t="str">
        <f t="shared" si="405"/>
        <v/>
      </c>
      <c r="EC87" s="190" t="str">
        <f t="shared" si="405"/>
        <v/>
      </c>
      <c r="ED87" s="190" t="str">
        <f t="shared" si="405"/>
        <v/>
      </c>
      <c r="EE87" s="206" t="str">
        <f t="shared" si="268"/>
        <v/>
      </c>
      <c r="EF87" s="207" t="e">
        <f t="shared" si="269"/>
        <v>#N/A</v>
      </c>
      <c r="EG87" s="207" t="e">
        <f t="shared" si="270"/>
        <v>#N/A</v>
      </c>
      <c r="EH87" s="207" t="e">
        <f t="shared" si="271"/>
        <v>#N/A</v>
      </c>
      <c r="EI87" s="207" t="e">
        <f t="shared" si="272"/>
        <v>#N/A</v>
      </c>
      <c r="EJ87" s="207" t="e">
        <f t="shared" si="273"/>
        <v>#N/A</v>
      </c>
      <c r="EK87" s="207" t="e">
        <f t="shared" si="274"/>
        <v>#N/A</v>
      </c>
      <c r="EL87" s="207" t="e">
        <f t="shared" si="275"/>
        <v>#N/A</v>
      </c>
      <c r="EM87" s="207" t="e">
        <f t="shared" si="276"/>
        <v>#N/A</v>
      </c>
      <c r="EN87" s="207" t="e">
        <f t="shared" si="277"/>
        <v>#N/A</v>
      </c>
      <c r="EO87" s="207" t="e">
        <f t="shared" si="278"/>
        <v>#N/A</v>
      </c>
      <c r="EP87" s="207" t="e">
        <f t="shared" si="279"/>
        <v>#N/A</v>
      </c>
      <c r="EQ87" s="207" t="e">
        <f t="shared" si="280"/>
        <v>#N/A</v>
      </c>
      <c r="ER87" s="207" t="e">
        <f t="shared" si="281"/>
        <v>#N/A</v>
      </c>
      <c r="ES87" s="207" t="e">
        <f t="shared" si="282"/>
        <v>#N/A</v>
      </c>
      <c r="ET87" s="207" t="e">
        <f t="shared" si="283"/>
        <v>#N/A</v>
      </c>
      <c r="EU87" s="207" t="e">
        <f t="shared" si="284"/>
        <v>#N/A</v>
      </c>
      <c r="EV87" s="207" t="e">
        <f t="shared" si="285"/>
        <v>#N/A</v>
      </c>
      <c r="EW87" s="207" t="e">
        <f t="shared" si="286"/>
        <v>#N/A</v>
      </c>
      <c r="EX87" s="207" t="e">
        <f t="shared" si="287"/>
        <v>#N/A</v>
      </c>
      <c r="EY87" s="207" t="e">
        <f t="shared" si="288"/>
        <v>#N/A</v>
      </c>
      <c r="EZ87" s="207" t="e">
        <f t="shared" si="289"/>
        <v>#N/A</v>
      </c>
      <c r="FA87" s="207" t="e">
        <f t="shared" si="290"/>
        <v>#N/A</v>
      </c>
      <c r="FB87" s="207" t="e">
        <f t="shared" si="291"/>
        <v>#N/A</v>
      </c>
      <c r="FC87" s="207" t="e">
        <f t="shared" si="292"/>
        <v>#N/A</v>
      </c>
      <c r="FD87" s="207" t="e">
        <f t="shared" si="293"/>
        <v>#N/A</v>
      </c>
      <c r="FE87" s="207" t="e">
        <f t="shared" si="294"/>
        <v>#N/A</v>
      </c>
      <c r="FF87" s="207" t="e">
        <f t="shared" si="295"/>
        <v>#N/A</v>
      </c>
      <c r="FG87" s="207" t="e">
        <f t="shared" si="296"/>
        <v>#N/A</v>
      </c>
      <c r="FH87" s="207" t="e">
        <f t="shared" si="297"/>
        <v>#N/A</v>
      </c>
      <c r="FI87" s="207" t="e">
        <f t="shared" si="298"/>
        <v>#N/A</v>
      </c>
      <c r="FJ87" s="207" t="e">
        <f t="shared" si="299"/>
        <v>#N/A</v>
      </c>
      <c r="FK87" s="207" t="e">
        <f t="shared" si="300"/>
        <v>#N/A</v>
      </c>
      <c r="FL87" s="207" t="e">
        <f t="shared" si="301"/>
        <v>#N/A</v>
      </c>
      <c r="FM87" s="207" t="e">
        <f t="shared" si="302"/>
        <v>#N/A</v>
      </c>
      <c r="FN87" s="207" t="e">
        <f t="shared" si="303"/>
        <v>#N/A</v>
      </c>
      <c r="FO87" s="207" t="e">
        <f t="shared" si="304"/>
        <v>#N/A</v>
      </c>
      <c r="FP87" s="207" t="e">
        <f t="shared" si="305"/>
        <v>#N/A</v>
      </c>
      <c r="FQ87" s="207" t="e">
        <f t="shared" si="306"/>
        <v>#N/A</v>
      </c>
      <c r="FR87" s="207" t="e">
        <f t="shared" si="307"/>
        <v>#N/A</v>
      </c>
      <c r="FS87" s="207" t="e">
        <f t="shared" si="308"/>
        <v>#N/A</v>
      </c>
      <c r="FT87" s="207" t="e">
        <f t="shared" si="309"/>
        <v>#N/A</v>
      </c>
      <c r="FU87" s="207" t="e">
        <f t="shared" si="310"/>
        <v>#N/A</v>
      </c>
      <c r="FV87" s="207" t="e">
        <f t="shared" si="311"/>
        <v>#N/A</v>
      </c>
      <c r="FW87" s="207" t="e">
        <f t="shared" si="312"/>
        <v>#N/A</v>
      </c>
      <c r="FX87" s="207" t="e">
        <f t="shared" si="313"/>
        <v>#N/A</v>
      </c>
      <c r="FY87" s="207" t="e">
        <f t="shared" si="314"/>
        <v>#N/A</v>
      </c>
      <c r="FZ87" s="207" t="e">
        <f t="shared" si="315"/>
        <v>#N/A</v>
      </c>
      <c r="GA87" s="207" t="e">
        <f t="shared" si="316"/>
        <v>#N/A</v>
      </c>
      <c r="GB87" s="207" t="e">
        <f t="shared" si="317"/>
        <v>#N/A</v>
      </c>
      <c r="GC87" s="207" t="e">
        <f t="shared" si="318"/>
        <v>#N/A</v>
      </c>
      <c r="GD87" s="207" t="e">
        <f t="shared" si="319"/>
        <v>#N/A</v>
      </c>
      <c r="GE87" s="207" t="e">
        <f t="shared" si="320"/>
        <v>#N/A</v>
      </c>
      <c r="GF87" s="207" t="e">
        <f t="shared" si="321"/>
        <v>#N/A</v>
      </c>
      <c r="GG87" s="207" t="e">
        <f t="shared" si="322"/>
        <v>#N/A</v>
      </c>
      <c r="GH87" s="207" t="e">
        <f t="shared" si="323"/>
        <v>#N/A</v>
      </c>
      <c r="GI87" s="207" t="e">
        <f t="shared" si="324"/>
        <v>#N/A</v>
      </c>
      <c r="GJ87" s="207" t="e">
        <f t="shared" si="325"/>
        <v>#N/A</v>
      </c>
      <c r="GK87" s="207" t="e">
        <f t="shared" si="326"/>
        <v>#N/A</v>
      </c>
      <c r="GL87" s="207" t="e">
        <f t="shared" si="327"/>
        <v>#N/A</v>
      </c>
      <c r="GM87" s="207" t="e">
        <f t="shared" si="328"/>
        <v>#N/A</v>
      </c>
      <c r="GN87" s="207" t="e">
        <f t="shared" si="329"/>
        <v>#N/A</v>
      </c>
      <c r="GO87" s="207" t="e">
        <f t="shared" si="330"/>
        <v>#N/A</v>
      </c>
      <c r="GP87" s="207" t="e">
        <f t="shared" si="331"/>
        <v>#N/A</v>
      </c>
      <c r="GQ87" s="207" t="e">
        <f t="shared" si="332"/>
        <v>#N/A</v>
      </c>
      <c r="GR87" s="207" t="e">
        <f t="shared" si="333"/>
        <v>#N/A</v>
      </c>
      <c r="GS87" s="207" t="e">
        <f t="shared" si="334"/>
        <v>#N/A</v>
      </c>
      <c r="GT87" s="207" t="e">
        <f t="shared" si="335"/>
        <v>#N/A</v>
      </c>
      <c r="GU87" s="207" t="e">
        <f t="shared" si="336"/>
        <v>#N/A</v>
      </c>
      <c r="GV87" s="207" t="e">
        <f t="shared" si="337"/>
        <v>#N/A</v>
      </c>
      <c r="GW87" s="207" t="e">
        <f t="shared" si="338"/>
        <v>#N/A</v>
      </c>
      <c r="GX87" s="207" t="e">
        <f t="shared" si="339"/>
        <v>#N/A</v>
      </c>
      <c r="GY87" s="207" t="e">
        <f t="shared" si="340"/>
        <v>#N/A</v>
      </c>
      <c r="GZ87" s="207" t="e">
        <f t="shared" si="341"/>
        <v>#N/A</v>
      </c>
      <c r="HA87" s="207" t="e">
        <f t="shared" si="342"/>
        <v>#N/A</v>
      </c>
      <c r="HB87" s="207" t="e">
        <f t="shared" si="343"/>
        <v>#N/A</v>
      </c>
      <c r="HC87" s="207" t="e">
        <f t="shared" si="344"/>
        <v>#N/A</v>
      </c>
      <c r="HD87" s="207" t="e">
        <f t="shared" si="345"/>
        <v>#N/A</v>
      </c>
      <c r="HE87" s="207" t="e">
        <f t="shared" si="346"/>
        <v>#N/A</v>
      </c>
      <c r="HF87" s="207" t="e">
        <f t="shared" si="347"/>
        <v>#N/A</v>
      </c>
      <c r="HG87" s="207" t="e">
        <f t="shared" si="348"/>
        <v>#N/A</v>
      </c>
      <c r="HH87" s="207" t="e">
        <f t="shared" si="349"/>
        <v>#N/A</v>
      </c>
      <c r="HI87" s="207" t="e">
        <f t="shared" si="350"/>
        <v>#N/A</v>
      </c>
      <c r="HJ87" s="207" t="e">
        <f t="shared" si="351"/>
        <v>#N/A</v>
      </c>
      <c r="HK87" s="207" t="e">
        <f t="shared" si="352"/>
        <v>#N/A</v>
      </c>
      <c r="HL87" s="207" t="e">
        <f t="shared" si="353"/>
        <v>#N/A</v>
      </c>
      <c r="HM87" s="207" t="e">
        <f t="shared" si="354"/>
        <v>#N/A</v>
      </c>
      <c r="HN87" s="207" t="e">
        <f t="shared" si="355"/>
        <v>#N/A</v>
      </c>
      <c r="HO87" s="207" t="e">
        <f t="shared" si="356"/>
        <v>#N/A</v>
      </c>
      <c r="HP87" s="207" t="e">
        <f t="shared" si="357"/>
        <v>#N/A</v>
      </c>
      <c r="HQ87" s="207" t="e">
        <f t="shared" si="358"/>
        <v>#N/A</v>
      </c>
      <c r="HR87" s="207" t="e">
        <f t="shared" si="359"/>
        <v>#N/A</v>
      </c>
      <c r="HS87" s="207" t="e">
        <f t="shared" si="360"/>
        <v>#N/A</v>
      </c>
      <c r="HT87" s="207" t="e">
        <f t="shared" si="361"/>
        <v>#N/A</v>
      </c>
      <c r="HU87" s="207" t="e">
        <f t="shared" si="362"/>
        <v>#N/A</v>
      </c>
      <c r="HV87" s="207" t="e">
        <f t="shared" si="363"/>
        <v>#N/A</v>
      </c>
      <c r="HW87" s="207" t="e">
        <f t="shared" si="364"/>
        <v>#N/A</v>
      </c>
      <c r="HX87" s="207" t="e">
        <f t="shared" si="365"/>
        <v>#N/A</v>
      </c>
      <c r="HY87" s="207" t="e">
        <f t="shared" si="366"/>
        <v>#N/A</v>
      </c>
      <c r="HZ87" s="207" t="e">
        <f t="shared" si="367"/>
        <v>#N/A</v>
      </c>
      <c r="IA87" s="207" t="e">
        <f t="shared" si="368"/>
        <v>#N/A</v>
      </c>
      <c r="IB87" s="207" t="e">
        <f t="shared" si="369"/>
        <v>#N/A</v>
      </c>
    </row>
    <row r="88" spans="1:236" hidden="1" x14ac:dyDescent="0.25">
      <c r="A88" s="22">
        <v>85</v>
      </c>
      <c r="B88" s="110" t="str">
        <f t="shared" si="253"/>
        <v/>
      </c>
      <c r="C88" s="124"/>
      <c r="D88" s="110" t="str">
        <f t="shared" si="254"/>
        <v/>
      </c>
      <c r="E88" s="119" t="str">
        <f t="shared" si="255"/>
        <v/>
      </c>
      <c r="F88" s="23" t="str">
        <f t="shared" si="256"/>
        <v/>
      </c>
      <c r="G88" s="24" t="str">
        <f t="shared" si="257"/>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258"/>
        <v/>
      </c>
      <c r="K88" s="26"/>
      <c r="L88" s="24" t="str">
        <f>IF(OR(F88="",K88=""),"",MATCH(K88,Confidence!$A$1:$A$10,0))</f>
        <v/>
      </c>
      <c r="M88" s="27" t="str">
        <f t="shared" si="259"/>
        <v/>
      </c>
      <c r="N88" s="27" t="str">
        <f t="shared" si="260"/>
        <v/>
      </c>
      <c r="O88" s="24"/>
      <c r="P88" s="111" t="str">
        <f t="shared" si="261"/>
        <v/>
      </c>
      <c r="Q88" s="111" t="str">
        <f t="shared" si="262"/>
        <v/>
      </c>
      <c r="R88" s="39" t="str">
        <f t="shared" si="263"/>
        <v/>
      </c>
      <c r="S88" s="124"/>
      <c r="T88" s="218" t="str">
        <f>IF(AND(B88&gt;0,C88&gt;0,D88&gt;0,M88&gt;0,N88&gt;0,S88&gt;0,NOT(K88="")),ABS(VLOOKUP($S$1,VLookups!$A$28:$B$29,2,FALSE)-_xlfn.BETA.DIST(S88,IF(G88="L",N88,M88),IF(G88="L",M88,N88),TRUE,B88,D88)),"")</f>
        <v/>
      </c>
      <c r="U88" s="121" t="str">
        <f>IF(OR($M88="",$N88=""),"",_xlfn.BETA.INV(ABS(VLOOKUP($S$1,VLookups!$A$28:$B$29,2,FALSE)-U$3),IF($G88="L",$N88,$M88),IF($G88="L",$M88,$N88),$B88,$D88))</f>
        <v/>
      </c>
      <c r="V88" s="122" t="str">
        <f>IF(OR($M88="",$N88=""),"",_xlfn.BETA.INV(ABS(VLOOKUP($S$1,VLookups!$A$28:$B$29,2,FALSE)-V$3),IF($G88="L",$N88,$M88),IF($G88="L",$M88,$N88),$B88,$D88))</f>
        <v/>
      </c>
      <c r="W88" s="121" t="str">
        <f>IF(OR($M88="",$N88=""),"",_xlfn.BETA.INV(ABS(VLOOKUP($S$1,VLookups!$A$28:$B$29,2,FALSE)-W$3),IF($G88="L",$N88,$M88),IF($G88="L",$M88,$N88),$B88,$D88))</f>
        <v/>
      </c>
      <c r="X88" s="122" t="str">
        <f>IF(OR($M88="",$N88=""),"",_xlfn.BETA.INV(ABS(VLOOKUP($S$1,VLookups!$A$28:$B$29,2,FALSE)-X$3),IF($G88="L",$N88,$M88),IF($G88="L",$M88,$N88),$B88,$D88))</f>
        <v/>
      </c>
      <c r="Y88" s="121" t="str">
        <f>IF(OR($M88="",$N88=""),"",_xlfn.BETA.INV(ABS(VLOOKUP($S$1,VLookups!$A$28:$B$29,2,FALSE)-Y$3),IF($G88="L",$N88,$M88),IF($G88="L",$M88,$N88),$B88,$D88))</f>
        <v/>
      </c>
      <c r="Z88" s="122" t="str">
        <f>IF(OR($M88="",$N88=""),"",_xlfn.BETA.INV(ABS(VLOOKUP($S$1,VLookups!$A$28:$B$29,2,FALSE)-Z$3),IF($G88="L",$N88,$M88),IF($G88="L",$M88,$N88),$B88,$D88))</f>
        <v/>
      </c>
      <c r="AA88" s="121" t="str">
        <f>IF(OR($M88="",$N88=""),"",_xlfn.BETA.INV(ABS(VLOOKUP($S$1,VLookups!$A$28:$B$29,2,FALSE)-AA$3),IF($G88="L",$N88,$M88),IF($G88="L",$M88,$N88),$B88,$D88))</f>
        <v/>
      </c>
      <c r="AB88" s="122" t="str">
        <f>IF(OR($M88="",$N88=""),"",_xlfn.BETA.INV(ABS(VLOOKUP($S$1,VLookups!$A$28:$B$29,2,FALSE)-AB$3),IF($G88="L",$N88,$M88),IF($G88="L",$M88,$N88),$B88,$D88))</f>
        <v/>
      </c>
      <c r="AC88" s="121" t="str">
        <f>IF(OR($M88="",$N88=""),"",_xlfn.BETA.INV(ABS(VLOOKUP($S$1,VLookups!$A$28:$B$29,2,FALSE)-AC$3),IF($G88="L",$N88,$M88),IF($G88="L",$M88,$N88),$B88,$D88))</f>
        <v/>
      </c>
      <c r="AD88" s="122" t="str">
        <f>IF(OR($M88="",$N88=""),"",_xlfn.BETA.INV(ABS(VLOOKUP($S$1,VLookups!$A$28:$B$29,2,FALSE)-AD$3),IF($G88="L",$N88,$M88),IF($G88="L",$M88,$N88),$B88,$D88))</f>
        <v/>
      </c>
      <c r="AE88" s="121" t="str">
        <f>IF(OR($M88="",$N88=""),"",_xlfn.BETA.INV(ABS(VLOOKUP($S$1,VLookups!$A$28:$B$29,2,FALSE)-AE$3),IF($G88="L",$N88,$M88),IF($G88="L",$M88,$N88),$B88,$D88))</f>
        <v/>
      </c>
      <c r="AF88" s="122" t="str">
        <f>IF(OR($M88="",$N88=""),"",_xlfn.BETA.INV(ABS(VLOOKUP($S$1,VLookups!$A$28:$B$29,2,FALSE)-AF$3),IF($G88="L",$N88,$M88),IF($G88="L",$M88,$N88),$B88,$D88))</f>
        <v/>
      </c>
      <c r="AG88" s="17"/>
      <c r="AH88" s="208" t="str">
        <f t="shared" si="264"/>
        <v/>
      </c>
      <c r="AI88" s="206" t="str">
        <f t="shared" si="265"/>
        <v/>
      </c>
      <c r="AJ88" s="190" t="str">
        <f t="shared" ref="AJ88:CU88" si="406">IF(ISNONTEXT($AH88),AI88+$AH88,"")</f>
        <v/>
      </c>
      <c r="AK88" s="190" t="str">
        <f t="shared" si="406"/>
        <v/>
      </c>
      <c r="AL88" s="190" t="str">
        <f t="shared" si="406"/>
        <v/>
      </c>
      <c r="AM88" s="190" t="str">
        <f t="shared" si="406"/>
        <v/>
      </c>
      <c r="AN88" s="190" t="str">
        <f t="shared" si="406"/>
        <v/>
      </c>
      <c r="AO88" s="190" t="str">
        <f t="shared" si="406"/>
        <v/>
      </c>
      <c r="AP88" s="190" t="str">
        <f t="shared" si="406"/>
        <v/>
      </c>
      <c r="AQ88" s="190" t="str">
        <f t="shared" si="406"/>
        <v/>
      </c>
      <c r="AR88" s="190" t="str">
        <f t="shared" si="406"/>
        <v/>
      </c>
      <c r="AS88" s="190" t="str">
        <f t="shared" si="406"/>
        <v/>
      </c>
      <c r="AT88" s="190" t="str">
        <f t="shared" si="406"/>
        <v/>
      </c>
      <c r="AU88" s="190" t="str">
        <f t="shared" si="406"/>
        <v/>
      </c>
      <c r="AV88" s="190" t="str">
        <f t="shared" si="406"/>
        <v/>
      </c>
      <c r="AW88" s="190" t="str">
        <f t="shared" si="406"/>
        <v/>
      </c>
      <c r="AX88" s="190" t="str">
        <f t="shared" si="406"/>
        <v/>
      </c>
      <c r="AY88" s="190" t="str">
        <f t="shared" si="406"/>
        <v/>
      </c>
      <c r="AZ88" s="190" t="str">
        <f t="shared" si="406"/>
        <v/>
      </c>
      <c r="BA88" s="190" t="str">
        <f t="shared" si="406"/>
        <v/>
      </c>
      <c r="BB88" s="190" t="str">
        <f t="shared" si="406"/>
        <v/>
      </c>
      <c r="BC88" s="190" t="str">
        <f t="shared" si="406"/>
        <v/>
      </c>
      <c r="BD88" s="190" t="str">
        <f t="shared" si="406"/>
        <v/>
      </c>
      <c r="BE88" s="190" t="str">
        <f t="shared" si="406"/>
        <v/>
      </c>
      <c r="BF88" s="190" t="str">
        <f t="shared" si="406"/>
        <v/>
      </c>
      <c r="BG88" s="190" t="str">
        <f t="shared" si="406"/>
        <v/>
      </c>
      <c r="BH88" s="190" t="str">
        <f t="shared" si="406"/>
        <v/>
      </c>
      <c r="BI88" s="190" t="str">
        <f t="shared" si="406"/>
        <v/>
      </c>
      <c r="BJ88" s="190" t="str">
        <f t="shared" si="406"/>
        <v/>
      </c>
      <c r="BK88" s="190" t="str">
        <f t="shared" si="406"/>
        <v/>
      </c>
      <c r="BL88" s="190" t="str">
        <f t="shared" si="406"/>
        <v/>
      </c>
      <c r="BM88" s="190" t="str">
        <f t="shared" si="406"/>
        <v/>
      </c>
      <c r="BN88" s="190" t="str">
        <f t="shared" si="406"/>
        <v/>
      </c>
      <c r="BO88" s="190" t="str">
        <f t="shared" si="406"/>
        <v/>
      </c>
      <c r="BP88" s="190" t="str">
        <f t="shared" si="406"/>
        <v/>
      </c>
      <c r="BQ88" s="190" t="str">
        <f t="shared" si="406"/>
        <v/>
      </c>
      <c r="BR88" s="190" t="str">
        <f t="shared" si="406"/>
        <v/>
      </c>
      <c r="BS88" s="190" t="str">
        <f t="shared" si="406"/>
        <v/>
      </c>
      <c r="BT88" s="190" t="str">
        <f t="shared" si="406"/>
        <v/>
      </c>
      <c r="BU88" s="190" t="str">
        <f t="shared" si="406"/>
        <v/>
      </c>
      <c r="BV88" s="190" t="str">
        <f t="shared" si="406"/>
        <v/>
      </c>
      <c r="BW88" s="190" t="str">
        <f t="shared" si="406"/>
        <v/>
      </c>
      <c r="BX88" s="190" t="str">
        <f t="shared" si="406"/>
        <v/>
      </c>
      <c r="BY88" s="190" t="str">
        <f t="shared" si="406"/>
        <v/>
      </c>
      <c r="BZ88" s="190" t="str">
        <f t="shared" si="406"/>
        <v/>
      </c>
      <c r="CA88" s="190" t="str">
        <f t="shared" si="406"/>
        <v/>
      </c>
      <c r="CB88" s="190" t="str">
        <f t="shared" si="406"/>
        <v/>
      </c>
      <c r="CC88" s="190" t="str">
        <f t="shared" si="406"/>
        <v/>
      </c>
      <c r="CD88" s="190" t="str">
        <f t="shared" si="406"/>
        <v/>
      </c>
      <c r="CE88" s="190" t="str">
        <f t="shared" si="406"/>
        <v/>
      </c>
      <c r="CF88" s="190" t="str">
        <f t="shared" si="406"/>
        <v/>
      </c>
      <c r="CG88" s="190" t="str">
        <f t="shared" si="406"/>
        <v/>
      </c>
      <c r="CH88" s="190" t="str">
        <f t="shared" si="406"/>
        <v/>
      </c>
      <c r="CI88" s="190" t="str">
        <f t="shared" si="406"/>
        <v/>
      </c>
      <c r="CJ88" s="190" t="str">
        <f t="shared" si="406"/>
        <v/>
      </c>
      <c r="CK88" s="190" t="str">
        <f t="shared" si="406"/>
        <v/>
      </c>
      <c r="CL88" s="190" t="str">
        <f t="shared" si="406"/>
        <v/>
      </c>
      <c r="CM88" s="190" t="str">
        <f t="shared" si="406"/>
        <v/>
      </c>
      <c r="CN88" s="190" t="str">
        <f t="shared" si="406"/>
        <v/>
      </c>
      <c r="CO88" s="190" t="str">
        <f t="shared" si="406"/>
        <v/>
      </c>
      <c r="CP88" s="190" t="str">
        <f t="shared" si="406"/>
        <v/>
      </c>
      <c r="CQ88" s="190" t="str">
        <f t="shared" si="406"/>
        <v/>
      </c>
      <c r="CR88" s="190" t="str">
        <f t="shared" si="406"/>
        <v/>
      </c>
      <c r="CS88" s="190" t="str">
        <f t="shared" si="406"/>
        <v/>
      </c>
      <c r="CT88" s="190" t="str">
        <f t="shared" si="406"/>
        <v/>
      </c>
      <c r="CU88" s="190" t="str">
        <f t="shared" si="406"/>
        <v/>
      </c>
      <c r="CV88" s="190" t="str">
        <f t="shared" ref="CV88:ED88" si="407">IF(ISNONTEXT($AH88),CU88+$AH88,"")</f>
        <v/>
      </c>
      <c r="CW88" s="190" t="str">
        <f t="shared" si="407"/>
        <v/>
      </c>
      <c r="CX88" s="190" t="str">
        <f t="shared" si="407"/>
        <v/>
      </c>
      <c r="CY88" s="190" t="str">
        <f t="shared" si="407"/>
        <v/>
      </c>
      <c r="CZ88" s="190" t="str">
        <f t="shared" si="407"/>
        <v/>
      </c>
      <c r="DA88" s="190" t="str">
        <f t="shared" si="407"/>
        <v/>
      </c>
      <c r="DB88" s="190" t="str">
        <f t="shared" si="407"/>
        <v/>
      </c>
      <c r="DC88" s="190" t="str">
        <f t="shared" si="407"/>
        <v/>
      </c>
      <c r="DD88" s="190" t="str">
        <f t="shared" si="407"/>
        <v/>
      </c>
      <c r="DE88" s="190" t="str">
        <f t="shared" si="407"/>
        <v/>
      </c>
      <c r="DF88" s="190" t="str">
        <f t="shared" si="407"/>
        <v/>
      </c>
      <c r="DG88" s="190" t="str">
        <f t="shared" si="407"/>
        <v/>
      </c>
      <c r="DH88" s="190" t="str">
        <f t="shared" si="407"/>
        <v/>
      </c>
      <c r="DI88" s="190" t="str">
        <f t="shared" si="407"/>
        <v/>
      </c>
      <c r="DJ88" s="190" t="str">
        <f t="shared" si="407"/>
        <v/>
      </c>
      <c r="DK88" s="190" t="str">
        <f t="shared" si="407"/>
        <v/>
      </c>
      <c r="DL88" s="190" t="str">
        <f t="shared" si="407"/>
        <v/>
      </c>
      <c r="DM88" s="190" t="str">
        <f t="shared" si="407"/>
        <v/>
      </c>
      <c r="DN88" s="190" t="str">
        <f t="shared" si="407"/>
        <v/>
      </c>
      <c r="DO88" s="190" t="str">
        <f t="shared" si="407"/>
        <v/>
      </c>
      <c r="DP88" s="190" t="str">
        <f t="shared" si="407"/>
        <v/>
      </c>
      <c r="DQ88" s="190" t="str">
        <f t="shared" si="407"/>
        <v/>
      </c>
      <c r="DR88" s="190" t="str">
        <f t="shared" si="407"/>
        <v/>
      </c>
      <c r="DS88" s="190" t="str">
        <f t="shared" si="407"/>
        <v/>
      </c>
      <c r="DT88" s="190" t="str">
        <f t="shared" si="407"/>
        <v/>
      </c>
      <c r="DU88" s="190" t="str">
        <f t="shared" si="407"/>
        <v/>
      </c>
      <c r="DV88" s="190" t="str">
        <f t="shared" si="407"/>
        <v/>
      </c>
      <c r="DW88" s="190" t="str">
        <f t="shared" si="407"/>
        <v/>
      </c>
      <c r="DX88" s="190" t="str">
        <f t="shared" si="407"/>
        <v/>
      </c>
      <c r="DY88" s="190" t="str">
        <f t="shared" si="407"/>
        <v/>
      </c>
      <c r="DZ88" s="190" t="str">
        <f t="shared" si="407"/>
        <v/>
      </c>
      <c r="EA88" s="190" t="str">
        <f t="shared" si="407"/>
        <v/>
      </c>
      <c r="EB88" s="190" t="str">
        <f t="shared" si="407"/>
        <v/>
      </c>
      <c r="EC88" s="190" t="str">
        <f t="shared" si="407"/>
        <v/>
      </c>
      <c r="ED88" s="190" t="str">
        <f t="shared" si="407"/>
        <v/>
      </c>
      <c r="EE88" s="206" t="str">
        <f t="shared" si="268"/>
        <v/>
      </c>
      <c r="EF88" s="207" t="e">
        <f t="shared" si="269"/>
        <v>#N/A</v>
      </c>
      <c r="EG88" s="207" t="e">
        <f t="shared" si="270"/>
        <v>#N/A</v>
      </c>
      <c r="EH88" s="207" t="e">
        <f t="shared" si="271"/>
        <v>#N/A</v>
      </c>
      <c r="EI88" s="207" t="e">
        <f t="shared" si="272"/>
        <v>#N/A</v>
      </c>
      <c r="EJ88" s="207" t="e">
        <f t="shared" si="273"/>
        <v>#N/A</v>
      </c>
      <c r="EK88" s="207" t="e">
        <f t="shared" si="274"/>
        <v>#N/A</v>
      </c>
      <c r="EL88" s="207" t="e">
        <f t="shared" si="275"/>
        <v>#N/A</v>
      </c>
      <c r="EM88" s="207" t="e">
        <f t="shared" si="276"/>
        <v>#N/A</v>
      </c>
      <c r="EN88" s="207" t="e">
        <f t="shared" si="277"/>
        <v>#N/A</v>
      </c>
      <c r="EO88" s="207" t="e">
        <f t="shared" si="278"/>
        <v>#N/A</v>
      </c>
      <c r="EP88" s="207" t="e">
        <f t="shared" si="279"/>
        <v>#N/A</v>
      </c>
      <c r="EQ88" s="207" t="e">
        <f t="shared" si="280"/>
        <v>#N/A</v>
      </c>
      <c r="ER88" s="207" t="e">
        <f t="shared" si="281"/>
        <v>#N/A</v>
      </c>
      <c r="ES88" s="207" t="e">
        <f t="shared" si="282"/>
        <v>#N/A</v>
      </c>
      <c r="ET88" s="207" t="e">
        <f t="shared" si="283"/>
        <v>#N/A</v>
      </c>
      <c r="EU88" s="207" t="e">
        <f t="shared" si="284"/>
        <v>#N/A</v>
      </c>
      <c r="EV88" s="207" t="e">
        <f t="shared" si="285"/>
        <v>#N/A</v>
      </c>
      <c r="EW88" s="207" t="e">
        <f t="shared" si="286"/>
        <v>#N/A</v>
      </c>
      <c r="EX88" s="207" t="e">
        <f t="shared" si="287"/>
        <v>#N/A</v>
      </c>
      <c r="EY88" s="207" t="e">
        <f t="shared" si="288"/>
        <v>#N/A</v>
      </c>
      <c r="EZ88" s="207" t="e">
        <f t="shared" si="289"/>
        <v>#N/A</v>
      </c>
      <c r="FA88" s="207" t="e">
        <f t="shared" si="290"/>
        <v>#N/A</v>
      </c>
      <c r="FB88" s="207" t="e">
        <f t="shared" si="291"/>
        <v>#N/A</v>
      </c>
      <c r="FC88" s="207" t="e">
        <f t="shared" si="292"/>
        <v>#N/A</v>
      </c>
      <c r="FD88" s="207" t="e">
        <f t="shared" si="293"/>
        <v>#N/A</v>
      </c>
      <c r="FE88" s="207" t="e">
        <f t="shared" si="294"/>
        <v>#N/A</v>
      </c>
      <c r="FF88" s="207" t="e">
        <f t="shared" si="295"/>
        <v>#N/A</v>
      </c>
      <c r="FG88" s="207" t="e">
        <f t="shared" si="296"/>
        <v>#N/A</v>
      </c>
      <c r="FH88" s="207" t="e">
        <f t="shared" si="297"/>
        <v>#N/A</v>
      </c>
      <c r="FI88" s="207" t="e">
        <f t="shared" si="298"/>
        <v>#N/A</v>
      </c>
      <c r="FJ88" s="207" t="e">
        <f t="shared" si="299"/>
        <v>#N/A</v>
      </c>
      <c r="FK88" s="207" t="e">
        <f t="shared" si="300"/>
        <v>#N/A</v>
      </c>
      <c r="FL88" s="207" t="e">
        <f t="shared" si="301"/>
        <v>#N/A</v>
      </c>
      <c r="FM88" s="207" t="e">
        <f t="shared" si="302"/>
        <v>#N/A</v>
      </c>
      <c r="FN88" s="207" t="e">
        <f t="shared" si="303"/>
        <v>#N/A</v>
      </c>
      <c r="FO88" s="207" t="e">
        <f t="shared" si="304"/>
        <v>#N/A</v>
      </c>
      <c r="FP88" s="207" t="e">
        <f t="shared" si="305"/>
        <v>#N/A</v>
      </c>
      <c r="FQ88" s="207" t="e">
        <f t="shared" si="306"/>
        <v>#N/A</v>
      </c>
      <c r="FR88" s="207" t="e">
        <f t="shared" si="307"/>
        <v>#N/A</v>
      </c>
      <c r="FS88" s="207" t="e">
        <f t="shared" si="308"/>
        <v>#N/A</v>
      </c>
      <c r="FT88" s="207" t="e">
        <f t="shared" si="309"/>
        <v>#N/A</v>
      </c>
      <c r="FU88" s="207" t="e">
        <f t="shared" si="310"/>
        <v>#N/A</v>
      </c>
      <c r="FV88" s="207" t="e">
        <f t="shared" si="311"/>
        <v>#N/A</v>
      </c>
      <c r="FW88" s="207" t="e">
        <f t="shared" si="312"/>
        <v>#N/A</v>
      </c>
      <c r="FX88" s="207" t="e">
        <f t="shared" si="313"/>
        <v>#N/A</v>
      </c>
      <c r="FY88" s="207" t="e">
        <f t="shared" si="314"/>
        <v>#N/A</v>
      </c>
      <c r="FZ88" s="207" t="e">
        <f t="shared" si="315"/>
        <v>#N/A</v>
      </c>
      <c r="GA88" s="207" t="e">
        <f t="shared" si="316"/>
        <v>#N/A</v>
      </c>
      <c r="GB88" s="207" t="e">
        <f t="shared" si="317"/>
        <v>#N/A</v>
      </c>
      <c r="GC88" s="207" t="e">
        <f t="shared" si="318"/>
        <v>#N/A</v>
      </c>
      <c r="GD88" s="207" t="e">
        <f t="shared" si="319"/>
        <v>#N/A</v>
      </c>
      <c r="GE88" s="207" t="e">
        <f t="shared" si="320"/>
        <v>#N/A</v>
      </c>
      <c r="GF88" s="207" t="e">
        <f t="shared" si="321"/>
        <v>#N/A</v>
      </c>
      <c r="GG88" s="207" t="e">
        <f t="shared" si="322"/>
        <v>#N/A</v>
      </c>
      <c r="GH88" s="207" t="e">
        <f t="shared" si="323"/>
        <v>#N/A</v>
      </c>
      <c r="GI88" s="207" t="e">
        <f t="shared" si="324"/>
        <v>#N/A</v>
      </c>
      <c r="GJ88" s="207" t="e">
        <f t="shared" si="325"/>
        <v>#N/A</v>
      </c>
      <c r="GK88" s="207" t="e">
        <f t="shared" si="326"/>
        <v>#N/A</v>
      </c>
      <c r="GL88" s="207" t="e">
        <f t="shared" si="327"/>
        <v>#N/A</v>
      </c>
      <c r="GM88" s="207" t="e">
        <f t="shared" si="328"/>
        <v>#N/A</v>
      </c>
      <c r="GN88" s="207" t="e">
        <f t="shared" si="329"/>
        <v>#N/A</v>
      </c>
      <c r="GO88" s="207" t="e">
        <f t="shared" si="330"/>
        <v>#N/A</v>
      </c>
      <c r="GP88" s="207" t="e">
        <f t="shared" si="331"/>
        <v>#N/A</v>
      </c>
      <c r="GQ88" s="207" t="e">
        <f t="shared" si="332"/>
        <v>#N/A</v>
      </c>
      <c r="GR88" s="207" t="e">
        <f t="shared" si="333"/>
        <v>#N/A</v>
      </c>
      <c r="GS88" s="207" t="e">
        <f t="shared" si="334"/>
        <v>#N/A</v>
      </c>
      <c r="GT88" s="207" t="e">
        <f t="shared" si="335"/>
        <v>#N/A</v>
      </c>
      <c r="GU88" s="207" t="e">
        <f t="shared" si="336"/>
        <v>#N/A</v>
      </c>
      <c r="GV88" s="207" t="e">
        <f t="shared" si="337"/>
        <v>#N/A</v>
      </c>
      <c r="GW88" s="207" t="e">
        <f t="shared" si="338"/>
        <v>#N/A</v>
      </c>
      <c r="GX88" s="207" t="e">
        <f t="shared" si="339"/>
        <v>#N/A</v>
      </c>
      <c r="GY88" s="207" t="e">
        <f t="shared" si="340"/>
        <v>#N/A</v>
      </c>
      <c r="GZ88" s="207" t="e">
        <f t="shared" si="341"/>
        <v>#N/A</v>
      </c>
      <c r="HA88" s="207" t="e">
        <f t="shared" si="342"/>
        <v>#N/A</v>
      </c>
      <c r="HB88" s="207" t="e">
        <f t="shared" si="343"/>
        <v>#N/A</v>
      </c>
      <c r="HC88" s="207" t="e">
        <f t="shared" si="344"/>
        <v>#N/A</v>
      </c>
      <c r="HD88" s="207" t="e">
        <f t="shared" si="345"/>
        <v>#N/A</v>
      </c>
      <c r="HE88" s="207" t="e">
        <f t="shared" si="346"/>
        <v>#N/A</v>
      </c>
      <c r="HF88" s="207" t="e">
        <f t="shared" si="347"/>
        <v>#N/A</v>
      </c>
      <c r="HG88" s="207" t="e">
        <f t="shared" si="348"/>
        <v>#N/A</v>
      </c>
      <c r="HH88" s="207" t="e">
        <f t="shared" si="349"/>
        <v>#N/A</v>
      </c>
      <c r="HI88" s="207" t="e">
        <f t="shared" si="350"/>
        <v>#N/A</v>
      </c>
      <c r="HJ88" s="207" t="e">
        <f t="shared" si="351"/>
        <v>#N/A</v>
      </c>
      <c r="HK88" s="207" t="e">
        <f t="shared" si="352"/>
        <v>#N/A</v>
      </c>
      <c r="HL88" s="207" t="e">
        <f t="shared" si="353"/>
        <v>#N/A</v>
      </c>
      <c r="HM88" s="207" t="e">
        <f t="shared" si="354"/>
        <v>#N/A</v>
      </c>
      <c r="HN88" s="207" t="e">
        <f t="shared" si="355"/>
        <v>#N/A</v>
      </c>
      <c r="HO88" s="207" t="e">
        <f t="shared" si="356"/>
        <v>#N/A</v>
      </c>
      <c r="HP88" s="207" t="e">
        <f t="shared" si="357"/>
        <v>#N/A</v>
      </c>
      <c r="HQ88" s="207" t="e">
        <f t="shared" si="358"/>
        <v>#N/A</v>
      </c>
      <c r="HR88" s="207" t="e">
        <f t="shared" si="359"/>
        <v>#N/A</v>
      </c>
      <c r="HS88" s="207" t="e">
        <f t="shared" si="360"/>
        <v>#N/A</v>
      </c>
      <c r="HT88" s="207" t="e">
        <f t="shared" si="361"/>
        <v>#N/A</v>
      </c>
      <c r="HU88" s="207" t="e">
        <f t="shared" si="362"/>
        <v>#N/A</v>
      </c>
      <c r="HV88" s="207" t="e">
        <f t="shared" si="363"/>
        <v>#N/A</v>
      </c>
      <c r="HW88" s="207" t="e">
        <f t="shared" si="364"/>
        <v>#N/A</v>
      </c>
      <c r="HX88" s="207" t="e">
        <f t="shared" si="365"/>
        <v>#N/A</v>
      </c>
      <c r="HY88" s="207" t="e">
        <f t="shared" si="366"/>
        <v>#N/A</v>
      </c>
      <c r="HZ88" s="207" t="e">
        <f t="shared" si="367"/>
        <v>#N/A</v>
      </c>
      <c r="IA88" s="207" t="e">
        <f t="shared" si="368"/>
        <v>#N/A</v>
      </c>
      <c r="IB88" s="207" t="e">
        <f t="shared" si="369"/>
        <v>#N/A</v>
      </c>
    </row>
    <row r="89" spans="1:236" hidden="1" x14ac:dyDescent="0.25">
      <c r="A89" s="22">
        <v>86</v>
      </c>
      <c r="B89" s="110" t="str">
        <f t="shared" si="253"/>
        <v/>
      </c>
      <c r="C89" s="124"/>
      <c r="D89" s="110" t="str">
        <f t="shared" si="254"/>
        <v/>
      </c>
      <c r="E89" s="119" t="str">
        <f t="shared" si="255"/>
        <v/>
      </c>
      <c r="F89" s="23" t="str">
        <f t="shared" si="256"/>
        <v/>
      </c>
      <c r="G89" s="24" t="str">
        <f t="shared" si="257"/>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258"/>
        <v/>
      </c>
      <c r="K89" s="26"/>
      <c r="L89" s="24" t="str">
        <f>IF(OR(F89="",K89=""),"",MATCH(K89,Confidence!$A$1:$A$10,0))</f>
        <v/>
      </c>
      <c r="M89" s="27" t="str">
        <f t="shared" si="259"/>
        <v/>
      </c>
      <c r="N89" s="27" t="str">
        <f t="shared" si="260"/>
        <v/>
      </c>
      <c r="O89" s="24"/>
      <c r="P89" s="111" t="str">
        <f t="shared" si="261"/>
        <v/>
      </c>
      <c r="Q89" s="111" t="str">
        <f t="shared" si="262"/>
        <v/>
      </c>
      <c r="R89" s="39" t="str">
        <f t="shared" si="263"/>
        <v/>
      </c>
      <c r="S89" s="124"/>
      <c r="T89" s="218" t="str">
        <f>IF(AND(B89&gt;0,C89&gt;0,D89&gt;0,M89&gt;0,N89&gt;0,S89&gt;0,NOT(K89="")),ABS(VLOOKUP($S$1,VLookups!$A$28:$B$29,2,FALSE)-_xlfn.BETA.DIST(S89,IF(G89="L",N89,M89),IF(G89="L",M89,N89),TRUE,B89,D89)),"")</f>
        <v/>
      </c>
      <c r="U89" s="121" t="str">
        <f>IF(OR($M89="",$N89=""),"",_xlfn.BETA.INV(ABS(VLOOKUP($S$1,VLookups!$A$28:$B$29,2,FALSE)-U$3),IF($G89="L",$N89,$M89),IF($G89="L",$M89,$N89),$B89,$D89))</f>
        <v/>
      </c>
      <c r="V89" s="122" t="str">
        <f>IF(OR($M89="",$N89=""),"",_xlfn.BETA.INV(ABS(VLOOKUP($S$1,VLookups!$A$28:$B$29,2,FALSE)-V$3),IF($G89="L",$N89,$M89),IF($G89="L",$M89,$N89),$B89,$D89))</f>
        <v/>
      </c>
      <c r="W89" s="121" t="str">
        <f>IF(OR($M89="",$N89=""),"",_xlfn.BETA.INV(ABS(VLOOKUP($S$1,VLookups!$A$28:$B$29,2,FALSE)-W$3),IF($G89="L",$N89,$M89),IF($G89="L",$M89,$N89),$B89,$D89))</f>
        <v/>
      </c>
      <c r="X89" s="122" t="str">
        <f>IF(OR($M89="",$N89=""),"",_xlfn.BETA.INV(ABS(VLOOKUP($S$1,VLookups!$A$28:$B$29,2,FALSE)-X$3),IF($G89="L",$N89,$M89),IF($G89="L",$M89,$N89),$B89,$D89))</f>
        <v/>
      </c>
      <c r="Y89" s="121" t="str">
        <f>IF(OR($M89="",$N89=""),"",_xlfn.BETA.INV(ABS(VLOOKUP($S$1,VLookups!$A$28:$B$29,2,FALSE)-Y$3),IF($G89="L",$N89,$M89),IF($G89="L",$M89,$N89),$B89,$D89))</f>
        <v/>
      </c>
      <c r="Z89" s="122" t="str">
        <f>IF(OR($M89="",$N89=""),"",_xlfn.BETA.INV(ABS(VLOOKUP($S$1,VLookups!$A$28:$B$29,2,FALSE)-Z$3),IF($G89="L",$N89,$M89),IF($G89="L",$M89,$N89),$B89,$D89))</f>
        <v/>
      </c>
      <c r="AA89" s="121" t="str">
        <f>IF(OR($M89="",$N89=""),"",_xlfn.BETA.INV(ABS(VLOOKUP($S$1,VLookups!$A$28:$B$29,2,FALSE)-AA$3),IF($G89="L",$N89,$M89),IF($G89="L",$M89,$N89),$B89,$D89))</f>
        <v/>
      </c>
      <c r="AB89" s="122" t="str">
        <f>IF(OR($M89="",$N89=""),"",_xlfn.BETA.INV(ABS(VLOOKUP($S$1,VLookups!$A$28:$B$29,2,FALSE)-AB$3),IF($G89="L",$N89,$M89),IF($G89="L",$M89,$N89),$B89,$D89))</f>
        <v/>
      </c>
      <c r="AC89" s="121" t="str">
        <f>IF(OR($M89="",$N89=""),"",_xlfn.BETA.INV(ABS(VLOOKUP($S$1,VLookups!$A$28:$B$29,2,FALSE)-AC$3),IF($G89="L",$N89,$M89),IF($G89="L",$M89,$N89),$B89,$D89))</f>
        <v/>
      </c>
      <c r="AD89" s="122" t="str">
        <f>IF(OR($M89="",$N89=""),"",_xlfn.BETA.INV(ABS(VLOOKUP($S$1,VLookups!$A$28:$B$29,2,FALSE)-AD$3),IF($G89="L",$N89,$M89),IF($G89="L",$M89,$N89),$B89,$D89))</f>
        <v/>
      </c>
      <c r="AE89" s="121" t="str">
        <f>IF(OR($M89="",$N89=""),"",_xlfn.BETA.INV(ABS(VLOOKUP($S$1,VLookups!$A$28:$B$29,2,FALSE)-AE$3),IF($G89="L",$N89,$M89),IF($G89="L",$M89,$N89),$B89,$D89))</f>
        <v/>
      </c>
      <c r="AF89" s="122" t="str">
        <f>IF(OR($M89="",$N89=""),"",_xlfn.BETA.INV(ABS(VLOOKUP($S$1,VLookups!$A$28:$B$29,2,FALSE)-AF$3),IF($G89="L",$N89,$M89),IF($G89="L",$M89,$N89),$B89,$D89))</f>
        <v/>
      </c>
      <c r="AG89" s="17"/>
      <c r="AH89" s="208" t="str">
        <f t="shared" si="264"/>
        <v/>
      </c>
      <c r="AI89" s="206" t="str">
        <f t="shared" si="265"/>
        <v/>
      </c>
      <c r="AJ89" s="190" t="str">
        <f t="shared" ref="AJ89:CU89" si="408">IF(ISNONTEXT($AH89),AI89+$AH89,"")</f>
        <v/>
      </c>
      <c r="AK89" s="190" t="str">
        <f t="shared" si="408"/>
        <v/>
      </c>
      <c r="AL89" s="190" t="str">
        <f t="shared" si="408"/>
        <v/>
      </c>
      <c r="AM89" s="190" t="str">
        <f t="shared" si="408"/>
        <v/>
      </c>
      <c r="AN89" s="190" t="str">
        <f t="shared" si="408"/>
        <v/>
      </c>
      <c r="AO89" s="190" t="str">
        <f t="shared" si="408"/>
        <v/>
      </c>
      <c r="AP89" s="190" t="str">
        <f t="shared" si="408"/>
        <v/>
      </c>
      <c r="AQ89" s="190" t="str">
        <f t="shared" si="408"/>
        <v/>
      </c>
      <c r="AR89" s="190" t="str">
        <f t="shared" si="408"/>
        <v/>
      </c>
      <c r="AS89" s="190" t="str">
        <f t="shared" si="408"/>
        <v/>
      </c>
      <c r="AT89" s="190" t="str">
        <f t="shared" si="408"/>
        <v/>
      </c>
      <c r="AU89" s="190" t="str">
        <f t="shared" si="408"/>
        <v/>
      </c>
      <c r="AV89" s="190" t="str">
        <f t="shared" si="408"/>
        <v/>
      </c>
      <c r="AW89" s="190" t="str">
        <f t="shared" si="408"/>
        <v/>
      </c>
      <c r="AX89" s="190" t="str">
        <f t="shared" si="408"/>
        <v/>
      </c>
      <c r="AY89" s="190" t="str">
        <f t="shared" si="408"/>
        <v/>
      </c>
      <c r="AZ89" s="190" t="str">
        <f t="shared" si="408"/>
        <v/>
      </c>
      <c r="BA89" s="190" t="str">
        <f t="shared" si="408"/>
        <v/>
      </c>
      <c r="BB89" s="190" t="str">
        <f t="shared" si="408"/>
        <v/>
      </c>
      <c r="BC89" s="190" t="str">
        <f t="shared" si="408"/>
        <v/>
      </c>
      <c r="BD89" s="190" t="str">
        <f t="shared" si="408"/>
        <v/>
      </c>
      <c r="BE89" s="190" t="str">
        <f t="shared" si="408"/>
        <v/>
      </c>
      <c r="BF89" s="190" t="str">
        <f t="shared" si="408"/>
        <v/>
      </c>
      <c r="BG89" s="190" t="str">
        <f t="shared" si="408"/>
        <v/>
      </c>
      <c r="BH89" s="190" t="str">
        <f t="shared" si="408"/>
        <v/>
      </c>
      <c r="BI89" s="190" t="str">
        <f t="shared" si="408"/>
        <v/>
      </c>
      <c r="BJ89" s="190" t="str">
        <f t="shared" si="408"/>
        <v/>
      </c>
      <c r="BK89" s="190" t="str">
        <f t="shared" si="408"/>
        <v/>
      </c>
      <c r="BL89" s="190" t="str">
        <f t="shared" si="408"/>
        <v/>
      </c>
      <c r="BM89" s="190" t="str">
        <f t="shared" si="408"/>
        <v/>
      </c>
      <c r="BN89" s="190" t="str">
        <f t="shared" si="408"/>
        <v/>
      </c>
      <c r="BO89" s="190" t="str">
        <f t="shared" si="408"/>
        <v/>
      </c>
      <c r="BP89" s="190" t="str">
        <f t="shared" si="408"/>
        <v/>
      </c>
      <c r="BQ89" s="190" t="str">
        <f t="shared" si="408"/>
        <v/>
      </c>
      <c r="BR89" s="190" t="str">
        <f t="shared" si="408"/>
        <v/>
      </c>
      <c r="BS89" s="190" t="str">
        <f t="shared" si="408"/>
        <v/>
      </c>
      <c r="BT89" s="190" t="str">
        <f t="shared" si="408"/>
        <v/>
      </c>
      <c r="BU89" s="190" t="str">
        <f t="shared" si="408"/>
        <v/>
      </c>
      <c r="BV89" s="190" t="str">
        <f t="shared" si="408"/>
        <v/>
      </c>
      <c r="BW89" s="190" t="str">
        <f t="shared" si="408"/>
        <v/>
      </c>
      <c r="BX89" s="190" t="str">
        <f t="shared" si="408"/>
        <v/>
      </c>
      <c r="BY89" s="190" t="str">
        <f t="shared" si="408"/>
        <v/>
      </c>
      <c r="BZ89" s="190" t="str">
        <f t="shared" si="408"/>
        <v/>
      </c>
      <c r="CA89" s="190" t="str">
        <f t="shared" si="408"/>
        <v/>
      </c>
      <c r="CB89" s="190" t="str">
        <f t="shared" si="408"/>
        <v/>
      </c>
      <c r="CC89" s="190" t="str">
        <f t="shared" si="408"/>
        <v/>
      </c>
      <c r="CD89" s="190" t="str">
        <f t="shared" si="408"/>
        <v/>
      </c>
      <c r="CE89" s="190" t="str">
        <f t="shared" si="408"/>
        <v/>
      </c>
      <c r="CF89" s="190" t="str">
        <f t="shared" si="408"/>
        <v/>
      </c>
      <c r="CG89" s="190" t="str">
        <f t="shared" si="408"/>
        <v/>
      </c>
      <c r="CH89" s="190" t="str">
        <f t="shared" si="408"/>
        <v/>
      </c>
      <c r="CI89" s="190" t="str">
        <f t="shared" si="408"/>
        <v/>
      </c>
      <c r="CJ89" s="190" t="str">
        <f t="shared" si="408"/>
        <v/>
      </c>
      <c r="CK89" s="190" t="str">
        <f t="shared" si="408"/>
        <v/>
      </c>
      <c r="CL89" s="190" t="str">
        <f t="shared" si="408"/>
        <v/>
      </c>
      <c r="CM89" s="190" t="str">
        <f t="shared" si="408"/>
        <v/>
      </c>
      <c r="CN89" s="190" t="str">
        <f t="shared" si="408"/>
        <v/>
      </c>
      <c r="CO89" s="190" t="str">
        <f t="shared" si="408"/>
        <v/>
      </c>
      <c r="CP89" s="190" t="str">
        <f t="shared" si="408"/>
        <v/>
      </c>
      <c r="CQ89" s="190" t="str">
        <f t="shared" si="408"/>
        <v/>
      </c>
      <c r="CR89" s="190" t="str">
        <f t="shared" si="408"/>
        <v/>
      </c>
      <c r="CS89" s="190" t="str">
        <f t="shared" si="408"/>
        <v/>
      </c>
      <c r="CT89" s="190" t="str">
        <f t="shared" si="408"/>
        <v/>
      </c>
      <c r="CU89" s="190" t="str">
        <f t="shared" si="408"/>
        <v/>
      </c>
      <c r="CV89" s="190" t="str">
        <f t="shared" ref="CV89:ED89" si="409">IF(ISNONTEXT($AH89),CU89+$AH89,"")</f>
        <v/>
      </c>
      <c r="CW89" s="190" t="str">
        <f t="shared" si="409"/>
        <v/>
      </c>
      <c r="CX89" s="190" t="str">
        <f t="shared" si="409"/>
        <v/>
      </c>
      <c r="CY89" s="190" t="str">
        <f t="shared" si="409"/>
        <v/>
      </c>
      <c r="CZ89" s="190" t="str">
        <f t="shared" si="409"/>
        <v/>
      </c>
      <c r="DA89" s="190" t="str">
        <f t="shared" si="409"/>
        <v/>
      </c>
      <c r="DB89" s="190" t="str">
        <f t="shared" si="409"/>
        <v/>
      </c>
      <c r="DC89" s="190" t="str">
        <f t="shared" si="409"/>
        <v/>
      </c>
      <c r="DD89" s="190" t="str">
        <f t="shared" si="409"/>
        <v/>
      </c>
      <c r="DE89" s="190" t="str">
        <f t="shared" si="409"/>
        <v/>
      </c>
      <c r="DF89" s="190" t="str">
        <f t="shared" si="409"/>
        <v/>
      </c>
      <c r="DG89" s="190" t="str">
        <f t="shared" si="409"/>
        <v/>
      </c>
      <c r="DH89" s="190" t="str">
        <f t="shared" si="409"/>
        <v/>
      </c>
      <c r="DI89" s="190" t="str">
        <f t="shared" si="409"/>
        <v/>
      </c>
      <c r="DJ89" s="190" t="str">
        <f t="shared" si="409"/>
        <v/>
      </c>
      <c r="DK89" s="190" t="str">
        <f t="shared" si="409"/>
        <v/>
      </c>
      <c r="DL89" s="190" t="str">
        <f t="shared" si="409"/>
        <v/>
      </c>
      <c r="DM89" s="190" t="str">
        <f t="shared" si="409"/>
        <v/>
      </c>
      <c r="DN89" s="190" t="str">
        <f t="shared" si="409"/>
        <v/>
      </c>
      <c r="DO89" s="190" t="str">
        <f t="shared" si="409"/>
        <v/>
      </c>
      <c r="DP89" s="190" t="str">
        <f t="shared" si="409"/>
        <v/>
      </c>
      <c r="DQ89" s="190" t="str">
        <f t="shared" si="409"/>
        <v/>
      </c>
      <c r="DR89" s="190" t="str">
        <f t="shared" si="409"/>
        <v/>
      </c>
      <c r="DS89" s="190" t="str">
        <f t="shared" si="409"/>
        <v/>
      </c>
      <c r="DT89" s="190" t="str">
        <f t="shared" si="409"/>
        <v/>
      </c>
      <c r="DU89" s="190" t="str">
        <f t="shared" si="409"/>
        <v/>
      </c>
      <c r="DV89" s="190" t="str">
        <f t="shared" si="409"/>
        <v/>
      </c>
      <c r="DW89" s="190" t="str">
        <f t="shared" si="409"/>
        <v/>
      </c>
      <c r="DX89" s="190" t="str">
        <f t="shared" si="409"/>
        <v/>
      </c>
      <c r="DY89" s="190" t="str">
        <f t="shared" si="409"/>
        <v/>
      </c>
      <c r="DZ89" s="190" t="str">
        <f t="shared" si="409"/>
        <v/>
      </c>
      <c r="EA89" s="190" t="str">
        <f t="shared" si="409"/>
        <v/>
      </c>
      <c r="EB89" s="190" t="str">
        <f t="shared" si="409"/>
        <v/>
      </c>
      <c r="EC89" s="190" t="str">
        <f t="shared" si="409"/>
        <v/>
      </c>
      <c r="ED89" s="190" t="str">
        <f t="shared" si="409"/>
        <v/>
      </c>
      <c r="EE89" s="206" t="str">
        <f t="shared" si="268"/>
        <v/>
      </c>
      <c r="EF89" s="207" t="e">
        <f t="shared" si="269"/>
        <v>#N/A</v>
      </c>
      <c r="EG89" s="207" t="e">
        <f t="shared" si="270"/>
        <v>#N/A</v>
      </c>
      <c r="EH89" s="207" t="e">
        <f t="shared" si="271"/>
        <v>#N/A</v>
      </c>
      <c r="EI89" s="207" t="e">
        <f t="shared" si="272"/>
        <v>#N/A</v>
      </c>
      <c r="EJ89" s="207" t="e">
        <f t="shared" si="273"/>
        <v>#N/A</v>
      </c>
      <c r="EK89" s="207" t="e">
        <f t="shared" si="274"/>
        <v>#N/A</v>
      </c>
      <c r="EL89" s="207" t="e">
        <f t="shared" si="275"/>
        <v>#N/A</v>
      </c>
      <c r="EM89" s="207" t="e">
        <f t="shared" si="276"/>
        <v>#N/A</v>
      </c>
      <c r="EN89" s="207" t="e">
        <f t="shared" si="277"/>
        <v>#N/A</v>
      </c>
      <c r="EO89" s="207" t="e">
        <f t="shared" si="278"/>
        <v>#N/A</v>
      </c>
      <c r="EP89" s="207" t="e">
        <f t="shared" si="279"/>
        <v>#N/A</v>
      </c>
      <c r="EQ89" s="207" t="e">
        <f t="shared" si="280"/>
        <v>#N/A</v>
      </c>
      <c r="ER89" s="207" t="e">
        <f t="shared" si="281"/>
        <v>#N/A</v>
      </c>
      <c r="ES89" s="207" t="e">
        <f t="shared" si="282"/>
        <v>#N/A</v>
      </c>
      <c r="ET89" s="207" t="e">
        <f t="shared" si="283"/>
        <v>#N/A</v>
      </c>
      <c r="EU89" s="207" t="e">
        <f t="shared" si="284"/>
        <v>#N/A</v>
      </c>
      <c r="EV89" s="207" t="e">
        <f t="shared" si="285"/>
        <v>#N/A</v>
      </c>
      <c r="EW89" s="207" t="e">
        <f t="shared" si="286"/>
        <v>#N/A</v>
      </c>
      <c r="EX89" s="207" t="e">
        <f t="shared" si="287"/>
        <v>#N/A</v>
      </c>
      <c r="EY89" s="207" t="e">
        <f t="shared" si="288"/>
        <v>#N/A</v>
      </c>
      <c r="EZ89" s="207" t="e">
        <f t="shared" si="289"/>
        <v>#N/A</v>
      </c>
      <c r="FA89" s="207" t="e">
        <f t="shared" si="290"/>
        <v>#N/A</v>
      </c>
      <c r="FB89" s="207" t="e">
        <f t="shared" si="291"/>
        <v>#N/A</v>
      </c>
      <c r="FC89" s="207" t="e">
        <f t="shared" si="292"/>
        <v>#N/A</v>
      </c>
      <c r="FD89" s="207" t="e">
        <f t="shared" si="293"/>
        <v>#N/A</v>
      </c>
      <c r="FE89" s="207" t="e">
        <f t="shared" si="294"/>
        <v>#N/A</v>
      </c>
      <c r="FF89" s="207" t="e">
        <f t="shared" si="295"/>
        <v>#N/A</v>
      </c>
      <c r="FG89" s="207" t="e">
        <f t="shared" si="296"/>
        <v>#N/A</v>
      </c>
      <c r="FH89" s="207" t="e">
        <f t="shared" si="297"/>
        <v>#N/A</v>
      </c>
      <c r="FI89" s="207" t="e">
        <f t="shared" si="298"/>
        <v>#N/A</v>
      </c>
      <c r="FJ89" s="207" t="e">
        <f t="shared" si="299"/>
        <v>#N/A</v>
      </c>
      <c r="FK89" s="207" t="e">
        <f t="shared" si="300"/>
        <v>#N/A</v>
      </c>
      <c r="FL89" s="207" t="e">
        <f t="shared" si="301"/>
        <v>#N/A</v>
      </c>
      <c r="FM89" s="207" t="e">
        <f t="shared" si="302"/>
        <v>#N/A</v>
      </c>
      <c r="FN89" s="207" t="e">
        <f t="shared" si="303"/>
        <v>#N/A</v>
      </c>
      <c r="FO89" s="207" t="e">
        <f t="shared" si="304"/>
        <v>#N/A</v>
      </c>
      <c r="FP89" s="207" t="e">
        <f t="shared" si="305"/>
        <v>#N/A</v>
      </c>
      <c r="FQ89" s="207" t="e">
        <f t="shared" si="306"/>
        <v>#N/A</v>
      </c>
      <c r="FR89" s="207" t="e">
        <f t="shared" si="307"/>
        <v>#N/A</v>
      </c>
      <c r="FS89" s="207" t="e">
        <f t="shared" si="308"/>
        <v>#N/A</v>
      </c>
      <c r="FT89" s="207" t="e">
        <f t="shared" si="309"/>
        <v>#N/A</v>
      </c>
      <c r="FU89" s="207" t="e">
        <f t="shared" si="310"/>
        <v>#N/A</v>
      </c>
      <c r="FV89" s="207" t="e">
        <f t="shared" si="311"/>
        <v>#N/A</v>
      </c>
      <c r="FW89" s="207" t="e">
        <f t="shared" si="312"/>
        <v>#N/A</v>
      </c>
      <c r="FX89" s="207" t="e">
        <f t="shared" si="313"/>
        <v>#N/A</v>
      </c>
      <c r="FY89" s="207" t="e">
        <f t="shared" si="314"/>
        <v>#N/A</v>
      </c>
      <c r="FZ89" s="207" t="e">
        <f t="shared" si="315"/>
        <v>#N/A</v>
      </c>
      <c r="GA89" s="207" t="e">
        <f t="shared" si="316"/>
        <v>#N/A</v>
      </c>
      <c r="GB89" s="207" t="e">
        <f t="shared" si="317"/>
        <v>#N/A</v>
      </c>
      <c r="GC89" s="207" t="e">
        <f t="shared" si="318"/>
        <v>#N/A</v>
      </c>
      <c r="GD89" s="207" t="e">
        <f t="shared" si="319"/>
        <v>#N/A</v>
      </c>
      <c r="GE89" s="207" t="e">
        <f t="shared" si="320"/>
        <v>#N/A</v>
      </c>
      <c r="GF89" s="207" t="e">
        <f t="shared" si="321"/>
        <v>#N/A</v>
      </c>
      <c r="GG89" s="207" t="e">
        <f t="shared" si="322"/>
        <v>#N/A</v>
      </c>
      <c r="GH89" s="207" t="e">
        <f t="shared" si="323"/>
        <v>#N/A</v>
      </c>
      <c r="GI89" s="207" t="e">
        <f t="shared" si="324"/>
        <v>#N/A</v>
      </c>
      <c r="GJ89" s="207" t="e">
        <f t="shared" si="325"/>
        <v>#N/A</v>
      </c>
      <c r="GK89" s="207" t="e">
        <f t="shared" si="326"/>
        <v>#N/A</v>
      </c>
      <c r="GL89" s="207" t="e">
        <f t="shared" si="327"/>
        <v>#N/A</v>
      </c>
      <c r="GM89" s="207" t="e">
        <f t="shared" si="328"/>
        <v>#N/A</v>
      </c>
      <c r="GN89" s="207" t="e">
        <f t="shared" si="329"/>
        <v>#N/A</v>
      </c>
      <c r="GO89" s="207" t="e">
        <f t="shared" si="330"/>
        <v>#N/A</v>
      </c>
      <c r="GP89" s="207" t="e">
        <f t="shared" si="331"/>
        <v>#N/A</v>
      </c>
      <c r="GQ89" s="207" t="e">
        <f t="shared" si="332"/>
        <v>#N/A</v>
      </c>
      <c r="GR89" s="207" t="e">
        <f t="shared" si="333"/>
        <v>#N/A</v>
      </c>
      <c r="GS89" s="207" t="e">
        <f t="shared" si="334"/>
        <v>#N/A</v>
      </c>
      <c r="GT89" s="207" t="e">
        <f t="shared" si="335"/>
        <v>#N/A</v>
      </c>
      <c r="GU89" s="207" t="e">
        <f t="shared" si="336"/>
        <v>#N/A</v>
      </c>
      <c r="GV89" s="207" t="e">
        <f t="shared" si="337"/>
        <v>#N/A</v>
      </c>
      <c r="GW89" s="207" t="e">
        <f t="shared" si="338"/>
        <v>#N/A</v>
      </c>
      <c r="GX89" s="207" t="e">
        <f t="shared" si="339"/>
        <v>#N/A</v>
      </c>
      <c r="GY89" s="207" t="e">
        <f t="shared" si="340"/>
        <v>#N/A</v>
      </c>
      <c r="GZ89" s="207" t="e">
        <f t="shared" si="341"/>
        <v>#N/A</v>
      </c>
      <c r="HA89" s="207" t="e">
        <f t="shared" si="342"/>
        <v>#N/A</v>
      </c>
      <c r="HB89" s="207" t="e">
        <f t="shared" si="343"/>
        <v>#N/A</v>
      </c>
      <c r="HC89" s="207" t="e">
        <f t="shared" si="344"/>
        <v>#N/A</v>
      </c>
      <c r="HD89" s="207" t="e">
        <f t="shared" si="345"/>
        <v>#N/A</v>
      </c>
      <c r="HE89" s="207" t="e">
        <f t="shared" si="346"/>
        <v>#N/A</v>
      </c>
      <c r="HF89" s="207" t="e">
        <f t="shared" si="347"/>
        <v>#N/A</v>
      </c>
      <c r="HG89" s="207" t="e">
        <f t="shared" si="348"/>
        <v>#N/A</v>
      </c>
      <c r="HH89" s="207" t="e">
        <f t="shared" si="349"/>
        <v>#N/A</v>
      </c>
      <c r="HI89" s="207" t="e">
        <f t="shared" si="350"/>
        <v>#N/A</v>
      </c>
      <c r="HJ89" s="207" t="e">
        <f t="shared" si="351"/>
        <v>#N/A</v>
      </c>
      <c r="HK89" s="207" t="e">
        <f t="shared" si="352"/>
        <v>#N/A</v>
      </c>
      <c r="HL89" s="207" t="e">
        <f t="shared" si="353"/>
        <v>#N/A</v>
      </c>
      <c r="HM89" s="207" t="e">
        <f t="shared" si="354"/>
        <v>#N/A</v>
      </c>
      <c r="HN89" s="207" t="e">
        <f t="shared" si="355"/>
        <v>#N/A</v>
      </c>
      <c r="HO89" s="207" t="e">
        <f t="shared" si="356"/>
        <v>#N/A</v>
      </c>
      <c r="HP89" s="207" t="e">
        <f t="shared" si="357"/>
        <v>#N/A</v>
      </c>
      <c r="HQ89" s="207" t="e">
        <f t="shared" si="358"/>
        <v>#N/A</v>
      </c>
      <c r="HR89" s="207" t="e">
        <f t="shared" si="359"/>
        <v>#N/A</v>
      </c>
      <c r="HS89" s="207" t="e">
        <f t="shared" si="360"/>
        <v>#N/A</v>
      </c>
      <c r="HT89" s="207" t="e">
        <f t="shared" si="361"/>
        <v>#N/A</v>
      </c>
      <c r="HU89" s="207" t="e">
        <f t="shared" si="362"/>
        <v>#N/A</v>
      </c>
      <c r="HV89" s="207" t="e">
        <f t="shared" si="363"/>
        <v>#N/A</v>
      </c>
      <c r="HW89" s="207" t="e">
        <f t="shared" si="364"/>
        <v>#N/A</v>
      </c>
      <c r="HX89" s="207" t="e">
        <f t="shared" si="365"/>
        <v>#N/A</v>
      </c>
      <c r="HY89" s="207" t="e">
        <f t="shared" si="366"/>
        <v>#N/A</v>
      </c>
      <c r="HZ89" s="207" t="e">
        <f t="shared" si="367"/>
        <v>#N/A</v>
      </c>
      <c r="IA89" s="207" t="e">
        <f t="shared" si="368"/>
        <v>#N/A</v>
      </c>
      <c r="IB89" s="207" t="e">
        <f t="shared" si="369"/>
        <v>#N/A</v>
      </c>
    </row>
    <row r="90" spans="1:236" hidden="1" x14ac:dyDescent="0.25">
      <c r="A90" s="22">
        <v>87</v>
      </c>
      <c r="B90" s="110" t="str">
        <f t="shared" si="253"/>
        <v/>
      </c>
      <c r="C90" s="124"/>
      <c r="D90" s="110" t="str">
        <f t="shared" si="254"/>
        <v/>
      </c>
      <c r="E90" s="119" t="str">
        <f t="shared" si="255"/>
        <v/>
      </c>
      <c r="F90" s="23" t="str">
        <f t="shared" si="256"/>
        <v/>
      </c>
      <c r="G90" s="24" t="str">
        <f t="shared" si="257"/>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258"/>
        <v/>
      </c>
      <c r="K90" s="26"/>
      <c r="L90" s="24" t="str">
        <f>IF(OR(F90="",K90=""),"",MATCH(K90,Confidence!$A$1:$A$10,0))</f>
        <v/>
      </c>
      <c r="M90" s="27" t="str">
        <f t="shared" si="259"/>
        <v/>
      </c>
      <c r="N90" s="27" t="str">
        <f t="shared" si="260"/>
        <v/>
      </c>
      <c r="O90" s="24"/>
      <c r="P90" s="111" t="str">
        <f t="shared" si="261"/>
        <v/>
      </c>
      <c r="Q90" s="111" t="str">
        <f t="shared" si="262"/>
        <v/>
      </c>
      <c r="R90" s="39" t="str">
        <f t="shared" si="263"/>
        <v/>
      </c>
      <c r="S90" s="124"/>
      <c r="T90" s="218" t="str">
        <f>IF(AND(B90&gt;0,C90&gt;0,D90&gt;0,M90&gt;0,N90&gt;0,S90&gt;0,NOT(K90="")),ABS(VLOOKUP($S$1,VLookups!$A$28:$B$29,2,FALSE)-_xlfn.BETA.DIST(S90,IF(G90="L",N90,M90),IF(G90="L",M90,N90),TRUE,B90,D90)),"")</f>
        <v/>
      </c>
      <c r="U90" s="121" t="str">
        <f>IF(OR($M90="",$N90=""),"",_xlfn.BETA.INV(ABS(VLOOKUP($S$1,VLookups!$A$28:$B$29,2,FALSE)-U$3),IF($G90="L",$N90,$M90),IF($G90="L",$M90,$N90),$B90,$D90))</f>
        <v/>
      </c>
      <c r="V90" s="122" t="str">
        <f>IF(OR($M90="",$N90=""),"",_xlfn.BETA.INV(ABS(VLOOKUP($S$1,VLookups!$A$28:$B$29,2,FALSE)-V$3),IF($G90="L",$N90,$M90),IF($G90="L",$M90,$N90),$B90,$D90))</f>
        <v/>
      </c>
      <c r="W90" s="121" t="str">
        <f>IF(OR($M90="",$N90=""),"",_xlfn.BETA.INV(ABS(VLOOKUP($S$1,VLookups!$A$28:$B$29,2,FALSE)-W$3),IF($G90="L",$N90,$M90),IF($G90="L",$M90,$N90),$B90,$D90))</f>
        <v/>
      </c>
      <c r="X90" s="122" t="str">
        <f>IF(OR($M90="",$N90=""),"",_xlfn.BETA.INV(ABS(VLOOKUP($S$1,VLookups!$A$28:$B$29,2,FALSE)-X$3),IF($G90="L",$N90,$M90),IF($G90="L",$M90,$N90),$B90,$D90))</f>
        <v/>
      </c>
      <c r="Y90" s="121" t="str">
        <f>IF(OR($M90="",$N90=""),"",_xlfn.BETA.INV(ABS(VLOOKUP($S$1,VLookups!$A$28:$B$29,2,FALSE)-Y$3),IF($G90="L",$N90,$M90),IF($G90="L",$M90,$N90),$B90,$D90))</f>
        <v/>
      </c>
      <c r="Z90" s="122" t="str">
        <f>IF(OR($M90="",$N90=""),"",_xlfn.BETA.INV(ABS(VLOOKUP($S$1,VLookups!$A$28:$B$29,2,FALSE)-Z$3),IF($G90="L",$N90,$M90),IF($G90="L",$M90,$N90),$B90,$D90))</f>
        <v/>
      </c>
      <c r="AA90" s="121" t="str">
        <f>IF(OR($M90="",$N90=""),"",_xlfn.BETA.INV(ABS(VLOOKUP($S$1,VLookups!$A$28:$B$29,2,FALSE)-AA$3),IF($G90="L",$N90,$M90),IF($G90="L",$M90,$N90),$B90,$D90))</f>
        <v/>
      </c>
      <c r="AB90" s="122" t="str">
        <f>IF(OR($M90="",$N90=""),"",_xlfn.BETA.INV(ABS(VLOOKUP($S$1,VLookups!$A$28:$B$29,2,FALSE)-AB$3),IF($G90="L",$N90,$M90),IF($G90="L",$M90,$N90),$B90,$D90))</f>
        <v/>
      </c>
      <c r="AC90" s="121" t="str">
        <f>IF(OR($M90="",$N90=""),"",_xlfn.BETA.INV(ABS(VLOOKUP($S$1,VLookups!$A$28:$B$29,2,FALSE)-AC$3),IF($G90="L",$N90,$M90),IF($G90="L",$M90,$N90),$B90,$D90))</f>
        <v/>
      </c>
      <c r="AD90" s="122" t="str">
        <f>IF(OR($M90="",$N90=""),"",_xlfn.BETA.INV(ABS(VLOOKUP($S$1,VLookups!$A$28:$B$29,2,FALSE)-AD$3),IF($G90="L",$N90,$M90),IF($G90="L",$M90,$N90),$B90,$D90))</f>
        <v/>
      </c>
      <c r="AE90" s="121" t="str">
        <f>IF(OR($M90="",$N90=""),"",_xlfn.BETA.INV(ABS(VLOOKUP($S$1,VLookups!$A$28:$B$29,2,FALSE)-AE$3),IF($G90="L",$N90,$M90),IF($G90="L",$M90,$N90),$B90,$D90))</f>
        <v/>
      </c>
      <c r="AF90" s="122" t="str">
        <f>IF(OR($M90="",$N90=""),"",_xlfn.BETA.INV(ABS(VLOOKUP($S$1,VLookups!$A$28:$B$29,2,FALSE)-AF$3),IF($G90="L",$N90,$M90),IF($G90="L",$M90,$N90),$B90,$D90))</f>
        <v/>
      </c>
      <c r="AG90" s="17"/>
      <c r="AH90" s="208" t="str">
        <f t="shared" si="264"/>
        <v/>
      </c>
      <c r="AI90" s="206" t="str">
        <f t="shared" si="265"/>
        <v/>
      </c>
      <c r="AJ90" s="190" t="str">
        <f t="shared" ref="AJ90:CU90" si="410">IF(ISNONTEXT($AH90),AI90+$AH90,"")</f>
        <v/>
      </c>
      <c r="AK90" s="190" t="str">
        <f t="shared" si="410"/>
        <v/>
      </c>
      <c r="AL90" s="190" t="str">
        <f t="shared" si="410"/>
        <v/>
      </c>
      <c r="AM90" s="190" t="str">
        <f t="shared" si="410"/>
        <v/>
      </c>
      <c r="AN90" s="190" t="str">
        <f t="shared" si="410"/>
        <v/>
      </c>
      <c r="AO90" s="190" t="str">
        <f t="shared" si="410"/>
        <v/>
      </c>
      <c r="AP90" s="190" t="str">
        <f t="shared" si="410"/>
        <v/>
      </c>
      <c r="AQ90" s="190" t="str">
        <f t="shared" si="410"/>
        <v/>
      </c>
      <c r="AR90" s="190" t="str">
        <f t="shared" si="410"/>
        <v/>
      </c>
      <c r="AS90" s="190" t="str">
        <f t="shared" si="410"/>
        <v/>
      </c>
      <c r="AT90" s="190" t="str">
        <f t="shared" si="410"/>
        <v/>
      </c>
      <c r="AU90" s="190" t="str">
        <f t="shared" si="410"/>
        <v/>
      </c>
      <c r="AV90" s="190" t="str">
        <f t="shared" si="410"/>
        <v/>
      </c>
      <c r="AW90" s="190" t="str">
        <f t="shared" si="410"/>
        <v/>
      </c>
      <c r="AX90" s="190" t="str">
        <f t="shared" si="410"/>
        <v/>
      </c>
      <c r="AY90" s="190" t="str">
        <f t="shared" si="410"/>
        <v/>
      </c>
      <c r="AZ90" s="190" t="str">
        <f t="shared" si="410"/>
        <v/>
      </c>
      <c r="BA90" s="190" t="str">
        <f t="shared" si="410"/>
        <v/>
      </c>
      <c r="BB90" s="190" t="str">
        <f t="shared" si="410"/>
        <v/>
      </c>
      <c r="BC90" s="190" t="str">
        <f t="shared" si="410"/>
        <v/>
      </c>
      <c r="BD90" s="190" t="str">
        <f t="shared" si="410"/>
        <v/>
      </c>
      <c r="BE90" s="190" t="str">
        <f t="shared" si="410"/>
        <v/>
      </c>
      <c r="BF90" s="190" t="str">
        <f t="shared" si="410"/>
        <v/>
      </c>
      <c r="BG90" s="190" t="str">
        <f t="shared" si="410"/>
        <v/>
      </c>
      <c r="BH90" s="190" t="str">
        <f t="shared" si="410"/>
        <v/>
      </c>
      <c r="BI90" s="190" t="str">
        <f t="shared" si="410"/>
        <v/>
      </c>
      <c r="BJ90" s="190" t="str">
        <f t="shared" si="410"/>
        <v/>
      </c>
      <c r="BK90" s="190" t="str">
        <f t="shared" si="410"/>
        <v/>
      </c>
      <c r="BL90" s="190" t="str">
        <f t="shared" si="410"/>
        <v/>
      </c>
      <c r="BM90" s="190" t="str">
        <f t="shared" si="410"/>
        <v/>
      </c>
      <c r="BN90" s="190" t="str">
        <f t="shared" si="410"/>
        <v/>
      </c>
      <c r="BO90" s="190" t="str">
        <f t="shared" si="410"/>
        <v/>
      </c>
      <c r="BP90" s="190" t="str">
        <f t="shared" si="410"/>
        <v/>
      </c>
      <c r="BQ90" s="190" t="str">
        <f t="shared" si="410"/>
        <v/>
      </c>
      <c r="BR90" s="190" t="str">
        <f t="shared" si="410"/>
        <v/>
      </c>
      <c r="BS90" s="190" t="str">
        <f t="shared" si="410"/>
        <v/>
      </c>
      <c r="BT90" s="190" t="str">
        <f t="shared" si="410"/>
        <v/>
      </c>
      <c r="BU90" s="190" t="str">
        <f t="shared" si="410"/>
        <v/>
      </c>
      <c r="BV90" s="190" t="str">
        <f t="shared" si="410"/>
        <v/>
      </c>
      <c r="BW90" s="190" t="str">
        <f t="shared" si="410"/>
        <v/>
      </c>
      <c r="BX90" s="190" t="str">
        <f t="shared" si="410"/>
        <v/>
      </c>
      <c r="BY90" s="190" t="str">
        <f t="shared" si="410"/>
        <v/>
      </c>
      <c r="BZ90" s="190" t="str">
        <f t="shared" si="410"/>
        <v/>
      </c>
      <c r="CA90" s="190" t="str">
        <f t="shared" si="410"/>
        <v/>
      </c>
      <c r="CB90" s="190" t="str">
        <f t="shared" si="410"/>
        <v/>
      </c>
      <c r="CC90" s="190" t="str">
        <f t="shared" si="410"/>
        <v/>
      </c>
      <c r="CD90" s="190" t="str">
        <f t="shared" si="410"/>
        <v/>
      </c>
      <c r="CE90" s="190" t="str">
        <f t="shared" si="410"/>
        <v/>
      </c>
      <c r="CF90" s="190" t="str">
        <f t="shared" si="410"/>
        <v/>
      </c>
      <c r="CG90" s="190" t="str">
        <f t="shared" si="410"/>
        <v/>
      </c>
      <c r="CH90" s="190" t="str">
        <f t="shared" si="410"/>
        <v/>
      </c>
      <c r="CI90" s="190" t="str">
        <f t="shared" si="410"/>
        <v/>
      </c>
      <c r="CJ90" s="190" t="str">
        <f t="shared" si="410"/>
        <v/>
      </c>
      <c r="CK90" s="190" t="str">
        <f t="shared" si="410"/>
        <v/>
      </c>
      <c r="CL90" s="190" t="str">
        <f t="shared" si="410"/>
        <v/>
      </c>
      <c r="CM90" s="190" t="str">
        <f t="shared" si="410"/>
        <v/>
      </c>
      <c r="CN90" s="190" t="str">
        <f t="shared" si="410"/>
        <v/>
      </c>
      <c r="CO90" s="190" t="str">
        <f t="shared" si="410"/>
        <v/>
      </c>
      <c r="CP90" s="190" t="str">
        <f t="shared" si="410"/>
        <v/>
      </c>
      <c r="CQ90" s="190" t="str">
        <f t="shared" si="410"/>
        <v/>
      </c>
      <c r="CR90" s="190" t="str">
        <f t="shared" si="410"/>
        <v/>
      </c>
      <c r="CS90" s="190" t="str">
        <f t="shared" si="410"/>
        <v/>
      </c>
      <c r="CT90" s="190" t="str">
        <f t="shared" si="410"/>
        <v/>
      </c>
      <c r="CU90" s="190" t="str">
        <f t="shared" si="410"/>
        <v/>
      </c>
      <c r="CV90" s="190" t="str">
        <f t="shared" ref="CV90:ED90" si="411">IF(ISNONTEXT($AH90),CU90+$AH90,"")</f>
        <v/>
      </c>
      <c r="CW90" s="190" t="str">
        <f t="shared" si="411"/>
        <v/>
      </c>
      <c r="CX90" s="190" t="str">
        <f t="shared" si="411"/>
        <v/>
      </c>
      <c r="CY90" s="190" t="str">
        <f t="shared" si="411"/>
        <v/>
      </c>
      <c r="CZ90" s="190" t="str">
        <f t="shared" si="411"/>
        <v/>
      </c>
      <c r="DA90" s="190" t="str">
        <f t="shared" si="411"/>
        <v/>
      </c>
      <c r="DB90" s="190" t="str">
        <f t="shared" si="411"/>
        <v/>
      </c>
      <c r="DC90" s="190" t="str">
        <f t="shared" si="411"/>
        <v/>
      </c>
      <c r="DD90" s="190" t="str">
        <f t="shared" si="411"/>
        <v/>
      </c>
      <c r="DE90" s="190" t="str">
        <f t="shared" si="411"/>
        <v/>
      </c>
      <c r="DF90" s="190" t="str">
        <f t="shared" si="411"/>
        <v/>
      </c>
      <c r="DG90" s="190" t="str">
        <f t="shared" si="411"/>
        <v/>
      </c>
      <c r="DH90" s="190" t="str">
        <f t="shared" si="411"/>
        <v/>
      </c>
      <c r="DI90" s="190" t="str">
        <f t="shared" si="411"/>
        <v/>
      </c>
      <c r="DJ90" s="190" t="str">
        <f t="shared" si="411"/>
        <v/>
      </c>
      <c r="DK90" s="190" t="str">
        <f t="shared" si="411"/>
        <v/>
      </c>
      <c r="DL90" s="190" t="str">
        <f t="shared" si="411"/>
        <v/>
      </c>
      <c r="DM90" s="190" t="str">
        <f t="shared" si="411"/>
        <v/>
      </c>
      <c r="DN90" s="190" t="str">
        <f t="shared" si="411"/>
        <v/>
      </c>
      <c r="DO90" s="190" t="str">
        <f t="shared" si="411"/>
        <v/>
      </c>
      <c r="DP90" s="190" t="str">
        <f t="shared" si="411"/>
        <v/>
      </c>
      <c r="DQ90" s="190" t="str">
        <f t="shared" si="411"/>
        <v/>
      </c>
      <c r="DR90" s="190" t="str">
        <f t="shared" si="411"/>
        <v/>
      </c>
      <c r="DS90" s="190" t="str">
        <f t="shared" si="411"/>
        <v/>
      </c>
      <c r="DT90" s="190" t="str">
        <f t="shared" si="411"/>
        <v/>
      </c>
      <c r="DU90" s="190" t="str">
        <f t="shared" si="411"/>
        <v/>
      </c>
      <c r="DV90" s="190" t="str">
        <f t="shared" si="411"/>
        <v/>
      </c>
      <c r="DW90" s="190" t="str">
        <f t="shared" si="411"/>
        <v/>
      </c>
      <c r="DX90" s="190" t="str">
        <f t="shared" si="411"/>
        <v/>
      </c>
      <c r="DY90" s="190" t="str">
        <f t="shared" si="411"/>
        <v/>
      </c>
      <c r="DZ90" s="190" t="str">
        <f t="shared" si="411"/>
        <v/>
      </c>
      <c r="EA90" s="190" t="str">
        <f t="shared" si="411"/>
        <v/>
      </c>
      <c r="EB90" s="190" t="str">
        <f t="shared" si="411"/>
        <v/>
      </c>
      <c r="EC90" s="190" t="str">
        <f t="shared" si="411"/>
        <v/>
      </c>
      <c r="ED90" s="190" t="str">
        <f t="shared" si="411"/>
        <v/>
      </c>
      <c r="EE90" s="206" t="str">
        <f t="shared" si="268"/>
        <v/>
      </c>
      <c r="EF90" s="207" t="e">
        <f t="shared" si="269"/>
        <v>#N/A</v>
      </c>
      <c r="EG90" s="207" t="e">
        <f t="shared" si="270"/>
        <v>#N/A</v>
      </c>
      <c r="EH90" s="207" t="e">
        <f t="shared" si="271"/>
        <v>#N/A</v>
      </c>
      <c r="EI90" s="207" t="e">
        <f t="shared" si="272"/>
        <v>#N/A</v>
      </c>
      <c r="EJ90" s="207" t="e">
        <f t="shared" si="273"/>
        <v>#N/A</v>
      </c>
      <c r="EK90" s="207" t="e">
        <f t="shared" si="274"/>
        <v>#N/A</v>
      </c>
      <c r="EL90" s="207" t="e">
        <f t="shared" si="275"/>
        <v>#N/A</v>
      </c>
      <c r="EM90" s="207" t="e">
        <f t="shared" si="276"/>
        <v>#N/A</v>
      </c>
      <c r="EN90" s="207" t="e">
        <f t="shared" si="277"/>
        <v>#N/A</v>
      </c>
      <c r="EO90" s="207" t="e">
        <f t="shared" si="278"/>
        <v>#N/A</v>
      </c>
      <c r="EP90" s="207" t="e">
        <f t="shared" si="279"/>
        <v>#N/A</v>
      </c>
      <c r="EQ90" s="207" t="e">
        <f t="shared" si="280"/>
        <v>#N/A</v>
      </c>
      <c r="ER90" s="207" t="e">
        <f t="shared" si="281"/>
        <v>#N/A</v>
      </c>
      <c r="ES90" s="207" t="e">
        <f t="shared" si="282"/>
        <v>#N/A</v>
      </c>
      <c r="ET90" s="207" t="e">
        <f t="shared" si="283"/>
        <v>#N/A</v>
      </c>
      <c r="EU90" s="207" t="e">
        <f t="shared" si="284"/>
        <v>#N/A</v>
      </c>
      <c r="EV90" s="207" t="e">
        <f t="shared" si="285"/>
        <v>#N/A</v>
      </c>
      <c r="EW90" s="207" t="e">
        <f t="shared" si="286"/>
        <v>#N/A</v>
      </c>
      <c r="EX90" s="207" t="e">
        <f t="shared" si="287"/>
        <v>#N/A</v>
      </c>
      <c r="EY90" s="207" t="e">
        <f t="shared" si="288"/>
        <v>#N/A</v>
      </c>
      <c r="EZ90" s="207" t="e">
        <f t="shared" si="289"/>
        <v>#N/A</v>
      </c>
      <c r="FA90" s="207" t="e">
        <f t="shared" si="290"/>
        <v>#N/A</v>
      </c>
      <c r="FB90" s="207" t="e">
        <f t="shared" si="291"/>
        <v>#N/A</v>
      </c>
      <c r="FC90" s="207" t="e">
        <f t="shared" si="292"/>
        <v>#N/A</v>
      </c>
      <c r="FD90" s="207" t="e">
        <f t="shared" si="293"/>
        <v>#N/A</v>
      </c>
      <c r="FE90" s="207" t="e">
        <f t="shared" si="294"/>
        <v>#N/A</v>
      </c>
      <c r="FF90" s="207" t="e">
        <f t="shared" si="295"/>
        <v>#N/A</v>
      </c>
      <c r="FG90" s="207" t="e">
        <f t="shared" si="296"/>
        <v>#N/A</v>
      </c>
      <c r="FH90" s="207" t="e">
        <f t="shared" si="297"/>
        <v>#N/A</v>
      </c>
      <c r="FI90" s="207" t="e">
        <f t="shared" si="298"/>
        <v>#N/A</v>
      </c>
      <c r="FJ90" s="207" t="e">
        <f t="shared" si="299"/>
        <v>#N/A</v>
      </c>
      <c r="FK90" s="207" t="e">
        <f t="shared" si="300"/>
        <v>#N/A</v>
      </c>
      <c r="FL90" s="207" t="e">
        <f t="shared" si="301"/>
        <v>#N/A</v>
      </c>
      <c r="FM90" s="207" t="e">
        <f t="shared" si="302"/>
        <v>#N/A</v>
      </c>
      <c r="FN90" s="207" t="e">
        <f t="shared" si="303"/>
        <v>#N/A</v>
      </c>
      <c r="FO90" s="207" t="e">
        <f t="shared" si="304"/>
        <v>#N/A</v>
      </c>
      <c r="FP90" s="207" t="e">
        <f t="shared" si="305"/>
        <v>#N/A</v>
      </c>
      <c r="FQ90" s="207" t="e">
        <f t="shared" si="306"/>
        <v>#N/A</v>
      </c>
      <c r="FR90" s="207" t="e">
        <f t="shared" si="307"/>
        <v>#N/A</v>
      </c>
      <c r="FS90" s="207" t="e">
        <f t="shared" si="308"/>
        <v>#N/A</v>
      </c>
      <c r="FT90" s="207" t="e">
        <f t="shared" si="309"/>
        <v>#N/A</v>
      </c>
      <c r="FU90" s="207" t="e">
        <f t="shared" si="310"/>
        <v>#N/A</v>
      </c>
      <c r="FV90" s="207" t="e">
        <f t="shared" si="311"/>
        <v>#N/A</v>
      </c>
      <c r="FW90" s="207" t="e">
        <f t="shared" si="312"/>
        <v>#N/A</v>
      </c>
      <c r="FX90" s="207" t="e">
        <f t="shared" si="313"/>
        <v>#N/A</v>
      </c>
      <c r="FY90" s="207" t="e">
        <f t="shared" si="314"/>
        <v>#N/A</v>
      </c>
      <c r="FZ90" s="207" t="e">
        <f t="shared" si="315"/>
        <v>#N/A</v>
      </c>
      <c r="GA90" s="207" t="e">
        <f t="shared" si="316"/>
        <v>#N/A</v>
      </c>
      <c r="GB90" s="207" t="e">
        <f t="shared" si="317"/>
        <v>#N/A</v>
      </c>
      <c r="GC90" s="207" t="e">
        <f t="shared" si="318"/>
        <v>#N/A</v>
      </c>
      <c r="GD90" s="207" t="e">
        <f t="shared" si="319"/>
        <v>#N/A</v>
      </c>
      <c r="GE90" s="207" t="e">
        <f t="shared" si="320"/>
        <v>#N/A</v>
      </c>
      <c r="GF90" s="207" t="e">
        <f t="shared" si="321"/>
        <v>#N/A</v>
      </c>
      <c r="GG90" s="207" t="e">
        <f t="shared" si="322"/>
        <v>#N/A</v>
      </c>
      <c r="GH90" s="207" t="e">
        <f t="shared" si="323"/>
        <v>#N/A</v>
      </c>
      <c r="GI90" s="207" t="e">
        <f t="shared" si="324"/>
        <v>#N/A</v>
      </c>
      <c r="GJ90" s="207" t="e">
        <f t="shared" si="325"/>
        <v>#N/A</v>
      </c>
      <c r="GK90" s="207" t="e">
        <f t="shared" si="326"/>
        <v>#N/A</v>
      </c>
      <c r="GL90" s="207" t="e">
        <f t="shared" si="327"/>
        <v>#N/A</v>
      </c>
      <c r="GM90" s="207" t="e">
        <f t="shared" si="328"/>
        <v>#N/A</v>
      </c>
      <c r="GN90" s="207" t="e">
        <f t="shared" si="329"/>
        <v>#N/A</v>
      </c>
      <c r="GO90" s="207" t="e">
        <f t="shared" si="330"/>
        <v>#N/A</v>
      </c>
      <c r="GP90" s="207" t="e">
        <f t="shared" si="331"/>
        <v>#N/A</v>
      </c>
      <c r="GQ90" s="207" t="e">
        <f t="shared" si="332"/>
        <v>#N/A</v>
      </c>
      <c r="GR90" s="207" t="e">
        <f t="shared" si="333"/>
        <v>#N/A</v>
      </c>
      <c r="GS90" s="207" t="e">
        <f t="shared" si="334"/>
        <v>#N/A</v>
      </c>
      <c r="GT90" s="207" t="e">
        <f t="shared" si="335"/>
        <v>#N/A</v>
      </c>
      <c r="GU90" s="207" t="e">
        <f t="shared" si="336"/>
        <v>#N/A</v>
      </c>
      <c r="GV90" s="207" t="e">
        <f t="shared" si="337"/>
        <v>#N/A</v>
      </c>
      <c r="GW90" s="207" t="e">
        <f t="shared" si="338"/>
        <v>#N/A</v>
      </c>
      <c r="GX90" s="207" t="e">
        <f t="shared" si="339"/>
        <v>#N/A</v>
      </c>
      <c r="GY90" s="207" t="e">
        <f t="shared" si="340"/>
        <v>#N/A</v>
      </c>
      <c r="GZ90" s="207" t="e">
        <f t="shared" si="341"/>
        <v>#N/A</v>
      </c>
      <c r="HA90" s="207" t="e">
        <f t="shared" si="342"/>
        <v>#N/A</v>
      </c>
      <c r="HB90" s="207" t="e">
        <f t="shared" si="343"/>
        <v>#N/A</v>
      </c>
      <c r="HC90" s="207" t="e">
        <f t="shared" si="344"/>
        <v>#N/A</v>
      </c>
      <c r="HD90" s="207" t="e">
        <f t="shared" si="345"/>
        <v>#N/A</v>
      </c>
      <c r="HE90" s="207" t="e">
        <f t="shared" si="346"/>
        <v>#N/A</v>
      </c>
      <c r="HF90" s="207" t="e">
        <f t="shared" si="347"/>
        <v>#N/A</v>
      </c>
      <c r="HG90" s="207" t="e">
        <f t="shared" si="348"/>
        <v>#N/A</v>
      </c>
      <c r="HH90" s="207" t="e">
        <f t="shared" si="349"/>
        <v>#N/A</v>
      </c>
      <c r="HI90" s="207" t="e">
        <f t="shared" si="350"/>
        <v>#N/A</v>
      </c>
      <c r="HJ90" s="207" t="e">
        <f t="shared" si="351"/>
        <v>#N/A</v>
      </c>
      <c r="HK90" s="207" t="e">
        <f t="shared" si="352"/>
        <v>#N/A</v>
      </c>
      <c r="HL90" s="207" t="e">
        <f t="shared" si="353"/>
        <v>#N/A</v>
      </c>
      <c r="HM90" s="207" t="e">
        <f t="shared" si="354"/>
        <v>#N/A</v>
      </c>
      <c r="HN90" s="207" t="e">
        <f t="shared" si="355"/>
        <v>#N/A</v>
      </c>
      <c r="HO90" s="207" t="e">
        <f t="shared" si="356"/>
        <v>#N/A</v>
      </c>
      <c r="HP90" s="207" t="e">
        <f t="shared" si="357"/>
        <v>#N/A</v>
      </c>
      <c r="HQ90" s="207" t="e">
        <f t="shared" si="358"/>
        <v>#N/A</v>
      </c>
      <c r="HR90" s="207" t="e">
        <f t="shared" si="359"/>
        <v>#N/A</v>
      </c>
      <c r="HS90" s="207" t="e">
        <f t="shared" si="360"/>
        <v>#N/A</v>
      </c>
      <c r="HT90" s="207" t="e">
        <f t="shared" si="361"/>
        <v>#N/A</v>
      </c>
      <c r="HU90" s="207" t="e">
        <f t="shared" si="362"/>
        <v>#N/A</v>
      </c>
      <c r="HV90" s="207" t="e">
        <f t="shared" si="363"/>
        <v>#N/A</v>
      </c>
      <c r="HW90" s="207" t="e">
        <f t="shared" si="364"/>
        <v>#N/A</v>
      </c>
      <c r="HX90" s="207" t="e">
        <f t="shared" si="365"/>
        <v>#N/A</v>
      </c>
      <c r="HY90" s="207" t="e">
        <f t="shared" si="366"/>
        <v>#N/A</v>
      </c>
      <c r="HZ90" s="207" t="e">
        <f t="shared" si="367"/>
        <v>#N/A</v>
      </c>
      <c r="IA90" s="207" t="e">
        <f t="shared" si="368"/>
        <v>#N/A</v>
      </c>
      <c r="IB90" s="207" t="e">
        <f t="shared" si="369"/>
        <v>#N/A</v>
      </c>
    </row>
    <row r="91" spans="1:236" hidden="1" x14ac:dyDescent="0.25">
      <c r="A91" s="22">
        <v>88</v>
      </c>
      <c r="B91" s="110" t="str">
        <f t="shared" si="253"/>
        <v/>
      </c>
      <c r="C91" s="124"/>
      <c r="D91" s="110" t="str">
        <f t="shared" si="254"/>
        <v/>
      </c>
      <c r="E91" s="119" t="str">
        <f t="shared" si="255"/>
        <v/>
      </c>
      <c r="F91" s="23" t="str">
        <f t="shared" si="256"/>
        <v/>
      </c>
      <c r="G91" s="24" t="str">
        <f t="shared" si="257"/>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258"/>
        <v/>
      </c>
      <c r="K91" s="26"/>
      <c r="L91" s="24" t="str">
        <f>IF(OR(F91="",K91=""),"",MATCH(K91,Confidence!$A$1:$A$10,0))</f>
        <v/>
      </c>
      <c r="M91" s="27" t="str">
        <f t="shared" si="259"/>
        <v/>
      </c>
      <c r="N91" s="27" t="str">
        <f t="shared" si="260"/>
        <v/>
      </c>
      <c r="O91" s="24"/>
      <c r="P91" s="111" t="str">
        <f t="shared" si="261"/>
        <v/>
      </c>
      <c r="Q91" s="111" t="str">
        <f t="shared" si="262"/>
        <v/>
      </c>
      <c r="R91" s="39" t="str">
        <f t="shared" si="263"/>
        <v/>
      </c>
      <c r="S91" s="124"/>
      <c r="T91" s="218" t="str">
        <f>IF(AND(B91&gt;0,C91&gt;0,D91&gt;0,M91&gt;0,N91&gt;0,S91&gt;0,NOT(K91="")),ABS(VLOOKUP($S$1,VLookups!$A$28:$B$29,2,FALSE)-_xlfn.BETA.DIST(S91,IF(G91="L",N91,M91),IF(G91="L",M91,N91),TRUE,B91,D91)),"")</f>
        <v/>
      </c>
      <c r="U91" s="121" t="str">
        <f>IF(OR($M91="",$N91=""),"",_xlfn.BETA.INV(ABS(VLOOKUP($S$1,VLookups!$A$28:$B$29,2,FALSE)-U$3),IF($G91="L",$N91,$M91),IF($G91="L",$M91,$N91),$B91,$D91))</f>
        <v/>
      </c>
      <c r="V91" s="122" t="str">
        <f>IF(OR($M91="",$N91=""),"",_xlfn.BETA.INV(ABS(VLOOKUP($S$1,VLookups!$A$28:$B$29,2,FALSE)-V$3),IF($G91="L",$N91,$M91),IF($G91="L",$M91,$N91),$B91,$D91))</f>
        <v/>
      </c>
      <c r="W91" s="121" t="str">
        <f>IF(OR($M91="",$N91=""),"",_xlfn.BETA.INV(ABS(VLOOKUP($S$1,VLookups!$A$28:$B$29,2,FALSE)-W$3),IF($G91="L",$N91,$M91),IF($G91="L",$M91,$N91),$B91,$D91))</f>
        <v/>
      </c>
      <c r="X91" s="122" t="str">
        <f>IF(OR($M91="",$N91=""),"",_xlfn.BETA.INV(ABS(VLOOKUP($S$1,VLookups!$A$28:$B$29,2,FALSE)-X$3),IF($G91="L",$N91,$M91),IF($G91="L",$M91,$N91),$B91,$D91))</f>
        <v/>
      </c>
      <c r="Y91" s="121" t="str">
        <f>IF(OR($M91="",$N91=""),"",_xlfn.BETA.INV(ABS(VLOOKUP($S$1,VLookups!$A$28:$B$29,2,FALSE)-Y$3),IF($G91="L",$N91,$M91),IF($G91="L",$M91,$N91),$B91,$D91))</f>
        <v/>
      </c>
      <c r="Z91" s="122" t="str">
        <f>IF(OR($M91="",$N91=""),"",_xlfn.BETA.INV(ABS(VLOOKUP($S$1,VLookups!$A$28:$B$29,2,FALSE)-Z$3),IF($G91="L",$N91,$M91),IF($G91="L",$M91,$N91),$B91,$D91))</f>
        <v/>
      </c>
      <c r="AA91" s="121" t="str">
        <f>IF(OR($M91="",$N91=""),"",_xlfn.BETA.INV(ABS(VLOOKUP($S$1,VLookups!$A$28:$B$29,2,FALSE)-AA$3),IF($G91="L",$N91,$M91),IF($G91="L",$M91,$N91),$B91,$D91))</f>
        <v/>
      </c>
      <c r="AB91" s="122" t="str">
        <f>IF(OR($M91="",$N91=""),"",_xlfn.BETA.INV(ABS(VLOOKUP($S$1,VLookups!$A$28:$B$29,2,FALSE)-AB$3),IF($G91="L",$N91,$M91),IF($G91="L",$M91,$N91),$B91,$D91))</f>
        <v/>
      </c>
      <c r="AC91" s="121" t="str">
        <f>IF(OR($M91="",$N91=""),"",_xlfn.BETA.INV(ABS(VLOOKUP($S$1,VLookups!$A$28:$B$29,2,FALSE)-AC$3),IF($G91="L",$N91,$M91),IF($G91="L",$M91,$N91),$B91,$D91))</f>
        <v/>
      </c>
      <c r="AD91" s="122" t="str">
        <f>IF(OR($M91="",$N91=""),"",_xlfn.BETA.INV(ABS(VLOOKUP($S$1,VLookups!$A$28:$B$29,2,FALSE)-AD$3),IF($G91="L",$N91,$M91),IF($G91="L",$M91,$N91),$B91,$D91))</f>
        <v/>
      </c>
      <c r="AE91" s="121" t="str">
        <f>IF(OR($M91="",$N91=""),"",_xlfn.BETA.INV(ABS(VLOOKUP($S$1,VLookups!$A$28:$B$29,2,FALSE)-AE$3),IF($G91="L",$N91,$M91),IF($G91="L",$M91,$N91),$B91,$D91))</f>
        <v/>
      </c>
      <c r="AF91" s="122" t="str">
        <f>IF(OR($M91="",$N91=""),"",_xlfn.BETA.INV(ABS(VLOOKUP($S$1,VLookups!$A$28:$B$29,2,FALSE)-AF$3),IF($G91="L",$N91,$M91),IF($G91="L",$M91,$N91),$B91,$D91))</f>
        <v/>
      </c>
      <c r="AG91" s="17"/>
      <c r="AH91" s="208" t="str">
        <f t="shared" si="264"/>
        <v/>
      </c>
      <c r="AI91" s="206" t="str">
        <f t="shared" si="265"/>
        <v/>
      </c>
      <c r="AJ91" s="190" t="str">
        <f t="shared" ref="AJ91:CU91" si="412">IF(ISNONTEXT($AH91),AI91+$AH91,"")</f>
        <v/>
      </c>
      <c r="AK91" s="190" t="str">
        <f t="shared" si="412"/>
        <v/>
      </c>
      <c r="AL91" s="190" t="str">
        <f t="shared" si="412"/>
        <v/>
      </c>
      <c r="AM91" s="190" t="str">
        <f t="shared" si="412"/>
        <v/>
      </c>
      <c r="AN91" s="190" t="str">
        <f t="shared" si="412"/>
        <v/>
      </c>
      <c r="AO91" s="190" t="str">
        <f t="shared" si="412"/>
        <v/>
      </c>
      <c r="AP91" s="190" t="str">
        <f t="shared" si="412"/>
        <v/>
      </c>
      <c r="AQ91" s="190" t="str">
        <f t="shared" si="412"/>
        <v/>
      </c>
      <c r="AR91" s="190" t="str">
        <f t="shared" si="412"/>
        <v/>
      </c>
      <c r="AS91" s="190" t="str">
        <f t="shared" si="412"/>
        <v/>
      </c>
      <c r="AT91" s="190" t="str">
        <f t="shared" si="412"/>
        <v/>
      </c>
      <c r="AU91" s="190" t="str">
        <f t="shared" si="412"/>
        <v/>
      </c>
      <c r="AV91" s="190" t="str">
        <f t="shared" si="412"/>
        <v/>
      </c>
      <c r="AW91" s="190" t="str">
        <f t="shared" si="412"/>
        <v/>
      </c>
      <c r="AX91" s="190" t="str">
        <f t="shared" si="412"/>
        <v/>
      </c>
      <c r="AY91" s="190" t="str">
        <f t="shared" si="412"/>
        <v/>
      </c>
      <c r="AZ91" s="190" t="str">
        <f t="shared" si="412"/>
        <v/>
      </c>
      <c r="BA91" s="190" t="str">
        <f t="shared" si="412"/>
        <v/>
      </c>
      <c r="BB91" s="190" t="str">
        <f t="shared" si="412"/>
        <v/>
      </c>
      <c r="BC91" s="190" t="str">
        <f t="shared" si="412"/>
        <v/>
      </c>
      <c r="BD91" s="190" t="str">
        <f t="shared" si="412"/>
        <v/>
      </c>
      <c r="BE91" s="190" t="str">
        <f t="shared" si="412"/>
        <v/>
      </c>
      <c r="BF91" s="190" t="str">
        <f t="shared" si="412"/>
        <v/>
      </c>
      <c r="BG91" s="190" t="str">
        <f t="shared" si="412"/>
        <v/>
      </c>
      <c r="BH91" s="190" t="str">
        <f t="shared" si="412"/>
        <v/>
      </c>
      <c r="BI91" s="190" t="str">
        <f t="shared" si="412"/>
        <v/>
      </c>
      <c r="BJ91" s="190" t="str">
        <f t="shared" si="412"/>
        <v/>
      </c>
      <c r="BK91" s="190" t="str">
        <f t="shared" si="412"/>
        <v/>
      </c>
      <c r="BL91" s="190" t="str">
        <f t="shared" si="412"/>
        <v/>
      </c>
      <c r="BM91" s="190" t="str">
        <f t="shared" si="412"/>
        <v/>
      </c>
      <c r="BN91" s="190" t="str">
        <f t="shared" si="412"/>
        <v/>
      </c>
      <c r="BO91" s="190" t="str">
        <f t="shared" si="412"/>
        <v/>
      </c>
      <c r="BP91" s="190" t="str">
        <f t="shared" si="412"/>
        <v/>
      </c>
      <c r="BQ91" s="190" t="str">
        <f t="shared" si="412"/>
        <v/>
      </c>
      <c r="BR91" s="190" t="str">
        <f t="shared" si="412"/>
        <v/>
      </c>
      <c r="BS91" s="190" t="str">
        <f t="shared" si="412"/>
        <v/>
      </c>
      <c r="BT91" s="190" t="str">
        <f t="shared" si="412"/>
        <v/>
      </c>
      <c r="BU91" s="190" t="str">
        <f t="shared" si="412"/>
        <v/>
      </c>
      <c r="BV91" s="190" t="str">
        <f t="shared" si="412"/>
        <v/>
      </c>
      <c r="BW91" s="190" t="str">
        <f t="shared" si="412"/>
        <v/>
      </c>
      <c r="BX91" s="190" t="str">
        <f t="shared" si="412"/>
        <v/>
      </c>
      <c r="BY91" s="190" t="str">
        <f t="shared" si="412"/>
        <v/>
      </c>
      <c r="BZ91" s="190" t="str">
        <f t="shared" si="412"/>
        <v/>
      </c>
      <c r="CA91" s="190" t="str">
        <f t="shared" si="412"/>
        <v/>
      </c>
      <c r="CB91" s="190" t="str">
        <f t="shared" si="412"/>
        <v/>
      </c>
      <c r="CC91" s="190" t="str">
        <f t="shared" si="412"/>
        <v/>
      </c>
      <c r="CD91" s="190" t="str">
        <f t="shared" si="412"/>
        <v/>
      </c>
      <c r="CE91" s="190" t="str">
        <f t="shared" si="412"/>
        <v/>
      </c>
      <c r="CF91" s="190" t="str">
        <f t="shared" si="412"/>
        <v/>
      </c>
      <c r="CG91" s="190" t="str">
        <f t="shared" si="412"/>
        <v/>
      </c>
      <c r="CH91" s="190" t="str">
        <f t="shared" si="412"/>
        <v/>
      </c>
      <c r="CI91" s="190" t="str">
        <f t="shared" si="412"/>
        <v/>
      </c>
      <c r="CJ91" s="190" t="str">
        <f t="shared" si="412"/>
        <v/>
      </c>
      <c r="CK91" s="190" t="str">
        <f t="shared" si="412"/>
        <v/>
      </c>
      <c r="CL91" s="190" t="str">
        <f t="shared" si="412"/>
        <v/>
      </c>
      <c r="CM91" s="190" t="str">
        <f t="shared" si="412"/>
        <v/>
      </c>
      <c r="CN91" s="190" t="str">
        <f t="shared" si="412"/>
        <v/>
      </c>
      <c r="CO91" s="190" t="str">
        <f t="shared" si="412"/>
        <v/>
      </c>
      <c r="CP91" s="190" t="str">
        <f t="shared" si="412"/>
        <v/>
      </c>
      <c r="CQ91" s="190" t="str">
        <f t="shared" si="412"/>
        <v/>
      </c>
      <c r="CR91" s="190" t="str">
        <f t="shared" si="412"/>
        <v/>
      </c>
      <c r="CS91" s="190" t="str">
        <f t="shared" si="412"/>
        <v/>
      </c>
      <c r="CT91" s="190" t="str">
        <f t="shared" si="412"/>
        <v/>
      </c>
      <c r="CU91" s="190" t="str">
        <f t="shared" si="412"/>
        <v/>
      </c>
      <c r="CV91" s="190" t="str">
        <f t="shared" ref="CV91:ED91" si="413">IF(ISNONTEXT($AH91),CU91+$AH91,"")</f>
        <v/>
      </c>
      <c r="CW91" s="190" t="str">
        <f t="shared" si="413"/>
        <v/>
      </c>
      <c r="CX91" s="190" t="str">
        <f t="shared" si="413"/>
        <v/>
      </c>
      <c r="CY91" s="190" t="str">
        <f t="shared" si="413"/>
        <v/>
      </c>
      <c r="CZ91" s="190" t="str">
        <f t="shared" si="413"/>
        <v/>
      </c>
      <c r="DA91" s="190" t="str">
        <f t="shared" si="413"/>
        <v/>
      </c>
      <c r="DB91" s="190" t="str">
        <f t="shared" si="413"/>
        <v/>
      </c>
      <c r="DC91" s="190" t="str">
        <f t="shared" si="413"/>
        <v/>
      </c>
      <c r="DD91" s="190" t="str">
        <f t="shared" si="413"/>
        <v/>
      </c>
      <c r="DE91" s="190" t="str">
        <f t="shared" si="413"/>
        <v/>
      </c>
      <c r="DF91" s="190" t="str">
        <f t="shared" si="413"/>
        <v/>
      </c>
      <c r="DG91" s="190" t="str">
        <f t="shared" si="413"/>
        <v/>
      </c>
      <c r="DH91" s="190" t="str">
        <f t="shared" si="413"/>
        <v/>
      </c>
      <c r="DI91" s="190" t="str">
        <f t="shared" si="413"/>
        <v/>
      </c>
      <c r="DJ91" s="190" t="str">
        <f t="shared" si="413"/>
        <v/>
      </c>
      <c r="DK91" s="190" t="str">
        <f t="shared" si="413"/>
        <v/>
      </c>
      <c r="DL91" s="190" t="str">
        <f t="shared" si="413"/>
        <v/>
      </c>
      <c r="DM91" s="190" t="str">
        <f t="shared" si="413"/>
        <v/>
      </c>
      <c r="DN91" s="190" t="str">
        <f t="shared" si="413"/>
        <v/>
      </c>
      <c r="DO91" s="190" t="str">
        <f t="shared" si="413"/>
        <v/>
      </c>
      <c r="DP91" s="190" t="str">
        <f t="shared" si="413"/>
        <v/>
      </c>
      <c r="DQ91" s="190" t="str">
        <f t="shared" si="413"/>
        <v/>
      </c>
      <c r="DR91" s="190" t="str">
        <f t="shared" si="413"/>
        <v/>
      </c>
      <c r="DS91" s="190" t="str">
        <f t="shared" si="413"/>
        <v/>
      </c>
      <c r="DT91" s="190" t="str">
        <f t="shared" si="413"/>
        <v/>
      </c>
      <c r="DU91" s="190" t="str">
        <f t="shared" si="413"/>
        <v/>
      </c>
      <c r="DV91" s="190" t="str">
        <f t="shared" si="413"/>
        <v/>
      </c>
      <c r="DW91" s="190" t="str">
        <f t="shared" si="413"/>
        <v/>
      </c>
      <c r="DX91" s="190" t="str">
        <f t="shared" si="413"/>
        <v/>
      </c>
      <c r="DY91" s="190" t="str">
        <f t="shared" si="413"/>
        <v/>
      </c>
      <c r="DZ91" s="190" t="str">
        <f t="shared" si="413"/>
        <v/>
      </c>
      <c r="EA91" s="190" t="str">
        <f t="shared" si="413"/>
        <v/>
      </c>
      <c r="EB91" s="190" t="str">
        <f t="shared" si="413"/>
        <v/>
      </c>
      <c r="EC91" s="190" t="str">
        <f t="shared" si="413"/>
        <v/>
      </c>
      <c r="ED91" s="190" t="str">
        <f t="shared" si="413"/>
        <v/>
      </c>
      <c r="EE91" s="206" t="str">
        <f t="shared" si="268"/>
        <v/>
      </c>
      <c r="EF91" s="207" t="e">
        <f t="shared" si="269"/>
        <v>#N/A</v>
      </c>
      <c r="EG91" s="207" t="e">
        <f t="shared" si="270"/>
        <v>#N/A</v>
      </c>
      <c r="EH91" s="207" t="e">
        <f t="shared" si="271"/>
        <v>#N/A</v>
      </c>
      <c r="EI91" s="207" t="e">
        <f t="shared" si="272"/>
        <v>#N/A</v>
      </c>
      <c r="EJ91" s="207" t="e">
        <f t="shared" si="273"/>
        <v>#N/A</v>
      </c>
      <c r="EK91" s="207" t="e">
        <f t="shared" si="274"/>
        <v>#N/A</v>
      </c>
      <c r="EL91" s="207" t="e">
        <f t="shared" si="275"/>
        <v>#N/A</v>
      </c>
      <c r="EM91" s="207" t="e">
        <f t="shared" si="276"/>
        <v>#N/A</v>
      </c>
      <c r="EN91" s="207" t="e">
        <f t="shared" si="277"/>
        <v>#N/A</v>
      </c>
      <c r="EO91" s="207" t="e">
        <f t="shared" si="278"/>
        <v>#N/A</v>
      </c>
      <c r="EP91" s="207" t="e">
        <f t="shared" si="279"/>
        <v>#N/A</v>
      </c>
      <c r="EQ91" s="207" t="e">
        <f t="shared" si="280"/>
        <v>#N/A</v>
      </c>
      <c r="ER91" s="207" t="e">
        <f t="shared" si="281"/>
        <v>#N/A</v>
      </c>
      <c r="ES91" s="207" t="e">
        <f t="shared" si="282"/>
        <v>#N/A</v>
      </c>
      <c r="ET91" s="207" t="e">
        <f t="shared" si="283"/>
        <v>#N/A</v>
      </c>
      <c r="EU91" s="207" t="e">
        <f t="shared" si="284"/>
        <v>#N/A</v>
      </c>
      <c r="EV91" s="207" t="e">
        <f t="shared" si="285"/>
        <v>#N/A</v>
      </c>
      <c r="EW91" s="207" t="e">
        <f t="shared" si="286"/>
        <v>#N/A</v>
      </c>
      <c r="EX91" s="207" t="e">
        <f t="shared" si="287"/>
        <v>#N/A</v>
      </c>
      <c r="EY91" s="207" t="e">
        <f t="shared" si="288"/>
        <v>#N/A</v>
      </c>
      <c r="EZ91" s="207" t="e">
        <f t="shared" si="289"/>
        <v>#N/A</v>
      </c>
      <c r="FA91" s="207" t="e">
        <f t="shared" si="290"/>
        <v>#N/A</v>
      </c>
      <c r="FB91" s="207" t="e">
        <f t="shared" si="291"/>
        <v>#N/A</v>
      </c>
      <c r="FC91" s="207" t="e">
        <f t="shared" si="292"/>
        <v>#N/A</v>
      </c>
      <c r="FD91" s="207" t="e">
        <f t="shared" si="293"/>
        <v>#N/A</v>
      </c>
      <c r="FE91" s="207" t="e">
        <f t="shared" si="294"/>
        <v>#N/A</v>
      </c>
      <c r="FF91" s="207" t="e">
        <f t="shared" si="295"/>
        <v>#N/A</v>
      </c>
      <c r="FG91" s="207" t="e">
        <f t="shared" si="296"/>
        <v>#N/A</v>
      </c>
      <c r="FH91" s="207" t="e">
        <f t="shared" si="297"/>
        <v>#N/A</v>
      </c>
      <c r="FI91" s="207" t="e">
        <f t="shared" si="298"/>
        <v>#N/A</v>
      </c>
      <c r="FJ91" s="207" t="e">
        <f t="shared" si="299"/>
        <v>#N/A</v>
      </c>
      <c r="FK91" s="207" t="e">
        <f t="shared" si="300"/>
        <v>#N/A</v>
      </c>
      <c r="FL91" s="207" t="e">
        <f t="shared" si="301"/>
        <v>#N/A</v>
      </c>
      <c r="FM91" s="207" t="e">
        <f t="shared" si="302"/>
        <v>#N/A</v>
      </c>
      <c r="FN91" s="207" t="e">
        <f t="shared" si="303"/>
        <v>#N/A</v>
      </c>
      <c r="FO91" s="207" t="e">
        <f t="shared" si="304"/>
        <v>#N/A</v>
      </c>
      <c r="FP91" s="207" t="e">
        <f t="shared" si="305"/>
        <v>#N/A</v>
      </c>
      <c r="FQ91" s="207" t="e">
        <f t="shared" si="306"/>
        <v>#N/A</v>
      </c>
      <c r="FR91" s="207" t="e">
        <f t="shared" si="307"/>
        <v>#N/A</v>
      </c>
      <c r="FS91" s="207" t="e">
        <f t="shared" si="308"/>
        <v>#N/A</v>
      </c>
      <c r="FT91" s="207" t="e">
        <f t="shared" si="309"/>
        <v>#N/A</v>
      </c>
      <c r="FU91" s="207" t="e">
        <f t="shared" si="310"/>
        <v>#N/A</v>
      </c>
      <c r="FV91" s="207" t="e">
        <f t="shared" si="311"/>
        <v>#N/A</v>
      </c>
      <c r="FW91" s="207" t="e">
        <f t="shared" si="312"/>
        <v>#N/A</v>
      </c>
      <c r="FX91" s="207" t="e">
        <f t="shared" si="313"/>
        <v>#N/A</v>
      </c>
      <c r="FY91" s="207" t="e">
        <f t="shared" si="314"/>
        <v>#N/A</v>
      </c>
      <c r="FZ91" s="207" t="e">
        <f t="shared" si="315"/>
        <v>#N/A</v>
      </c>
      <c r="GA91" s="207" t="e">
        <f t="shared" si="316"/>
        <v>#N/A</v>
      </c>
      <c r="GB91" s="207" t="e">
        <f t="shared" si="317"/>
        <v>#N/A</v>
      </c>
      <c r="GC91" s="207" t="e">
        <f t="shared" si="318"/>
        <v>#N/A</v>
      </c>
      <c r="GD91" s="207" t="e">
        <f t="shared" si="319"/>
        <v>#N/A</v>
      </c>
      <c r="GE91" s="207" t="e">
        <f t="shared" si="320"/>
        <v>#N/A</v>
      </c>
      <c r="GF91" s="207" t="e">
        <f t="shared" si="321"/>
        <v>#N/A</v>
      </c>
      <c r="GG91" s="207" t="e">
        <f t="shared" si="322"/>
        <v>#N/A</v>
      </c>
      <c r="GH91" s="207" t="e">
        <f t="shared" si="323"/>
        <v>#N/A</v>
      </c>
      <c r="GI91" s="207" t="e">
        <f t="shared" si="324"/>
        <v>#N/A</v>
      </c>
      <c r="GJ91" s="207" t="e">
        <f t="shared" si="325"/>
        <v>#N/A</v>
      </c>
      <c r="GK91" s="207" t="e">
        <f t="shared" si="326"/>
        <v>#N/A</v>
      </c>
      <c r="GL91" s="207" t="e">
        <f t="shared" si="327"/>
        <v>#N/A</v>
      </c>
      <c r="GM91" s="207" t="e">
        <f t="shared" si="328"/>
        <v>#N/A</v>
      </c>
      <c r="GN91" s="207" t="e">
        <f t="shared" si="329"/>
        <v>#N/A</v>
      </c>
      <c r="GO91" s="207" t="e">
        <f t="shared" si="330"/>
        <v>#N/A</v>
      </c>
      <c r="GP91" s="207" t="e">
        <f t="shared" si="331"/>
        <v>#N/A</v>
      </c>
      <c r="GQ91" s="207" t="e">
        <f t="shared" si="332"/>
        <v>#N/A</v>
      </c>
      <c r="GR91" s="207" t="e">
        <f t="shared" si="333"/>
        <v>#N/A</v>
      </c>
      <c r="GS91" s="207" t="e">
        <f t="shared" si="334"/>
        <v>#N/A</v>
      </c>
      <c r="GT91" s="207" t="e">
        <f t="shared" si="335"/>
        <v>#N/A</v>
      </c>
      <c r="GU91" s="207" t="e">
        <f t="shared" si="336"/>
        <v>#N/A</v>
      </c>
      <c r="GV91" s="207" t="e">
        <f t="shared" si="337"/>
        <v>#N/A</v>
      </c>
      <c r="GW91" s="207" t="e">
        <f t="shared" si="338"/>
        <v>#N/A</v>
      </c>
      <c r="GX91" s="207" t="e">
        <f t="shared" si="339"/>
        <v>#N/A</v>
      </c>
      <c r="GY91" s="207" t="e">
        <f t="shared" si="340"/>
        <v>#N/A</v>
      </c>
      <c r="GZ91" s="207" t="e">
        <f t="shared" si="341"/>
        <v>#N/A</v>
      </c>
      <c r="HA91" s="207" t="e">
        <f t="shared" si="342"/>
        <v>#N/A</v>
      </c>
      <c r="HB91" s="207" t="e">
        <f t="shared" si="343"/>
        <v>#N/A</v>
      </c>
      <c r="HC91" s="207" t="e">
        <f t="shared" si="344"/>
        <v>#N/A</v>
      </c>
      <c r="HD91" s="207" t="e">
        <f t="shared" si="345"/>
        <v>#N/A</v>
      </c>
      <c r="HE91" s="207" t="e">
        <f t="shared" si="346"/>
        <v>#N/A</v>
      </c>
      <c r="HF91" s="207" t="e">
        <f t="shared" si="347"/>
        <v>#N/A</v>
      </c>
      <c r="HG91" s="207" t="e">
        <f t="shared" si="348"/>
        <v>#N/A</v>
      </c>
      <c r="HH91" s="207" t="e">
        <f t="shared" si="349"/>
        <v>#N/A</v>
      </c>
      <c r="HI91" s="207" t="e">
        <f t="shared" si="350"/>
        <v>#N/A</v>
      </c>
      <c r="HJ91" s="207" t="e">
        <f t="shared" si="351"/>
        <v>#N/A</v>
      </c>
      <c r="HK91" s="207" t="e">
        <f t="shared" si="352"/>
        <v>#N/A</v>
      </c>
      <c r="HL91" s="207" t="e">
        <f t="shared" si="353"/>
        <v>#N/A</v>
      </c>
      <c r="HM91" s="207" t="e">
        <f t="shared" si="354"/>
        <v>#N/A</v>
      </c>
      <c r="HN91" s="207" t="e">
        <f t="shared" si="355"/>
        <v>#N/A</v>
      </c>
      <c r="HO91" s="207" t="e">
        <f t="shared" si="356"/>
        <v>#N/A</v>
      </c>
      <c r="HP91" s="207" t="e">
        <f t="shared" si="357"/>
        <v>#N/A</v>
      </c>
      <c r="HQ91" s="207" t="e">
        <f t="shared" si="358"/>
        <v>#N/A</v>
      </c>
      <c r="HR91" s="207" t="e">
        <f t="shared" si="359"/>
        <v>#N/A</v>
      </c>
      <c r="HS91" s="207" t="e">
        <f t="shared" si="360"/>
        <v>#N/A</v>
      </c>
      <c r="HT91" s="207" t="e">
        <f t="shared" si="361"/>
        <v>#N/A</v>
      </c>
      <c r="HU91" s="207" t="e">
        <f t="shared" si="362"/>
        <v>#N/A</v>
      </c>
      <c r="HV91" s="207" t="e">
        <f t="shared" si="363"/>
        <v>#N/A</v>
      </c>
      <c r="HW91" s="207" t="e">
        <f t="shared" si="364"/>
        <v>#N/A</v>
      </c>
      <c r="HX91" s="207" t="e">
        <f t="shared" si="365"/>
        <v>#N/A</v>
      </c>
      <c r="HY91" s="207" t="e">
        <f t="shared" si="366"/>
        <v>#N/A</v>
      </c>
      <c r="HZ91" s="207" t="e">
        <f t="shared" si="367"/>
        <v>#N/A</v>
      </c>
      <c r="IA91" s="207" t="e">
        <f t="shared" si="368"/>
        <v>#N/A</v>
      </c>
      <c r="IB91" s="207" t="e">
        <f t="shared" si="369"/>
        <v>#N/A</v>
      </c>
    </row>
    <row r="92" spans="1:236" hidden="1" x14ac:dyDescent="0.25">
      <c r="A92" s="22">
        <v>89</v>
      </c>
      <c r="B92" s="110" t="str">
        <f t="shared" si="253"/>
        <v/>
      </c>
      <c r="C92" s="124"/>
      <c r="D92" s="110" t="str">
        <f t="shared" si="254"/>
        <v/>
      </c>
      <c r="E92" s="119" t="str">
        <f t="shared" si="255"/>
        <v/>
      </c>
      <c r="F92" s="23" t="str">
        <f t="shared" si="256"/>
        <v/>
      </c>
      <c r="G92" s="24" t="str">
        <f t="shared" si="257"/>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258"/>
        <v/>
      </c>
      <c r="K92" s="26"/>
      <c r="L92" s="24" t="str">
        <f>IF(OR(F92="",K92=""),"",MATCH(K92,Confidence!$A$1:$A$10,0))</f>
        <v/>
      </c>
      <c r="M92" s="27" t="str">
        <f t="shared" si="259"/>
        <v/>
      </c>
      <c r="N92" s="27" t="str">
        <f t="shared" si="260"/>
        <v/>
      </c>
      <c r="O92" s="24"/>
      <c r="P92" s="111" t="str">
        <f t="shared" si="261"/>
        <v/>
      </c>
      <c r="Q92" s="111" t="str">
        <f t="shared" si="262"/>
        <v/>
      </c>
      <c r="R92" s="39" t="str">
        <f t="shared" si="263"/>
        <v/>
      </c>
      <c r="S92" s="124"/>
      <c r="T92" s="218" t="str">
        <f>IF(AND(B92&gt;0,C92&gt;0,D92&gt;0,M92&gt;0,N92&gt;0,S92&gt;0,NOT(K92="")),ABS(VLOOKUP($S$1,VLookups!$A$28:$B$29,2,FALSE)-_xlfn.BETA.DIST(S92,IF(G92="L",N92,M92),IF(G92="L",M92,N92),TRUE,B92,D92)),"")</f>
        <v/>
      </c>
      <c r="U92" s="121" t="str">
        <f>IF(OR($M92="",$N92=""),"",_xlfn.BETA.INV(ABS(VLOOKUP($S$1,VLookups!$A$28:$B$29,2,FALSE)-U$3),IF($G92="L",$N92,$M92),IF($G92="L",$M92,$N92),$B92,$D92))</f>
        <v/>
      </c>
      <c r="V92" s="122" t="str">
        <f>IF(OR($M92="",$N92=""),"",_xlfn.BETA.INV(ABS(VLOOKUP($S$1,VLookups!$A$28:$B$29,2,FALSE)-V$3),IF($G92="L",$N92,$M92),IF($G92="L",$M92,$N92),$B92,$D92))</f>
        <v/>
      </c>
      <c r="W92" s="121" t="str">
        <f>IF(OR($M92="",$N92=""),"",_xlfn.BETA.INV(ABS(VLOOKUP($S$1,VLookups!$A$28:$B$29,2,FALSE)-W$3),IF($G92="L",$N92,$M92),IF($G92="L",$M92,$N92),$B92,$D92))</f>
        <v/>
      </c>
      <c r="X92" s="122" t="str">
        <f>IF(OR($M92="",$N92=""),"",_xlfn.BETA.INV(ABS(VLOOKUP($S$1,VLookups!$A$28:$B$29,2,FALSE)-X$3),IF($G92="L",$N92,$M92),IF($G92="L",$M92,$N92),$B92,$D92))</f>
        <v/>
      </c>
      <c r="Y92" s="121" t="str">
        <f>IF(OR($M92="",$N92=""),"",_xlfn.BETA.INV(ABS(VLOOKUP($S$1,VLookups!$A$28:$B$29,2,FALSE)-Y$3),IF($G92="L",$N92,$M92),IF($G92="L",$M92,$N92),$B92,$D92))</f>
        <v/>
      </c>
      <c r="Z92" s="122" t="str">
        <f>IF(OR($M92="",$N92=""),"",_xlfn.BETA.INV(ABS(VLOOKUP($S$1,VLookups!$A$28:$B$29,2,FALSE)-Z$3),IF($G92="L",$N92,$M92),IF($G92="L",$M92,$N92),$B92,$D92))</f>
        <v/>
      </c>
      <c r="AA92" s="121" t="str">
        <f>IF(OR($M92="",$N92=""),"",_xlfn.BETA.INV(ABS(VLOOKUP($S$1,VLookups!$A$28:$B$29,2,FALSE)-AA$3),IF($G92="L",$N92,$M92),IF($G92="L",$M92,$N92),$B92,$D92))</f>
        <v/>
      </c>
      <c r="AB92" s="122" t="str">
        <f>IF(OR($M92="",$N92=""),"",_xlfn.BETA.INV(ABS(VLOOKUP($S$1,VLookups!$A$28:$B$29,2,FALSE)-AB$3),IF($G92="L",$N92,$M92),IF($G92="L",$M92,$N92),$B92,$D92))</f>
        <v/>
      </c>
      <c r="AC92" s="121" t="str">
        <f>IF(OR($M92="",$N92=""),"",_xlfn.BETA.INV(ABS(VLOOKUP($S$1,VLookups!$A$28:$B$29,2,FALSE)-AC$3),IF($G92="L",$N92,$M92),IF($G92="L",$M92,$N92),$B92,$D92))</f>
        <v/>
      </c>
      <c r="AD92" s="122" t="str">
        <f>IF(OR($M92="",$N92=""),"",_xlfn.BETA.INV(ABS(VLOOKUP($S$1,VLookups!$A$28:$B$29,2,FALSE)-AD$3),IF($G92="L",$N92,$M92),IF($G92="L",$M92,$N92),$B92,$D92))</f>
        <v/>
      </c>
      <c r="AE92" s="121" t="str">
        <f>IF(OR($M92="",$N92=""),"",_xlfn.BETA.INV(ABS(VLOOKUP($S$1,VLookups!$A$28:$B$29,2,FALSE)-AE$3),IF($G92="L",$N92,$M92),IF($G92="L",$M92,$N92),$B92,$D92))</f>
        <v/>
      </c>
      <c r="AF92" s="122" t="str">
        <f>IF(OR($M92="",$N92=""),"",_xlfn.BETA.INV(ABS(VLOOKUP($S$1,VLookups!$A$28:$B$29,2,FALSE)-AF$3),IF($G92="L",$N92,$M92),IF($G92="L",$M92,$N92),$B92,$D92))</f>
        <v/>
      </c>
      <c r="AG92" s="17"/>
      <c r="AH92" s="208" t="str">
        <f t="shared" si="264"/>
        <v/>
      </c>
      <c r="AI92" s="206" t="str">
        <f t="shared" si="265"/>
        <v/>
      </c>
      <c r="AJ92" s="190" t="str">
        <f t="shared" ref="AJ92:CU92" si="414">IF(ISNONTEXT($AH92),AI92+$AH92,"")</f>
        <v/>
      </c>
      <c r="AK92" s="190" t="str">
        <f t="shared" si="414"/>
        <v/>
      </c>
      <c r="AL92" s="190" t="str">
        <f t="shared" si="414"/>
        <v/>
      </c>
      <c r="AM92" s="190" t="str">
        <f t="shared" si="414"/>
        <v/>
      </c>
      <c r="AN92" s="190" t="str">
        <f t="shared" si="414"/>
        <v/>
      </c>
      <c r="AO92" s="190" t="str">
        <f t="shared" si="414"/>
        <v/>
      </c>
      <c r="AP92" s="190" t="str">
        <f t="shared" si="414"/>
        <v/>
      </c>
      <c r="AQ92" s="190" t="str">
        <f t="shared" si="414"/>
        <v/>
      </c>
      <c r="AR92" s="190" t="str">
        <f t="shared" si="414"/>
        <v/>
      </c>
      <c r="AS92" s="190" t="str">
        <f t="shared" si="414"/>
        <v/>
      </c>
      <c r="AT92" s="190" t="str">
        <f t="shared" si="414"/>
        <v/>
      </c>
      <c r="AU92" s="190" t="str">
        <f t="shared" si="414"/>
        <v/>
      </c>
      <c r="AV92" s="190" t="str">
        <f t="shared" si="414"/>
        <v/>
      </c>
      <c r="AW92" s="190" t="str">
        <f t="shared" si="414"/>
        <v/>
      </c>
      <c r="AX92" s="190" t="str">
        <f t="shared" si="414"/>
        <v/>
      </c>
      <c r="AY92" s="190" t="str">
        <f t="shared" si="414"/>
        <v/>
      </c>
      <c r="AZ92" s="190" t="str">
        <f t="shared" si="414"/>
        <v/>
      </c>
      <c r="BA92" s="190" t="str">
        <f t="shared" si="414"/>
        <v/>
      </c>
      <c r="BB92" s="190" t="str">
        <f t="shared" si="414"/>
        <v/>
      </c>
      <c r="BC92" s="190" t="str">
        <f t="shared" si="414"/>
        <v/>
      </c>
      <c r="BD92" s="190" t="str">
        <f t="shared" si="414"/>
        <v/>
      </c>
      <c r="BE92" s="190" t="str">
        <f t="shared" si="414"/>
        <v/>
      </c>
      <c r="BF92" s="190" t="str">
        <f t="shared" si="414"/>
        <v/>
      </c>
      <c r="BG92" s="190" t="str">
        <f t="shared" si="414"/>
        <v/>
      </c>
      <c r="BH92" s="190" t="str">
        <f t="shared" si="414"/>
        <v/>
      </c>
      <c r="BI92" s="190" t="str">
        <f t="shared" si="414"/>
        <v/>
      </c>
      <c r="BJ92" s="190" t="str">
        <f t="shared" si="414"/>
        <v/>
      </c>
      <c r="BK92" s="190" t="str">
        <f t="shared" si="414"/>
        <v/>
      </c>
      <c r="BL92" s="190" t="str">
        <f t="shared" si="414"/>
        <v/>
      </c>
      <c r="BM92" s="190" t="str">
        <f t="shared" si="414"/>
        <v/>
      </c>
      <c r="BN92" s="190" t="str">
        <f t="shared" si="414"/>
        <v/>
      </c>
      <c r="BO92" s="190" t="str">
        <f t="shared" si="414"/>
        <v/>
      </c>
      <c r="BP92" s="190" t="str">
        <f t="shared" si="414"/>
        <v/>
      </c>
      <c r="BQ92" s="190" t="str">
        <f t="shared" si="414"/>
        <v/>
      </c>
      <c r="BR92" s="190" t="str">
        <f t="shared" si="414"/>
        <v/>
      </c>
      <c r="BS92" s="190" t="str">
        <f t="shared" si="414"/>
        <v/>
      </c>
      <c r="BT92" s="190" t="str">
        <f t="shared" si="414"/>
        <v/>
      </c>
      <c r="BU92" s="190" t="str">
        <f t="shared" si="414"/>
        <v/>
      </c>
      <c r="BV92" s="190" t="str">
        <f t="shared" si="414"/>
        <v/>
      </c>
      <c r="BW92" s="190" t="str">
        <f t="shared" si="414"/>
        <v/>
      </c>
      <c r="BX92" s="190" t="str">
        <f t="shared" si="414"/>
        <v/>
      </c>
      <c r="BY92" s="190" t="str">
        <f t="shared" si="414"/>
        <v/>
      </c>
      <c r="BZ92" s="190" t="str">
        <f t="shared" si="414"/>
        <v/>
      </c>
      <c r="CA92" s="190" t="str">
        <f t="shared" si="414"/>
        <v/>
      </c>
      <c r="CB92" s="190" t="str">
        <f t="shared" si="414"/>
        <v/>
      </c>
      <c r="CC92" s="190" t="str">
        <f t="shared" si="414"/>
        <v/>
      </c>
      <c r="CD92" s="190" t="str">
        <f t="shared" si="414"/>
        <v/>
      </c>
      <c r="CE92" s="190" t="str">
        <f t="shared" si="414"/>
        <v/>
      </c>
      <c r="CF92" s="190" t="str">
        <f t="shared" si="414"/>
        <v/>
      </c>
      <c r="CG92" s="190" t="str">
        <f t="shared" si="414"/>
        <v/>
      </c>
      <c r="CH92" s="190" t="str">
        <f t="shared" si="414"/>
        <v/>
      </c>
      <c r="CI92" s="190" t="str">
        <f t="shared" si="414"/>
        <v/>
      </c>
      <c r="CJ92" s="190" t="str">
        <f t="shared" si="414"/>
        <v/>
      </c>
      <c r="CK92" s="190" t="str">
        <f t="shared" si="414"/>
        <v/>
      </c>
      <c r="CL92" s="190" t="str">
        <f t="shared" si="414"/>
        <v/>
      </c>
      <c r="CM92" s="190" t="str">
        <f t="shared" si="414"/>
        <v/>
      </c>
      <c r="CN92" s="190" t="str">
        <f t="shared" si="414"/>
        <v/>
      </c>
      <c r="CO92" s="190" t="str">
        <f t="shared" si="414"/>
        <v/>
      </c>
      <c r="CP92" s="190" t="str">
        <f t="shared" si="414"/>
        <v/>
      </c>
      <c r="CQ92" s="190" t="str">
        <f t="shared" si="414"/>
        <v/>
      </c>
      <c r="CR92" s="190" t="str">
        <f t="shared" si="414"/>
        <v/>
      </c>
      <c r="CS92" s="190" t="str">
        <f t="shared" si="414"/>
        <v/>
      </c>
      <c r="CT92" s="190" t="str">
        <f t="shared" si="414"/>
        <v/>
      </c>
      <c r="CU92" s="190" t="str">
        <f t="shared" si="414"/>
        <v/>
      </c>
      <c r="CV92" s="190" t="str">
        <f t="shared" ref="CV92:ED92" si="415">IF(ISNONTEXT($AH92),CU92+$AH92,"")</f>
        <v/>
      </c>
      <c r="CW92" s="190" t="str">
        <f t="shared" si="415"/>
        <v/>
      </c>
      <c r="CX92" s="190" t="str">
        <f t="shared" si="415"/>
        <v/>
      </c>
      <c r="CY92" s="190" t="str">
        <f t="shared" si="415"/>
        <v/>
      </c>
      <c r="CZ92" s="190" t="str">
        <f t="shared" si="415"/>
        <v/>
      </c>
      <c r="DA92" s="190" t="str">
        <f t="shared" si="415"/>
        <v/>
      </c>
      <c r="DB92" s="190" t="str">
        <f t="shared" si="415"/>
        <v/>
      </c>
      <c r="DC92" s="190" t="str">
        <f t="shared" si="415"/>
        <v/>
      </c>
      <c r="DD92" s="190" t="str">
        <f t="shared" si="415"/>
        <v/>
      </c>
      <c r="DE92" s="190" t="str">
        <f t="shared" si="415"/>
        <v/>
      </c>
      <c r="DF92" s="190" t="str">
        <f t="shared" si="415"/>
        <v/>
      </c>
      <c r="DG92" s="190" t="str">
        <f t="shared" si="415"/>
        <v/>
      </c>
      <c r="DH92" s="190" t="str">
        <f t="shared" si="415"/>
        <v/>
      </c>
      <c r="DI92" s="190" t="str">
        <f t="shared" si="415"/>
        <v/>
      </c>
      <c r="DJ92" s="190" t="str">
        <f t="shared" si="415"/>
        <v/>
      </c>
      <c r="DK92" s="190" t="str">
        <f t="shared" si="415"/>
        <v/>
      </c>
      <c r="DL92" s="190" t="str">
        <f t="shared" si="415"/>
        <v/>
      </c>
      <c r="DM92" s="190" t="str">
        <f t="shared" si="415"/>
        <v/>
      </c>
      <c r="DN92" s="190" t="str">
        <f t="shared" si="415"/>
        <v/>
      </c>
      <c r="DO92" s="190" t="str">
        <f t="shared" si="415"/>
        <v/>
      </c>
      <c r="DP92" s="190" t="str">
        <f t="shared" si="415"/>
        <v/>
      </c>
      <c r="DQ92" s="190" t="str">
        <f t="shared" si="415"/>
        <v/>
      </c>
      <c r="DR92" s="190" t="str">
        <f t="shared" si="415"/>
        <v/>
      </c>
      <c r="DS92" s="190" t="str">
        <f t="shared" si="415"/>
        <v/>
      </c>
      <c r="DT92" s="190" t="str">
        <f t="shared" si="415"/>
        <v/>
      </c>
      <c r="DU92" s="190" t="str">
        <f t="shared" si="415"/>
        <v/>
      </c>
      <c r="DV92" s="190" t="str">
        <f t="shared" si="415"/>
        <v/>
      </c>
      <c r="DW92" s="190" t="str">
        <f t="shared" si="415"/>
        <v/>
      </c>
      <c r="DX92" s="190" t="str">
        <f t="shared" si="415"/>
        <v/>
      </c>
      <c r="DY92" s="190" t="str">
        <f t="shared" si="415"/>
        <v/>
      </c>
      <c r="DZ92" s="190" t="str">
        <f t="shared" si="415"/>
        <v/>
      </c>
      <c r="EA92" s="190" t="str">
        <f t="shared" si="415"/>
        <v/>
      </c>
      <c r="EB92" s="190" t="str">
        <f t="shared" si="415"/>
        <v/>
      </c>
      <c r="EC92" s="190" t="str">
        <f t="shared" si="415"/>
        <v/>
      </c>
      <c r="ED92" s="190" t="str">
        <f t="shared" si="415"/>
        <v/>
      </c>
      <c r="EE92" s="206" t="str">
        <f t="shared" si="268"/>
        <v/>
      </c>
      <c r="EF92" s="207" t="e">
        <f t="shared" si="269"/>
        <v>#N/A</v>
      </c>
      <c r="EG92" s="207" t="e">
        <f t="shared" si="270"/>
        <v>#N/A</v>
      </c>
      <c r="EH92" s="207" t="e">
        <f t="shared" si="271"/>
        <v>#N/A</v>
      </c>
      <c r="EI92" s="207" t="e">
        <f t="shared" si="272"/>
        <v>#N/A</v>
      </c>
      <c r="EJ92" s="207" t="e">
        <f t="shared" si="273"/>
        <v>#N/A</v>
      </c>
      <c r="EK92" s="207" t="e">
        <f t="shared" si="274"/>
        <v>#N/A</v>
      </c>
      <c r="EL92" s="207" t="e">
        <f t="shared" si="275"/>
        <v>#N/A</v>
      </c>
      <c r="EM92" s="207" t="e">
        <f t="shared" si="276"/>
        <v>#N/A</v>
      </c>
      <c r="EN92" s="207" t="e">
        <f t="shared" si="277"/>
        <v>#N/A</v>
      </c>
      <c r="EO92" s="207" t="e">
        <f t="shared" si="278"/>
        <v>#N/A</v>
      </c>
      <c r="EP92" s="207" t="e">
        <f t="shared" si="279"/>
        <v>#N/A</v>
      </c>
      <c r="EQ92" s="207" t="e">
        <f t="shared" si="280"/>
        <v>#N/A</v>
      </c>
      <c r="ER92" s="207" t="e">
        <f t="shared" si="281"/>
        <v>#N/A</v>
      </c>
      <c r="ES92" s="207" t="e">
        <f t="shared" si="282"/>
        <v>#N/A</v>
      </c>
      <c r="ET92" s="207" t="e">
        <f t="shared" si="283"/>
        <v>#N/A</v>
      </c>
      <c r="EU92" s="207" t="e">
        <f t="shared" si="284"/>
        <v>#N/A</v>
      </c>
      <c r="EV92" s="207" t="e">
        <f t="shared" si="285"/>
        <v>#N/A</v>
      </c>
      <c r="EW92" s="207" t="e">
        <f t="shared" si="286"/>
        <v>#N/A</v>
      </c>
      <c r="EX92" s="207" t="e">
        <f t="shared" si="287"/>
        <v>#N/A</v>
      </c>
      <c r="EY92" s="207" t="e">
        <f t="shared" si="288"/>
        <v>#N/A</v>
      </c>
      <c r="EZ92" s="207" t="e">
        <f t="shared" si="289"/>
        <v>#N/A</v>
      </c>
      <c r="FA92" s="207" t="e">
        <f t="shared" si="290"/>
        <v>#N/A</v>
      </c>
      <c r="FB92" s="207" t="e">
        <f t="shared" si="291"/>
        <v>#N/A</v>
      </c>
      <c r="FC92" s="207" t="e">
        <f t="shared" si="292"/>
        <v>#N/A</v>
      </c>
      <c r="FD92" s="207" t="e">
        <f t="shared" si="293"/>
        <v>#N/A</v>
      </c>
      <c r="FE92" s="207" t="e">
        <f t="shared" si="294"/>
        <v>#N/A</v>
      </c>
      <c r="FF92" s="207" t="e">
        <f t="shared" si="295"/>
        <v>#N/A</v>
      </c>
      <c r="FG92" s="207" t="e">
        <f t="shared" si="296"/>
        <v>#N/A</v>
      </c>
      <c r="FH92" s="207" t="e">
        <f t="shared" si="297"/>
        <v>#N/A</v>
      </c>
      <c r="FI92" s="207" t="e">
        <f t="shared" si="298"/>
        <v>#N/A</v>
      </c>
      <c r="FJ92" s="207" t="e">
        <f t="shared" si="299"/>
        <v>#N/A</v>
      </c>
      <c r="FK92" s="207" t="e">
        <f t="shared" si="300"/>
        <v>#N/A</v>
      </c>
      <c r="FL92" s="207" t="e">
        <f t="shared" si="301"/>
        <v>#N/A</v>
      </c>
      <c r="FM92" s="207" t="e">
        <f t="shared" si="302"/>
        <v>#N/A</v>
      </c>
      <c r="FN92" s="207" t="e">
        <f t="shared" si="303"/>
        <v>#N/A</v>
      </c>
      <c r="FO92" s="207" t="e">
        <f t="shared" si="304"/>
        <v>#N/A</v>
      </c>
      <c r="FP92" s="207" t="e">
        <f t="shared" si="305"/>
        <v>#N/A</v>
      </c>
      <c r="FQ92" s="207" t="e">
        <f t="shared" si="306"/>
        <v>#N/A</v>
      </c>
      <c r="FR92" s="207" t="e">
        <f t="shared" si="307"/>
        <v>#N/A</v>
      </c>
      <c r="FS92" s="207" t="e">
        <f t="shared" si="308"/>
        <v>#N/A</v>
      </c>
      <c r="FT92" s="207" t="e">
        <f t="shared" si="309"/>
        <v>#N/A</v>
      </c>
      <c r="FU92" s="207" t="e">
        <f t="shared" si="310"/>
        <v>#N/A</v>
      </c>
      <c r="FV92" s="207" t="e">
        <f t="shared" si="311"/>
        <v>#N/A</v>
      </c>
      <c r="FW92" s="207" t="e">
        <f t="shared" si="312"/>
        <v>#N/A</v>
      </c>
      <c r="FX92" s="207" t="e">
        <f t="shared" si="313"/>
        <v>#N/A</v>
      </c>
      <c r="FY92" s="207" t="e">
        <f t="shared" si="314"/>
        <v>#N/A</v>
      </c>
      <c r="FZ92" s="207" t="e">
        <f t="shared" si="315"/>
        <v>#N/A</v>
      </c>
      <c r="GA92" s="207" t="e">
        <f t="shared" si="316"/>
        <v>#N/A</v>
      </c>
      <c r="GB92" s="207" t="e">
        <f t="shared" si="317"/>
        <v>#N/A</v>
      </c>
      <c r="GC92" s="207" t="e">
        <f t="shared" si="318"/>
        <v>#N/A</v>
      </c>
      <c r="GD92" s="207" t="e">
        <f t="shared" si="319"/>
        <v>#N/A</v>
      </c>
      <c r="GE92" s="207" t="e">
        <f t="shared" si="320"/>
        <v>#N/A</v>
      </c>
      <c r="GF92" s="207" t="e">
        <f t="shared" si="321"/>
        <v>#N/A</v>
      </c>
      <c r="GG92" s="207" t="e">
        <f t="shared" si="322"/>
        <v>#N/A</v>
      </c>
      <c r="GH92" s="207" t="e">
        <f t="shared" si="323"/>
        <v>#N/A</v>
      </c>
      <c r="GI92" s="207" t="e">
        <f t="shared" si="324"/>
        <v>#N/A</v>
      </c>
      <c r="GJ92" s="207" t="e">
        <f t="shared" si="325"/>
        <v>#N/A</v>
      </c>
      <c r="GK92" s="207" t="e">
        <f t="shared" si="326"/>
        <v>#N/A</v>
      </c>
      <c r="GL92" s="207" t="e">
        <f t="shared" si="327"/>
        <v>#N/A</v>
      </c>
      <c r="GM92" s="207" t="e">
        <f t="shared" si="328"/>
        <v>#N/A</v>
      </c>
      <c r="GN92" s="207" t="e">
        <f t="shared" si="329"/>
        <v>#N/A</v>
      </c>
      <c r="GO92" s="207" t="e">
        <f t="shared" si="330"/>
        <v>#N/A</v>
      </c>
      <c r="GP92" s="207" t="e">
        <f t="shared" si="331"/>
        <v>#N/A</v>
      </c>
      <c r="GQ92" s="207" t="e">
        <f t="shared" si="332"/>
        <v>#N/A</v>
      </c>
      <c r="GR92" s="207" t="e">
        <f t="shared" si="333"/>
        <v>#N/A</v>
      </c>
      <c r="GS92" s="207" t="e">
        <f t="shared" si="334"/>
        <v>#N/A</v>
      </c>
      <c r="GT92" s="207" t="e">
        <f t="shared" si="335"/>
        <v>#N/A</v>
      </c>
      <c r="GU92" s="207" t="e">
        <f t="shared" si="336"/>
        <v>#N/A</v>
      </c>
      <c r="GV92" s="207" t="e">
        <f t="shared" si="337"/>
        <v>#N/A</v>
      </c>
      <c r="GW92" s="207" t="e">
        <f t="shared" si="338"/>
        <v>#N/A</v>
      </c>
      <c r="GX92" s="207" t="e">
        <f t="shared" si="339"/>
        <v>#N/A</v>
      </c>
      <c r="GY92" s="207" t="e">
        <f t="shared" si="340"/>
        <v>#N/A</v>
      </c>
      <c r="GZ92" s="207" t="e">
        <f t="shared" si="341"/>
        <v>#N/A</v>
      </c>
      <c r="HA92" s="207" t="e">
        <f t="shared" si="342"/>
        <v>#N/A</v>
      </c>
      <c r="HB92" s="207" t="e">
        <f t="shared" si="343"/>
        <v>#N/A</v>
      </c>
      <c r="HC92" s="207" t="e">
        <f t="shared" si="344"/>
        <v>#N/A</v>
      </c>
      <c r="HD92" s="207" t="e">
        <f t="shared" si="345"/>
        <v>#N/A</v>
      </c>
      <c r="HE92" s="207" t="e">
        <f t="shared" si="346"/>
        <v>#N/A</v>
      </c>
      <c r="HF92" s="207" t="e">
        <f t="shared" si="347"/>
        <v>#N/A</v>
      </c>
      <c r="HG92" s="207" t="e">
        <f t="shared" si="348"/>
        <v>#N/A</v>
      </c>
      <c r="HH92" s="207" t="e">
        <f t="shared" si="349"/>
        <v>#N/A</v>
      </c>
      <c r="HI92" s="207" t="e">
        <f t="shared" si="350"/>
        <v>#N/A</v>
      </c>
      <c r="HJ92" s="207" t="e">
        <f t="shared" si="351"/>
        <v>#N/A</v>
      </c>
      <c r="HK92" s="207" t="e">
        <f t="shared" si="352"/>
        <v>#N/A</v>
      </c>
      <c r="HL92" s="207" t="e">
        <f t="shared" si="353"/>
        <v>#N/A</v>
      </c>
      <c r="HM92" s="207" t="e">
        <f t="shared" si="354"/>
        <v>#N/A</v>
      </c>
      <c r="HN92" s="207" t="e">
        <f t="shared" si="355"/>
        <v>#N/A</v>
      </c>
      <c r="HO92" s="207" t="e">
        <f t="shared" si="356"/>
        <v>#N/A</v>
      </c>
      <c r="HP92" s="207" t="e">
        <f t="shared" si="357"/>
        <v>#N/A</v>
      </c>
      <c r="HQ92" s="207" t="e">
        <f t="shared" si="358"/>
        <v>#N/A</v>
      </c>
      <c r="HR92" s="207" t="e">
        <f t="shared" si="359"/>
        <v>#N/A</v>
      </c>
      <c r="HS92" s="207" t="e">
        <f t="shared" si="360"/>
        <v>#N/A</v>
      </c>
      <c r="HT92" s="207" t="e">
        <f t="shared" si="361"/>
        <v>#N/A</v>
      </c>
      <c r="HU92" s="207" t="e">
        <f t="shared" si="362"/>
        <v>#N/A</v>
      </c>
      <c r="HV92" s="207" t="e">
        <f t="shared" si="363"/>
        <v>#N/A</v>
      </c>
      <c r="HW92" s="207" t="e">
        <f t="shared" si="364"/>
        <v>#N/A</v>
      </c>
      <c r="HX92" s="207" t="e">
        <f t="shared" si="365"/>
        <v>#N/A</v>
      </c>
      <c r="HY92" s="207" t="e">
        <f t="shared" si="366"/>
        <v>#N/A</v>
      </c>
      <c r="HZ92" s="207" t="e">
        <f t="shared" si="367"/>
        <v>#N/A</v>
      </c>
      <c r="IA92" s="207" t="e">
        <f t="shared" si="368"/>
        <v>#N/A</v>
      </c>
      <c r="IB92" s="207" t="e">
        <f t="shared" si="369"/>
        <v>#N/A</v>
      </c>
    </row>
    <row r="93" spans="1:236" hidden="1" x14ac:dyDescent="0.25">
      <c r="A93" s="22">
        <v>90</v>
      </c>
      <c r="B93" s="110" t="str">
        <f t="shared" si="253"/>
        <v/>
      </c>
      <c r="C93" s="124"/>
      <c r="D93" s="110" t="str">
        <f t="shared" si="254"/>
        <v/>
      </c>
      <c r="E93" s="119" t="str">
        <f t="shared" si="255"/>
        <v/>
      </c>
      <c r="F93" s="23" t="str">
        <f t="shared" si="256"/>
        <v/>
      </c>
      <c r="G93" s="24" t="str">
        <f t="shared" si="257"/>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258"/>
        <v/>
      </c>
      <c r="K93" s="26"/>
      <c r="L93" s="24" t="str">
        <f>IF(OR(F93="",K93=""),"",MATCH(K93,Confidence!$A$1:$A$10,0))</f>
        <v/>
      </c>
      <c r="M93" s="27" t="str">
        <f t="shared" si="259"/>
        <v/>
      </c>
      <c r="N93" s="27" t="str">
        <f t="shared" si="260"/>
        <v/>
      </c>
      <c r="O93" s="24"/>
      <c r="P93" s="111" t="str">
        <f t="shared" si="261"/>
        <v/>
      </c>
      <c r="Q93" s="111" t="str">
        <f t="shared" si="262"/>
        <v/>
      </c>
      <c r="R93" s="39" t="str">
        <f t="shared" si="263"/>
        <v/>
      </c>
      <c r="S93" s="124"/>
      <c r="T93" s="218" t="str">
        <f>IF(AND(B93&gt;0,C93&gt;0,D93&gt;0,M93&gt;0,N93&gt;0,S93&gt;0,NOT(K93="")),ABS(VLOOKUP($S$1,VLookups!$A$28:$B$29,2,FALSE)-_xlfn.BETA.DIST(S93,IF(G93="L",N93,M93),IF(G93="L",M93,N93),TRUE,B93,D93)),"")</f>
        <v/>
      </c>
      <c r="U93" s="121" t="str">
        <f>IF(OR($M93="",$N93=""),"",_xlfn.BETA.INV(ABS(VLOOKUP($S$1,VLookups!$A$28:$B$29,2,FALSE)-U$3),IF($G93="L",$N93,$M93),IF($G93="L",$M93,$N93),$B93,$D93))</f>
        <v/>
      </c>
      <c r="V93" s="122" t="str">
        <f>IF(OR($M93="",$N93=""),"",_xlfn.BETA.INV(ABS(VLOOKUP($S$1,VLookups!$A$28:$B$29,2,FALSE)-V$3),IF($G93="L",$N93,$M93),IF($G93="L",$M93,$N93),$B93,$D93))</f>
        <v/>
      </c>
      <c r="W93" s="121" t="str">
        <f>IF(OR($M93="",$N93=""),"",_xlfn.BETA.INV(ABS(VLOOKUP($S$1,VLookups!$A$28:$B$29,2,FALSE)-W$3),IF($G93="L",$N93,$M93),IF($G93="L",$M93,$N93),$B93,$D93))</f>
        <v/>
      </c>
      <c r="X93" s="122" t="str">
        <f>IF(OR($M93="",$N93=""),"",_xlfn.BETA.INV(ABS(VLOOKUP($S$1,VLookups!$A$28:$B$29,2,FALSE)-X$3),IF($G93="L",$N93,$M93),IF($G93="L",$M93,$N93),$B93,$D93))</f>
        <v/>
      </c>
      <c r="Y93" s="121" t="str">
        <f>IF(OR($M93="",$N93=""),"",_xlfn.BETA.INV(ABS(VLOOKUP($S$1,VLookups!$A$28:$B$29,2,FALSE)-Y$3),IF($G93="L",$N93,$M93),IF($G93="L",$M93,$N93),$B93,$D93))</f>
        <v/>
      </c>
      <c r="Z93" s="122" t="str">
        <f>IF(OR($M93="",$N93=""),"",_xlfn.BETA.INV(ABS(VLOOKUP($S$1,VLookups!$A$28:$B$29,2,FALSE)-Z$3),IF($G93="L",$N93,$M93),IF($G93="L",$M93,$N93),$B93,$D93))</f>
        <v/>
      </c>
      <c r="AA93" s="121" t="str">
        <f>IF(OR($M93="",$N93=""),"",_xlfn.BETA.INV(ABS(VLOOKUP($S$1,VLookups!$A$28:$B$29,2,FALSE)-AA$3),IF($G93="L",$N93,$M93),IF($G93="L",$M93,$N93),$B93,$D93))</f>
        <v/>
      </c>
      <c r="AB93" s="122" t="str">
        <f>IF(OR($M93="",$N93=""),"",_xlfn.BETA.INV(ABS(VLOOKUP($S$1,VLookups!$A$28:$B$29,2,FALSE)-AB$3),IF($G93="L",$N93,$M93),IF($G93="L",$M93,$N93),$B93,$D93))</f>
        <v/>
      </c>
      <c r="AC93" s="121" t="str">
        <f>IF(OR($M93="",$N93=""),"",_xlfn.BETA.INV(ABS(VLOOKUP($S$1,VLookups!$A$28:$B$29,2,FALSE)-AC$3),IF($G93="L",$N93,$M93),IF($G93="L",$M93,$N93),$B93,$D93))</f>
        <v/>
      </c>
      <c r="AD93" s="122" t="str">
        <f>IF(OR($M93="",$N93=""),"",_xlfn.BETA.INV(ABS(VLOOKUP($S$1,VLookups!$A$28:$B$29,2,FALSE)-AD$3),IF($G93="L",$N93,$M93),IF($G93="L",$M93,$N93),$B93,$D93))</f>
        <v/>
      </c>
      <c r="AE93" s="121" t="str">
        <f>IF(OR($M93="",$N93=""),"",_xlfn.BETA.INV(ABS(VLOOKUP($S$1,VLookups!$A$28:$B$29,2,FALSE)-AE$3),IF($G93="L",$N93,$M93),IF($G93="L",$M93,$N93),$B93,$D93))</f>
        <v/>
      </c>
      <c r="AF93" s="122" t="str">
        <f>IF(OR($M93="",$N93=""),"",_xlfn.BETA.INV(ABS(VLOOKUP($S$1,VLookups!$A$28:$B$29,2,FALSE)-AF$3),IF($G93="L",$N93,$M93),IF($G93="L",$M93,$N93),$B93,$D93))</f>
        <v/>
      </c>
      <c r="AG93" s="17"/>
      <c r="AH93" s="208" t="str">
        <f t="shared" si="264"/>
        <v/>
      </c>
      <c r="AI93" s="206" t="str">
        <f t="shared" si="265"/>
        <v/>
      </c>
      <c r="AJ93" s="190" t="str">
        <f t="shared" ref="AJ93:CU93" si="416">IF(ISNONTEXT($AH93),AI93+$AH93,"")</f>
        <v/>
      </c>
      <c r="AK93" s="190" t="str">
        <f t="shared" si="416"/>
        <v/>
      </c>
      <c r="AL93" s="190" t="str">
        <f t="shared" si="416"/>
        <v/>
      </c>
      <c r="AM93" s="190" t="str">
        <f t="shared" si="416"/>
        <v/>
      </c>
      <c r="AN93" s="190" t="str">
        <f t="shared" si="416"/>
        <v/>
      </c>
      <c r="AO93" s="190" t="str">
        <f t="shared" si="416"/>
        <v/>
      </c>
      <c r="AP93" s="190" t="str">
        <f t="shared" si="416"/>
        <v/>
      </c>
      <c r="AQ93" s="190" t="str">
        <f t="shared" si="416"/>
        <v/>
      </c>
      <c r="AR93" s="190" t="str">
        <f t="shared" si="416"/>
        <v/>
      </c>
      <c r="AS93" s="190" t="str">
        <f t="shared" si="416"/>
        <v/>
      </c>
      <c r="AT93" s="190" t="str">
        <f t="shared" si="416"/>
        <v/>
      </c>
      <c r="AU93" s="190" t="str">
        <f t="shared" si="416"/>
        <v/>
      </c>
      <c r="AV93" s="190" t="str">
        <f t="shared" si="416"/>
        <v/>
      </c>
      <c r="AW93" s="190" t="str">
        <f t="shared" si="416"/>
        <v/>
      </c>
      <c r="AX93" s="190" t="str">
        <f t="shared" si="416"/>
        <v/>
      </c>
      <c r="AY93" s="190" t="str">
        <f t="shared" si="416"/>
        <v/>
      </c>
      <c r="AZ93" s="190" t="str">
        <f t="shared" si="416"/>
        <v/>
      </c>
      <c r="BA93" s="190" t="str">
        <f t="shared" si="416"/>
        <v/>
      </c>
      <c r="BB93" s="190" t="str">
        <f t="shared" si="416"/>
        <v/>
      </c>
      <c r="BC93" s="190" t="str">
        <f t="shared" si="416"/>
        <v/>
      </c>
      <c r="BD93" s="190" t="str">
        <f t="shared" si="416"/>
        <v/>
      </c>
      <c r="BE93" s="190" t="str">
        <f t="shared" si="416"/>
        <v/>
      </c>
      <c r="BF93" s="190" t="str">
        <f t="shared" si="416"/>
        <v/>
      </c>
      <c r="BG93" s="190" t="str">
        <f t="shared" si="416"/>
        <v/>
      </c>
      <c r="BH93" s="190" t="str">
        <f t="shared" si="416"/>
        <v/>
      </c>
      <c r="BI93" s="190" t="str">
        <f t="shared" si="416"/>
        <v/>
      </c>
      <c r="BJ93" s="190" t="str">
        <f t="shared" si="416"/>
        <v/>
      </c>
      <c r="BK93" s="190" t="str">
        <f t="shared" si="416"/>
        <v/>
      </c>
      <c r="BL93" s="190" t="str">
        <f t="shared" si="416"/>
        <v/>
      </c>
      <c r="BM93" s="190" t="str">
        <f t="shared" si="416"/>
        <v/>
      </c>
      <c r="BN93" s="190" t="str">
        <f t="shared" si="416"/>
        <v/>
      </c>
      <c r="BO93" s="190" t="str">
        <f t="shared" si="416"/>
        <v/>
      </c>
      <c r="BP93" s="190" t="str">
        <f t="shared" si="416"/>
        <v/>
      </c>
      <c r="BQ93" s="190" t="str">
        <f t="shared" si="416"/>
        <v/>
      </c>
      <c r="BR93" s="190" t="str">
        <f t="shared" si="416"/>
        <v/>
      </c>
      <c r="BS93" s="190" t="str">
        <f t="shared" si="416"/>
        <v/>
      </c>
      <c r="BT93" s="190" t="str">
        <f t="shared" si="416"/>
        <v/>
      </c>
      <c r="BU93" s="190" t="str">
        <f t="shared" si="416"/>
        <v/>
      </c>
      <c r="BV93" s="190" t="str">
        <f t="shared" si="416"/>
        <v/>
      </c>
      <c r="BW93" s="190" t="str">
        <f t="shared" si="416"/>
        <v/>
      </c>
      <c r="BX93" s="190" t="str">
        <f t="shared" si="416"/>
        <v/>
      </c>
      <c r="BY93" s="190" t="str">
        <f t="shared" si="416"/>
        <v/>
      </c>
      <c r="BZ93" s="190" t="str">
        <f t="shared" si="416"/>
        <v/>
      </c>
      <c r="CA93" s="190" t="str">
        <f t="shared" si="416"/>
        <v/>
      </c>
      <c r="CB93" s="190" t="str">
        <f t="shared" si="416"/>
        <v/>
      </c>
      <c r="CC93" s="190" t="str">
        <f t="shared" si="416"/>
        <v/>
      </c>
      <c r="CD93" s="190" t="str">
        <f t="shared" si="416"/>
        <v/>
      </c>
      <c r="CE93" s="190" t="str">
        <f t="shared" si="416"/>
        <v/>
      </c>
      <c r="CF93" s="190" t="str">
        <f t="shared" si="416"/>
        <v/>
      </c>
      <c r="CG93" s="190" t="str">
        <f t="shared" si="416"/>
        <v/>
      </c>
      <c r="CH93" s="190" t="str">
        <f t="shared" si="416"/>
        <v/>
      </c>
      <c r="CI93" s="190" t="str">
        <f t="shared" si="416"/>
        <v/>
      </c>
      <c r="CJ93" s="190" t="str">
        <f t="shared" si="416"/>
        <v/>
      </c>
      <c r="CK93" s="190" t="str">
        <f t="shared" si="416"/>
        <v/>
      </c>
      <c r="CL93" s="190" t="str">
        <f t="shared" si="416"/>
        <v/>
      </c>
      <c r="CM93" s="190" t="str">
        <f t="shared" si="416"/>
        <v/>
      </c>
      <c r="CN93" s="190" t="str">
        <f t="shared" si="416"/>
        <v/>
      </c>
      <c r="CO93" s="190" t="str">
        <f t="shared" si="416"/>
        <v/>
      </c>
      <c r="CP93" s="190" t="str">
        <f t="shared" si="416"/>
        <v/>
      </c>
      <c r="CQ93" s="190" t="str">
        <f t="shared" si="416"/>
        <v/>
      </c>
      <c r="CR93" s="190" t="str">
        <f t="shared" si="416"/>
        <v/>
      </c>
      <c r="CS93" s="190" t="str">
        <f t="shared" si="416"/>
        <v/>
      </c>
      <c r="CT93" s="190" t="str">
        <f t="shared" si="416"/>
        <v/>
      </c>
      <c r="CU93" s="190" t="str">
        <f t="shared" si="416"/>
        <v/>
      </c>
      <c r="CV93" s="190" t="str">
        <f t="shared" ref="CV93:ED93" si="417">IF(ISNONTEXT($AH93),CU93+$AH93,"")</f>
        <v/>
      </c>
      <c r="CW93" s="190" t="str">
        <f t="shared" si="417"/>
        <v/>
      </c>
      <c r="CX93" s="190" t="str">
        <f t="shared" si="417"/>
        <v/>
      </c>
      <c r="CY93" s="190" t="str">
        <f t="shared" si="417"/>
        <v/>
      </c>
      <c r="CZ93" s="190" t="str">
        <f t="shared" si="417"/>
        <v/>
      </c>
      <c r="DA93" s="190" t="str">
        <f t="shared" si="417"/>
        <v/>
      </c>
      <c r="DB93" s="190" t="str">
        <f t="shared" si="417"/>
        <v/>
      </c>
      <c r="DC93" s="190" t="str">
        <f t="shared" si="417"/>
        <v/>
      </c>
      <c r="DD93" s="190" t="str">
        <f t="shared" si="417"/>
        <v/>
      </c>
      <c r="DE93" s="190" t="str">
        <f t="shared" si="417"/>
        <v/>
      </c>
      <c r="DF93" s="190" t="str">
        <f t="shared" si="417"/>
        <v/>
      </c>
      <c r="DG93" s="190" t="str">
        <f t="shared" si="417"/>
        <v/>
      </c>
      <c r="DH93" s="190" t="str">
        <f t="shared" si="417"/>
        <v/>
      </c>
      <c r="DI93" s="190" t="str">
        <f t="shared" si="417"/>
        <v/>
      </c>
      <c r="DJ93" s="190" t="str">
        <f t="shared" si="417"/>
        <v/>
      </c>
      <c r="DK93" s="190" t="str">
        <f t="shared" si="417"/>
        <v/>
      </c>
      <c r="DL93" s="190" t="str">
        <f t="shared" si="417"/>
        <v/>
      </c>
      <c r="DM93" s="190" t="str">
        <f t="shared" si="417"/>
        <v/>
      </c>
      <c r="DN93" s="190" t="str">
        <f t="shared" si="417"/>
        <v/>
      </c>
      <c r="DO93" s="190" t="str">
        <f t="shared" si="417"/>
        <v/>
      </c>
      <c r="DP93" s="190" t="str">
        <f t="shared" si="417"/>
        <v/>
      </c>
      <c r="DQ93" s="190" t="str">
        <f t="shared" si="417"/>
        <v/>
      </c>
      <c r="DR93" s="190" t="str">
        <f t="shared" si="417"/>
        <v/>
      </c>
      <c r="DS93" s="190" t="str">
        <f t="shared" si="417"/>
        <v/>
      </c>
      <c r="DT93" s="190" t="str">
        <f t="shared" si="417"/>
        <v/>
      </c>
      <c r="DU93" s="190" t="str">
        <f t="shared" si="417"/>
        <v/>
      </c>
      <c r="DV93" s="190" t="str">
        <f t="shared" si="417"/>
        <v/>
      </c>
      <c r="DW93" s="190" t="str">
        <f t="shared" si="417"/>
        <v/>
      </c>
      <c r="DX93" s="190" t="str">
        <f t="shared" si="417"/>
        <v/>
      </c>
      <c r="DY93" s="190" t="str">
        <f t="shared" si="417"/>
        <v/>
      </c>
      <c r="DZ93" s="190" t="str">
        <f t="shared" si="417"/>
        <v/>
      </c>
      <c r="EA93" s="190" t="str">
        <f t="shared" si="417"/>
        <v/>
      </c>
      <c r="EB93" s="190" t="str">
        <f t="shared" si="417"/>
        <v/>
      </c>
      <c r="EC93" s="190" t="str">
        <f t="shared" si="417"/>
        <v/>
      </c>
      <c r="ED93" s="190" t="str">
        <f t="shared" si="417"/>
        <v/>
      </c>
      <c r="EE93" s="206" t="str">
        <f t="shared" si="268"/>
        <v/>
      </c>
      <c r="EF93" s="207" t="e">
        <f t="shared" si="269"/>
        <v>#N/A</v>
      </c>
      <c r="EG93" s="207" t="e">
        <f t="shared" si="270"/>
        <v>#N/A</v>
      </c>
      <c r="EH93" s="207" t="e">
        <f t="shared" si="271"/>
        <v>#N/A</v>
      </c>
      <c r="EI93" s="207" t="e">
        <f t="shared" si="272"/>
        <v>#N/A</v>
      </c>
      <c r="EJ93" s="207" t="e">
        <f t="shared" si="273"/>
        <v>#N/A</v>
      </c>
      <c r="EK93" s="207" t="e">
        <f t="shared" si="274"/>
        <v>#N/A</v>
      </c>
      <c r="EL93" s="207" t="e">
        <f t="shared" si="275"/>
        <v>#N/A</v>
      </c>
      <c r="EM93" s="207" t="e">
        <f t="shared" si="276"/>
        <v>#N/A</v>
      </c>
      <c r="EN93" s="207" t="e">
        <f t="shared" si="277"/>
        <v>#N/A</v>
      </c>
      <c r="EO93" s="207" t="e">
        <f t="shared" si="278"/>
        <v>#N/A</v>
      </c>
      <c r="EP93" s="207" t="e">
        <f t="shared" si="279"/>
        <v>#N/A</v>
      </c>
      <c r="EQ93" s="207" t="e">
        <f t="shared" si="280"/>
        <v>#N/A</v>
      </c>
      <c r="ER93" s="207" t="e">
        <f t="shared" si="281"/>
        <v>#N/A</v>
      </c>
      <c r="ES93" s="207" t="e">
        <f t="shared" si="282"/>
        <v>#N/A</v>
      </c>
      <c r="ET93" s="207" t="e">
        <f t="shared" si="283"/>
        <v>#N/A</v>
      </c>
      <c r="EU93" s="207" t="e">
        <f t="shared" si="284"/>
        <v>#N/A</v>
      </c>
      <c r="EV93" s="207" t="e">
        <f t="shared" si="285"/>
        <v>#N/A</v>
      </c>
      <c r="EW93" s="207" t="e">
        <f t="shared" si="286"/>
        <v>#N/A</v>
      </c>
      <c r="EX93" s="207" t="e">
        <f t="shared" si="287"/>
        <v>#N/A</v>
      </c>
      <c r="EY93" s="207" t="e">
        <f t="shared" si="288"/>
        <v>#N/A</v>
      </c>
      <c r="EZ93" s="207" t="e">
        <f t="shared" si="289"/>
        <v>#N/A</v>
      </c>
      <c r="FA93" s="207" t="e">
        <f t="shared" si="290"/>
        <v>#N/A</v>
      </c>
      <c r="FB93" s="207" t="e">
        <f t="shared" si="291"/>
        <v>#N/A</v>
      </c>
      <c r="FC93" s="207" t="e">
        <f t="shared" si="292"/>
        <v>#N/A</v>
      </c>
      <c r="FD93" s="207" t="e">
        <f t="shared" si="293"/>
        <v>#N/A</v>
      </c>
      <c r="FE93" s="207" t="e">
        <f t="shared" si="294"/>
        <v>#N/A</v>
      </c>
      <c r="FF93" s="207" t="e">
        <f t="shared" si="295"/>
        <v>#N/A</v>
      </c>
      <c r="FG93" s="207" t="e">
        <f t="shared" si="296"/>
        <v>#N/A</v>
      </c>
      <c r="FH93" s="207" t="e">
        <f t="shared" si="297"/>
        <v>#N/A</v>
      </c>
      <c r="FI93" s="207" t="e">
        <f t="shared" si="298"/>
        <v>#N/A</v>
      </c>
      <c r="FJ93" s="207" t="e">
        <f t="shared" si="299"/>
        <v>#N/A</v>
      </c>
      <c r="FK93" s="207" t="e">
        <f t="shared" si="300"/>
        <v>#N/A</v>
      </c>
      <c r="FL93" s="207" t="e">
        <f t="shared" si="301"/>
        <v>#N/A</v>
      </c>
      <c r="FM93" s="207" t="e">
        <f t="shared" si="302"/>
        <v>#N/A</v>
      </c>
      <c r="FN93" s="207" t="e">
        <f t="shared" si="303"/>
        <v>#N/A</v>
      </c>
      <c r="FO93" s="207" t="e">
        <f t="shared" si="304"/>
        <v>#N/A</v>
      </c>
      <c r="FP93" s="207" t="e">
        <f t="shared" si="305"/>
        <v>#N/A</v>
      </c>
      <c r="FQ93" s="207" t="e">
        <f t="shared" si="306"/>
        <v>#N/A</v>
      </c>
      <c r="FR93" s="207" t="e">
        <f t="shared" si="307"/>
        <v>#N/A</v>
      </c>
      <c r="FS93" s="207" t="e">
        <f t="shared" si="308"/>
        <v>#N/A</v>
      </c>
      <c r="FT93" s="207" t="e">
        <f t="shared" si="309"/>
        <v>#N/A</v>
      </c>
      <c r="FU93" s="207" t="e">
        <f t="shared" si="310"/>
        <v>#N/A</v>
      </c>
      <c r="FV93" s="207" t="e">
        <f t="shared" si="311"/>
        <v>#N/A</v>
      </c>
      <c r="FW93" s="207" t="e">
        <f t="shared" si="312"/>
        <v>#N/A</v>
      </c>
      <c r="FX93" s="207" t="e">
        <f t="shared" si="313"/>
        <v>#N/A</v>
      </c>
      <c r="FY93" s="207" t="e">
        <f t="shared" si="314"/>
        <v>#N/A</v>
      </c>
      <c r="FZ93" s="207" t="e">
        <f t="shared" si="315"/>
        <v>#N/A</v>
      </c>
      <c r="GA93" s="207" t="e">
        <f t="shared" si="316"/>
        <v>#N/A</v>
      </c>
      <c r="GB93" s="207" t="e">
        <f t="shared" si="317"/>
        <v>#N/A</v>
      </c>
      <c r="GC93" s="207" t="e">
        <f t="shared" si="318"/>
        <v>#N/A</v>
      </c>
      <c r="GD93" s="207" t="e">
        <f t="shared" si="319"/>
        <v>#N/A</v>
      </c>
      <c r="GE93" s="207" t="e">
        <f t="shared" si="320"/>
        <v>#N/A</v>
      </c>
      <c r="GF93" s="207" t="e">
        <f t="shared" si="321"/>
        <v>#N/A</v>
      </c>
      <c r="GG93" s="207" t="e">
        <f t="shared" si="322"/>
        <v>#N/A</v>
      </c>
      <c r="GH93" s="207" t="e">
        <f t="shared" si="323"/>
        <v>#N/A</v>
      </c>
      <c r="GI93" s="207" t="e">
        <f t="shared" si="324"/>
        <v>#N/A</v>
      </c>
      <c r="GJ93" s="207" t="e">
        <f t="shared" si="325"/>
        <v>#N/A</v>
      </c>
      <c r="GK93" s="207" t="e">
        <f t="shared" si="326"/>
        <v>#N/A</v>
      </c>
      <c r="GL93" s="207" t="e">
        <f t="shared" si="327"/>
        <v>#N/A</v>
      </c>
      <c r="GM93" s="207" t="e">
        <f t="shared" si="328"/>
        <v>#N/A</v>
      </c>
      <c r="GN93" s="207" t="e">
        <f t="shared" si="329"/>
        <v>#N/A</v>
      </c>
      <c r="GO93" s="207" t="e">
        <f t="shared" si="330"/>
        <v>#N/A</v>
      </c>
      <c r="GP93" s="207" t="e">
        <f t="shared" si="331"/>
        <v>#N/A</v>
      </c>
      <c r="GQ93" s="207" t="e">
        <f t="shared" si="332"/>
        <v>#N/A</v>
      </c>
      <c r="GR93" s="207" t="e">
        <f t="shared" si="333"/>
        <v>#N/A</v>
      </c>
      <c r="GS93" s="207" t="e">
        <f t="shared" si="334"/>
        <v>#N/A</v>
      </c>
      <c r="GT93" s="207" t="e">
        <f t="shared" si="335"/>
        <v>#N/A</v>
      </c>
      <c r="GU93" s="207" t="e">
        <f t="shared" si="336"/>
        <v>#N/A</v>
      </c>
      <c r="GV93" s="207" t="e">
        <f t="shared" si="337"/>
        <v>#N/A</v>
      </c>
      <c r="GW93" s="207" t="e">
        <f t="shared" si="338"/>
        <v>#N/A</v>
      </c>
      <c r="GX93" s="207" t="e">
        <f t="shared" si="339"/>
        <v>#N/A</v>
      </c>
      <c r="GY93" s="207" t="e">
        <f t="shared" si="340"/>
        <v>#N/A</v>
      </c>
      <c r="GZ93" s="207" t="e">
        <f t="shared" si="341"/>
        <v>#N/A</v>
      </c>
      <c r="HA93" s="207" t="e">
        <f t="shared" si="342"/>
        <v>#N/A</v>
      </c>
      <c r="HB93" s="207" t="e">
        <f t="shared" si="343"/>
        <v>#N/A</v>
      </c>
      <c r="HC93" s="207" t="e">
        <f t="shared" si="344"/>
        <v>#N/A</v>
      </c>
      <c r="HD93" s="207" t="e">
        <f t="shared" si="345"/>
        <v>#N/A</v>
      </c>
      <c r="HE93" s="207" t="e">
        <f t="shared" si="346"/>
        <v>#N/A</v>
      </c>
      <c r="HF93" s="207" t="e">
        <f t="shared" si="347"/>
        <v>#N/A</v>
      </c>
      <c r="HG93" s="207" t="e">
        <f t="shared" si="348"/>
        <v>#N/A</v>
      </c>
      <c r="HH93" s="207" t="e">
        <f t="shared" si="349"/>
        <v>#N/A</v>
      </c>
      <c r="HI93" s="207" t="e">
        <f t="shared" si="350"/>
        <v>#N/A</v>
      </c>
      <c r="HJ93" s="207" t="e">
        <f t="shared" si="351"/>
        <v>#N/A</v>
      </c>
      <c r="HK93" s="207" t="e">
        <f t="shared" si="352"/>
        <v>#N/A</v>
      </c>
      <c r="HL93" s="207" t="e">
        <f t="shared" si="353"/>
        <v>#N/A</v>
      </c>
      <c r="HM93" s="207" t="e">
        <f t="shared" si="354"/>
        <v>#N/A</v>
      </c>
      <c r="HN93" s="207" t="e">
        <f t="shared" si="355"/>
        <v>#N/A</v>
      </c>
      <c r="HO93" s="207" t="e">
        <f t="shared" si="356"/>
        <v>#N/A</v>
      </c>
      <c r="HP93" s="207" t="e">
        <f t="shared" si="357"/>
        <v>#N/A</v>
      </c>
      <c r="HQ93" s="207" t="e">
        <f t="shared" si="358"/>
        <v>#N/A</v>
      </c>
      <c r="HR93" s="207" t="e">
        <f t="shared" si="359"/>
        <v>#N/A</v>
      </c>
      <c r="HS93" s="207" t="e">
        <f t="shared" si="360"/>
        <v>#N/A</v>
      </c>
      <c r="HT93" s="207" t="e">
        <f t="shared" si="361"/>
        <v>#N/A</v>
      </c>
      <c r="HU93" s="207" t="e">
        <f t="shared" si="362"/>
        <v>#N/A</v>
      </c>
      <c r="HV93" s="207" t="e">
        <f t="shared" si="363"/>
        <v>#N/A</v>
      </c>
      <c r="HW93" s="207" t="e">
        <f t="shared" si="364"/>
        <v>#N/A</v>
      </c>
      <c r="HX93" s="207" t="e">
        <f t="shared" si="365"/>
        <v>#N/A</v>
      </c>
      <c r="HY93" s="207" t="e">
        <f t="shared" si="366"/>
        <v>#N/A</v>
      </c>
      <c r="HZ93" s="207" t="e">
        <f t="shared" si="367"/>
        <v>#N/A</v>
      </c>
      <c r="IA93" s="207" t="e">
        <f t="shared" si="368"/>
        <v>#N/A</v>
      </c>
      <c r="IB93" s="207" t="e">
        <f t="shared" si="369"/>
        <v>#N/A</v>
      </c>
    </row>
    <row r="94" spans="1:236" hidden="1" x14ac:dyDescent="0.25">
      <c r="A94" s="22">
        <v>91</v>
      </c>
      <c r="B94" s="110" t="str">
        <f t="shared" si="253"/>
        <v/>
      </c>
      <c r="C94" s="124"/>
      <c r="D94" s="110" t="str">
        <f t="shared" si="254"/>
        <v/>
      </c>
      <c r="E94" s="119" t="str">
        <f t="shared" si="255"/>
        <v/>
      </c>
      <c r="F94" s="23" t="str">
        <f t="shared" si="256"/>
        <v/>
      </c>
      <c r="G94" s="24" t="str">
        <f t="shared" si="257"/>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258"/>
        <v/>
      </c>
      <c r="K94" s="26"/>
      <c r="L94" s="24" t="str">
        <f>IF(OR(F94="",K94=""),"",MATCH(K94,Confidence!$A$1:$A$10,0))</f>
        <v/>
      </c>
      <c r="M94" s="27" t="str">
        <f t="shared" si="259"/>
        <v/>
      </c>
      <c r="N94" s="27" t="str">
        <f t="shared" si="260"/>
        <v/>
      </c>
      <c r="O94" s="24"/>
      <c r="P94" s="111" t="str">
        <f t="shared" si="261"/>
        <v/>
      </c>
      <c r="Q94" s="111" t="str">
        <f t="shared" si="262"/>
        <v/>
      </c>
      <c r="R94" s="39" t="str">
        <f t="shared" si="263"/>
        <v/>
      </c>
      <c r="S94" s="124"/>
      <c r="T94" s="218" t="str">
        <f>IF(AND(B94&gt;0,C94&gt;0,D94&gt;0,M94&gt;0,N94&gt;0,S94&gt;0,NOT(K94="")),ABS(VLOOKUP($S$1,VLookups!$A$28:$B$29,2,FALSE)-_xlfn.BETA.DIST(S94,IF(G94="L",N94,M94),IF(G94="L",M94,N94),TRUE,B94,D94)),"")</f>
        <v/>
      </c>
      <c r="U94" s="121" t="str">
        <f>IF(OR($M94="",$N94=""),"",_xlfn.BETA.INV(ABS(VLOOKUP($S$1,VLookups!$A$28:$B$29,2,FALSE)-U$3),IF($G94="L",$N94,$M94),IF($G94="L",$M94,$N94),$B94,$D94))</f>
        <v/>
      </c>
      <c r="V94" s="122" t="str">
        <f>IF(OR($M94="",$N94=""),"",_xlfn.BETA.INV(ABS(VLOOKUP($S$1,VLookups!$A$28:$B$29,2,FALSE)-V$3),IF($G94="L",$N94,$M94),IF($G94="L",$M94,$N94),$B94,$D94))</f>
        <v/>
      </c>
      <c r="W94" s="121" t="str">
        <f>IF(OR($M94="",$N94=""),"",_xlfn.BETA.INV(ABS(VLOOKUP($S$1,VLookups!$A$28:$B$29,2,FALSE)-W$3),IF($G94="L",$N94,$M94),IF($G94="L",$M94,$N94),$B94,$D94))</f>
        <v/>
      </c>
      <c r="X94" s="122" t="str">
        <f>IF(OR($M94="",$N94=""),"",_xlfn.BETA.INV(ABS(VLOOKUP($S$1,VLookups!$A$28:$B$29,2,FALSE)-X$3),IF($G94="L",$N94,$M94),IF($G94="L",$M94,$N94),$B94,$D94))</f>
        <v/>
      </c>
      <c r="Y94" s="121" t="str">
        <f>IF(OR($M94="",$N94=""),"",_xlfn.BETA.INV(ABS(VLOOKUP($S$1,VLookups!$A$28:$B$29,2,FALSE)-Y$3),IF($G94="L",$N94,$M94),IF($G94="L",$M94,$N94),$B94,$D94))</f>
        <v/>
      </c>
      <c r="Z94" s="122" t="str">
        <f>IF(OR($M94="",$N94=""),"",_xlfn.BETA.INV(ABS(VLOOKUP($S$1,VLookups!$A$28:$B$29,2,FALSE)-Z$3),IF($G94="L",$N94,$M94),IF($G94="L",$M94,$N94),$B94,$D94))</f>
        <v/>
      </c>
      <c r="AA94" s="121" t="str">
        <f>IF(OR($M94="",$N94=""),"",_xlfn.BETA.INV(ABS(VLOOKUP($S$1,VLookups!$A$28:$B$29,2,FALSE)-AA$3),IF($G94="L",$N94,$M94),IF($G94="L",$M94,$N94),$B94,$D94))</f>
        <v/>
      </c>
      <c r="AB94" s="122" t="str">
        <f>IF(OR($M94="",$N94=""),"",_xlfn.BETA.INV(ABS(VLOOKUP($S$1,VLookups!$A$28:$B$29,2,FALSE)-AB$3),IF($G94="L",$N94,$M94),IF($G94="L",$M94,$N94),$B94,$D94))</f>
        <v/>
      </c>
      <c r="AC94" s="121" t="str">
        <f>IF(OR($M94="",$N94=""),"",_xlfn.BETA.INV(ABS(VLOOKUP($S$1,VLookups!$A$28:$B$29,2,FALSE)-AC$3),IF($G94="L",$N94,$M94),IF($G94="L",$M94,$N94),$B94,$D94))</f>
        <v/>
      </c>
      <c r="AD94" s="122" t="str">
        <f>IF(OR($M94="",$N94=""),"",_xlfn.BETA.INV(ABS(VLOOKUP($S$1,VLookups!$A$28:$B$29,2,FALSE)-AD$3),IF($G94="L",$N94,$M94),IF($G94="L",$M94,$N94),$B94,$D94))</f>
        <v/>
      </c>
      <c r="AE94" s="121" t="str">
        <f>IF(OR($M94="",$N94=""),"",_xlfn.BETA.INV(ABS(VLOOKUP($S$1,VLookups!$A$28:$B$29,2,FALSE)-AE$3),IF($G94="L",$N94,$M94),IF($G94="L",$M94,$N94),$B94,$D94))</f>
        <v/>
      </c>
      <c r="AF94" s="122" t="str">
        <f>IF(OR($M94="",$N94=""),"",_xlfn.BETA.INV(ABS(VLOOKUP($S$1,VLookups!$A$28:$B$29,2,FALSE)-AF$3),IF($G94="L",$N94,$M94),IF($G94="L",$M94,$N94),$B94,$D94))</f>
        <v/>
      </c>
      <c r="AG94" s="17"/>
      <c r="AH94" s="208" t="str">
        <f t="shared" si="264"/>
        <v/>
      </c>
      <c r="AI94" s="206" t="str">
        <f t="shared" si="265"/>
        <v/>
      </c>
      <c r="AJ94" s="190" t="str">
        <f t="shared" ref="AJ94:CU94" si="418">IF(ISNONTEXT($AH94),AI94+$AH94,"")</f>
        <v/>
      </c>
      <c r="AK94" s="190" t="str">
        <f t="shared" si="418"/>
        <v/>
      </c>
      <c r="AL94" s="190" t="str">
        <f t="shared" si="418"/>
        <v/>
      </c>
      <c r="AM94" s="190" t="str">
        <f t="shared" si="418"/>
        <v/>
      </c>
      <c r="AN94" s="190" t="str">
        <f t="shared" si="418"/>
        <v/>
      </c>
      <c r="AO94" s="190" t="str">
        <f t="shared" si="418"/>
        <v/>
      </c>
      <c r="AP94" s="190" t="str">
        <f t="shared" si="418"/>
        <v/>
      </c>
      <c r="AQ94" s="190" t="str">
        <f t="shared" si="418"/>
        <v/>
      </c>
      <c r="AR94" s="190" t="str">
        <f t="shared" si="418"/>
        <v/>
      </c>
      <c r="AS94" s="190" t="str">
        <f t="shared" si="418"/>
        <v/>
      </c>
      <c r="AT94" s="190" t="str">
        <f t="shared" si="418"/>
        <v/>
      </c>
      <c r="AU94" s="190" t="str">
        <f t="shared" si="418"/>
        <v/>
      </c>
      <c r="AV94" s="190" t="str">
        <f t="shared" si="418"/>
        <v/>
      </c>
      <c r="AW94" s="190" t="str">
        <f t="shared" si="418"/>
        <v/>
      </c>
      <c r="AX94" s="190" t="str">
        <f t="shared" si="418"/>
        <v/>
      </c>
      <c r="AY94" s="190" t="str">
        <f t="shared" si="418"/>
        <v/>
      </c>
      <c r="AZ94" s="190" t="str">
        <f t="shared" si="418"/>
        <v/>
      </c>
      <c r="BA94" s="190" t="str">
        <f t="shared" si="418"/>
        <v/>
      </c>
      <c r="BB94" s="190" t="str">
        <f t="shared" si="418"/>
        <v/>
      </c>
      <c r="BC94" s="190" t="str">
        <f t="shared" si="418"/>
        <v/>
      </c>
      <c r="BD94" s="190" t="str">
        <f t="shared" si="418"/>
        <v/>
      </c>
      <c r="BE94" s="190" t="str">
        <f t="shared" si="418"/>
        <v/>
      </c>
      <c r="BF94" s="190" t="str">
        <f t="shared" si="418"/>
        <v/>
      </c>
      <c r="BG94" s="190" t="str">
        <f t="shared" si="418"/>
        <v/>
      </c>
      <c r="BH94" s="190" t="str">
        <f t="shared" si="418"/>
        <v/>
      </c>
      <c r="BI94" s="190" t="str">
        <f t="shared" si="418"/>
        <v/>
      </c>
      <c r="BJ94" s="190" t="str">
        <f t="shared" si="418"/>
        <v/>
      </c>
      <c r="BK94" s="190" t="str">
        <f t="shared" si="418"/>
        <v/>
      </c>
      <c r="BL94" s="190" t="str">
        <f t="shared" si="418"/>
        <v/>
      </c>
      <c r="BM94" s="190" t="str">
        <f t="shared" si="418"/>
        <v/>
      </c>
      <c r="BN94" s="190" t="str">
        <f t="shared" si="418"/>
        <v/>
      </c>
      <c r="BO94" s="190" t="str">
        <f t="shared" si="418"/>
        <v/>
      </c>
      <c r="BP94" s="190" t="str">
        <f t="shared" si="418"/>
        <v/>
      </c>
      <c r="BQ94" s="190" t="str">
        <f t="shared" si="418"/>
        <v/>
      </c>
      <c r="BR94" s="190" t="str">
        <f t="shared" si="418"/>
        <v/>
      </c>
      <c r="BS94" s="190" t="str">
        <f t="shared" si="418"/>
        <v/>
      </c>
      <c r="BT94" s="190" t="str">
        <f t="shared" si="418"/>
        <v/>
      </c>
      <c r="BU94" s="190" t="str">
        <f t="shared" si="418"/>
        <v/>
      </c>
      <c r="BV94" s="190" t="str">
        <f t="shared" si="418"/>
        <v/>
      </c>
      <c r="BW94" s="190" t="str">
        <f t="shared" si="418"/>
        <v/>
      </c>
      <c r="BX94" s="190" t="str">
        <f t="shared" si="418"/>
        <v/>
      </c>
      <c r="BY94" s="190" t="str">
        <f t="shared" si="418"/>
        <v/>
      </c>
      <c r="BZ94" s="190" t="str">
        <f t="shared" si="418"/>
        <v/>
      </c>
      <c r="CA94" s="190" t="str">
        <f t="shared" si="418"/>
        <v/>
      </c>
      <c r="CB94" s="190" t="str">
        <f t="shared" si="418"/>
        <v/>
      </c>
      <c r="CC94" s="190" t="str">
        <f t="shared" si="418"/>
        <v/>
      </c>
      <c r="CD94" s="190" t="str">
        <f t="shared" si="418"/>
        <v/>
      </c>
      <c r="CE94" s="190" t="str">
        <f t="shared" si="418"/>
        <v/>
      </c>
      <c r="CF94" s="190" t="str">
        <f t="shared" si="418"/>
        <v/>
      </c>
      <c r="CG94" s="190" t="str">
        <f t="shared" si="418"/>
        <v/>
      </c>
      <c r="CH94" s="190" t="str">
        <f t="shared" si="418"/>
        <v/>
      </c>
      <c r="CI94" s="190" t="str">
        <f t="shared" si="418"/>
        <v/>
      </c>
      <c r="CJ94" s="190" t="str">
        <f t="shared" si="418"/>
        <v/>
      </c>
      <c r="CK94" s="190" t="str">
        <f t="shared" si="418"/>
        <v/>
      </c>
      <c r="CL94" s="190" t="str">
        <f t="shared" si="418"/>
        <v/>
      </c>
      <c r="CM94" s="190" t="str">
        <f t="shared" si="418"/>
        <v/>
      </c>
      <c r="CN94" s="190" t="str">
        <f t="shared" si="418"/>
        <v/>
      </c>
      <c r="CO94" s="190" t="str">
        <f t="shared" si="418"/>
        <v/>
      </c>
      <c r="CP94" s="190" t="str">
        <f t="shared" si="418"/>
        <v/>
      </c>
      <c r="CQ94" s="190" t="str">
        <f t="shared" si="418"/>
        <v/>
      </c>
      <c r="CR94" s="190" t="str">
        <f t="shared" si="418"/>
        <v/>
      </c>
      <c r="CS94" s="190" t="str">
        <f t="shared" si="418"/>
        <v/>
      </c>
      <c r="CT94" s="190" t="str">
        <f t="shared" si="418"/>
        <v/>
      </c>
      <c r="CU94" s="190" t="str">
        <f t="shared" si="418"/>
        <v/>
      </c>
      <c r="CV94" s="190" t="str">
        <f t="shared" ref="CV94:ED94" si="419">IF(ISNONTEXT($AH94),CU94+$AH94,"")</f>
        <v/>
      </c>
      <c r="CW94" s="190" t="str">
        <f t="shared" si="419"/>
        <v/>
      </c>
      <c r="CX94" s="190" t="str">
        <f t="shared" si="419"/>
        <v/>
      </c>
      <c r="CY94" s="190" t="str">
        <f t="shared" si="419"/>
        <v/>
      </c>
      <c r="CZ94" s="190" t="str">
        <f t="shared" si="419"/>
        <v/>
      </c>
      <c r="DA94" s="190" t="str">
        <f t="shared" si="419"/>
        <v/>
      </c>
      <c r="DB94" s="190" t="str">
        <f t="shared" si="419"/>
        <v/>
      </c>
      <c r="DC94" s="190" t="str">
        <f t="shared" si="419"/>
        <v/>
      </c>
      <c r="DD94" s="190" t="str">
        <f t="shared" si="419"/>
        <v/>
      </c>
      <c r="DE94" s="190" t="str">
        <f t="shared" si="419"/>
        <v/>
      </c>
      <c r="DF94" s="190" t="str">
        <f t="shared" si="419"/>
        <v/>
      </c>
      <c r="DG94" s="190" t="str">
        <f t="shared" si="419"/>
        <v/>
      </c>
      <c r="DH94" s="190" t="str">
        <f t="shared" si="419"/>
        <v/>
      </c>
      <c r="DI94" s="190" t="str">
        <f t="shared" si="419"/>
        <v/>
      </c>
      <c r="DJ94" s="190" t="str">
        <f t="shared" si="419"/>
        <v/>
      </c>
      <c r="DK94" s="190" t="str">
        <f t="shared" si="419"/>
        <v/>
      </c>
      <c r="DL94" s="190" t="str">
        <f t="shared" si="419"/>
        <v/>
      </c>
      <c r="DM94" s="190" t="str">
        <f t="shared" si="419"/>
        <v/>
      </c>
      <c r="DN94" s="190" t="str">
        <f t="shared" si="419"/>
        <v/>
      </c>
      <c r="DO94" s="190" t="str">
        <f t="shared" si="419"/>
        <v/>
      </c>
      <c r="DP94" s="190" t="str">
        <f t="shared" si="419"/>
        <v/>
      </c>
      <c r="DQ94" s="190" t="str">
        <f t="shared" si="419"/>
        <v/>
      </c>
      <c r="DR94" s="190" t="str">
        <f t="shared" si="419"/>
        <v/>
      </c>
      <c r="DS94" s="190" t="str">
        <f t="shared" si="419"/>
        <v/>
      </c>
      <c r="DT94" s="190" t="str">
        <f t="shared" si="419"/>
        <v/>
      </c>
      <c r="DU94" s="190" t="str">
        <f t="shared" si="419"/>
        <v/>
      </c>
      <c r="DV94" s="190" t="str">
        <f t="shared" si="419"/>
        <v/>
      </c>
      <c r="DW94" s="190" t="str">
        <f t="shared" si="419"/>
        <v/>
      </c>
      <c r="DX94" s="190" t="str">
        <f t="shared" si="419"/>
        <v/>
      </c>
      <c r="DY94" s="190" t="str">
        <f t="shared" si="419"/>
        <v/>
      </c>
      <c r="DZ94" s="190" t="str">
        <f t="shared" si="419"/>
        <v/>
      </c>
      <c r="EA94" s="190" t="str">
        <f t="shared" si="419"/>
        <v/>
      </c>
      <c r="EB94" s="190" t="str">
        <f t="shared" si="419"/>
        <v/>
      </c>
      <c r="EC94" s="190" t="str">
        <f t="shared" si="419"/>
        <v/>
      </c>
      <c r="ED94" s="190" t="str">
        <f t="shared" si="419"/>
        <v/>
      </c>
      <c r="EE94" s="206" t="str">
        <f t="shared" si="268"/>
        <v/>
      </c>
      <c r="EF94" s="207" t="e">
        <f t="shared" si="269"/>
        <v>#N/A</v>
      </c>
      <c r="EG94" s="207" t="e">
        <f t="shared" si="270"/>
        <v>#N/A</v>
      </c>
      <c r="EH94" s="207" t="e">
        <f t="shared" si="271"/>
        <v>#N/A</v>
      </c>
      <c r="EI94" s="207" t="e">
        <f t="shared" si="272"/>
        <v>#N/A</v>
      </c>
      <c r="EJ94" s="207" t="e">
        <f t="shared" si="273"/>
        <v>#N/A</v>
      </c>
      <c r="EK94" s="207" t="e">
        <f t="shared" si="274"/>
        <v>#N/A</v>
      </c>
      <c r="EL94" s="207" t="e">
        <f t="shared" si="275"/>
        <v>#N/A</v>
      </c>
      <c r="EM94" s="207" t="e">
        <f t="shared" si="276"/>
        <v>#N/A</v>
      </c>
      <c r="EN94" s="207" t="e">
        <f t="shared" si="277"/>
        <v>#N/A</v>
      </c>
      <c r="EO94" s="207" t="e">
        <f t="shared" si="278"/>
        <v>#N/A</v>
      </c>
      <c r="EP94" s="207" t="e">
        <f t="shared" si="279"/>
        <v>#N/A</v>
      </c>
      <c r="EQ94" s="207" t="e">
        <f t="shared" si="280"/>
        <v>#N/A</v>
      </c>
      <c r="ER94" s="207" t="e">
        <f t="shared" si="281"/>
        <v>#N/A</v>
      </c>
      <c r="ES94" s="207" t="e">
        <f t="shared" si="282"/>
        <v>#N/A</v>
      </c>
      <c r="ET94" s="207" t="e">
        <f t="shared" si="283"/>
        <v>#N/A</v>
      </c>
      <c r="EU94" s="207" t="e">
        <f t="shared" si="284"/>
        <v>#N/A</v>
      </c>
      <c r="EV94" s="207" t="e">
        <f t="shared" si="285"/>
        <v>#N/A</v>
      </c>
      <c r="EW94" s="207" t="e">
        <f t="shared" si="286"/>
        <v>#N/A</v>
      </c>
      <c r="EX94" s="207" t="e">
        <f t="shared" si="287"/>
        <v>#N/A</v>
      </c>
      <c r="EY94" s="207" t="e">
        <f t="shared" si="288"/>
        <v>#N/A</v>
      </c>
      <c r="EZ94" s="207" t="e">
        <f t="shared" si="289"/>
        <v>#N/A</v>
      </c>
      <c r="FA94" s="207" t="e">
        <f t="shared" si="290"/>
        <v>#N/A</v>
      </c>
      <c r="FB94" s="207" t="e">
        <f t="shared" si="291"/>
        <v>#N/A</v>
      </c>
      <c r="FC94" s="207" t="e">
        <f t="shared" si="292"/>
        <v>#N/A</v>
      </c>
      <c r="FD94" s="207" t="e">
        <f t="shared" si="293"/>
        <v>#N/A</v>
      </c>
      <c r="FE94" s="207" t="e">
        <f t="shared" si="294"/>
        <v>#N/A</v>
      </c>
      <c r="FF94" s="207" t="e">
        <f t="shared" si="295"/>
        <v>#N/A</v>
      </c>
      <c r="FG94" s="207" t="e">
        <f t="shared" si="296"/>
        <v>#N/A</v>
      </c>
      <c r="FH94" s="207" t="e">
        <f t="shared" si="297"/>
        <v>#N/A</v>
      </c>
      <c r="FI94" s="207" t="e">
        <f t="shared" si="298"/>
        <v>#N/A</v>
      </c>
      <c r="FJ94" s="207" t="e">
        <f t="shared" si="299"/>
        <v>#N/A</v>
      </c>
      <c r="FK94" s="207" t="e">
        <f t="shared" si="300"/>
        <v>#N/A</v>
      </c>
      <c r="FL94" s="207" t="e">
        <f t="shared" si="301"/>
        <v>#N/A</v>
      </c>
      <c r="FM94" s="207" t="e">
        <f t="shared" si="302"/>
        <v>#N/A</v>
      </c>
      <c r="FN94" s="207" t="e">
        <f t="shared" si="303"/>
        <v>#N/A</v>
      </c>
      <c r="FO94" s="207" t="e">
        <f t="shared" si="304"/>
        <v>#N/A</v>
      </c>
      <c r="FP94" s="207" t="e">
        <f t="shared" si="305"/>
        <v>#N/A</v>
      </c>
      <c r="FQ94" s="207" t="e">
        <f t="shared" si="306"/>
        <v>#N/A</v>
      </c>
      <c r="FR94" s="207" t="e">
        <f t="shared" si="307"/>
        <v>#N/A</v>
      </c>
      <c r="FS94" s="207" t="e">
        <f t="shared" si="308"/>
        <v>#N/A</v>
      </c>
      <c r="FT94" s="207" t="e">
        <f t="shared" si="309"/>
        <v>#N/A</v>
      </c>
      <c r="FU94" s="207" t="e">
        <f t="shared" si="310"/>
        <v>#N/A</v>
      </c>
      <c r="FV94" s="207" t="e">
        <f t="shared" si="311"/>
        <v>#N/A</v>
      </c>
      <c r="FW94" s="207" t="e">
        <f t="shared" si="312"/>
        <v>#N/A</v>
      </c>
      <c r="FX94" s="207" t="e">
        <f t="shared" si="313"/>
        <v>#N/A</v>
      </c>
      <c r="FY94" s="207" t="e">
        <f t="shared" si="314"/>
        <v>#N/A</v>
      </c>
      <c r="FZ94" s="207" t="e">
        <f t="shared" si="315"/>
        <v>#N/A</v>
      </c>
      <c r="GA94" s="207" t="e">
        <f t="shared" si="316"/>
        <v>#N/A</v>
      </c>
      <c r="GB94" s="207" t="e">
        <f t="shared" si="317"/>
        <v>#N/A</v>
      </c>
      <c r="GC94" s="207" t="e">
        <f t="shared" si="318"/>
        <v>#N/A</v>
      </c>
      <c r="GD94" s="207" t="e">
        <f t="shared" si="319"/>
        <v>#N/A</v>
      </c>
      <c r="GE94" s="207" t="e">
        <f t="shared" si="320"/>
        <v>#N/A</v>
      </c>
      <c r="GF94" s="207" t="e">
        <f t="shared" si="321"/>
        <v>#N/A</v>
      </c>
      <c r="GG94" s="207" t="e">
        <f t="shared" si="322"/>
        <v>#N/A</v>
      </c>
      <c r="GH94" s="207" t="e">
        <f t="shared" si="323"/>
        <v>#N/A</v>
      </c>
      <c r="GI94" s="207" t="e">
        <f t="shared" si="324"/>
        <v>#N/A</v>
      </c>
      <c r="GJ94" s="207" t="e">
        <f t="shared" si="325"/>
        <v>#N/A</v>
      </c>
      <c r="GK94" s="207" t="e">
        <f t="shared" si="326"/>
        <v>#N/A</v>
      </c>
      <c r="GL94" s="207" t="e">
        <f t="shared" si="327"/>
        <v>#N/A</v>
      </c>
      <c r="GM94" s="207" t="e">
        <f t="shared" si="328"/>
        <v>#N/A</v>
      </c>
      <c r="GN94" s="207" t="e">
        <f t="shared" si="329"/>
        <v>#N/A</v>
      </c>
      <c r="GO94" s="207" t="e">
        <f t="shared" si="330"/>
        <v>#N/A</v>
      </c>
      <c r="GP94" s="207" t="e">
        <f t="shared" si="331"/>
        <v>#N/A</v>
      </c>
      <c r="GQ94" s="207" t="e">
        <f t="shared" si="332"/>
        <v>#N/A</v>
      </c>
      <c r="GR94" s="207" t="e">
        <f t="shared" si="333"/>
        <v>#N/A</v>
      </c>
      <c r="GS94" s="207" t="e">
        <f t="shared" si="334"/>
        <v>#N/A</v>
      </c>
      <c r="GT94" s="207" t="e">
        <f t="shared" si="335"/>
        <v>#N/A</v>
      </c>
      <c r="GU94" s="207" t="e">
        <f t="shared" si="336"/>
        <v>#N/A</v>
      </c>
      <c r="GV94" s="207" t="e">
        <f t="shared" si="337"/>
        <v>#N/A</v>
      </c>
      <c r="GW94" s="207" t="e">
        <f t="shared" si="338"/>
        <v>#N/A</v>
      </c>
      <c r="GX94" s="207" t="e">
        <f t="shared" si="339"/>
        <v>#N/A</v>
      </c>
      <c r="GY94" s="207" t="e">
        <f t="shared" si="340"/>
        <v>#N/A</v>
      </c>
      <c r="GZ94" s="207" t="e">
        <f t="shared" si="341"/>
        <v>#N/A</v>
      </c>
      <c r="HA94" s="207" t="e">
        <f t="shared" si="342"/>
        <v>#N/A</v>
      </c>
      <c r="HB94" s="207" t="e">
        <f t="shared" si="343"/>
        <v>#N/A</v>
      </c>
      <c r="HC94" s="207" t="e">
        <f t="shared" si="344"/>
        <v>#N/A</v>
      </c>
      <c r="HD94" s="207" t="e">
        <f t="shared" si="345"/>
        <v>#N/A</v>
      </c>
      <c r="HE94" s="207" t="e">
        <f t="shared" si="346"/>
        <v>#N/A</v>
      </c>
      <c r="HF94" s="207" t="e">
        <f t="shared" si="347"/>
        <v>#N/A</v>
      </c>
      <c r="HG94" s="207" t="e">
        <f t="shared" si="348"/>
        <v>#N/A</v>
      </c>
      <c r="HH94" s="207" t="e">
        <f t="shared" si="349"/>
        <v>#N/A</v>
      </c>
      <c r="HI94" s="207" t="e">
        <f t="shared" si="350"/>
        <v>#N/A</v>
      </c>
      <c r="HJ94" s="207" t="e">
        <f t="shared" si="351"/>
        <v>#N/A</v>
      </c>
      <c r="HK94" s="207" t="e">
        <f t="shared" si="352"/>
        <v>#N/A</v>
      </c>
      <c r="HL94" s="207" t="e">
        <f t="shared" si="353"/>
        <v>#N/A</v>
      </c>
      <c r="HM94" s="207" t="e">
        <f t="shared" si="354"/>
        <v>#N/A</v>
      </c>
      <c r="HN94" s="207" t="e">
        <f t="shared" si="355"/>
        <v>#N/A</v>
      </c>
      <c r="HO94" s="207" t="e">
        <f t="shared" si="356"/>
        <v>#N/A</v>
      </c>
      <c r="HP94" s="207" t="e">
        <f t="shared" si="357"/>
        <v>#N/A</v>
      </c>
      <c r="HQ94" s="207" t="e">
        <f t="shared" si="358"/>
        <v>#N/A</v>
      </c>
      <c r="HR94" s="207" t="e">
        <f t="shared" si="359"/>
        <v>#N/A</v>
      </c>
      <c r="HS94" s="207" t="e">
        <f t="shared" si="360"/>
        <v>#N/A</v>
      </c>
      <c r="HT94" s="207" t="e">
        <f t="shared" si="361"/>
        <v>#N/A</v>
      </c>
      <c r="HU94" s="207" t="e">
        <f t="shared" si="362"/>
        <v>#N/A</v>
      </c>
      <c r="HV94" s="207" t="e">
        <f t="shared" si="363"/>
        <v>#N/A</v>
      </c>
      <c r="HW94" s="207" t="e">
        <f t="shared" si="364"/>
        <v>#N/A</v>
      </c>
      <c r="HX94" s="207" t="e">
        <f t="shared" si="365"/>
        <v>#N/A</v>
      </c>
      <c r="HY94" s="207" t="e">
        <f t="shared" si="366"/>
        <v>#N/A</v>
      </c>
      <c r="HZ94" s="207" t="e">
        <f t="shared" si="367"/>
        <v>#N/A</v>
      </c>
      <c r="IA94" s="207" t="e">
        <f t="shared" si="368"/>
        <v>#N/A</v>
      </c>
      <c r="IB94" s="207" t="e">
        <f t="shared" si="369"/>
        <v>#N/A</v>
      </c>
    </row>
    <row r="95" spans="1:236" hidden="1" x14ac:dyDescent="0.25">
      <c r="A95" s="22">
        <v>92</v>
      </c>
      <c r="B95" s="110" t="str">
        <f t="shared" si="253"/>
        <v/>
      </c>
      <c r="C95" s="124"/>
      <c r="D95" s="110" t="str">
        <f t="shared" si="254"/>
        <v/>
      </c>
      <c r="E95" s="119" t="str">
        <f t="shared" si="255"/>
        <v/>
      </c>
      <c r="F95" s="23" t="str">
        <f t="shared" si="256"/>
        <v/>
      </c>
      <c r="G95" s="24" t="str">
        <f t="shared" si="257"/>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258"/>
        <v/>
      </c>
      <c r="K95" s="26"/>
      <c r="L95" s="24" t="str">
        <f>IF(OR(F95="",K95=""),"",MATCH(K95,Confidence!$A$1:$A$10,0))</f>
        <v/>
      </c>
      <c r="M95" s="27" t="str">
        <f t="shared" si="259"/>
        <v/>
      </c>
      <c r="N95" s="27" t="str">
        <f t="shared" si="260"/>
        <v/>
      </c>
      <c r="O95" s="24"/>
      <c r="P95" s="111" t="str">
        <f t="shared" si="261"/>
        <v/>
      </c>
      <c r="Q95" s="111" t="str">
        <f t="shared" si="262"/>
        <v/>
      </c>
      <c r="R95" s="39" t="str">
        <f t="shared" si="263"/>
        <v/>
      </c>
      <c r="S95" s="124"/>
      <c r="T95" s="218" t="str">
        <f>IF(AND(B95&gt;0,C95&gt;0,D95&gt;0,M95&gt;0,N95&gt;0,S95&gt;0,NOT(K95="")),ABS(VLOOKUP($S$1,VLookups!$A$28:$B$29,2,FALSE)-_xlfn.BETA.DIST(S95,IF(G95="L",N95,M95),IF(G95="L",M95,N95),TRUE,B95,D95)),"")</f>
        <v/>
      </c>
      <c r="U95" s="121" t="str">
        <f>IF(OR($M95="",$N95=""),"",_xlfn.BETA.INV(ABS(VLOOKUP($S$1,VLookups!$A$28:$B$29,2,FALSE)-U$3),IF($G95="L",$N95,$M95),IF($G95="L",$M95,$N95),$B95,$D95))</f>
        <v/>
      </c>
      <c r="V95" s="122" t="str">
        <f>IF(OR($M95="",$N95=""),"",_xlfn.BETA.INV(ABS(VLOOKUP($S$1,VLookups!$A$28:$B$29,2,FALSE)-V$3),IF($G95="L",$N95,$M95),IF($G95="L",$M95,$N95),$B95,$D95))</f>
        <v/>
      </c>
      <c r="W95" s="121" t="str">
        <f>IF(OR($M95="",$N95=""),"",_xlfn.BETA.INV(ABS(VLOOKUP($S$1,VLookups!$A$28:$B$29,2,FALSE)-W$3),IF($G95="L",$N95,$M95),IF($G95="L",$M95,$N95),$B95,$D95))</f>
        <v/>
      </c>
      <c r="X95" s="122" t="str">
        <f>IF(OR($M95="",$N95=""),"",_xlfn.BETA.INV(ABS(VLOOKUP($S$1,VLookups!$A$28:$B$29,2,FALSE)-X$3),IF($G95="L",$N95,$M95),IF($G95="L",$M95,$N95),$B95,$D95))</f>
        <v/>
      </c>
      <c r="Y95" s="121" t="str">
        <f>IF(OR($M95="",$N95=""),"",_xlfn.BETA.INV(ABS(VLOOKUP($S$1,VLookups!$A$28:$B$29,2,FALSE)-Y$3),IF($G95="L",$N95,$M95),IF($G95="L",$M95,$N95),$B95,$D95))</f>
        <v/>
      </c>
      <c r="Z95" s="122" t="str">
        <f>IF(OR($M95="",$N95=""),"",_xlfn.BETA.INV(ABS(VLOOKUP($S$1,VLookups!$A$28:$B$29,2,FALSE)-Z$3),IF($G95="L",$N95,$M95),IF($G95="L",$M95,$N95),$B95,$D95))</f>
        <v/>
      </c>
      <c r="AA95" s="121" t="str">
        <f>IF(OR($M95="",$N95=""),"",_xlfn.BETA.INV(ABS(VLOOKUP($S$1,VLookups!$A$28:$B$29,2,FALSE)-AA$3),IF($G95="L",$N95,$M95),IF($G95="L",$M95,$N95),$B95,$D95))</f>
        <v/>
      </c>
      <c r="AB95" s="122" t="str">
        <f>IF(OR($M95="",$N95=""),"",_xlfn.BETA.INV(ABS(VLOOKUP($S$1,VLookups!$A$28:$B$29,2,FALSE)-AB$3),IF($G95="L",$N95,$M95),IF($G95="L",$M95,$N95),$B95,$D95))</f>
        <v/>
      </c>
      <c r="AC95" s="121" t="str">
        <f>IF(OR($M95="",$N95=""),"",_xlfn.BETA.INV(ABS(VLOOKUP($S$1,VLookups!$A$28:$B$29,2,FALSE)-AC$3),IF($G95="L",$N95,$M95),IF($G95="L",$M95,$N95),$B95,$D95))</f>
        <v/>
      </c>
      <c r="AD95" s="122" t="str">
        <f>IF(OR($M95="",$N95=""),"",_xlfn.BETA.INV(ABS(VLOOKUP($S$1,VLookups!$A$28:$B$29,2,FALSE)-AD$3),IF($G95="L",$N95,$M95),IF($G95="L",$M95,$N95),$B95,$D95))</f>
        <v/>
      </c>
      <c r="AE95" s="121" t="str">
        <f>IF(OR($M95="",$N95=""),"",_xlfn.BETA.INV(ABS(VLOOKUP($S$1,VLookups!$A$28:$B$29,2,FALSE)-AE$3),IF($G95="L",$N95,$M95),IF($G95="L",$M95,$N95),$B95,$D95))</f>
        <v/>
      </c>
      <c r="AF95" s="122" t="str">
        <f>IF(OR($M95="",$N95=""),"",_xlfn.BETA.INV(ABS(VLOOKUP($S$1,VLookups!$A$28:$B$29,2,FALSE)-AF$3),IF($G95="L",$N95,$M95),IF($G95="L",$M95,$N95),$B95,$D95))</f>
        <v/>
      </c>
      <c r="AG95" s="17"/>
      <c r="AH95" s="208" t="str">
        <f t="shared" si="264"/>
        <v/>
      </c>
      <c r="AI95" s="206" t="str">
        <f t="shared" si="265"/>
        <v/>
      </c>
      <c r="AJ95" s="190" t="str">
        <f t="shared" ref="AJ95:CU95" si="420">IF(ISNONTEXT($AH95),AI95+$AH95,"")</f>
        <v/>
      </c>
      <c r="AK95" s="190" t="str">
        <f t="shared" si="420"/>
        <v/>
      </c>
      <c r="AL95" s="190" t="str">
        <f t="shared" si="420"/>
        <v/>
      </c>
      <c r="AM95" s="190" t="str">
        <f t="shared" si="420"/>
        <v/>
      </c>
      <c r="AN95" s="190" t="str">
        <f t="shared" si="420"/>
        <v/>
      </c>
      <c r="AO95" s="190" t="str">
        <f t="shared" si="420"/>
        <v/>
      </c>
      <c r="AP95" s="190" t="str">
        <f t="shared" si="420"/>
        <v/>
      </c>
      <c r="AQ95" s="190" t="str">
        <f t="shared" si="420"/>
        <v/>
      </c>
      <c r="AR95" s="190" t="str">
        <f t="shared" si="420"/>
        <v/>
      </c>
      <c r="AS95" s="190" t="str">
        <f t="shared" si="420"/>
        <v/>
      </c>
      <c r="AT95" s="190" t="str">
        <f t="shared" si="420"/>
        <v/>
      </c>
      <c r="AU95" s="190" t="str">
        <f t="shared" si="420"/>
        <v/>
      </c>
      <c r="AV95" s="190" t="str">
        <f t="shared" si="420"/>
        <v/>
      </c>
      <c r="AW95" s="190" t="str">
        <f t="shared" si="420"/>
        <v/>
      </c>
      <c r="AX95" s="190" t="str">
        <f t="shared" si="420"/>
        <v/>
      </c>
      <c r="AY95" s="190" t="str">
        <f t="shared" si="420"/>
        <v/>
      </c>
      <c r="AZ95" s="190" t="str">
        <f t="shared" si="420"/>
        <v/>
      </c>
      <c r="BA95" s="190" t="str">
        <f t="shared" si="420"/>
        <v/>
      </c>
      <c r="BB95" s="190" t="str">
        <f t="shared" si="420"/>
        <v/>
      </c>
      <c r="BC95" s="190" t="str">
        <f t="shared" si="420"/>
        <v/>
      </c>
      <c r="BD95" s="190" t="str">
        <f t="shared" si="420"/>
        <v/>
      </c>
      <c r="BE95" s="190" t="str">
        <f t="shared" si="420"/>
        <v/>
      </c>
      <c r="BF95" s="190" t="str">
        <f t="shared" si="420"/>
        <v/>
      </c>
      <c r="BG95" s="190" t="str">
        <f t="shared" si="420"/>
        <v/>
      </c>
      <c r="BH95" s="190" t="str">
        <f t="shared" si="420"/>
        <v/>
      </c>
      <c r="BI95" s="190" t="str">
        <f t="shared" si="420"/>
        <v/>
      </c>
      <c r="BJ95" s="190" t="str">
        <f t="shared" si="420"/>
        <v/>
      </c>
      <c r="BK95" s="190" t="str">
        <f t="shared" si="420"/>
        <v/>
      </c>
      <c r="BL95" s="190" t="str">
        <f t="shared" si="420"/>
        <v/>
      </c>
      <c r="BM95" s="190" t="str">
        <f t="shared" si="420"/>
        <v/>
      </c>
      <c r="BN95" s="190" t="str">
        <f t="shared" si="420"/>
        <v/>
      </c>
      <c r="BO95" s="190" t="str">
        <f t="shared" si="420"/>
        <v/>
      </c>
      <c r="BP95" s="190" t="str">
        <f t="shared" si="420"/>
        <v/>
      </c>
      <c r="BQ95" s="190" t="str">
        <f t="shared" si="420"/>
        <v/>
      </c>
      <c r="BR95" s="190" t="str">
        <f t="shared" si="420"/>
        <v/>
      </c>
      <c r="BS95" s="190" t="str">
        <f t="shared" si="420"/>
        <v/>
      </c>
      <c r="BT95" s="190" t="str">
        <f t="shared" si="420"/>
        <v/>
      </c>
      <c r="BU95" s="190" t="str">
        <f t="shared" si="420"/>
        <v/>
      </c>
      <c r="BV95" s="190" t="str">
        <f t="shared" si="420"/>
        <v/>
      </c>
      <c r="BW95" s="190" t="str">
        <f t="shared" si="420"/>
        <v/>
      </c>
      <c r="BX95" s="190" t="str">
        <f t="shared" si="420"/>
        <v/>
      </c>
      <c r="BY95" s="190" t="str">
        <f t="shared" si="420"/>
        <v/>
      </c>
      <c r="BZ95" s="190" t="str">
        <f t="shared" si="420"/>
        <v/>
      </c>
      <c r="CA95" s="190" t="str">
        <f t="shared" si="420"/>
        <v/>
      </c>
      <c r="CB95" s="190" t="str">
        <f t="shared" si="420"/>
        <v/>
      </c>
      <c r="CC95" s="190" t="str">
        <f t="shared" si="420"/>
        <v/>
      </c>
      <c r="CD95" s="190" t="str">
        <f t="shared" si="420"/>
        <v/>
      </c>
      <c r="CE95" s="190" t="str">
        <f t="shared" si="420"/>
        <v/>
      </c>
      <c r="CF95" s="190" t="str">
        <f t="shared" si="420"/>
        <v/>
      </c>
      <c r="CG95" s="190" t="str">
        <f t="shared" si="420"/>
        <v/>
      </c>
      <c r="CH95" s="190" t="str">
        <f t="shared" si="420"/>
        <v/>
      </c>
      <c r="CI95" s="190" t="str">
        <f t="shared" si="420"/>
        <v/>
      </c>
      <c r="CJ95" s="190" t="str">
        <f t="shared" si="420"/>
        <v/>
      </c>
      <c r="CK95" s="190" t="str">
        <f t="shared" si="420"/>
        <v/>
      </c>
      <c r="CL95" s="190" t="str">
        <f t="shared" si="420"/>
        <v/>
      </c>
      <c r="CM95" s="190" t="str">
        <f t="shared" si="420"/>
        <v/>
      </c>
      <c r="CN95" s="190" t="str">
        <f t="shared" si="420"/>
        <v/>
      </c>
      <c r="CO95" s="190" t="str">
        <f t="shared" si="420"/>
        <v/>
      </c>
      <c r="CP95" s="190" t="str">
        <f t="shared" si="420"/>
        <v/>
      </c>
      <c r="CQ95" s="190" t="str">
        <f t="shared" si="420"/>
        <v/>
      </c>
      <c r="CR95" s="190" t="str">
        <f t="shared" si="420"/>
        <v/>
      </c>
      <c r="CS95" s="190" t="str">
        <f t="shared" si="420"/>
        <v/>
      </c>
      <c r="CT95" s="190" t="str">
        <f t="shared" si="420"/>
        <v/>
      </c>
      <c r="CU95" s="190" t="str">
        <f t="shared" si="420"/>
        <v/>
      </c>
      <c r="CV95" s="190" t="str">
        <f t="shared" ref="CV95:ED95" si="421">IF(ISNONTEXT($AH95),CU95+$AH95,"")</f>
        <v/>
      </c>
      <c r="CW95" s="190" t="str">
        <f t="shared" si="421"/>
        <v/>
      </c>
      <c r="CX95" s="190" t="str">
        <f t="shared" si="421"/>
        <v/>
      </c>
      <c r="CY95" s="190" t="str">
        <f t="shared" si="421"/>
        <v/>
      </c>
      <c r="CZ95" s="190" t="str">
        <f t="shared" si="421"/>
        <v/>
      </c>
      <c r="DA95" s="190" t="str">
        <f t="shared" si="421"/>
        <v/>
      </c>
      <c r="DB95" s="190" t="str">
        <f t="shared" si="421"/>
        <v/>
      </c>
      <c r="DC95" s="190" t="str">
        <f t="shared" si="421"/>
        <v/>
      </c>
      <c r="DD95" s="190" t="str">
        <f t="shared" si="421"/>
        <v/>
      </c>
      <c r="DE95" s="190" t="str">
        <f t="shared" si="421"/>
        <v/>
      </c>
      <c r="DF95" s="190" t="str">
        <f t="shared" si="421"/>
        <v/>
      </c>
      <c r="DG95" s="190" t="str">
        <f t="shared" si="421"/>
        <v/>
      </c>
      <c r="DH95" s="190" t="str">
        <f t="shared" si="421"/>
        <v/>
      </c>
      <c r="DI95" s="190" t="str">
        <f t="shared" si="421"/>
        <v/>
      </c>
      <c r="DJ95" s="190" t="str">
        <f t="shared" si="421"/>
        <v/>
      </c>
      <c r="DK95" s="190" t="str">
        <f t="shared" si="421"/>
        <v/>
      </c>
      <c r="DL95" s="190" t="str">
        <f t="shared" si="421"/>
        <v/>
      </c>
      <c r="DM95" s="190" t="str">
        <f t="shared" si="421"/>
        <v/>
      </c>
      <c r="DN95" s="190" t="str">
        <f t="shared" si="421"/>
        <v/>
      </c>
      <c r="DO95" s="190" t="str">
        <f t="shared" si="421"/>
        <v/>
      </c>
      <c r="DP95" s="190" t="str">
        <f t="shared" si="421"/>
        <v/>
      </c>
      <c r="DQ95" s="190" t="str">
        <f t="shared" si="421"/>
        <v/>
      </c>
      <c r="DR95" s="190" t="str">
        <f t="shared" si="421"/>
        <v/>
      </c>
      <c r="DS95" s="190" t="str">
        <f t="shared" si="421"/>
        <v/>
      </c>
      <c r="DT95" s="190" t="str">
        <f t="shared" si="421"/>
        <v/>
      </c>
      <c r="DU95" s="190" t="str">
        <f t="shared" si="421"/>
        <v/>
      </c>
      <c r="DV95" s="190" t="str">
        <f t="shared" si="421"/>
        <v/>
      </c>
      <c r="DW95" s="190" t="str">
        <f t="shared" si="421"/>
        <v/>
      </c>
      <c r="DX95" s="190" t="str">
        <f t="shared" si="421"/>
        <v/>
      </c>
      <c r="DY95" s="190" t="str">
        <f t="shared" si="421"/>
        <v/>
      </c>
      <c r="DZ95" s="190" t="str">
        <f t="shared" si="421"/>
        <v/>
      </c>
      <c r="EA95" s="190" t="str">
        <f t="shared" si="421"/>
        <v/>
      </c>
      <c r="EB95" s="190" t="str">
        <f t="shared" si="421"/>
        <v/>
      </c>
      <c r="EC95" s="190" t="str">
        <f t="shared" si="421"/>
        <v/>
      </c>
      <c r="ED95" s="190" t="str">
        <f t="shared" si="421"/>
        <v/>
      </c>
      <c r="EE95" s="206" t="str">
        <f t="shared" si="268"/>
        <v/>
      </c>
      <c r="EF95" s="207" t="e">
        <f t="shared" si="269"/>
        <v>#N/A</v>
      </c>
      <c r="EG95" s="207" t="e">
        <f t="shared" si="270"/>
        <v>#N/A</v>
      </c>
      <c r="EH95" s="207" t="e">
        <f t="shared" si="271"/>
        <v>#N/A</v>
      </c>
      <c r="EI95" s="207" t="e">
        <f t="shared" si="272"/>
        <v>#N/A</v>
      </c>
      <c r="EJ95" s="207" t="e">
        <f t="shared" si="273"/>
        <v>#N/A</v>
      </c>
      <c r="EK95" s="207" t="e">
        <f t="shared" si="274"/>
        <v>#N/A</v>
      </c>
      <c r="EL95" s="207" t="e">
        <f t="shared" si="275"/>
        <v>#N/A</v>
      </c>
      <c r="EM95" s="207" t="e">
        <f t="shared" si="276"/>
        <v>#N/A</v>
      </c>
      <c r="EN95" s="207" t="e">
        <f t="shared" si="277"/>
        <v>#N/A</v>
      </c>
      <c r="EO95" s="207" t="e">
        <f t="shared" si="278"/>
        <v>#N/A</v>
      </c>
      <c r="EP95" s="207" t="e">
        <f t="shared" si="279"/>
        <v>#N/A</v>
      </c>
      <c r="EQ95" s="207" t="e">
        <f t="shared" si="280"/>
        <v>#N/A</v>
      </c>
      <c r="ER95" s="207" t="e">
        <f t="shared" si="281"/>
        <v>#N/A</v>
      </c>
      <c r="ES95" s="207" t="e">
        <f t="shared" si="282"/>
        <v>#N/A</v>
      </c>
      <c r="ET95" s="207" t="e">
        <f t="shared" si="283"/>
        <v>#N/A</v>
      </c>
      <c r="EU95" s="207" t="e">
        <f t="shared" si="284"/>
        <v>#N/A</v>
      </c>
      <c r="EV95" s="207" t="e">
        <f t="shared" si="285"/>
        <v>#N/A</v>
      </c>
      <c r="EW95" s="207" t="e">
        <f t="shared" si="286"/>
        <v>#N/A</v>
      </c>
      <c r="EX95" s="207" t="e">
        <f t="shared" si="287"/>
        <v>#N/A</v>
      </c>
      <c r="EY95" s="207" t="e">
        <f t="shared" si="288"/>
        <v>#N/A</v>
      </c>
      <c r="EZ95" s="207" t="e">
        <f t="shared" si="289"/>
        <v>#N/A</v>
      </c>
      <c r="FA95" s="207" t="e">
        <f t="shared" si="290"/>
        <v>#N/A</v>
      </c>
      <c r="FB95" s="207" t="e">
        <f t="shared" si="291"/>
        <v>#N/A</v>
      </c>
      <c r="FC95" s="207" t="e">
        <f t="shared" si="292"/>
        <v>#N/A</v>
      </c>
      <c r="FD95" s="207" t="e">
        <f t="shared" si="293"/>
        <v>#N/A</v>
      </c>
      <c r="FE95" s="207" t="e">
        <f t="shared" si="294"/>
        <v>#N/A</v>
      </c>
      <c r="FF95" s="207" t="e">
        <f t="shared" si="295"/>
        <v>#N/A</v>
      </c>
      <c r="FG95" s="207" t="e">
        <f t="shared" si="296"/>
        <v>#N/A</v>
      </c>
      <c r="FH95" s="207" t="e">
        <f t="shared" si="297"/>
        <v>#N/A</v>
      </c>
      <c r="FI95" s="207" t="e">
        <f t="shared" si="298"/>
        <v>#N/A</v>
      </c>
      <c r="FJ95" s="207" t="e">
        <f t="shared" si="299"/>
        <v>#N/A</v>
      </c>
      <c r="FK95" s="207" t="e">
        <f t="shared" si="300"/>
        <v>#N/A</v>
      </c>
      <c r="FL95" s="207" t="e">
        <f t="shared" si="301"/>
        <v>#N/A</v>
      </c>
      <c r="FM95" s="207" t="e">
        <f t="shared" si="302"/>
        <v>#N/A</v>
      </c>
      <c r="FN95" s="207" t="e">
        <f t="shared" si="303"/>
        <v>#N/A</v>
      </c>
      <c r="FO95" s="207" t="e">
        <f t="shared" si="304"/>
        <v>#N/A</v>
      </c>
      <c r="FP95" s="207" t="e">
        <f t="shared" si="305"/>
        <v>#N/A</v>
      </c>
      <c r="FQ95" s="207" t="e">
        <f t="shared" si="306"/>
        <v>#N/A</v>
      </c>
      <c r="FR95" s="207" t="e">
        <f t="shared" si="307"/>
        <v>#N/A</v>
      </c>
      <c r="FS95" s="207" t="e">
        <f t="shared" si="308"/>
        <v>#N/A</v>
      </c>
      <c r="FT95" s="207" t="e">
        <f t="shared" si="309"/>
        <v>#N/A</v>
      </c>
      <c r="FU95" s="207" t="e">
        <f t="shared" si="310"/>
        <v>#N/A</v>
      </c>
      <c r="FV95" s="207" t="e">
        <f t="shared" si="311"/>
        <v>#N/A</v>
      </c>
      <c r="FW95" s="207" t="e">
        <f t="shared" si="312"/>
        <v>#N/A</v>
      </c>
      <c r="FX95" s="207" t="e">
        <f t="shared" si="313"/>
        <v>#N/A</v>
      </c>
      <c r="FY95" s="207" t="e">
        <f t="shared" si="314"/>
        <v>#N/A</v>
      </c>
      <c r="FZ95" s="207" t="e">
        <f t="shared" si="315"/>
        <v>#N/A</v>
      </c>
      <c r="GA95" s="207" t="e">
        <f t="shared" si="316"/>
        <v>#N/A</v>
      </c>
      <c r="GB95" s="207" t="e">
        <f t="shared" si="317"/>
        <v>#N/A</v>
      </c>
      <c r="GC95" s="207" t="e">
        <f t="shared" si="318"/>
        <v>#N/A</v>
      </c>
      <c r="GD95" s="207" t="e">
        <f t="shared" si="319"/>
        <v>#N/A</v>
      </c>
      <c r="GE95" s="207" t="e">
        <f t="shared" si="320"/>
        <v>#N/A</v>
      </c>
      <c r="GF95" s="207" t="e">
        <f t="shared" si="321"/>
        <v>#N/A</v>
      </c>
      <c r="GG95" s="207" t="e">
        <f t="shared" si="322"/>
        <v>#N/A</v>
      </c>
      <c r="GH95" s="207" t="e">
        <f t="shared" si="323"/>
        <v>#N/A</v>
      </c>
      <c r="GI95" s="207" t="e">
        <f t="shared" si="324"/>
        <v>#N/A</v>
      </c>
      <c r="GJ95" s="207" t="e">
        <f t="shared" si="325"/>
        <v>#N/A</v>
      </c>
      <c r="GK95" s="207" t="e">
        <f t="shared" si="326"/>
        <v>#N/A</v>
      </c>
      <c r="GL95" s="207" t="e">
        <f t="shared" si="327"/>
        <v>#N/A</v>
      </c>
      <c r="GM95" s="207" t="e">
        <f t="shared" si="328"/>
        <v>#N/A</v>
      </c>
      <c r="GN95" s="207" t="e">
        <f t="shared" si="329"/>
        <v>#N/A</v>
      </c>
      <c r="GO95" s="207" t="e">
        <f t="shared" si="330"/>
        <v>#N/A</v>
      </c>
      <c r="GP95" s="207" t="e">
        <f t="shared" si="331"/>
        <v>#N/A</v>
      </c>
      <c r="GQ95" s="207" t="e">
        <f t="shared" si="332"/>
        <v>#N/A</v>
      </c>
      <c r="GR95" s="207" t="e">
        <f t="shared" si="333"/>
        <v>#N/A</v>
      </c>
      <c r="GS95" s="207" t="e">
        <f t="shared" si="334"/>
        <v>#N/A</v>
      </c>
      <c r="GT95" s="207" t="e">
        <f t="shared" si="335"/>
        <v>#N/A</v>
      </c>
      <c r="GU95" s="207" t="e">
        <f t="shared" si="336"/>
        <v>#N/A</v>
      </c>
      <c r="GV95" s="207" t="e">
        <f t="shared" si="337"/>
        <v>#N/A</v>
      </c>
      <c r="GW95" s="207" t="e">
        <f t="shared" si="338"/>
        <v>#N/A</v>
      </c>
      <c r="GX95" s="207" t="e">
        <f t="shared" si="339"/>
        <v>#N/A</v>
      </c>
      <c r="GY95" s="207" t="e">
        <f t="shared" si="340"/>
        <v>#N/A</v>
      </c>
      <c r="GZ95" s="207" t="e">
        <f t="shared" si="341"/>
        <v>#N/A</v>
      </c>
      <c r="HA95" s="207" t="e">
        <f t="shared" si="342"/>
        <v>#N/A</v>
      </c>
      <c r="HB95" s="207" t="e">
        <f t="shared" si="343"/>
        <v>#N/A</v>
      </c>
      <c r="HC95" s="207" t="e">
        <f t="shared" si="344"/>
        <v>#N/A</v>
      </c>
      <c r="HD95" s="207" t="e">
        <f t="shared" si="345"/>
        <v>#N/A</v>
      </c>
      <c r="HE95" s="207" t="e">
        <f t="shared" si="346"/>
        <v>#N/A</v>
      </c>
      <c r="HF95" s="207" t="e">
        <f t="shared" si="347"/>
        <v>#N/A</v>
      </c>
      <c r="HG95" s="207" t="e">
        <f t="shared" si="348"/>
        <v>#N/A</v>
      </c>
      <c r="HH95" s="207" t="e">
        <f t="shared" si="349"/>
        <v>#N/A</v>
      </c>
      <c r="HI95" s="207" t="e">
        <f t="shared" si="350"/>
        <v>#N/A</v>
      </c>
      <c r="HJ95" s="207" t="e">
        <f t="shared" si="351"/>
        <v>#N/A</v>
      </c>
      <c r="HK95" s="207" t="e">
        <f t="shared" si="352"/>
        <v>#N/A</v>
      </c>
      <c r="HL95" s="207" t="e">
        <f t="shared" si="353"/>
        <v>#N/A</v>
      </c>
      <c r="HM95" s="207" t="e">
        <f t="shared" si="354"/>
        <v>#N/A</v>
      </c>
      <c r="HN95" s="207" t="e">
        <f t="shared" si="355"/>
        <v>#N/A</v>
      </c>
      <c r="HO95" s="207" t="e">
        <f t="shared" si="356"/>
        <v>#N/A</v>
      </c>
      <c r="HP95" s="207" t="e">
        <f t="shared" si="357"/>
        <v>#N/A</v>
      </c>
      <c r="HQ95" s="207" t="e">
        <f t="shared" si="358"/>
        <v>#N/A</v>
      </c>
      <c r="HR95" s="207" t="e">
        <f t="shared" si="359"/>
        <v>#N/A</v>
      </c>
      <c r="HS95" s="207" t="e">
        <f t="shared" si="360"/>
        <v>#N/A</v>
      </c>
      <c r="HT95" s="207" t="e">
        <f t="shared" si="361"/>
        <v>#N/A</v>
      </c>
      <c r="HU95" s="207" t="e">
        <f t="shared" si="362"/>
        <v>#N/A</v>
      </c>
      <c r="HV95" s="207" t="e">
        <f t="shared" si="363"/>
        <v>#N/A</v>
      </c>
      <c r="HW95" s="207" t="e">
        <f t="shared" si="364"/>
        <v>#N/A</v>
      </c>
      <c r="HX95" s="207" t="e">
        <f t="shared" si="365"/>
        <v>#N/A</v>
      </c>
      <c r="HY95" s="207" t="e">
        <f t="shared" si="366"/>
        <v>#N/A</v>
      </c>
      <c r="HZ95" s="207" t="e">
        <f t="shared" si="367"/>
        <v>#N/A</v>
      </c>
      <c r="IA95" s="207" t="e">
        <f t="shared" si="368"/>
        <v>#N/A</v>
      </c>
      <c r="IB95" s="207" t="e">
        <f t="shared" si="369"/>
        <v>#N/A</v>
      </c>
    </row>
    <row r="96" spans="1:236" hidden="1" x14ac:dyDescent="0.25">
      <c r="A96" s="22">
        <v>93</v>
      </c>
      <c r="B96" s="110" t="str">
        <f t="shared" si="253"/>
        <v/>
      </c>
      <c r="C96" s="124"/>
      <c r="D96" s="110" t="str">
        <f t="shared" si="254"/>
        <v/>
      </c>
      <c r="E96" s="119" t="str">
        <f t="shared" si="255"/>
        <v/>
      </c>
      <c r="F96" s="23" t="str">
        <f t="shared" si="256"/>
        <v/>
      </c>
      <c r="G96" s="24" t="str">
        <f t="shared" si="257"/>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258"/>
        <v/>
      </c>
      <c r="K96" s="26"/>
      <c r="L96" s="24" t="str">
        <f>IF(OR(F96="",K96=""),"",MATCH(K96,Confidence!$A$1:$A$10,0))</f>
        <v/>
      </c>
      <c r="M96" s="27" t="str">
        <f t="shared" si="259"/>
        <v/>
      </c>
      <c r="N96" s="27" t="str">
        <f t="shared" si="260"/>
        <v/>
      </c>
      <c r="O96" s="24"/>
      <c r="P96" s="111" t="str">
        <f t="shared" si="261"/>
        <v/>
      </c>
      <c r="Q96" s="111" t="str">
        <f t="shared" si="262"/>
        <v/>
      </c>
      <c r="R96" s="39" t="str">
        <f t="shared" si="263"/>
        <v/>
      </c>
      <c r="S96" s="124"/>
      <c r="T96" s="218" t="str">
        <f>IF(AND(B96&gt;0,C96&gt;0,D96&gt;0,M96&gt;0,N96&gt;0,S96&gt;0,NOT(K96="")),ABS(VLOOKUP($S$1,VLookups!$A$28:$B$29,2,FALSE)-_xlfn.BETA.DIST(S96,IF(G96="L",N96,M96),IF(G96="L",M96,N96),TRUE,B96,D96)),"")</f>
        <v/>
      </c>
      <c r="U96" s="121" t="str">
        <f>IF(OR($M96="",$N96=""),"",_xlfn.BETA.INV(ABS(VLOOKUP($S$1,VLookups!$A$28:$B$29,2,FALSE)-U$3),IF($G96="L",$N96,$M96),IF($G96="L",$M96,$N96),$B96,$D96))</f>
        <v/>
      </c>
      <c r="V96" s="122" t="str">
        <f>IF(OR($M96="",$N96=""),"",_xlfn.BETA.INV(ABS(VLOOKUP($S$1,VLookups!$A$28:$B$29,2,FALSE)-V$3),IF($G96="L",$N96,$M96),IF($G96="L",$M96,$N96),$B96,$D96))</f>
        <v/>
      </c>
      <c r="W96" s="121" t="str">
        <f>IF(OR($M96="",$N96=""),"",_xlfn.BETA.INV(ABS(VLOOKUP($S$1,VLookups!$A$28:$B$29,2,FALSE)-W$3),IF($G96="L",$N96,$M96),IF($G96="L",$M96,$N96),$B96,$D96))</f>
        <v/>
      </c>
      <c r="X96" s="122" t="str">
        <f>IF(OR($M96="",$N96=""),"",_xlfn.BETA.INV(ABS(VLOOKUP($S$1,VLookups!$A$28:$B$29,2,FALSE)-X$3),IF($G96="L",$N96,$M96),IF($G96="L",$M96,$N96),$B96,$D96))</f>
        <v/>
      </c>
      <c r="Y96" s="121" t="str">
        <f>IF(OR($M96="",$N96=""),"",_xlfn.BETA.INV(ABS(VLOOKUP($S$1,VLookups!$A$28:$B$29,2,FALSE)-Y$3),IF($G96="L",$N96,$M96),IF($G96="L",$M96,$N96),$B96,$D96))</f>
        <v/>
      </c>
      <c r="Z96" s="122" t="str">
        <f>IF(OR($M96="",$N96=""),"",_xlfn.BETA.INV(ABS(VLOOKUP($S$1,VLookups!$A$28:$B$29,2,FALSE)-Z$3),IF($G96="L",$N96,$M96),IF($G96="L",$M96,$N96),$B96,$D96))</f>
        <v/>
      </c>
      <c r="AA96" s="121" t="str">
        <f>IF(OR($M96="",$N96=""),"",_xlfn.BETA.INV(ABS(VLOOKUP($S$1,VLookups!$A$28:$B$29,2,FALSE)-AA$3),IF($G96="L",$N96,$M96),IF($G96="L",$M96,$N96),$B96,$D96))</f>
        <v/>
      </c>
      <c r="AB96" s="122" t="str">
        <f>IF(OR($M96="",$N96=""),"",_xlfn.BETA.INV(ABS(VLOOKUP($S$1,VLookups!$A$28:$B$29,2,FALSE)-AB$3),IF($G96="L",$N96,$M96),IF($G96="L",$M96,$N96),$B96,$D96))</f>
        <v/>
      </c>
      <c r="AC96" s="121" t="str">
        <f>IF(OR($M96="",$N96=""),"",_xlfn.BETA.INV(ABS(VLOOKUP($S$1,VLookups!$A$28:$B$29,2,FALSE)-AC$3),IF($G96="L",$N96,$M96),IF($G96="L",$M96,$N96),$B96,$D96))</f>
        <v/>
      </c>
      <c r="AD96" s="122" t="str">
        <f>IF(OR($M96="",$N96=""),"",_xlfn.BETA.INV(ABS(VLOOKUP($S$1,VLookups!$A$28:$B$29,2,FALSE)-AD$3),IF($G96="L",$N96,$M96),IF($G96="L",$M96,$N96),$B96,$D96))</f>
        <v/>
      </c>
      <c r="AE96" s="121" t="str">
        <f>IF(OR($M96="",$N96=""),"",_xlfn.BETA.INV(ABS(VLOOKUP($S$1,VLookups!$A$28:$B$29,2,FALSE)-AE$3),IF($G96="L",$N96,$M96),IF($G96="L",$M96,$N96),$B96,$D96))</f>
        <v/>
      </c>
      <c r="AF96" s="122" t="str">
        <f>IF(OR($M96="",$N96=""),"",_xlfn.BETA.INV(ABS(VLOOKUP($S$1,VLookups!$A$28:$B$29,2,FALSE)-AF$3),IF($G96="L",$N96,$M96),IF($G96="L",$M96,$N96),$B96,$D96))</f>
        <v/>
      </c>
      <c r="AG96" s="17"/>
      <c r="AH96" s="208" t="str">
        <f t="shared" si="264"/>
        <v/>
      </c>
      <c r="AI96" s="206" t="str">
        <f t="shared" si="265"/>
        <v/>
      </c>
      <c r="AJ96" s="190" t="str">
        <f t="shared" ref="AJ96:CU96" si="422">IF(ISNONTEXT($AH96),AI96+$AH96,"")</f>
        <v/>
      </c>
      <c r="AK96" s="190" t="str">
        <f t="shared" si="422"/>
        <v/>
      </c>
      <c r="AL96" s="190" t="str">
        <f t="shared" si="422"/>
        <v/>
      </c>
      <c r="AM96" s="190" t="str">
        <f t="shared" si="422"/>
        <v/>
      </c>
      <c r="AN96" s="190" t="str">
        <f t="shared" si="422"/>
        <v/>
      </c>
      <c r="AO96" s="190" t="str">
        <f t="shared" si="422"/>
        <v/>
      </c>
      <c r="AP96" s="190" t="str">
        <f t="shared" si="422"/>
        <v/>
      </c>
      <c r="AQ96" s="190" t="str">
        <f t="shared" si="422"/>
        <v/>
      </c>
      <c r="AR96" s="190" t="str">
        <f t="shared" si="422"/>
        <v/>
      </c>
      <c r="AS96" s="190" t="str">
        <f t="shared" si="422"/>
        <v/>
      </c>
      <c r="AT96" s="190" t="str">
        <f t="shared" si="422"/>
        <v/>
      </c>
      <c r="AU96" s="190" t="str">
        <f t="shared" si="422"/>
        <v/>
      </c>
      <c r="AV96" s="190" t="str">
        <f t="shared" si="422"/>
        <v/>
      </c>
      <c r="AW96" s="190" t="str">
        <f t="shared" si="422"/>
        <v/>
      </c>
      <c r="AX96" s="190" t="str">
        <f t="shared" si="422"/>
        <v/>
      </c>
      <c r="AY96" s="190" t="str">
        <f t="shared" si="422"/>
        <v/>
      </c>
      <c r="AZ96" s="190" t="str">
        <f t="shared" si="422"/>
        <v/>
      </c>
      <c r="BA96" s="190" t="str">
        <f t="shared" si="422"/>
        <v/>
      </c>
      <c r="BB96" s="190" t="str">
        <f t="shared" si="422"/>
        <v/>
      </c>
      <c r="BC96" s="190" t="str">
        <f t="shared" si="422"/>
        <v/>
      </c>
      <c r="BD96" s="190" t="str">
        <f t="shared" si="422"/>
        <v/>
      </c>
      <c r="BE96" s="190" t="str">
        <f t="shared" si="422"/>
        <v/>
      </c>
      <c r="BF96" s="190" t="str">
        <f t="shared" si="422"/>
        <v/>
      </c>
      <c r="BG96" s="190" t="str">
        <f t="shared" si="422"/>
        <v/>
      </c>
      <c r="BH96" s="190" t="str">
        <f t="shared" si="422"/>
        <v/>
      </c>
      <c r="BI96" s="190" t="str">
        <f t="shared" si="422"/>
        <v/>
      </c>
      <c r="BJ96" s="190" t="str">
        <f t="shared" si="422"/>
        <v/>
      </c>
      <c r="BK96" s="190" t="str">
        <f t="shared" si="422"/>
        <v/>
      </c>
      <c r="BL96" s="190" t="str">
        <f t="shared" si="422"/>
        <v/>
      </c>
      <c r="BM96" s="190" t="str">
        <f t="shared" si="422"/>
        <v/>
      </c>
      <c r="BN96" s="190" t="str">
        <f t="shared" si="422"/>
        <v/>
      </c>
      <c r="BO96" s="190" t="str">
        <f t="shared" si="422"/>
        <v/>
      </c>
      <c r="BP96" s="190" t="str">
        <f t="shared" si="422"/>
        <v/>
      </c>
      <c r="BQ96" s="190" t="str">
        <f t="shared" si="422"/>
        <v/>
      </c>
      <c r="BR96" s="190" t="str">
        <f t="shared" si="422"/>
        <v/>
      </c>
      <c r="BS96" s="190" t="str">
        <f t="shared" si="422"/>
        <v/>
      </c>
      <c r="BT96" s="190" t="str">
        <f t="shared" si="422"/>
        <v/>
      </c>
      <c r="BU96" s="190" t="str">
        <f t="shared" si="422"/>
        <v/>
      </c>
      <c r="BV96" s="190" t="str">
        <f t="shared" si="422"/>
        <v/>
      </c>
      <c r="BW96" s="190" t="str">
        <f t="shared" si="422"/>
        <v/>
      </c>
      <c r="BX96" s="190" t="str">
        <f t="shared" si="422"/>
        <v/>
      </c>
      <c r="BY96" s="190" t="str">
        <f t="shared" si="422"/>
        <v/>
      </c>
      <c r="BZ96" s="190" t="str">
        <f t="shared" si="422"/>
        <v/>
      </c>
      <c r="CA96" s="190" t="str">
        <f t="shared" si="422"/>
        <v/>
      </c>
      <c r="CB96" s="190" t="str">
        <f t="shared" si="422"/>
        <v/>
      </c>
      <c r="CC96" s="190" t="str">
        <f t="shared" si="422"/>
        <v/>
      </c>
      <c r="CD96" s="190" t="str">
        <f t="shared" si="422"/>
        <v/>
      </c>
      <c r="CE96" s="190" t="str">
        <f t="shared" si="422"/>
        <v/>
      </c>
      <c r="CF96" s="190" t="str">
        <f t="shared" si="422"/>
        <v/>
      </c>
      <c r="CG96" s="190" t="str">
        <f t="shared" si="422"/>
        <v/>
      </c>
      <c r="CH96" s="190" t="str">
        <f t="shared" si="422"/>
        <v/>
      </c>
      <c r="CI96" s="190" t="str">
        <f t="shared" si="422"/>
        <v/>
      </c>
      <c r="CJ96" s="190" t="str">
        <f t="shared" si="422"/>
        <v/>
      </c>
      <c r="CK96" s="190" t="str">
        <f t="shared" si="422"/>
        <v/>
      </c>
      <c r="CL96" s="190" t="str">
        <f t="shared" si="422"/>
        <v/>
      </c>
      <c r="CM96" s="190" t="str">
        <f t="shared" si="422"/>
        <v/>
      </c>
      <c r="CN96" s="190" t="str">
        <f t="shared" si="422"/>
        <v/>
      </c>
      <c r="CO96" s="190" t="str">
        <f t="shared" si="422"/>
        <v/>
      </c>
      <c r="CP96" s="190" t="str">
        <f t="shared" si="422"/>
        <v/>
      </c>
      <c r="CQ96" s="190" t="str">
        <f t="shared" si="422"/>
        <v/>
      </c>
      <c r="CR96" s="190" t="str">
        <f t="shared" si="422"/>
        <v/>
      </c>
      <c r="CS96" s="190" t="str">
        <f t="shared" si="422"/>
        <v/>
      </c>
      <c r="CT96" s="190" t="str">
        <f t="shared" si="422"/>
        <v/>
      </c>
      <c r="CU96" s="190" t="str">
        <f t="shared" si="422"/>
        <v/>
      </c>
      <c r="CV96" s="190" t="str">
        <f t="shared" ref="CV96:ED96" si="423">IF(ISNONTEXT($AH96),CU96+$AH96,"")</f>
        <v/>
      </c>
      <c r="CW96" s="190" t="str">
        <f t="shared" si="423"/>
        <v/>
      </c>
      <c r="CX96" s="190" t="str">
        <f t="shared" si="423"/>
        <v/>
      </c>
      <c r="CY96" s="190" t="str">
        <f t="shared" si="423"/>
        <v/>
      </c>
      <c r="CZ96" s="190" t="str">
        <f t="shared" si="423"/>
        <v/>
      </c>
      <c r="DA96" s="190" t="str">
        <f t="shared" si="423"/>
        <v/>
      </c>
      <c r="DB96" s="190" t="str">
        <f t="shared" si="423"/>
        <v/>
      </c>
      <c r="DC96" s="190" t="str">
        <f t="shared" si="423"/>
        <v/>
      </c>
      <c r="DD96" s="190" t="str">
        <f t="shared" si="423"/>
        <v/>
      </c>
      <c r="DE96" s="190" t="str">
        <f t="shared" si="423"/>
        <v/>
      </c>
      <c r="DF96" s="190" t="str">
        <f t="shared" si="423"/>
        <v/>
      </c>
      <c r="DG96" s="190" t="str">
        <f t="shared" si="423"/>
        <v/>
      </c>
      <c r="DH96" s="190" t="str">
        <f t="shared" si="423"/>
        <v/>
      </c>
      <c r="DI96" s="190" t="str">
        <f t="shared" si="423"/>
        <v/>
      </c>
      <c r="DJ96" s="190" t="str">
        <f t="shared" si="423"/>
        <v/>
      </c>
      <c r="DK96" s="190" t="str">
        <f t="shared" si="423"/>
        <v/>
      </c>
      <c r="DL96" s="190" t="str">
        <f t="shared" si="423"/>
        <v/>
      </c>
      <c r="DM96" s="190" t="str">
        <f t="shared" si="423"/>
        <v/>
      </c>
      <c r="DN96" s="190" t="str">
        <f t="shared" si="423"/>
        <v/>
      </c>
      <c r="DO96" s="190" t="str">
        <f t="shared" si="423"/>
        <v/>
      </c>
      <c r="DP96" s="190" t="str">
        <f t="shared" si="423"/>
        <v/>
      </c>
      <c r="DQ96" s="190" t="str">
        <f t="shared" si="423"/>
        <v/>
      </c>
      <c r="DR96" s="190" t="str">
        <f t="shared" si="423"/>
        <v/>
      </c>
      <c r="DS96" s="190" t="str">
        <f t="shared" si="423"/>
        <v/>
      </c>
      <c r="DT96" s="190" t="str">
        <f t="shared" si="423"/>
        <v/>
      </c>
      <c r="DU96" s="190" t="str">
        <f t="shared" si="423"/>
        <v/>
      </c>
      <c r="DV96" s="190" t="str">
        <f t="shared" si="423"/>
        <v/>
      </c>
      <c r="DW96" s="190" t="str">
        <f t="shared" si="423"/>
        <v/>
      </c>
      <c r="DX96" s="190" t="str">
        <f t="shared" si="423"/>
        <v/>
      </c>
      <c r="DY96" s="190" t="str">
        <f t="shared" si="423"/>
        <v/>
      </c>
      <c r="DZ96" s="190" t="str">
        <f t="shared" si="423"/>
        <v/>
      </c>
      <c r="EA96" s="190" t="str">
        <f t="shared" si="423"/>
        <v/>
      </c>
      <c r="EB96" s="190" t="str">
        <f t="shared" si="423"/>
        <v/>
      </c>
      <c r="EC96" s="190" t="str">
        <f t="shared" si="423"/>
        <v/>
      </c>
      <c r="ED96" s="190" t="str">
        <f t="shared" si="423"/>
        <v/>
      </c>
      <c r="EE96" s="206" t="str">
        <f t="shared" si="268"/>
        <v/>
      </c>
      <c r="EF96" s="207" t="e">
        <f t="shared" si="269"/>
        <v>#N/A</v>
      </c>
      <c r="EG96" s="207" t="e">
        <f t="shared" si="270"/>
        <v>#N/A</v>
      </c>
      <c r="EH96" s="207" t="e">
        <f t="shared" si="271"/>
        <v>#N/A</v>
      </c>
      <c r="EI96" s="207" t="e">
        <f t="shared" si="272"/>
        <v>#N/A</v>
      </c>
      <c r="EJ96" s="207" t="e">
        <f t="shared" si="273"/>
        <v>#N/A</v>
      </c>
      <c r="EK96" s="207" t="e">
        <f t="shared" si="274"/>
        <v>#N/A</v>
      </c>
      <c r="EL96" s="207" t="e">
        <f t="shared" si="275"/>
        <v>#N/A</v>
      </c>
      <c r="EM96" s="207" t="e">
        <f t="shared" si="276"/>
        <v>#N/A</v>
      </c>
      <c r="EN96" s="207" t="e">
        <f t="shared" si="277"/>
        <v>#N/A</v>
      </c>
      <c r="EO96" s="207" t="e">
        <f t="shared" si="278"/>
        <v>#N/A</v>
      </c>
      <c r="EP96" s="207" t="e">
        <f t="shared" si="279"/>
        <v>#N/A</v>
      </c>
      <c r="EQ96" s="207" t="e">
        <f t="shared" si="280"/>
        <v>#N/A</v>
      </c>
      <c r="ER96" s="207" t="e">
        <f t="shared" si="281"/>
        <v>#N/A</v>
      </c>
      <c r="ES96" s="207" t="e">
        <f t="shared" si="282"/>
        <v>#N/A</v>
      </c>
      <c r="ET96" s="207" t="e">
        <f t="shared" si="283"/>
        <v>#N/A</v>
      </c>
      <c r="EU96" s="207" t="e">
        <f t="shared" si="284"/>
        <v>#N/A</v>
      </c>
      <c r="EV96" s="207" t="e">
        <f t="shared" si="285"/>
        <v>#N/A</v>
      </c>
      <c r="EW96" s="207" t="e">
        <f t="shared" si="286"/>
        <v>#N/A</v>
      </c>
      <c r="EX96" s="207" t="e">
        <f t="shared" si="287"/>
        <v>#N/A</v>
      </c>
      <c r="EY96" s="207" t="e">
        <f t="shared" si="288"/>
        <v>#N/A</v>
      </c>
      <c r="EZ96" s="207" t="e">
        <f t="shared" si="289"/>
        <v>#N/A</v>
      </c>
      <c r="FA96" s="207" t="e">
        <f t="shared" si="290"/>
        <v>#N/A</v>
      </c>
      <c r="FB96" s="207" t="e">
        <f t="shared" si="291"/>
        <v>#N/A</v>
      </c>
      <c r="FC96" s="207" t="e">
        <f t="shared" si="292"/>
        <v>#N/A</v>
      </c>
      <c r="FD96" s="207" t="e">
        <f t="shared" si="293"/>
        <v>#N/A</v>
      </c>
      <c r="FE96" s="207" t="e">
        <f t="shared" si="294"/>
        <v>#N/A</v>
      </c>
      <c r="FF96" s="207" t="e">
        <f t="shared" si="295"/>
        <v>#N/A</v>
      </c>
      <c r="FG96" s="207" t="e">
        <f t="shared" si="296"/>
        <v>#N/A</v>
      </c>
      <c r="FH96" s="207" t="e">
        <f t="shared" si="297"/>
        <v>#N/A</v>
      </c>
      <c r="FI96" s="207" t="e">
        <f t="shared" si="298"/>
        <v>#N/A</v>
      </c>
      <c r="FJ96" s="207" t="e">
        <f t="shared" si="299"/>
        <v>#N/A</v>
      </c>
      <c r="FK96" s="207" t="e">
        <f t="shared" si="300"/>
        <v>#N/A</v>
      </c>
      <c r="FL96" s="207" t="e">
        <f t="shared" si="301"/>
        <v>#N/A</v>
      </c>
      <c r="FM96" s="207" t="e">
        <f t="shared" si="302"/>
        <v>#N/A</v>
      </c>
      <c r="FN96" s="207" t="e">
        <f t="shared" si="303"/>
        <v>#N/A</v>
      </c>
      <c r="FO96" s="207" t="e">
        <f t="shared" si="304"/>
        <v>#N/A</v>
      </c>
      <c r="FP96" s="207" t="e">
        <f t="shared" si="305"/>
        <v>#N/A</v>
      </c>
      <c r="FQ96" s="207" t="e">
        <f t="shared" si="306"/>
        <v>#N/A</v>
      </c>
      <c r="FR96" s="207" t="e">
        <f t="shared" si="307"/>
        <v>#N/A</v>
      </c>
      <c r="FS96" s="207" t="e">
        <f t="shared" si="308"/>
        <v>#N/A</v>
      </c>
      <c r="FT96" s="207" t="e">
        <f t="shared" si="309"/>
        <v>#N/A</v>
      </c>
      <c r="FU96" s="207" t="e">
        <f t="shared" si="310"/>
        <v>#N/A</v>
      </c>
      <c r="FV96" s="207" t="e">
        <f t="shared" si="311"/>
        <v>#N/A</v>
      </c>
      <c r="FW96" s="207" t="e">
        <f t="shared" si="312"/>
        <v>#N/A</v>
      </c>
      <c r="FX96" s="207" t="e">
        <f t="shared" si="313"/>
        <v>#N/A</v>
      </c>
      <c r="FY96" s="207" t="e">
        <f t="shared" si="314"/>
        <v>#N/A</v>
      </c>
      <c r="FZ96" s="207" t="e">
        <f t="shared" si="315"/>
        <v>#N/A</v>
      </c>
      <c r="GA96" s="207" t="e">
        <f t="shared" si="316"/>
        <v>#N/A</v>
      </c>
      <c r="GB96" s="207" t="e">
        <f t="shared" si="317"/>
        <v>#N/A</v>
      </c>
      <c r="GC96" s="207" t="e">
        <f t="shared" si="318"/>
        <v>#N/A</v>
      </c>
      <c r="GD96" s="207" t="e">
        <f t="shared" si="319"/>
        <v>#N/A</v>
      </c>
      <c r="GE96" s="207" t="e">
        <f t="shared" si="320"/>
        <v>#N/A</v>
      </c>
      <c r="GF96" s="207" t="e">
        <f t="shared" si="321"/>
        <v>#N/A</v>
      </c>
      <c r="GG96" s="207" t="e">
        <f t="shared" si="322"/>
        <v>#N/A</v>
      </c>
      <c r="GH96" s="207" t="e">
        <f t="shared" si="323"/>
        <v>#N/A</v>
      </c>
      <c r="GI96" s="207" t="e">
        <f t="shared" si="324"/>
        <v>#N/A</v>
      </c>
      <c r="GJ96" s="207" t="e">
        <f t="shared" si="325"/>
        <v>#N/A</v>
      </c>
      <c r="GK96" s="207" t="e">
        <f t="shared" si="326"/>
        <v>#N/A</v>
      </c>
      <c r="GL96" s="207" t="e">
        <f t="shared" si="327"/>
        <v>#N/A</v>
      </c>
      <c r="GM96" s="207" t="e">
        <f t="shared" si="328"/>
        <v>#N/A</v>
      </c>
      <c r="GN96" s="207" t="e">
        <f t="shared" si="329"/>
        <v>#N/A</v>
      </c>
      <c r="GO96" s="207" t="e">
        <f t="shared" si="330"/>
        <v>#N/A</v>
      </c>
      <c r="GP96" s="207" t="e">
        <f t="shared" si="331"/>
        <v>#N/A</v>
      </c>
      <c r="GQ96" s="207" t="e">
        <f t="shared" si="332"/>
        <v>#N/A</v>
      </c>
      <c r="GR96" s="207" t="e">
        <f t="shared" si="333"/>
        <v>#N/A</v>
      </c>
      <c r="GS96" s="207" t="e">
        <f t="shared" si="334"/>
        <v>#N/A</v>
      </c>
      <c r="GT96" s="207" t="e">
        <f t="shared" si="335"/>
        <v>#N/A</v>
      </c>
      <c r="GU96" s="207" t="e">
        <f t="shared" si="336"/>
        <v>#N/A</v>
      </c>
      <c r="GV96" s="207" t="e">
        <f t="shared" si="337"/>
        <v>#N/A</v>
      </c>
      <c r="GW96" s="207" t="e">
        <f t="shared" si="338"/>
        <v>#N/A</v>
      </c>
      <c r="GX96" s="207" t="e">
        <f t="shared" si="339"/>
        <v>#N/A</v>
      </c>
      <c r="GY96" s="207" t="e">
        <f t="shared" si="340"/>
        <v>#N/A</v>
      </c>
      <c r="GZ96" s="207" t="e">
        <f t="shared" si="341"/>
        <v>#N/A</v>
      </c>
      <c r="HA96" s="207" t="e">
        <f t="shared" si="342"/>
        <v>#N/A</v>
      </c>
      <c r="HB96" s="207" t="e">
        <f t="shared" si="343"/>
        <v>#N/A</v>
      </c>
      <c r="HC96" s="207" t="e">
        <f t="shared" si="344"/>
        <v>#N/A</v>
      </c>
      <c r="HD96" s="207" t="e">
        <f t="shared" si="345"/>
        <v>#N/A</v>
      </c>
      <c r="HE96" s="207" t="e">
        <f t="shared" si="346"/>
        <v>#N/A</v>
      </c>
      <c r="HF96" s="207" t="e">
        <f t="shared" si="347"/>
        <v>#N/A</v>
      </c>
      <c r="HG96" s="207" t="e">
        <f t="shared" si="348"/>
        <v>#N/A</v>
      </c>
      <c r="HH96" s="207" t="e">
        <f t="shared" si="349"/>
        <v>#N/A</v>
      </c>
      <c r="HI96" s="207" t="e">
        <f t="shared" si="350"/>
        <v>#N/A</v>
      </c>
      <c r="HJ96" s="207" t="e">
        <f t="shared" si="351"/>
        <v>#N/A</v>
      </c>
      <c r="HK96" s="207" t="e">
        <f t="shared" si="352"/>
        <v>#N/A</v>
      </c>
      <c r="HL96" s="207" t="e">
        <f t="shared" si="353"/>
        <v>#N/A</v>
      </c>
      <c r="HM96" s="207" t="e">
        <f t="shared" si="354"/>
        <v>#N/A</v>
      </c>
      <c r="HN96" s="207" t="e">
        <f t="shared" si="355"/>
        <v>#N/A</v>
      </c>
      <c r="HO96" s="207" t="e">
        <f t="shared" si="356"/>
        <v>#N/A</v>
      </c>
      <c r="HP96" s="207" t="e">
        <f t="shared" si="357"/>
        <v>#N/A</v>
      </c>
      <c r="HQ96" s="207" t="e">
        <f t="shared" si="358"/>
        <v>#N/A</v>
      </c>
      <c r="HR96" s="207" t="e">
        <f t="shared" si="359"/>
        <v>#N/A</v>
      </c>
      <c r="HS96" s="207" t="e">
        <f t="shared" si="360"/>
        <v>#N/A</v>
      </c>
      <c r="HT96" s="207" t="e">
        <f t="shared" si="361"/>
        <v>#N/A</v>
      </c>
      <c r="HU96" s="207" t="e">
        <f t="shared" si="362"/>
        <v>#N/A</v>
      </c>
      <c r="HV96" s="207" t="e">
        <f t="shared" si="363"/>
        <v>#N/A</v>
      </c>
      <c r="HW96" s="207" t="e">
        <f t="shared" si="364"/>
        <v>#N/A</v>
      </c>
      <c r="HX96" s="207" t="e">
        <f t="shared" si="365"/>
        <v>#N/A</v>
      </c>
      <c r="HY96" s="207" t="e">
        <f t="shared" si="366"/>
        <v>#N/A</v>
      </c>
      <c r="HZ96" s="207" t="e">
        <f t="shared" si="367"/>
        <v>#N/A</v>
      </c>
      <c r="IA96" s="207" t="e">
        <f t="shared" si="368"/>
        <v>#N/A</v>
      </c>
      <c r="IB96" s="207" t="e">
        <f t="shared" si="369"/>
        <v>#N/A</v>
      </c>
    </row>
    <row r="97" spans="1:236" hidden="1" x14ac:dyDescent="0.25">
      <c r="A97" s="22">
        <v>94</v>
      </c>
      <c r="B97" s="110" t="str">
        <f t="shared" si="253"/>
        <v/>
      </c>
      <c r="C97" s="124"/>
      <c r="D97" s="110" t="str">
        <f t="shared" si="254"/>
        <v/>
      </c>
      <c r="E97" s="119" t="str">
        <f t="shared" si="255"/>
        <v/>
      </c>
      <c r="F97" s="23" t="str">
        <f t="shared" si="256"/>
        <v/>
      </c>
      <c r="G97" s="24" t="str">
        <f t="shared" si="257"/>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258"/>
        <v/>
      </c>
      <c r="K97" s="26"/>
      <c r="L97" s="24" t="str">
        <f>IF(OR(F97="",K97=""),"",MATCH(K97,Confidence!$A$1:$A$10,0))</f>
        <v/>
      </c>
      <c r="M97" s="27" t="str">
        <f t="shared" si="259"/>
        <v/>
      </c>
      <c r="N97" s="27" t="str">
        <f t="shared" si="260"/>
        <v/>
      </c>
      <c r="O97" s="24"/>
      <c r="P97" s="111" t="str">
        <f t="shared" si="261"/>
        <v/>
      </c>
      <c r="Q97" s="111" t="str">
        <f t="shared" si="262"/>
        <v/>
      </c>
      <c r="R97" s="39" t="str">
        <f t="shared" si="263"/>
        <v/>
      </c>
      <c r="S97" s="124"/>
      <c r="T97" s="218" t="str">
        <f>IF(AND(B97&gt;0,C97&gt;0,D97&gt;0,M97&gt;0,N97&gt;0,S97&gt;0,NOT(K97="")),ABS(VLOOKUP($S$1,VLookups!$A$28:$B$29,2,FALSE)-_xlfn.BETA.DIST(S97,IF(G97="L",N97,M97),IF(G97="L",M97,N97),TRUE,B97,D97)),"")</f>
        <v/>
      </c>
      <c r="U97" s="121" t="str">
        <f>IF(OR($M97="",$N97=""),"",_xlfn.BETA.INV(ABS(VLOOKUP($S$1,VLookups!$A$28:$B$29,2,FALSE)-U$3),IF($G97="L",$N97,$M97),IF($G97="L",$M97,$N97),$B97,$D97))</f>
        <v/>
      </c>
      <c r="V97" s="122" t="str">
        <f>IF(OR($M97="",$N97=""),"",_xlfn.BETA.INV(ABS(VLOOKUP($S$1,VLookups!$A$28:$B$29,2,FALSE)-V$3),IF($G97="L",$N97,$M97),IF($G97="L",$M97,$N97),$B97,$D97))</f>
        <v/>
      </c>
      <c r="W97" s="121" t="str">
        <f>IF(OR($M97="",$N97=""),"",_xlfn.BETA.INV(ABS(VLOOKUP($S$1,VLookups!$A$28:$B$29,2,FALSE)-W$3),IF($G97="L",$N97,$M97),IF($G97="L",$M97,$N97),$B97,$D97))</f>
        <v/>
      </c>
      <c r="X97" s="122" t="str">
        <f>IF(OR($M97="",$N97=""),"",_xlfn.BETA.INV(ABS(VLOOKUP($S$1,VLookups!$A$28:$B$29,2,FALSE)-X$3),IF($G97="L",$N97,$M97),IF($G97="L",$M97,$N97),$B97,$D97))</f>
        <v/>
      </c>
      <c r="Y97" s="121" t="str">
        <f>IF(OR($M97="",$N97=""),"",_xlfn.BETA.INV(ABS(VLOOKUP($S$1,VLookups!$A$28:$B$29,2,FALSE)-Y$3),IF($G97="L",$N97,$M97),IF($G97="L",$M97,$N97),$B97,$D97))</f>
        <v/>
      </c>
      <c r="Z97" s="122" t="str">
        <f>IF(OR($M97="",$N97=""),"",_xlfn.BETA.INV(ABS(VLOOKUP($S$1,VLookups!$A$28:$B$29,2,FALSE)-Z$3),IF($G97="L",$N97,$M97),IF($G97="L",$M97,$N97),$B97,$D97))</f>
        <v/>
      </c>
      <c r="AA97" s="121" t="str">
        <f>IF(OR($M97="",$N97=""),"",_xlfn.BETA.INV(ABS(VLOOKUP($S$1,VLookups!$A$28:$B$29,2,FALSE)-AA$3),IF($G97="L",$N97,$M97),IF($G97="L",$M97,$N97),$B97,$D97))</f>
        <v/>
      </c>
      <c r="AB97" s="122" t="str">
        <f>IF(OR($M97="",$N97=""),"",_xlfn.BETA.INV(ABS(VLOOKUP($S$1,VLookups!$A$28:$B$29,2,FALSE)-AB$3),IF($G97="L",$N97,$M97),IF($G97="L",$M97,$N97),$B97,$D97))</f>
        <v/>
      </c>
      <c r="AC97" s="121" t="str">
        <f>IF(OR($M97="",$N97=""),"",_xlfn.BETA.INV(ABS(VLOOKUP($S$1,VLookups!$A$28:$B$29,2,FALSE)-AC$3),IF($G97="L",$N97,$M97),IF($G97="L",$M97,$N97),$B97,$D97))</f>
        <v/>
      </c>
      <c r="AD97" s="122" t="str">
        <f>IF(OR($M97="",$N97=""),"",_xlfn.BETA.INV(ABS(VLOOKUP($S$1,VLookups!$A$28:$B$29,2,FALSE)-AD$3),IF($G97="L",$N97,$M97),IF($G97="L",$M97,$N97),$B97,$D97))</f>
        <v/>
      </c>
      <c r="AE97" s="121" t="str">
        <f>IF(OR($M97="",$N97=""),"",_xlfn.BETA.INV(ABS(VLOOKUP($S$1,VLookups!$A$28:$B$29,2,FALSE)-AE$3),IF($G97="L",$N97,$M97),IF($G97="L",$M97,$N97),$B97,$D97))</f>
        <v/>
      </c>
      <c r="AF97" s="122" t="str">
        <f>IF(OR($M97="",$N97=""),"",_xlfn.BETA.INV(ABS(VLOOKUP($S$1,VLookups!$A$28:$B$29,2,FALSE)-AF$3),IF($G97="L",$N97,$M97),IF($G97="L",$M97,$N97),$B97,$D97))</f>
        <v/>
      </c>
      <c r="AG97" s="17"/>
      <c r="AH97" s="208" t="str">
        <f t="shared" si="264"/>
        <v/>
      </c>
      <c r="AI97" s="206" t="str">
        <f t="shared" si="265"/>
        <v/>
      </c>
      <c r="AJ97" s="190" t="str">
        <f t="shared" ref="AJ97:CU97" si="424">IF(ISNONTEXT($AH97),AI97+$AH97,"")</f>
        <v/>
      </c>
      <c r="AK97" s="190" t="str">
        <f t="shared" si="424"/>
        <v/>
      </c>
      <c r="AL97" s="190" t="str">
        <f t="shared" si="424"/>
        <v/>
      </c>
      <c r="AM97" s="190" t="str">
        <f t="shared" si="424"/>
        <v/>
      </c>
      <c r="AN97" s="190" t="str">
        <f t="shared" si="424"/>
        <v/>
      </c>
      <c r="AO97" s="190" t="str">
        <f t="shared" si="424"/>
        <v/>
      </c>
      <c r="AP97" s="190" t="str">
        <f t="shared" si="424"/>
        <v/>
      </c>
      <c r="AQ97" s="190" t="str">
        <f t="shared" si="424"/>
        <v/>
      </c>
      <c r="AR97" s="190" t="str">
        <f t="shared" si="424"/>
        <v/>
      </c>
      <c r="AS97" s="190" t="str">
        <f t="shared" si="424"/>
        <v/>
      </c>
      <c r="AT97" s="190" t="str">
        <f t="shared" si="424"/>
        <v/>
      </c>
      <c r="AU97" s="190" t="str">
        <f t="shared" si="424"/>
        <v/>
      </c>
      <c r="AV97" s="190" t="str">
        <f t="shared" si="424"/>
        <v/>
      </c>
      <c r="AW97" s="190" t="str">
        <f t="shared" si="424"/>
        <v/>
      </c>
      <c r="AX97" s="190" t="str">
        <f t="shared" si="424"/>
        <v/>
      </c>
      <c r="AY97" s="190" t="str">
        <f t="shared" si="424"/>
        <v/>
      </c>
      <c r="AZ97" s="190" t="str">
        <f t="shared" si="424"/>
        <v/>
      </c>
      <c r="BA97" s="190" t="str">
        <f t="shared" si="424"/>
        <v/>
      </c>
      <c r="BB97" s="190" t="str">
        <f t="shared" si="424"/>
        <v/>
      </c>
      <c r="BC97" s="190" t="str">
        <f t="shared" si="424"/>
        <v/>
      </c>
      <c r="BD97" s="190" t="str">
        <f t="shared" si="424"/>
        <v/>
      </c>
      <c r="BE97" s="190" t="str">
        <f t="shared" si="424"/>
        <v/>
      </c>
      <c r="BF97" s="190" t="str">
        <f t="shared" si="424"/>
        <v/>
      </c>
      <c r="BG97" s="190" t="str">
        <f t="shared" si="424"/>
        <v/>
      </c>
      <c r="BH97" s="190" t="str">
        <f t="shared" si="424"/>
        <v/>
      </c>
      <c r="BI97" s="190" t="str">
        <f t="shared" si="424"/>
        <v/>
      </c>
      <c r="BJ97" s="190" t="str">
        <f t="shared" si="424"/>
        <v/>
      </c>
      <c r="BK97" s="190" t="str">
        <f t="shared" si="424"/>
        <v/>
      </c>
      <c r="BL97" s="190" t="str">
        <f t="shared" si="424"/>
        <v/>
      </c>
      <c r="BM97" s="190" t="str">
        <f t="shared" si="424"/>
        <v/>
      </c>
      <c r="BN97" s="190" t="str">
        <f t="shared" si="424"/>
        <v/>
      </c>
      <c r="BO97" s="190" t="str">
        <f t="shared" si="424"/>
        <v/>
      </c>
      <c r="BP97" s="190" t="str">
        <f t="shared" si="424"/>
        <v/>
      </c>
      <c r="BQ97" s="190" t="str">
        <f t="shared" si="424"/>
        <v/>
      </c>
      <c r="BR97" s="190" t="str">
        <f t="shared" si="424"/>
        <v/>
      </c>
      <c r="BS97" s="190" t="str">
        <f t="shared" si="424"/>
        <v/>
      </c>
      <c r="BT97" s="190" t="str">
        <f t="shared" si="424"/>
        <v/>
      </c>
      <c r="BU97" s="190" t="str">
        <f t="shared" si="424"/>
        <v/>
      </c>
      <c r="BV97" s="190" t="str">
        <f t="shared" si="424"/>
        <v/>
      </c>
      <c r="BW97" s="190" t="str">
        <f t="shared" si="424"/>
        <v/>
      </c>
      <c r="BX97" s="190" t="str">
        <f t="shared" si="424"/>
        <v/>
      </c>
      <c r="BY97" s="190" t="str">
        <f t="shared" si="424"/>
        <v/>
      </c>
      <c r="BZ97" s="190" t="str">
        <f t="shared" si="424"/>
        <v/>
      </c>
      <c r="CA97" s="190" t="str">
        <f t="shared" si="424"/>
        <v/>
      </c>
      <c r="CB97" s="190" t="str">
        <f t="shared" si="424"/>
        <v/>
      </c>
      <c r="CC97" s="190" t="str">
        <f t="shared" si="424"/>
        <v/>
      </c>
      <c r="CD97" s="190" t="str">
        <f t="shared" si="424"/>
        <v/>
      </c>
      <c r="CE97" s="190" t="str">
        <f t="shared" si="424"/>
        <v/>
      </c>
      <c r="CF97" s="190" t="str">
        <f t="shared" si="424"/>
        <v/>
      </c>
      <c r="CG97" s="190" t="str">
        <f t="shared" si="424"/>
        <v/>
      </c>
      <c r="CH97" s="190" t="str">
        <f t="shared" si="424"/>
        <v/>
      </c>
      <c r="CI97" s="190" t="str">
        <f t="shared" si="424"/>
        <v/>
      </c>
      <c r="CJ97" s="190" t="str">
        <f t="shared" si="424"/>
        <v/>
      </c>
      <c r="CK97" s="190" t="str">
        <f t="shared" si="424"/>
        <v/>
      </c>
      <c r="CL97" s="190" t="str">
        <f t="shared" si="424"/>
        <v/>
      </c>
      <c r="CM97" s="190" t="str">
        <f t="shared" si="424"/>
        <v/>
      </c>
      <c r="CN97" s="190" t="str">
        <f t="shared" si="424"/>
        <v/>
      </c>
      <c r="CO97" s="190" t="str">
        <f t="shared" si="424"/>
        <v/>
      </c>
      <c r="CP97" s="190" t="str">
        <f t="shared" si="424"/>
        <v/>
      </c>
      <c r="CQ97" s="190" t="str">
        <f t="shared" si="424"/>
        <v/>
      </c>
      <c r="CR97" s="190" t="str">
        <f t="shared" si="424"/>
        <v/>
      </c>
      <c r="CS97" s="190" t="str">
        <f t="shared" si="424"/>
        <v/>
      </c>
      <c r="CT97" s="190" t="str">
        <f t="shared" si="424"/>
        <v/>
      </c>
      <c r="CU97" s="190" t="str">
        <f t="shared" si="424"/>
        <v/>
      </c>
      <c r="CV97" s="190" t="str">
        <f t="shared" ref="CV97:ED97" si="425">IF(ISNONTEXT($AH97),CU97+$AH97,"")</f>
        <v/>
      </c>
      <c r="CW97" s="190" t="str">
        <f t="shared" si="425"/>
        <v/>
      </c>
      <c r="CX97" s="190" t="str">
        <f t="shared" si="425"/>
        <v/>
      </c>
      <c r="CY97" s="190" t="str">
        <f t="shared" si="425"/>
        <v/>
      </c>
      <c r="CZ97" s="190" t="str">
        <f t="shared" si="425"/>
        <v/>
      </c>
      <c r="DA97" s="190" t="str">
        <f t="shared" si="425"/>
        <v/>
      </c>
      <c r="DB97" s="190" t="str">
        <f t="shared" si="425"/>
        <v/>
      </c>
      <c r="DC97" s="190" t="str">
        <f t="shared" si="425"/>
        <v/>
      </c>
      <c r="DD97" s="190" t="str">
        <f t="shared" si="425"/>
        <v/>
      </c>
      <c r="DE97" s="190" t="str">
        <f t="shared" si="425"/>
        <v/>
      </c>
      <c r="DF97" s="190" t="str">
        <f t="shared" si="425"/>
        <v/>
      </c>
      <c r="DG97" s="190" t="str">
        <f t="shared" si="425"/>
        <v/>
      </c>
      <c r="DH97" s="190" t="str">
        <f t="shared" si="425"/>
        <v/>
      </c>
      <c r="DI97" s="190" t="str">
        <f t="shared" si="425"/>
        <v/>
      </c>
      <c r="DJ97" s="190" t="str">
        <f t="shared" si="425"/>
        <v/>
      </c>
      <c r="DK97" s="190" t="str">
        <f t="shared" si="425"/>
        <v/>
      </c>
      <c r="DL97" s="190" t="str">
        <f t="shared" si="425"/>
        <v/>
      </c>
      <c r="DM97" s="190" t="str">
        <f t="shared" si="425"/>
        <v/>
      </c>
      <c r="DN97" s="190" t="str">
        <f t="shared" si="425"/>
        <v/>
      </c>
      <c r="DO97" s="190" t="str">
        <f t="shared" si="425"/>
        <v/>
      </c>
      <c r="DP97" s="190" t="str">
        <f t="shared" si="425"/>
        <v/>
      </c>
      <c r="DQ97" s="190" t="str">
        <f t="shared" si="425"/>
        <v/>
      </c>
      <c r="DR97" s="190" t="str">
        <f t="shared" si="425"/>
        <v/>
      </c>
      <c r="DS97" s="190" t="str">
        <f t="shared" si="425"/>
        <v/>
      </c>
      <c r="DT97" s="190" t="str">
        <f t="shared" si="425"/>
        <v/>
      </c>
      <c r="DU97" s="190" t="str">
        <f t="shared" si="425"/>
        <v/>
      </c>
      <c r="DV97" s="190" t="str">
        <f t="shared" si="425"/>
        <v/>
      </c>
      <c r="DW97" s="190" t="str">
        <f t="shared" si="425"/>
        <v/>
      </c>
      <c r="DX97" s="190" t="str">
        <f t="shared" si="425"/>
        <v/>
      </c>
      <c r="DY97" s="190" t="str">
        <f t="shared" si="425"/>
        <v/>
      </c>
      <c r="DZ97" s="190" t="str">
        <f t="shared" si="425"/>
        <v/>
      </c>
      <c r="EA97" s="190" t="str">
        <f t="shared" si="425"/>
        <v/>
      </c>
      <c r="EB97" s="190" t="str">
        <f t="shared" si="425"/>
        <v/>
      </c>
      <c r="EC97" s="190" t="str">
        <f t="shared" si="425"/>
        <v/>
      </c>
      <c r="ED97" s="190" t="str">
        <f t="shared" si="425"/>
        <v/>
      </c>
      <c r="EE97" s="206" t="str">
        <f t="shared" si="268"/>
        <v/>
      </c>
      <c r="EF97" s="207" t="e">
        <f t="shared" si="269"/>
        <v>#N/A</v>
      </c>
      <c r="EG97" s="207" t="e">
        <f t="shared" si="270"/>
        <v>#N/A</v>
      </c>
      <c r="EH97" s="207" t="e">
        <f t="shared" si="271"/>
        <v>#N/A</v>
      </c>
      <c r="EI97" s="207" t="e">
        <f t="shared" si="272"/>
        <v>#N/A</v>
      </c>
      <c r="EJ97" s="207" t="e">
        <f t="shared" si="273"/>
        <v>#N/A</v>
      </c>
      <c r="EK97" s="207" t="e">
        <f t="shared" si="274"/>
        <v>#N/A</v>
      </c>
      <c r="EL97" s="207" t="e">
        <f t="shared" si="275"/>
        <v>#N/A</v>
      </c>
      <c r="EM97" s="207" t="e">
        <f t="shared" si="276"/>
        <v>#N/A</v>
      </c>
      <c r="EN97" s="207" t="e">
        <f t="shared" si="277"/>
        <v>#N/A</v>
      </c>
      <c r="EO97" s="207" t="e">
        <f t="shared" si="278"/>
        <v>#N/A</v>
      </c>
      <c r="EP97" s="207" t="e">
        <f t="shared" si="279"/>
        <v>#N/A</v>
      </c>
      <c r="EQ97" s="207" t="e">
        <f t="shared" si="280"/>
        <v>#N/A</v>
      </c>
      <c r="ER97" s="207" t="e">
        <f t="shared" si="281"/>
        <v>#N/A</v>
      </c>
      <c r="ES97" s="207" t="e">
        <f t="shared" si="282"/>
        <v>#N/A</v>
      </c>
      <c r="ET97" s="207" t="e">
        <f t="shared" si="283"/>
        <v>#N/A</v>
      </c>
      <c r="EU97" s="207" t="e">
        <f t="shared" si="284"/>
        <v>#N/A</v>
      </c>
      <c r="EV97" s="207" t="e">
        <f t="shared" si="285"/>
        <v>#N/A</v>
      </c>
      <c r="EW97" s="207" t="e">
        <f t="shared" si="286"/>
        <v>#N/A</v>
      </c>
      <c r="EX97" s="207" t="e">
        <f t="shared" si="287"/>
        <v>#N/A</v>
      </c>
      <c r="EY97" s="207" t="e">
        <f t="shared" si="288"/>
        <v>#N/A</v>
      </c>
      <c r="EZ97" s="207" t="e">
        <f t="shared" si="289"/>
        <v>#N/A</v>
      </c>
      <c r="FA97" s="207" t="e">
        <f t="shared" si="290"/>
        <v>#N/A</v>
      </c>
      <c r="FB97" s="207" t="e">
        <f t="shared" si="291"/>
        <v>#N/A</v>
      </c>
      <c r="FC97" s="207" t="e">
        <f t="shared" si="292"/>
        <v>#N/A</v>
      </c>
      <c r="FD97" s="207" t="e">
        <f t="shared" si="293"/>
        <v>#N/A</v>
      </c>
      <c r="FE97" s="207" t="e">
        <f t="shared" si="294"/>
        <v>#N/A</v>
      </c>
      <c r="FF97" s="207" t="e">
        <f t="shared" si="295"/>
        <v>#N/A</v>
      </c>
      <c r="FG97" s="207" t="e">
        <f t="shared" si="296"/>
        <v>#N/A</v>
      </c>
      <c r="FH97" s="207" t="e">
        <f t="shared" si="297"/>
        <v>#N/A</v>
      </c>
      <c r="FI97" s="207" t="e">
        <f t="shared" si="298"/>
        <v>#N/A</v>
      </c>
      <c r="FJ97" s="207" t="e">
        <f t="shared" si="299"/>
        <v>#N/A</v>
      </c>
      <c r="FK97" s="207" t="e">
        <f t="shared" si="300"/>
        <v>#N/A</v>
      </c>
      <c r="FL97" s="207" t="e">
        <f t="shared" si="301"/>
        <v>#N/A</v>
      </c>
      <c r="FM97" s="207" t="e">
        <f t="shared" si="302"/>
        <v>#N/A</v>
      </c>
      <c r="FN97" s="207" t="e">
        <f t="shared" si="303"/>
        <v>#N/A</v>
      </c>
      <c r="FO97" s="207" t="e">
        <f t="shared" si="304"/>
        <v>#N/A</v>
      </c>
      <c r="FP97" s="207" t="e">
        <f t="shared" si="305"/>
        <v>#N/A</v>
      </c>
      <c r="FQ97" s="207" t="e">
        <f t="shared" si="306"/>
        <v>#N/A</v>
      </c>
      <c r="FR97" s="207" t="e">
        <f t="shared" si="307"/>
        <v>#N/A</v>
      </c>
      <c r="FS97" s="207" t="e">
        <f t="shared" si="308"/>
        <v>#N/A</v>
      </c>
      <c r="FT97" s="207" t="e">
        <f t="shared" si="309"/>
        <v>#N/A</v>
      </c>
      <c r="FU97" s="207" t="e">
        <f t="shared" si="310"/>
        <v>#N/A</v>
      </c>
      <c r="FV97" s="207" t="e">
        <f t="shared" si="311"/>
        <v>#N/A</v>
      </c>
      <c r="FW97" s="207" t="e">
        <f t="shared" si="312"/>
        <v>#N/A</v>
      </c>
      <c r="FX97" s="207" t="e">
        <f t="shared" si="313"/>
        <v>#N/A</v>
      </c>
      <c r="FY97" s="207" t="e">
        <f t="shared" si="314"/>
        <v>#N/A</v>
      </c>
      <c r="FZ97" s="207" t="e">
        <f t="shared" si="315"/>
        <v>#N/A</v>
      </c>
      <c r="GA97" s="207" t="e">
        <f t="shared" si="316"/>
        <v>#N/A</v>
      </c>
      <c r="GB97" s="207" t="e">
        <f t="shared" si="317"/>
        <v>#N/A</v>
      </c>
      <c r="GC97" s="207" t="e">
        <f t="shared" si="318"/>
        <v>#N/A</v>
      </c>
      <c r="GD97" s="207" t="e">
        <f t="shared" si="319"/>
        <v>#N/A</v>
      </c>
      <c r="GE97" s="207" t="e">
        <f t="shared" si="320"/>
        <v>#N/A</v>
      </c>
      <c r="GF97" s="207" t="e">
        <f t="shared" si="321"/>
        <v>#N/A</v>
      </c>
      <c r="GG97" s="207" t="e">
        <f t="shared" si="322"/>
        <v>#N/A</v>
      </c>
      <c r="GH97" s="207" t="e">
        <f t="shared" si="323"/>
        <v>#N/A</v>
      </c>
      <c r="GI97" s="207" t="e">
        <f t="shared" si="324"/>
        <v>#N/A</v>
      </c>
      <c r="GJ97" s="207" t="e">
        <f t="shared" si="325"/>
        <v>#N/A</v>
      </c>
      <c r="GK97" s="207" t="e">
        <f t="shared" si="326"/>
        <v>#N/A</v>
      </c>
      <c r="GL97" s="207" t="e">
        <f t="shared" si="327"/>
        <v>#N/A</v>
      </c>
      <c r="GM97" s="207" t="e">
        <f t="shared" si="328"/>
        <v>#N/A</v>
      </c>
      <c r="GN97" s="207" t="e">
        <f t="shared" si="329"/>
        <v>#N/A</v>
      </c>
      <c r="GO97" s="207" t="e">
        <f t="shared" si="330"/>
        <v>#N/A</v>
      </c>
      <c r="GP97" s="207" t="e">
        <f t="shared" si="331"/>
        <v>#N/A</v>
      </c>
      <c r="GQ97" s="207" t="e">
        <f t="shared" si="332"/>
        <v>#N/A</v>
      </c>
      <c r="GR97" s="207" t="e">
        <f t="shared" si="333"/>
        <v>#N/A</v>
      </c>
      <c r="GS97" s="207" t="e">
        <f t="shared" si="334"/>
        <v>#N/A</v>
      </c>
      <c r="GT97" s="207" t="e">
        <f t="shared" si="335"/>
        <v>#N/A</v>
      </c>
      <c r="GU97" s="207" t="e">
        <f t="shared" si="336"/>
        <v>#N/A</v>
      </c>
      <c r="GV97" s="207" t="e">
        <f t="shared" si="337"/>
        <v>#N/A</v>
      </c>
      <c r="GW97" s="207" t="e">
        <f t="shared" si="338"/>
        <v>#N/A</v>
      </c>
      <c r="GX97" s="207" t="e">
        <f t="shared" si="339"/>
        <v>#N/A</v>
      </c>
      <c r="GY97" s="207" t="e">
        <f t="shared" si="340"/>
        <v>#N/A</v>
      </c>
      <c r="GZ97" s="207" t="e">
        <f t="shared" si="341"/>
        <v>#N/A</v>
      </c>
      <c r="HA97" s="207" t="e">
        <f t="shared" si="342"/>
        <v>#N/A</v>
      </c>
      <c r="HB97" s="207" t="e">
        <f t="shared" si="343"/>
        <v>#N/A</v>
      </c>
      <c r="HC97" s="207" t="e">
        <f t="shared" si="344"/>
        <v>#N/A</v>
      </c>
      <c r="HD97" s="207" t="e">
        <f t="shared" si="345"/>
        <v>#N/A</v>
      </c>
      <c r="HE97" s="207" t="e">
        <f t="shared" si="346"/>
        <v>#N/A</v>
      </c>
      <c r="HF97" s="207" t="e">
        <f t="shared" si="347"/>
        <v>#N/A</v>
      </c>
      <c r="HG97" s="207" t="e">
        <f t="shared" si="348"/>
        <v>#N/A</v>
      </c>
      <c r="HH97" s="207" t="e">
        <f t="shared" si="349"/>
        <v>#N/A</v>
      </c>
      <c r="HI97" s="207" t="e">
        <f t="shared" si="350"/>
        <v>#N/A</v>
      </c>
      <c r="HJ97" s="207" t="e">
        <f t="shared" si="351"/>
        <v>#N/A</v>
      </c>
      <c r="HK97" s="207" t="e">
        <f t="shared" si="352"/>
        <v>#N/A</v>
      </c>
      <c r="HL97" s="207" t="e">
        <f t="shared" si="353"/>
        <v>#N/A</v>
      </c>
      <c r="HM97" s="207" t="e">
        <f t="shared" si="354"/>
        <v>#N/A</v>
      </c>
      <c r="HN97" s="207" t="e">
        <f t="shared" si="355"/>
        <v>#N/A</v>
      </c>
      <c r="HO97" s="207" t="e">
        <f t="shared" si="356"/>
        <v>#N/A</v>
      </c>
      <c r="HP97" s="207" t="e">
        <f t="shared" si="357"/>
        <v>#N/A</v>
      </c>
      <c r="HQ97" s="207" t="e">
        <f t="shared" si="358"/>
        <v>#N/A</v>
      </c>
      <c r="HR97" s="207" t="e">
        <f t="shared" si="359"/>
        <v>#N/A</v>
      </c>
      <c r="HS97" s="207" t="e">
        <f t="shared" si="360"/>
        <v>#N/A</v>
      </c>
      <c r="HT97" s="207" t="e">
        <f t="shared" si="361"/>
        <v>#N/A</v>
      </c>
      <c r="HU97" s="207" t="e">
        <f t="shared" si="362"/>
        <v>#N/A</v>
      </c>
      <c r="HV97" s="207" t="e">
        <f t="shared" si="363"/>
        <v>#N/A</v>
      </c>
      <c r="HW97" s="207" t="e">
        <f t="shared" si="364"/>
        <v>#N/A</v>
      </c>
      <c r="HX97" s="207" t="e">
        <f t="shared" si="365"/>
        <v>#N/A</v>
      </c>
      <c r="HY97" s="207" t="e">
        <f t="shared" si="366"/>
        <v>#N/A</v>
      </c>
      <c r="HZ97" s="207" t="e">
        <f t="shared" si="367"/>
        <v>#N/A</v>
      </c>
      <c r="IA97" s="207" t="e">
        <f t="shared" si="368"/>
        <v>#N/A</v>
      </c>
      <c r="IB97" s="207" t="e">
        <f t="shared" si="369"/>
        <v>#N/A</v>
      </c>
    </row>
    <row r="98" spans="1:236" hidden="1" x14ac:dyDescent="0.25">
      <c r="A98" s="22">
        <v>95</v>
      </c>
      <c r="B98" s="110" t="str">
        <f t="shared" si="253"/>
        <v/>
      </c>
      <c r="C98" s="124"/>
      <c r="D98" s="110" t="str">
        <f t="shared" si="254"/>
        <v/>
      </c>
      <c r="E98" s="119" t="str">
        <f t="shared" si="255"/>
        <v/>
      </c>
      <c r="F98" s="23" t="str">
        <f t="shared" si="256"/>
        <v/>
      </c>
      <c r="G98" s="24" t="str">
        <f t="shared" si="257"/>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258"/>
        <v/>
      </c>
      <c r="K98" s="26"/>
      <c r="L98" s="24" t="str">
        <f>IF(OR(F98="",K98=""),"",MATCH(K98,Confidence!$A$1:$A$10,0))</f>
        <v/>
      </c>
      <c r="M98" s="27" t="str">
        <f t="shared" si="259"/>
        <v/>
      </c>
      <c r="N98" s="27" t="str">
        <f t="shared" si="260"/>
        <v/>
      </c>
      <c r="O98" s="24"/>
      <c r="P98" s="111" t="str">
        <f t="shared" si="261"/>
        <v/>
      </c>
      <c r="Q98" s="111" t="str">
        <f t="shared" si="262"/>
        <v/>
      </c>
      <c r="R98" s="39" t="str">
        <f t="shared" si="263"/>
        <v/>
      </c>
      <c r="S98" s="124"/>
      <c r="T98" s="218" t="str">
        <f>IF(AND(B98&gt;0,C98&gt;0,D98&gt;0,M98&gt;0,N98&gt;0,S98&gt;0,NOT(K98="")),ABS(VLOOKUP($S$1,VLookups!$A$28:$B$29,2,FALSE)-_xlfn.BETA.DIST(S98,IF(G98="L",N98,M98),IF(G98="L",M98,N98),TRUE,B98,D98)),"")</f>
        <v/>
      </c>
      <c r="U98" s="121" t="str">
        <f>IF(OR($M98="",$N98=""),"",_xlfn.BETA.INV(ABS(VLOOKUP($S$1,VLookups!$A$28:$B$29,2,FALSE)-U$3),IF($G98="L",$N98,$M98),IF($G98="L",$M98,$N98),$B98,$D98))</f>
        <v/>
      </c>
      <c r="V98" s="122" t="str">
        <f>IF(OR($M98="",$N98=""),"",_xlfn.BETA.INV(ABS(VLOOKUP($S$1,VLookups!$A$28:$B$29,2,FALSE)-V$3),IF($G98="L",$N98,$M98),IF($G98="L",$M98,$N98),$B98,$D98))</f>
        <v/>
      </c>
      <c r="W98" s="121" t="str">
        <f>IF(OR($M98="",$N98=""),"",_xlfn.BETA.INV(ABS(VLOOKUP($S$1,VLookups!$A$28:$B$29,2,FALSE)-W$3),IF($G98="L",$N98,$M98),IF($G98="L",$M98,$N98),$B98,$D98))</f>
        <v/>
      </c>
      <c r="X98" s="122" t="str">
        <f>IF(OR($M98="",$N98=""),"",_xlfn.BETA.INV(ABS(VLOOKUP($S$1,VLookups!$A$28:$B$29,2,FALSE)-X$3),IF($G98="L",$N98,$M98),IF($G98="L",$M98,$N98),$B98,$D98))</f>
        <v/>
      </c>
      <c r="Y98" s="121" t="str">
        <f>IF(OR($M98="",$N98=""),"",_xlfn.BETA.INV(ABS(VLOOKUP($S$1,VLookups!$A$28:$B$29,2,FALSE)-Y$3),IF($G98="L",$N98,$M98),IF($G98="L",$M98,$N98),$B98,$D98))</f>
        <v/>
      </c>
      <c r="Z98" s="122" t="str">
        <f>IF(OR($M98="",$N98=""),"",_xlfn.BETA.INV(ABS(VLOOKUP($S$1,VLookups!$A$28:$B$29,2,FALSE)-Z$3),IF($G98="L",$N98,$M98),IF($G98="L",$M98,$N98),$B98,$D98))</f>
        <v/>
      </c>
      <c r="AA98" s="121" t="str">
        <f>IF(OR($M98="",$N98=""),"",_xlfn.BETA.INV(ABS(VLOOKUP($S$1,VLookups!$A$28:$B$29,2,FALSE)-AA$3),IF($G98="L",$N98,$M98),IF($G98="L",$M98,$N98),$B98,$D98))</f>
        <v/>
      </c>
      <c r="AB98" s="122" t="str">
        <f>IF(OR($M98="",$N98=""),"",_xlfn.BETA.INV(ABS(VLOOKUP($S$1,VLookups!$A$28:$B$29,2,FALSE)-AB$3),IF($G98="L",$N98,$M98),IF($G98="L",$M98,$N98),$B98,$D98))</f>
        <v/>
      </c>
      <c r="AC98" s="121" t="str">
        <f>IF(OR($M98="",$N98=""),"",_xlfn.BETA.INV(ABS(VLOOKUP($S$1,VLookups!$A$28:$B$29,2,FALSE)-AC$3),IF($G98="L",$N98,$M98),IF($G98="L",$M98,$N98),$B98,$D98))</f>
        <v/>
      </c>
      <c r="AD98" s="122" t="str">
        <f>IF(OR($M98="",$N98=""),"",_xlfn.BETA.INV(ABS(VLOOKUP($S$1,VLookups!$A$28:$B$29,2,FALSE)-AD$3),IF($G98="L",$N98,$M98),IF($G98="L",$M98,$N98),$B98,$D98))</f>
        <v/>
      </c>
      <c r="AE98" s="121" t="str">
        <f>IF(OR($M98="",$N98=""),"",_xlfn.BETA.INV(ABS(VLOOKUP($S$1,VLookups!$A$28:$B$29,2,FALSE)-AE$3),IF($G98="L",$N98,$M98),IF($G98="L",$M98,$N98),$B98,$D98))</f>
        <v/>
      </c>
      <c r="AF98" s="122" t="str">
        <f>IF(OR($M98="",$N98=""),"",_xlfn.BETA.INV(ABS(VLOOKUP($S$1,VLookups!$A$28:$B$29,2,FALSE)-AF$3),IF($G98="L",$N98,$M98),IF($G98="L",$M98,$N98),$B98,$D98))</f>
        <v/>
      </c>
      <c r="AG98" s="17"/>
      <c r="AH98" s="208" t="str">
        <f t="shared" si="264"/>
        <v/>
      </c>
      <c r="AI98" s="206" t="str">
        <f t="shared" si="265"/>
        <v/>
      </c>
      <c r="AJ98" s="190" t="str">
        <f t="shared" ref="AJ98:CU98" si="426">IF(ISNONTEXT($AH98),AI98+$AH98,"")</f>
        <v/>
      </c>
      <c r="AK98" s="190" t="str">
        <f t="shared" si="426"/>
        <v/>
      </c>
      <c r="AL98" s="190" t="str">
        <f t="shared" si="426"/>
        <v/>
      </c>
      <c r="AM98" s="190" t="str">
        <f t="shared" si="426"/>
        <v/>
      </c>
      <c r="AN98" s="190" t="str">
        <f t="shared" si="426"/>
        <v/>
      </c>
      <c r="AO98" s="190" t="str">
        <f t="shared" si="426"/>
        <v/>
      </c>
      <c r="AP98" s="190" t="str">
        <f t="shared" si="426"/>
        <v/>
      </c>
      <c r="AQ98" s="190" t="str">
        <f t="shared" si="426"/>
        <v/>
      </c>
      <c r="AR98" s="190" t="str">
        <f t="shared" si="426"/>
        <v/>
      </c>
      <c r="AS98" s="190" t="str">
        <f t="shared" si="426"/>
        <v/>
      </c>
      <c r="AT98" s="190" t="str">
        <f t="shared" si="426"/>
        <v/>
      </c>
      <c r="AU98" s="190" t="str">
        <f t="shared" si="426"/>
        <v/>
      </c>
      <c r="AV98" s="190" t="str">
        <f t="shared" si="426"/>
        <v/>
      </c>
      <c r="AW98" s="190" t="str">
        <f t="shared" si="426"/>
        <v/>
      </c>
      <c r="AX98" s="190" t="str">
        <f t="shared" si="426"/>
        <v/>
      </c>
      <c r="AY98" s="190" t="str">
        <f t="shared" si="426"/>
        <v/>
      </c>
      <c r="AZ98" s="190" t="str">
        <f t="shared" si="426"/>
        <v/>
      </c>
      <c r="BA98" s="190" t="str">
        <f t="shared" si="426"/>
        <v/>
      </c>
      <c r="BB98" s="190" t="str">
        <f t="shared" si="426"/>
        <v/>
      </c>
      <c r="BC98" s="190" t="str">
        <f t="shared" si="426"/>
        <v/>
      </c>
      <c r="BD98" s="190" t="str">
        <f t="shared" si="426"/>
        <v/>
      </c>
      <c r="BE98" s="190" t="str">
        <f t="shared" si="426"/>
        <v/>
      </c>
      <c r="BF98" s="190" t="str">
        <f t="shared" si="426"/>
        <v/>
      </c>
      <c r="BG98" s="190" t="str">
        <f t="shared" si="426"/>
        <v/>
      </c>
      <c r="BH98" s="190" t="str">
        <f t="shared" si="426"/>
        <v/>
      </c>
      <c r="BI98" s="190" t="str">
        <f t="shared" si="426"/>
        <v/>
      </c>
      <c r="BJ98" s="190" t="str">
        <f t="shared" si="426"/>
        <v/>
      </c>
      <c r="BK98" s="190" t="str">
        <f t="shared" si="426"/>
        <v/>
      </c>
      <c r="BL98" s="190" t="str">
        <f t="shared" si="426"/>
        <v/>
      </c>
      <c r="BM98" s="190" t="str">
        <f t="shared" si="426"/>
        <v/>
      </c>
      <c r="BN98" s="190" t="str">
        <f t="shared" si="426"/>
        <v/>
      </c>
      <c r="BO98" s="190" t="str">
        <f t="shared" si="426"/>
        <v/>
      </c>
      <c r="BP98" s="190" t="str">
        <f t="shared" si="426"/>
        <v/>
      </c>
      <c r="BQ98" s="190" t="str">
        <f t="shared" si="426"/>
        <v/>
      </c>
      <c r="BR98" s="190" t="str">
        <f t="shared" si="426"/>
        <v/>
      </c>
      <c r="BS98" s="190" t="str">
        <f t="shared" si="426"/>
        <v/>
      </c>
      <c r="BT98" s="190" t="str">
        <f t="shared" si="426"/>
        <v/>
      </c>
      <c r="BU98" s="190" t="str">
        <f t="shared" si="426"/>
        <v/>
      </c>
      <c r="BV98" s="190" t="str">
        <f t="shared" si="426"/>
        <v/>
      </c>
      <c r="BW98" s="190" t="str">
        <f t="shared" si="426"/>
        <v/>
      </c>
      <c r="BX98" s="190" t="str">
        <f t="shared" si="426"/>
        <v/>
      </c>
      <c r="BY98" s="190" t="str">
        <f t="shared" si="426"/>
        <v/>
      </c>
      <c r="BZ98" s="190" t="str">
        <f t="shared" si="426"/>
        <v/>
      </c>
      <c r="CA98" s="190" t="str">
        <f t="shared" si="426"/>
        <v/>
      </c>
      <c r="CB98" s="190" t="str">
        <f t="shared" si="426"/>
        <v/>
      </c>
      <c r="CC98" s="190" t="str">
        <f t="shared" si="426"/>
        <v/>
      </c>
      <c r="CD98" s="190" t="str">
        <f t="shared" si="426"/>
        <v/>
      </c>
      <c r="CE98" s="190" t="str">
        <f t="shared" si="426"/>
        <v/>
      </c>
      <c r="CF98" s="190" t="str">
        <f t="shared" si="426"/>
        <v/>
      </c>
      <c r="CG98" s="190" t="str">
        <f t="shared" si="426"/>
        <v/>
      </c>
      <c r="CH98" s="190" t="str">
        <f t="shared" si="426"/>
        <v/>
      </c>
      <c r="CI98" s="190" t="str">
        <f t="shared" si="426"/>
        <v/>
      </c>
      <c r="CJ98" s="190" t="str">
        <f t="shared" si="426"/>
        <v/>
      </c>
      <c r="CK98" s="190" t="str">
        <f t="shared" si="426"/>
        <v/>
      </c>
      <c r="CL98" s="190" t="str">
        <f t="shared" si="426"/>
        <v/>
      </c>
      <c r="CM98" s="190" t="str">
        <f t="shared" si="426"/>
        <v/>
      </c>
      <c r="CN98" s="190" t="str">
        <f t="shared" si="426"/>
        <v/>
      </c>
      <c r="CO98" s="190" t="str">
        <f t="shared" si="426"/>
        <v/>
      </c>
      <c r="CP98" s="190" t="str">
        <f t="shared" si="426"/>
        <v/>
      </c>
      <c r="CQ98" s="190" t="str">
        <f t="shared" si="426"/>
        <v/>
      </c>
      <c r="CR98" s="190" t="str">
        <f t="shared" si="426"/>
        <v/>
      </c>
      <c r="CS98" s="190" t="str">
        <f t="shared" si="426"/>
        <v/>
      </c>
      <c r="CT98" s="190" t="str">
        <f t="shared" si="426"/>
        <v/>
      </c>
      <c r="CU98" s="190" t="str">
        <f t="shared" si="426"/>
        <v/>
      </c>
      <c r="CV98" s="190" t="str">
        <f t="shared" ref="CV98:ED98" si="427">IF(ISNONTEXT($AH98),CU98+$AH98,"")</f>
        <v/>
      </c>
      <c r="CW98" s="190" t="str">
        <f t="shared" si="427"/>
        <v/>
      </c>
      <c r="CX98" s="190" t="str">
        <f t="shared" si="427"/>
        <v/>
      </c>
      <c r="CY98" s="190" t="str">
        <f t="shared" si="427"/>
        <v/>
      </c>
      <c r="CZ98" s="190" t="str">
        <f t="shared" si="427"/>
        <v/>
      </c>
      <c r="DA98" s="190" t="str">
        <f t="shared" si="427"/>
        <v/>
      </c>
      <c r="DB98" s="190" t="str">
        <f t="shared" si="427"/>
        <v/>
      </c>
      <c r="DC98" s="190" t="str">
        <f t="shared" si="427"/>
        <v/>
      </c>
      <c r="DD98" s="190" t="str">
        <f t="shared" si="427"/>
        <v/>
      </c>
      <c r="DE98" s="190" t="str">
        <f t="shared" si="427"/>
        <v/>
      </c>
      <c r="DF98" s="190" t="str">
        <f t="shared" si="427"/>
        <v/>
      </c>
      <c r="DG98" s="190" t="str">
        <f t="shared" si="427"/>
        <v/>
      </c>
      <c r="DH98" s="190" t="str">
        <f t="shared" si="427"/>
        <v/>
      </c>
      <c r="DI98" s="190" t="str">
        <f t="shared" si="427"/>
        <v/>
      </c>
      <c r="DJ98" s="190" t="str">
        <f t="shared" si="427"/>
        <v/>
      </c>
      <c r="DK98" s="190" t="str">
        <f t="shared" si="427"/>
        <v/>
      </c>
      <c r="DL98" s="190" t="str">
        <f t="shared" si="427"/>
        <v/>
      </c>
      <c r="DM98" s="190" t="str">
        <f t="shared" si="427"/>
        <v/>
      </c>
      <c r="DN98" s="190" t="str">
        <f t="shared" si="427"/>
        <v/>
      </c>
      <c r="DO98" s="190" t="str">
        <f t="shared" si="427"/>
        <v/>
      </c>
      <c r="DP98" s="190" t="str">
        <f t="shared" si="427"/>
        <v/>
      </c>
      <c r="DQ98" s="190" t="str">
        <f t="shared" si="427"/>
        <v/>
      </c>
      <c r="DR98" s="190" t="str">
        <f t="shared" si="427"/>
        <v/>
      </c>
      <c r="DS98" s="190" t="str">
        <f t="shared" si="427"/>
        <v/>
      </c>
      <c r="DT98" s="190" t="str">
        <f t="shared" si="427"/>
        <v/>
      </c>
      <c r="DU98" s="190" t="str">
        <f t="shared" si="427"/>
        <v/>
      </c>
      <c r="DV98" s="190" t="str">
        <f t="shared" si="427"/>
        <v/>
      </c>
      <c r="DW98" s="190" t="str">
        <f t="shared" si="427"/>
        <v/>
      </c>
      <c r="DX98" s="190" t="str">
        <f t="shared" si="427"/>
        <v/>
      </c>
      <c r="DY98" s="190" t="str">
        <f t="shared" si="427"/>
        <v/>
      </c>
      <c r="DZ98" s="190" t="str">
        <f t="shared" si="427"/>
        <v/>
      </c>
      <c r="EA98" s="190" t="str">
        <f t="shared" si="427"/>
        <v/>
      </c>
      <c r="EB98" s="190" t="str">
        <f t="shared" si="427"/>
        <v/>
      </c>
      <c r="EC98" s="190" t="str">
        <f t="shared" si="427"/>
        <v/>
      </c>
      <c r="ED98" s="190" t="str">
        <f t="shared" si="427"/>
        <v/>
      </c>
      <c r="EE98" s="206" t="str">
        <f t="shared" si="268"/>
        <v/>
      </c>
      <c r="EF98" s="207" t="e">
        <f t="shared" si="269"/>
        <v>#N/A</v>
      </c>
      <c r="EG98" s="207" t="e">
        <f t="shared" si="270"/>
        <v>#N/A</v>
      </c>
      <c r="EH98" s="207" t="e">
        <f t="shared" si="271"/>
        <v>#N/A</v>
      </c>
      <c r="EI98" s="207" t="e">
        <f t="shared" si="272"/>
        <v>#N/A</v>
      </c>
      <c r="EJ98" s="207" t="e">
        <f t="shared" si="273"/>
        <v>#N/A</v>
      </c>
      <c r="EK98" s="207" t="e">
        <f t="shared" si="274"/>
        <v>#N/A</v>
      </c>
      <c r="EL98" s="207" t="e">
        <f t="shared" si="275"/>
        <v>#N/A</v>
      </c>
      <c r="EM98" s="207" t="e">
        <f t="shared" si="276"/>
        <v>#N/A</v>
      </c>
      <c r="EN98" s="207" t="e">
        <f t="shared" si="277"/>
        <v>#N/A</v>
      </c>
      <c r="EO98" s="207" t="e">
        <f t="shared" si="278"/>
        <v>#N/A</v>
      </c>
      <c r="EP98" s="207" t="e">
        <f t="shared" si="279"/>
        <v>#N/A</v>
      </c>
      <c r="EQ98" s="207" t="e">
        <f t="shared" si="280"/>
        <v>#N/A</v>
      </c>
      <c r="ER98" s="207" t="e">
        <f t="shared" si="281"/>
        <v>#N/A</v>
      </c>
      <c r="ES98" s="207" t="e">
        <f t="shared" si="282"/>
        <v>#N/A</v>
      </c>
      <c r="ET98" s="207" t="e">
        <f t="shared" si="283"/>
        <v>#N/A</v>
      </c>
      <c r="EU98" s="207" t="e">
        <f t="shared" si="284"/>
        <v>#N/A</v>
      </c>
      <c r="EV98" s="207" t="e">
        <f t="shared" si="285"/>
        <v>#N/A</v>
      </c>
      <c r="EW98" s="207" t="e">
        <f t="shared" si="286"/>
        <v>#N/A</v>
      </c>
      <c r="EX98" s="207" t="e">
        <f t="shared" si="287"/>
        <v>#N/A</v>
      </c>
      <c r="EY98" s="207" t="e">
        <f t="shared" si="288"/>
        <v>#N/A</v>
      </c>
      <c r="EZ98" s="207" t="e">
        <f t="shared" si="289"/>
        <v>#N/A</v>
      </c>
      <c r="FA98" s="207" t="e">
        <f t="shared" si="290"/>
        <v>#N/A</v>
      </c>
      <c r="FB98" s="207" t="e">
        <f t="shared" si="291"/>
        <v>#N/A</v>
      </c>
      <c r="FC98" s="207" t="e">
        <f t="shared" si="292"/>
        <v>#N/A</v>
      </c>
      <c r="FD98" s="207" t="e">
        <f t="shared" si="293"/>
        <v>#N/A</v>
      </c>
      <c r="FE98" s="207" t="e">
        <f t="shared" si="294"/>
        <v>#N/A</v>
      </c>
      <c r="FF98" s="207" t="e">
        <f t="shared" si="295"/>
        <v>#N/A</v>
      </c>
      <c r="FG98" s="207" t="e">
        <f t="shared" si="296"/>
        <v>#N/A</v>
      </c>
      <c r="FH98" s="207" t="e">
        <f t="shared" si="297"/>
        <v>#N/A</v>
      </c>
      <c r="FI98" s="207" t="e">
        <f t="shared" si="298"/>
        <v>#N/A</v>
      </c>
      <c r="FJ98" s="207" t="e">
        <f t="shared" si="299"/>
        <v>#N/A</v>
      </c>
      <c r="FK98" s="207" t="e">
        <f t="shared" si="300"/>
        <v>#N/A</v>
      </c>
      <c r="FL98" s="207" t="e">
        <f t="shared" si="301"/>
        <v>#N/A</v>
      </c>
      <c r="FM98" s="207" t="e">
        <f t="shared" si="302"/>
        <v>#N/A</v>
      </c>
      <c r="FN98" s="207" t="e">
        <f t="shared" si="303"/>
        <v>#N/A</v>
      </c>
      <c r="FO98" s="207" t="e">
        <f t="shared" si="304"/>
        <v>#N/A</v>
      </c>
      <c r="FP98" s="207" t="e">
        <f t="shared" si="305"/>
        <v>#N/A</v>
      </c>
      <c r="FQ98" s="207" t="e">
        <f t="shared" si="306"/>
        <v>#N/A</v>
      </c>
      <c r="FR98" s="207" t="e">
        <f t="shared" si="307"/>
        <v>#N/A</v>
      </c>
      <c r="FS98" s="207" t="e">
        <f t="shared" si="308"/>
        <v>#N/A</v>
      </c>
      <c r="FT98" s="207" t="e">
        <f t="shared" si="309"/>
        <v>#N/A</v>
      </c>
      <c r="FU98" s="207" t="e">
        <f t="shared" si="310"/>
        <v>#N/A</v>
      </c>
      <c r="FV98" s="207" t="e">
        <f t="shared" si="311"/>
        <v>#N/A</v>
      </c>
      <c r="FW98" s="207" t="e">
        <f t="shared" si="312"/>
        <v>#N/A</v>
      </c>
      <c r="FX98" s="207" t="e">
        <f t="shared" si="313"/>
        <v>#N/A</v>
      </c>
      <c r="FY98" s="207" t="e">
        <f t="shared" si="314"/>
        <v>#N/A</v>
      </c>
      <c r="FZ98" s="207" t="e">
        <f t="shared" si="315"/>
        <v>#N/A</v>
      </c>
      <c r="GA98" s="207" t="e">
        <f t="shared" si="316"/>
        <v>#N/A</v>
      </c>
      <c r="GB98" s="207" t="e">
        <f t="shared" si="317"/>
        <v>#N/A</v>
      </c>
      <c r="GC98" s="207" t="e">
        <f t="shared" si="318"/>
        <v>#N/A</v>
      </c>
      <c r="GD98" s="207" t="e">
        <f t="shared" si="319"/>
        <v>#N/A</v>
      </c>
      <c r="GE98" s="207" t="e">
        <f t="shared" si="320"/>
        <v>#N/A</v>
      </c>
      <c r="GF98" s="207" t="e">
        <f t="shared" si="321"/>
        <v>#N/A</v>
      </c>
      <c r="GG98" s="207" t="e">
        <f t="shared" si="322"/>
        <v>#N/A</v>
      </c>
      <c r="GH98" s="207" t="e">
        <f t="shared" si="323"/>
        <v>#N/A</v>
      </c>
      <c r="GI98" s="207" t="e">
        <f t="shared" si="324"/>
        <v>#N/A</v>
      </c>
      <c r="GJ98" s="207" t="e">
        <f t="shared" si="325"/>
        <v>#N/A</v>
      </c>
      <c r="GK98" s="207" t="e">
        <f t="shared" si="326"/>
        <v>#N/A</v>
      </c>
      <c r="GL98" s="207" t="e">
        <f t="shared" si="327"/>
        <v>#N/A</v>
      </c>
      <c r="GM98" s="207" t="e">
        <f t="shared" si="328"/>
        <v>#N/A</v>
      </c>
      <c r="GN98" s="207" t="e">
        <f t="shared" si="329"/>
        <v>#N/A</v>
      </c>
      <c r="GO98" s="207" t="e">
        <f t="shared" si="330"/>
        <v>#N/A</v>
      </c>
      <c r="GP98" s="207" t="e">
        <f t="shared" si="331"/>
        <v>#N/A</v>
      </c>
      <c r="GQ98" s="207" t="e">
        <f t="shared" si="332"/>
        <v>#N/A</v>
      </c>
      <c r="GR98" s="207" t="e">
        <f t="shared" si="333"/>
        <v>#N/A</v>
      </c>
      <c r="GS98" s="207" t="e">
        <f t="shared" si="334"/>
        <v>#N/A</v>
      </c>
      <c r="GT98" s="207" t="e">
        <f t="shared" si="335"/>
        <v>#N/A</v>
      </c>
      <c r="GU98" s="207" t="e">
        <f t="shared" si="336"/>
        <v>#N/A</v>
      </c>
      <c r="GV98" s="207" t="e">
        <f t="shared" si="337"/>
        <v>#N/A</v>
      </c>
      <c r="GW98" s="207" t="e">
        <f t="shared" si="338"/>
        <v>#N/A</v>
      </c>
      <c r="GX98" s="207" t="e">
        <f t="shared" si="339"/>
        <v>#N/A</v>
      </c>
      <c r="GY98" s="207" t="e">
        <f t="shared" si="340"/>
        <v>#N/A</v>
      </c>
      <c r="GZ98" s="207" t="e">
        <f t="shared" si="341"/>
        <v>#N/A</v>
      </c>
      <c r="HA98" s="207" t="e">
        <f t="shared" si="342"/>
        <v>#N/A</v>
      </c>
      <c r="HB98" s="207" t="e">
        <f t="shared" si="343"/>
        <v>#N/A</v>
      </c>
      <c r="HC98" s="207" t="e">
        <f t="shared" si="344"/>
        <v>#N/A</v>
      </c>
      <c r="HD98" s="207" t="e">
        <f t="shared" si="345"/>
        <v>#N/A</v>
      </c>
      <c r="HE98" s="207" t="e">
        <f t="shared" si="346"/>
        <v>#N/A</v>
      </c>
      <c r="HF98" s="207" t="e">
        <f t="shared" si="347"/>
        <v>#N/A</v>
      </c>
      <c r="HG98" s="207" t="e">
        <f t="shared" si="348"/>
        <v>#N/A</v>
      </c>
      <c r="HH98" s="207" t="e">
        <f t="shared" si="349"/>
        <v>#N/A</v>
      </c>
      <c r="HI98" s="207" t="e">
        <f t="shared" si="350"/>
        <v>#N/A</v>
      </c>
      <c r="HJ98" s="207" t="e">
        <f t="shared" si="351"/>
        <v>#N/A</v>
      </c>
      <c r="HK98" s="207" t="e">
        <f t="shared" si="352"/>
        <v>#N/A</v>
      </c>
      <c r="HL98" s="207" t="e">
        <f t="shared" si="353"/>
        <v>#N/A</v>
      </c>
      <c r="HM98" s="207" t="e">
        <f t="shared" si="354"/>
        <v>#N/A</v>
      </c>
      <c r="HN98" s="207" t="e">
        <f t="shared" si="355"/>
        <v>#N/A</v>
      </c>
      <c r="HO98" s="207" t="e">
        <f t="shared" si="356"/>
        <v>#N/A</v>
      </c>
      <c r="HP98" s="207" t="e">
        <f t="shared" si="357"/>
        <v>#N/A</v>
      </c>
      <c r="HQ98" s="207" t="e">
        <f t="shared" si="358"/>
        <v>#N/A</v>
      </c>
      <c r="HR98" s="207" t="e">
        <f t="shared" si="359"/>
        <v>#N/A</v>
      </c>
      <c r="HS98" s="207" t="e">
        <f t="shared" si="360"/>
        <v>#N/A</v>
      </c>
      <c r="HT98" s="207" t="e">
        <f t="shared" si="361"/>
        <v>#N/A</v>
      </c>
      <c r="HU98" s="207" t="e">
        <f t="shared" si="362"/>
        <v>#N/A</v>
      </c>
      <c r="HV98" s="207" t="e">
        <f t="shared" si="363"/>
        <v>#N/A</v>
      </c>
      <c r="HW98" s="207" t="e">
        <f t="shared" si="364"/>
        <v>#N/A</v>
      </c>
      <c r="HX98" s="207" t="e">
        <f t="shared" si="365"/>
        <v>#N/A</v>
      </c>
      <c r="HY98" s="207" t="e">
        <f t="shared" si="366"/>
        <v>#N/A</v>
      </c>
      <c r="HZ98" s="207" t="e">
        <f t="shared" si="367"/>
        <v>#N/A</v>
      </c>
      <c r="IA98" s="207" t="e">
        <f t="shared" si="368"/>
        <v>#N/A</v>
      </c>
      <c r="IB98" s="207" t="e">
        <f t="shared" si="369"/>
        <v>#N/A</v>
      </c>
    </row>
    <row r="99" spans="1:236" hidden="1" x14ac:dyDescent="0.25">
      <c r="A99" s="22">
        <v>96</v>
      </c>
      <c r="B99" s="110" t="str">
        <f t="shared" si="253"/>
        <v/>
      </c>
      <c r="C99" s="124"/>
      <c r="D99" s="110" t="str">
        <f t="shared" si="254"/>
        <v/>
      </c>
      <c r="E99" s="119" t="str">
        <f t="shared" si="255"/>
        <v/>
      </c>
      <c r="F99" s="23" t="str">
        <f t="shared" si="256"/>
        <v/>
      </c>
      <c r="G99" s="24" t="str">
        <f t="shared" si="257"/>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258"/>
        <v/>
      </c>
      <c r="K99" s="26"/>
      <c r="L99" s="24" t="str">
        <f>IF(OR(F99="",K99=""),"",MATCH(K99,Confidence!$A$1:$A$10,0))</f>
        <v/>
      </c>
      <c r="M99" s="27" t="str">
        <f t="shared" si="259"/>
        <v/>
      </c>
      <c r="N99" s="27" t="str">
        <f t="shared" si="260"/>
        <v/>
      </c>
      <c r="O99" s="24"/>
      <c r="P99" s="111" t="str">
        <f t="shared" si="261"/>
        <v/>
      </c>
      <c r="Q99" s="111" t="str">
        <f t="shared" si="262"/>
        <v/>
      </c>
      <c r="R99" s="39" t="str">
        <f t="shared" si="263"/>
        <v/>
      </c>
      <c r="S99" s="124"/>
      <c r="T99" s="218" t="str">
        <f>IF(AND(B99&gt;0,C99&gt;0,D99&gt;0,M99&gt;0,N99&gt;0,S99&gt;0,NOT(K99="")),ABS(VLOOKUP($S$1,VLookups!$A$28:$B$29,2,FALSE)-_xlfn.BETA.DIST(S99,IF(G99="L",N99,M99),IF(G99="L",M99,N99),TRUE,B99,D99)),"")</f>
        <v/>
      </c>
      <c r="U99" s="121" t="str">
        <f>IF(OR($M99="",$N99=""),"",_xlfn.BETA.INV(ABS(VLOOKUP($S$1,VLookups!$A$28:$B$29,2,FALSE)-U$3),IF($G99="L",$N99,$M99),IF($G99="L",$M99,$N99),$B99,$D99))</f>
        <v/>
      </c>
      <c r="V99" s="122" t="str">
        <f>IF(OR($M99="",$N99=""),"",_xlfn.BETA.INV(ABS(VLOOKUP($S$1,VLookups!$A$28:$B$29,2,FALSE)-V$3),IF($G99="L",$N99,$M99),IF($G99="L",$M99,$N99),$B99,$D99))</f>
        <v/>
      </c>
      <c r="W99" s="121" t="str">
        <f>IF(OR($M99="",$N99=""),"",_xlfn.BETA.INV(ABS(VLOOKUP($S$1,VLookups!$A$28:$B$29,2,FALSE)-W$3),IF($G99="L",$N99,$M99),IF($G99="L",$M99,$N99),$B99,$D99))</f>
        <v/>
      </c>
      <c r="X99" s="122" t="str">
        <f>IF(OR($M99="",$N99=""),"",_xlfn.BETA.INV(ABS(VLOOKUP($S$1,VLookups!$A$28:$B$29,2,FALSE)-X$3),IF($G99="L",$N99,$M99),IF($G99="L",$M99,$N99),$B99,$D99))</f>
        <v/>
      </c>
      <c r="Y99" s="121" t="str">
        <f>IF(OR($M99="",$N99=""),"",_xlfn.BETA.INV(ABS(VLOOKUP($S$1,VLookups!$A$28:$B$29,2,FALSE)-Y$3),IF($G99="L",$N99,$M99),IF($G99="L",$M99,$N99),$B99,$D99))</f>
        <v/>
      </c>
      <c r="Z99" s="122" t="str">
        <f>IF(OR($M99="",$N99=""),"",_xlfn.BETA.INV(ABS(VLOOKUP($S$1,VLookups!$A$28:$B$29,2,FALSE)-Z$3),IF($G99="L",$N99,$M99),IF($G99="L",$M99,$N99),$B99,$D99))</f>
        <v/>
      </c>
      <c r="AA99" s="121" t="str">
        <f>IF(OR($M99="",$N99=""),"",_xlfn.BETA.INV(ABS(VLOOKUP($S$1,VLookups!$A$28:$B$29,2,FALSE)-AA$3),IF($G99="L",$N99,$M99),IF($G99="L",$M99,$N99),$B99,$D99))</f>
        <v/>
      </c>
      <c r="AB99" s="122" t="str">
        <f>IF(OR($M99="",$N99=""),"",_xlfn.BETA.INV(ABS(VLOOKUP($S$1,VLookups!$A$28:$B$29,2,FALSE)-AB$3),IF($G99="L",$N99,$M99),IF($G99="L",$M99,$N99),$B99,$D99))</f>
        <v/>
      </c>
      <c r="AC99" s="121" t="str">
        <f>IF(OR($M99="",$N99=""),"",_xlfn.BETA.INV(ABS(VLOOKUP($S$1,VLookups!$A$28:$B$29,2,FALSE)-AC$3),IF($G99="L",$N99,$M99),IF($G99="L",$M99,$N99),$B99,$D99))</f>
        <v/>
      </c>
      <c r="AD99" s="122" t="str">
        <f>IF(OR($M99="",$N99=""),"",_xlfn.BETA.INV(ABS(VLOOKUP($S$1,VLookups!$A$28:$B$29,2,FALSE)-AD$3),IF($G99="L",$N99,$M99),IF($G99="L",$M99,$N99),$B99,$D99))</f>
        <v/>
      </c>
      <c r="AE99" s="121" t="str">
        <f>IF(OR($M99="",$N99=""),"",_xlfn.BETA.INV(ABS(VLOOKUP($S$1,VLookups!$A$28:$B$29,2,FALSE)-AE$3),IF($G99="L",$N99,$M99),IF($G99="L",$M99,$N99),$B99,$D99))</f>
        <v/>
      </c>
      <c r="AF99" s="122" t="str">
        <f>IF(OR($M99="",$N99=""),"",_xlfn.BETA.INV(ABS(VLOOKUP($S$1,VLookups!$A$28:$B$29,2,FALSE)-AF$3),IF($G99="L",$N99,$M99),IF($G99="L",$M99,$N99),$B99,$D99))</f>
        <v/>
      </c>
      <c r="AG99" s="17"/>
      <c r="AH99" s="208" t="str">
        <f t="shared" si="264"/>
        <v/>
      </c>
      <c r="AI99" s="206" t="str">
        <f t="shared" si="265"/>
        <v/>
      </c>
      <c r="AJ99" s="190" t="str">
        <f t="shared" ref="AJ99:CU99" si="428">IF(ISNONTEXT($AH99),AI99+$AH99,"")</f>
        <v/>
      </c>
      <c r="AK99" s="190" t="str">
        <f t="shared" si="428"/>
        <v/>
      </c>
      <c r="AL99" s="190" t="str">
        <f t="shared" si="428"/>
        <v/>
      </c>
      <c r="AM99" s="190" t="str">
        <f t="shared" si="428"/>
        <v/>
      </c>
      <c r="AN99" s="190" t="str">
        <f t="shared" si="428"/>
        <v/>
      </c>
      <c r="AO99" s="190" t="str">
        <f t="shared" si="428"/>
        <v/>
      </c>
      <c r="AP99" s="190" t="str">
        <f t="shared" si="428"/>
        <v/>
      </c>
      <c r="AQ99" s="190" t="str">
        <f t="shared" si="428"/>
        <v/>
      </c>
      <c r="AR99" s="190" t="str">
        <f t="shared" si="428"/>
        <v/>
      </c>
      <c r="AS99" s="190" t="str">
        <f t="shared" si="428"/>
        <v/>
      </c>
      <c r="AT99" s="190" t="str">
        <f t="shared" si="428"/>
        <v/>
      </c>
      <c r="AU99" s="190" t="str">
        <f t="shared" si="428"/>
        <v/>
      </c>
      <c r="AV99" s="190" t="str">
        <f t="shared" si="428"/>
        <v/>
      </c>
      <c r="AW99" s="190" t="str">
        <f t="shared" si="428"/>
        <v/>
      </c>
      <c r="AX99" s="190" t="str">
        <f t="shared" si="428"/>
        <v/>
      </c>
      <c r="AY99" s="190" t="str">
        <f t="shared" si="428"/>
        <v/>
      </c>
      <c r="AZ99" s="190" t="str">
        <f t="shared" si="428"/>
        <v/>
      </c>
      <c r="BA99" s="190" t="str">
        <f t="shared" si="428"/>
        <v/>
      </c>
      <c r="BB99" s="190" t="str">
        <f t="shared" si="428"/>
        <v/>
      </c>
      <c r="BC99" s="190" t="str">
        <f t="shared" si="428"/>
        <v/>
      </c>
      <c r="BD99" s="190" t="str">
        <f t="shared" si="428"/>
        <v/>
      </c>
      <c r="BE99" s="190" t="str">
        <f t="shared" si="428"/>
        <v/>
      </c>
      <c r="BF99" s="190" t="str">
        <f t="shared" si="428"/>
        <v/>
      </c>
      <c r="BG99" s="190" t="str">
        <f t="shared" si="428"/>
        <v/>
      </c>
      <c r="BH99" s="190" t="str">
        <f t="shared" si="428"/>
        <v/>
      </c>
      <c r="BI99" s="190" t="str">
        <f t="shared" si="428"/>
        <v/>
      </c>
      <c r="BJ99" s="190" t="str">
        <f t="shared" si="428"/>
        <v/>
      </c>
      <c r="BK99" s="190" t="str">
        <f t="shared" si="428"/>
        <v/>
      </c>
      <c r="BL99" s="190" t="str">
        <f t="shared" si="428"/>
        <v/>
      </c>
      <c r="BM99" s="190" t="str">
        <f t="shared" si="428"/>
        <v/>
      </c>
      <c r="BN99" s="190" t="str">
        <f t="shared" si="428"/>
        <v/>
      </c>
      <c r="BO99" s="190" t="str">
        <f t="shared" si="428"/>
        <v/>
      </c>
      <c r="BP99" s="190" t="str">
        <f t="shared" si="428"/>
        <v/>
      </c>
      <c r="BQ99" s="190" t="str">
        <f t="shared" si="428"/>
        <v/>
      </c>
      <c r="BR99" s="190" t="str">
        <f t="shared" si="428"/>
        <v/>
      </c>
      <c r="BS99" s="190" t="str">
        <f t="shared" si="428"/>
        <v/>
      </c>
      <c r="BT99" s="190" t="str">
        <f t="shared" si="428"/>
        <v/>
      </c>
      <c r="BU99" s="190" t="str">
        <f t="shared" si="428"/>
        <v/>
      </c>
      <c r="BV99" s="190" t="str">
        <f t="shared" si="428"/>
        <v/>
      </c>
      <c r="BW99" s="190" t="str">
        <f t="shared" si="428"/>
        <v/>
      </c>
      <c r="BX99" s="190" t="str">
        <f t="shared" si="428"/>
        <v/>
      </c>
      <c r="BY99" s="190" t="str">
        <f t="shared" si="428"/>
        <v/>
      </c>
      <c r="BZ99" s="190" t="str">
        <f t="shared" si="428"/>
        <v/>
      </c>
      <c r="CA99" s="190" t="str">
        <f t="shared" si="428"/>
        <v/>
      </c>
      <c r="CB99" s="190" t="str">
        <f t="shared" si="428"/>
        <v/>
      </c>
      <c r="CC99" s="190" t="str">
        <f t="shared" si="428"/>
        <v/>
      </c>
      <c r="CD99" s="190" t="str">
        <f t="shared" si="428"/>
        <v/>
      </c>
      <c r="CE99" s="190" t="str">
        <f t="shared" si="428"/>
        <v/>
      </c>
      <c r="CF99" s="190" t="str">
        <f t="shared" si="428"/>
        <v/>
      </c>
      <c r="CG99" s="190" t="str">
        <f t="shared" si="428"/>
        <v/>
      </c>
      <c r="CH99" s="190" t="str">
        <f t="shared" si="428"/>
        <v/>
      </c>
      <c r="CI99" s="190" t="str">
        <f t="shared" si="428"/>
        <v/>
      </c>
      <c r="CJ99" s="190" t="str">
        <f t="shared" si="428"/>
        <v/>
      </c>
      <c r="CK99" s="190" t="str">
        <f t="shared" si="428"/>
        <v/>
      </c>
      <c r="CL99" s="190" t="str">
        <f t="shared" si="428"/>
        <v/>
      </c>
      <c r="CM99" s="190" t="str">
        <f t="shared" si="428"/>
        <v/>
      </c>
      <c r="CN99" s="190" t="str">
        <f t="shared" si="428"/>
        <v/>
      </c>
      <c r="CO99" s="190" t="str">
        <f t="shared" si="428"/>
        <v/>
      </c>
      <c r="CP99" s="190" t="str">
        <f t="shared" si="428"/>
        <v/>
      </c>
      <c r="CQ99" s="190" t="str">
        <f t="shared" si="428"/>
        <v/>
      </c>
      <c r="CR99" s="190" t="str">
        <f t="shared" si="428"/>
        <v/>
      </c>
      <c r="CS99" s="190" t="str">
        <f t="shared" si="428"/>
        <v/>
      </c>
      <c r="CT99" s="190" t="str">
        <f t="shared" si="428"/>
        <v/>
      </c>
      <c r="CU99" s="190" t="str">
        <f t="shared" si="428"/>
        <v/>
      </c>
      <c r="CV99" s="190" t="str">
        <f t="shared" ref="CV99:ED99" si="429">IF(ISNONTEXT($AH99),CU99+$AH99,"")</f>
        <v/>
      </c>
      <c r="CW99" s="190" t="str">
        <f t="shared" si="429"/>
        <v/>
      </c>
      <c r="CX99" s="190" t="str">
        <f t="shared" si="429"/>
        <v/>
      </c>
      <c r="CY99" s="190" t="str">
        <f t="shared" si="429"/>
        <v/>
      </c>
      <c r="CZ99" s="190" t="str">
        <f t="shared" si="429"/>
        <v/>
      </c>
      <c r="DA99" s="190" t="str">
        <f t="shared" si="429"/>
        <v/>
      </c>
      <c r="DB99" s="190" t="str">
        <f t="shared" si="429"/>
        <v/>
      </c>
      <c r="DC99" s="190" t="str">
        <f t="shared" si="429"/>
        <v/>
      </c>
      <c r="DD99" s="190" t="str">
        <f t="shared" si="429"/>
        <v/>
      </c>
      <c r="DE99" s="190" t="str">
        <f t="shared" si="429"/>
        <v/>
      </c>
      <c r="DF99" s="190" t="str">
        <f t="shared" si="429"/>
        <v/>
      </c>
      <c r="DG99" s="190" t="str">
        <f t="shared" si="429"/>
        <v/>
      </c>
      <c r="DH99" s="190" t="str">
        <f t="shared" si="429"/>
        <v/>
      </c>
      <c r="DI99" s="190" t="str">
        <f t="shared" si="429"/>
        <v/>
      </c>
      <c r="DJ99" s="190" t="str">
        <f t="shared" si="429"/>
        <v/>
      </c>
      <c r="DK99" s="190" t="str">
        <f t="shared" si="429"/>
        <v/>
      </c>
      <c r="DL99" s="190" t="str">
        <f t="shared" si="429"/>
        <v/>
      </c>
      <c r="DM99" s="190" t="str">
        <f t="shared" si="429"/>
        <v/>
      </c>
      <c r="DN99" s="190" t="str">
        <f t="shared" si="429"/>
        <v/>
      </c>
      <c r="DO99" s="190" t="str">
        <f t="shared" si="429"/>
        <v/>
      </c>
      <c r="DP99" s="190" t="str">
        <f t="shared" si="429"/>
        <v/>
      </c>
      <c r="DQ99" s="190" t="str">
        <f t="shared" si="429"/>
        <v/>
      </c>
      <c r="DR99" s="190" t="str">
        <f t="shared" si="429"/>
        <v/>
      </c>
      <c r="DS99" s="190" t="str">
        <f t="shared" si="429"/>
        <v/>
      </c>
      <c r="DT99" s="190" t="str">
        <f t="shared" si="429"/>
        <v/>
      </c>
      <c r="DU99" s="190" t="str">
        <f t="shared" si="429"/>
        <v/>
      </c>
      <c r="DV99" s="190" t="str">
        <f t="shared" si="429"/>
        <v/>
      </c>
      <c r="DW99" s="190" t="str">
        <f t="shared" si="429"/>
        <v/>
      </c>
      <c r="DX99" s="190" t="str">
        <f t="shared" si="429"/>
        <v/>
      </c>
      <c r="DY99" s="190" t="str">
        <f t="shared" si="429"/>
        <v/>
      </c>
      <c r="DZ99" s="190" t="str">
        <f t="shared" si="429"/>
        <v/>
      </c>
      <c r="EA99" s="190" t="str">
        <f t="shared" si="429"/>
        <v/>
      </c>
      <c r="EB99" s="190" t="str">
        <f t="shared" si="429"/>
        <v/>
      </c>
      <c r="EC99" s="190" t="str">
        <f t="shared" si="429"/>
        <v/>
      </c>
      <c r="ED99" s="190" t="str">
        <f t="shared" si="429"/>
        <v/>
      </c>
      <c r="EE99" s="206" t="str">
        <f t="shared" si="268"/>
        <v/>
      </c>
      <c r="EF99" s="207" t="e">
        <f t="shared" si="269"/>
        <v>#N/A</v>
      </c>
      <c r="EG99" s="207" t="e">
        <f t="shared" si="270"/>
        <v>#N/A</v>
      </c>
      <c r="EH99" s="207" t="e">
        <f t="shared" si="271"/>
        <v>#N/A</v>
      </c>
      <c r="EI99" s="207" t="e">
        <f t="shared" si="272"/>
        <v>#N/A</v>
      </c>
      <c r="EJ99" s="207" t="e">
        <f t="shared" si="273"/>
        <v>#N/A</v>
      </c>
      <c r="EK99" s="207" t="e">
        <f t="shared" si="274"/>
        <v>#N/A</v>
      </c>
      <c r="EL99" s="207" t="e">
        <f t="shared" si="275"/>
        <v>#N/A</v>
      </c>
      <c r="EM99" s="207" t="e">
        <f t="shared" si="276"/>
        <v>#N/A</v>
      </c>
      <c r="EN99" s="207" t="e">
        <f t="shared" si="277"/>
        <v>#N/A</v>
      </c>
      <c r="EO99" s="207" t="e">
        <f t="shared" si="278"/>
        <v>#N/A</v>
      </c>
      <c r="EP99" s="207" t="e">
        <f t="shared" si="279"/>
        <v>#N/A</v>
      </c>
      <c r="EQ99" s="207" t="e">
        <f t="shared" si="280"/>
        <v>#N/A</v>
      </c>
      <c r="ER99" s="207" t="e">
        <f t="shared" si="281"/>
        <v>#N/A</v>
      </c>
      <c r="ES99" s="207" t="e">
        <f t="shared" si="282"/>
        <v>#N/A</v>
      </c>
      <c r="ET99" s="207" t="e">
        <f t="shared" si="283"/>
        <v>#N/A</v>
      </c>
      <c r="EU99" s="207" t="e">
        <f t="shared" si="284"/>
        <v>#N/A</v>
      </c>
      <c r="EV99" s="207" t="e">
        <f t="shared" si="285"/>
        <v>#N/A</v>
      </c>
      <c r="EW99" s="207" t="e">
        <f t="shared" si="286"/>
        <v>#N/A</v>
      </c>
      <c r="EX99" s="207" t="e">
        <f t="shared" si="287"/>
        <v>#N/A</v>
      </c>
      <c r="EY99" s="207" t="e">
        <f t="shared" si="288"/>
        <v>#N/A</v>
      </c>
      <c r="EZ99" s="207" t="e">
        <f t="shared" si="289"/>
        <v>#N/A</v>
      </c>
      <c r="FA99" s="207" t="e">
        <f t="shared" si="290"/>
        <v>#N/A</v>
      </c>
      <c r="FB99" s="207" t="e">
        <f t="shared" si="291"/>
        <v>#N/A</v>
      </c>
      <c r="FC99" s="207" t="e">
        <f t="shared" si="292"/>
        <v>#N/A</v>
      </c>
      <c r="FD99" s="207" t="e">
        <f t="shared" si="293"/>
        <v>#N/A</v>
      </c>
      <c r="FE99" s="207" t="e">
        <f t="shared" si="294"/>
        <v>#N/A</v>
      </c>
      <c r="FF99" s="207" t="e">
        <f t="shared" si="295"/>
        <v>#N/A</v>
      </c>
      <c r="FG99" s="207" t="e">
        <f t="shared" si="296"/>
        <v>#N/A</v>
      </c>
      <c r="FH99" s="207" t="e">
        <f t="shared" si="297"/>
        <v>#N/A</v>
      </c>
      <c r="FI99" s="207" t="e">
        <f t="shared" si="298"/>
        <v>#N/A</v>
      </c>
      <c r="FJ99" s="207" t="e">
        <f t="shared" si="299"/>
        <v>#N/A</v>
      </c>
      <c r="FK99" s="207" t="e">
        <f t="shared" si="300"/>
        <v>#N/A</v>
      </c>
      <c r="FL99" s="207" t="e">
        <f t="shared" si="301"/>
        <v>#N/A</v>
      </c>
      <c r="FM99" s="207" t="e">
        <f t="shared" si="302"/>
        <v>#N/A</v>
      </c>
      <c r="FN99" s="207" t="e">
        <f t="shared" si="303"/>
        <v>#N/A</v>
      </c>
      <c r="FO99" s="207" t="e">
        <f t="shared" si="304"/>
        <v>#N/A</v>
      </c>
      <c r="FP99" s="207" t="e">
        <f t="shared" si="305"/>
        <v>#N/A</v>
      </c>
      <c r="FQ99" s="207" t="e">
        <f t="shared" si="306"/>
        <v>#N/A</v>
      </c>
      <c r="FR99" s="207" t="e">
        <f t="shared" si="307"/>
        <v>#N/A</v>
      </c>
      <c r="FS99" s="207" t="e">
        <f t="shared" si="308"/>
        <v>#N/A</v>
      </c>
      <c r="FT99" s="207" t="e">
        <f t="shared" si="309"/>
        <v>#N/A</v>
      </c>
      <c r="FU99" s="207" t="e">
        <f t="shared" si="310"/>
        <v>#N/A</v>
      </c>
      <c r="FV99" s="207" t="e">
        <f t="shared" si="311"/>
        <v>#N/A</v>
      </c>
      <c r="FW99" s="207" t="e">
        <f t="shared" si="312"/>
        <v>#N/A</v>
      </c>
      <c r="FX99" s="207" t="e">
        <f t="shared" si="313"/>
        <v>#N/A</v>
      </c>
      <c r="FY99" s="207" t="e">
        <f t="shared" si="314"/>
        <v>#N/A</v>
      </c>
      <c r="FZ99" s="207" t="e">
        <f t="shared" si="315"/>
        <v>#N/A</v>
      </c>
      <c r="GA99" s="207" t="e">
        <f t="shared" si="316"/>
        <v>#N/A</v>
      </c>
      <c r="GB99" s="207" t="e">
        <f t="shared" si="317"/>
        <v>#N/A</v>
      </c>
      <c r="GC99" s="207" t="e">
        <f t="shared" si="318"/>
        <v>#N/A</v>
      </c>
      <c r="GD99" s="207" t="e">
        <f t="shared" si="319"/>
        <v>#N/A</v>
      </c>
      <c r="GE99" s="207" t="e">
        <f t="shared" si="320"/>
        <v>#N/A</v>
      </c>
      <c r="GF99" s="207" t="e">
        <f t="shared" si="321"/>
        <v>#N/A</v>
      </c>
      <c r="GG99" s="207" t="e">
        <f t="shared" si="322"/>
        <v>#N/A</v>
      </c>
      <c r="GH99" s="207" t="e">
        <f t="shared" si="323"/>
        <v>#N/A</v>
      </c>
      <c r="GI99" s="207" t="e">
        <f t="shared" si="324"/>
        <v>#N/A</v>
      </c>
      <c r="GJ99" s="207" t="e">
        <f t="shared" si="325"/>
        <v>#N/A</v>
      </c>
      <c r="GK99" s="207" t="e">
        <f t="shared" si="326"/>
        <v>#N/A</v>
      </c>
      <c r="GL99" s="207" t="e">
        <f t="shared" si="327"/>
        <v>#N/A</v>
      </c>
      <c r="GM99" s="207" t="e">
        <f t="shared" si="328"/>
        <v>#N/A</v>
      </c>
      <c r="GN99" s="207" t="e">
        <f t="shared" si="329"/>
        <v>#N/A</v>
      </c>
      <c r="GO99" s="207" t="e">
        <f t="shared" si="330"/>
        <v>#N/A</v>
      </c>
      <c r="GP99" s="207" t="e">
        <f t="shared" si="331"/>
        <v>#N/A</v>
      </c>
      <c r="GQ99" s="207" t="e">
        <f t="shared" si="332"/>
        <v>#N/A</v>
      </c>
      <c r="GR99" s="207" t="e">
        <f t="shared" si="333"/>
        <v>#N/A</v>
      </c>
      <c r="GS99" s="207" t="e">
        <f t="shared" si="334"/>
        <v>#N/A</v>
      </c>
      <c r="GT99" s="207" t="e">
        <f t="shared" si="335"/>
        <v>#N/A</v>
      </c>
      <c r="GU99" s="207" t="e">
        <f t="shared" si="336"/>
        <v>#N/A</v>
      </c>
      <c r="GV99" s="207" t="e">
        <f t="shared" si="337"/>
        <v>#N/A</v>
      </c>
      <c r="GW99" s="207" t="e">
        <f t="shared" si="338"/>
        <v>#N/A</v>
      </c>
      <c r="GX99" s="207" t="e">
        <f t="shared" si="339"/>
        <v>#N/A</v>
      </c>
      <c r="GY99" s="207" t="e">
        <f t="shared" si="340"/>
        <v>#N/A</v>
      </c>
      <c r="GZ99" s="207" t="e">
        <f t="shared" si="341"/>
        <v>#N/A</v>
      </c>
      <c r="HA99" s="207" t="e">
        <f t="shared" si="342"/>
        <v>#N/A</v>
      </c>
      <c r="HB99" s="207" t="e">
        <f t="shared" si="343"/>
        <v>#N/A</v>
      </c>
      <c r="HC99" s="207" t="e">
        <f t="shared" si="344"/>
        <v>#N/A</v>
      </c>
      <c r="HD99" s="207" t="e">
        <f t="shared" si="345"/>
        <v>#N/A</v>
      </c>
      <c r="HE99" s="207" t="e">
        <f t="shared" si="346"/>
        <v>#N/A</v>
      </c>
      <c r="HF99" s="207" t="e">
        <f t="shared" si="347"/>
        <v>#N/A</v>
      </c>
      <c r="HG99" s="207" t="e">
        <f t="shared" si="348"/>
        <v>#N/A</v>
      </c>
      <c r="HH99" s="207" t="e">
        <f t="shared" si="349"/>
        <v>#N/A</v>
      </c>
      <c r="HI99" s="207" t="e">
        <f t="shared" si="350"/>
        <v>#N/A</v>
      </c>
      <c r="HJ99" s="207" t="e">
        <f t="shared" si="351"/>
        <v>#N/A</v>
      </c>
      <c r="HK99" s="207" t="e">
        <f t="shared" si="352"/>
        <v>#N/A</v>
      </c>
      <c r="HL99" s="207" t="e">
        <f t="shared" si="353"/>
        <v>#N/A</v>
      </c>
      <c r="HM99" s="207" t="e">
        <f t="shared" si="354"/>
        <v>#N/A</v>
      </c>
      <c r="HN99" s="207" t="e">
        <f t="shared" si="355"/>
        <v>#N/A</v>
      </c>
      <c r="HO99" s="207" t="e">
        <f t="shared" si="356"/>
        <v>#N/A</v>
      </c>
      <c r="HP99" s="207" t="e">
        <f t="shared" si="357"/>
        <v>#N/A</v>
      </c>
      <c r="HQ99" s="207" t="e">
        <f t="shared" si="358"/>
        <v>#N/A</v>
      </c>
      <c r="HR99" s="207" t="e">
        <f t="shared" si="359"/>
        <v>#N/A</v>
      </c>
      <c r="HS99" s="207" t="e">
        <f t="shared" si="360"/>
        <v>#N/A</v>
      </c>
      <c r="HT99" s="207" t="e">
        <f t="shared" si="361"/>
        <v>#N/A</v>
      </c>
      <c r="HU99" s="207" t="e">
        <f t="shared" si="362"/>
        <v>#N/A</v>
      </c>
      <c r="HV99" s="207" t="e">
        <f t="shared" si="363"/>
        <v>#N/A</v>
      </c>
      <c r="HW99" s="207" t="e">
        <f t="shared" si="364"/>
        <v>#N/A</v>
      </c>
      <c r="HX99" s="207" t="e">
        <f t="shared" si="365"/>
        <v>#N/A</v>
      </c>
      <c r="HY99" s="207" t="e">
        <f t="shared" si="366"/>
        <v>#N/A</v>
      </c>
      <c r="HZ99" s="207" t="e">
        <f t="shared" si="367"/>
        <v>#N/A</v>
      </c>
      <c r="IA99" s="207" t="e">
        <f t="shared" si="368"/>
        <v>#N/A</v>
      </c>
      <c r="IB99" s="207" t="e">
        <f t="shared" si="369"/>
        <v>#N/A</v>
      </c>
    </row>
    <row r="100" spans="1:236" hidden="1" x14ac:dyDescent="0.25">
      <c r="A100" s="22">
        <v>97</v>
      </c>
      <c r="B100" s="110" t="str">
        <f t="shared" si="253"/>
        <v/>
      </c>
      <c r="C100" s="124"/>
      <c r="D100" s="110" t="str">
        <f t="shared" si="254"/>
        <v/>
      </c>
      <c r="E100" s="119" t="str">
        <f t="shared" si="255"/>
        <v/>
      </c>
      <c r="F100" s="23" t="str">
        <f t="shared" si="256"/>
        <v/>
      </c>
      <c r="G100" s="24" t="str">
        <f t="shared" si="257"/>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258"/>
        <v/>
      </c>
      <c r="K100" s="26"/>
      <c r="L100" s="24" t="str">
        <f>IF(OR(F100="",K100=""),"",MATCH(K100,Confidence!$A$1:$A$10,0))</f>
        <v/>
      </c>
      <c r="M100" s="27" t="str">
        <f t="shared" si="259"/>
        <v/>
      </c>
      <c r="N100" s="27" t="str">
        <f t="shared" si="260"/>
        <v/>
      </c>
      <c r="O100" s="24"/>
      <c r="P100" s="111" t="str">
        <f t="shared" si="261"/>
        <v/>
      </c>
      <c r="Q100" s="111" t="str">
        <f t="shared" si="262"/>
        <v/>
      </c>
      <c r="R100" s="39" t="str">
        <f t="shared" si="263"/>
        <v/>
      </c>
      <c r="S100" s="124"/>
      <c r="T100" s="218" t="str">
        <f>IF(AND(B100&gt;0,C100&gt;0,D100&gt;0,M100&gt;0,N100&gt;0,S100&gt;0,NOT(K100="")),ABS(VLOOKUP($S$1,VLookups!$A$28:$B$29,2,FALSE)-_xlfn.BETA.DIST(S100,IF(G100="L",N100,M100),IF(G100="L",M100,N100),TRUE,B100,D100)),"")</f>
        <v/>
      </c>
      <c r="U100" s="121" t="str">
        <f>IF(OR($M100="",$N100=""),"",_xlfn.BETA.INV(ABS(VLOOKUP($S$1,VLookups!$A$28:$B$29,2,FALSE)-U$3),IF($G100="L",$N100,$M100),IF($G100="L",$M100,$N100),$B100,$D100))</f>
        <v/>
      </c>
      <c r="V100" s="122" t="str">
        <f>IF(OR($M100="",$N100=""),"",_xlfn.BETA.INV(ABS(VLOOKUP($S$1,VLookups!$A$28:$B$29,2,FALSE)-V$3),IF($G100="L",$N100,$M100),IF($G100="L",$M100,$N100),$B100,$D100))</f>
        <v/>
      </c>
      <c r="W100" s="121" t="str">
        <f>IF(OR($M100="",$N100=""),"",_xlfn.BETA.INV(ABS(VLOOKUP($S$1,VLookups!$A$28:$B$29,2,FALSE)-W$3),IF($G100="L",$N100,$M100),IF($G100="L",$M100,$N100),$B100,$D100))</f>
        <v/>
      </c>
      <c r="X100" s="122" t="str">
        <f>IF(OR($M100="",$N100=""),"",_xlfn.BETA.INV(ABS(VLOOKUP($S$1,VLookups!$A$28:$B$29,2,FALSE)-X$3),IF($G100="L",$N100,$M100),IF($G100="L",$M100,$N100),$B100,$D100))</f>
        <v/>
      </c>
      <c r="Y100" s="121" t="str">
        <f>IF(OR($M100="",$N100=""),"",_xlfn.BETA.INV(ABS(VLOOKUP($S$1,VLookups!$A$28:$B$29,2,FALSE)-Y$3),IF($G100="L",$N100,$M100),IF($G100="L",$M100,$N100),$B100,$D100))</f>
        <v/>
      </c>
      <c r="Z100" s="122" t="str">
        <f>IF(OR($M100="",$N100=""),"",_xlfn.BETA.INV(ABS(VLOOKUP($S$1,VLookups!$A$28:$B$29,2,FALSE)-Z$3),IF($G100="L",$N100,$M100),IF($G100="L",$M100,$N100),$B100,$D100))</f>
        <v/>
      </c>
      <c r="AA100" s="121" t="str">
        <f>IF(OR($M100="",$N100=""),"",_xlfn.BETA.INV(ABS(VLOOKUP($S$1,VLookups!$A$28:$B$29,2,FALSE)-AA$3),IF($G100="L",$N100,$M100),IF($G100="L",$M100,$N100),$B100,$D100))</f>
        <v/>
      </c>
      <c r="AB100" s="122" t="str">
        <f>IF(OR($M100="",$N100=""),"",_xlfn.BETA.INV(ABS(VLOOKUP($S$1,VLookups!$A$28:$B$29,2,FALSE)-AB$3),IF($G100="L",$N100,$M100),IF($G100="L",$M100,$N100),$B100,$D100))</f>
        <v/>
      </c>
      <c r="AC100" s="121" t="str">
        <f>IF(OR($M100="",$N100=""),"",_xlfn.BETA.INV(ABS(VLOOKUP($S$1,VLookups!$A$28:$B$29,2,FALSE)-AC$3),IF($G100="L",$N100,$M100),IF($G100="L",$M100,$N100),$B100,$D100))</f>
        <v/>
      </c>
      <c r="AD100" s="122" t="str">
        <f>IF(OR($M100="",$N100=""),"",_xlfn.BETA.INV(ABS(VLOOKUP($S$1,VLookups!$A$28:$B$29,2,FALSE)-AD$3),IF($G100="L",$N100,$M100),IF($G100="L",$M100,$N100),$B100,$D100))</f>
        <v/>
      </c>
      <c r="AE100" s="121" t="str">
        <f>IF(OR($M100="",$N100=""),"",_xlfn.BETA.INV(ABS(VLOOKUP($S$1,VLookups!$A$28:$B$29,2,FALSE)-AE$3),IF($G100="L",$N100,$M100),IF($G100="L",$M100,$N100),$B100,$D100))</f>
        <v/>
      </c>
      <c r="AF100" s="122" t="str">
        <f>IF(OR($M100="",$N100=""),"",_xlfn.BETA.INV(ABS(VLOOKUP($S$1,VLookups!$A$28:$B$29,2,FALSE)-AF$3),IF($G100="L",$N100,$M100),IF($G100="L",$M100,$N100),$B100,$D100))</f>
        <v/>
      </c>
      <c r="AG100" s="17"/>
      <c r="AH100" s="208" t="str">
        <f t="shared" si="264"/>
        <v/>
      </c>
      <c r="AI100" s="206" t="str">
        <f t="shared" si="265"/>
        <v/>
      </c>
      <c r="AJ100" s="190" t="str">
        <f t="shared" ref="AJ100:CU100" si="430">IF(ISNONTEXT($AH100),AI100+$AH100,"")</f>
        <v/>
      </c>
      <c r="AK100" s="190" t="str">
        <f t="shared" si="430"/>
        <v/>
      </c>
      <c r="AL100" s="190" t="str">
        <f t="shared" si="430"/>
        <v/>
      </c>
      <c r="AM100" s="190" t="str">
        <f t="shared" si="430"/>
        <v/>
      </c>
      <c r="AN100" s="190" t="str">
        <f t="shared" si="430"/>
        <v/>
      </c>
      <c r="AO100" s="190" t="str">
        <f t="shared" si="430"/>
        <v/>
      </c>
      <c r="AP100" s="190" t="str">
        <f t="shared" si="430"/>
        <v/>
      </c>
      <c r="AQ100" s="190" t="str">
        <f t="shared" si="430"/>
        <v/>
      </c>
      <c r="AR100" s="190" t="str">
        <f t="shared" si="430"/>
        <v/>
      </c>
      <c r="AS100" s="190" t="str">
        <f t="shared" si="430"/>
        <v/>
      </c>
      <c r="AT100" s="190" t="str">
        <f t="shared" si="430"/>
        <v/>
      </c>
      <c r="AU100" s="190" t="str">
        <f t="shared" si="430"/>
        <v/>
      </c>
      <c r="AV100" s="190" t="str">
        <f t="shared" si="430"/>
        <v/>
      </c>
      <c r="AW100" s="190" t="str">
        <f t="shared" si="430"/>
        <v/>
      </c>
      <c r="AX100" s="190" t="str">
        <f t="shared" si="430"/>
        <v/>
      </c>
      <c r="AY100" s="190" t="str">
        <f t="shared" si="430"/>
        <v/>
      </c>
      <c r="AZ100" s="190" t="str">
        <f t="shared" si="430"/>
        <v/>
      </c>
      <c r="BA100" s="190" t="str">
        <f t="shared" si="430"/>
        <v/>
      </c>
      <c r="BB100" s="190" t="str">
        <f t="shared" si="430"/>
        <v/>
      </c>
      <c r="BC100" s="190" t="str">
        <f t="shared" si="430"/>
        <v/>
      </c>
      <c r="BD100" s="190" t="str">
        <f t="shared" si="430"/>
        <v/>
      </c>
      <c r="BE100" s="190" t="str">
        <f t="shared" si="430"/>
        <v/>
      </c>
      <c r="BF100" s="190" t="str">
        <f t="shared" si="430"/>
        <v/>
      </c>
      <c r="BG100" s="190" t="str">
        <f t="shared" si="430"/>
        <v/>
      </c>
      <c r="BH100" s="190" t="str">
        <f t="shared" si="430"/>
        <v/>
      </c>
      <c r="BI100" s="190" t="str">
        <f t="shared" si="430"/>
        <v/>
      </c>
      <c r="BJ100" s="190" t="str">
        <f t="shared" si="430"/>
        <v/>
      </c>
      <c r="BK100" s="190" t="str">
        <f t="shared" si="430"/>
        <v/>
      </c>
      <c r="BL100" s="190" t="str">
        <f t="shared" si="430"/>
        <v/>
      </c>
      <c r="BM100" s="190" t="str">
        <f t="shared" si="430"/>
        <v/>
      </c>
      <c r="BN100" s="190" t="str">
        <f t="shared" si="430"/>
        <v/>
      </c>
      <c r="BO100" s="190" t="str">
        <f t="shared" si="430"/>
        <v/>
      </c>
      <c r="BP100" s="190" t="str">
        <f t="shared" si="430"/>
        <v/>
      </c>
      <c r="BQ100" s="190" t="str">
        <f t="shared" si="430"/>
        <v/>
      </c>
      <c r="BR100" s="190" t="str">
        <f t="shared" si="430"/>
        <v/>
      </c>
      <c r="BS100" s="190" t="str">
        <f t="shared" si="430"/>
        <v/>
      </c>
      <c r="BT100" s="190" t="str">
        <f t="shared" si="430"/>
        <v/>
      </c>
      <c r="BU100" s="190" t="str">
        <f t="shared" si="430"/>
        <v/>
      </c>
      <c r="BV100" s="190" t="str">
        <f t="shared" si="430"/>
        <v/>
      </c>
      <c r="BW100" s="190" t="str">
        <f t="shared" si="430"/>
        <v/>
      </c>
      <c r="BX100" s="190" t="str">
        <f t="shared" si="430"/>
        <v/>
      </c>
      <c r="BY100" s="190" t="str">
        <f t="shared" si="430"/>
        <v/>
      </c>
      <c r="BZ100" s="190" t="str">
        <f t="shared" si="430"/>
        <v/>
      </c>
      <c r="CA100" s="190" t="str">
        <f t="shared" si="430"/>
        <v/>
      </c>
      <c r="CB100" s="190" t="str">
        <f t="shared" si="430"/>
        <v/>
      </c>
      <c r="CC100" s="190" t="str">
        <f t="shared" si="430"/>
        <v/>
      </c>
      <c r="CD100" s="190" t="str">
        <f t="shared" si="430"/>
        <v/>
      </c>
      <c r="CE100" s="190" t="str">
        <f t="shared" si="430"/>
        <v/>
      </c>
      <c r="CF100" s="190" t="str">
        <f t="shared" si="430"/>
        <v/>
      </c>
      <c r="CG100" s="190" t="str">
        <f t="shared" si="430"/>
        <v/>
      </c>
      <c r="CH100" s="190" t="str">
        <f t="shared" si="430"/>
        <v/>
      </c>
      <c r="CI100" s="190" t="str">
        <f t="shared" si="430"/>
        <v/>
      </c>
      <c r="CJ100" s="190" t="str">
        <f t="shared" si="430"/>
        <v/>
      </c>
      <c r="CK100" s="190" t="str">
        <f t="shared" si="430"/>
        <v/>
      </c>
      <c r="CL100" s="190" t="str">
        <f t="shared" si="430"/>
        <v/>
      </c>
      <c r="CM100" s="190" t="str">
        <f t="shared" si="430"/>
        <v/>
      </c>
      <c r="CN100" s="190" t="str">
        <f t="shared" si="430"/>
        <v/>
      </c>
      <c r="CO100" s="190" t="str">
        <f t="shared" si="430"/>
        <v/>
      </c>
      <c r="CP100" s="190" t="str">
        <f t="shared" si="430"/>
        <v/>
      </c>
      <c r="CQ100" s="190" t="str">
        <f t="shared" si="430"/>
        <v/>
      </c>
      <c r="CR100" s="190" t="str">
        <f t="shared" si="430"/>
        <v/>
      </c>
      <c r="CS100" s="190" t="str">
        <f t="shared" si="430"/>
        <v/>
      </c>
      <c r="CT100" s="190" t="str">
        <f t="shared" si="430"/>
        <v/>
      </c>
      <c r="CU100" s="190" t="str">
        <f t="shared" si="430"/>
        <v/>
      </c>
      <c r="CV100" s="190" t="str">
        <f t="shared" ref="CV100:ED100" si="431">IF(ISNONTEXT($AH100),CU100+$AH100,"")</f>
        <v/>
      </c>
      <c r="CW100" s="190" t="str">
        <f t="shared" si="431"/>
        <v/>
      </c>
      <c r="CX100" s="190" t="str">
        <f t="shared" si="431"/>
        <v/>
      </c>
      <c r="CY100" s="190" t="str">
        <f t="shared" si="431"/>
        <v/>
      </c>
      <c r="CZ100" s="190" t="str">
        <f t="shared" si="431"/>
        <v/>
      </c>
      <c r="DA100" s="190" t="str">
        <f t="shared" si="431"/>
        <v/>
      </c>
      <c r="DB100" s="190" t="str">
        <f t="shared" si="431"/>
        <v/>
      </c>
      <c r="DC100" s="190" t="str">
        <f t="shared" si="431"/>
        <v/>
      </c>
      <c r="DD100" s="190" t="str">
        <f t="shared" si="431"/>
        <v/>
      </c>
      <c r="DE100" s="190" t="str">
        <f t="shared" si="431"/>
        <v/>
      </c>
      <c r="DF100" s="190" t="str">
        <f t="shared" si="431"/>
        <v/>
      </c>
      <c r="DG100" s="190" t="str">
        <f t="shared" si="431"/>
        <v/>
      </c>
      <c r="DH100" s="190" t="str">
        <f t="shared" si="431"/>
        <v/>
      </c>
      <c r="DI100" s="190" t="str">
        <f t="shared" si="431"/>
        <v/>
      </c>
      <c r="DJ100" s="190" t="str">
        <f t="shared" si="431"/>
        <v/>
      </c>
      <c r="DK100" s="190" t="str">
        <f t="shared" si="431"/>
        <v/>
      </c>
      <c r="DL100" s="190" t="str">
        <f t="shared" si="431"/>
        <v/>
      </c>
      <c r="DM100" s="190" t="str">
        <f t="shared" si="431"/>
        <v/>
      </c>
      <c r="DN100" s="190" t="str">
        <f t="shared" si="431"/>
        <v/>
      </c>
      <c r="DO100" s="190" t="str">
        <f t="shared" si="431"/>
        <v/>
      </c>
      <c r="DP100" s="190" t="str">
        <f t="shared" si="431"/>
        <v/>
      </c>
      <c r="DQ100" s="190" t="str">
        <f t="shared" si="431"/>
        <v/>
      </c>
      <c r="DR100" s="190" t="str">
        <f t="shared" si="431"/>
        <v/>
      </c>
      <c r="DS100" s="190" t="str">
        <f t="shared" si="431"/>
        <v/>
      </c>
      <c r="DT100" s="190" t="str">
        <f t="shared" si="431"/>
        <v/>
      </c>
      <c r="DU100" s="190" t="str">
        <f t="shared" si="431"/>
        <v/>
      </c>
      <c r="DV100" s="190" t="str">
        <f t="shared" si="431"/>
        <v/>
      </c>
      <c r="DW100" s="190" t="str">
        <f t="shared" si="431"/>
        <v/>
      </c>
      <c r="DX100" s="190" t="str">
        <f t="shared" si="431"/>
        <v/>
      </c>
      <c r="DY100" s="190" t="str">
        <f t="shared" si="431"/>
        <v/>
      </c>
      <c r="DZ100" s="190" t="str">
        <f t="shared" si="431"/>
        <v/>
      </c>
      <c r="EA100" s="190" t="str">
        <f t="shared" si="431"/>
        <v/>
      </c>
      <c r="EB100" s="190" t="str">
        <f t="shared" si="431"/>
        <v/>
      </c>
      <c r="EC100" s="190" t="str">
        <f t="shared" si="431"/>
        <v/>
      </c>
      <c r="ED100" s="190" t="str">
        <f t="shared" si="431"/>
        <v/>
      </c>
      <c r="EE100" s="206" t="str">
        <f t="shared" si="268"/>
        <v/>
      </c>
      <c r="EF100" s="207" t="e">
        <f t="shared" si="269"/>
        <v>#N/A</v>
      </c>
      <c r="EG100" s="207" t="e">
        <f t="shared" si="270"/>
        <v>#N/A</v>
      </c>
      <c r="EH100" s="207" t="e">
        <f t="shared" si="271"/>
        <v>#N/A</v>
      </c>
      <c r="EI100" s="207" t="e">
        <f t="shared" si="272"/>
        <v>#N/A</v>
      </c>
      <c r="EJ100" s="207" t="e">
        <f t="shared" si="273"/>
        <v>#N/A</v>
      </c>
      <c r="EK100" s="207" t="e">
        <f t="shared" si="274"/>
        <v>#N/A</v>
      </c>
      <c r="EL100" s="207" t="e">
        <f t="shared" si="275"/>
        <v>#N/A</v>
      </c>
      <c r="EM100" s="207" t="e">
        <f t="shared" si="276"/>
        <v>#N/A</v>
      </c>
      <c r="EN100" s="207" t="e">
        <f t="shared" si="277"/>
        <v>#N/A</v>
      </c>
      <c r="EO100" s="207" t="e">
        <f t="shared" si="278"/>
        <v>#N/A</v>
      </c>
      <c r="EP100" s="207" t="e">
        <f t="shared" si="279"/>
        <v>#N/A</v>
      </c>
      <c r="EQ100" s="207" t="e">
        <f t="shared" si="280"/>
        <v>#N/A</v>
      </c>
      <c r="ER100" s="207" t="e">
        <f t="shared" si="281"/>
        <v>#N/A</v>
      </c>
      <c r="ES100" s="207" t="e">
        <f t="shared" si="282"/>
        <v>#N/A</v>
      </c>
      <c r="ET100" s="207" t="e">
        <f t="shared" si="283"/>
        <v>#N/A</v>
      </c>
      <c r="EU100" s="207" t="e">
        <f t="shared" si="284"/>
        <v>#N/A</v>
      </c>
      <c r="EV100" s="207" t="e">
        <f t="shared" si="285"/>
        <v>#N/A</v>
      </c>
      <c r="EW100" s="207" t="e">
        <f t="shared" si="286"/>
        <v>#N/A</v>
      </c>
      <c r="EX100" s="207" t="e">
        <f t="shared" si="287"/>
        <v>#N/A</v>
      </c>
      <c r="EY100" s="207" t="e">
        <f t="shared" si="288"/>
        <v>#N/A</v>
      </c>
      <c r="EZ100" s="207" t="e">
        <f t="shared" si="289"/>
        <v>#N/A</v>
      </c>
      <c r="FA100" s="207" t="e">
        <f t="shared" si="290"/>
        <v>#N/A</v>
      </c>
      <c r="FB100" s="207" t="e">
        <f t="shared" si="291"/>
        <v>#N/A</v>
      </c>
      <c r="FC100" s="207" t="e">
        <f t="shared" si="292"/>
        <v>#N/A</v>
      </c>
      <c r="FD100" s="207" t="e">
        <f t="shared" si="293"/>
        <v>#N/A</v>
      </c>
      <c r="FE100" s="207" t="e">
        <f t="shared" si="294"/>
        <v>#N/A</v>
      </c>
      <c r="FF100" s="207" t="e">
        <f t="shared" si="295"/>
        <v>#N/A</v>
      </c>
      <c r="FG100" s="207" t="e">
        <f t="shared" si="296"/>
        <v>#N/A</v>
      </c>
      <c r="FH100" s="207" t="e">
        <f t="shared" si="297"/>
        <v>#N/A</v>
      </c>
      <c r="FI100" s="207" t="e">
        <f t="shared" si="298"/>
        <v>#N/A</v>
      </c>
      <c r="FJ100" s="207" t="e">
        <f t="shared" si="299"/>
        <v>#N/A</v>
      </c>
      <c r="FK100" s="207" t="e">
        <f t="shared" si="300"/>
        <v>#N/A</v>
      </c>
      <c r="FL100" s="207" t="e">
        <f t="shared" si="301"/>
        <v>#N/A</v>
      </c>
      <c r="FM100" s="207" t="e">
        <f t="shared" si="302"/>
        <v>#N/A</v>
      </c>
      <c r="FN100" s="207" t="e">
        <f t="shared" si="303"/>
        <v>#N/A</v>
      </c>
      <c r="FO100" s="207" t="e">
        <f t="shared" si="304"/>
        <v>#N/A</v>
      </c>
      <c r="FP100" s="207" t="e">
        <f t="shared" si="305"/>
        <v>#N/A</v>
      </c>
      <c r="FQ100" s="207" t="e">
        <f t="shared" si="306"/>
        <v>#N/A</v>
      </c>
      <c r="FR100" s="207" t="e">
        <f t="shared" si="307"/>
        <v>#N/A</v>
      </c>
      <c r="FS100" s="207" t="e">
        <f t="shared" si="308"/>
        <v>#N/A</v>
      </c>
      <c r="FT100" s="207" t="e">
        <f t="shared" si="309"/>
        <v>#N/A</v>
      </c>
      <c r="FU100" s="207" t="e">
        <f t="shared" si="310"/>
        <v>#N/A</v>
      </c>
      <c r="FV100" s="207" t="e">
        <f t="shared" si="311"/>
        <v>#N/A</v>
      </c>
      <c r="FW100" s="207" t="e">
        <f t="shared" si="312"/>
        <v>#N/A</v>
      </c>
      <c r="FX100" s="207" t="e">
        <f t="shared" si="313"/>
        <v>#N/A</v>
      </c>
      <c r="FY100" s="207" t="e">
        <f t="shared" si="314"/>
        <v>#N/A</v>
      </c>
      <c r="FZ100" s="207" t="e">
        <f t="shared" si="315"/>
        <v>#N/A</v>
      </c>
      <c r="GA100" s="207" t="e">
        <f t="shared" si="316"/>
        <v>#N/A</v>
      </c>
      <c r="GB100" s="207" t="e">
        <f t="shared" si="317"/>
        <v>#N/A</v>
      </c>
      <c r="GC100" s="207" t="e">
        <f t="shared" si="318"/>
        <v>#N/A</v>
      </c>
      <c r="GD100" s="207" t="e">
        <f t="shared" si="319"/>
        <v>#N/A</v>
      </c>
      <c r="GE100" s="207" t="e">
        <f t="shared" si="320"/>
        <v>#N/A</v>
      </c>
      <c r="GF100" s="207" t="e">
        <f t="shared" si="321"/>
        <v>#N/A</v>
      </c>
      <c r="GG100" s="207" t="e">
        <f t="shared" si="322"/>
        <v>#N/A</v>
      </c>
      <c r="GH100" s="207" t="e">
        <f t="shared" si="323"/>
        <v>#N/A</v>
      </c>
      <c r="GI100" s="207" t="e">
        <f t="shared" si="324"/>
        <v>#N/A</v>
      </c>
      <c r="GJ100" s="207" t="e">
        <f t="shared" si="325"/>
        <v>#N/A</v>
      </c>
      <c r="GK100" s="207" t="e">
        <f t="shared" si="326"/>
        <v>#N/A</v>
      </c>
      <c r="GL100" s="207" t="e">
        <f t="shared" si="327"/>
        <v>#N/A</v>
      </c>
      <c r="GM100" s="207" t="e">
        <f t="shared" si="328"/>
        <v>#N/A</v>
      </c>
      <c r="GN100" s="207" t="e">
        <f t="shared" si="329"/>
        <v>#N/A</v>
      </c>
      <c r="GO100" s="207" t="e">
        <f t="shared" si="330"/>
        <v>#N/A</v>
      </c>
      <c r="GP100" s="207" t="e">
        <f t="shared" si="331"/>
        <v>#N/A</v>
      </c>
      <c r="GQ100" s="207" t="e">
        <f t="shared" si="332"/>
        <v>#N/A</v>
      </c>
      <c r="GR100" s="207" t="e">
        <f t="shared" si="333"/>
        <v>#N/A</v>
      </c>
      <c r="GS100" s="207" t="e">
        <f t="shared" si="334"/>
        <v>#N/A</v>
      </c>
      <c r="GT100" s="207" t="e">
        <f t="shared" si="335"/>
        <v>#N/A</v>
      </c>
      <c r="GU100" s="207" t="e">
        <f t="shared" si="336"/>
        <v>#N/A</v>
      </c>
      <c r="GV100" s="207" t="e">
        <f t="shared" si="337"/>
        <v>#N/A</v>
      </c>
      <c r="GW100" s="207" t="e">
        <f t="shared" si="338"/>
        <v>#N/A</v>
      </c>
      <c r="GX100" s="207" t="e">
        <f t="shared" si="339"/>
        <v>#N/A</v>
      </c>
      <c r="GY100" s="207" t="e">
        <f t="shared" si="340"/>
        <v>#N/A</v>
      </c>
      <c r="GZ100" s="207" t="e">
        <f t="shared" si="341"/>
        <v>#N/A</v>
      </c>
      <c r="HA100" s="207" t="e">
        <f t="shared" si="342"/>
        <v>#N/A</v>
      </c>
      <c r="HB100" s="207" t="e">
        <f t="shared" si="343"/>
        <v>#N/A</v>
      </c>
      <c r="HC100" s="207" t="e">
        <f t="shared" si="344"/>
        <v>#N/A</v>
      </c>
      <c r="HD100" s="207" t="e">
        <f t="shared" si="345"/>
        <v>#N/A</v>
      </c>
      <c r="HE100" s="207" t="e">
        <f t="shared" si="346"/>
        <v>#N/A</v>
      </c>
      <c r="HF100" s="207" t="e">
        <f t="shared" si="347"/>
        <v>#N/A</v>
      </c>
      <c r="HG100" s="207" t="e">
        <f t="shared" si="348"/>
        <v>#N/A</v>
      </c>
      <c r="HH100" s="207" t="e">
        <f t="shared" si="349"/>
        <v>#N/A</v>
      </c>
      <c r="HI100" s="207" t="e">
        <f t="shared" si="350"/>
        <v>#N/A</v>
      </c>
      <c r="HJ100" s="207" t="e">
        <f t="shared" si="351"/>
        <v>#N/A</v>
      </c>
      <c r="HK100" s="207" t="e">
        <f t="shared" si="352"/>
        <v>#N/A</v>
      </c>
      <c r="HL100" s="207" t="e">
        <f t="shared" si="353"/>
        <v>#N/A</v>
      </c>
      <c r="HM100" s="207" t="e">
        <f t="shared" si="354"/>
        <v>#N/A</v>
      </c>
      <c r="HN100" s="207" t="e">
        <f t="shared" si="355"/>
        <v>#N/A</v>
      </c>
      <c r="HO100" s="207" t="e">
        <f t="shared" si="356"/>
        <v>#N/A</v>
      </c>
      <c r="HP100" s="207" t="e">
        <f t="shared" si="357"/>
        <v>#N/A</v>
      </c>
      <c r="HQ100" s="207" t="e">
        <f t="shared" si="358"/>
        <v>#N/A</v>
      </c>
      <c r="HR100" s="207" t="e">
        <f t="shared" si="359"/>
        <v>#N/A</v>
      </c>
      <c r="HS100" s="207" t="e">
        <f t="shared" si="360"/>
        <v>#N/A</v>
      </c>
      <c r="HT100" s="207" t="e">
        <f t="shared" si="361"/>
        <v>#N/A</v>
      </c>
      <c r="HU100" s="207" t="e">
        <f t="shared" si="362"/>
        <v>#N/A</v>
      </c>
      <c r="HV100" s="207" t="e">
        <f t="shared" si="363"/>
        <v>#N/A</v>
      </c>
      <c r="HW100" s="207" t="e">
        <f t="shared" si="364"/>
        <v>#N/A</v>
      </c>
      <c r="HX100" s="207" t="e">
        <f t="shared" si="365"/>
        <v>#N/A</v>
      </c>
      <c r="HY100" s="207" t="e">
        <f t="shared" si="366"/>
        <v>#N/A</v>
      </c>
      <c r="HZ100" s="207" t="e">
        <f t="shared" si="367"/>
        <v>#N/A</v>
      </c>
      <c r="IA100" s="207" t="e">
        <f t="shared" si="368"/>
        <v>#N/A</v>
      </c>
      <c r="IB100" s="207" t="e">
        <f t="shared" si="369"/>
        <v>#N/A</v>
      </c>
    </row>
    <row r="101" spans="1:236" hidden="1" x14ac:dyDescent="0.25">
      <c r="A101" s="22">
        <v>98</v>
      </c>
      <c r="B101" s="110" t="str">
        <f t="shared" si="253"/>
        <v/>
      </c>
      <c r="C101" s="124"/>
      <c r="D101" s="110" t="str">
        <f t="shared" si="254"/>
        <v/>
      </c>
      <c r="E101" s="119" t="str">
        <f t="shared" si="255"/>
        <v/>
      </c>
      <c r="F101" s="23" t="str">
        <f t="shared" si="256"/>
        <v/>
      </c>
      <c r="G101" s="24" t="str">
        <f t="shared" si="257"/>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258"/>
        <v/>
      </c>
      <c r="K101" s="26"/>
      <c r="L101" s="24" t="str">
        <f>IF(OR(F101="",K101=""),"",MATCH(K101,Confidence!$A$1:$A$10,0))</f>
        <v/>
      </c>
      <c r="M101" s="27" t="str">
        <f t="shared" si="259"/>
        <v/>
      </c>
      <c r="N101" s="27" t="str">
        <f t="shared" si="260"/>
        <v/>
      </c>
      <c r="O101" s="24"/>
      <c r="P101" s="111" t="str">
        <f t="shared" si="261"/>
        <v/>
      </c>
      <c r="Q101" s="111" t="str">
        <f t="shared" si="262"/>
        <v/>
      </c>
      <c r="R101" s="39" t="str">
        <f t="shared" si="263"/>
        <v/>
      </c>
      <c r="S101" s="124"/>
      <c r="T101" s="218" t="str">
        <f>IF(AND(B101&gt;0,C101&gt;0,D101&gt;0,M101&gt;0,N101&gt;0,S101&gt;0,NOT(K101="")),ABS(VLOOKUP($S$1,VLookups!$A$28:$B$29,2,FALSE)-_xlfn.BETA.DIST(S101,IF(G101="L",N101,M101),IF(G101="L",M101,N101),TRUE,B101,D101)),"")</f>
        <v/>
      </c>
      <c r="U101" s="121" t="str">
        <f>IF(OR($M101="",$N101=""),"",_xlfn.BETA.INV(ABS(VLOOKUP($S$1,VLookups!$A$28:$B$29,2,FALSE)-U$3),IF($G101="L",$N101,$M101),IF($G101="L",$M101,$N101),$B101,$D101))</f>
        <v/>
      </c>
      <c r="V101" s="122" t="str">
        <f>IF(OR($M101="",$N101=""),"",_xlfn.BETA.INV(ABS(VLOOKUP($S$1,VLookups!$A$28:$B$29,2,FALSE)-V$3),IF($G101="L",$N101,$M101),IF($G101="L",$M101,$N101),$B101,$D101))</f>
        <v/>
      </c>
      <c r="W101" s="121" t="str">
        <f>IF(OR($M101="",$N101=""),"",_xlfn.BETA.INV(ABS(VLOOKUP($S$1,VLookups!$A$28:$B$29,2,FALSE)-W$3),IF($G101="L",$N101,$M101),IF($G101="L",$M101,$N101),$B101,$D101))</f>
        <v/>
      </c>
      <c r="X101" s="122" t="str">
        <f>IF(OR($M101="",$N101=""),"",_xlfn.BETA.INV(ABS(VLOOKUP($S$1,VLookups!$A$28:$B$29,2,FALSE)-X$3),IF($G101="L",$N101,$M101),IF($G101="L",$M101,$N101),$B101,$D101))</f>
        <v/>
      </c>
      <c r="Y101" s="121" t="str">
        <f>IF(OR($M101="",$N101=""),"",_xlfn.BETA.INV(ABS(VLOOKUP($S$1,VLookups!$A$28:$B$29,2,FALSE)-Y$3),IF($G101="L",$N101,$M101),IF($G101="L",$M101,$N101),$B101,$D101))</f>
        <v/>
      </c>
      <c r="Z101" s="122" t="str">
        <f>IF(OR($M101="",$N101=""),"",_xlfn.BETA.INV(ABS(VLOOKUP($S$1,VLookups!$A$28:$B$29,2,FALSE)-Z$3),IF($G101="L",$N101,$M101),IF($G101="L",$M101,$N101),$B101,$D101))</f>
        <v/>
      </c>
      <c r="AA101" s="121" t="str">
        <f>IF(OR($M101="",$N101=""),"",_xlfn.BETA.INV(ABS(VLOOKUP($S$1,VLookups!$A$28:$B$29,2,FALSE)-AA$3),IF($G101="L",$N101,$M101),IF($G101="L",$M101,$N101),$B101,$D101))</f>
        <v/>
      </c>
      <c r="AB101" s="122" t="str">
        <f>IF(OR($M101="",$N101=""),"",_xlfn.BETA.INV(ABS(VLOOKUP($S$1,VLookups!$A$28:$B$29,2,FALSE)-AB$3),IF($G101="L",$N101,$M101),IF($G101="L",$M101,$N101),$B101,$D101))</f>
        <v/>
      </c>
      <c r="AC101" s="121" t="str">
        <f>IF(OR($M101="",$N101=""),"",_xlfn.BETA.INV(ABS(VLOOKUP($S$1,VLookups!$A$28:$B$29,2,FALSE)-AC$3),IF($G101="L",$N101,$M101),IF($G101="L",$M101,$N101),$B101,$D101))</f>
        <v/>
      </c>
      <c r="AD101" s="122" t="str">
        <f>IF(OR($M101="",$N101=""),"",_xlfn.BETA.INV(ABS(VLOOKUP($S$1,VLookups!$A$28:$B$29,2,FALSE)-AD$3),IF($G101="L",$N101,$M101),IF($G101="L",$M101,$N101),$B101,$D101))</f>
        <v/>
      </c>
      <c r="AE101" s="121" t="str">
        <f>IF(OR($M101="",$N101=""),"",_xlfn.BETA.INV(ABS(VLOOKUP($S$1,VLookups!$A$28:$B$29,2,FALSE)-AE$3),IF($G101="L",$N101,$M101),IF($G101="L",$M101,$N101),$B101,$D101))</f>
        <v/>
      </c>
      <c r="AF101" s="122" t="str">
        <f>IF(OR($M101="",$N101=""),"",_xlfn.BETA.INV(ABS(VLOOKUP($S$1,VLookups!$A$28:$B$29,2,FALSE)-AF$3),IF($G101="L",$N101,$M101),IF($G101="L",$M101,$N101),$B101,$D101))</f>
        <v/>
      </c>
      <c r="AG101" s="17"/>
      <c r="AH101" s="208" t="str">
        <f t="shared" si="264"/>
        <v/>
      </c>
      <c r="AI101" s="206" t="str">
        <f t="shared" si="265"/>
        <v/>
      </c>
      <c r="AJ101" s="190" t="str">
        <f t="shared" ref="AJ101:CU101" si="432">IF(ISNONTEXT($AH101),AI101+$AH101,"")</f>
        <v/>
      </c>
      <c r="AK101" s="190" t="str">
        <f t="shared" si="432"/>
        <v/>
      </c>
      <c r="AL101" s="190" t="str">
        <f t="shared" si="432"/>
        <v/>
      </c>
      <c r="AM101" s="190" t="str">
        <f t="shared" si="432"/>
        <v/>
      </c>
      <c r="AN101" s="190" t="str">
        <f t="shared" si="432"/>
        <v/>
      </c>
      <c r="AO101" s="190" t="str">
        <f t="shared" si="432"/>
        <v/>
      </c>
      <c r="AP101" s="190" t="str">
        <f t="shared" si="432"/>
        <v/>
      </c>
      <c r="AQ101" s="190" t="str">
        <f t="shared" si="432"/>
        <v/>
      </c>
      <c r="AR101" s="190" t="str">
        <f t="shared" si="432"/>
        <v/>
      </c>
      <c r="AS101" s="190" t="str">
        <f t="shared" si="432"/>
        <v/>
      </c>
      <c r="AT101" s="190" t="str">
        <f t="shared" si="432"/>
        <v/>
      </c>
      <c r="AU101" s="190" t="str">
        <f t="shared" si="432"/>
        <v/>
      </c>
      <c r="AV101" s="190" t="str">
        <f t="shared" si="432"/>
        <v/>
      </c>
      <c r="AW101" s="190" t="str">
        <f t="shared" si="432"/>
        <v/>
      </c>
      <c r="AX101" s="190" t="str">
        <f t="shared" si="432"/>
        <v/>
      </c>
      <c r="AY101" s="190" t="str">
        <f t="shared" si="432"/>
        <v/>
      </c>
      <c r="AZ101" s="190" t="str">
        <f t="shared" si="432"/>
        <v/>
      </c>
      <c r="BA101" s="190" t="str">
        <f t="shared" si="432"/>
        <v/>
      </c>
      <c r="BB101" s="190" t="str">
        <f t="shared" si="432"/>
        <v/>
      </c>
      <c r="BC101" s="190" t="str">
        <f t="shared" si="432"/>
        <v/>
      </c>
      <c r="BD101" s="190" t="str">
        <f t="shared" si="432"/>
        <v/>
      </c>
      <c r="BE101" s="190" t="str">
        <f t="shared" si="432"/>
        <v/>
      </c>
      <c r="BF101" s="190" t="str">
        <f t="shared" si="432"/>
        <v/>
      </c>
      <c r="BG101" s="190" t="str">
        <f t="shared" si="432"/>
        <v/>
      </c>
      <c r="BH101" s="190" t="str">
        <f t="shared" si="432"/>
        <v/>
      </c>
      <c r="BI101" s="190" t="str">
        <f t="shared" si="432"/>
        <v/>
      </c>
      <c r="BJ101" s="190" t="str">
        <f t="shared" si="432"/>
        <v/>
      </c>
      <c r="BK101" s="190" t="str">
        <f t="shared" si="432"/>
        <v/>
      </c>
      <c r="BL101" s="190" t="str">
        <f t="shared" si="432"/>
        <v/>
      </c>
      <c r="BM101" s="190" t="str">
        <f t="shared" si="432"/>
        <v/>
      </c>
      <c r="BN101" s="190" t="str">
        <f t="shared" si="432"/>
        <v/>
      </c>
      <c r="BO101" s="190" t="str">
        <f t="shared" si="432"/>
        <v/>
      </c>
      <c r="BP101" s="190" t="str">
        <f t="shared" si="432"/>
        <v/>
      </c>
      <c r="BQ101" s="190" t="str">
        <f t="shared" si="432"/>
        <v/>
      </c>
      <c r="BR101" s="190" t="str">
        <f t="shared" si="432"/>
        <v/>
      </c>
      <c r="BS101" s="190" t="str">
        <f t="shared" si="432"/>
        <v/>
      </c>
      <c r="BT101" s="190" t="str">
        <f t="shared" si="432"/>
        <v/>
      </c>
      <c r="BU101" s="190" t="str">
        <f t="shared" si="432"/>
        <v/>
      </c>
      <c r="BV101" s="190" t="str">
        <f t="shared" si="432"/>
        <v/>
      </c>
      <c r="BW101" s="190" t="str">
        <f t="shared" si="432"/>
        <v/>
      </c>
      <c r="BX101" s="190" t="str">
        <f t="shared" si="432"/>
        <v/>
      </c>
      <c r="BY101" s="190" t="str">
        <f t="shared" si="432"/>
        <v/>
      </c>
      <c r="BZ101" s="190" t="str">
        <f t="shared" si="432"/>
        <v/>
      </c>
      <c r="CA101" s="190" t="str">
        <f t="shared" si="432"/>
        <v/>
      </c>
      <c r="CB101" s="190" t="str">
        <f t="shared" si="432"/>
        <v/>
      </c>
      <c r="CC101" s="190" t="str">
        <f t="shared" si="432"/>
        <v/>
      </c>
      <c r="CD101" s="190" t="str">
        <f t="shared" si="432"/>
        <v/>
      </c>
      <c r="CE101" s="190" t="str">
        <f t="shared" si="432"/>
        <v/>
      </c>
      <c r="CF101" s="190" t="str">
        <f t="shared" si="432"/>
        <v/>
      </c>
      <c r="CG101" s="190" t="str">
        <f t="shared" si="432"/>
        <v/>
      </c>
      <c r="CH101" s="190" t="str">
        <f t="shared" si="432"/>
        <v/>
      </c>
      <c r="CI101" s="190" t="str">
        <f t="shared" si="432"/>
        <v/>
      </c>
      <c r="CJ101" s="190" t="str">
        <f t="shared" si="432"/>
        <v/>
      </c>
      <c r="CK101" s="190" t="str">
        <f t="shared" si="432"/>
        <v/>
      </c>
      <c r="CL101" s="190" t="str">
        <f t="shared" si="432"/>
        <v/>
      </c>
      <c r="CM101" s="190" t="str">
        <f t="shared" si="432"/>
        <v/>
      </c>
      <c r="CN101" s="190" t="str">
        <f t="shared" si="432"/>
        <v/>
      </c>
      <c r="CO101" s="190" t="str">
        <f t="shared" si="432"/>
        <v/>
      </c>
      <c r="CP101" s="190" t="str">
        <f t="shared" si="432"/>
        <v/>
      </c>
      <c r="CQ101" s="190" t="str">
        <f t="shared" si="432"/>
        <v/>
      </c>
      <c r="CR101" s="190" t="str">
        <f t="shared" si="432"/>
        <v/>
      </c>
      <c r="CS101" s="190" t="str">
        <f t="shared" si="432"/>
        <v/>
      </c>
      <c r="CT101" s="190" t="str">
        <f t="shared" si="432"/>
        <v/>
      </c>
      <c r="CU101" s="190" t="str">
        <f t="shared" si="432"/>
        <v/>
      </c>
      <c r="CV101" s="190" t="str">
        <f t="shared" ref="CV101:ED101" si="433">IF(ISNONTEXT($AH101),CU101+$AH101,"")</f>
        <v/>
      </c>
      <c r="CW101" s="190" t="str">
        <f t="shared" si="433"/>
        <v/>
      </c>
      <c r="CX101" s="190" t="str">
        <f t="shared" si="433"/>
        <v/>
      </c>
      <c r="CY101" s="190" t="str">
        <f t="shared" si="433"/>
        <v/>
      </c>
      <c r="CZ101" s="190" t="str">
        <f t="shared" si="433"/>
        <v/>
      </c>
      <c r="DA101" s="190" t="str">
        <f t="shared" si="433"/>
        <v/>
      </c>
      <c r="DB101" s="190" t="str">
        <f t="shared" si="433"/>
        <v/>
      </c>
      <c r="DC101" s="190" t="str">
        <f t="shared" si="433"/>
        <v/>
      </c>
      <c r="DD101" s="190" t="str">
        <f t="shared" si="433"/>
        <v/>
      </c>
      <c r="DE101" s="190" t="str">
        <f t="shared" si="433"/>
        <v/>
      </c>
      <c r="DF101" s="190" t="str">
        <f t="shared" si="433"/>
        <v/>
      </c>
      <c r="DG101" s="190" t="str">
        <f t="shared" si="433"/>
        <v/>
      </c>
      <c r="DH101" s="190" t="str">
        <f t="shared" si="433"/>
        <v/>
      </c>
      <c r="DI101" s="190" t="str">
        <f t="shared" si="433"/>
        <v/>
      </c>
      <c r="DJ101" s="190" t="str">
        <f t="shared" si="433"/>
        <v/>
      </c>
      <c r="DK101" s="190" t="str">
        <f t="shared" si="433"/>
        <v/>
      </c>
      <c r="DL101" s="190" t="str">
        <f t="shared" si="433"/>
        <v/>
      </c>
      <c r="DM101" s="190" t="str">
        <f t="shared" si="433"/>
        <v/>
      </c>
      <c r="DN101" s="190" t="str">
        <f t="shared" si="433"/>
        <v/>
      </c>
      <c r="DO101" s="190" t="str">
        <f t="shared" si="433"/>
        <v/>
      </c>
      <c r="DP101" s="190" t="str">
        <f t="shared" si="433"/>
        <v/>
      </c>
      <c r="DQ101" s="190" t="str">
        <f t="shared" si="433"/>
        <v/>
      </c>
      <c r="DR101" s="190" t="str">
        <f t="shared" si="433"/>
        <v/>
      </c>
      <c r="DS101" s="190" t="str">
        <f t="shared" si="433"/>
        <v/>
      </c>
      <c r="DT101" s="190" t="str">
        <f t="shared" si="433"/>
        <v/>
      </c>
      <c r="DU101" s="190" t="str">
        <f t="shared" si="433"/>
        <v/>
      </c>
      <c r="DV101" s="190" t="str">
        <f t="shared" si="433"/>
        <v/>
      </c>
      <c r="DW101" s="190" t="str">
        <f t="shared" si="433"/>
        <v/>
      </c>
      <c r="DX101" s="190" t="str">
        <f t="shared" si="433"/>
        <v/>
      </c>
      <c r="DY101" s="190" t="str">
        <f t="shared" si="433"/>
        <v/>
      </c>
      <c r="DZ101" s="190" t="str">
        <f t="shared" si="433"/>
        <v/>
      </c>
      <c r="EA101" s="190" t="str">
        <f t="shared" si="433"/>
        <v/>
      </c>
      <c r="EB101" s="190" t="str">
        <f t="shared" si="433"/>
        <v/>
      </c>
      <c r="EC101" s="190" t="str">
        <f t="shared" si="433"/>
        <v/>
      </c>
      <c r="ED101" s="190" t="str">
        <f t="shared" si="433"/>
        <v/>
      </c>
      <c r="EE101" s="206" t="str">
        <f t="shared" si="268"/>
        <v/>
      </c>
      <c r="EF101" s="207" t="e">
        <f t="shared" si="269"/>
        <v>#N/A</v>
      </c>
      <c r="EG101" s="207" t="e">
        <f t="shared" si="270"/>
        <v>#N/A</v>
      </c>
      <c r="EH101" s="207" t="e">
        <f t="shared" si="271"/>
        <v>#N/A</v>
      </c>
      <c r="EI101" s="207" t="e">
        <f t="shared" si="272"/>
        <v>#N/A</v>
      </c>
      <c r="EJ101" s="207" t="e">
        <f t="shared" si="273"/>
        <v>#N/A</v>
      </c>
      <c r="EK101" s="207" t="e">
        <f t="shared" si="274"/>
        <v>#N/A</v>
      </c>
      <c r="EL101" s="207" t="e">
        <f t="shared" si="275"/>
        <v>#N/A</v>
      </c>
      <c r="EM101" s="207" t="e">
        <f t="shared" si="276"/>
        <v>#N/A</v>
      </c>
      <c r="EN101" s="207" t="e">
        <f t="shared" si="277"/>
        <v>#N/A</v>
      </c>
      <c r="EO101" s="207" t="e">
        <f t="shared" si="278"/>
        <v>#N/A</v>
      </c>
      <c r="EP101" s="207" t="e">
        <f t="shared" si="279"/>
        <v>#N/A</v>
      </c>
      <c r="EQ101" s="207" t="e">
        <f t="shared" si="280"/>
        <v>#N/A</v>
      </c>
      <c r="ER101" s="207" t="e">
        <f t="shared" si="281"/>
        <v>#N/A</v>
      </c>
      <c r="ES101" s="207" t="e">
        <f t="shared" si="282"/>
        <v>#N/A</v>
      </c>
      <c r="ET101" s="207" t="e">
        <f t="shared" si="283"/>
        <v>#N/A</v>
      </c>
      <c r="EU101" s="207" t="e">
        <f t="shared" si="284"/>
        <v>#N/A</v>
      </c>
      <c r="EV101" s="207" t="e">
        <f t="shared" si="285"/>
        <v>#N/A</v>
      </c>
      <c r="EW101" s="207" t="e">
        <f t="shared" si="286"/>
        <v>#N/A</v>
      </c>
      <c r="EX101" s="207" t="e">
        <f t="shared" si="287"/>
        <v>#N/A</v>
      </c>
      <c r="EY101" s="207" t="e">
        <f t="shared" si="288"/>
        <v>#N/A</v>
      </c>
      <c r="EZ101" s="207" t="e">
        <f t="shared" si="289"/>
        <v>#N/A</v>
      </c>
      <c r="FA101" s="207" t="e">
        <f t="shared" si="290"/>
        <v>#N/A</v>
      </c>
      <c r="FB101" s="207" t="e">
        <f t="shared" si="291"/>
        <v>#N/A</v>
      </c>
      <c r="FC101" s="207" t="e">
        <f t="shared" si="292"/>
        <v>#N/A</v>
      </c>
      <c r="FD101" s="207" t="e">
        <f t="shared" si="293"/>
        <v>#N/A</v>
      </c>
      <c r="FE101" s="207" t="e">
        <f t="shared" si="294"/>
        <v>#N/A</v>
      </c>
      <c r="FF101" s="207" t="e">
        <f t="shared" si="295"/>
        <v>#N/A</v>
      </c>
      <c r="FG101" s="207" t="e">
        <f t="shared" si="296"/>
        <v>#N/A</v>
      </c>
      <c r="FH101" s="207" t="e">
        <f t="shared" si="297"/>
        <v>#N/A</v>
      </c>
      <c r="FI101" s="207" t="e">
        <f t="shared" si="298"/>
        <v>#N/A</v>
      </c>
      <c r="FJ101" s="207" t="e">
        <f t="shared" si="299"/>
        <v>#N/A</v>
      </c>
      <c r="FK101" s="207" t="e">
        <f t="shared" si="300"/>
        <v>#N/A</v>
      </c>
      <c r="FL101" s="207" t="e">
        <f t="shared" si="301"/>
        <v>#N/A</v>
      </c>
      <c r="FM101" s="207" t="e">
        <f t="shared" si="302"/>
        <v>#N/A</v>
      </c>
      <c r="FN101" s="207" t="e">
        <f t="shared" si="303"/>
        <v>#N/A</v>
      </c>
      <c r="FO101" s="207" t="e">
        <f t="shared" si="304"/>
        <v>#N/A</v>
      </c>
      <c r="FP101" s="207" t="e">
        <f t="shared" si="305"/>
        <v>#N/A</v>
      </c>
      <c r="FQ101" s="207" t="e">
        <f t="shared" si="306"/>
        <v>#N/A</v>
      </c>
      <c r="FR101" s="207" t="e">
        <f t="shared" si="307"/>
        <v>#N/A</v>
      </c>
      <c r="FS101" s="207" t="e">
        <f t="shared" si="308"/>
        <v>#N/A</v>
      </c>
      <c r="FT101" s="207" t="e">
        <f t="shared" si="309"/>
        <v>#N/A</v>
      </c>
      <c r="FU101" s="207" t="e">
        <f t="shared" si="310"/>
        <v>#N/A</v>
      </c>
      <c r="FV101" s="207" t="e">
        <f t="shared" si="311"/>
        <v>#N/A</v>
      </c>
      <c r="FW101" s="207" t="e">
        <f t="shared" si="312"/>
        <v>#N/A</v>
      </c>
      <c r="FX101" s="207" t="e">
        <f t="shared" si="313"/>
        <v>#N/A</v>
      </c>
      <c r="FY101" s="207" t="e">
        <f t="shared" si="314"/>
        <v>#N/A</v>
      </c>
      <c r="FZ101" s="207" t="e">
        <f t="shared" si="315"/>
        <v>#N/A</v>
      </c>
      <c r="GA101" s="207" t="e">
        <f t="shared" si="316"/>
        <v>#N/A</v>
      </c>
      <c r="GB101" s="207" t="e">
        <f t="shared" si="317"/>
        <v>#N/A</v>
      </c>
      <c r="GC101" s="207" t="e">
        <f t="shared" si="318"/>
        <v>#N/A</v>
      </c>
      <c r="GD101" s="207" t="e">
        <f t="shared" si="319"/>
        <v>#N/A</v>
      </c>
      <c r="GE101" s="207" t="e">
        <f t="shared" si="320"/>
        <v>#N/A</v>
      </c>
      <c r="GF101" s="207" t="e">
        <f t="shared" si="321"/>
        <v>#N/A</v>
      </c>
      <c r="GG101" s="207" t="e">
        <f t="shared" si="322"/>
        <v>#N/A</v>
      </c>
      <c r="GH101" s="207" t="e">
        <f t="shared" si="323"/>
        <v>#N/A</v>
      </c>
      <c r="GI101" s="207" t="e">
        <f t="shared" si="324"/>
        <v>#N/A</v>
      </c>
      <c r="GJ101" s="207" t="e">
        <f t="shared" si="325"/>
        <v>#N/A</v>
      </c>
      <c r="GK101" s="207" t="e">
        <f t="shared" si="326"/>
        <v>#N/A</v>
      </c>
      <c r="GL101" s="207" t="e">
        <f t="shared" si="327"/>
        <v>#N/A</v>
      </c>
      <c r="GM101" s="207" t="e">
        <f t="shared" si="328"/>
        <v>#N/A</v>
      </c>
      <c r="GN101" s="207" t="e">
        <f t="shared" si="329"/>
        <v>#N/A</v>
      </c>
      <c r="GO101" s="207" t="e">
        <f t="shared" si="330"/>
        <v>#N/A</v>
      </c>
      <c r="GP101" s="207" t="e">
        <f t="shared" si="331"/>
        <v>#N/A</v>
      </c>
      <c r="GQ101" s="207" t="e">
        <f t="shared" si="332"/>
        <v>#N/A</v>
      </c>
      <c r="GR101" s="207" t="e">
        <f t="shared" si="333"/>
        <v>#N/A</v>
      </c>
      <c r="GS101" s="207" t="e">
        <f t="shared" si="334"/>
        <v>#N/A</v>
      </c>
      <c r="GT101" s="207" t="e">
        <f t="shared" si="335"/>
        <v>#N/A</v>
      </c>
      <c r="GU101" s="207" t="e">
        <f t="shared" si="336"/>
        <v>#N/A</v>
      </c>
      <c r="GV101" s="207" t="e">
        <f t="shared" si="337"/>
        <v>#N/A</v>
      </c>
      <c r="GW101" s="207" t="e">
        <f t="shared" si="338"/>
        <v>#N/A</v>
      </c>
      <c r="GX101" s="207" t="e">
        <f t="shared" si="339"/>
        <v>#N/A</v>
      </c>
      <c r="GY101" s="207" t="e">
        <f t="shared" si="340"/>
        <v>#N/A</v>
      </c>
      <c r="GZ101" s="207" t="e">
        <f t="shared" si="341"/>
        <v>#N/A</v>
      </c>
      <c r="HA101" s="207" t="e">
        <f t="shared" si="342"/>
        <v>#N/A</v>
      </c>
      <c r="HB101" s="207" t="e">
        <f t="shared" si="343"/>
        <v>#N/A</v>
      </c>
      <c r="HC101" s="207" t="e">
        <f t="shared" si="344"/>
        <v>#N/A</v>
      </c>
      <c r="HD101" s="207" t="e">
        <f t="shared" si="345"/>
        <v>#N/A</v>
      </c>
      <c r="HE101" s="207" t="e">
        <f t="shared" si="346"/>
        <v>#N/A</v>
      </c>
      <c r="HF101" s="207" t="e">
        <f t="shared" si="347"/>
        <v>#N/A</v>
      </c>
      <c r="HG101" s="207" t="e">
        <f t="shared" si="348"/>
        <v>#N/A</v>
      </c>
      <c r="HH101" s="207" t="e">
        <f t="shared" si="349"/>
        <v>#N/A</v>
      </c>
      <c r="HI101" s="207" t="e">
        <f t="shared" si="350"/>
        <v>#N/A</v>
      </c>
      <c r="HJ101" s="207" t="e">
        <f t="shared" si="351"/>
        <v>#N/A</v>
      </c>
      <c r="HK101" s="207" t="e">
        <f t="shared" si="352"/>
        <v>#N/A</v>
      </c>
      <c r="HL101" s="207" t="e">
        <f t="shared" si="353"/>
        <v>#N/A</v>
      </c>
      <c r="HM101" s="207" t="e">
        <f t="shared" si="354"/>
        <v>#N/A</v>
      </c>
      <c r="HN101" s="207" t="e">
        <f t="shared" si="355"/>
        <v>#N/A</v>
      </c>
      <c r="HO101" s="207" t="e">
        <f t="shared" si="356"/>
        <v>#N/A</v>
      </c>
      <c r="HP101" s="207" t="e">
        <f t="shared" si="357"/>
        <v>#N/A</v>
      </c>
      <c r="HQ101" s="207" t="e">
        <f t="shared" si="358"/>
        <v>#N/A</v>
      </c>
      <c r="HR101" s="207" t="e">
        <f t="shared" si="359"/>
        <v>#N/A</v>
      </c>
      <c r="HS101" s="207" t="e">
        <f t="shared" si="360"/>
        <v>#N/A</v>
      </c>
      <c r="HT101" s="207" t="e">
        <f t="shared" si="361"/>
        <v>#N/A</v>
      </c>
      <c r="HU101" s="207" t="e">
        <f t="shared" si="362"/>
        <v>#N/A</v>
      </c>
      <c r="HV101" s="207" t="e">
        <f t="shared" si="363"/>
        <v>#N/A</v>
      </c>
      <c r="HW101" s="207" t="e">
        <f t="shared" si="364"/>
        <v>#N/A</v>
      </c>
      <c r="HX101" s="207" t="e">
        <f t="shared" si="365"/>
        <v>#N/A</v>
      </c>
      <c r="HY101" s="207" t="e">
        <f t="shared" si="366"/>
        <v>#N/A</v>
      </c>
      <c r="HZ101" s="207" t="e">
        <f t="shared" si="367"/>
        <v>#N/A</v>
      </c>
      <c r="IA101" s="207" t="e">
        <f t="shared" si="368"/>
        <v>#N/A</v>
      </c>
      <c r="IB101" s="207" t="e">
        <f t="shared" si="369"/>
        <v>#N/A</v>
      </c>
    </row>
    <row r="102" spans="1:236" hidden="1" x14ac:dyDescent="0.25">
      <c r="A102" s="22">
        <v>99</v>
      </c>
      <c r="B102" s="110" t="str">
        <f t="shared" si="253"/>
        <v/>
      </c>
      <c r="C102" s="124"/>
      <c r="D102" s="110" t="str">
        <f t="shared" si="254"/>
        <v/>
      </c>
      <c r="E102" s="119" t="str">
        <f t="shared" si="255"/>
        <v/>
      </c>
      <c r="F102" s="23" t="str">
        <f t="shared" si="256"/>
        <v/>
      </c>
      <c r="G102" s="24" t="str">
        <f t="shared" si="257"/>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258"/>
        <v/>
      </c>
      <c r="K102" s="26"/>
      <c r="L102" s="24" t="str">
        <f>IF(OR(F102="",K102=""),"",MATCH(K102,Confidence!$A$1:$A$10,0))</f>
        <v/>
      </c>
      <c r="M102" s="27" t="str">
        <f t="shared" si="259"/>
        <v/>
      </c>
      <c r="N102" s="27" t="str">
        <f t="shared" si="260"/>
        <v/>
      </c>
      <c r="O102" s="24"/>
      <c r="P102" s="111" t="str">
        <f t="shared" si="261"/>
        <v/>
      </c>
      <c r="Q102" s="111" t="str">
        <f t="shared" si="262"/>
        <v/>
      </c>
      <c r="R102" s="39" t="str">
        <f t="shared" si="263"/>
        <v/>
      </c>
      <c r="S102" s="124"/>
      <c r="T102" s="218" t="str">
        <f>IF(AND(B102&gt;0,C102&gt;0,D102&gt;0,M102&gt;0,N102&gt;0,S102&gt;0,NOT(K102="")),ABS(VLOOKUP($S$1,VLookups!$A$28:$B$29,2,FALSE)-_xlfn.BETA.DIST(S102,IF(G102="L",N102,M102),IF(G102="L",M102,N102),TRUE,B102,D102)),"")</f>
        <v/>
      </c>
      <c r="U102" s="121" t="str">
        <f>IF(OR($M102="",$N102=""),"",_xlfn.BETA.INV(ABS(VLOOKUP($S$1,VLookups!$A$28:$B$29,2,FALSE)-U$3),IF($G102="L",$N102,$M102),IF($G102="L",$M102,$N102),$B102,$D102))</f>
        <v/>
      </c>
      <c r="V102" s="122" t="str">
        <f>IF(OR($M102="",$N102=""),"",_xlfn.BETA.INV(ABS(VLOOKUP($S$1,VLookups!$A$28:$B$29,2,FALSE)-V$3),IF($G102="L",$N102,$M102),IF($G102="L",$M102,$N102),$B102,$D102))</f>
        <v/>
      </c>
      <c r="W102" s="121" t="str">
        <f>IF(OR($M102="",$N102=""),"",_xlfn.BETA.INV(ABS(VLOOKUP($S$1,VLookups!$A$28:$B$29,2,FALSE)-W$3),IF($G102="L",$N102,$M102),IF($G102="L",$M102,$N102),$B102,$D102))</f>
        <v/>
      </c>
      <c r="X102" s="122" t="str">
        <f>IF(OR($M102="",$N102=""),"",_xlfn.BETA.INV(ABS(VLOOKUP($S$1,VLookups!$A$28:$B$29,2,FALSE)-X$3),IF($G102="L",$N102,$M102),IF($G102="L",$M102,$N102),$B102,$D102))</f>
        <v/>
      </c>
      <c r="Y102" s="121" t="str">
        <f>IF(OR($M102="",$N102=""),"",_xlfn.BETA.INV(ABS(VLOOKUP($S$1,VLookups!$A$28:$B$29,2,FALSE)-Y$3),IF($G102="L",$N102,$M102),IF($G102="L",$M102,$N102),$B102,$D102))</f>
        <v/>
      </c>
      <c r="Z102" s="122" t="str">
        <f>IF(OR($M102="",$N102=""),"",_xlfn.BETA.INV(ABS(VLOOKUP($S$1,VLookups!$A$28:$B$29,2,FALSE)-Z$3),IF($G102="L",$N102,$M102),IF($G102="L",$M102,$N102),$B102,$D102))</f>
        <v/>
      </c>
      <c r="AA102" s="121" t="str">
        <f>IF(OR($M102="",$N102=""),"",_xlfn.BETA.INV(ABS(VLOOKUP($S$1,VLookups!$A$28:$B$29,2,FALSE)-AA$3),IF($G102="L",$N102,$M102),IF($G102="L",$M102,$N102),$B102,$D102))</f>
        <v/>
      </c>
      <c r="AB102" s="122" t="str">
        <f>IF(OR($M102="",$N102=""),"",_xlfn.BETA.INV(ABS(VLOOKUP($S$1,VLookups!$A$28:$B$29,2,FALSE)-AB$3),IF($G102="L",$N102,$M102),IF($G102="L",$M102,$N102),$B102,$D102))</f>
        <v/>
      </c>
      <c r="AC102" s="121" t="str">
        <f>IF(OR($M102="",$N102=""),"",_xlfn.BETA.INV(ABS(VLOOKUP($S$1,VLookups!$A$28:$B$29,2,FALSE)-AC$3),IF($G102="L",$N102,$M102),IF($G102="L",$M102,$N102),$B102,$D102))</f>
        <v/>
      </c>
      <c r="AD102" s="122" t="str">
        <f>IF(OR($M102="",$N102=""),"",_xlfn.BETA.INV(ABS(VLOOKUP($S$1,VLookups!$A$28:$B$29,2,FALSE)-AD$3),IF($G102="L",$N102,$M102),IF($G102="L",$M102,$N102),$B102,$D102))</f>
        <v/>
      </c>
      <c r="AE102" s="121" t="str">
        <f>IF(OR($M102="",$N102=""),"",_xlfn.BETA.INV(ABS(VLOOKUP($S$1,VLookups!$A$28:$B$29,2,FALSE)-AE$3),IF($G102="L",$N102,$M102),IF($G102="L",$M102,$N102),$B102,$D102))</f>
        <v/>
      </c>
      <c r="AF102" s="122" t="str">
        <f>IF(OR($M102="",$N102=""),"",_xlfn.BETA.INV(ABS(VLOOKUP($S$1,VLookups!$A$28:$B$29,2,FALSE)-AF$3),IF($G102="L",$N102,$M102),IF($G102="L",$M102,$N102),$B102,$D102))</f>
        <v/>
      </c>
      <c r="AG102" s="17"/>
      <c r="AH102" s="208" t="str">
        <f t="shared" si="264"/>
        <v/>
      </c>
      <c r="AI102" s="206" t="str">
        <f t="shared" si="265"/>
        <v/>
      </c>
      <c r="AJ102" s="190" t="str">
        <f t="shared" ref="AJ102:CU102" si="434">IF(ISNONTEXT($AH102),AI102+$AH102,"")</f>
        <v/>
      </c>
      <c r="AK102" s="190" t="str">
        <f t="shared" si="434"/>
        <v/>
      </c>
      <c r="AL102" s="190" t="str">
        <f t="shared" si="434"/>
        <v/>
      </c>
      <c r="AM102" s="190" t="str">
        <f t="shared" si="434"/>
        <v/>
      </c>
      <c r="AN102" s="190" t="str">
        <f t="shared" si="434"/>
        <v/>
      </c>
      <c r="AO102" s="190" t="str">
        <f t="shared" si="434"/>
        <v/>
      </c>
      <c r="AP102" s="190" t="str">
        <f t="shared" si="434"/>
        <v/>
      </c>
      <c r="AQ102" s="190" t="str">
        <f t="shared" si="434"/>
        <v/>
      </c>
      <c r="AR102" s="190" t="str">
        <f t="shared" si="434"/>
        <v/>
      </c>
      <c r="AS102" s="190" t="str">
        <f t="shared" si="434"/>
        <v/>
      </c>
      <c r="AT102" s="190" t="str">
        <f t="shared" si="434"/>
        <v/>
      </c>
      <c r="AU102" s="190" t="str">
        <f t="shared" si="434"/>
        <v/>
      </c>
      <c r="AV102" s="190" t="str">
        <f t="shared" si="434"/>
        <v/>
      </c>
      <c r="AW102" s="190" t="str">
        <f t="shared" si="434"/>
        <v/>
      </c>
      <c r="AX102" s="190" t="str">
        <f t="shared" si="434"/>
        <v/>
      </c>
      <c r="AY102" s="190" t="str">
        <f t="shared" si="434"/>
        <v/>
      </c>
      <c r="AZ102" s="190" t="str">
        <f t="shared" si="434"/>
        <v/>
      </c>
      <c r="BA102" s="190" t="str">
        <f t="shared" si="434"/>
        <v/>
      </c>
      <c r="BB102" s="190" t="str">
        <f t="shared" si="434"/>
        <v/>
      </c>
      <c r="BC102" s="190" t="str">
        <f t="shared" si="434"/>
        <v/>
      </c>
      <c r="BD102" s="190" t="str">
        <f t="shared" si="434"/>
        <v/>
      </c>
      <c r="BE102" s="190" t="str">
        <f t="shared" si="434"/>
        <v/>
      </c>
      <c r="BF102" s="190" t="str">
        <f t="shared" si="434"/>
        <v/>
      </c>
      <c r="BG102" s="190" t="str">
        <f t="shared" si="434"/>
        <v/>
      </c>
      <c r="BH102" s="190" t="str">
        <f t="shared" si="434"/>
        <v/>
      </c>
      <c r="BI102" s="190" t="str">
        <f t="shared" si="434"/>
        <v/>
      </c>
      <c r="BJ102" s="190" t="str">
        <f t="shared" si="434"/>
        <v/>
      </c>
      <c r="BK102" s="190" t="str">
        <f t="shared" si="434"/>
        <v/>
      </c>
      <c r="BL102" s="190" t="str">
        <f t="shared" si="434"/>
        <v/>
      </c>
      <c r="BM102" s="190" t="str">
        <f t="shared" si="434"/>
        <v/>
      </c>
      <c r="BN102" s="190" t="str">
        <f t="shared" si="434"/>
        <v/>
      </c>
      <c r="BO102" s="190" t="str">
        <f t="shared" si="434"/>
        <v/>
      </c>
      <c r="BP102" s="190" t="str">
        <f t="shared" si="434"/>
        <v/>
      </c>
      <c r="BQ102" s="190" t="str">
        <f t="shared" si="434"/>
        <v/>
      </c>
      <c r="BR102" s="190" t="str">
        <f t="shared" si="434"/>
        <v/>
      </c>
      <c r="BS102" s="190" t="str">
        <f t="shared" si="434"/>
        <v/>
      </c>
      <c r="BT102" s="190" t="str">
        <f t="shared" si="434"/>
        <v/>
      </c>
      <c r="BU102" s="190" t="str">
        <f t="shared" si="434"/>
        <v/>
      </c>
      <c r="BV102" s="190" t="str">
        <f t="shared" si="434"/>
        <v/>
      </c>
      <c r="BW102" s="190" t="str">
        <f t="shared" si="434"/>
        <v/>
      </c>
      <c r="BX102" s="190" t="str">
        <f t="shared" si="434"/>
        <v/>
      </c>
      <c r="BY102" s="190" t="str">
        <f t="shared" si="434"/>
        <v/>
      </c>
      <c r="BZ102" s="190" t="str">
        <f t="shared" si="434"/>
        <v/>
      </c>
      <c r="CA102" s="190" t="str">
        <f t="shared" si="434"/>
        <v/>
      </c>
      <c r="CB102" s="190" t="str">
        <f t="shared" si="434"/>
        <v/>
      </c>
      <c r="CC102" s="190" t="str">
        <f t="shared" si="434"/>
        <v/>
      </c>
      <c r="CD102" s="190" t="str">
        <f t="shared" si="434"/>
        <v/>
      </c>
      <c r="CE102" s="190" t="str">
        <f t="shared" si="434"/>
        <v/>
      </c>
      <c r="CF102" s="190" t="str">
        <f t="shared" si="434"/>
        <v/>
      </c>
      <c r="CG102" s="190" t="str">
        <f t="shared" si="434"/>
        <v/>
      </c>
      <c r="CH102" s="190" t="str">
        <f t="shared" si="434"/>
        <v/>
      </c>
      <c r="CI102" s="190" t="str">
        <f t="shared" si="434"/>
        <v/>
      </c>
      <c r="CJ102" s="190" t="str">
        <f t="shared" si="434"/>
        <v/>
      </c>
      <c r="CK102" s="190" t="str">
        <f t="shared" si="434"/>
        <v/>
      </c>
      <c r="CL102" s="190" t="str">
        <f t="shared" si="434"/>
        <v/>
      </c>
      <c r="CM102" s="190" t="str">
        <f t="shared" si="434"/>
        <v/>
      </c>
      <c r="CN102" s="190" t="str">
        <f t="shared" si="434"/>
        <v/>
      </c>
      <c r="CO102" s="190" t="str">
        <f t="shared" si="434"/>
        <v/>
      </c>
      <c r="CP102" s="190" t="str">
        <f t="shared" si="434"/>
        <v/>
      </c>
      <c r="CQ102" s="190" t="str">
        <f t="shared" si="434"/>
        <v/>
      </c>
      <c r="CR102" s="190" t="str">
        <f t="shared" si="434"/>
        <v/>
      </c>
      <c r="CS102" s="190" t="str">
        <f t="shared" si="434"/>
        <v/>
      </c>
      <c r="CT102" s="190" t="str">
        <f t="shared" si="434"/>
        <v/>
      </c>
      <c r="CU102" s="190" t="str">
        <f t="shared" si="434"/>
        <v/>
      </c>
      <c r="CV102" s="190" t="str">
        <f t="shared" ref="CV102:ED102" si="435">IF(ISNONTEXT($AH102),CU102+$AH102,"")</f>
        <v/>
      </c>
      <c r="CW102" s="190" t="str">
        <f t="shared" si="435"/>
        <v/>
      </c>
      <c r="CX102" s="190" t="str">
        <f t="shared" si="435"/>
        <v/>
      </c>
      <c r="CY102" s="190" t="str">
        <f t="shared" si="435"/>
        <v/>
      </c>
      <c r="CZ102" s="190" t="str">
        <f t="shared" si="435"/>
        <v/>
      </c>
      <c r="DA102" s="190" t="str">
        <f t="shared" si="435"/>
        <v/>
      </c>
      <c r="DB102" s="190" t="str">
        <f t="shared" si="435"/>
        <v/>
      </c>
      <c r="DC102" s="190" t="str">
        <f t="shared" si="435"/>
        <v/>
      </c>
      <c r="DD102" s="190" t="str">
        <f t="shared" si="435"/>
        <v/>
      </c>
      <c r="DE102" s="190" t="str">
        <f t="shared" si="435"/>
        <v/>
      </c>
      <c r="DF102" s="190" t="str">
        <f t="shared" si="435"/>
        <v/>
      </c>
      <c r="DG102" s="190" t="str">
        <f t="shared" si="435"/>
        <v/>
      </c>
      <c r="DH102" s="190" t="str">
        <f t="shared" si="435"/>
        <v/>
      </c>
      <c r="DI102" s="190" t="str">
        <f t="shared" si="435"/>
        <v/>
      </c>
      <c r="DJ102" s="190" t="str">
        <f t="shared" si="435"/>
        <v/>
      </c>
      <c r="DK102" s="190" t="str">
        <f t="shared" si="435"/>
        <v/>
      </c>
      <c r="DL102" s="190" t="str">
        <f t="shared" si="435"/>
        <v/>
      </c>
      <c r="DM102" s="190" t="str">
        <f t="shared" si="435"/>
        <v/>
      </c>
      <c r="DN102" s="190" t="str">
        <f t="shared" si="435"/>
        <v/>
      </c>
      <c r="DO102" s="190" t="str">
        <f t="shared" si="435"/>
        <v/>
      </c>
      <c r="DP102" s="190" t="str">
        <f t="shared" si="435"/>
        <v/>
      </c>
      <c r="DQ102" s="190" t="str">
        <f t="shared" si="435"/>
        <v/>
      </c>
      <c r="DR102" s="190" t="str">
        <f t="shared" si="435"/>
        <v/>
      </c>
      <c r="DS102" s="190" t="str">
        <f t="shared" si="435"/>
        <v/>
      </c>
      <c r="DT102" s="190" t="str">
        <f t="shared" si="435"/>
        <v/>
      </c>
      <c r="DU102" s="190" t="str">
        <f t="shared" si="435"/>
        <v/>
      </c>
      <c r="DV102" s="190" t="str">
        <f t="shared" si="435"/>
        <v/>
      </c>
      <c r="DW102" s="190" t="str">
        <f t="shared" si="435"/>
        <v/>
      </c>
      <c r="DX102" s="190" t="str">
        <f t="shared" si="435"/>
        <v/>
      </c>
      <c r="DY102" s="190" t="str">
        <f t="shared" si="435"/>
        <v/>
      </c>
      <c r="DZ102" s="190" t="str">
        <f t="shared" si="435"/>
        <v/>
      </c>
      <c r="EA102" s="190" t="str">
        <f t="shared" si="435"/>
        <v/>
      </c>
      <c r="EB102" s="190" t="str">
        <f t="shared" si="435"/>
        <v/>
      </c>
      <c r="EC102" s="190" t="str">
        <f t="shared" si="435"/>
        <v/>
      </c>
      <c r="ED102" s="190" t="str">
        <f t="shared" si="435"/>
        <v/>
      </c>
      <c r="EE102" s="206" t="str">
        <f t="shared" si="268"/>
        <v/>
      </c>
      <c r="EF102" s="207" t="e">
        <f t="shared" si="269"/>
        <v>#N/A</v>
      </c>
      <c r="EG102" s="207" t="e">
        <f t="shared" si="270"/>
        <v>#N/A</v>
      </c>
      <c r="EH102" s="207" t="e">
        <f t="shared" si="271"/>
        <v>#N/A</v>
      </c>
      <c r="EI102" s="207" t="e">
        <f t="shared" si="272"/>
        <v>#N/A</v>
      </c>
      <c r="EJ102" s="207" t="e">
        <f t="shared" si="273"/>
        <v>#N/A</v>
      </c>
      <c r="EK102" s="207" t="e">
        <f t="shared" si="274"/>
        <v>#N/A</v>
      </c>
      <c r="EL102" s="207" t="e">
        <f t="shared" si="275"/>
        <v>#N/A</v>
      </c>
      <c r="EM102" s="207" t="e">
        <f t="shared" si="276"/>
        <v>#N/A</v>
      </c>
      <c r="EN102" s="207" t="e">
        <f t="shared" si="277"/>
        <v>#N/A</v>
      </c>
      <c r="EO102" s="207" t="e">
        <f t="shared" si="278"/>
        <v>#N/A</v>
      </c>
      <c r="EP102" s="207" t="e">
        <f t="shared" si="279"/>
        <v>#N/A</v>
      </c>
      <c r="EQ102" s="207" t="e">
        <f t="shared" si="280"/>
        <v>#N/A</v>
      </c>
      <c r="ER102" s="207" t="e">
        <f t="shared" si="281"/>
        <v>#N/A</v>
      </c>
      <c r="ES102" s="207" t="e">
        <f t="shared" si="282"/>
        <v>#N/A</v>
      </c>
      <c r="ET102" s="207" t="e">
        <f t="shared" si="283"/>
        <v>#N/A</v>
      </c>
      <c r="EU102" s="207" t="e">
        <f t="shared" si="284"/>
        <v>#N/A</v>
      </c>
      <c r="EV102" s="207" t="e">
        <f t="shared" si="285"/>
        <v>#N/A</v>
      </c>
      <c r="EW102" s="207" t="e">
        <f t="shared" si="286"/>
        <v>#N/A</v>
      </c>
      <c r="EX102" s="207" t="e">
        <f t="shared" si="287"/>
        <v>#N/A</v>
      </c>
      <c r="EY102" s="207" t="e">
        <f t="shared" si="288"/>
        <v>#N/A</v>
      </c>
      <c r="EZ102" s="207" t="e">
        <f t="shared" si="289"/>
        <v>#N/A</v>
      </c>
      <c r="FA102" s="207" t="e">
        <f t="shared" si="290"/>
        <v>#N/A</v>
      </c>
      <c r="FB102" s="207" t="e">
        <f t="shared" si="291"/>
        <v>#N/A</v>
      </c>
      <c r="FC102" s="207" t="e">
        <f t="shared" si="292"/>
        <v>#N/A</v>
      </c>
      <c r="FD102" s="207" t="e">
        <f t="shared" si="293"/>
        <v>#N/A</v>
      </c>
      <c r="FE102" s="207" t="e">
        <f t="shared" si="294"/>
        <v>#N/A</v>
      </c>
      <c r="FF102" s="207" t="e">
        <f t="shared" si="295"/>
        <v>#N/A</v>
      </c>
      <c r="FG102" s="207" t="e">
        <f t="shared" si="296"/>
        <v>#N/A</v>
      </c>
      <c r="FH102" s="207" t="e">
        <f t="shared" si="297"/>
        <v>#N/A</v>
      </c>
      <c r="FI102" s="207" t="e">
        <f t="shared" si="298"/>
        <v>#N/A</v>
      </c>
      <c r="FJ102" s="207" t="e">
        <f t="shared" si="299"/>
        <v>#N/A</v>
      </c>
      <c r="FK102" s="207" t="e">
        <f t="shared" si="300"/>
        <v>#N/A</v>
      </c>
      <c r="FL102" s="207" t="e">
        <f t="shared" si="301"/>
        <v>#N/A</v>
      </c>
      <c r="FM102" s="207" t="e">
        <f t="shared" si="302"/>
        <v>#N/A</v>
      </c>
      <c r="FN102" s="207" t="e">
        <f t="shared" si="303"/>
        <v>#N/A</v>
      </c>
      <c r="FO102" s="207" t="e">
        <f t="shared" si="304"/>
        <v>#N/A</v>
      </c>
      <c r="FP102" s="207" t="e">
        <f t="shared" si="305"/>
        <v>#N/A</v>
      </c>
      <c r="FQ102" s="207" t="e">
        <f t="shared" si="306"/>
        <v>#N/A</v>
      </c>
      <c r="FR102" s="207" t="e">
        <f t="shared" si="307"/>
        <v>#N/A</v>
      </c>
      <c r="FS102" s="207" t="e">
        <f t="shared" si="308"/>
        <v>#N/A</v>
      </c>
      <c r="FT102" s="207" t="e">
        <f t="shared" si="309"/>
        <v>#N/A</v>
      </c>
      <c r="FU102" s="207" t="e">
        <f t="shared" si="310"/>
        <v>#N/A</v>
      </c>
      <c r="FV102" s="207" t="e">
        <f t="shared" si="311"/>
        <v>#N/A</v>
      </c>
      <c r="FW102" s="207" t="e">
        <f t="shared" si="312"/>
        <v>#N/A</v>
      </c>
      <c r="FX102" s="207" t="e">
        <f t="shared" si="313"/>
        <v>#N/A</v>
      </c>
      <c r="FY102" s="207" t="e">
        <f t="shared" si="314"/>
        <v>#N/A</v>
      </c>
      <c r="FZ102" s="207" t="e">
        <f t="shared" si="315"/>
        <v>#N/A</v>
      </c>
      <c r="GA102" s="207" t="e">
        <f t="shared" si="316"/>
        <v>#N/A</v>
      </c>
      <c r="GB102" s="207" t="e">
        <f t="shared" si="317"/>
        <v>#N/A</v>
      </c>
      <c r="GC102" s="207" t="e">
        <f t="shared" si="318"/>
        <v>#N/A</v>
      </c>
      <c r="GD102" s="207" t="e">
        <f t="shared" si="319"/>
        <v>#N/A</v>
      </c>
      <c r="GE102" s="207" t="e">
        <f t="shared" si="320"/>
        <v>#N/A</v>
      </c>
      <c r="GF102" s="207" t="e">
        <f t="shared" si="321"/>
        <v>#N/A</v>
      </c>
      <c r="GG102" s="207" t="e">
        <f t="shared" si="322"/>
        <v>#N/A</v>
      </c>
      <c r="GH102" s="207" t="e">
        <f t="shared" si="323"/>
        <v>#N/A</v>
      </c>
      <c r="GI102" s="207" t="e">
        <f t="shared" si="324"/>
        <v>#N/A</v>
      </c>
      <c r="GJ102" s="207" t="e">
        <f t="shared" si="325"/>
        <v>#N/A</v>
      </c>
      <c r="GK102" s="207" t="e">
        <f t="shared" si="326"/>
        <v>#N/A</v>
      </c>
      <c r="GL102" s="207" t="e">
        <f t="shared" si="327"/>
        <v>#N/A</v>
      </c>
      <c r="GM102" s="207" t="e">
        <f t="shared" si="328"/>
        <v>#N/A</v>
      </c>
      <c r="GN102" s="207" t="e">
        <f t="shared" si="329"/>
        <v>#N/A</v>
      </c>
      <c r="GO102" s="207" t="e">
        <f t="shared" si="330"/>
        <v>#N/A</v>
      </c>
      <c r="GP102" s="207" t="e">
        <f t="shared" si="331"/>
        <v>#N/A</v>
      </c>
      <c r="GQ102" s="207" t="e">
        <f t="shared" si="332"/>
        <v>#N/A</v>
      </c>
      <c r="GR102" s="207" t="e">
        <f t="shared" si="333"/>
        <v>#N/A</v>
      </c>
      <c r="GS102" s="207" t="e">
        <f t="shared" si="334"/>
        <v>#N/A</v>
      </c>
      <c r="GT102" s="207" t="e">
        <f t="shared" si="335"/>
        <v>#N/A</v>
      </c>
      <c r="GU102" s="207" t="e">
        <f t="shared" si="336"/>
        <v>#N/A</v>
      </c>
      <c r="GV102" s="207" t="e">
        <f t="shared" si="337"/>
        <v>#N/A</v>
      </c>
      <c r="GW102" s="207" t="e">
        <f t="shared" si="338"/>
        <v>#N/A</v>
      </c>
      <c r="GX102" s="207" t="e">
        <f t="shared" si="339"/>
        <v>#N/A</v>
      </c>
      <c r="GY102" s="207" t="e">
        <f t="shared" si="340"/>
        <v>#N/A</v>
      </c>
      <c r="GZ102" s="207" t="e">
        <f t="shared" si="341"/>
        <v>#N/A</v>
      </c>
      <c r="HA102" s="207" t="e">
        <f t="shared" si="342"/>
        <v>#N/A</v>
      </c>
      <c r="HB102" s="207" t="e">
        <f t="shared" si="343"/>
        <v>#N/A</v>
      </c>
      <c r="HC102" s="207" t="e">
        <f t="shared" si="344"/>
        <v>#N/A</v>
      </c>
      <c r="HD102" s="207" t="e">
        <f t="shared" si="345"/>
        <v>#N/A</v>
      </c>
      <c r="HE102" s="207" t="e">
        <f t="shared" si="346"/>
        <v>#N/A</v>
      </c>
      <c r="HF102" s="207" t="e">
        <f t="shared" si="347"/>
        <v>#N/A</v>
      </c>
      <c r="HG102" s="207" t="e">
        <f t="shared" si="348"/>
        <v>#N/A</v>
      </c>
      <c r="HH102" s="207" t="e">
        <f t="shared" si="349"/>
        <v>#N/A</v>
      </c>
      <c r="HI102" s="207" t="e">
        <f t="shared" si="350"/>
        <v>#N/A</v>
      </c>
      <c r="HJ102" s="207" t="e">
        <f t="shared" si="351"/>
        <v>#N/A</v>
      </c>
      <c r="HK102" s="207" t="e">
        <f t="shared" si="352"/>
        <v>#N/A</v>
      </c>
      <c r="HL102" s="207" t="e">
        <f t="shared" si="353"/>
        <v>#N/A</v>
      </c>
      <c r="HM102" s="207" t="e">
        <f t="shared" si="354"/>
        <v>#N/A</v>
      </c>
      <c r="HN102" s="207" t="e">
        <f t="shared" si="355"/>
        <v>#N/A</v>
      </c>
      <c r="HO102" s="207" t="e">
        <f t="shared" si="356"/>
        <v>#N/A</v>
      </c>
      <c r="HP102" s="207" t="e">
        <f t="shared" si="357"/>
        <v>#N/A</v>
      </c>
      <c r="HQ102" s="207" t="e">
        <f t="shared" si="358"/>
        <v>#N/A</v>
      </c>
      <c r="HR102" s="207" t="e">
        <f t="shared" si="359"/>
        <v>#N/A</v>
      </c>
      <c r="HS102" s="207" t="e">
        <f t="shared" si="360"/>
        <v>#N/A</v>
      </c>
      <c r="HT102" s="207" t="e">
        <f t="shared" si="361"/>
        <v>#N/A</v>
      </c>
      <c r="HU102" s="207" t="e">
        <f t="shared" si="362"/>
        <v>#N/A</v>
      </c>
      <c r="HV102" s="207" t="e">
        <f t="shared" si="363"/>
        <v>#N/A</v>
      </c>
      <c r="HW102" s="207" t="e">
        <f t="shared" si="364"/>
        <v>#N/A</v>
      </c>
      <c r="HX102" s="207" t="e">
        <f t="shared" si="365"/>
        <v>#N/A</v>
      </c>
      <c r="HY102" s="207" t="e">
        <f t="shared" si="366"/>
        <v>#N/A</v>
      </c>
      <c r="HZ102" s="207" t="e">
        <f t="shared" si="367"/>
        <v>#N/A</v>
      </c>
      <c r="IA102" s="207" t="e">
        <f t="shared" si="368"/>
        <v>#N/A</v>
      </c>
      <c r="IB102" s="207" t="e">
        <f t="shared" si="369"/>
        <v>#N/A</v>
      </c>
    </row>
    <row r="103" spans="1:236" hidden="1" x14ac:dyDescent="0.25">
      <c r="A103" s="22">
        <v>100</v>
      </c>
      <c r="B103" s="110" t="str">
        <f t="shared" si="253"/>
        <v/>
      </c>
      <c r="C103" s="124"/>
      <c r="D103" s="110" t="str">
        <f t="shared" si="254"/>
        <v/>
      </c>
      <c r="E103" s="119" t="str">
        <f t="shared" si="255"/>
        <v/>
      </c>
      <c r="F103" s="23" t="str">
        <f t="shared" si="256"/>
        <v/>
      </c>
      <c r="G103" s="24" t="str">
        <f t="shared" si="257"/>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258"/>
        <v/>
      </c>
      <c r="K103" s="26"/>
      <c r="L103" s="24" t="str">
        <f>IF(OR(F103="",K103=""),"",MATCH(K103,Confidence!$A$1:$A$10,0))</f>
        <v/>
      </c>
      <c r="M103" s="27" t="str">
        <f t="shared" si="259"/>
        <v/>
      </c>
      <c r="N103" s="27" t="str">
        <f t="shared" si="260"/>
        <v/>
      </c>
      <c r="O103" s="24"/>
      <c r="P103" s="111" t="str">
        <f t="shared" si="261"/>
        <v/>
      </c>
      <c r="Q103" s="111" t="str">
        <f t="shared" si="262"/>
        <v/>
      </c>
      <c r="R103" s="39" t="str">
        <f t="shared" si="263"/>
        <v/>
      </c>
      <c r="S103" s="124"/>
      <c r="T103" s="218" t="str">
        <f>IF(AND(B103&gt;0,C103&gt;0,D103&gt;0,M103&gt;0,N103&gt;0,S103&gt;0,NOT(K103="")),ABS(VLOOKUP($S$1,VLookups!$A$28:$B$29,2,FALSE)-_xlfn.BETA.DIST(S103,IF(G103="L",N103,M103),IF(G103="L",M103,N103),TRUE,B103,D103)),"")</f>
        <v/>
      </c>
      <c r="U103" s="121" t="str">
        <f>IF(OR($M103="",$N103=""),"",_xlfn.BETA.INV(ABS(VLOOKUP($S$1,VLookups!$A$28:$B$29,2,FALSE)-U$3),IF($G103="L",$N103,$M103),IF($G103="L",$M103,$N103),$B103,$D103))</f>
        <v/>
      </c>
      <c r="V103" s="122" t="str">
        <f>IF(OR($M103="",$N103=""),"",_xlfn.BETA.INV(ABS(VLOOKUP($S$1,VLookups!$A$28:$B$29,2,FALSE)-V$3),IF($G103="L",$N103,$M103),IF($G103="L",$M103,$N103),$B103,$D103))</f>
        <v/>
      </c>
      <c r="W103" s="121" t="str">
        <f>IF(OR($M103="",$N103=""),"",_xlfn.BETA.INV(ABS(VLOOKUP($S$1,VLookups!$A$28:$B$29,2,FALSE)-W$3),IF($G103="L",$N103,$M103),IF($G103="L",$M103,$N103),$B103,$D103))</f>
        <v/>
      </c>
      <c r="X103" s="122" t="str">
        <f>IF(OR($M103="",$N103=""),"",_xlfn.BETA.INV(ABS(VLOOKUP($S$1,VLookups!$A$28:$B$29,2,FALSE)-X$3),IF($G103="L",$N103,$M103),IF($G103="L",$M103,$N103),$B103,$D103))</f>
        <v/>
      </c>
      <c r="Y103" s="121" t="str">
        <f>IF(OR($M103="",$N103=""),"",_xlfn.BETA.INV(ABS(VLOOKUP($S$1,VLookups!$A$28:$B$29,2,FALSE)-Y$3),IF($G103="L",$N103,$M103),IF($G103="L",$M103,$N103),$B103,$D103))</f>
        <v/>
      </c>
      <c r="Z103" s="122" t="str">
        <f>IF(OR($M103="",$N103=""),"",_xlfn.BETA.INV(ABS(VLOOKUP($S$1,VLookups!$A$28:$B$29,2,FALSE)-Z$3),IF($G103="L",$N103,$M103),IF($G103="L",$M103,$N103),$B103,$D103))</f>
        <v/>
      </c>
      <c r="AA103" s="121" t="str">
        <f>IF(OR($M103="",$N103=""),"",_xlfn.BETA.INV(ABS(VLOOKUP($S$1,VLookups!$A$28:$B$29,2,FALSE)-AA$3),IF($G103="L",$N103,$M103),IF($G103="L",$M103,$N103),$B103,$D103))</f>
        <v/>
      </c>
      <c r="AB103" s="122" t="str">
        <f>IF(OR($M103="",$N103=""),"",_xlfn.BETA.INV(ABS(VLOOKUP($S$1,VLookups!$A$28:$B$29,2,FALSE)-AB$3),IF($G103="L",$N103,$M103),IF($G103="L",$M103,$N103),$B103,$D103))</f>
        <v/>
      </c>
      <c r="AC103" s="121" t="str">
        <f>IF(OR($M103="",$N103=""),"",_xlfn.BETA.INV(ABS(VLOOKUP($S$1,VLookups!$A$28:$B$29,2,FALSE)-AC$3),IF($G103="L",$N103,$M103),IF($G103="L",$M103,$N103),$B103,$D103))</f>
        <v/>
      </c>
      <c r="AD103" s="122" t="str">
        <f>IF(OR($M103="",$N103=""),"",_xlfn.BETA.INV(ABS(VLOOKUP($S$1,VLookups!$A$28:$B$29,2,FALSE)-AD$3),IF($G103="L",$N103,$M103),IF($G103="L",$M103,$N103),$B103,$D103))</f>
        <v/>
      </c>
      <c r="AE103" s="121" t="str">
        <f>IF(OR($M103="",$N103=""),"",_xlfn.BETA.INV(ABS(VLOOKUP($S$1,VLookups!$A$28:$B$29,2,FALSE)-AE$3),IF($G103="L",$N103,$M103),IF($G103="L",$M103,$N103),$B103,$D103))</f>
        <v/>
      </c>
      <c r="AF103" s="122" t="str">
        <f>IF(OR($M103="",$N103=""),"",_xlfn.BETA.INV(ABS(VLOOKUP($S$1,VLookups!$A$28:$B$29,2,FALSE)-AF$3),IF($G103="L",$N103,$M103),IF($G103="L",$M103,$N103),$B103,$D103))</f>
        <v/>
      </c>
      <c r="AG103" s="17"/>
      <c r="AH103" s="208" t="str">
        <f t="shared" si="264"/>
        <v/>
      </c>
      <c r="AI103" s="206" t="str">
        <f t="shared" si="265"/>
        <v/>
      </c>
      <c r="AJ103" s="190" t="str">
        <f t="shared" ref="AJ103:CU103" si="436">IF(ISNONTEXT($AH103),AI103+$AH103,"")</f>
        <v/>
      </c>
      <c r="AK103" s="190" t="str">
        <f t="shared" si="436"/>
        <v/>
      </c>
      <c r="AL103" s="190" t="str">
        <f t="shared" si="436"/>
        <v/>
      </c>
      <c r="AM103" s="190" t="str">
        <f t="shared" si="436"/>
        <v/>
      </c>
      <c r="AN103" s="190" t="str">
        <f t="shared" si="436"/>
        <v/>
      </c>
      <c r="AO103" s="190" t="str">
        <f t="shared" si="436"/>
        <v/>
      </c>
      <c r="AP103" s="190" t="str">
        <f t="shared" si="436"/>
        <v/>
      </c>
      <c r="AQ103" s="190" t="str">
        <f t="shared" si="436"/>
        <v/>
      </c>
      <c r="AR103" s="190" t="str">
        <f t="shared" si="436"/>
        <v/>
      </c>
      <c r="AS103" s="190" t="str">
        <f t="shared" si="436"/>
        <v/>
      </c>
      <c r="AT103" s="190" t="str">
        <f t="shared" si="436"/>
        <v/>
      </c>
      <c r="AU103" s="190" t="str">
        <f t="shared" si="436"/>
        <v/>
      </c>
      <c r="AV103" s="190" t="str">
        <f t="shared" si="436"/>
        <v/>
      </c>
      <c r="AW103" s="190" t="str">
        <f t="shared" si="436"/>
        <v/>
      </c>
      <c r="AX103" s="190" t="str">
        <f t="shared" si="436"/>
        <v/>
      </c>
      <c r="AY103" s="190" t="str">
        <f t="shared" si="436"/>
        <v/>
      </c>
      <c r="AZ103" s="190" t="str">
        <f t="shared" si="436"/>
        <v/>
      </c>
      <c r="BA103" s="190" t="str">
        <f t="shared" si="436"/>
        <v/>
      </c>
      <c r="BB103" s="190" t="str">
        <f t="shared" si="436"/>
        <v/>
      </c>
      <c r="BC103" s="190" t="str">
        <f t="shared" si="436"/>
        <v/>
      </c>
      <c r="BD103" s="190" t="str">
        <f t="shared" si="436"/>
        <v/>
      </c>
      <c r="BE103" s="190" t="str">
        <f t="shared" si="436"/>
        <v/>
      </c>
      <c r="BF103" s="190" t="str">
        <f t="shared" si="436"/>
        <v/>
      </c>
      <c r="BG103" s="190" t="str">
        <f t="shared" si="436"/>
        <v/>
      </c>
      <c r="BH103" s="190" t="str">
        <f t="shared" si="436"/>
        <v/>
      </c>
      <c r="BI103" s="190" t="str">
        <f t="shared" si="436"/>
        <v/>
      </c>
      <c r="BJ103" s="190" t="str">
        <f t="shared" si="436"/>
        <v/>
      </c>
      <c r="BK103" s="190" t="str">
        <f t="shared" si="436"/>
        <v/>
      </c>
      <c r="BL103" s="190" t="str">
        <f t="shared" si="436"/>
        <v/>
      </c>
      <c r="BM103" s="190" t="str">
        <f t="shared" si="436"/>
        <v/>
      </c>
      <c r="BN103" s="190" t="str">
        <f t="shared" si="436"/>
        <v/>
      </c>
      <c r="BO103" s="190" t="str">
        <f t="shared" si="436"/>
        <v/>
      </c>
      <c r="BP103" s="190" t="str">
        <f t="shared" si="436"/>
        <v/>
      </c>
      <c r="BQ103" s="190" t="str">
        <f t="shared" si="436"/>
        <v/>
      </c>
      <c r="BR103" s="190" t="str">
        <f t="shared" si="436"/>
        <v/>
      </c>
      <c r="BS103" s="190" t="str">
        <f t="shared" si="436"/>
        <v/>
      </c>
      <c r="BT103" s="190" t="str">
        <f t="shared" si="436"/>
        <v/>
      </c>
      <c r="BU103" s="190" t="str">
        <f t="shared" si="436"/>
        <v/>
      </c>
      <c r="BV103" s="190" t="str">
        <f t="shared" si="436"/>
        <v/>
      </c>
      <c r="BW103" s="190" t="str">
        <f t="shared" si="436"/>
        <v/>
      </c>
      <c r="BX103" s="190" t="str">
        <f t="shared" si="436"/>
        <v/>
      </c>
      <c r="BY103" s="190" t="str">
        <f t="shared" si="436"/>
        <v/>
      </c>
      <c r="BZ103" s="190" t="str">
        <f t="shared" si="436"/>
        <v/>
      </c>
      <c r="CA103" s="190" t="str">
        <f t="shared" si="436"/>
        <v/>
      </c>
      <c r="CB103" s="190" t="str">
        <f t="shared" si="436"/>
        <v/>
      </c>
      <c r="CC103" s="190" t="str">
        <f t="shared" si="436"/>
        <v/>
      </c>
      <c r="CD103" s="190" t="str">
        <f t="shared" si="436"/>
        <v/>
      </c>
      <c r="CE103" s="190" t="str">
        <f t="shared" si="436"/>
        <v/>
      </c>
      <c r="CF103" s="190" t="str">
        <f t="shared" si="436"/>
        <v/>
      </c>
      <c r="CG103" s="190" t="str">
        <f t="shared" si="436"/>
        <v/>
      </c>
      <c r="CH103" s="190" t="str">
        <f t="shared" si="436"/>
        <v/>
      </c>
      <c r="CI103" s="190" t="str">
        <f t="shared" si="436"/>
        <v/>
      </c>
      <c r="CJ103" s="190" t="str">
        <f t="shared" si="436"/>
        <v/>
      </c>
      <c r="CK103" s="190" t="str">
        <f t="shared" si="436"/>
        <v/>
      </c>
      <c r="CL103" s="190" t="str">
        <f t="shared" si="436"/>
        <v/>
      </c>
      <c r="CM103" s="190" t="str">
        <f t="shared" si="436"/>
        <v/>
      </c>
      <c r="CN103" s="190" t="str">
        <f t="shared" si="436"/>
        <v/>
      </c>
      <c r="CO103" s="190" t="str">
        <f t="shared" si="436"/>
        <v/>
      </c>
      <c r="CP103" s="190" t="str">
        <f t="shared" si="436"/>
        <v/>
      </c>
      <c r="CQ103" s="190" t="str">
        <f t="shared" si="436"/>
        <v/>
      </c>
      <c r="CR103" s="190" t="str">
        <f t="shared" si="436"/>
        <v/>
      </c>
      <c r="CS103" s="190" t="str">
        <f t="shared" si="436"/>
        <v/>
      </c>
      <c r="CT103" s="190" t="str">
        <f t="shared" si="436"/>
        <v/>
      </c>
      <c r="CU103" s="190" t="str">
        <f t="shared" si="436"/>
        <v/>
      </c>
      <c r="CV103" s="190" t="str">
        <f t="shared" ref="CV103:ED103" si="437">IF(ISNONTEXT($AH103),CU103+$AH103,"")</f>
        <v/>
      </c>
      <c r="CW103" s="190" t="str">
        <f t="shared" si="437"/>
        <v/>
      </c>
      <c r="CX103" s="190" t="str">
        <f t="shared" si="437"/>
        <v/>
      </c>
      <c r="CY103" s="190" t="str">
        <f t="shared" si="437"/>
        <v/>
      </c>
      <c r="CZ103" s="190" t="str">
        <f t="shared" si="437"/>
        <v/>
      </c>
      <c r="DA103" s="190" t="str">
        <f t="shared" si="437"/>
        <v/>
      </c>
      <c r="DB103" s="190" t="str">
        <f t="shared" si="437"/>
        <v/>
      </c>
      <c r="DC103" s="190" t="str">
        <f t="shared" si="437"/>
        <v/>
      </c>
      <c r="DD103" s="190" t="str">
        <f t="shared" si="437"/>
        <v/>
      </c>
      <c r="DE103" s="190" t="str">
        <f t="shared" si="437"/>
        <v/>
      </c>
      <c r="DF103" s="190" t="str">
        <f t="shared" si="437"/>
        <v/>
      </c>
      <c r="DG103" s="190" t="str">
        <f t="shared" si="437"/>
        <v/>
      </c>
      <c r="DH103" s="190" t="str">
        <f t="shared" si="437"/>
        <v/>
      </c>
      <c r="DI103" s="190" t="str">
        <f t="shared" si="437"/>
        <v/>
      </c>
      <c r="DJ103" s="190" t="str">
        <f t="shared" si="437"/>
        <v/>
      </c>
      <c r="DK103" s="190" t="str">
        <f t="shared" si="437"/>
        <v/>
      </c>
      <c r="DL103" s="190" t="str">
        <f t="shared" si="437"/>
        <v/>
      </c>
      <c r="DM103" s="190" t="str">
        <f t="shared" si="437"/>
        <v/>
      </c>
      <c r="DN103" s="190" t="str">
        <f t="shared" si="437"/>
        <v/>
      </c>
      <c r="DO103" s="190" t="str">
        <f t="shared" si="437"/>
        <v/>
      </c>
      <c r="DP103" s="190" t="str">
        <f t="shared" si="437"/>
        <v/>
      </c>
      <c r="DQ103" s="190" t="str">
        <f t="shared" si="437"/>
        <v/>
      </c>
      <c r="DR103" s="190" t="str">
        <f t="shared" si="437"/>
        <v/>
      </c>
      <c r="DS103" s="190" t="str">
        <f t="shared" si="437"/>
        <v/>
      </c>
      <c r="DT103" s="190" t="str">
        <f t="shared" si="437"/>
        <v/>
      </c>
      <c r="DU103" s="190" t="str">
        <f t="shared" si="437"/>
        <v/>
      </c>
      <c r="DV103" s="190" t="str">
        <f t="shared" si="437"/>
        <v/>
      </c>
      <c r="DW103" s="190" t="str">
        <f t="shared" si="437"/>
        <v/>
      </c>
      <c r="DX103" s="190" t="str">
        <f t="shared" si="437"/>
        <v/>
      </c>
      <c r="DY103" s="190" t="str">
        <f t="shared" si="437"/>
        <v/>
      </c>
      <c r="DZ103" s="190" t="str">
        <f t="shared" si="437"/>
        <v/>
      </c>
      <c r="EA103" s="190" t="str">
        <f t="shared" si="437"/>
        <v/>
      </c>
      <c r="EB103" s="190" t="str">
        <f t="shared" si="437"/>
        <v/>
      </c>
      <c r="EC103" s="190" t="str">
        <f t="shared" si="437"/>
        <v/>
      </c>
      <c r="ED103" s="190" t="str">
        <f t="shared" si="437"/>
        <v/>
      </c>
      <c r="EE103" s="206" t="str">
        <f t="shared" si="268"/>
        <v/>
      </c>
      <c r="EF103" s="207" t="e">
        <f t="shared" si="269"/>
        <v>#N/A</v>
      </c>
      <c r="EG103" s="207" t="e">
        <f t="shared" si="270"/>
        <v>#N/A</v>
      </c>
      <c r="EH103" s="207" t="e">
        <f t="shared" si="271"/>
        <v>#N/A</v>
      </c>
      <c r="EI103" s="207" t="e">
        <f t="shared" si="272"/>
        <v>#N/A</v>
      </c>
      <c r="EJ103" s="207" t="e">
        <f t="shared" si="273"/>
        <v>#N/A</v>
      </c>
      <c r="EK103" s="207" t="e">
        <f t="shared" si="274"/>
        <v>#N/A</v>
      </c>
      <c r="EL103" s="207" t="e">
        <f t="shared" si="275"/>
        <v>#N/A</v>
      </c>
      <c r="EM103" s="207" t="e">
        <f t="shared" si="276"/>
        <v>#N/A</v>
      </c>
      <c r="EN103" s="207" t="e">
        <f t="shared" si="277"/>
        <v>#N/A</v>
      </c>
      <c r="EO103" s="207" t="e">
        <f t="shared" si="278"/>
        <v>#N/A</v>
      </c>
      <c r="EP103" s="207" t="e">
        <f t="shared" si="279"/>
        <v>#N/A</v>
      </c>
      <c r="EQ103" s="207" t="e">
        <f t="shared" si="280"/>
        <v>#N/A</v>
      </c>
      <c r="ER103" s="207" t="e">
        <f t="shared" si="281"/>
        <v>#N/A</v>
      </c>
      <c r="ES103" s="207" t="e">
        <f t="shared" si="282"/>
        <v>#N/A</v>
      </c>
      <c r="ET103" s="207" t="e">
        <f t="shared" si="283"/>
        <v>#N/A</v>
      </c>
      <c r="EU103" s="207" t="e">
        <f t="shared" si="284"/>
        <v>#N/A</v>
      </c>
      <c r="EV103" s="207" t="e">
        <f t="shared" si="285"/>
        <v>#N/A</v>
      </c>
      <c r="EW103" s="207" t="e">
        <f t="shared" si="286"/>
        <v>#N/A</v>
      </c>
      <c r="EX103" s="207" t="e">
        <f t="shared" si="287"/>
        <v>#N/A</v>
      </c>
      <c r="EY103" s="207" t="e">
        <f t="shared" si="288"/>
        <v>#N/A</v>
      </c>
      <c r="EZ103" s="207" t="e">
        <f t="shared" si="289"/>
        <v>#N/A</v>
      </c>
      <c r="FA103" s="207" t="e">
        <f t="shared" si="290"/>
        <v>#N/A</v>
      </c>
      <c r="FB103" s="207" t="e">
        <f t="shared" si="291"/>
        <v>#N/A</v>
      </c>
      <c r="FC103" s="207" t="e">
        <f t="shared" si="292"/>
        <v>#N/A</v>
      </c>
      <c r="FD103" s="207" t="e">
        <f t="shared" si="293"/>
        <v>#N/A</v>
      </c>
      <c r="FE103" s="207" t="e">
        <f t="shared" si="294"/>
        <v>#N/A</v>
      </c>
      <c r="FF103" s="207" t="e">
        <f t="shared" si="295"/>
        <v>#N/A</v>
      </c>
      <c r="FG103" s="207" t="e">
        <f t="shared" si="296"/>
        <v>#N/A</v>
      </c>
      <c r="FH103" s="207" t="e">
        <f t="shared" si="297"/>
        <v>#N/A</v>
      </c>
      <c r="FI103" s="207" t="e">
        <f t="shared" si="298"/>
        <v>#N/A</v>
      </c>
      <c r="FJ103" s="207" t="e">
        <f t="shared" si="299"/>
        <v>#N/A</v>
      </c>
      <c r="FK103" s="207" t="e">
        <f t="shared" si="300"/>
        <v>#N/A</v>
      </c>
      <c r="FL103" s="207" t="e">
        <f t="shared" si="301"/>
        <v>#N/A</v>
      </c>
      <c r="FM103" s="207" t="e">
        <f t="shared" si="302"/>
        <v>#N/A</v>
      </c>
      <c r="FN103" s="207" t="e">
        <f t="shared" si="303"/>
        <v>#N/A</v>
      </c>
      <c r="FO103" s="207" t="e">
        <f t="shared" si="304"/>
        <v>#N/A</v>
      </c>
      <c r="FP103" s="207" t="e">
        <f t="shared" si="305"/>
        <v>#N/A</v>
      </c>
      <c r="FQ103" s="207" t="e">
        <f t="shared" si="306"/>
        <v>#N/A</v>
      </c>
      <c r="FR103" s="207" t="e">
        <f t="shared" si="307"/>
        <v>#N/A</v>
      </c>
      <c r="FS103" s="207" t="e">
        <f t="shared" si="308"/>
        <v>#N/A</v>
      </c>
      <c r="FT103" s="207" t="e">
        <f t="shared" si="309"/>
        <v>#N/A</v>
      </c>
      <c r="FU103" s="207" t="e">
        <f t="shared" si="310"/>
        <v>#N/A</v>
      </c>
      <c r="FV103" s="207" t="e">
        <f t="shared" si="311"/>
        <v>#N/A</v>
      </c>
      <c r="FW103" s="207" t="e">
        <f t="shared" si="312"/>
        <v>#N/A</v>
      </c>
      <c r="FX103" s="207" t="e">
        <f t="shared" si="313"/>
        <v>#N/A</v>
      </c>
      <c r="FY103" s="207" t="e">
        <f t="shared" si="314"/>
        <v>#N/A</v>
      </c>
      <c r="FZ103" s="207" t="e">
        <f t="shared" si="315"/>
        <v>#N/A</v>
      </c>
      <c r="GA103" s="207" t="e">
        <f t="shared" si="316"/>
        <v>#N/A</v>
      </c>
      <c r="GB103" s="207" t="e">
        <f t="shared" si="317"/>
        <v>#N/A</v>
      </c>
      <c r="GC103" s="207" t="e">
        <f t="shared" si="318"/>
        <v>#N/A</v>
      </c>
      <c r="GD103" s="207" t="e">
        <f t="shared" si="319"/>
        <v>#N/A</v>
      </c>
      <c r="GE103" s="207" t="e">
        <f t="shared" si="320"/>
        <v>#N/A</v>
      </c>
      <c r="GF103" s="207" t="e">
        <f t="shared" si="321"/>
        <v>#N/A</v>
      </c>
      <c r="GG103" s="207" t="e">
        <f t="shared" si="322"/>
        <v>#N/A</v>
      </c>
      <c r="GH103" s="207" t="e">
        <f t="shared" si="323"/>
        <v>#N/A</v>
      </c>
      <c r="GI103" s="207" t="e">
        <f t="shared" si="324"/>
        <v>#N/A</v>
      </c>
      <c r="GJ103" s="207" t="e">
        <f t="shared" si="325"/>
        <v>#N/A</v>
      </c>
      <c r="GK103" s="207" t="e">
        <f t="shared" si="326"/>
        <v>#N/A</v>
      </c>
      <c r="GL103" s="207" t="e">
        <f t="shared" si="327"/>
        <v>#N/A</v>
      </c>
      <c r="GM103" s="207" t="e">
        <f t="shared" si="328"/>
        <v>#N/A</v>
      </c>
      <c r="GN103" s="207" t="e">
        <f t="shared" si="329"/>
        <v>#N/A</v>
      </c>
      <c r="GO103" s="207" t="e">
        <f t="shared" si="330"/>
        <v>#N/A</v>
      </c>
      <c r="GP103" s="207" t="e">
        <f t="shared" si="331"/>
        <v>#N/A</v>
      </c>
      <c r="GQ103" s="207" t="e">
        <f t="shared" si="332"/>
        <v>#N/A</v>
      </c>
      <c r="GR103" s="207" t="e">
        <f t="shared" si="333"/>
        <v>#N/A</v>
      </c>
      <c r="GS103" s="207" t="e">
        <f t="shared" si="334"/>
        <v>#N/A</v>
      </c>
      <c r="GT103" s="207" t="e">
        <f t="shared" si="335"/>
        <v>#N/A</v>
      </c>
      <c r="GU103" s="207" t="e">
        <f t="shared" si="336"/>
        <v>#N/A</v>
      </c>
      <c r="GV103" s="207" t="e">
        <f t="shared" si="337"/>
        <v>#N/A</v>
      </c>
      <c r="GW103" s="207" t="e">
        <f t="shared" si="338"/>
        <v>#N/A</v>
      </c>
      <c r="GX103" s="207" t="e">
        <f t="shared" si="339"/>
        <v>#N/A</v>
      </c>
      <c r="GY103" s="207" t="e">
        <f t="shared" si="340"/>
        <v>#N/A</v>
      </c>
      <c r="GZ103" s="207" t="e">
        <f t="shared" si="341"/>
        <v>#N/A</v>
      </c>
      <c r="HA103" s="207" t="e">
        <f t="shared" si="342"/>
        <v>#N/A</v>
      </c>
      <c r="HB103" s="207" t="e">
        <f t="shared" si="343"/>
        <v>#N/A</v>
      </c>
      <c r="HC103" s="207" t="e">
        <f t="shared" si="344"/>
        <v>#N/A</v>
      </c>
      <c r="HD103" s="207" t="e">
        <f t="shared" si="345"/>
        <v>#N/A</v>
      </c>
      <c r="HE103" s="207" t="e">
        <f t="shared" si="346"/>
        <v>#N/A</v>
      </c>
      <c r="HF103" s="207" t="e">
        <f t="shared" si="347"/>
        <v>#N/A</v>
      </c>
      <c r="HG103" s="207" t="e">
        <f t="shared" si="348"/>
        <v>#N/A</v>
      </c>
      <c r="HH103" s="207" t="e">
        <f t="shared" si="349"/>
        <v>#N/A</v>
      </c>
      <c r="HI103" s="207" t="e">
        <f t="shared" si="350"/>
        <v>#N/A</v>
      </c>
      <c r="HJ103" s="207" t="e">
        <f t="shared" si="351"/>
        <v>#N/A</v>
      </c>
      <c r="HK103" s="207" t="e">
        <f t="shared" si="352"/>
        <v>#N/A</v>
      </c>
      <c r="HL103" s="207" t="e">
        <f t="shared" si="353"/>
        <v>#N/A</v>
      </c>
      <c r="HM103" s="207" t="e">
        <f t="shared" si="354"/>
        <v>#N/A</v>
      </c>
      <c r="HN103" s="207" t="e">
        <f t="shared" si="355"/>
        <v>#N/A</v>
      </c>
      <c r="HO103" s="207" t="e">
        <f t="shared" si="356"/>
        <v>#N/A</v>
      </c>
      <c r="HP103" s="207" t="e">
        <f t="shared" si="357"/>
        <v>#N/A</v>
      </c>
      <c r="HQ103" s="207" t="e">
        <f t="shared" si="358"/>
        <v>#N/A</v>
      </c>
      <c r="HR103" s="207" t="e">
        <f t="shared" si="359"/>
        <v>#N/A</v>
      </c>
      <c r="HS103" s="207" t="e">
        <f t="shared" si="360"/>
        <v>#N/A</v>
      </c>
      <c r="HT103" s="207" t="e">
        <f t="shared" si="361"/>
        <v>#N/A</v>
      </c>
      <c r="HU103" s="207" t="e">
        <f t="shared" si="362"/>
        <v>#N/A</v>
      </c>
      <c r="HV103" s="207" t="e">
        <f t="shared" si="363"/>
        <v>#N/A</v>
      </c>
      <c r="HW103" s="207" t="e">
        <f t="shared" si="364"/>
        <v>#N/A</v>
      </c>
      <c r="HX103" s="207" t="e">
        <f t="shared" si="365"/>
        <v>#N/A</v>
      </c>
      <c r="HY103" s="207" t="e">
        <f t="shared" si="366"/>
        <v>#N/A</v>
      </c>
      <c r="HZ103" s="207" t="e">
        <f t="shared" si="367"/>
        <v>#N/A</v>
      </c>
      <c r="IA103" s="207" t="e">
        <f t="shared" si="368"/>
        <v>#N/A</v>
      </c>
      <c r="IB103" s="207" t="e">
        <f t="shared" si="369"/>
        <v>#N/A</v>
      </c>
    </row>
    <row r="104" spans="1:236" x14ac:dyDescent="0.25">
      <c r="A104" s="17"/>
      <c r="B104" s="115">
        <f>SUM(B4:B103)</f>
        <v>600</v>
      </c>
      <c r="C104" s="115">
        <f>SUM(C4:C103)</f>
        <v>1200</v>
      </c>
      <c r="D104" s="115">
        <f>SUM(D4:D103)</f>
        <v>2400</v>
      </c>
      <c r="E104" s="17"/>
      <c r="F104" s="17"/>
      <c r="G104" s="18"/>
      <c r="H104" s="17"/>
      <c r="I104" s="17"/>
      <c r="J104" s="17"/>
      <c r="K104" s="17"/>
      <c r="L104" s="17"/>
      <c r="M104" s="17"/>
      <c r="N104" s="17"/>
      <c r="O104" s="17"/>
      <c r="P104" s="116">
        <f>SUM(P4:P103)</f>
        <v>1306.4100000000001</v>
      </c>
      <c r="Q104" s="116">
        <f>SQRT(R104)</f>
        <v>105.01733599744377</v>
      </c>
      <c r="R104" s="117">
        <f>SUM(R4:R103)</f>
        <v>11028.64086</v>
      </c>
      <c r="S104" s="115">
        <f>SUM(S4:S103)</f>
        <v>1500</v>
      </c>
      <c r="T104" s="219">
        <f>IF(AND(B104&gt;0,C104&gt;0,D104&gt;0,S104&gt;0),ABS(VLOOKUP($S$1,VLookups!$A$28:$B$29,2,FALSE)-_xlfn.NORM.DIST(S104,P104,Q104,TRUE)),"")</f>
        <v>0.96736540932733495</v>
      </c>
      <c r="U104" s="115">
        <f>SUM(U4:U103)</f>
        <v>829.82069671011016</v>
      </c>
      <c r="V104" s="115">
        <f>SUM(V4:V103)</f>
        <v>1841.5480751948412</v>
      </c>
      <c r="W104" s="115">
        <f t="shared" ref="W104:AF104" si="438">SUM(W4:W103)</f>
        <v>901.34954457449533</v>
      </c>
      <c r="X104" s="115">
        <f t="shared" si="438"/>
        <v>1012.2719456893781</v>
      </c>
      <c r="Y104" s="115">
        <f t="shared" si="438"/>
        <v>1108.25630306976</v>
      </c>
      <c r="Z104" s="115">
        <f t="shared" si="438"/>
        <v>1199.1037046430436</v>
      </c>
      <c r="AA104" s="115">
        <f t="shared" si="438"/>
        <v>1289.2662036373886</v>
      </c>
      <c r="AB104" s="115">
        <f t="shared" si="438"/>
        <v>1382.1377080447305</v>
      </c>
      <c r="AC104" s="115">
        <f t="shared" si="438"/>
        <v>1481.6774571372821</v>
      </c>
      <c r="AD104" s="115">
        <f t="shared" si="438"/>
        <v>1594.5916770632771</v>
      </c>
      <c r="AE104" s="115">
        <f t="shared" si="438"/>
        <v>1738.1817247476602</v>
      </c>
      <c r="AF104" s="115">
        <f t="shared" si="438"/>
        <v>1995.9951685786286</v>
      </c>
      <c r="AG104" s="17"/>
      <c r="AH104" s="215">
        <f>IF(AND(B104&gt;0,C104&gt;0,D104&gt;0),P104-(3*Q104),"")</f>
        <v>991.35799200766883</v>
      </c>
      <c r="AI104" s="216">
        <f>IF(ISNONTEXT($AH104),AH104+(($EE$104-$AH$104)/101),"")</f>
        <v>997.59664563127933</v>
      </c>
      <c r="AJ104" s="216">
        <f t="shared" ref="AJ104:CU104" si="439">IF(ISNONTEXT($AH104),AI104+(($EE$104-$AH$104)/101),"")</f>
        <v>1003.8352992548898</v>
      </c>
      <c r="AK104" s="216">
        <f t="shared" si="439"/>
        <v>1010.0739528785003</v>
      </c>
      <c r="AL104" s="216">
        <f t="shared" si="439"/>
        <v>1016.3126065021108</v>
      </c>
      <c r="AM104" s="216">
        <f t="shared" si="439"/>
        <v>1022.5512601257213</v>
      </c>
      <c r="AN104" s="216">
        <f t="shared" si="439"/>
        <v>1028.7899137493318</v>
      </c>
      <c r="AO104" s="216">
        <f t="shared" si="439"/>
        <v>1035.0285673729425</v>
      </c>
      <c r="AP104" s="216">
        <f t="shared" si="439"/>
        <v>1041.2672209965531</v>
      </c>
      <c r="AQ104" s="216">
        <f t="shared" si="439"/>
        <v>1047.5058746201637</v>
      </c>
      <c r="AR104" s="216">
        <f t="shared" si="439"/>
        <v>1053.7445282437743</v>
      </c>
      <c r="AS104" s="216">
        <f t="shared" si="439"/>
        <v>1059.9831818673849</v>
      </c>
      <c r="AT104" s="216">
        <f t="shared" si="439"/>
        <v>1066.2218354909955</v>
      </c>
      <c r="AU104" s="216">
        <f t="shared" si="439"/>
        <v>1072.4604891146062</v>
      </c>
      <c r="AV104" s="216">
        <f t="shared" si="439"/>
        <v>1078.6991427382168</v>
      </c>
      <c r="AW104" s="216">
        <f t="shared" si="439"/>
        <v>1084.9377963618274</v>
      </c>
      <c r="AX104" s="216">
        <f t="shared" si="439"/>
        <v>1091.176449985438</v>
      </c>
      <c r="AY104" s="216">
        <f t="shared" si="439"/>
        <v>1097.4151036090486</v>
      </c>
      <c r="AZ104" s="216">
        <f t="shared" si="439"/>
        <v>1103.6537572326592</v>
      </c>
      <c r="BA104" s="216">
        <f t="shared" si="439"/>
        <v>1109.8924108562699</v>
      </c>
      <c r="BB104" s="216">
        <f t="shared" si="439"/>
        <v>1116.1310644798805</v>
      </c>
      <c r="BC104" s="216">
        <f t="shared" si="439"/>
        <v>1122.3697181034911</v>
      </c>
      <c r="BD104" s="216">
        <f t="shared" si="439"/>
        <v>1128.6083717271017</v>
      </c>
      <c r="BE104" s="216">
        <f t="shared" si="439"/>
        <v>1134.8470253507123</v>
      </c>
      <c r="BF104" s="216">
        <f t="shared" si="439"/>
        <v>1141.0856789743229</v>
      </c>
      <c r="BG104" s="216">
        <f t="shared" si="439"/>
        <v>1147.3243325979336</v>
      </c>
      <c r="BH104" s="216">
        <f t="shared" si="439"/>
        <v>1153.5629862215442</v>
      </c>
      <c r="BI104" s="216">
        <f t="shared" si="439"/>
        <v>1159.8016398451548</v>
      </c>
      <c r="BJ104" s="216">
        <f t="shared" si="439"/>
        <v>1166.0402934687654</v>
      </c>
      <c r="BK104" s="216">
        <f t="shared" si="439"/>
        <v>1172.278947092376</v>
      </c>
      <c r="BL104" s="216">
        <f t="shared" si="439"/>
        <v>1178.5176007159866</v>
      </c>
      <c r="BM104" s="216">
        <f t="shared" si="439"/>
        <v>1184.7562543395973</v>
      </c>
      <c r="BN104" s="216">
        <f t="shared" si="439"/>
        <v>1190.9949079632079</v>
      </c>
      <c r="BO104" s="216">
        <f t="shared" si="439"/>
        <v>1197.2335615868185</v>
      </c>
      <c r="BP104" s="216">
        <f t="shared" si="439"/>
        <v>1203.4722152104291</v>
      </c>
      <c r="BQ104" s="216">
        <f t="shared" si="439"/>
        <v>1209.7108688340397</v>
      </c>
      <c r="BR104" s="216">
        <f t="shared" si="439"/>
        <v>1215.9495224576503</v>
      </c>
      <c r="BS104" s="216">
        <f t="shared" si="439"/>
        <v>1222.188176081261</v>
      </c>
      <c r="BT104" s="216">
        <f t="shared" si="439"/>
        <v>1228.4268297048716</v>
      </c>
      <c r="BU104" s="216">
        <f t="shared" si="439"/>
        <v>1234.6654833284822</v>
      </c>
      <c r="BV104" s="216">
        <f t="shared" si="439"/>
        <v>1240.9041369520928</v>
      </c>
      <c r="BW104" s="216">
        <f t="shared" si="439"/>
        <v>1247.1427905757034</v>
      </c>
      <c r="BX104" s="216">
        <f t="shared" si="439"/>
        <v>1253.381444199314</v>
      </c>
      <c r="BY104" s="216">
        <f t="shared" si="439"/>
        <v>1259.6200978229247</v>
      </c>
      <c r="BZ104" s="216">
        <f t="shared" si="439"/>
        <v>1265.8587514465353</v>
      </c>
      <c r="CA104" s="216">
        <f t="shared" si="439"/>
        <v>1272.0974050701459</v>
      </c>
      <c r="CB104" s="216">
        <f t="shared" si="439"/>
        <v>1278.3360586937565</v>
      </c>
      <c r="CC104" s="216">
        <f t="shared" si="439"/>
        <v>1284.5747123173671</v>
      </c>
      <c r="CD104" s="216">
        <f t="shared" si="439"/>
        <v>1290.8133659409777</v>
      </c>
      <c r="CE104" s="216">
        <f t="shared" si="439"/>
        <v>1297.0520195645884</v>
      </c>
      <c r="CF104" s="216">
        <f t="shared" si="439"/>
        <v>1303.290673188199</v>
      </c>
      <c r="CG104" s="216">
        <f t="shared" si="439"/>
        <v>1309.5293268118096</v>
      </c>
      <c r="CH104" s="216">
        <f t="shared" si="439"/>
        <v>1315.7679804354202</v>
      </c>
      <c r="CI104" s="216">
        <f t="shared" si="439"/>
        <v>1322.0066340590308</v>
      </c>
      <c r="CJ104" s="216">
        <f t="shared" si="439"/>
        <v>1328.2452876826414</v>
      </c>
      <c r="CK104" s="216">
        <f t="shared" si="439"/>
        <v>1334.4839413062521</v>
      </c>
      <c r="CL104" s="216">
        <f t="shared" si="439"/>
        <v>1340.7225949298627</v>
      </c>
      <c r="CM104" s="216">
        <f t="shared" si="439"/>
        <v>1346.9612485534733</v>
      </c>
      <c r="CN104" s="216">
        <f t="shared" si="439"/>
        <v>1353.1999021770839</v>
      </c>
      <c r="CO104" s="216">
        <f t="shared" si="439"/>
        <v>1359.4385558006945</v>
      </c>
      <c r="CP104" s="216">
        <f t="shared" si="439"/>
        <v>1365.6772094243051</v>
      </c>
      <c r="CQ104" s="216">
        <f t="shared" si="439"/>
        <v>1371.9158630479158</v>
      </c>
      <c r="CR104" s="216">
        <f t="shared" si="439"/>
        <v>1378.1545166715264</v>
      </c>
      <c r="CS104" s="216">
        <f t="shared" si="439"/>
        <v>1384.393170295137</v>
      </c>
      <c r="CT104" s="216">
        <f t="shared" si="439"/>
        <v>1390.6318239187476</v>
      </c>
      <c r="CU104" s="216">
        <f t="shared" si="439"/>
        <v>1396.8704775423582</v>
      </c>
      <c r="CV104" s="216">
        <f t="shared" ref="CV104:ED104" si="440">IF(ISNONTEXT($AH104),CU104+(($EE$104-$AH$104)/101),"")</f>
        <v>1403.1091311659688</v>
      </c>
      <c r="CW104" s="216">
        <f t="shared" si="440"/>
        <v>1409.3477847895795</v>
      </c>
      <c r="CX104" s="216">
        <f t="shared" si="440"/>
        <v>1415.5864384131901</v>
      </c>
      <c r="CY104" s="216">
        <f t="shared" si="440"/>
        <v>1421.8250920368007</v>
      </c>
      <c r="CZ104" s="216">
        <f t="shared" si="440"/>
        <v>1428.0637456604113</v>
      </c>
      <c r="DA104" s="216">
        <f t="shared" si="440"/>
        <v>1434.3023992840219</v>
      </c>
      <c r="DB104" s="216">
        <f t="shared" si="440"/>
        <v>1440.5410529076325</v>
      </c>
      <c r="DC104" s="216">
        <f t="shared" si="440"/>
        <v>1446.7797065312432</v>
      </c>
      <c r="DD104" s="216">
        <f t="shared" si="440"/>
        <v>1453.0183601548538</v>
      </c>
      <c r="DE104" s="216">
        <f t="shared" si="440"/>
        <v>1459.2570137784644</v>
      </c>
      <c r="DF104" s="216">
        <f t="shared" si="440"/>
        <v>1465.495667402075</v>
      </c>
      <c r="DG104" s="216">
        <f t="shared" si="440"/>
        <v>1471.7343210256856</v>
      </c>
      <c r="DH104" s="216">
        <f t="shared" si="440"/>
        <v>1477.9729746492962</v>
      </c>
      <c r="DI104" s="216">
        <f t="shared" si="440"/>
        <v>1484.2116282729069</v>
      </c>
      <c r="DJ104" s="216">
        <f t="shared" si="440"/>
        <v>1490.4502818965175</v>
      </c>
      <c r="DK104" s="216">
        <f t="shared" si="440"/>
        <v>1496.6889355201281</v>
      </c>
      <c r="DL104" s="216">
        <f t="shared" si="440"/>
        <v>1502.9275891437387</v>
      </c>
      <c r="DM104" s="216">
        <f t="shared" si="440"/>
        <v>1509.1662427673493</v>
      </c>
      <c r="DN104" s="216">
        <f t="shared" si="440"/>
        <v>1515.4048963909599</v>
      </c>
      <c r="DO104" s="216">
        <f t="shared" si="440"/>
        <v>1521.6435500145706</v>
      </c>
      <c r="DP104" s="216">
        <f t="shared" si="440"/>
        <v>1527.8822036381812</v>
      </c>
      <c r="DQ104" s="216">
        <f t="shared" si="440"/>
        <v>1534.1208572617918</v>
      </c>
      <c r="DR104" s="216">
        <f t="shared" si="440"/>
        <v>1540.3595108854024</v>
      </c>
      <c r="DS104" s="216">
        <f t="shared" si="440"/>
        <v>1546.598164509013</v>
      </c>
      <c r="DT104" s="216">
        <f t="shared" si="440"/>
        <v>1552.8368181326236</v>
      </c>
      <c r="DU104" s="216">
        <f t="shared" si="440"/>
        <v>1559.0754717562343</v>
      </c>
      <c r="DV104" s="216">
        <f t="shared" si="440"/>
        <v>1565.3141253798449</v>
      </c>
      <c r="DW104" s="216">
        <f t="shared" si="440"/>
        <v>1571.5527790034555</v>
      </c>
      <c r="DX104" s="216">
        <f t="shared" si="440"/>
        <v>1577.7914326270661</v>
      </c>
      <c r="DY104" s="216">
        <f t="shared" si="440"/>
        <v>1584.0300862506767</v>
      </c>
      <c r="DZ104" s="216">
        <f t="shared" si="440"/>
        <v>1590.2687398742873</v>
      </c>
      <c r="EA104" s="216">
        <f t="shared" si="440"/>
        <v>1596.507393497898</v>
      </c>
      <c r="EB104" s="216">
        <f t="shared" si="440"/>
        <v>1602.7460471215086</v>
      </c>
      <c r="EC104" s="216">
        <f t="shared" si="440"/>
        <v>1608.9847007451192</v>
      </c>
      <c r="ED104" s="216">
        <f t="shared" si="440"/>
        <v>1615.2233543687298</v>
      </c>
      <c r="EE104" s="215">
        <f>IF(ISNONTEXT($AH104),P104+(3*Q104),"")</f>
        <v>1621.4620079923313</v>
      </c>
      <c r="EF104" s="207">
        <f>IF(ISNONTEXT($Q104),_xlfn.NORM.DIST(AI104,$P104,$Q104,FALSE),NA())</f>
        <v>5.034502834517301E-5</v>
      </c>
      <c r="EG104" s="207">
        <f t="shared" ref="EG104:GR104" si="441">IF(ISNONTEXT($Q104),_xlfn.NORM.DIST(AJ104,$P104,$Q104,FALSE),NA())</f>
        <v>5.9848962419316449E-5</v>
      </c>
      <c r="EH104" s="207">
        <f t="shared" si="441"/>
        <v>7.0896371381289782E-5</v>
      </c>
      <c r="EI104" s="207">
        <f t="shared" si="441"/>
        <v>8.3687141897535578E-5</v>
      </c>
      <c r="EJ104" s="207">
        <f t="shared" si="441"/>
        <v>9.843755327049434E-5</v>
      </c>
      <c r="EK104" s="207">
        <f t="shared" si="441"/>
        <v>1.1537991939043285E-4</v>
      </c>
      <c r="EL104" s="207">
        <f t="shared" si="441"/>
        <v>1.347618604921551E-4</v>
      </c>
      <c r="EM104" s="207">
        <f t="shared" si="441"/>
        <v>1.5684515626789226E-4</v>
      </c>
      <c r="EN104" s="207">
        <f t="shared" si="441"/>
        <v>1.8190413463486482E-4</v>
      </c>
      <c r="EO104" s="207">
        <f t="shared" si="441"/>
        <v>2.1022355506597528E-4</v>
      </c>
      <c r="EP104" s="207">
        <f t="shared" si="441"/>
        <v>2.4209595202304951E-4</v>
      </c>
      <c r="EQ104" s="207">
        <f t="shared" si="441"/>
        <v>2.7781841279204722E-4</v>
      </c>
      <c r="ER104" s="207">
        <f t="shared" si="441"/>
        <v>3.176887749537939E-4</v>
      </c>
      <c r="ES104" s="207">
        <f t="shared" si="441"/>
        <v>3.6200124180214496E-4</v>
      </c>
      <c r="ET104" s="207">
        <f t="shared" si="441"/>
        <v>4.1104142912860115E-4</v>
      </c>
      <c r="EU104" s="207">
        <f t="shared" si="441"/>
        <v>4.6508087371897118E-4</v>
      </c>
      <c r="EV104" s="207">
        <f t="shared" si="441"/>
        <v>5.243710523451918E-4</v>
      </c>
      <c r="EW104" s="207">
        <f t="shared" si="441"/>
        <v>5.8913697957454591E-4</v>
      </c>
      <c r="EX104" s="207">
        <f t="shared" si="441"/>
        <v>6.5957047285174902E-4</v>
      </c>
      <c r="EY104" s="207">
        <f t="shared" si="441"/>
        <v>7.3582319343841137E-4</v>
      </c>
      <c r="EZ104" s="207">
        <f t="shared" si="441"/>
        <v>8.1799959124272928E-4</v>
      </c>
      <c r="FA104" s="207">
        <f t="shared" si="441"/>
        <v>9.0614989960273624E-4</v>
      </c>
      <c r="FB104" s="207">
        <f t="shared" si="441"/>
        <v>1.0002633419239201E-3</v>
      </c>
      <c r="FC104" s="207">
        <f t="shared" si="441"/>
        <v>1.1002617249303035E-3</v>
      </c>
      <c r="FD104" s="207">
        <f t="shared" si="441"/>
        <v>1.205993602400877E-3</v>
      </c>
      <c r="FE104" s="207">
        <f t="shared" si="441"/>
        <v>1.3172291979174271E-3</v>
      </c>
      <c r="FF104" s="207">
        <f t="shared" si="441"/>
        <v>1.4336562747202502E-3</v>
      </c>
      <c r="FG104" s="207">
        <f t="shared" si="441"/>
        <v>1.5548771347525527E-3</v>
      </c>
      <c r="FH104" s="207">
        <f t="shared" si="441"/>
        <v>1.6804069170255596E-3</v>
      </c>
      <c r="FI104" s="207">
        <f t="shared" si="441"/>
        <v>1.8096733473921785E-3</v>
      </c>
      <c r="FJ104" s="207">
        <f t="shared" si="441"/>
        <v>1.9420180677237862E-3</v>
      </c>
      <c r="FK104" s="207">
        <f t="shared" si="441"/>
        <v>2.076699642614008E-3</v>
      </c>
      <c r="FL104" s="207">
        <f t="shared" si="441"/>
        <v>2.2128983065909727E-3</v>
      </c>
      <c r="FM104" s="207">
        <f t="shared" si="441"/>
        <v>2.349722475144029E-3</v>
      </c>
      <c r="FN104" s="207">
        <f t="shared" si="441"/>
        <v>2.4862169996226419E-3</v>
      </c>
      <c r="FO104" s="207">
        <f t="shared" si="441"/>
        <v>2.621373100404245E-3</v>
      </c>
      <c r="FP104" s="207">
        <f t="shared" si="441"/>
        <v>2.7541398659821055E-3</v>
      </c>
      <c r="FQ104" s="207">
        <f t="shared" si="441"/>
        <v>2.8834371592476463E-3</v>
      </c>
      <c r="FR104" s="207">
        <f t="shared" si="441"/>
        <v>3.0081697277645303E-3</v>
      </c>
      <c r="FS104" s="207">
        <f t="shared" si="441"/>
        <v>3.1272422738043361E-3</v>
      </c>
      <c r="FT104" s="207">
        <f t="shared" si="441"/>
        <v>3.2395752038460826E-3</v>
      </c>
      <c r="FU104" s="207">
        <f t="shared" si="441"/>
        <v>3.3441207475421691E-3</v>
      </c>
      <c r="FV104" s="207">
        <f t="shared" si="441"/>
        <v>3.4398791140669558E-3</v>
      </c>
      <c r="FW104" s="207">
        <f t="shared" si="441"/>
        <v>3.5259143403175547E-3</v>
      </c>
      <c r="FX104" s="207">
        <f t="shared" si="441"/>
        <v>3.6013694813874621E-3</v>
      </c>
      <c r="FY104" s="207">
        <f t="shared" si="441"/>
        <v>3.6654807995318904E-3</v>
      </c>
      <c r="FZ104" s="207">
        <f t="shared" si="441"/>
        <v>3.71759062360238E-3</v>
      </c>
      <c r="GA104" s="207">
        <f t="shared" si="441"/>
        <v>3.7571585764093677E-3</v>
      </c>
      <c r="GB104" s="207">
        <f t="shared" si="441"/>
        <v>3.7837709020859594E-3</v>
      </c>
      <c r="GC104" s="207">
        <f t="shared" si="441"/>
        <v>3.7971476683486094E-3</v>
      </c>
      <c r="GD104" s="207">
        <f t="shared" si="441"/>
        <v>3.7971476683486007E-3</v>
      </c>
      <c r="GE104" s="207">
        <f t="shared" si="441"/>
        <v>3.7837709020859321E-3</v>
      </c>
      <c r="GF104" s="207">
        <f t="shared" si="441"/>
        <v>3.7571585764093226E-3</v>
      </c>
      <c r="GG104" s="207">
        <f t="shared" si="441"/>
        <v>3.717590623602318E-3</v>
      </c>
      <c r="GH104" s="207">
        <f t="shared" si="441"/>
        <v>3.6654807995318123E-3</v>
      </c>
      <c r="GI104" s="207">
        <f t="shared" si="441"/>
        <v>3.601369481387368E-3</v>
      </c>
      <c r="GJ104" s="207">
        <f t="shared" si="441"/>
        <v>3.5259143403174454E-3</v>
      </c>
      <c r="GK104" s="207">
        <f t="shared" si="441"/>
        <v>3.4398791140668327E-3</v>
      </c>
      <c r="GL104" s="207">
        <f t="shared" si="441"/>
        <v>3.3441207475420334E-3</v>
      </c>
      <c r="GM104" s="207">
        <f t="shared" si="441"/>
        <v>3.239575203845936E-3</v>
      </c>
      <c r="GN104" s="207">
        <f t="shared" si="441"/>
        <v>3.12724227380418E-3</v>
      </c>
      <c r="GO104" s="207">
        <f t="shared" si="441"/>
        <v>3.0081697277643659E-3</v>
      </c>
      <c r="GP104" s="207">
        <f t="shared" si="441"/>
        <v>2.883437159247475E-3</v>
      </c>
      <c r="GQ104" s="207">
        <f t="shared" si="441"/>
        <v>2.754139865981929E-3</v>
      </c>
      <c r="GR104" s="207">
        <f t="shared" si="441"/>
        <v>2.6213731004040646E-3</v>
      </c>
      <c r="GS104" s="207">
        <f t="shared" ref="GS104:IB104" si="442">IF(ISNONTEXT($Q104),_xlfn.NORM.DIST(CV104,$P104,$Q104,FALSE),NA())</f>
        <v>2.4862169996224585E-3</v>
      </c>
      <c r="GT104" s="207">
        <f t="shared" si="442"/>
        <v>2.3497224751438442E-3</v>
      </c>
      <c r="GU104" s="207">
        <f t="shared" si="442"/>
        <v>2.2128983065907879E-3</v>
      </c>
      <c r="GV104" s="207">
        <f t="shared" si="442"/>
        <v>2.076699642613825E-3</v>
      </c>
      <c r="GW104" s="207">
        <f t="shared" si="442"/>
        <v>1.9420180677236058E-3</v>
      </c>
      <c r="GX104" s="207">
        <f t="shared" si="442"/>
        <v>1.8096733473920018E-3</v>
      </c>
      <c r="GY104" s="207">
        <f t="shared" si="442"/>
        <v>1.6804069170253872E-3</v>
      </c>
      <c r="GZ104" s="207">
        <f t="shared" si="442"/>
        <v>1.554877134752386E-3</v>
      </c>
      <c r="HA104" s="207">
        <f t="shared" si="442"/>
        <v>1.4336562747200899E-3</v>
      </c>
      <c r="HB104" s="207">
        <f t="shared" si="442"/>
        <v>1.3172291979172738E-3</v>
      </c>
      <c r="HC104" s="207">
        <f t="shared" si="442"/>
        <v>1.2059936024007307E-3</v>
      </c>
      <c r="HD104" s="207">
        <f t="shared" si="442"/>
        <v>1.1002617249301647E-3</v>
      </c>
      <c r="HE104" s="207">
        <f t="shared" si="442"/>
        <v>1.0002633419237889E-3</v>
      </c>
      <c r="HF104" s="207">
        <f t="shared" si="442"/>
        <v>9.061498996026134E-4</v>
      </c>
      <c r="HG104" s="207">
        <f t="shared" si="442"/>
        <v>8.1799959124261425E-4</v>
      </c>
      <c r="HH104" s="207">
        <f t="shared" si="442"/>
        <v>7.3582319343830458E-4</v>
      </c>
      <c r="HI104" s="207">
        <f t="shared" si="442"/>
        <v>6.5957047285165004E-4</v>
      </c>
      <c r="HJ104" s="207">
        <f t="shared" si="442"/>
        <v>5.8913697957445517E-4</v>
      </c>
      <c r="HK104" s="207">
        <f t="shared" si="442"/>
        <v>5.2437105234510854E-4</v>
      </c>
      <c r="HL104" s="207">
        <f t="shared" si="442"/>
        <v>4.6508087371889496E-4</v>
      </c>
      <c r="HM104" s="207">
        <f t="shared" si="442"/>
        <v>4.1104142912853176E-4</v>
      </c>
      <c r="HN104" s="207">
        <f t="shared" si="442"/>
        <v>3.620012418020823E-4</v>
      </c>
      <c r="HO104" s="207">
        <f t="shared" si="442"/>
        <v>3.176887749537373E-4</v>
      </c>
      <c r="HP104" s="207">
        <f t="shared" si="442"/>
        <v>2.778184127919961E-4</v>
      </c>
      <c r="HQ104" s="207">
        <f t="shared" si="442"/>
        <v>2.4209595202300397E-4</v>
      </c>
      <c r="HR104" s="207">
        <f t="shared" si="442"/>
        <v>2.1022355506593459E-4</v>
      </c>
      <c r="HS104" s="207">
        <f t="shared" si="442"/>
        <v>1.8190413463482869E-4</v>
      </c>
      <c r="HT104" s="207">
        <f t="shared" si="442"/>
        <v>1.5684515626786038E-4</v>
      </c>
      <c r="HU104" s="207">
        <f t="shared" si="442"/>
        <v>1.3476186049212713E-4</v>
      </c>
      <c r="HV104" s="207">
        <f t="shared" si="442"/>
        <v>1.1537991939040846E-4</v>
      </c>
      <c r="HW104" s="207">
        <f t="shared" si="442"/>
        <v>9.8437553270472845E-5</v>
      </c>
      <c r="HX104" s="207">
        <f t="shared" si="442"/>
        <v>8.3687141897516564E-5</v>
      </c>
      <c r="HY104" s="207">
        <f t="shared" si="442"/>
        <v>7.0896371381273153E-5</v>
      </c>
      <c r="HZ104" s="207">
        <f t="shared" si="442"/>
        <v>5.984896241930188E-5</v>
      </c>
      <c r="IA104" s="207">
        <f t="shared" si="442"/>
        <v>5.03450283451604E-5</v>
      </c>
      <c r="IB104" s="207">
        <f t="shared" si="442"/>
        <v>4.2201112510089683E-5</v>
      </c>
    </row>
    <row r="105" spans="1:236" x14ac:dyDescent="0.25">
      <c r="A105" s="17"/>
      <c r="B105" s="17"/>
      <c r="C105" s="17"/>
      <c r="D105" s="17"/>
      <c r="E105" s="17"/>
      <c r="F105" s="17"/>
      <c r="G105" s="18"/>
      <c r="H105" s="17"/>
      <c r="I105" s="17"/>
      <c r="J105" s="17"/>
      <c r="K105" s="17"/>
      <c r="L105" s="17"/>
      <c r="M105" s="17"/>
      <c r="N105" s="17"/>
      <c r="O105" s="17"/>
      <c r="P105" s="17"/>
      <c r="Q105" s="17"/>
      <c r="R105" s="17"/>
      <c r="S105" s="17"/>
      <c r="T105" s="220"/>
      <c r="U105" s="17"/>
      <c r="V105" s="17"/>
      <c r="W105" s="17"/>
      <c r="X105" s="17"/>
      <c r="Y105" s="17"/>
      <c r="Z105" s="17"/>
      <c r="AA105" s="17"/>
      <c r="AB105" s="17"/>
      <c r="AC105" s="17"/>
      <c r="AD105" s="17"/>
      <c r="AE105" s="17"/>
      <c r="AF105" s="17"/>
      <c r="AG105" s="17"/>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row>
    <row r="106" spans="1:236" ht="15.75" x14ac:dyDescent="0.25">
      <c r="A106" s="86"/>
      <c r="B106" s="256" t="s">
        <v>83</v>
      </c>
      <c r="C106" s="257"/>
      <c r="D106" s="258"/>
      <c r="E106" s="61"/>
      <c r="F106" s="61"/>
      <c r="G106" s="56"/>
      <c r="H106" s="56"/>
      <c r="I106" s="56"/>
      <c r="J106" s="56"/>
      <c r="K106" s="87"/>
      <c r="L106" s="87"/>
      <c r="M106" s="87"/>
      <c r="N106" s="87"/>
      <c r="O106" s="87"/>
      <c r="P106" s="87"/>
      <c r="Q106" s="87" t="s">
        <v>84</v>
      </c>
      <c r="R106" s="68"/>
      <c r="S106" s="127">
        <v>1500</v>
      </c>
      <c r="T106" s="221">
        <f>IF(OR(Q104=0,S106=""),"",ABS(VLOOKUP($S$1,VLookups!$A$28:$B$29,2,FALSE)-_xlfn.NORM.DIST(S106,P104,Q104,TRUE)))</f>
        <v>0.96736540932733495</v>
      </c>
      <c r="U106" s="70">
        <f>IF($Q$104=0,"",_xlfn.NORM.INV(ABS(VLOOKUP($S$1,VLookups!$A$28:$B$29,2,FALSE)-U$3),$P$104,$Q104))</f>
        <v>1133.6718539918234</v>
      </c>
      <c r="V106" s="70">
        <f>IF($Q$104=0,"",_xlfn.NORM.INV(ABS(VLOOKUP($S$1,VLookups!$A$28:$B$29,2,FALSE)-V$3),$P$104,$Q104))</f>
        <v>1479.1481460081768</v>
      </c>
      <c r="W106" s="71">
        <f>IF($Q$104=0,"",_xlfn.NORM.INV(ABS(VLOOKUP($S$1,VLookups!$A$28:$B$29,2,FALSE)-W$3),$P$104,$Q104))</f>
        <v>1171.8248686431527</v>
      </c>
      <c r="X106" s="71">
        <f>IF($Q$104=0,"",_xlfn.NORM.INV(ABS(VLOOKUP($S$1,VLookups!$A$28:$B$29,2,FALSE)-X$3),$P$104,$Q104))</f>
        <v>1218.0251801312902</v>
      </c>
      <c r="Y106" s="72">
        <f>IF($Q$104=0,"",_xlfn.NORM.INV(ABS(VLOOKUP($S$1,VLookups!$A$28:$B$29,2,FALSE)-Y$3),$P$104,$Q104))</f>
        <v>1251.3388551597079</v>
      </c>
      <c r="Z106" s="72">
        <f>IF($Q$104=0,"",_xlfn.NORM.INV(ABS(VLOOKUP($S$1,VLookups!$A$28:$B$29,2,FALSE)-Z$3),$P$104,$Q104))</f>
        <v>1279.8041621460088</v>
      </c>
      <c r="AA106" s="73">
        <f>IF($Q$104=0,"",_xlfn.NORM.INV(ABS(VLOOKUP($S$1,VLookups!$A$28:$B$29,2,FALSE)-AA$3),$P$104,$Q104))</f>
        <v>1306.4100000000001</v>
      </c>
      <c r="AB106" s="73">
        <f>IF($Q$104=0,"",_xlfn.NORM.INV(ABS(VLOOKUP($S$1,VLookups!$A$28:$B$29,2,FALSE)-AB$3),$P$104,$Q104))</f>
        <v>1333.0158378539913</v>
      </c>
      <c r="AC106" s="74">
        <f>IF($Q$104=0,"",_xlfn.NORM.INV(ABS(VLOOKUP($S$1,VLookups!$A$28:$B$29,2,FALSE)-AC$3),$P$104,$Q104))</f>
        <v>1361.4811448402922</v>
      </c>
      <c r="AD106" s="74">
        <f>IF($Q$104=0,"",_xlfn.NORM.INV(ABS(VLOOKUP($S$1,VLookups!$A$28:$B$29,2,FALSE)-AD$3),$P$104,$Q104))</f>
        <v>1394.79481986871</v>
      </c>
      <c r="AE106" s="75">
        <f>IF($Q$104=0,"",_xlfn.NORM.INV(ABS(VLOOKUP($S$1,VLookups!$A$28:$B$29,2,FALSE)-AE$3),$P$104,$Q104))</f>
        <v>1440.9951313568474</v>
      </c>
      <c r="AF106" s="75">
        <f>IF($Q$104=0,"",_xlfn.NORM.INV(ABS(VLOOKUP($S$1,VLookups!$A$28:$B$29,2,FALSE)-AF$3),$P$104,$Q104))</f>
        <v>1550.716856335086</v>
      </c>
      <c r="AG106" s="17"/>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s="212">
        <f>IF(AND($D$112&gt;0,$D$113&gt;0),IF(OR(AI104&lt;$D$112,AI104=$D$112),EF104,0),"")</f>
        <v>5.034502834517301E-5</v>
      </c>
      <c r="EG106" s="212">
        <f t="shared" ref="EG106:GR106" si="443">IF(AND($D$112&gt;0,$D$113&gt;0),IF(OR(AJ104&lt;$D$112,AJ104=$D$112),EG104,0),"")</f>
        <v>5.9848962419316449E-5</v>
      </c>
      <c r="EH106" s="212">
        <f t="shared" si="443"/>
        <v>7.0896371381289782E-5</v>
      </c>
      <c r="EI106" s="212">
        <f t="shared" si="443"/>
        <v>8.3687141897535578E-5</v>
      </c>
      <c r="EJ106" s="212">
        <f t="shared" si="443"/>
        <v>9.843755327049434E-5</v>
      </c>
      <c r="EK106" s="212">
        <f t="shared" si="443"/>
        <v>1.1537991939043285E-4</v>
      </c>
      <c r="EL106" s="212">
        <f t="shared" si="443"/>
        <v>1.347618604921551E-4</v>
      </c>
      <c r="EM106" s="212">
        <f t="shared" si="443"/>
        <v>1.5684515626789226E-4</v>
      </c>
      <c r="EN106" s="212">
        <f t="shared" si="443"/>
        <v>1.8190413463486482E-4</v>
      </c>
      <c r="EO106" s="212">
        <f t="shared" si="443"/>
        <v>2.1022355506597528E-4</v>
      </c>
      <c r="EP106" s="212">
        <f t="shared" si="443"/>
        <v>2.4209595202304951E-4</v>
      </c>
      <c r="EQ106" s="212">
        <f t="shared" si="443"/>
        <v>2.7781841279204722E-4</v>
      </c>
      <c r="ER106" s="212">
        <f t="shared" si="443"/>
        <v>3.176887749537939E-4</v>
      </c>
      <c r="ES106" s="212">
        <f t="shared" si="443"/>
        <v>3.6200124180214496E-4</v>
      </c>
      <c r="ET106" s="212">
        <f t="shared" si="443"/>
        <v>4.1104142912860115E-4</v>
      </c>
      <c r="EU106" s="212">
        <f t="shared" si="443"/>
        <v>4.6508087371897118E-4</v>
      </c>
      <c r="EV106" s="212">
        <f t="shared" si="443"/>
        <v>5.243710523451918E-4</v>
      </c>
      <c r="EW106" s="212">
        <f t="shared" si="443"/>
        <v>5.8913697957454591E-4</v>
      </c>
      <c r="EX106" s="212">
        <f t="shared" si="443"/>
        <v>6.5957047285174902E-4</v>
      </c>
      <c r="EY106" s="212">
        <f t="shared" si="443"/>
        <v>7.3582319343841137E-4</v>
      </c>
      <c r="EZ106" s="212">
        <f t="shared" si="443"/>
        <v>8.1799959124272928E-4</v>
      </c>
      <c r="FA106" s="212">
        <f t="shared" si="443"/>
        <v>9.0614989960273624E-4</v>
      </c>
      <c r="FB106" s="212">
        <f t="shared" si="443"/>
        <v>1.0002633419239201E-3</v>
      </c>
      <c r="FC106" s="212">
        <f t="shared" si="443"/>
        <v>1.1002617249303035E-3</v>
      </c>
      <c r="FD106" s="212">
        <f t="shared" si="443"/>
        <v>1.205993602400877E-3</v>
      </c>
      <c r="FE106" s="212">
        <f t="shared" si="443"/>
        <v>1.3172291979174271E-3</v>
      </c>
      <c r="FF106" s="212">
        <f t="shared" si="443"/>
        <v>1.4336562747202502E-3</v>
      </c>
      <c r="FG106" s="212">
        <f t="shared" si="443"/>
        <v>1.5548771347525527E-3</v>
      </c>
      <c r="FH106" s="212">
        <f t="shared" si="443"/>
        <v>1.6804069170255596E-3</v>
      </c>
      <c r="FI106" s="212">
        <f t="shared" si="443"/>
        <v>1.8096733473921785E-3</v>
      </c>
      <c r="FJ106" s="212">
        <f t="shared" si="443"/>
        <v>1.9420180677237862E-3</v>
      </c>
      <c r="FK106" s="212">
        <f t="shared" si="443"/>
        <v>2.076699642614008E-3</v>
      </c>
      <c r="FL106" s="212">
        <f t="shared" si="443"/>
        <v>2.2128983065909727E-3</v>
      </c>
      <c r="FM106" s="212">
        <f t="shared" si="443"/>
        <v>2.349722475144029E-3</v>
      </c>
      <c r="FN106" s="212">
        <f t="shared" si="443"/>
        <v>2.4862169996226419E-3</v>
      </c>
      <c r="FO106" s="212">
        <f t="shared" si="443"/>
        <v>2.621373100404245E-3</v>
      </c>
      <c r="FP106" s="212">
        <f t="shared" si="443"/>
        <v>2.7541398659821055E-3</v>
      </c>
      <c r="FQ106" s="212">
        <f t="shared" si="443"/>
        <v>2.8834371592476463E-3</v>
      </c>
      <c r="FR106" s="212">
        <f t="shared" si="443"/>
        <v>3.0081697277645303E-3</v>
      </c>
      <c r="FS106" s="212">
        <f t="shared" si="443"/>
        <v>3.1272422738043361E-3</v>
      </c>
      <c r="FT106" s="212">
        <f t="shared" si="443"/>
        <v>3.2395752038460826E-3</v>
      </c>
      <c r="FU106" s="212">
        <f t="shared" si="443"/>
        <v>0</v>
      </c>
      <c r="FV106" s="212">
        <f t="shared" si="443"/>
        <v>0</v>
      </c>
      <c r="FW106" s="212">
        <f t="shared" si="443"/>
        <v>0</v>
      </c>
      <c r="FX106" s="212">
        <f t="shared" si="443"/>
        <v>0</v>
      </c>
      <c r="FY106" s="212">
        <f t="shared" si="443"/>
        <v>0</v>
      </c>
      <c r="FZ106" s="212">
        <f t="shared" si="443"/>
        <v>0</v>
      </c>
      <c r="GA106" s="212">
        <f t="shared" si="443"/>
        <v>0</v>
      </c>
      <c r="GB106" s="212">
        <f t="shared" si="443"/>
        <v>0</v>
      </c>
      <c r="GC106" s="212">
        <f t="shared" si="443"/>
        <v>0</v>
      </c>
      <c r="GD106" s="212">
        <f t="shared" si="443"/>
        <v>0</v>
      </c>
      <c r="GE106" s="212">
        <f t="shared" si="443"/>
        <v>0</v>
      </c>
      <c r="GF106" s="212">
        <f t="shared" si="443"/>
        <v>0</v>
      </c>
      <c r="GG106" s="212">
        <f t="shared" si="443"/>
        <v>0</v>
      </c>
      <c r="GH106" s="212">
        <f t="shared" si="443"/>
        <v>0</v>
      </c>
      <c r="GI106" s="212">
        <f t="shared" si="443"/>
        <v>0</v>
      </c>
      <c r="GJ106" s="212">
        <f t="shared" si="443"/>
        <v>0</v>
      </c>
      <c r="GK106" s="212">
        <f t="shared" si="443"/>
        <v>0</v>
      </c>
      <c r="GL106" s="212">
        <f t="shared" si="443"/>
        <v>0</v>
      </c>
      <c r="GM106" s="212">
        <f t="shared" si="443"/>
        <v>0</v>
      </c>
      <c r="GN106" s="212">
        <f t="shared" si="443"/>
        <v>0</v>
      </c>
      <c r="GO106" s="212">
        <f t="shared" si="443"/>
        <v>0</v>
      </c>
      <c r="GP106" s="212">
        <f t="shared" si="443"/>
        <v>0</v>
      </c>
      <c r="GQ106" s="212">
        <f t="shared" si="443"/>
        <v>0</v>
      </c>
      <c r="GR106" s="212">
        <f t="shared" si="443"/>
        <v>0</v>
      </c>
      <c r="GS106" s="212">
        <f t="shared" ref="GS106:IB106" si="444">IF(AND($D$112&gt;0,$D$113&gt;0),IF(OR(CV104&lt;$D$112,CV104=$D$112),GS104,0),"")</f>
        <v>0</v>
      </c>
      <c r="GT106" s="212">
        <f t="shared" si="444"/>
        <v>0</v>
      </c>
      <c r="GU106" s="212">
        <f t="shared" si="444"/>
        <v>0</v>
      </c>
      <c r="GV106" s="212">
        <f t="shared" si="444"/>
        <v>0</v>
      </c>
      <c r="GW106" s="212">
        <f t="shared" si="444"/>
        <v>0</v>
      </c>
      <c r="GX106" s="212">
        <f t="shared" si="444"/>
        <v>0</v>
      </c>
      <c r="GY106" s="212">
        <f t="shared" si="444"/>
        <v>0</v>
      </c>
      <c r="GZ106" s="212">
        <f t="shared" si="444"/>
        <v>0</v>
      </c>
      <c r="HA106" s="212">
        <f t="shared" si="444"/>
        <v>0</v>
      </c>
      <c r="HB106" s="212">
        <f t="shared" si="444"/>
        <v>0</v>
      </c>
      <c r="HC106" s="212">
        <f t="shared" si="444"/>
        <v>0</v>
      </c>
      <c r="HD106" s="212">
        <f t="shared" si="444"/>
        <v>0</v>
      </c>
      <c r="HE106" s="212">
        <f t="shared" si="444"/>
        <v>0</v>
      </c>
      <c r="HF106" s="212">
        <f t="shared" si="444"/>
        <v>0</v>
      </c>
      <c r="HG106" s="212">
        <f t="shared" si="444"/>
        <v>0</v>
      </c>
      <c r="HH106" s="212">
        <f t="shared" si="444"/>
        <v>0</v>
      </c>
      <c r="HI106" s="212">
        <f t="shared" si="444"/>
        <v>0</v>
      </c>
      <c r="HJ106" s="212">
        <f t="shared" si="444"/>
        <v>0</v>
      </c>
      <c r="HK106" s="212">
        <f t="shared" si="444"/>
        <v>0</v>
      </c>
      <c r="HL106" s="212">
        <f t="shared" si="444"/>
        <v>0</v>
      </c>
      <c r="HM106" s="212">
        <f t="shared" si="444"/>
        <v>0</v>
      </c>
      <c r="HN106" s="212">
        <f t="shared" si="444"/>
        <v>0</v>
      </c>
      <c r="HO106" s="212">
        <f t="shared" si="444"/>
        <v>0</v>
      </c>
      <c r="HP106" s="212">
        <f t="shared" si="444"/>
        <v>0</v>
      </c>
      <c r="HQ106" s="212">
        <f t="shared" si="444"/>
        <v>0</v>
      </c>
      <c r="HR106" s="212">
        <f t="shared" si="444"/>
        <v>0</v>
      </c>
      <c r="HS106" s="212">
        <f t="shared" si="444"/>
        <v>0</v>
      </c>
      <c r="HT106" s="212">
        <f t="shared" si="444"/>
        <v>0</v>
      </c>
      <c r="HU106" s="212">
        <f t="shared" si="444"/>
        <v>0</v>
      </c>
      <c r="HV106" s="212">
        <f t="shared" si="444"/>
        <v>0</v>
      </c>
      <c r="HW106" s="212">
        <f t="shared" si="444"/>
        <v>0</v>
      </c>
      <c r="HX106" s="212">
        <f t="shared" si="444"/>
        <v>0</v>
      </c>
      <c r="HY106" s="212">
        <f t="shared" si="444"/>
        <v>0</v>
      </c>
      <c r="HZ106" s="212">
        <f t="shared" si="444"/>
        <v>0</v>
      </c>
      <c r="IA106" s="212">
        <f t="shared" si="444"/>
        <v>0</v>
      </c>
      <c r="IB106" s="212">
        <f t="shared" si="444"/>
        <v>0</v>
      </c>
    </row>
    <row r="107" spans="1:236" x14ac:dyDescent="0.25">
      <c r="A107" s="17"/>
      <c r="B107" s="17"/>
      <c r="C107" s="17"/>
      <c r="D107" s="17"/>
      <c r="E107" s="17"/>
      <c r="F107" s="17"/>
      <c r="G107" s="18"/>
      <c r="H107" s="17"/>
      <c r="I107" s="17"/>
      <c r="J107" s="17"/>
      <c r="K107" s="17"/>
      <c r="L107" s="17"/>
      <c r="M107" s="17"/>
      <c r="N107" s="17"/>
      <c r="O107" s="17"/>
      <c r="P107" s="17"/>
      <c r="Q107" s="17"/>
      <c r="R107" s="17"/>
      <c r="S107" s="17"/>
      <c r="T107" s="17"/>
      <c r="U107" s="123"/>
      <c r="V107" s="17"/>
      <c r="W107" s="17"/>
      <c r="X107" s="17"/>
      <c r="Y107" s="17"/>
      <c r="Z107" s="17"/>
      <c r="AA107" s="17"/>
      <c r="AB107" s="17"/>
      <c r="AC107" s="17"/>
      <c r="AD107" s="17"/>
      <c r="AE107" s="17"/>
      <c r="AF107" s="17"/>
      <c r="AG107" s="1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s="212">
        <f>IF(AND($D$112&gt;0,$D$113&gt;0),IF(AND(AI104&gt;$D$112,OR(AI104&lt;$D$113,AI104=$D$113)),EF104,0),"")</f>
        <v>0</v>
      </c>
      <c r="EG107" s="212">
        <f t="shared" ref="EG107:GR107" si="445">IF(AND($D$112&gt;0,$D$113&gt;0),IF(AND(AJ104&gt;$D$112,OR(AJ104&lt;$D$113,AJ104=$D$113)),EG104,0),"")</f>
        <v>0</v>
      </c>
      <c r="EH107" s="212">
        <f t="shared" si="445"/>
        <v>0</v>
      </c>
      <c r="EI107" s="212">
        <f t="shared" si="445"/>
        <v>0</v>
      </c>
      <c r="EJ107" s="212">
        <f t="shared" si="445"/>
        <v>0</v>
      </c>
      <c r="EK107" s="212">
        <f t="shared" si="445"/>
        <v>0</v>
      </c>
      <c r="EL107" s="212">
        <f t="shared" si="445"/>
        <v>0</v>
      </c>
      <c r="EM107" s="212">
        <f t="shared" si="445"/>
        <v>0</v>
      </c>
      <c r="EN107" s="212">
        <f t="shared" si="445"/>
        <v>0</v>
      </c>
      <c r="EO107" s="212">
        <f t="shared" si="445"/>
        <v>0</v>
      </c>
      <c r="EP107" s="212">
        <f t="shared" si="445"/>
        <v>0</v>
      </c>
      <c r="EQ107" s="212">
        <f t="shared" si="445"/>
        <v>0</v>
      </c>
      <c r="ER107" s="212">
        <f t="shared" si="445"/>
        <v>0</v>
      </c>
      <c r="ES107" s="212">
        <f t="shared" si="445"/>
        <v>0</v>
      </c>
      <c r="ET107" s="212">
        <f t="shared" si="445"/>
        <v>0</v>
      </c>
      <c r="EU107" s="212">
        <f t="shared" si="445"/>
        <v>0</v>
      </c>
      <c r="EV107" s="212">
        <f t="shared" si="445"/>
        <v>0</v>
      </c>
      <c r="EW107" s="212">
        <f t="shared" si="445"/>
        <v>0</v>
      </c>
      <c r="EX107" s="212">
        <f t="shared" si="445"/>
        <v>0</v>
      </c>
      <c r="EY107" s="212">
        <f t="shared" si="445"/>
        <v>0</v>
      </c>
      <c r="EZ107" s="212">
        <f t="shared" si="445"/>
        <v>0</v>
      </c>
      <c r="FA107" s="212">
        <f t="shared" si="445"/>
        <v>0</v>
      </c>
      <c r="FB107" s="212">
        <f t="shared" si="445"/>
        <v>0</v>
      </c>
      <c r="FC107" s="212">
        <f t="shared" si="445"/>
        <v>0</v>
      </c>
      <c r="FD107" s="212">
        <f t="shared" si="445"/>
        <v>0</v>
      </c>
      <c r="FE107" s="212">
        <f t="shared" si="445"/>
        <v>0</v>
      </c>
      <c r="FF107" s="212">
        <f t="shared" si="445"/>
        <v>0</v>
      </c>
      <c r="FG107" s="212">
        <f t="shared" si="445"/>
        <v>0</v>
      </c>
      <c r="FH107" s="212">
        <f t="shared" si="445"/>
        <v>0</v>
      </c>
      <c r="FI107" s="212">
        <f t="shared" si="445"/>
        <v>0</v>
      </c>
      <c r="FJ107" s="212">
        <f t="shared" si="445"/>
        <v>0</v>
      </c>
      <c r="FK107" s="212">
        <f t="shared" si="445"/>
        <v>0</v>
      </c>
      <c r="FL107" s="212">
        <f t="shared" si="445"/>
        <v>0</v>
      </c>
      <c r="FM107" s="212">
        <f t="shared" si="445"/>
        <v>0</v>
      </c>
      <c r="FN107" s="212">
        <f t="shared" si="445"/>
        <v>0</v>
      </c>
      <c r="FO107" s="212">
        <f t="shared" si="445"/>
        <v>0</v>
      </c>
      <c r="FP107" s="212">
        <f t="shared" si="445"/>
        <v>0</v>
      </c>
      <c r="FQ107" s="212">
        <f t="shared" si="445"/>
        <v>0</v>
      </c>
      <c r="FR107" s="212">
        <f t="shared" si="445"/>
        <v>0</v>
      </c>
      <c r="FS107" s="212">
        <f t="shared" si="445"/>
        <v>0</v>
      </c>
      <c r="FT107" s="212">
        <f t="shared" si="445"/>
        <v>0</v>
      </c>
      <c r="FU107" s="212">
        <f t="shared" si="445"/>
        <v>3.3441207475421691E-3</v>
      </c>
      <c r="FV107" s="212">
        <f t="shared" si="445"/>
        <v>3.4398791140669558E-3</v>
      </c>
      <c r="FW107" s="212">
        <f t="shared" si="445"/>
        <v>3.5259143403175547E-3</v>
      </c>
      <c r="FX107" s="212">
        <f t="shared" si="445"/>
        <v>3.6013694813874621E-3</v>
      </c>
      <c r="FY107" s="212">
        <f t="shared" si="445"/>
        <v>3.6654807995318904E-3</v>
      </c>
      <c r="FZ107" s="212">
        <f t="shared" si="445"/>
        <v>3.71759062360238E-3</v>
      </c>
      <c r="GA107" s="212">
        <f t="shared" si="445"/>
        <v>3.7571585764093677E-3</v>
      </c>
      <c r="GB107" s="212">
        <f t="shared" si="445"/>
        <v>3.7837709020859594E-3</v>
      </c>
      <c r="GC107" s="212">
        <f t="shared" si="445"/>
        <v>3.7971476683486094E-3</v>
      </c>
      <c r="GD107" s="212">
        <f t="shared" si="445"/>
        <v>3.7971476683486007E-3</v>
      </c>
      <c r="GE107" s="212">
        <f t="shared" si="445"/>
        <v>3.7837709020859321E-3</v>
      </c>
      <c r="GF107" s="212">
        <f t="shared" si="445"/>
        <v>3.7571585764093226E-3</v>
      </c>
      <c r="GG107" s="212">
        <f t="shared" si="445"/>
        <v>3.717590623602318E-3</v>
      </c>
      <c r="GH107" s="212">
        <f t="shared" si="445"/>
        <v>3.6654807995318123E-3</v>
      </c>
      <c r="GI107" s="212">
        <f t="shared" si="445"/>
        <v>3.601369481387368E-3</v>
      </c>
      <c r="GJ107" s="212">
        <f t="shared" si="445"/>
        <v>3.5259143403174454E-3</v>
      </c>
      <c r="GK107" s="212">
        <f t="shared" si="445"/>
        <v>3.4398791140668327E-3</v>
      </c>
      <c r="GL107" s="212">
        <f t="shared" si="445"/>
        <v>3.3441207475420334E-3</v>
      </c>
      <c r="GM107" s="212">
        <f t="shared" si="445"/>
        <v>3.239575203845936E-3</v>
      </c>
      <c r="GN107" s="212">
        <f t="shared" si="445"/>
        <v>3.12724227380418E-3</v>
      </c>
      <c r="GO107" s="212">
        <f t="shared" si="445"/>
        <v>3.0081697277643659E-3</v>
      </c>
      <c r="GP107" s="212">
        <f t="shared" si="445"/>
        <v>2.883437159247475E-3</v>
      </c>
      <c r="GQ107" s="212">
        <f t="shared" si="445"/>
        <v>2.754139865981929E-3</v>
      </c>
      <c r="GR107" s="212">
        <f t="shared" si="445"/>
        <v>2.6213731004040646E-3</v>
      </c>
      <c r="GS107" s="212">
        <f t="shared" ref="GS107:IB107" si="446">IF(AND($D$112&gt;0,$D$113&gt;0),IF(AND(CV104&gt;$D$112,OR(CV104&lt;$D$113,CV104=$D$113)),GS104,0),"")</f>
        <v>0</v>
      </c>
      <c r="GT107" s="212">
        <f t="shared" si="446"/>
        <v>0</v>
      </c>
      <c r="GU107" s="212">
        <f t="shared" si="446"/>
        <v>0</v>
      </c>
      <c r="GV107" s="212">
        <f t="shared" si="446"/>
        <v>0</v>
      </c>
      <c r="GW107" s="212">
        <f t="shared" si="446"/>
        <v>0</v>
      </c>
      <c r="GX107" s="212">
        <f t="shared" si="446"/>
        <v>0</v>
      </c>
      <c r="GY107" s="212">
        <f t="shared" si="446"/>
        <v>0</v>
      </c>
      <c r="GZ107" s="212">
        <f t="shared" si="446"/>
        <v>0</v>
      </c>
      <c r="HA107" s="212">
        <f t="shared" si="446"/>
        <v>0</v>
      </c>
      <c r="HB107" s="212">
        <f t="shared" si="446"/>
        <v>0</v>
      </c>
      <c r="HC107" s="212">
        <f t="shared" si="446"/>
        <v>0</v>
      </c>
      <c r="HD107" s="212">
        <f t="shared" si="446"/>
        <v>0</v>
      </c>
      <c r="HE107" s="212">
        <f t="shared" si="446"/>
        <v>0</v>
      </c>
      <c r="HF107" s="212">
        <f t="shared" si="446"/>
        <v>0</v>
      </c>
      <c r="HG107" s="212">
        <f t="shared" si="446"/>
        <v>0</v>
      </c>
      <c r="HH107" s="212">
        <f t="shared" si="446"/>
        <v>0</v>
      </c>
      <c r="HI107" s="212">
        <f t="shared" si="446"/>
        <v>0</v>
      </c>
      <c r="HJ107" s="212">
        <f t="shared" si="446"/>
        <v>0</v>
      </c>
      <c r="HK107" s="212">
        <f t="shared" si="446"/>
        <v>0</v>
      </c>
      <c r="HL107" s="212">
        <f t="shared" si="446"/>
        <v>0</v>
      </c>
      <c r="HM107" s="212">
        <f t="shared" si="446"/>
        <v>0</v>
      </c>
      <c r="HN107" s="212">
        <f t="shared" si="446"/>
        <v>0</v>
      </c>
      <c r="HO107" s="212">
        <f t="shared" si="446"/>
        <v>0</v>
      </c>
      <c r="HP107" s="212">
        <f t="shared" si="446"/>
        <v>0</v>
      </c>
      <c r="HQ107" s="212">
        <f t="shared" si="446"/>
        <v>0</v>
      </c>
      <c r="HR107" s="212">
        <f t="shared" si="446"/>
        <v>0</v>
      </c>
      <c r="HS107" s="212">
        <f t="shared" si="446"/>
        <v>0</v>
      </c>
      <c r="HT107" s="212">
        <f t="shared" si="446"/>
        <v>0</v>
      </c>
      <c r="HU107" s="212">
        <f t="shared" si="446"/>
        <v>0</v>
      </c>
      <c r="HV107" s="212">
        <f t="shared" si="446"/>
        <v>0</v>
      </c>
      <c r="HW107" s="212">
        <f t="shared" si="446"/>
        <v>0</v>
      </c>
      <c r="HX107" s="212">
        <f t="shared" si="446"/>
        <v>0</v>
      </c>
      <c r="HY107" s="212">
        <f t="shared" si="446"/>
        <v>0</v>
      </c>
      <c r="HZ107" s="212">
        <f t="shared" si="446"/>
        <v>0</v>
      </c>
      <c r="IA107" s="212">
        <f t="shared" si="446"/>
        <v>0</v>
      </c>
      <c r="IB107" s="212">
        <f t="shared" si="446"/>
        <v>0</v>
      </c>
    </row>
    <row r="108" spans="1:236" ht="17.25" x14ac:dyDescent="0.3">
      <c r="A108" s="17"/>
      <c r="B108" s="17"/>
      <c r="C108" s="40" t="s">
        <v>61</v>
      </c>
      <c r="D108" s="125">
        <v>0.9</v>
      </c>
      <c r="E108" s="66" t="s">
        <v>66</v>
      </c>
      <c r="F108" s="17"/>
      <c r="G108" s="18"/>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s="212">
        <f>IF(AND($D$112&gt;0,$D$113&gt;0),IF(AND(AI104&gt;$D$113),EF104,0),"")</f>
        <v>0</v>
      </c>
      <c r="EG108" s="212">
        <f t="shared" ref="EG108:GR108" si="447">IF(AND($D$112&gt;0,$D$113&gt;0),IF(AND(AJ104&gt;$D$113),EG104,0),"")</f>
        <v>0</v>
      </c>
      <c r="EH108" s="212">
        <f t="shared" si="447"/>
        <v>0</v>
      </c>
      <c r="EI108" s="212">
        <f t="shared" si="447"/>
        <v>0</v>
      </c>
      <c r="EJ108" s="212">
        <f t="shared" si="447"/>
        <v>0</v>
      </c>
      <c r="EK108" s="212">
        <f t="shared" si="447"/>
        <v>0</v>
      </c>
      <c r="EL108" s="212">
        <f t="shared" si="447"/>
        <v>0</v>
      </c>
      <c r="EM108" s="212">
        <f t="shared" si="447"/>
        <v>0</v>
      </c>
      <c r="EN108" s="212">
        <f t="shared" si="447"/>
        <v>0</v>
      </c>
      <c r="EO108" s="212">
        <f t="shared" si="447"/>
        <v>0</v>
      </c>
      <c r="EP108" s="212">
        <f t="shared" si="447"/>
        <v>0</v>
      </c>
      <c r="EQ108" s="212">
        <f t="shared" si="447"/>
        <v>0</v>
      </c>
      <c r="ER108" s="212">
        <f t="shared" si="447"/>
        <v>0</v>
      </c>
      <c r="ES108" s="212">
        <f t="shared" si="447"/>
        <v>0</v>
      </c>
      <c r="ET108" s="212">
        <f t="shared" si="447"/>
        <v>0</v>
      </c>
      <c r="EU108" s="212">
        <f t="shared" si="447"/>
        <v>0</v>
      </c>
      <c r="EV108" s="212">
        <f t="shared" si="447"/>
        <v>0</v>
      </c>
      <c r="EW108" s="212">
        <f t="shared" si="447"/>
        <v>0</v>
      </c>
      <c r="EX108" s="212">
        <f t="shared" si="447"/>
        <v>0</v>
      </c>
      <c r="EY108" s="212">
        <f t="shared" si="447"/>
        <v>0</v>
      </c>
      <c r="EZ108" s="212">
        <f t="shared" si="447"/>
        <v>0</v>
      </c>
      <c r="FA108" s="212">
        <f t="shared" si="447"/>
        <v>0</v>
      </c>
      <c r="FB108" s="212">
        <f t="shared" si="447"/>
        <v>0</v>
      </c>
      <c r="FC108" s="212">
        <f t="shared" si="447"/>
        <v>0</v>
      </c>
      <c r="FD108" s="212">
        <f t="shared" si="447"/>
        <v>0</v>
      </c>
      <c r="FE108" s="212">
        <f t="shared" si="447"/>
        <v>0</v>
      </c>
      <c r="FF108" s="212">
        <f t="shared" si="447"/>
        <v>0</v>
      </c>
      <c r="FG108" s="212">
        <f t="shared" si="447"/>
        <v>0</v>
      </c>
      <c r="FH108" s="212">
        <f t="shared" si="447"/>
        <v>0</v>
      </c>
      <c r="FI108" s="212">
        <f t="shared" si="447"/>
        <v>0</v>
      </c>
      <c r="FJ108" s="212">
        <f t="shared" si="447"/>
        <v>0</v>
      </c>
      <c r="FK108" s="212">
        <f t="shared" si="447"/>
        <v>0</v>
      </c>
      <c r="FL108" s="212">
        <f t="shared" si="447"/>
        <v>0</v>
      </c>
      <c r="FM108" s="212">
        <f t="shared" si="447"/>
        <v>0</v>
      </c>
      <c r="FN108" s="212">
        <f t="shared" si="447"/>
        <v>0</v>
      </c>
      <c r="FO108" s="212">
        <f t="shared" si="447"/>
        <v>0</v>
      </c>
      <c r="FP108" s="212">
        <f t="shared" si="447"/>
        <v>0</v>
      </c>
      <c r="FQ108" s="212">
        <f t="shared" si="447"/>
        <v>0</v>
      </c>
      <c r="FR108" s="212">
        <f t="shared" si="447"/>
        <v>0</v>
      </c>
      <c r="FS108" s="212">
        <f t="shared" si="447"/>
        <v>0</v>
      </c>
      <c r="FT108" s="212">
        <f t="shared" si="447"/>
        <v>0</v>
      </c>
      <c r="FU108" s="212">
        <f t="shared" si="447"/>
        <v>0</v>
      </c>
      <c r="FV108" s="212">
        <f t="shared" si="447"/>
        <v>0</v>
      </c>
      <c r="FW108" s="212">
        <f t="shared" si="447"/>
        <v>0</v>
      </c>
      <c r="FX108" s="212">
        <f t="shared" si="447"/>
        <v>0</v>
      </c>
      <c r="FY108" s="212">
        <f t="shared" si="447"/>
        <v>0</v>
      </c>
      <c r="FZ108" s="212">
        <f t="shared" si="447"/>
        <v>0</v>
      </c>
      <c r="GA108" s="212">
        <f t="shared" si="447"/>
        <v>0</v>
      </c>
      <c r="GB108" s="212">
        <f t="shared" si="447"/>
        <v>0</v>
      </c>
      <c r="GC108" s="212">
        <f t="shared" si="447"/>
        <v>0</v>
      </c>
      <c r="GD108" s="212">
        <f t="shared" si="447"/>
        <v>0</v>
      </c>
      <c r="GE108" s="212">
        <f t="shared" si="447"/>
        <v>0</v>
      </c>
      <c r="GF108" s="212">
        <f t="shared" si="447"/>
        <v>0</v>
      </c>
      <c r="GG108" s="212">
        <f t="shared" si="447"/>
        <v>0</v>
      </c>
      <c r="GH108" s="212">
        <f t="shared" si="447"/>
        <v>0</v>
      </c>
      <c r="GI108" s="212">
        <f t="shared" si="447"/>
        <v>0</v>
      </c>
      <c r="GJ108" s="212">
        <f t="shared" si="447"/>
        <v>0</v>
      </c>
      <c r="GK108" s="212">
        <f t="shared" si="447"/>
        <v>0</v>
      </c>
      <c r="GL108" s="212">
        <f t="shared" si="447"/>
        <v>0</v>
      </c>
      <c r="GM108" s="212">
        <f t="shared" si="447"/>
        <v>0</v>
      </c>
      <c r="GN108" s="212">
        <f t="shared" si="447"/>
        <v>0</v>
      </c>
      <c r="GO108" s="212">
        <f t="shared" si="447"/>
        <v>0</v>
      </c>
      <c r="GP108" s="212">
        <f t="shared" si="447"/>
        <v>0</v>
      </c>
      <c r="GQ108" s="212">
        <f t="shared" si="447"/>
        <v>0</v>
      </c>
      <c r="GR108" s="212">
        <f t="shared" si="447"/>
        <v>0</v>
      </c>
      <c r="GS108" s="212">
        <f t="shared" ref="GS108:IB108" si="448">IF(AND($D$112&gt;0,$D$113&gt;0),IF(AND(CV104&gt;$D$113),GS104,0),"")</f>
        <v>2.4862169996224585E-3</v>
      </c>
      <c r="GT108" s="212">
        <f t="shared" si="448"/>
        <v>2.3497224751438442E-3</v>
      </c>
      <c r="GU108" s="212">
        <f t="shared" si="448"/>
        <v>2.2128983065907879E-3</v>
      </c>
      <c r="GV108" s="212">
        <f t="shared" si="448"/>
        <v>2.076699642613825E-3</v>
      </c>
      <c r="GW108" s="212">
        <f t="shared" si="448"/>
        <v>1.9420180677236058E-3</v>
      </c>
      <c r="GX108" s="212">
        <f t="shared" si="448"/>
        <v>1.8096733473920018E-3</v>
      </c>
      <c r="GY108" s="212">
        <f t="shared" si="448"/>
        <v>1.6804069170253872E-3</v>
      </c>
      <c r="GZ108" s="212">
        <f t="shared" si="448"/>
        <v>1.554877134752386E-3</v>
      </c>
      <c r="HA108" s="212">
        <f t="shared" si="448"/>
        <v>1.4336562747200899E-3</v>
      </c>
      <c r="HB108" s="212">
        <f t="shared" si="448"/>
        <v>1.3172291979172738E-3</v>
      </c>
      <c r="HC108" s="212">
        <f t="shared" si="448"/>
        <v>1.2059936024007307E-3</v>
      </c>
      <c r="HD108" s="212">
        <f t="shared" si="448"/>
        <v>1.1002617249301647E-3</v>
      </c>
      <c r="HE108" s="212">
        <f t="shared" si="448"/>
        <v>1.0002633419237889E-3</v>
      </c>
      <c r="HF108" s="212">
        <f t="shared" si="448"/>
        <v>9.061498996026134E-4</v>
      </c>
      <c r="HG108" s="212">
        <f t="shared" si="448"/>
        <v>8.1799959124261425E-4</v>
      </c>
      <c r="HH108" s="212">
        <f t="shared" si="448"/>
        <v>7.3582319343830458E-4</v>
      </c>
      <c r="HI108" s="212">
        <f t="shared" si="448"/>
        <v>6.5957047285165004E-4</v>
      </c>
      <c r="HJ108" s="212">
        <f t="shared" si="448"/>
        <v>5.8913697957445517E-4</v>
      </c>
      <c r="HK108" s="212">
        <f t="shared" si="448"/>
        <v>5.2437105234510854E-4</v>
      </c>
      <c r="HL108" s="212">
        <f t="shared" si="448"/>
        <v>4.6508087371889496E-4</v>
      </c>
      <c r="HM108" s="212">
        <f t="shared" si="448"/>
        <v>4.1104142912853176E-4</v>
      </c>
      <c r="HN108" s="212">
        <f t="shared" si="448"/>
        <v>3.620012418020823E-4</v>
      </c>
      <c r="HO108" s="212">
        <f t="shared" si="448"/>
        <v>3.176887749537373E-4</v>
      </c>
      <c r="HP108" s="212">
        <f t="shared" si="448"/>
        <v>2.778184127919961E-4</v>
      </c>
      <c r="HQ108" s="212">
        <f t="shared" si="448"/>
        <v>2.4209595202300397E-4</v>
      </c>
      <c r="HR108" s="212">
        <f t="shared" si="448"/>
        <v>2.1022355506593459E-4</v>
      </c>
      <c r="HS108" s="212">
        <f t="shared" si="448"/>
        <v>1.8190413463482869E-4</v>
      </c>
      <c r="HT108" s="212">
        <f t="shared" si="448"/>
        <v>1.5684515626786038E-4</v>
      </c>
      <c r="HU108" s="212">
        <f t="shared" si="448"/>
        <v>1.3476186049212713E-4</v>
      </c>
      <c r="HV108" s="212">
        <f t="shared" si="448"/>
        <v>1.1537991939040846E-4</v>
      </c>
      <c r="HW108" s="212">
        <f t="shared" si="448"/>
        <v>9.8437553270472845E-5</v>
      </c>
      <c r="HX108" s="212">
        <f t="shared" si="448"/>
        <v>8.3687141897516564E-5</v>
      </c>
      <c r="HY108" s="212">
        <f t="shared" si="448"/>
        <v>7.0896371381273153E-5</v>
      </c>
      <c r="HZ108" s="212">
        <f t="shared" si="448"/>
        <v>5.984896241930188E-5</v>
      </c>
      <c r="IA108" s="212">
        <f t="shared" si="448"/>
        <v>5.03450283451604E-5</v>
      </c>
      <c r="IB108" s="212">
        <f t="shared" si="448"/>
        <v>4.2201112510089683E-5</v>
      </c>
    </row>
    <row r="109" spans="1:236" ht="17.25" x14ac:dyDescent="0.3">
      <c r="A109" s="17"/>
      <c r="B109" s="17"/>
      <c r="C109" s="40" t="s">
        <v>62</v>
      </c>
      <c r="D109" s="89">
        <f>IF(AND(D108&gt;0,D108&lt;1,NOT(Q104=0)),_xlfn.NORM.INV((1-$D$108)/2,$P$104,$Q$104),"")</f>
        <v>1133.6718539918234</v>
      </c>
      <c r="E109" s="17"/>
      <c r="F109" s="17"/>
      <c r="G109" s="18"/>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s="213">
        <f>MAX(EF106:EF108)</f>
        <v>5.034502834517301E-5</v>
      </c>
      <c r="EG109" s="213">
        <f t="shared" ref="EG109:GR109" si="449">MAX(EG106:EG108)</f>
        <v>5.9848962419316449E-5</v>
      </c>
      <c r="EH109" s="213">
        <f t="shared" si="449"/>
        <v>7.0896371381289782E-5</v>
      </c>
      <c r="EI109" s="213">
        <f t="shared" si="449"/>
        <v>8.3687141897535578E-5</v>
      </c>
      <c r="EJ109" s="213">
        <f t="shared" si="449"/>
        <v>9.843755327049434E-5</v>
      </c>
      <c r="EK109" s="213">
        <f t="shared" si="449"/>
        <v>1.1537991939043285E-4</v>
      </c>
      <c r="EL109" s="213">
        <f t="shared" si="449"/>
        <v>1.347618604921551E-4</v>
      </c>
      <c r="EM109" s="213">
        <f t="shared" si="449"/>
        <v>1.5684515626789226E-4</v>
      </c>
      <c r="EN109" s="213">
        <f t="shared" si="449"/>
        <v>1.8190413463486482E-4</v>
      </c>
      <c r="EO109" s="213">
        <f t="shared" si="449"/>
        <v>2.1022355506597528E-4</v>
      </c>
      <c r="EP109" s="213">
        <f t="shared" si="449"/>
        <v>2.4209595202304951E-4</v>
      </c>
      <c r="EQ109" s="213">
        <f t="shared" si="449"/>
        <v>2.7781841279204722E-4</v>
      </c>
      <c r="ER109" s="213">
        <f t="shared" si="449"/>
        <v>3.176887749537939E-4</v>
      </c>
      <c r="ES109" s="213">
        <f t="shared" si="449"/>
        <v>3.6200124180214496E-4</v>
      </c>
      <c r="ET109" s="213">
        <f t="shared" si="449"/>
        <v>4.1104142912860115E-4</v>
      </c>
      <c r="EU109" s="213">
        <f t="shared" si="449"/>
        <v>4.6508087371897118E-4</v>
      </c>
      <c r="EV109" s="213">
        <f t="shared" si="449"/>
        <v>5.243710523451918E-4</v>
      </c>
      <c r="EW109" s="213">
        <f t="shared" si="449"/>
        <v>5.8913697957454591E-4</v>
      </c>
      <c r="EX109" s="213">
        <f t="shared" si="449"/>
        <v>6.5957047285174902E-4</v>
      </c>
      <c r="EY109" s="213">
        <f t="shared" si="449"/>
        <v>7.3582319343841137E-4</v>
      </c>
      <c r="EZ109" s="213">
        <f t="shared" si="449"/>
        <v>8.1799959124272928E-4</v>
      </c>
      <c r="FA109" s="213">
        <f t="shared" si="449"/>
        <v>9.0614989960273624E-4</v>
      </c>
      <c r="FB109" s="213">
        <f t="shared" si="449"/>
        <v>1.0002633419239201E-3</v>
      </c>
      <c r="FC109" s="213">
        <f t="shared" si="449"/>
        <v>1.1002617249303035E-3</v>
      </c>
      <c r="FD109" s="213">
        <f t="shared" si="449"/>
        <v>1.205993602400877E-3</v>
      </c>
      <c r="FE109" s="213">
        <f t="shared" si="449"/>
        <v>1.3172291979174271E-3</v>
      </c>
      <c r="FF109" s="213">
        <f t="shared" si="449"/>
        <v>1.4336562747202502E-3</v>
      </c>
      <c r="FG109" s="213">
        <f t="shared" si="449"/>
        <v>1.5548771347525527E-3</v>
      </c>
      <c r="FH109" s="213">
        <f t="shared" si="449"/>
        <v>1.6804069170255596E-3</v>
      </c>
      <c r="FI109" s="213">
        <f t="shared" si="449"/>
        <v>1.8096733473921785E-3</v>
      </c>
      <c r="FJ109" s="213">
        <f t="shared" si="449"/>
        <v>1.9420180677237862E-3</v>
      </c>
      <c r="FK109" s="213">
        <f t="shared" si="449"/>
        <v>2.076699642614008E-3</v>
      </c>
      <c r="FL109" s="213">
        <f t="shared" si="449"/>
        <v>2.2128983065909727E-3</v>
      </c>
      <c r="FM109" s="213">
        <f t="shared" si="449"/>
        <v>2.349722475144029E-3</v>
      </c>
      <c r="FN109" s="213">
        <f t="shared" si="449"/>
        <v>2.4862169996226419E-3</v>
      </c>
      <c r="FO109" s="213">
        <f t="shared" si="449"/>
        <v>2.621373100404245E-3</v>
      </c>
      <c r="FP109" s="213">
        <f t="shared" si="449"/>
        <v>2.7541398659821055E-3</v>
      </c>
      <c r="FQ109" s="213">
        <f t="shared" si="449"/>
        <v>2.8834371592476463E-3</v>
      </c>
      <c r="FR109" s="213">
        <f t="shared" si="449"/>
        <v>3.0081697277645303E-3</v>
      </c>
      <c r="FS109" s="213">
        <f t="shared" si="449"/>
        <v>3.1272422738043361E-3</v>
      </c>
      <c r="FT109" s="213">
        <f t="shared" si="449"/>
        <v>3.2395752038460826E-3</v>
      </c>
      <c r="FU109" s="213">
        <f t="shared" si="449"/>
        <v>3.3441207475421691E-3</v>
      </c>
      <c r="FV109" s="213">
        <f t="shared" si="449"/>
        <v>3.4398791140669558E-3</v>
      </c>
      <c r="FW109" s="213">
        <f t="shared" si="449"/>
        <v>3.5259143403175547E-3</v>
      </c>
      <c r="FX109" s="213">
        <f t="shared" si="449"/>
        <v>3.6013694813874621E-3</v>
      </c>
      <c r="FY109" s="213">
        <f t="shared" si="449"/>
        <v>3.6654807995318904E-3</v>
      </c>
      <c r="FZ109" s="213">
        <f t="shared" si="449"/>
        <v>3.71759062360238E-3</v>
      </c>
      <c r="GA109" s="213">
        <f t="shared" si="449"/>
        <v>3.7571585764093677E-3</v>
      </c>
      <c r="GB109" s="213">
        <f t="shared" si="449"/>
        <v>3.7837709020859594E-3</v>
      </c>
      <c r="GC109" s="213">
        <f t="shared" si="449"/>
        <v>3.7971476683486094E-3</v>
      </c>
      <c r="GD109" s="213">
        <f t="shared" si="449"/>
        <v>3.7971476683486007E-3</v>
      </c>
      <c r="GE109" s="213">
        <f t="shared" si="449"/>
        <v>3.7837709020859321E-3</v>
      </c>
      <c r="GF109" s="213">
        <f t="shared" si="449"/>
        <v>3.7571585764093226E-3</v>
      </c>
      <c r="GG109" s="213">
        <f t="shared" si="449"/>
        <v>3.717590623602318E-3</v>
      </c>
      <c r="GH109" s="213">
        <f t="shared" si="449"/>
        <v>3.6654807995318123E-3</v>
      </c>
      <c r="GI109" s="213">
        <f t="shared" si="449"/>
        <v>3.601369481387368E-3</v>
      </c>
      <c r="GJ109" s="213">
        <f t="shared" si="449"/>
        <v>3.5259143403174454E-3</v>
      </c>
      <c r="GK109" s="213">
        <f t="shared" si="449"/>
        <v>3.4398791140668327E-3</v>
      </c>
      <c r="GL109" s="213">
        <f t="shared" si="449"/>
        <v>3.3441207475420334E-3</v>
      </c>
      <c r="GM109" s="213">
        <f t="shared" si="449"/>
        <v>3.239575203845936E-3</v>
      </c>
      <c r="GN109" s="213">
        <f t="shared" si="449"/>
        <v>3.12724227380418E-3</v>
      </c>
      <c r="GO109" s="213">
        <f t="shared" si="449"/>
        <v>3.0081697277643659E-3</v>
      </c>
      <c r="GP109" s="213">
        <f t="shared" si="449"/>
        <v>2.883437159247475E-3</v>
      </c>
      <c r="GQ109" s="213">
        <f t="shared" si="449"/>
        <v>2.754139865981929E-3</v>
      </c>
      <c r="GR109" s="213">
        <f t="shared" si="449"/>
        <v>2.6213731004040646E-3</v>
      </c>
      <c r="GS109" s="213">
        <f t="shared" ref="GS109:IB109" si="450">MAX(GS106:GS108)</f>
        <v>2.4862169996224585E-3</v>
      </c>
      <c r="GT109" s="213">
        <f t="shared" si="450"/>
        <v>2.3497224751438442E-3</v>
      </c>
      <c r="GU109" s="213">
        <f t="shared" si="450"/>
        <v>2.2128983065907879E-3</v>
      </c>
      <c r="GV109" s="213">
        <f t="shared" si="450"/>
        <v>2.076699642613825E-3</v>
      </c>
      <c r="GW109" s="213">
        <f t="shared" si="450"/>
        <v>1.9420180677236058E-3</v>
      </c>
      <c r="GX109" s="213">
        <f t="shared" si="450"/>
        <v>1.8096733473920018E-3</v>
      </c>
      <c r="GY109" s="213">
        <f t="shared" si="450"/>
        <v>1.6804069170253872E-3</v>
      </c>
      <c r="GZ109" s="213">
        <f t="shared" si="450"/>
        <v>1.554877134752386E-3</v>
      </c>
      <c r="HA109" s="213">
        <f t="shared" si="450"/>
        <v>1.4336562747200899E-3</v>
      </c>
      <c r="HB109" s="213">
        <f t="shared" si="450"/>
        <v>1.3172291979172738E-3</v>
      </c>
      <c r="HC109" s="213">
        <f t="shared" si="450"/>
        <v>1.2059936024007307E-3</v>
      </c>
      <c r="HD109" s="213">
        <f t="shared" si="450"/>
        <v>1.1002617249301647E-3</v>
      </c>
      <c r="HE109" s="213">
        <f t="shared" si="450"/>
        <v>1.0002633419237889E-3</v>
      </c>
      <c r="HF109" s="213">
        <f t="shared" si="450"/>
        <v>9.061498996026134E-4</v>
      </c>
      <c r="HG109" s="213">
        <f t="shared" si="450"/>
        <v>8.1799959124261425E-4</v>
      </c>
      <c r="HH109" s="213">
        <f t="shared" si="450"/>
        <v>7.3582319343830458E-4</v>
      </c>
      <c r="HI109" s="213">
        <f t="shared" si="450"/>
        <v>6.5957047285165004E-4</v>
      </c>
      <c r="HJ109" s="213">
        <f t="shared" si="450"/>
        <v>5.8913697957445517E-4</v>
      </c>
      <c r="HK109" s="213">
        <f t="shared" si="450"/>
        <v>5.2437105234510854E-4</v>
      </c>
      <c r="HL109" s="213">
        <f t="shared" si="450"/>
        <v>4.6508087371889496E-4</v>
      </c>
      <c r="HM109" s="213">
        <f t="shared" si="450"/>
        <v>4.1104142912853176E-4</v>
      </c>
      <c r="HN109" s="213">
        <f t="shared" si="450"/>
        <v>3.620012418020823E-4</v>
      </c>
      <c r="HO109" s="213">
        <f t="shared" si="450"/>
        <v>3.176887749537373E-4</v>
      </c>
      <c r="HP109" s="213">
        <f t="shared" si="450"/>
        <v>2.778184127919961E-4</v>
      </c>
      <c r="HQ109" s="213">
        <f t="shared" si="450"/>
        <v>2.4209595202300397E-4</v>
      </c>
      <c r="HR109" s="213">
        <f t="shared" si="450"/>
        <v>2.1022355506593459E-4</v>
      </c>
      <c r="HS109" s="213">
        <f t="shared" si="450"/>
        <v>1.8190413463482869E-4</v>
      </c>
      <c r="HT109" s="213">
        <f t="shared" si="450"/>
        <v>1.5684515626786038E-4</v>
      </c>
      <c r="HU109" s="213">
        <f t="shared" si="450"/>
        <v>1.3476186049212713E-4</v>
      </c>
      <c r="HV109" s="213">
        <f t="shared" si="450"/>
        <v>1.1537991939040846E-4</v>
      </c>
      <c r="HW109" s="213">
        <f t="shared" si="450"/>
        <v>9.8437553270472845E-5</v>
      </c>
      <c r="HX109" s="213">
        <f t="shared" si="450"/>
        <v>8.3687141897516564E-5</v>
      </c>
      <c r="HY109" s="213">
        <f t="shared" si="450"/>
        <v>7.0896371381273153E-5</v>
      </c>
      <c r="HZ109" s="213">
        <f t="shared" si="450"/>
        <v>5.984896241930188E-5</v>
      </c>
      <c r="IA109" s="213">
        <f t="shared" si="450"/>
        <v>5.03450283451604E-5</v>
      </c>
      <c r="IB109" s="213">
        <f t="shared" si="450"/>
        <v>4.2201112510089683E-5</v>
      </c>
    </row>
    <row r="110" spans="1:236" ht="17.25" x14ac:dyDescent="0.3">
      <c r="A110" s="17"/>
      <c r="B110" s="17"/>
      <c r="C110" s="40" t="s">
        <v>71</v>
      </c>
      <c r="D110" s="89">
        <f>IF(AND(D108&gt;0,D108&lt;1,NOT(Q104=0)),_xlfn.NORM.INV($D$108+((1-$D$108)/2),$P$104,$Q$104),"")</f>
        <v>1479.1481460081768</v>
      </c>
      <c r="E110" s="17"/>
      <c r="F110" s="17"/>
      <c r="G110" s="18"/>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row>
    <row r="111" spans="1:236" ht="17.25" x14ac:dyDescent="0.3">
      <c r="A111" s="17"/>
      <c r="B111" s="17"/>
      <c r="C111" s="40"/>
      <c r="D111" s="62"/>
      <c r="E111" s="17"/>
      <c r="F111" s="17"/>
      <c r="G111" s="18"/>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row>
    <row r="112" spans="1:236" ht="17.25" x14ac:dyDescent="0.3">
      <c r="A112" s="17"/>
      <c r="B112" s="17"/>
      <c r="C112" s="67" t="s">
        <v>63</v>
      </c>
      <c r="D112" s="126">
        <v>1250</v>
      </c>
      <c r="E112" s="17"/>
      <c r="F112" s="17"/>
      <c r="G112" s="18"/>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row>
    <row r="113" spans="1:35" ht="17.25" x14ac:dyDescent="0.3">
      <c r="A113" s="17"/>
      <c r="B113" s="17"/>
      <c r="C113" s="67" t="s">
        <v>64</v>
      </c>
      <c r="D113" s="126">
        <v>1400</v>
      </c>
      <c r="E113" s="17"/>
      <c r="F113" s="17"/>
      <c r="G113" s="18"/>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row>
    <row r="114" spans="1:35" ht="17.25" x14ac:dyDescent="0.3">
      <c r="A114" s="17"/>
      <c r="B114" s="17"/>
      <c r="C114" s="67" t="s">
        <v>72</v>
      </c>
      <c r="D114" s="63">
        <f>IF(AND(NOT(ISBLANK(D112)),NOT(ISBLANK(D113)),NOT(Q104=0)),_xlfn.NORM.DIST($D$113,$P$104,$Q$104,TRUE)-_xlfn.NORM.DIST($D$112,$P$104,$Q$104,TRUE),"")</f>
        <v>0.51800314842292206</v>
      </c>
      <c r="E114" s="17"/>
      <c r="F114" s="17"/>
      <c r="G114" s="18"/>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row>
    <row r="115" spans="1:35" ht="17.25" x14ac:dyDescent="0.3">
      <c r="A115" s="17"/>
      <c r="B115" s="17"/>
      <c r="C115" s="67" t="s">
        <v>65</v>
      </c>
      <c r="D115" s="65">
        <f>IF(AND(D112&gt;0,D113&gt;0,NOT($Q$104=0)),_xlfn.NORM.DIST(D112,$P$104,$Q$104,TRUE),"")</f>
        <v>0.29558220677570202</v>
      </c>
      <c r="E115" s="17"/>
      <c r="F115" s="17"/>
      <c r="G115" s="18"/>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row>
    <row r="116" spans="1:35" ht="17.25" x14ac:dyDescent="0.3">
      <c r="A116" s="17"/>
      <c r="B116" s="17"/>
      <c r="C116" s="67" t="s">
        <v>73</v>
      </c>
      <c r="D116" s="64">
        <f>IF(AND(D112&gt;0,D113&gt;0,NOT($Q$104=0)),1-_xlfn.NORM.DIST(D113,$P$104,$Q$104,TRUE),"")</f>
        <v>0.18641464480137593</v>
      </c>
      <c r="E116" s="17"/>
      <c r="F116" s="17"/>
      <c r="G116" s="18"/>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row>
    <row r="117" spans="1:35" x14ac:dyDescent="0.25">
      <c r="A117" s="17"/>
      <c r="B117" s="17"/>
      <c r="C117" s="17"/>
      <c r="D117" s="17"/>
      <c r="E117" s="17"/>
      <c r="F117" s="17"/>
      <c r="G117" s="18"/>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row>
    <row r="118" spans="1:35" x14ac:dyDescent="0.25">
      <c r="A118" s="17"/>
      <c r="B118" s="17"/>
      <c r="C118" s="17"/>
      <c r="D118" s="17"/>
      <c r="E118" s="17"/>
      <c r="F118" s="17"/>
      <c r="G118" s="18"/>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row>
    <row r="119" spans="1:35" x14ac:dyDescent="0.25">
      <c r="A119" s="17"/>
      <c r="B119" s="17"/>
      <c r="C119" s="17"/>
      <c r="D119" s="17"/>
      <c r="E119" s="17"/>
      <c r="F119" s="17"/>
      <c r="G119" s="18"/>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row>
    <row r="120" spans="1:35" x14ac:dyDescent="0.25">
      <c r="A120" s="17"/>
      <c r="B120" s="17"/>
      <c r="C120" s="17"/>
      <c r="D120" s="17"/>
      <c r="E120" s="17"/>
      <c r="F120" s="17"/>
      <c r="G120" s="18"/>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row>
    <row r="121" spans="1:35" x14ac:dyDescent="0.25">
      <c r="A121" s="17"/>
      <c r="B121" s="17"/>
      <c r="C121" s="17"/>
      <c r="D121" s="17"/>
      <c r="E121" s="17"/>
      <c r="F121" s="17"/>
      <c r="G121" s="18"/>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row>
    <row r="122" spans="1:35" x14ac:dyDescent="0.25">
      <c r="A122" s="17"/>
      <c r="B122" s="17"/>
      <c r="C122" s="17"/>
      <c r="D122" s="17"/>
      <c r="E122" s="17"/>
      <c r="F122" s="17"/>
      <c r="G122" s="18"/>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row>
    <row r="123" spans="1:35" x14ac:dyDescent="0.25">
      <c r="A123" s="17"/>
      <c r="B123" s="17"/>
      <c r="C123" s="17"/>
      <c r="D123" s="17"/>
      <c r="E123" s="17"/>
      <c r="F123" s="17"/>
      <c r="G123" s="18"/>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row>
    <row r="124" spans="1:35" x14ac:dyDescent="0.25">
      <c r="A124" s="17"/>
      <c r="B124" s="17"/>
      <c r="C124" s="17"/>
      <c r="D124" s="17"/>
      <c r="E124" s="17"/>
      <c r="F124" s="17"/>
      <c r="G124" s="18"/>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row>
    <row r="125" spans="1:35" x14ac:dyDescent="0.25">
      <c r="A125" s="17"/>
      <c r="B125" s="17"/>
      <c r="C125" s="17"/>
      <c r="D125" s="17"/>
      <c r="E125" s="17"/>
      <c r="F125" s="17"/>
      <c r="G125" s="18"/>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row>
    <row r="126" spans="1:35" x14ac:dyDescent="0.25">
      <c r="A126" s="17"/>
      <c r="B126" s="17"/>
      <c r="C126" s="17"/>
      <c r="D126" s="17"/>
      <c r="E126" s="17"/>
      <c r="F126" s="17"/>
      <c r="G126" s="18"/>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row>
    <row r="127" spans="1:35" x14ac:dyDescent="0.25">
      <c r="A127" s="17"/>
      <c r="B127" s="17"/>
      <c r="C127" s="17"/>
      <c r="D127" s="17"/>
      <c r="E127" s="17"/>
      <c r="F127" s="17"/>
      <c r="G127" s="18"/>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row>
    <row r="128" spans="1:35" x14ac:dyDescent="0.25">
      <c r="A128" s="17"/>
      <c r="B128" s="17"/>
      <c r="C128" s="17"/>
      <c r="D128" s="17"/>
      <c r="E128" s="17"/>
      <c r="F128" s="17"/>
      <c r="G128" s="18"/>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row>
    <row r="129" spans="1:35" x14ac:dyDescent="0.25">
      <c r="A129" s="17"/>
      <c r="B129" s="17"/>
      <c r="C129" s="17"/>
      <c r="D129" s="17"/>
      <c r="E129" s="17"/>
      <c r="F129" s="17"/>
      <c r="G129" s="18"/>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row>
    <row r="130" spans="1:35" x14ac:dyDescent="0.25">
      <c r="A130" s="17"/>
      <c r="B130" s="17"/>
      <c r="C130" s="17"/>
      <c r="D130" s="17"/>
      <c r="E130" s="17"/>
      <c r="F130" s="17"/>
      <c r="G130" s="18"/>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row>
    <row r="131" spans="1:35" x14ac:dyDescent="0.25">
      <c r="A131" s="17"/>
      <c r="B131" s="17"/>
      <c r="C131" s="17"/>
      <c r="D131" s="17"/>
      <c r="E131" s="17"/>
      <c r="F131" s="17"/>
      <c r="G131" s="18"/>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row>
    <row r="132" spans="1:35" x14ac:dyDescent="0.25">
      <c r="A132" s="17"/>
      <c r="B132" s="17"/>
      <c r="C132" s="17"/>
      <c r="D132" s="17"/>
      <c r="E132" s="17"/>
      <c r="F132" s="17"/>
      <c r="G132" s="18"/>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row>
    <row r="133" spans="1:35" x14ac:dyDescent="0.25">
      <c r="A133" s="17"/>
      <c r="B133" s="17"/>
      <c r="C133" s="17"/>
      <c r="D133" s="17"/>
      <c r="E133" s="17"/>
      <c r="F133" s="17"/>
      <c r="G133" s="18"/>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row>
    <row r="134" spans="1:35" x14ac:dyDescent="0.25">
      <c r="A134" s="17"/>
      <c r="B134" s="17"/>
      <c r="C134" s="17"/>
      <c r="D134" s="17"/>
      <c r="E134" s="17"/>
      <c r="F134" s="17"/>
      <c r="G134" s="18"/>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row>
    <row r="135" spans="1:35" x14ac:dyDescent="0.25">
      <c r="A135" s="17"/>
      <c r="B135" s="17"/>
      <c r="C135" s="17"/>
      <c r="D135" s="17"/>
      <c r="E135" s="17"/>
      <c r="F135" s="17"/>
      <c r="G135" s="18"/>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row>
    <row r="136" spans="1:35" x14ac:dyDescent="0.25">
      <c r="A136" s="17"/>
      <c r="B136" s="17"/>
      <c r="C136" s="17"/>
      <c r="D136" s="17"/>
      <c r="E136" s="17"/>
      <c r="F136" s="17"/>
      <c r="G136" s="18"/>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row>
    <row r="137" spans="1:35" x14ac:dyDescent="0.25">
      <c r="A137" s="17"/>
      <c r="B137" s="17"/>
      <c r="C137" s="17"/>
      <c r="D137" s="17"/>
      <c r="E137" s="17"/>
      <c r="F137" s="17"/>
      <c r="G137" s="18"/>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row>
    <row r="138" spans="1:35" x14ac:dyDescent="0.25">
      <c r="A138" s="17"/>
      <c r="B138" s="17"/>
      <c r="C138" s="17"/>
      <c r="D138" s="17"/>
      <c r="E138" s="17"/>
      <c r="F138" s="17"/>
      <c r="G138" s="18"/>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row>
    <row r="139" spans="1:35" x14ac:dyDescent="0.25">
      <c r="A139" s="18"/>
      <c r="B139" s="90" t="s">
        <v>16</v>
      </c>
      <c r="C139" s="28"/>
      <c r="D139" s="28"/>
      <c r="E139" s="28"/>
      <c r="F139" s="28"/>
      <c r="G139" s="29"/>
      <c r="H139" s="28"/>
      <c r="I139" s="28"/>
      <c r="J139" s="28"/>
      <c r="K139" s="28"/>
      <c r="L139" s="29"/>
      <c r="M139" s="28"/>
      <c r="N139" s="28"/>
      <c r="O139" s="28"/>
      <c r="P139" s="28"/>
      <c r="Q139" s="28"/>
      <c r="R139" s="28"/>
      <c r="S139" s="28"/>
      <c r="T139" s="28"/>
      <c r="U139" s="43"/>
      <c r="V139" s="43"/>
      <c r="W139" s="47"/>
      <c r="X139" s="28"/>
      <c r="Y139" s="28"/>
      <c r="Z139" s="28"/>
      <c r="AA139" s="28"/>
      <c r="AB139" s="28"/>
      <c r="AC139" s="28"/>
      <c r="AD139" s="28"/>
      <c r="AE139" s="28"/>
      <c r="AF139" s="30"/>
      <c r="AG139" s="17"/>
      <c r="AH139" s="17"/>
      <c r="AI139" s="17"/>
    </row>
    <row r="140" spans="1:35" x14ac:dyDescent="0.25">
      <c r="A140" s="18"/>
      <c r="B140" s="91" t="s">
        <v>74</v>
      </c>
      <c r="C140" s="31"/>
      <c r="D140" s="31"/>
      <c r="E140" s="31"/>
      <c r="F140" s="31"/>
      <c r="G140" s="32"/>
      <c r="H140" s="31"/>
      <c r="I140" s="31"/>
      <c r="J140" s="31"/>
      <c r="K140" s="31"/>
      <c r="L140" s="32"/>
      <c r="M140" s="31"/>
      <c r="N140" s="31"/>
      <c r="O140" s="31"/>
      <c r="P140" s="31"/>
      <c r="Q140" s="31"/>
      <c r="R140" s="31"/>
      <c r="S140" s="31"/>
      <c r="T140" s="31"/>
      <c r="U140" s="44"/>
      <c r="V140" s="44"/>
      <c r="W140" s="48"/>
      <c r="X140" s="31"/>
      <c r="Y140" s="31"/>
      <c r="Z140" s="31"/>
      <c r="AA140" s="31"/>
      <c r="AB140" s="31"/>
      <c r="AC140" s="31"/>
      <c r="AD140" s="31"/>
      <c r="AE140" s="31"/>
      <c r="AF140" s="33"/>
      <c r="AG140" s="17"/>
      <c r="AH140" s="17"/>
      <c r="AI140" s="17"/>
    </row>
    <row r="141" spans="1:35" x14ac:dyDescent="0.25">
      <c r="A141" s="18"/>
      <c r="B141" s="91" t="s">
        <v>86</v>
      </c>
      <c r="C141" s="31"/>
      <c r="D141" s="31"/>
      <c r="E141" s="31"/>
      <c r="F141" s="31"/>
      <c r="G141" s="32"/>
      <c r="H141" s="31"/>
      <c r="I141" s="31"/>
      <c r="J141" s="31"/>
      <c r="K141" s="31"/>
      <c r="L141" s="32"/>
      <c r="M141" s="31"/>
      <c r="N141" s="31"/>
      <c r="O141" s="31"/>
      <c r="P141" s="31"/>
      <c r="Q141" s="31"/>
      <c r="R141" s="31"/>
      <c r="S141" s="31"/>
      <c r="T141" s="31"/>
      <c r="U141" s="44"/>
      <c r="V141" s="44"/>
      <c r="W141" s="48"/>
      <c r="X141" s="31"/>
      <c r="Y141" s="31"/>
      <c r="Z141" s="31"/>
      <c r="AA141" s="31"/>
      <c r="AB141" s="31"/>
      <c r="AC141" s="31"/>
      <c r="AD141" s="31"/>
      <c r="AE141" s="31"/>
      <c r="AF141" s="33"/>
      <c r="AG141" s="17"/>
      <c r="AH141" s="17"/>
      <c r="AI141" s="17"/>
    </row>
    <row r="142" spans="1:35" x14ac:dyDescent="0.25">
      <c r="A142" s="18"/>
      <c r="B142" s="91" t="s">
        <v>75</v>
      </c>
      <c r="C142" s="31"/>
      <c r="D142" s="31"/>
      <c r="E142" s="31"/>
      <c r="F142" s="31"/>
      <c r="G142" s="32"/>
      <c r="H142" s="31"/>
      <c r="I142" s="31"/>
      <c r="J142" s="31"/>
      <c r="K142" s="31"/>
      <c r="L142" s="32"/>
      <c r="M142" s="31"/>
      <c r="N142" s="31"/>
      <c r="O142" s="31"/>
      <c r="P142" s="31"/>
      <c r="Q142" s="31"/>
      <c r="R142" s="31"/>
      <c r="S142" s="31"/>
      <c r="T142" s="31"/>
      <c r="U142" s="44"/>
      <c r="V142" s="44"/>
      <c r="W142" s="48"/>
      <c r="X142" s="31"/>
      <c r="Y142" s="31"/>
      <c r="Z142" s="31"/>
      <c r="AA142" s="31"/>
      <c r="AB142" s="31"/>
      <c r="AC142" s="31"/>
      <c r="AD142" s="31"/>
      <c r="AE142" s="31"/>
      <c r="AF142" s="33"/>
      <c r="AG142" s="17"/>
      <c r="AH142" s="17"/>
      <c r="AI142" s="17"/>
    </row>
    <row r="143" spans="1:35" x14ac:dyDescent="0.25">
      <c r="A143" s="18"/>
      <c r="B143" s="91"/>
      <c r="C143" s="31"/>
      <c r="D143" s="31"/>
      <c r="E143" s="31"/>
      <c r="F143" s="31"/>
      <c r="G143" s="32"/>
      <c r="H143" s="31"/>
      <c r="I143" s="31"/>
      <c r="J143" s="31"/>
      <c r="K143" s="31"/>
      <c r="L143" s="32"/>
      <c r="M143" s="31"/>
      <c r="N143" s="31"/>
      <c r="O143" s="31"/>
      <c r="P143" s="31"/>
      <c r="Q143" s="31"/>
      <c r="R143" s="31"/>
      <c r="S143" s="31"/>
      <c r="T143" s="31"/>
      <c r="U143" s="44"/>
      <c r="V143" s="44"/>
      <c r="W143" s="48"/>
      <c r="X143" s="31"/>
      <c r="Y143" s="31"/>
      <c r="Z143" s="31"/>
      <c r="AA143" s="31"/>
      <c r="AB143" s="31"/>
      <c r="AC143" s="31"/>
      <c r="AD143" s="31"/>
      <c r="AE143" s="31"/>
      <c r="AF143" s="33"/>
      <c r="AG143" s="17"/>
      <c r="AH143" s="17"/>
      <c r="AI143" s="17"/>
    </row>
    <row r="144" spans="1:35" x14ac:dyDescent="0.25">
      <c r="A144" s="18"/>
      <c r="B144" s="92" t="s">
        <v>17</v>
      </c>
      <c r="C144" s="31"/>
      <c r="D144" s="31"/>
      <c r="E144" s="31"/>
      <c r="F144" s="31"/>
      <c r="G144" s="32"/>
      <c r="H144" s="31"/>
      <c r="I144" s="31"/>
      <c r="J144" s="31"/>
      <c r="K144" s="31"/>
      <c r="L144" s="32"/>
      <c r="M144" s="31"/>
      <c r="N144" s="31"/>
      <c r="O144" s="31"/>
      <c r="P144" s="31"/>
      <c r="Q144" s="31"/>
      <c r="R144" s="31"/>
      <c r="S144" s="31"/>
      <c r="T144" s="31"/>
      <c r="U144" s="44"/>
      <c r="V144" s="44"/>
      <c r="W144" s="48"/>
      <c r="X144" s="31"/>
      <c r="Y144" s="31"/>
      <c r="Z144" s="31"/>
      <c r="AA144" s="31"/>
      <c r="AB144" s="31"/>
      <c r="AC144" s="31"/>
      <c r="AD144" s="31"/>
      <c r="AE144" s="31"/>
      <c r="AF144" s="33"/>
      <c r="AG144" s="17"/>
      <c r="AH144" s="17"/>
      <c r="AI144" s="17"/>
    </row>
    <row r="145" spans="1:35" x14ac:dyDescent="0.25">
      <c r="A145" s="18"/>
      <c r="B145" s="91" t="s">
        <v>76</v>
      </c>
      <c r="C145" s="31"/>
      <c r="D145" s="31"/>
      <c r="E145" s="31"/>
      <c r="F145" s="31"/>
      <c r="G145" s="32"/>
      <c r="H145" s="31"/>
      <c r="I145" s="31"/>
      <c r="J145" s="31"/>
      <c r="K145" s="31"/>
      <c r="L145" s="32"/>
      <c r="M145" s="31"/>
      <c r="N145" s="31"/>
      <c r="O145" s="31"/>
      <c r="P145" s="31"/>
      <c r="Q145" s="31"/>
      <c r="R145" s="31"/>
      <c r="S145" s="31"/>
      <c r="T145" s="31"/>
      <c r="U145" s="44"/>
      <c r="V145" s="44"/>
      <c r="W145" s="48"/>
      <c r="X145" s="31"/>
      <c r="Y145" s="31"/>
      <c r="Z145" s="31"/>
      <c r="AA145" s="31"/>
      <c r="AB145" s="31"/>
      <c r="AC145" s="31"/>
      <c r="AD145" s="31"/>
      <c r="AE145" s="31"/>
      <c r="AF145" s="33"/>
      <c r="AG145" s="17"/>
      <c r="AH145" s="17"/>
      <c r="AI145" s="17"/>
    </row>
    <row r="146" spans="1:35" x14ac:dyDescent="0.25">
      <c r="A146" s="18"/>
      <c r="B146" s="93"/>
      <c r="C146" s="34"/>
      <c r="D146" s="34"/>
      <c r="E146" s="34"/>
      <c r="F146" s="34"/>
      <c r="G146" s="35"/>
      <c r="H146" s="34"/>
      <c r="I146" s="34"/>
      <c r="J146" s="34"/>
      <c r="K146" s="34"/>
      <c r="L146" s="35"/>
      <c r="M146" s="34"/>
      <c r="N146" s="34"/>
      <c r="O146" s="34"/>
      <c r="P146" s="34"/>
      <c r="Q146" s="34"/>
      <c r="R146" s="34"/>
      <c r="S146" s="34"/>
      <c r="T146" s="34"/>
      <c r="U146" s="45"/>
      <c r="V146" s="45"/>
      <c r="W146" s="49"/>
      <c r="X146" s="34"/>
      <c r="Y146" s="34"/>
      <c r="Z146" s="34"/>
      <c r="AA146" s="34"/>
      <c r="AB146" s="34"/>
      <c r="AC146" s="34"/>
      <c r="AD146" s="34"/>
      <c r="AE146" s="34"/>
      <c r="AF146" s="36"/>
      <c r="AG146" s="17"/>
      <c r="AH146" s="17"/>
      <c r="AI146" s="17"/>
    </row>
    <row r="147" spans="1:35" x14ac:dyDescent="0.25">
      <c r="A147" s="18"/>
      <c r="B147" s="17"/>
      <c r="C147" s="17"/>
      <c r="D147" s="17"/>
      <c r="E147" s="17"/>
      <c r="F147" s="17"/>
      <c r="G147" s="18"/>
      <c r="H147" s="17"/>
      <c r="I147" s="17"/>
      <c r="J147" s="17"/>
      <c r="K147" s="17"/>
      <c r="L147" s="18"/>
      <c r="M147" s="17"/>
      <c r="N147" s="17"/>
      <c r="O147" s="17"/>
      <c r="P147" s="17"/>
      <c r="Q147" s="17"/>
      <c r="R147" s="17"/>
      <c r="S147" s="17"/>
      <c r="T147" s="17"/>
      <c r="U147" s="42"/>
      <c r="V147" s="42"/>
      <c r="W147" s="46"/>
      <c r="X147" s="17"/>
      <c r="Y147" s="17"/>
      <c r="Z147" s="17"/>
      <c r="AA147" s="17"/>
      <c r="AB147" s="17"/>
      <c r="AC147" s="17"/>
      <c r="AD147" s="17"/>
      <c r="AE147" s="17"/>
      <c r="AF147" s="17"/>
      <c r="AG147" s="17"/>
      <c r="AH147" s="17"/>
      <c r="AI147" s="17"/>
    </row>
    <row r="148" spans="1:35" x14ac:dyDescent="0.25">
      <c r="A148" s="17"/>
      <c r="B148" s="37" t="str">
        <f>CONCATENATE("Version ",'Change Log'!$B$2," – © 2015-",YEAR('Change Log'!$A$2),", William W. Davis, MSPM, PMP")</f>
        <v>Version 2.0p – © 2015-2019, William W. Davis, MSPM, PMP</v>
      </c>
      <c r="C148" s="17"/>
      <c r="D148" s="17"/>
      <c r="E148" s="17"/>
      <c r="F148" s="17"/>
      <c r="G148" s="18"/>
      <c r="H148" s="17"/>
      <c r="I148" s="17"/>
      <c r="J148" s="17"/>
      <c r="K148" s="17"/>
      <c r="L148" s="18"/>
      <c r="M148" s="17"/>
      <c r="N148" s="17"/>
      <c r="O148" s="17"/>
      <c r="P148" s="17"/>
      <c r="Q148" s="17"/>
      <c r="R148" s="17"/>
      <c r="S148" s="17"/>
      <c r="T148" s="17"/>
      <c r="U148" s="42"/>
      <c r="V148" s="42"/>
      <c r="W148" s="46"/>
      <c r="X148" s="17"/>
      <c r="Y148" s="17"/>
      <c r="Z148" s="17"/>
      <c r="AA148" s="17"/>
      <c r="AB148" s="17"/>
      <c r="AC148" s="17"/>
      <c r="AD148" s="17"/>
      <c r="AE148" s="17"/>
      <c r="AF148" s="17"/>
      <c r="AG148" s="17"/>
      <c r="AH148" s="17"/>
      <c r="AI148" s="17"/>
    </row>
    <row r="149" spans="1:35" x14ac:dyDescent="0.25">
      <c r="A149" s="17"/>
      <c r="B149" s="268" t="s">
        <v>136</v>
      </c>
      <c r="C149" s="268"/>
      <c r="D149" s="268"/>
      <c r="E149" s="268"/>
      <c r="F149" s="268"/>
      <c r="G149" s="268"/>
      <c r="H149" s="268"/>
      <c r="I149" s="268"/>
      <c r="J149" s="268"/>
      <c r="K149" s="268"/>
      <c r="L149" s="18"/>
      <c r="M149" s="17"/>
      <c r="N149" s="17"/>
      <c r="O149" s="17"/>
      <c r="P149" s="17"/>
      <c r="Q149" s="17"/>
      <c r="R149" s="17"/>
      <c r="S149" s="17"/>
      <c r="T149" s="17"/>
      <c r="U149" s="42"/>
      <c r="V149" s="42"/>
      <c r="W149" s="46"/>
      <c r="X149" s="17"/>
      <c r="Y149" s="17"/>
      <c r="Z149" s="17"/>
      <c r="AA149" s="17"/>
      <c r="AB149" s="17"/>
      <c r="AC149" s="17"/>
      <c r="AD149" s="17"/>
      <c r="AE149" s="17"/>
      <c r="AF149" s="17"/>
      <c r="AG149" s="17"/>
      <c r="AH149" s="17"/>
      <c r="AI149" s="17"/>
    </row>
    <row r="150" spans="1:35" x14ac:dyDescent="0.25">
      <c r="A150" s="17"/>
      <c r="B150" s="268" t="s">
        <v>135</v>
      </c>
      <c r="C150" s="268"/>
      <c r="D150" s="268"/>
      <c r="E150" s="268"/>
      <c r="F150" s="268"/>
      <c r="G150" s="268"/>
      <c r="H150" s="268"/>
      <c r="I150" s="268"/>
      <c r="J150" s="268"/>
      <c r="K150" s="268"/>
      <c r="L150" s="18"/>
      <c r="M150" s="17"/>
      <c r="N150" s="17"/>
      <c r="O150" s="17"/>
      <c r="P150" s="17"/>
      <c r="Q150" s="17"/>
      <c r="R150" s="17"/>
      <c r="S150" s="17"/>
      <c r="T150" s="17"/>
      <c r="U150" s="42"/>
      <c r="V150" s="42"/>
      <c r="W150" s="46"/>
      <c r="X150" s="17"/>
      <c r="Y150" s="17"/>
      <c r="Z150" s="17"/>
      <c r="AA150" s="17"/>
      <c r="AB150" s="17"/>
      <c r="AC150" s="17"/>
      <c r="AD150" s="17"/>
      <c r="AE150" s="17"/>
      <c r="AF150" s="17"/>
      <c r="AG150" s="17"/>
      <c r="AH150" s="17"/>
      <c r="AI150" s="17"/>
    </row>
    <row r="151" spans="1:35" x14ac:dyDescent="0.25">
      <c r="A151" s="17"/>
      <c r="B151" s="268" t="s">
        <v>90</v>
      </c>
      <c r="C151" s="268"/>
      <c r="D151" s="268"/>
      <c r="E151" s="268"/>
      <c r="F151" s="268"/>
      <c r="G151" s="268"/>
      <c r="H151" s="268"/>
      <c r="I151" s="268"/>
      <c r="J151" s="268"/>
      <c r="K151" s="268"/>
      <c r="L151" s="18"/>
      <c r="M151" s="17"/>
      <c r="N151" s="17"/>
      <c r="O151" s="17"/>
      <c r="P151" s="17"/>
      <c r="Q151" s="17"/>
      <c r="R151" s="17"/>
      <c r="S151" s="17"/>
      <c r="T151" s="17"/>
      <c r="U151" s="42"/>
      <c r="V151" s="42"/>
      <c r="W151" s="46"/>
      <c r="X151" s="17"/>
      <c r="Y151" s="17"/>
      <c r="Z151" s="17"/>
      <c r="AA151" s="17"/>
      <c r="AB151" s="17"/>
      <c r="AC151" s="17"/>
      <c r="AD151" s="17"/>
      <c r="AE151" s="17"/>
      <c r="AF151" s="17"/>
      <c r="AG151" s="17"/>
      <c r="AH151" s="17"/>
      <c r="AI151" s="17"/>
    </row>
    <row r="152" spans="1:35" x14ac:dyDescent="0.25">
      <c r="A152" s="17"/>
      <c r="B152" s="268" t="s">
        <v>148</v>
      </c>
      <c r="C152" s="268"/>
      <c r="D152" s="268"/>
      <c r="E152" s="268"/>
      <c r="F152" s="268"/>
      <c r="G152" s="268"/>
      <c r="H152" s="268"/>
      <c r="I152" s="268"/>
      <c r="J152" s="268"/>
      <c r="K152" s="268"/>
      <c r="L152" s="18"/>
      <c r="M152" s="17"/>
      <c r="N152" s="17"/>
      <c r="O152" s="17"/>
      <c r="P152" s="17"/>
      <c r="Q152" s="17"/>
      <c r="R152" s="17"/>
      <c r="S152" s="17"/>
      <c r="T152" s="17"/>
      <c r="U152" s="42"/>
      <c r="V152" s="42"/>
      <c r="W152" s="46"/>
      <c r="X152" s="17"/>
      <c r="Y152" s="17"/>
      <c r="Z152" s="17"/>
      <c r="AA152" s="17"/>
      <c r="AB152" s="17"/>
      <c r="AC152" s="17"/>
      <c r="AD152" s="17"/>
      <c r="AE152" s="17"/>
      <c r="AF152" s="17"/>
      <c r="AG152" s="17"/>
      <c r="AH152" s="17"/>
      <c r="AI152" s="17"/>
    </row>
    <row r="153" spans="1:35" x14ac:dyDescent="0.25">
      <c r="A153" s="17"/>
      <c r="B153" s="268" t="s">
        <v>91</v>
      </c>
      <c r="C153" s="268"/>
      <c r="D153" s="268"/>
      <c r="E153" s="268"/>
      <c r="F153" s="268"/>
      <c r="G153" s="268"/>
      <c r="H153" s="268"/>
      <c r="I153" s="268"/>
      <c r="J153" s="268"/>
      <c r="K153" s="268"/>
      <c r="L153" s="18"/>
      <c r="M153" s="17"/>
      <c r="N153" s="17"/>
      <c r="O153" s="17"/>
      <c r="P153" s="17"/>
      <c r="Q153" s="17"/>
      <c r="R153" s="17"/>
      <c r="S153" s="17"/>
      <c r="T153" s="17"/>
      <c r="U153" s="42"/>
      <c r="V153" s="42"/>
      <c r="W153" s="46"/>
      <c r="X153" s="17"/>
      <c r="Y153" s="17"/>
      <c r="Z153" s="17"/>
      <c r="AA153" s="17"/>
      <c r="AB153" s="17"/>
      <c r="AC153" s="17"/>
      <c r="AD153" s="17"/>
      <c r="AE153" s="17"/>
      <c r="AF153" s="17"/>
      <c r="AG153" s="17"/>
      <c r="AH153" s="17"/>
      <c r="AI153" s="17"/>
    </row>
    <row r="154" spans="1:35" x14ac:dyDescent="0.25">
      <c r="A154" s="17"/>
      <c r="B154" s="146" t="s">
        <v>149</v>
      </c>
      <c r="C154" s="131"/>
      <c r="D154" s="131"/>
      <c r="E154" s="131"/>
      <c r="F154" s="131"/>
      <c r="G154" s="131"/>
      <c r="H154" s="131"/>
      <c r="I154" s="131"/>
      <c r="J154" s="131"/>
      <c r="K154" s="131"/>
      <c r="L154" s="18"/>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row>
    <row r="155" spans="1:35" x14ac:dyDescent="0.2">
      <c r="A155" s="17"/>
      <c r="B155" s="146" t="s">
        <v>88</v>
      </c>
      <c r="C155" s="17"/>
      <c r="D155" s="17"/>
      <c r="E155" s="17"/>
      <c r="F155" s="17"/>
      <c r="G155" s="18"/>
      <c r="H155" s="17"/>
      <c r="I155" s="17"/>
      <c r="J155" s="17"/>
      <c r="K155" s="17"/>
      <c r="L155" s="18"/>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spans="1:35" x14ac:dyDescent="0.2">
      <c r="A156" s="17"/>
      <c r="B156" s="146" t="s">
        <v>150</v>
      </c>
      <c r="C156" s="17"/>
      <c r="D156" s="17"/>
      <c r="E156" s="17"/>
      <c r="F156" s="17"/>
      <c r="G156" s="18"/>
      <c r="H156" s="17"/>
      <c r="I156" s="17"/>
      <c r="J156" s="17"/>
      <c r="K156" s="17"/>
      <c r="L156" s="18"/>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row>
    <row r="157" spans="1:35" x14ac:dyDescent="0.2">
      <c r="A157" s="17"/>
      <c r="B157" s="146" t="s">
        <v>151</v>
      </c>
      <c r="C157" s="17"/>
      <c r="D157" s="17"/>
      <c r="E157" s="17"/>
      <c r="F157" s="17"/>
      <c r="G157" s="18"/>
      <c r="H157" s="17"/>
      <c r="I157" s="17"/>
      <c r="J157" s="17"/>
      <c r="K157" s="17"/>
      <c r="L157" s="18"/>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spans="1:35" x14ac:dyDescent="0.2">
      <c r="A158" s="17"/>
      <c r="B158" s="146" t="s">
        <v>706</v>
      </c>
      <c r="C158" s="17"/>
      <c r="D158" s="17"/>
      <c r="E158" s="17"/>
      <c r="F158" s="17"/>
      <c r="G158" s="18"/>
      <c r="H158" s="17"/>
      <c r="I158" s="17"/>
      <c r="J158" s="17"/>
      <c r="K158" s="17"/>
      <c r="L158" s="18"/>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row>
    <row r="159" spans="1:35" x14ac:dyDescent="0.2">
      <c r="A159" s="17"/>
      <c r="B159" s="146" t="s">
        <v>707</v>
      </c>
      <c r="C159" s="17"/>
      <c r="D159" s="17"/>
      <c r="E159" s="17"/>
      <c r="F159" s="17"/>
      <c r="G159" s="18"/>
      <c r="H159" s="17"/>
      <c r="I159" s="17"/>
      <c r="J159" s="17"/>
      <c r="K159" s="17"/>
      <c r="L159" s="18"/>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row>
    <row r="160" spans="1:35" x14ac:dyDescent="0.2">
      <c r="A160" s="17"/>
      <c r="B160" s="146"/>
      <c r="C160" s="17"/>
      <c r="D160" s="17"/>
      <c r="E160" s="17"/>
      <c r="F160" s="17"/>
      <c r="G160" s="18"/>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row>
    <row r="161" spans="1:35" x14ac:dyDescent="0.2">
      <c r="A161" s="17"/>
      <c r="B161" s="146" t="s">
        <v>708</v>
      </c>
      <c r="C161" s="17"/>
      <c r="D161" s="17"/>
      <c r="E161" s="17"/>
      <c r="F161" s="17"/>
      <c r="G161" s="18"/>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row>
    <row r="162" spans="1:35" x14ac:dyDescent="0.2">
      <c r="A162" s="17"/>
      <c r="B162" s="146" t="s">
        <v>87</v>
      </c>
      <c r="C162" s="17"/>
      <c r="D162" s="17"/>
      <c r="E162" s="17"/>
      <c r="F162" s="17"/>
      <c r="G162" s="18"/>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row>
    <row r="163" spans="1:35" x14ac:dyDescent="0.2">
      <c r="A163" s="17"/>
      <c r="B163" s="267" t="s">
        <v>755</v>
      </c>
      <c r="C163" s="267"/>
      <c r="D163" s="267"/>
      <c r="E163" s="267"/>
      <c r="F163" s="267"/>
      <c r="G163" s="267"/>
      <c r="H163" s="26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row>
    <row r="164" spans="1:35" x14ac:dyDescent="0.25">
      <c r="A164" s="17"/>
      <c r="B164" s="17"/>
      <c r="C164" s="17"/>
      <c r="D164" s="17"/>
      <c r="E164" s="17"/>
      <c r="F164" s="17"/>
      <c r="G164" s="18"/>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row>
    <row r="165" spans="1:35" x14ac:dyDescent="0.25">
      <c r="A165" s="17"/>
      <c r="B165" s="17"/>
      <c r="C165" s="17"/>
      <c r="D165" s="17"/>
      <c r="E165" s="17"/>
      <c r="F165" s="17"/>
      <c r="G165" s="18"/>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1:35" x14ac:dyDescent="0.25">
      <c r="A166" s="17"/>
      <c r="B166" s="17"/>
      <c r="C166" s="17"/>
      <c r="D166" s="17"/>
      <c r="E166" s="17"/>
      <c r="F166" s="17"/>
      <c r="G166" s="18"/>
      <c r="H166" s="17"/>
      <c r="I166" s="17"/>
      <c r="J166" s="17"/>
      <c r="K166" s="18"/>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row>
  </sheetData>
  <mergeCells count="12">
    <mergeCell ref="B163:H163"/>
    <mergeCell ref="B153:K153"/>
    <mergeCell ref="B149:K149"/>
    <mergeCell ref="B150:K150"/>
    <mergeCell ref="B151:K151"/>
    <mergeCell ref="B152:K152"/>
    <mergeCell ref="U1:AF1"/>
    <mergeCell ref="S2:S3"/>
    <mergeCell ref="T2:T3"/>
    <mergeCell ref="U2:AF2"/>
    <mergeCell ref="B106:D106"/>
    <mergeCell ref="S1:T1"/>
  </mergeCells>
  <conditionalFormatting sqref="E4:E103">
    <cfRule type="iconSet" priority="6">
      <iconSet iconSet="3Symbols2" showValue="0">
        <cfvo type="percent" val="0"/>
        <cfvo type="percent" val="0.5"/>
        <cfvo type="num" val="1"/>
      </iconSet>
    </cfRule>
  </conditionalFormatting>
  <conditionalFormatting sqref="E5:E103">
    <cfRule type="iconSet" priority="5">
      <iconSet iconSet="3Symbols2" showValue="0">
        <cfvo type="percent" val="0"/>
        <cfvo type="percent" val="0.5"/>
        <cfvo type="num" val="1"/>
      </iconSet>
    </cfRule>
  </conditionalFormatting>
  <conditionalFormatting sqref="U106:AF106">
    <cfRule type="colorScale" priority="1">
      <colorScale>
        <cfvo type="min"/>
        <cfvo type="max"/>
        <color theme="9" tint="0.79998168889431442"/>
        <color theme="9" tint="-0.249977111117893"/>
      </colorScale>
    </cfRule>
  </conditionalFormatting>
  <hyperlinks>
    <hyperlink ref="B151:K151" r:id="rId1" display="Watch Statistical PERT videos on YouTube " xr:uid="{C440C7A0-5B02-4757-A043-E9A33FAC8822}"/>
    <hyperlink ref="B152" r:id="rId2" display="Follow Statistical PERT on Twitter to learn when new updates are released" xr:uid="{87BB9ACD-8D67-4F42-AC6E-9A0519518C5E}"/>
    <hyperlink ref="B151" r:id="rId3" xr:uid="{6B399095-8808-42FF-A2E1-04A54F8D4A74}"/>
    <hyperlink ref="B150" r:id="rId4" display="Take a Pluralsight course on Statistical PERT" xr:uid="{D63E5356-403A-4301-AEA0-C3275B75567E}"/>
    <hyperlink ref="B149" r:id="rId5" display="Download more FREE Statistical PERT templates at https://www.statisticalpert.com" xr:uid="{295A23AA-B010-4017-8596-7F616DDA6D4D}"/>
    <hyperlink ref="B153:K153" r:id="rId6" display="Follow Statistical PERT on Twitter to learn when new updates are released" xr:uid="{7241E581-729A-495C-AAA8-F1269421612B}"/>
    <hyperlink ref="B152:K152" r:id="rId7" display="Connect with or follow William W. Davis on LinkedIn" xr:uid="{E767F1F0-E727-4B94-A925-E9EA29974CD2}"/>
    <hyperlink ref="B150:K150" r:id="rId8" display="Watch a Pluralsight course on Statistical PERT® Normal Edition" xr:uid="{E7712C86-B95D-4732-A564-8C93988C055D}"/>
    <hyperlink ref="B163" r:id="rId9" xr:uid="{996A54FE-B620-4DA3-9EB2-24A9E690A55D}"/>
  </hyperlinks>
  <pageMargins left="0.7" right="0.7" top="0.75" bottom="0.75" header="0.3" footer="0.3"/>
  <pageSetup orientation="portrait"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4" id="{A63A4CCA-0344-4337-B751-A03941DC3537}">
            <xm:f>IF($B$106=VLookups!$A$33,TRUE,FALSE)</xm:f>
            <x14:dxf>
              <numFmt numFmtId="168" formatCode="&quot;$&quot;#,##0"/>
            </x14:dxf>
          </x14:cfRule>
          <xm:sqref>P4:S104 D109:D113 S106 B4:D104 U4:AF103</xm:sqref>
        </x14:conditionalFormatting>
        <x14:conditionalFormatting xmlns:xm="http://schemas.microsoft.com/office/excel/2006/main">
          <x14:cfRule type="expression" priority="3" id="{81EDFD64-89A3-4114-BC66-8FBB4439F0FB}">
            <xm:f>IF($B$106=VLookups!$A$33,TRUE,FALSE)</xm:f>
            <x14:dxf>
              <numFmt numFmtId="168" formatCode="&quot;$&quot;#,##0"/>
            </x14:dxf>
          </x14:cfRule>
          <xm:sqref>U104:AF104</xm:sqref>
        </x14:conditionalFormatting>
        <x14:conditionalFormatting xmlns:xm="http://schemas.microsoft.com/office/excel/2006/main">
          <x14:cfRule type="expression" priority="2" id="{F2C6500B-CD13-4421-A642-78B0C7AFAD48}">
            <xm:f>IF($B$106=VLookups!$A$33,TRUE,FALSE)</xm:f>
            <x14:dxf>
              <numFmt numFmtId="168" formatCode="&quot;$&quot;#,##0"/>
            </x14:dxf>
          </x14:cfRule>
          <xm:sqref>U106:AF106</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0000000}">
          <x14:formula1>
            <xm:f>Confidence!$A$1:$A$10</xm:f>
          </x14:formula1>
          <xm:sqref>K4:K103</xm:sqref>
        </x14:dataValidation>
        <x14:dataValidation type="list" allowBlank="1" showInputMessage="1" showErrorMessage="1" xr:uid="{00000000-0002-0000-0200-000001000000}">
          <x14:formula1>
            <xm:f>VLookups!$B$1:$B$11</xm:f>
          </x14:formula1>
          <xm:sqref>B2</xm:sqref>
        </x14:dataValidation>
        <x14:dataValidation type="list" allowBlank="1" showInputMessage="1" showErrorMessage="1" xr:uid="{00000000-0002-0000-0200-000002000000}">
          <x14:formula1>
            <xm:f>VLookups!$B$14:$B$24</xm:f>
          </x14:formula1>
          <xm:sqref>D2</xm:sqref>
        </x14:dataValidation>
        <x14:dataValidation type="list" allowBlank="1" showInputMessage="1" showErrorMessage="1" xr:uid="{00000000-0002-0000-0200-000003000000}">
          <x14:formula1>
            <xm:f>VLookups!$A$28:$A$29</xm:f>
          </x14:formula1>
          <xm:sqref>S1:T1</xm:sqref>
        </x14:dataValidation>
        <x14:dataValidation type="list" allowBlank="1" showInputMessage="1" showErrorMessage="1" xr:uid="{00000000-0002-0000-0200-000004000000}">
          <x14:formula1>
            <xm:f>VLookups!$A$33:$A$34</xm:f>
          </x14:formula1>
          <xm:sqref>B106:D106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0F49C24E-61A8-42DD-8B4C-529F26C4C54F}">
          <x14:colorSeries rgb="FF000000"/>
          <x14:colorNegative rgb="FF0070C0"/>
          <x14:colorAxis rgb="FF000000"/>
          <x14:colorMarkers rgb="FF0070C0"/>
          <x14:colorFirst rgb="FF0070C0"/>
          <x14:colorLast rgb="FF0070C0"/>
          <x14:colorHigh rgb="FF0070C0"/>
          <x14:colorLow rgb="FF0070C0"/>
          <x14:sparklines>
            <x14:sparkline>
              <xm:f>'SPERT® Beta (1-Point entry)'!EF4:IB4</xm:f>
              <xm:sqref>O4</xm:sqref>
            </x14:sparkline>
            <x14:sparkline>
              <xm:f>'SPERT® Beta (1-Point entry)'!EF5:IB5</xm:f>
              <xm:sqref>O5</xm:sqref>
            </x14:sparkline>
            <x14:sparkline>
              <xm:f>'SPERT® Beta (1-Point entry)'!EF6:IB6</xm:f>
              <xm:sqref>O6</xm:sqref>
            </x14:sparkline>
            <x14:sparkline>
              <xm:f>'SPERT® Beta (1-Point entry)'!EF7:IB7</xm:f>
              <xm:sqref>O7</xm:sqref>
            </x14:sparkline>
            <x14:sparkline>
              <xm:f>'SPERT® Beta (1-Point entry)'!EF8:IB8</xm:f>
              <xm:sqref>O8</xm:sqref>
            </x14:sparkline>
            <x14:sparkline>
              <xm:f>'SPERT® Beta (1-Point entry)'!EF9:IB9</xm:f>
              <xm:sqref>O9</xm:sqref>
            </x14:sparkline>
            <x14:sparkline>
              <xm:f>'SPERT® Beta (1-Point entry)'!EF10:IB10</xm:f>
              <xm:sqref>O10</xm:sqref>
            </x14:sparkline>
            <x14:sparkline>
              <xm:f>'SPERT® Beta (1-Point entry)'!EF11:IB11</xm:f>
              <xm:sqref>O11</xm:sqref>
            </x14:sparkline>
            <x14:sparkline>
              <xm:f>'SPERT® Beta (1-Point entry)'!EF12:IB12</xm:f>
              <xm:sqref>O12</xm:sqref>
            </x14:sparkline>
            <x14:sparkline>
              <xm:f>'SPERT® Beta (1-Point entry)'!EF13:IB13</xm:f>
              <xm:sqref>O13</xm:sqref>
            </x14:sparkline>
            <x14:sparkline>
              <xm:f>'SPERT® Beta (1-Point entry)'!EF14:IB14</xm:f>
              <xm:sqref>O14</xm:sqref>
            </x14:sparkline>
            <x14:sparkline>
              <xm:f>'SPERT® Beta (1-Point entry)'!EF15:IB15</xm:f>
              <xm:sqref>O15</xm:sqref>
            </x14:sparkline>
            <x14:sparkline>
              <xm:f>'SPERT® Beta (1-Point entry)'!EF16:IB16</xm:f>
              <xm:sqref>O16</xm:sqref>
            </x14:sparkline>
            <x14:sparkline>
              <xm:f>'SPERT® Beta (1-Point entry)'!EF17:IB17</xm:f>
              <xm:sqref>O17</xm:sqref>
            </x14:sparkline>
            <x14:sparkline>
              <xm:f>'SPERT® Beta (1-Point entry)'!EF18:IB18</xm:f>
              <xm:sqref>O18</xm:sqref>
            </x14:sparkline>
            <x14:sparkline>
              <xm:f>'SPERT® Beta (1-Point entry)'!EF19:IB19</xm:f>
              <xm:sqref>O19</xm:sqref>
            </x14:sparkline>
            <x14:sparkline>
              <xm:f>'SPERT® Beta (1-Point entry)'!EF20:IB20</xm:f>
              <xm:sqref>O20</xm:sqref>
            </x14:sparkline>
            <x14:sparkline>
              <xm:f>'SPERT® Beta (1-Point entry)'!EF21:IB21</xm:f>
              <xm:sqref>O21</xm:sqref>
            </x14:sparkline>
            <x14:sparkline>
              <xm:f>'SPERT® Beta (1-Point entry)'!EF22:IB22</xm:f>
              <xm:sqref>O22</xm:sqref>
            </x14:sparkline>
            <x14:sparkline>
              <xm:f>'SPERT® Beta (1-Point entry)'!EF23:IB23</xm:f>
              <xm:sqref>O23</xm:sqref>
            </x14:sparkline>
            <x14:sparkline>
              <xm:f>'SPERT® Beta (1-Point entry)'!EF24:IB24</xm:f>
              <xm:sqref>O24</xm:sqref>
            </x14:sparkline>
            <x14:sparkline>
              <xm:f>'SPERT® Beta (1-Point entry)'!EF25:IB25</xm:f>
              <xm:sqref>O25</xm:sqref>
            </x14:sparkline>
            <x14:sparkline>
              <xm:f>'SPERT® Beta (1-Point entry)'!EF26:IB26</xm:f>
              <xm:sqref>O26</xm:sqref>
            </x14:sparkline>
            <x14:sparkline>
              <xm:f>'SPERT® Beta (1-Point entry)'!EF27:IB27</xm:f>
              <xm:sqref>O27</xm:sqref>
            </x14:sparkline>
            <x14:sparkline>
              <xm:f>'SPERT® Beta (1-Point entry)'!EF28:IB28</xm:f>
              <xm:sqref>O28</xm:sqref>
            </x14:sparkline>
            <x14:sparkline>
              <xm:f>'SPERT® Beta (1-Point entry)'!EF29:IB29</xm:f>
              <xm:sqref>O29</xm:sqref>
            </x14:sparkline>
            <x14:sparkline>
              <xm:f>'SPERT® Beta (1-Point entry)'!EF30:IB30</xm:f>
              <xm:sqref>O30</xm:sqref>
            </x14:sparkline>
            <x14:sparkline>
              <xm:f>'SPERT® Beta (1-Point entry)'!EF31:IB31</xm:f>
              <xm:sqref>O31</xm:sqref>
            </x14:sparkline>
            <x14:sparkline>
              <xm:f>'SPERT® Beta (1-Point entry)'!EF32:IB32</xm:f>
              <xm:sqref>O32</xm:sqref>
            </x14:sparkline>
            <x14:sparkline>
              <xm:f>'SPERT® Beta (1-Point entry)'!EF33:IB33</xm:f>
              <xm:sqref>O33</xm:sqref>
            </x14:sparkline>
            <x14:sparkline>
              <xm:f>'SPERT® Beta (1-Point entry)'!EF34:IB34</xm:f>
              <xm:sqref>O34</xm:sqref>
            </x14:sparkline>
            <x14:sparkline>
              <xm:f>'SPERT® Beta (1-Point entry)'!EF35:IB35</xm:f>
              <xm:sqref>O35</xm:sqref>
            </x14:sparkline>
            <x14:sparkline>
              <xm:f>'SPERT® Beta (1-Point entry)'!EF36:IB36</xm:f>
              <xm:sqref>O36</xm:sqref>
            </x14:sparkline>
            <x14:sparkline>
              <xm:f>'SPERT® Beta (1-Point entry)'!EF37:IB37</xm:f>
              <xm:sqref>O37</xm:sqref>
            </x14:sparkline>
            <x14:sparkline>
              <xm:f>'SPERT® Beta (1-Point entry)'!EF38:IB38</xm:f>
              <xm:sqref>O38</xm:sqref>
            </x14:sparkline>
            <x14:sparkline>
              <xm:f>'SPERT® Beta (1-Point entry)'!EF39:IB39</xm:f>
              <xm:sqref>O39</xm:sqref>
            </x14:sparkline>
            <x14:sparkline>
              <xm:f>'SPERT® Beta (1-Point entry)'!EF40:IB40</xm:f>
              <xm:sqref>O40</xm:sqref>
            </x14:sparkline>
            <x14:sparkline>
              <xm:f>'SPERT® Beta (1-Point entry)'!EF41:IB41</xm:f>
              <xm:sqref>O41</xm:sqref>
            </x14:sparkline>
            <x14:sparkline>
              <xm:f>'SPERT® Beta (1-Point entry)'!EF42:IB42</xm:f>
              <xm:sqref>O42</xm:sqref>
            </x14:sparkline>
            <x14:sparkline>
              <xm:f>'SPERT® Beta (1-Point entry)'!EF43:IB43</xm:f>
              <xm:sqref>O43</xm:sqref>
            </x14:sparkline>
            <x14:sparkline>
              <xm:f>'SPERT® Beta (1-Point entry)'!EF44:IB44</xm:f>
              <xm:sqref>O44</xm:sqref>
            </x14:sparkline>
            <x14:sparkline>
              <xm:f>'SPERT® Beta (1-Point entry)'!EF45:IB45</xm:f>
              <xm:sqref>O45</xm:sqref>
            </x14:sparkline>
            <x14:sparkline>
              <xm:f>'SPERT® Beta (1-Point entry)'!EF46:IB46</xm:f>
              <xm:sqref>O46</xm:sqref>
            </x14:sparkline>
            <x14:sparkline>
              <xm:f>'SPERT® Beta (1-Point entry)'!EF47:IB47</xm:f>
              <xm:sqref>O47</xm:sqref>
            </x14:sparkline>
            <x14:sparkline>
              <xm:f>'SPERT® Beta (1-Point entry)'!EF48:IB48</xm:f>
              <xm:sqref>O48</xm:sqref>
            </x14:sparkline>
            <x14:sparkline>
              <xm:f>'SPERT® Beta (1-Point entry)'!EF49:IB49</xm:f>
              <xm:sqref>O49</xm:sqref>
            </x14:sparkline>
            <x14:sparkline>
              <xm:f>'SPERT® Beta (1-Point entry)'!EF50:IB50</xm:f>
              <xm:sqref>O50</xm:sqref>
            </x14:sparkline>
            <x14:sparkline>
              <xm:f>'SPERT® Beta (1-Point entry)'!EF51:IB51</xm:f>
              <xm:sqref>O51</xm:sqref>
            </x14:sparkline>
            <x14:sparkline>
              <xm:f>'SPERT® Beta (1-Point entry)'!EF52:IB52</xm:f>
              <xm:sqref>O52</xm:sqref>
            </x14:sparkline>
            <x14:sparkline>
              <xm:f>'SPERT® Beta (1-Point entry)'!EF53:IB53</xm:f>
              <xm:sqref>O53</xm:sqref>
            </x14:sparkline>
            <x14:sparkline>
              <xm:f>'SPERT® Beta (1-Point entry)'!EF54:IB54</xm:f>
              <xm:sqref>O54</xm:sqref>
            </x14:sparkline>
            <x14:sparkline>
              <xm:f>'SPERT® Beta (1-Point entry)'!EF55:IB55</xm:f>
              <xm:sqref>O55</xm:sqref>
            </x14:sparkline>
            <x14:sparkline>
              <xm:f>'SPERT® Beta (1-Point entry)'!EF56:IB56</xm:f>
              <xm:sqref>O56</xm:sqref>
            </x14:sparkline>
            <x14:sparkline>
              <xm:f>'SPERT® Beta (1-Point entry)'!EF57:IB57</xm:f>
              <xm:sqref>O57</xm:sqref>
            </x14:sparkline>
            <x14:sparkline>
              <xm:f>'SPERT® Beta (1-Point entry)'!EF58:IB58</xm:f>
              <xm:sqref>O58</xm:sqref>
            </x14:sparkline>
            <x14:sparkline>
              <xm:f>'SPERT® Beta (1-Point entry)'!EF59:IB59</xm:f>
              <xm:sqref>O59</xm:sqref>
            </x14:sparkline>
            <x14:sparkline>
              <xm:f>'SPERT® Beta (1-Point entry)'!EF60:IB60</xm:f>
              <xm:sqref>O60</xm:sqref>
            </x14:sparkline>
            <x14:sparkline>
              <xm:f>'SPERT® Beta (1-Point entry)'!EF61:IB61</xm:f>
              <xm:sqref>O61</xm:sqref>
            </x14:sparkline>
            <x14:sparkline>
              <xm:f>'SPERT® Beta (1-Point entry)'!EF62:IB62</xm:f>
              <xm:sqref>O62</xm:sqref>
            </x14:sparkline>
            <x14:sparkline>
              <xm:f>'SPERT® Beta (1-Point entry)'!EF63:IB63</xm:f>
              <xm:sqref>O63</xm:sqref>
            </x14:sparkline>
            <x14:sparkline>
              <xm:f>'SPERT® Beta (1-Point entry)'!EF64:IB64</xm:f>
              <xm:sqref>O64</xm:sqref>
            </x14:sparkline>
            <x14:sparkline>
              <xm:f>'SPERT® Beta (1-Point entry)'!EF65:IB65</xm:f>
              <xm:sqref>O65</xm:sqref>
            </x14:sparkline>
            <x14:sparkline>
              <xm:f>'SPERT® Beta (1-Point entry)'!EF66:IB66</xm:f>
              <xm:sqref>O66</xm:sqref>
            </x14:sparkline>
            <x14:sparkline>
              <xm:f>'SPERT® Beta (1-Point entry)'!EF67:IB67</xm:f>
              <xm:sqref>O67</xm:sqref>
            </x14:sparkline>
            <x14:sparkline>
              <xm:f>'SPERT® Beta (1-Point entry)'!EF68:IB68</xm:f>
              <xm:sqref>O68</xm:sqref>
            </x14:sparkline>
            <x14:sparkline>
              <xm:f>'SPERT® Beta (1-Point entry)'!EF69:IB69</xm:f>
              <xm:sqref>O69</xm:sqref>
            </x14:sparkline>
            <x14:sparkline>
              <xm:f>'SPERT® Beta (1-Point entry)'!EF70:IB70</xm:f>
              <xm:sqref>O70</xm:sqref>
            </x14:sparkline>
            <x14:sparkline>
              <xm:f>'SPERT® Beta (1-Point entry)'!EF71:IB71</xm:f>
              <xm:sqref>O71</xm:sqref>
            </x14:sparkline>
            <x14:sparkline>
              <xm:f>'SPERT® Beta (1-Point entry)'!EF72:IB72</xm:f>
              <xm:sqref>O72</xm:sqref>
            </x14:sparkline>
            <x14:sparkline>
              <xm:f>'SPERT® Beta (1-Point entry)'!EF73:IB73</xm:f>
              <xm:sqref>O73</xm:sqref>
            </x14:sparkline>
            <x14:sparkline>
              <xm:f>'SPERT® Beta (1-Point entry)'!EF74:IB74</xm:f>
              <xm:sqref>O74</xm:sqref>
            </x14:sparkline>
            <x14:sparkline>
              <xm:f>'SPERT® Beta (1-Point entry)'!EF75:IB75</xm:f>
              <xm:sqref>O75</xm:sqref>
            </x14:sparkline>
            <x14:sparkline>
              <xm:f>'SPERT® Beta (1-Point entry)'!EF76:IB76</xm:f>
              <xm:sqref>O76</xm:sqref>
            </x14:sparkline>
            <x14:sparkline>
              <xm:f>'SPERT® Beta (1-Point entry)'!EF77:IB77</xm:f>
              <xm:sqref>O77</xm:sqref>
            </x14:sparkline>
            <x14:sparkline>
              <xm:f>'SPERT® Beta (1-Point entry)'!EF78:IB78</xm:f>
              <xm:sqref>O78</xm:sqref>
            </x14:sparkline>
            <x14:sparkline>
              <xm:f>'SPERT® Beta (1-Point entry)'!EF79:IB79</xm:f>
              <xm:sqref>O79</xm:sqref>
            </x14:sparkline>
            <x14:sparkline>
              <xm:f>'SPERT® Beta (1-Point entry)'!EF80:IB80</xm:f>
              <xm:sqref>O80</xm:sqref>
            </x14:sparkline>
            <x14:sparkline>
              <xm:f>'SPERT® Beta (1-Point entry)'!EF81:IB81</xm:f>
              <xm:sqref>O81</xm:sqref>
            </x14:sparkline>
            <x14:sparkline>
              <xm:f>'SPERT® Beta (1-Point entry)'!EF82:IB82</xm:f>
              <xm:sqref>O82</xm:sqref>
            </x14:sparkline>
            <x14:sparkline>
              <xm:f>'SPERT® Beta (1-Point entry)'!EF83:IB83</xm:f>
              <xm:sqref>O83</xm:sqref>
            </x14:sparkline>
            <x14:sparkline>
              <xm:f>'SPERT® Beta (1-Point entry)'!EF84:IB84</xm:f>
              <xm:sqref>O84</xm:sqref>
            </x14:sparkline>
            <x14:sparkline>
              <xm:f>'SPERT® Beta (1-Point entry)'!EF85:IB85</xm:f>
              <xm:sqref>O85</xm:sqref>
            </x14:sparkline>
            <x14:sparkline>
              <xm:f>'SPERT® Beta (1-Point entry)'!EF86:IB86</xm:f>
              <xm:sqref>O86</xm:sqref>
            </x14:sparkline>
            <x14:sparkline>
              <xm:f>'SPERT® Beta (1-Point entry)'!EF87:IB87</xm:f>
              <xm:sqref>O87</xm:sqref>
            </x14:sparkline>
            <x14:sparkline>
              <xm:f>'SPERT® Beta (1-Point entry)'!EF88:IB88</xm:f>
              <xm:sqref>O88</xm:sqref>
            </x14:sparkline>
            <x14:sparkline>
              <xm:f>'SPERT® Beta (1-Point entry)'!EF89:IB89</xm:f>
              <xm:sqref>O89</xm:sqref>
            </x14:sparkline>
            <x14:sparkline>
              <xm:f>'SPERT® Beta (1-Point entry)'!EF90:IB90</xm:f>
              <xm:sqref>O90</xm:sqref>
            </x14:sparkline>
            <x14:sparkline>
              <xm:f>'SPERT® Beta (1-Point entry)'!EF91:IB91</xm:f>
              <xm:sqref>O91</xm:sqref>
            </x14:sparkline>
            <x14:sparkline>
              <xm:f>'SPERT® Beta (1-Point entry)'!EF92:IB92</xm:f>
              <xm:sqref>O92</xm:sqref>
            </x14:sparkline>
            <x14:sparkline>
              <xm:f>'SPERT® Beta (1-Point entry)'!EF93:IB93</xm:f>
              <xm:sqref>O93</xm:sqref>
            </x14:sparkline>
            <x14:sparkline>
              <xm:f>'SPERT® Beta (1-Point entry)'!EF94:IB94</xm:f>
              <xm:sqref>O94</xm:sqref>
            </x14:sparkline>
            <x14:sparkline>
              <xm:f>'SPERT® Beta (1-Point entry)'!EF95:IB95</xm:f>
              <xm:sqref>O95</xm:sqref>
            </x14:sparkline>
            <x14:sparkline>
              <xm:f>'SPERT® Beta (1-Point entry)'!EF96:IB96</xm:f>
              <xm:sqref>O96</xm:sqref>
            </x14:sparkline>
            <x14:sparkline>
              <xm:f>'SPERT® Beta (1-Point entry)'!EF97:IB97</xm:f>
              <xm:sqref>O97</xm:sqref>
            </x14:sparkline>
            <x14:sparkline>
              <xm:f>'SPERT® Beta (1-Point entry)'!EF98:IB98</xm:f>
              <xm:sqref>O98</xm:sqref>
            </x14:sparkline>
            <x14:sparkline>
              <xm:f>'SPERT® Beta (1-Point entry)'!EF99:IB99</xm:f>
              <xm:sqref>O99</xm:sqref>
            </x14:sparkline>
            <x14:sparkline>
              <xm:f>'SPERT® Beta (1-Point entry)'!EF100:IB100</xm:f>
              <xm:sqref>O100</xm:sqref>
            </x14:sparkline>
            <x14:sparkline>
              <xm:f>'SPERT® Beta (1-Point entry)'!EF101:IB101</xm:f>
              <xm:sqref>O101</xm:sqref>
            </x14:sparkline>
            <x14:sparkline>
              <xm:f>'SPERT® Beta (1-Point entry)'!EF102:IB102</xm:f>
              <xm:sqref>O102</xm:sqref>
            </x14:sparkline>
            <x14:sparkline>
              <xm:f>'SPERT® Beta (1-Point entry)'!EF103:IB103</xm:f>
              <xm:sqref>O103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C167"/>
  <sheetViews>
    <sheetView showGridLines="0" zoomScaleNormal="100" workbookViewId="0">
      <pane ySplit="3" topLeftCell="A4" activePane="bottomLeft" state="frozen"/>
      <selection pane="bottomLeft" activeCell="B4" sqref="B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8" hidden="1" customWidth="1"/>
    <col min="8" max="8" width="22.7109375" style="19" customWidth="1"/>
    <col min="9" max="9" width="4.7109375" style="19" hidden="1" customWidth="1"/>
    <col min="10" max="10" width="8.5703125" style="19" hidden="1" customWidth="1"/>
    <col min="11" max="11" width="26.7109375" style="38" customWidth="1"/>
    <col min="12" max="12" width="4.7109375" style="19" hidden="1" customWidth="1"/>
    <col min="13" max="14" width="6.5703125" style="19" hidden="1" customWidth="1"/>
    <col min="15" max="15" width="7.7109375" style="19" customWidth="1"/>
    <col min="16" max="17" width="11.7109375" style="19" customWidth="1"/>
    <col min="18" max="18" width="12.5703125" style="19" hidden="1" customWidth="1"/>
    <col min="19" max="19" width="13.7109375" style="19" customWidth="1"/>
    <col min="20" max="20" width="10.7109375" style="19" customWidth="1"/>
    <col min="21" max="32" width="13.7109375" style="19" customWidth="1"/>
    <col min="33" max="33" width="8.7109375" style="19"/>
    <col min="34" max="236" width="8.7109375" style="19" hidden="1" customWidth="1"/>
    <col min="237" max="16384" width="8.7109375" style="19"/>
  </cols>
  <sheetData>
    <row r="1" spans="1:237" ht="24" customHeight="1" x14ac:dyDescent="0.25">
      <c r="A1" s="55"/>
      <c r="B1" s="113" t="s">
        <v>122</v>
      </c>
      <c r="C1" s="17"/>
      <c r="D1" s="17"/>
      <c r="E1" s="17"/>
      <c r="F1" s="17"/>
      <c r="G1" s="18"/>
      <c r="H1" s="17"/>
      <c r="I1" s="17"/>
      <c r="J1" s="17"/>
      <c r="K1" s="18"/>
      <c r="L1" s="17"/>
      <c r="M1" s="17"/>
      <c r="N1" s="17"/>
      <c r="O1" s="17"/>
      <c r="P1" s="17"/>
      <c r="Q1" s="17"/>
      <c r="R1" s="17"/>
      <c r="S1" s="260" t="s">
        <v>77</v>
      </c>
      <c r="T1" s="261"/>
      <c r="U1" s="269" t="str">
        <f>VLOOKUP(S1,VLookups!A28:C29,3,FALSE)</f>
        <v>Show the likelihood that the SPERT estimates will be EQUAL TO or GREATER THAN an uncertainty</v>
      </c>
      <c r="V1" s="269"/>
      <c r="W1" s="269"/>
      <c r="X1" s="269"/>
      <c r="Y1" s="269"/>
      <c r="Z1" s="269"/>
      <c r="AA1" s="269"/>
      <c r="AB1" s="269"/>
      <c r="AC1" s="269"/>
      <c r="AD1" s="269"/>
      <c r="AE1" s="269"/>
      <c r="AF1" s="269"/>
      <c r="AG1" s="17"/>
      <c r="AH1" s="17"/>
      <c r="AI1" s="17"/>
    </row>
    <row r="2" spans="1:237" ht="15" customHeight="1" x14ac:dyDescent="0.25">
      <c r="A2" s="20"/>
      <c r="B2" s="88"/>
      <c r="C2" s="88"/>
      <c r="D2" s="88"/>
      <c r="E2" s="17"/>
      <c r="F2" s="17"/>
      <c r="G2" s="18"/>
      <c r="H2" s="17"/>
      <c r="I2" s="17"/>
      <c r="J2" s="17"/>
      <c r="K2" s="18"/>
      <c r="L2" s="17"/>
      <c r="M2" s="17"/>
      <c r="N2" s="17"/>
      <c r="O2" s="17"/>
      <c r="P2" s="17"/>
      <c r="Q2" s="17"/>
      <c r="R2" s="17"/>
      <c r="S2" s="263" t="s">
        <v>15</v>
      </c>
      <c r="T2" s="263" t="s">
        <v>95</v>
      </c>
      <c r="U2" s="264" t="s">
        <v>143</v>
      </c>
      <c r="V2" s="264"/>
      <c r="W2" s="264"/>
      <c r="X2" s="264"/>
      <c r="Y2" s="264"/>
      <c r="Z2" s="264"/>
      <c r="AA2" s="264"/>
      <c r="AB2" s="264"/>
      <c r="AC2" s="264"/>
      <c r="AD2" s="264"/>
      <c r="AE2" s="264"/>
      <c r="AF2" s="264"/>
      <c r="AG2" s="17"/>
      <c r="AH2" s="209" t="s">
        <v>680</v>
      </c>
      <c r="AI2" s="17"/>
    </row>
    <row r="3" spans="1:237" x14ac:dyDescent="0.25">
      <c r="A3" s="84" t="s">
        <v>18</v>
      </c>
      <c r="B3" s="84" t="s">
        <v>30</v>
      </c>
      <c r="C3" s="84" t="s">
        <v>19</v>
      </c>
      <c r="D3" s="84" t="s">
        <v>31</v>
      </c>
      <c r="E3" s="84"/>
      <c r="F3" s="84" t="s">
        <v>9</v>
      </c>
      <c r="G3" s="84" t="s">
        <v>24</v>
      </c>
      <c r="H3" s="84" t="s">
        <v>10</v>
      </c>
      <c r="I3" s="84" t="s">
        <v>13</v>
      </c>
      <c r="J3" s="84" t="s">
        <v>25</v>
      </c>
      <c r="K3" s="84" t="s">
        <v>20</v>
      </c>
      <c r="L3" s="84" t="s">
        <v>14</v>
      </c>
      <c r="M3" s="84" t="s">
        <v>11</v>
      </c>
      <c r="N3" s="85" t="s">
        <v>12</v>
      </c>
      <c r="O3" s="85" t="s">
        <v>675</v>
      </c>
      <c r="P3" s="85" t="s">
        <v>34</v>
      </c>
      <c r="Q3" s="85" t="s">
        <v>68</v>
      </c>
      <c r="R3" s="21" t="s">
        <v>33</v>
      </c>
      <c r="S3" s="263"/>
      <c r="T3" s="263"/>
      <c r="U3" s="103">
        <v>0.05</v>
      </c>
      <c r="V3" s="103">
        <v>0.95</v>
      </c>
      <c r="W3" s="103">
        <v>0.1</v>
      </c>
      <c r="X3" s="103">
        <v>0.2</v>
      </c>
      <c r="Y3" s="103">
        <v>0.3</v>
      </c>
      <c r="Z3" s="103">
        <v>0.4</v>
      </c>
      <c r="AA3" s="103">
        <v>0.5</v>
      </c>
      <c r="AB3" s="103">
        <v>0.6</v>
      </c>
      <c r="AC3" s="103">
        <v>0.7</v>
      </c>
      <c r="AD3" s="103">
        <v>0.8</v>
      </c>
      <c r="AE3" s="103">
        <v>0.9</v>
      </c>
      <c r="AF3" s="103">
        <v>0.99</v>
      </c>
      <c r="AG3" s="17"/>
      <c r="AH3" s="209" t="s">
        <v>685</v>
      </c>
      <c r="AI3" s="17"/>
      <c r="EF3" s="209" t="s">
        <v>681</v>
      </c>
      <c r="IC3" s="191" t="s">
        <v>682</v>
      </c>
    </row>
    <row r="4" spans="1:237" x14ac:dyDescent="0.25">
      <c r="A4" s="22">
        <v>1</v>
      </c>
      <c r="B4" s="124">
        <v>60</v>
      </c>
      <c r="C4" s="124">
        <v>120</v>
      </c>
      <c r="D4" s="124">
        <v>240</v>
      </c>
      <c r="E4" s="119">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J67" si="0">IF(AND(B4&gt;0,C4&gt;0,D4&gt;0),B4+((D4-B4)/2),"")</f>
        <v>150</v>
      </c>
      <c r="K4" s="26" t="s">
        <v>48</v>
      </c>
      <c r="L4" s="24">
        <f>IF(OR(F4="",K4=""),"",MATCH(K4,Confidence!$A$1:$A$10,0))</f>
        <v>1</v>
      </c>
      <c r="M4" s="27">
        <f t="shared" ref="M4:M67" si="1">IF(OR(F4="",K4=""),"",INDEX(Alpha_Chart,I4,L4))</f>
        <v>13</v>
      </c>
      <c r="N4" s="27">
        <f t="shared" ref="N4:N67" si="2">IF(OR(F4="",K4=""),"",INDEX(Beta_Chart,I4,L4))</f>
        <v>25</v>
      </c>
      <c r="O4" s="24"/>
      <c r="P4" s="111">
        <f t="shared" ref="P4:P67" si="3">IF(OR(F4="",K4=""),"",IF(G4="R",((D4-B4)*(INDEX(Mean_Ratios,I4,L4)))+B4,((D4-B4)*(1-INDEX(Mean_Ratios,I4,L4)))+B4))</f>
        <v>121.578</v>
      </c>
      <c r="Q4" s="111">
        <f t="shared" ref="Q4:Q67" si="4">IF(OR(F4="",K4=""),"",(D4-B4)*INDEX(Standard_Deviation_Ratios,I4,L4))</f>
        <v>13.68</v>
      </c>
      <c r="R4" s="39">
        <f t="shared" ref="R4:R67" si="5">IF(OR(F4="",K4=""),"",Q4^2)</f>
        <v>187.14239999999998</v>
      </c>
      <c r="S4" s="124">
        <v>150</v>
      </c>
      <c r="T4" s="218">
        <f>IF(AND(B4&gt;0,C4&gt;0,D4&gt;0,M4&gt;0,N4&gt;0,S4&gt;0,NOT(K4="")),ABS(VLOOKUP($S$1,VLookups!$A$28:$B$29,2,FALSE)-_xlfn.BETA.DIST(S4,IF(G4="L",N4,M4),IF(G4="L",M4,N4),TRUE,B4,D4)),"")</f>
        <v>0.97648448628024198</v>
      </c>
      <c r="U4" s="121">
        <f>IF(OR($M4="",$N4=""),"",_xlfn.BETA.INV(ABS(VLOOKUP($S$1,VLookups!$A$28:$B$29,2,FALSE)-U$3),IF($G4="L",$N4,$M4),IF($G4="L",$M4,$N4),$B4,$D4))</f>
        <v>99.943646204746429</v>
      </c>
      <c r="V4" s="122">
        <f>IF(OR($M4="",$N4=""),"",_xlfn.BETA.INV(ABS(VLOOKUP($S$1,VLookups!$A$28:$B$29,2,FALSE)-V$3),IF($G4="L",$N4,$M4),IF($G4="L",$M4,$N4),$B4,$D4))</f>
        <v>144.93746205571773</v>
      </c>
      <c r="W4" s="121">
        <f>IF(OR($M4="",$N4=""),"",_xlfn.BETA.INV(ABS(VLOOKUP($S$1,VLookups!$A$28:$B$29,2,FALSE)-W$3),IF($G4="L",$N4,$M4),IF($G4="L",$M4,$N4),$B4,$D4))</f>
        <v>104.26635312689848</v>
      </c>
      <c r="X4" s="122">
        <f>IF(OR($M4="",$N4=""),"",_xlfn.BETA.INV(ABS(VLOOKUP($S$1,VLookups!$A$28:$B$29,2,FALSE)-X$3),IF($G4="L",$N4,$M4),IF($G4="L",$M4,$N4),$B4,$D4))</f>
        <v>109.78261561041265</v>
      </c>
      <c r="Y4" s="121">
        <f>IF(OR($M4="",$N4=""),"",_xlfn.BETA.INV(ABS(VLOOKUP($S$1,VLookups!$A$28:$B$29,2,FALSE)-Y$3),IF($G4="L",$N4,$M4),IF($G4="L",$M4,$N4),$B4,$D4))</f>
        <v>113.93438050146428</v>
      </c>
      <c r="Z4" s="122">
        <f>IF(OR($M4="",$N4=""),"",_xlfn.BETA.INV(ABS(VLOOKUP($S$1,VLookups!$A$28:$B$29,2,FALSE)-Z$3),IF($G4="L",$N4,$M4),IF($G4="L",$M4,$N4),$B4,$D4))</f>
        <v>117.58552267583816</v>
      </c>
      <c r="AA4" s="121">
        <f>IF(OR($M4="",$N4=""),"",_xlfn.BETA.INV(ABS(VLOOKUP($S$1,VLookups!$A$28:$B$29,2,FALSE)-AA$3),IF($G4="L",$N4,$M4),IF($G4="L",$M4,$N4),$B4,$D4))</f>
        <v>121.07550464406154</v>
      </c>
      <c r="AB4" s="122">
        <f>IF(OR($M4="",$N4=""),"",_xlfn.BETA.INV(ABS(VLOOKUP($S$1,VLookups!$A$28:$B$29,2,FALSE)-AB$3),IF($G4="L",$N4,$M4),IF($G4="L",$M4,$N4),$B4,$D4))</f>
        <v>124.63166923999299</v>
      </c>
      <c r="AC4" s="121">
        <f>IF(OR($M4="",$N4=""),"",_xlfn.BETA.INV(ABS(VLOOKUP($S$1,VLookups!$A$28:$B$29,2,FALSE)-AC$3),IF($G4="L",$N4,$M4),IF($G4="L",$M4,$N4),$B4,$D4))</f>
        <v>128.49969484413137</v>
      </c>
      <c r="AD4" s="122">
        <f>IF(OR($M4="",$N4=""),"",_xlfn.BETA.INV(ABS(VLOOKUP($S$1,VLookups!$A$28:$B$29,2,FALSE)-AD$3),IF($G4="L",$N4,$M4),IF($G4="L",$M4,$N4),$B4,$D4))</f>
        <v>133.09492252036921</v>
      </c>
      <c r="AE4" s="121">
        <f>IF(OR($M4="",$N4=""),"",_xlfn.BETA.INV(ABS(VLOOKUP($S$1,VLookups!$A$28:$B$29,2,FALSE)-AE$3),IF($G4="L",$N4,$M4),IF($G4="L",$M4,$N4),$B4,$D4))</f>
        <v>139.55640405151203</v>
      </c>
      <c r="AF4" s="122">
        <f>IF(OR($M4="",$N4=""),"",_xlfn.BETA.INV(ABS(VLOOKUP($S$1,VLookups!$A$28:$B$29,2,FALSE)-AF$3),IF($G4="L",$N4,$M4),IF($G4="L",$M4,$N4),$B4,$D4))</f>
        <v>155.03470565199729</v>
      </c>
      <c r="AG4" s="17"/>
      <c r="AH4" s="208">
        <f>IF(AND(B4&gt;0,C4&gt;0,D4&gt;0),ABS(D4-B4)/100,"")</f>
        <v>1.8</v>
      </c>
      <c r="AI4" s="206">
        <f>IF(ISNONTEXT($AH4),B4,"")</f>
        <v>60</v>
      </c>
      <c r="AJ4" s="190">
        <f>IF(ISNONTEXT($AH4),AI4+$AH4,"")</f>
        <v>61.8</v>
      </c>
      <c r="AK4" s="190">
        <f t="shared" ref="AK4:CV19" si="6">IF(ISNONTEXT($AH4),AJ4+$AH4,"")</f>
        <v>63.599999999999994</v>
      </c>
      <c r="AL4" s="190">
        <f t="shared" si="6"/>
        <v>65.399999999999991</v>
      </c>
      <c r="AM4" s="190">
        <f t="shared" si="6"/>
        <v>67.199999999999989</v>
      </c>
      <c r="AN4" s="190">
        <f t="shared" si="6"/>
        <v>68.999999999999986</v>
      </c>
      <c r="AO4" s="190">
        <f t="shared" si="6"/>
        <v>70.799999999999983</v>
      </c>
      <c r="AP4" s="190">
        <f t="shared" si="6"/>
        <v>72.59999999999998</v>
      </c>
      <c r="AQ4" s="190">
        <f t="shared" si="6"/>
        <v>74.399999999999977</v>
      </c>
      <c r="AR4" s="190">
        <f t="shared" si="6"/>
        <v>76.199999999999974</v>
      </c>
      <c r="AS4" s="190">
        <f t="shared" si="6"/>
        <v>77.999999999999972</v>
      </c>
      <c r="AT4" s="190">
        <f t="shared" si="6"/>
        <v>79.799999999999969</v>
      </c>
      <c r="AU4" s="190">
        <f t="shared" si="6"/>
        <v>81.599999999999966</v>
      </c>
      <c r="AV4" s="190">
        <f t="shared" si="6"/>
        <v>83.399999999999963</v>
      </c>
      <c r="AW4" s="190">
        <f t="shared" si="6"/>
        <v>85.19999999999996</v>
      </c>
      <c r="AX4" s="190">
        <f t="shared" si="6"/>
        <v>86.999999999999957</v>
      </c>
      <c r="AY4" s="190">
        <f t="shared" si="6"/>
        <v>88.799999999999955</v>
      </c>
      <c r="AZ4" s="190">
        <f t="shared" si="6"/>
        <v>90.599999999999952</v>
      </c>
      <c r="BA4" s="190">
        <f t="shared" si="6"/>
        <v>92.399999999999949</v>
      </c>
      <c r="BB4" s="190">
        <f t="shared" si="6"/>
        <v>94.199999999999946</v>
      </c>
      <c r="BC4" s="190">
        <f t="shared" si="6"/>
        <v>95.999999999999943</v>
      </c>
      <c r="BD4" s="190">
        <f t="shared" si="6"/>
        <v>97.79999999999994</v>
      </c>
      <c r="BE4" s="190">
        <f t="shared" si="6"/>
        <v>99.599999999999937</v>
      </c>
      <c r="BF4" s="190">
        <f t="shared" si="6"/>
        <v>101.39999999999993</v>
      </c>
      <c r="BG4" s="190">
        <f t="shared" si="6"/>
        <v>103.19999999999993</v>
      </c>
      <c r="BH4" s="190">
        <f t="shared" si="6"/>
        <v>104.99999999999993</v>
      </c>
      <c r="BI4" s="190">
        <f t="shared" si="6"/>
        <v>106.79999999999993</v>
      </c>
      <c r="BJ4" s="190">
        <f t="shared" si="6"/>
        <v>108.59999999999992</v>
      </c>
      <c r="BK4" s="190">
        <f t="shared" si="6"/>
        <v>110.39999999999992</v>
      </c>
      <c r="BL4" s="190">
        <f t="shared" si="6"/>
        <v>112.19999999999992</v>
      </c>
      <c r="BM4" s="190">
        <f t="shared" si="6"/>
        <v>113.99999999999991</v>
      </c>
      <c r="BN4" s="190">
        <f t="shared" si="6"/>
        <v>115.79999999999991</v>
      </c>
      <c r="BO4" s="190">
        <f t="shared" si="6"/>
        <v>117.59999999999991</v>
      </c>
      <c r="BP4" s="190">
        <f t="shared" si="6"/>
        <v>119.39999999999991</v>
      </c>
      <c r="BQ4" s="190">
        <f t="shared" si="6"/>
        <v>121.1999999999999</v>
      </c>
      <c r="BR4" s="190">
        <f t="shared" si="6"/>
        <v>122.9999999999999</v>
      </c>
      <c r="BS4" s="190">
        <f t="shared" si="6"/>
        <v>124.7999999999999</v>
      </c>
      <c r="BT4" s="190">
        <f t="shared" si="6"/>
        <v>126.59999999999989</v>
      </c>
      <c r="BU4" s="190">
        <f t="shared" si="6"/>
        <v>128.39999999999989</v>
      </c>
      <c r="BV4" s="190">
        <f t="shared" si="6"/>
        <v>130.1999999999999</v>
      </c>
      <c r="BW4" s="190">
        <f t="shared" si="6"/>
        <v>131.99999999999991</v>
      </c>
      <c r="BX4" s="190">
        <f t="shared" si="6"/>
        <v>133.79999999999993</v>
      </c>
      <c r="BY4" s="190">
        <f t="shared" si="6"/>
        <v>135.59999999999994</v>
      </c>
      <c r="BZ4" s="190">
        <f t="shared" si="6"/>
        <v>137.39999999999995</v>
      </c>
      <c r="CA4" s="190">
        <f t="shared" si="6"/>
        <v>139.19999999999996</v>
      </c>
      <c r="CB4" s="190">
        <f t="shared" si="6"/>
        <v>140.99999999999997</v>
      </c>
      <c r="CC4" s="190">
        <f t="shared" si="6"/>
        <v>142.79999999999998</v>
      </c>
      <c r="CD4" s="190">
        <f t="shared" si="6"/>
        <v>144.6</v>
      </c>
      <c r="CE4" s="190">
        <f t="shared" si="6"/>
        <v>146.4</v>
      </c>
      <c r="CF4" s="190">
        <f t="shared" si="6"/>
        <v>148.20000000000002</v>
      </c>
      <c r="CG4" s="190">
        <f t="shared" si="6"/>
        <v>150.00000000000003</v>
      </c>
      <c r="CH4" s="190">
        <f t="shared" si="6"/>
        <v>151.80000000000004</v>
      </c>
      <c r="CI4" s="190">
        <f t="shared" si="6"/>
        <v>153.60000000000005</v>
      </c>
      <c r="CJ4" s="190">
        <f t="shared" si="6"/>
        <v>155.40000000000006</v>
      </c>
      <c r="CK4" s="190">
        <f t="shared" si="6"/>
        <v>157.20000000000007</v>
      </c>
      <c r="CL4" s="190">
        <f t="shared" si="6"/>
        <v>159.00000000000009</v>
      </c>
      <c r="CM4" s="190">
        <f t="shared" si="6"/>
        <v>160.8000000000001</v>
      </c>
      <c r="CN4" s="190">
        <f t="shared" si="6"/>
        <v>162.60000000000011</v>
      </c>
      <c r="CO4" s="190">
        <f t="shared" si="6"/>
        <v>164.40000000000012</v>
      </c>
      <c r="CP4" s="190">
        <f t="shared" si="6"/>
        <v>166.20000000000013</v>
      </c>
      <c r="CQ4" s="190">
        <f t="shared" si="6"/>
        <v>168.00000000000014</v>
      </c>
      <c r="CR4" s="190">
        <f t="shared" si="6"/>
        <v>169.80000000000015</v>
      </c>
      <c r="CS4" s="190">
        <f t="shared" si="6"/>
        <v>171.60000000000016</v>
      </c>
      <c r="CT4" s="190">
        <f t="shared" si="6"/>
        <v>173.40000000000018</v>
      </c>
      <c r="CU4" s="190">
        <f t="shared" si="6"/>
        <v>175.20000000000019</v>
      </c>
      <c r="CV4" s="190">
        <f t="shared" si="6"/>
        <v>177.0000000000002</v>
      </c>
      <c r="CW4" s="190">
        <f t="shared" ref="CW4:ED11" si="7">IF(ISNONTEXT($AH4),CV4+$AH4,"")</f>
        <v>178.80000000000021</v>
      </c>
      <c r="CX4" s="190">
        <f t="shared" si="7"/>
        <v>180.60000000000022</v>
      </c>
      <c r="CY4" s="190">
        <f t="shared" si="7"/>
        <v>182.40000000000023</v>
      </c>
      <c r="CZ4" s="190">
        <f t="shared" si="7"/>
        <v>184.20000000000024</v>
      </c>
      <c r="DA4" s="190">
        <f t="shared" si="7"/>
        <v>186.00000000000026</v>
      </c>
      <c r="DB4" s="190">
        <f t="shared" si="7"/>
        <v>187.80000000000027</v>
      </c>
      <c r="DC4" s="190">
        <f t="shared" si="7"/>
        <v>189.60000000000028</v>
      </c>
      <c r="DD4" s="190">
        <f t="shared" si="7"/>
        <v>191.40000000000029</v>
      </c>
      <c r="DE4" s="190">
        <f t="shared" si="7"/>
        <v>193.2000000000003</v>
      </c>
      <c r="DF4" s="190">
        <f t="shared" si="7"/>
        <v>195.00000000000031</v>
      </c>
      <c r="DG4" s="190">
        <f t="shared" si="7"/>
        <v>196.80000000000032</v>
      </c>
      <c r="DH4" s="190">
        <f t="shared" si="7"/>
        <v>198.60000000000034</v>
      </c>
      <c r="DI4" s="190">
        <f t="shared" si="7"/>
        <v>200.40000000000035</v>
      </c>
      <c r="DJ4" s="190">
        <f t="shared" si="7"/>
        <v>202.20000000000036</v>
      </c>
      <c r="DK4" s="190">
        <f t="shared" si="7"/>
        <v>204.00000000000037</v>
      </c>
      <c r="DL4" s="190">
        <f t="shared" si="7"/>
        <v>205.80000000000038</v>
      </c>
      <c r="DM4" s="190">
        <f t="shared" si="7"/>
        <v>207.60000000000039</v>
      </c>
      <c r="DN4" s="190">
        <f t="shared" si="7"/>
        <v>209.4000000000004</v>
      </c>
      <c r="DO4" s="190">
        <f t="shared" si="7"/>
        <v>211.20000000000041</v>
      </c>
      <c r="DP4" s="190">
        <f t="shared" si="7"/>
        <v>213.00000000000043</v>
      </c>
      <c r="DQ4" s="190">
        <f t="shared" si="7"/>
        <v>214.80000000000044</v>
      </c>
      <c r="DR4" s="190">
        <f t="shared" si="7"/>
        <v>216.60000000000045</v>
      </c>
      <c r="DS4" s="190">
        <f t="shared" si="7"/>
        <v>218.40000000000046</v>
      </c>
      <c r="DT4" s="190">
        <f t="shared" si="7"/>
        <v>220.20000000000047</v>
      </c>
      <c r="DU4" s="190">
        <f t="shared" si="7"/>
        <v>222.00000000000048</v>
      </c>
      <c r="DV4" s="190">
        <f t="shared" si="7"/>
        <v>223.80000000000049</v>
      </c>
      <c r="DW4" s="190">
        <f t="shared" si="7"/>
        <v>225.60000000000051</v>
      </c>
      <c r="DX4" s="190">
        <f t="shared" si="7"/>
        <v>227.40000000000052</v>
      </c>
      <c r="DY4" s="190">
        <f t="shared" si="7"/>
        <v>229.20000000000053</v>
      </c>
      <c r="DZ4" s="190">
        <f t="shared" si="7"/>
        <v>231.00000000000054</v>
      </c>
      <c r="EA4" s="190">
        <f t="shared" si="7"/>
        <v>232.80000000000055</v>
      </c>
      <c r="EB4" s="190">
        <f t="shared" si="7"/>
        <v>234.60000000000056</v>
      </c>
      <c r="EC4" s="190">
        <f t="shared" si="7"/>
        <v>236.40000000000057</v>
      </c>
      <c r="ED4" s="190">
        <f t="shared" si="7"/>
        <v>238.20000000000059</v>
      </c>
      <c r="EE4" s="206">
        <f>IF(ISNONTEXT($AH4),D4-0.001,"")</f>
        <v>239.999</v>
      </c>
      <c r="EF4" s="207">
        <f>IF(ISNONTEXT($Q4),IF($G4="R",_xlfn.BETA.DIST(AI4,$M4,$N4,FALSE,$B4,$D4),_xlfn.BETA.DIST(AI4,$N4,$M4,FALSE,$B4,$D4)),NA())</f>
        <v>0</v>
      </c>
      <c r="EG4" s="207">
        <f t="shared" ref="EG4:GR7" si="8">IF(ISNONTEXT($Q4),IF($G4="R",_xlfn.BETA.DIST(AJ4,$M4,$N4,FALSE,$B4,$D4),_xlfn.BETA.DIST(AJ4,$N4,$M4,FALSE,$B4,$D4)),NA())</f>
        <v>2.0214658280197804E-16</v>
      </c>
      <c r="EH4" s="207">
        <f t="shared" si="8"/>
        <v>6.4894441395439252E-13</v>
      </c>
      <c r="EI4" s="207">
        <f t="shared" si="8"/>
        <v>6.5826143600585945E-11</v>
      </c>
      <c r="EJ4" s="207">
        <f t="shared" si="8"/>
        <v>1.6205081617747891E-9</v>
      </c>
      <c r="EK4" s="207">
        <f t="shared" si="8"/>
        <v>1.8341223911071712E-8</v>
      </c>
      <c r="EL4" s="207">
        <f t="shared" si="8"/>
        <v>1.2685430925262989E-7</v>
      </c>
      <c r="EM4" s="207">
        <f t="shared" si="8"/>
        <v>6.2400630709352216E-7</v>
      </c>
      <c r="EN4" s="207">
        <f t="shared" si="8"/>
        <v>2.390063469461808E-6</v>
      </c>
      <c r="EO4" s="207">
        <f t="shared" si="8"/>
        <v>7.5565796227081854E-6</v>
      </c>
      <c r="EP4" s="207">
        <f t="shared" si="8"/>
        <v>2.0523052701570264E-5</v>
      </c>
      <c r="EQ4" s="207">
        <f t="shared" si="8"/>
        <v>4.9259966846819061E-5</v>
      </c>
      <c r="ER4" s="207">
        <f t="shared" si="8"/>
        <v>1.0670402897643448E-4</v>
      </c>
      <c r="ES4" s="207">
        <f t="shared" si="8"/>
        <v>2.1193565400667923E-4</v>
      </c>
      <c r="ET4" s="207">
        <f t="shared" si="8"/>
        <v>3.9076979928896635E-4</v>
      </c>
      <c r="EU4" s="207">
        <f t="shared" si="8"/>
        <v>6.7541555704466502E-4</v>
      </c>
      <c r="EV4" s="207">
        <f t="shared" si="8"/>
        <v>1.1029717551561042E-3</v>
      </c>
      <c r="EW4" s="207">
        <f t="shared" si="8"/>
        <v>1.7127067423490171E-3</v>
      </c>
      <c r="EX4" s="207">
        <f t="shared" si="8"/>
        <v>2.5422851009375431E-3</v>
      </c>
      <c r="EY4" s="207">
        <f t="shared" si="8"/>
        <v>3.6233092136251552E-3</v>
      </c>
      <c r="EZ4" s="207">
        <f t="shared" si="8"/>
        <v>4.9766989428032061E-3</v>
      </c>
      <c r="FA4" s="207">
        <f t="shared" si="8"/>
        <v>6.6085086320793367E-3</v>
      </c>
      <c r="FB4" s="207">
        <f t="shared" si="8"/>
        <v>8.506763682140964E-3</v>
      </c>
      <c r="FC4" s="207">
        <f t="shared" si="8"/>
        <v>1.0639792790768777E-2</v>
      </c>
      <c r="FD4" s="207">
        <f t="shared" si="8"/>
        <v>1.2956355300784574E-2</v>
      </c>
      <c r="FE4" s="207">
        <f t="shared" si="8"/>
        <v>1.5387645032689431E-2</v>
      </c>
      <c r="FF4" s="207">
        <f t="shared" si="8"/>
        <v>1.7851026020105978E-2</v>
      </c>
      <c r="FG4" s="207">
        <f t="shared" si="8"/>
        <v>2.0255153867540735E-2</v>
      </c>
      <c r="FH4" s="207">
        <f t="shared" si="8"/>
        <v>2.2505984959106218E-2</v>
      </c>
      <c r="FI4" s="207">
        <f t="shared" si="8"/>
        <v>2.4513091024106426E-2</v>
      </c>
      <c r="FJ4" s="207">
        <f t="shared" si="8"/>
        <v>2.6195684479162418E-2</v>
      </c>
      <c r="FK4" s="207">
        <f t="shared" si="8"/>
        <v>2.7487816157791903E-2</v>
      </c>
      <c r="FL4" s="207">
        <f t="shared" si="8"/>
        <v>2.8342318791318131E-2</v>
      </c>
      <c r="FM4" s="207">
        <f t="shared" si="8"/>
        <v>2.8733218616110261E-2</v>
      </c>
      <c r="FN4" s="207">
        <f t="shared" si="8"/>
        <v>2.8656502981508333E-2</v>
      </c>
      <c r="FO4" s="207">
        <f t="shared" si="8"/>
        <v>2.8129293563312452E-2</v>
      </c>
      <c r="FP4" s="207">
        <f t="shared" si="8"/>
        <v>2.7187615459859246E-2</v>
      </c>
      <c r="FQ4" s="207">
        <f t="shared" si="8"/>
        <v>2.5883059430483794E-2</v>
      </c>
      <c r="FR4" s="207">
        <f t="shared" si="8"/>
        <v>2.4278700693999396E-2</v>
      </c>
      <c r="FS4" s="207">
        <f t="shared" si="8"/>
        <v>2.2444661420069793E-2</v>
      </c>
      <c r="FT4" s="207">
        <f t="shared" si="8"/>
        <v>2.0453688566651716E-2</v>
      </c>
      <c r="FU4" s="207">
        <f t="shared" si="8"/>
        <v>1.8377071027417518E-2</v>
      </c>
      <c r="FV4" s="207">
        <f t="shared" si="8"/>
        <v>1.6281149497695883E-2</v>
      </c>
      <c r="FW4" s="207">
        <f t="shared" si="8"/>
        <v>1.4224589328377503E-2</v>
      </c>
      <c r="FX4" s="207">
        <f t="shared" si="8"/>
        <v>1.2256500854104579E-2</v>
      </c>
      <c r="FY4" s="207">
        <f t="shared" si="8"/>
        <v>1.0415411834365179E-2</v>
      </c>
      <c r="FZ4" s="207">
        <f t="shared" si="8"/>
        <v>8.7290292700652992E-3</v>
      </c>
      <c r="GA4" s="207">
        <f t="shared" si="8"/>
        <v>7.2146771149047689E-3</v>
      </c>
      <c r="GB4" s="207">
        <f t="shared" si="8"/>
        <v>5.8802640677463359E-3</v>
      </c>
      <c r="GC4" s="207">
        <f t="shared" si="8"/>
        <v>4.7256213561418939E-3</v>
      </c>
      <c r="GD4" s="207">
        <f t="shared" si="8"/>
        <v>3.7440521555254162E-3</v>
      </c>
      <c r="GE4" s="207">
        <f t="shared" si="8"/>
        <v>2.9239488275041086E-3</v>
      </c>
      <c r="GF4" s="207">
        <f t="shared" si="8"/>
        <v>2.250357693118142E-3</v>
      </c>
      <c r="GG4" s="207">
        <f t="shared" si="8"/>
        <v>1.7063996741215105E-3</v>
      </c>
      <c r="GH4" s="207">
        <f t="shared" si="8"/>
        <v>1.2744852454657704E-3</v>
      </c>
      <c r="GI4" s="207">
        <f t="shared" si="8"/>
        <v>9.3729076580418929E-4</v>
      </c>
      <c r="GJ4" s="207">
        <f t="shared" si="8"/>
        <v>6.7848819155736273E-4</v>
      </c>
      <c r="GK4" s="207">
        <f t="shared" si="8"/>
        <v>4.8324006694068668E-4</v>
      </c>
      <c r="GL4" s="207">
        <f t="shared" si="8"/>
        <v>3.3848593410128501E-4</v>
      </c>
      <c r="GM4" s="207">
        <f t="shared" si="8"/>
        <v>2.3305500537795803E-4</v>
      </c>
      <c r="GN4" s="207">
        <f t="shared" si="8"/>
        <v>1.5764366763008978E-4</v>
      </c>
      <c r="GO4" s="207">
        <f t="shared" si="8"/>
        <v>1.0469605621695437E-4</v>
      </c>
      <c r="GP4" s="207">
        <f t="shared" si="8"/>
        <v>6.8222609430781852E-5</v>
      </c>
      <c r="GQ4" s="207">
        <f t="shared" si="8"/>
        <v>4.3586270007481074E-5</v>
      </c>
      <c r="GR4" s="207">
        <f t="shared" si="8"/>
        <v>2.7279816209895601E-5</v>
      </c>
      <c r="GS4" s="207">
        <f t="shared" ref="GS4:IB11" si="9">IF(ISNONTEXT($Q4),IF($G4="R",_xlfn.BETA.DIST(CV4,$M4,$N4,FALSE,$B4,$D4),_xlfn.BETA.DIST(CV4,$N4,$M4,FALSE,$B4,$D4)),NA())</f>
        <v>1.6711486327060159E-5</v>
      </c>
      <c r="GT4" s="207">
        <f t="shared" si="9"/>
        <v>1.0010204949778913E-5</v>
      </c>
      <c r="GU4" s="207">
        <f t="shared" si="9"/>
        <v>5.8567127404957788E-6</v>
      </c>
      <c r="GV4" s="207">
        <f t="shared" si="9"/>
        <v>3.3429367991253977E-6</v>
      </c>
      <c r="GW4" s="207">
        <f t="shared" si="9"/>
        <v>1.8590517303453916E-6</v>
      </c>
      <c r="GX4" s="207">
        <f t="shared" si="9"/>
        <v>1.0057923481483398E-6</v>
      </c>
      <c r="GY4" s="207">
        <f t="shared" si="9"/>
        <v>5.2853514132294687E-7</v>
      </c>
      <c r="GZ4" s="207">
        <f t="shared" si="9"/>
        <v>2.6928021366113269E-7</v>
      </c>
      <c r="HA4" s="207">
        <f t="shared" si="9"/>
        <v>1.3274751351762602E-7</v>
      </c>
      <c r="HB4" s="207">
        <f t="shared" si="9"/>
        <v>6.3177541530159167E-8</v>
      </c>
      <c r="HC4" s="207">
        <f t="shared" si="9"/>
        <v>2.8954568865946337E-8</v>
      </c>
      <c r="HD4" s="207">
        <f t="shared" si="9"/>
        <v>1.2742500000670148E-8</v>
      </c>
      <c r="HE4" s="207">
        <f t="shared" si="9"/>
        <v>5.3675796825833603E-9</v>
      </c>
      <c r="HF4" s="207">
        <f t="shared" si="9"/>
        <v>2.1562608903300568E-9</v>
      </c>
      <c r="HG4" s="207">
        <f t="shared" si="9"/>
        <v>8.2264015179810693E-10</v>
      </c>
      <c r="HH4" s="207">
        <f t="shared" si="9"/>
        <v>2.9663437263978755E-10</v>
      </c>
      <c r="HI4" s="207">
        <f t="shared" si="9"/>
        <v>1.0053756980458521E-10</v>
      </c>
      <c r="HJ4" s="207">
        <f t="shared" si="9"/>
        <v>3.1822044954122842E-11</v>
      </c>
      <c r="HK4" s="207">
        <f t="shared" si="9"/>
        <v>9.3354005211161191E-12</v>
      </c>
      <c r="HL4" s="207">
        <f t="shared" si="9"/>
        <v>2.5156646685233657E-12</v>
      </c>
      <c r="HM4" s="207">
        <f t="shared" si="9"/>
        <v>6.1608276532311969E-13</v>
      </c>
      <c r="HN4" s="207">
        <f t="shared" si="9"/>
        <v>1.3535553040705821E-13</v>
      </c>
      <c r="HO4" s="207">
        <f t="shared" si="9"/>
        <v>2.6259909232971143E-14</v>
      </c>
      <c r="HP4" s="207">
        <f t="shared" si="9"/>
        <v>4.4112706539843221E-15</v>
      </c>
      <c r="HQ4" s="207">
        <f t="shared" si="9"/>
        <v>6.259307064432702E-16</v>
      </c>
      <c r="HR4" s="207">
        <f t="shared" si="9"/>
        <v>7.2666099152624073E-17</v>
      </c>
      <c r="HS4" s="207">
        <f t="shared" si="9"/>
        <v>6.6181814231495918E-18</v>
      </c>
      <c r="HT4" s="207">
        <f t="shared" si="9"/>
        <v>4.4671995184200778E-19</v>
      </c>
      <c r="HU4" s="207">
        <f t="shared" si="9"/>
        <v>2.0633365760084299E-20</v>
      </c>
      <c r="HV4" s="207">
        <f t="shared" si="9"/>
        <v>5.8021103750124298E-22</v>
      </c>
      <c r="HW4" s="207">
        <f t="shared" si="9"/>
        <v>8.2867664935746906E-24</v>
      </c>
      <c r="HX4" s="207">
        <f t="shared" si="9"/>
        <v>4.4372747674683286E-26</v>
      </c>
      <c r="HY4" s="207">
        <f t="shared" si="9"/>
        <v>5.041881780029372E-29</v>
      </c>
      <c r="HZ4" s="207">
        <f t="shared" si="9"/>
        <v>3.3873068320708643E-33</v>
      </c>
      <c r="IA4" s="207">
        <f t="shared" si="9"/>
        <v>2.2805734760460909E-40</v>
      </c>
      <c r="IB4" s="207">
        <f t="shared" si="9"/>
        <v>1.9224393987407463E-118</v>
      </c>
    </row>
    <row r="5" spans="1:237" x14ac:dyDescent="0.25">
      <c r="A5" s="22">
        <v>2</v>
      </c>
      <c r="B5" s="124">
        <v>60</v>
      </c>
      <c r="C5" s="124">
        <v>120</v>
      </c>
      <c r="D5" s="124">
        <v>240</v>
      </c>
      <c r="E5" s="119">
        <f t="shared" ref="E5:E68" si="10">IF(OR(ISBLANK(C5),ISBLANK(D5),ISBLANK(B5)),"",IF(OR(B5=0,C5=0,D5=0),-1,IF(AND(B5&gt;0,C5&gt;0,D5&gt;0),IF(OR(C5&gt;B5,C5=B5),IF(OR(D5&gt;C5,D5=C5),1,-1),-1))))</f>
        <v>1</v>
      </c>
      <c r="F5" s="23">
        <f t="shared" ref="F5:F68" si="11">IF(AND(B5&gt;0,C5&gt;0,D5&gt;0),MIN(((C5-B5)/(D5-B5))*100,((D5-C5)/(D5-B5))*100),"")</f>
        <v>33.333333333333329</v>
      </c>
      <c r="G5" s="24" t="str">
        <f t="shared" ref="G5:G68" si="12">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si="0"/>
        <v>150</v>
      </c>
      <c r="K5" s="26" t="s">
        <v>53</v>
      </c>
      <c r="L5" s="24">
        <f>IF(OR(F5="",K5=""),"",MATCH(K5,Confidence!$A$1:$A$10,0))</f>
        <v>2</v>
      </c>
      <c r="M5" s="27">
        <f t="shared" si="1"/>
        <v>8</v>
      </c>
      <c r="N5" s="27">
        <f t="shared" si="2"/>
        <v>15</v>
      </c>
      <c r="O5" s="24"/>
      <c r="P5" s="111">
        <f t="shared" si="3"/>
        <v>122.604</v>
      </c>
      <c r="Q5" s="111">
        <f t="shared" si="4"/>
        <v>17.495999999999999</v>
      </c>
      <c r="R5" s="39">
        <f t="shared" si="5"/>
        <v>306.11001599999997</v>
      </c>
      <c r="S5" s="124">
        <v>150</v>
      </c>
      <c r="T5" s="218">
        <f>IF(AND(B5&gt;0,C5&gt;0,D5&gt;0,M5&gt;0,N5&gt;0,S5&gt;0,NOT(K5="")),ABS(VLOOKUP($S$1,VLookups!$A$28:$B$29,2,FALSE)-_xlfn.BETA.DIST(S5,IF(G5="L",N5,M5),IF(G5="L",M5,N5),TRUE,B5,D5)),"")</f>
        <v>0.93309974670410156</v>
      </c>
      <c r="U5" s="121">
        <f>IF(OR($M5="",$N5=""),"",_xlfn.BETA.INV(ABS(VLOOKUP($S$1,VLookups!$A$28:$B$29,2,FALSE)-U$3),IF($G5="L",$N5,$M5),IF($G5="L",$M5,$N5),$B5,$D5))</f>
        <v>95.201270978667964</v>
      </c>
      <c r="V5" s="122">
        <f>IF(OR($M5="",$N5=""),"",_xlfn.BETA.INV(ABS(VLOOKUP($S$1,VLookups!$A$28:$B$29,2,FALSE)-V$3),IF($G5="L",$N5,$M5),IF($G5="L",$M5,$N5),$B5,$D5))</f>
        <v>152.78221366951715</v>
      </c>
      <c r="W5" s="121">
        <f>IF(OR($M5="",$N5=""),"",_xlfn.BETA.INV(ABS(VLOOKUP($S$1,VLookups!$A$28:$B$29,2,FALSE)-W$3),IF($G5="L",$N5,$M5),IF($G5="L",$M5,$N5),$B5,$D5))</f>
        <v>100.4700391827996</v>
      </c>
      <c r="X5" s="122">
        <f>IF(OR($M5="",$N5=""),"",_xlfn.BETA.INV(ABS(VLOOKUP($S$1,VLookups!$A$28:$B$29,2,FALSE)-X$3),IF($G5="L",$N5,$M5),IF($G5="L",$M5,$N5),$B5,$D5))</f>
        <v>107.34981510054132</v>
      </c>
      <c r="Y5" s="121">
        <f>IF(OR($M5="",$N5=""),"",_xlfn.BETA.INV(ABS(VLOOKUP($S$1,VLookups!$A$28:$B$29,2,FALSE)-Y$3),IF($G5="L",$N5,$M5),IF($G5="L",$M5,$N5),$B5,$D5))</f>
        <v>112.61721533634409</v>
      </c>
      <c r="Z5" s="122">
        <f>IF(OR($M5="",$N5=""),"",_xlfn.BETA.INV(ABS(VLOOKUP($S$1,VLookups!$A$28:$B$29,2,FALSE)-Z$3),IF($G5="L",$N5,$M5),IF($G5="L",$M5,$N5),$B5,$D5))</f>
        <v>117.29727531339105</v>
      </c>
      <c r="AA5" s="121">
        <f>IF(OR($M5="",$N5=""),"",_xlfn.BETA.INV(ABS(VLOOKUP($S$1,VLookups!$A$28:$B$29,2,FALSE)-AA$3),IF($G5="L",$N5,$M5),IF($G5="L",$M5,$N5),$B5,$D5))</f>
        <v>121.80209921791996</v>
      </c>
      <c r="AB5" s="122">
        <f>IF(OR($M5="",$N5=""),"",_xlfn.BETA.INV(ABS(VLOOKUP($S$1,VLookups!$A$28:$B$29,2,FALSE)-AB$3),IF($G5="L",$N5,$M5),IF($G5="L",$M5,$N5),$B5,$D5))</f>
        <v>126.41463678294049</v>
      </c>
      <c r="AC5" s="121">
        <f>IF(OR($M5="",$N5=""),"",_xlfn.BETA.INV(ABS(VLOOKUP($S$1,VLookups!$A$28:$B$29,2,FALSE)-AC$3),IF($G5="L",$N5,$M5),IF($G5="L",$M5,$N5),$B5,$D5))</f>
        <v>131.44714348435019</v>
      </c>
      <c r="AD5" s="122">
        <f>IF(OR($M5="",$N5=""),"",_xlfn.BETA.INV(ABS(VLOOKUP($S$1,VLookups!$A$28:$B$29,2,FALSE)-AD$3),IF($G5="L",$N5,$M5),IF($G5="L",$M5,$N5),$B5,$D5))</f>
        <v>137.4326316097264</v>
      </c>
      <c r="AE5" s="121">
        <f>IF(OR($M5="",$N5=""),"",_xlfn.BETA.INV(ABS(VLOOKUP($S$1,VLookups!$A$28:$B$29,2,FALSE)-AE$3),IF($G5="L",$N5,$M5),IF($G5="L",$M5,$N5),$B5,$D5))</f>
        <v>145.83142893346945</v>
      </c>
      <c r="AF5" s="122">
        <f>IF(OR($M5="",$N5=""),"",_xlfn.BETA.INV(ABS(VLOOKUP($S$1,VLookups!$A$28:$B$29,2,FALSE)-AF$3),IF($G5="L",$N5,$M5),IF($G5="L",$M5,$N5),$B5,$D5))</f>
        <v>165.63111284481965</v>
      </c>
      <c r="AG5" s="17"/>
      <c r="AH5" s="208">
        <f t="shared" ref="AH5:AH68" si="13">IF(AND(B5&gt;0,C5&gt;0,D5&gt;0),ABS(D5-B5)/100,"")</f>
        <v>1.8</v>
      </c>
      <c r="AI5" s="206">
        <f t="shared" ref="AI5:AI68" si="14">IF(ISNONTEXT($AH5),B5,"")</f>
        <v>60</v>
      </c>
      <c r="AJ5" s="190">
        <f t="shared" ref="AJ5:CU8" si="15">IF(ISNONTEXT($AH5),AI5+$AH5,"")</f>
        <v>61.8</v>
      </c>
      <c r="AK5" s="190">
        <f t="shared" si="15"/>
        <v>63.599999999999994</v>
      </c>
      <c r="AL5" s="190">
        <f t="shared" si="15"/>
        <v>65.399999999999991</v>
      </c>
      <c r="AM5" s="190">
        <f t="shared" si="15"/>
        <v>67.199999999999989</v>
      </c>
      <c r="AN5" s="190">
        <f t="shared" si="15"/>
        <v>68.999999999999986</v>
      </c>
      <c r="AO5" s="190">
        <f t="shared" si="15"/>
        <v>70.799999999999983</v>
      </c>
      <c r="AP5" s="190">
        <f t="shared" si="15"/>
        <v>72.59999999999998</v>
      </c>
      <c r="AQ5" s="190">
        <f t="shared" si="15"/>
        <v>74.399999999999977</v>
      </c>
      <c r="AR5" s="190">
        <f t="shared" si="15"/>
        <v>76.199999999999974</v>
      </c>
      <c r="AS5" s="190">
        <f t="shared" si="15"/>
        <v>77.999999999999972</v>
      </c>
      <c r="AT5" s="190">
        <f t="shared" si="15"/>
        <v>79.799999999999969</v>
      </c>
      <c r="AU5" s="190">
        <f t="shared" si="15"/>
        <v>81.599999999999966</v>
      </c>
      <c r="AV5" s="190">
        <f t="shared" si="15"/>
        <v>83.399999999999963</v>
      </c>
      <c r="AW5" s="190">
        <f t="shared" si="15"/>
        <v>85.19999999999996</v>
      </c>
      <c r="AX5" s="190">
        <f t="shared" si="15"/>
        <v>86.999999999999957</v>
      </c>
      <c r="AY5" s="190">
        <f t="shared" si="15"/>
        <v>88.799999999999955</v>
      </c>
      <c r="AZ5" s="190">
        <f t="shared" si="15"/>
        <v>90.599999999999952</v>
      </c>
      <c r="BA5" s="190">
        <f t="shared" si="15"/>
        <v>92.399999999999949</v>
      </c>
      <c r="BB5" s="190">
        <f t="shared" si="15"/>
        <v>94.199999999999946</v>
      </c>
      <c r="BC5" s="190">
        <f t="shared" si="15"/>
        <v>95.999999999999943</v>
      </c>
      <c r="BD5" s="190">
        <f t="shared" si="15"/>
        <v>97.79999999999994</v>
      </c>
      <c r="BE5" s="190">
        <f t="shared" si="15"/>
        <v>99.599999999999937</v>
      </c>
      <c r="BF5" s="190">
        <f t="shared" si="15"/>
        <v>101.39999999999993</v>
      </c>
      <c r="BG5" s="190">
        <f t="shared" si="15"/>
        <v>103.19999999999993</v>
      </c>
      <c r="BH5" s="190">
        <f t="shared" si="15"/>
        <v>104.99999999999993</v>
      </c>
      <c r="BI5" s="190">
        <f t="shared" si="15"/>
        <v>106.79999999999993</v>
      </c>
      <c r="BJ5" s="190">
        <f t="shared" si="15"/>
        <v>108.59999999999992</v>
      </c>
      <c r="BK5" s="190">
        <f t="shared" si="15"/>
        <v>110.39999999999992</v>
      </c>
      <c r="BL5" s="190">
        <f t="shared" si="15"/>
        <v>112.19999999999992</v>
      </c>
      <c r="BM5" s="190">
        <f t="shared" si="15"/>
        <v>113.99999999999991</v>
      </c>
      <c r="BN5" s="190">
        <f t="shared" si="15"/>
        <v>115.79999999999991</v>
      </c>
      <c r="BO5" s="190">
        <f t="shared" si="15"/>
        <v>117.59999999999991</v>
      </c>
      <c r="BP5" s="190">
        <f t="shared" si="15"/>
        <v>119.39999999999991</v>
      </c>
      <c r="BQ5" s="190">
        <f t="shared" si="15"/>
        <v>121.1999999999999</v>
      </c>
      <c r="BR5" s="190">
        <f t="shared" si="15"/>
        <v>122.9999999999999</v>
      </c>
      <c r="BS5" s="190">
        <f t="shared" si="15"/>
        <v>124.7999999999999</v>
      </c>
      <c r="BT5" s="190">
        <f t="shared" si="15"/>
        <v>126.59999999999989</v>
      </c>
      <c r="BU5" s="190">
        <f t="shared" si="15"/>
        <v>128.39999999999989</v>
      </c>
      <c r="BV5" s="190">
        <f t="shared" si="15"/>
        <v>130.1999999999999</v>
      </c>
      <c r="BW5" s="190">
        <f t="shared" si="15"/>
        <v>131.99999999999991</v>
      </c>
      <c r="BX5" s="190">
        <f t="shared" si="15"/>
        <v>133.79999999999993</v>
      </c>
      <c r="BY5" s="190">
        <f t="shared" si="15"/>
        <v>135.59999999999994</v>
      </c>
      <c r="BZ5" s="190">
        <f t="shared" si="15"/>
        <v>137.39999999999995</v>
      </c>
      <c r="CA5" s="190">
        <f t="shared" si="15"/>
        <v>139.19999999999996</v>
      </c>
      <c r="CB5" s="190">
        <f t="shared" si="15"/>
        <v>140.99999999999997</v>
      </c>
      <c r="CC5" s="190">
        <f t="shared" si="15"/>
        <v>142.79999999999998</v>
      </c>
      <c r="CD5" s="190">
        <f t="shared" si="15"/>
        <v>144.6</v>
      </c>
      <c r="CE5" s="190">
        <f t="shared" si="15"/>
        <v>146.4</v>
      </c>
      <c r="CF5" s="190">
        <f t="shared" si="15"/>
        <v>148.20000000000002</v>
      </c>
      <c r="CG5" s="190">
        <f t="shared" si="15"/>
        <v>150.00000000000003</v>
      </c>
      <c r="CH5" s="190">
        <f t="shared" si="15"/>
        <v>151.80000000000004</v>
      </c>
      <c r="CI5" s="190">
        <f t="shared" si="15"/>
        <v>153.60000000000005</v>
      </c>
      <c r="CJ5" s="190">
        <f t="shared" si="15"/>
        <v>155.40000000000006</v>
      </c>
      <c r="CK5" s="190">
        <f t="shared" si="15"/>
        <v>157.20000000000007</v>
      </c>
      <c r="CL5" s="190">
        <f t="shared" si="15"/>
        <v>159.00000000000009</v>
      </c>
      <c r="CM5" s="190">
        <f t="shared" si="15"/>
        <v>160.8000000000001</v>
      </c>
      <c r="CN5" s="190">
        <f t="shared" si="15"/>
        <v>162.60000000000011</v>
      </c>
      <c r="CO5" s="190">
        <f t="shared" si="15"/>
        <v>164.40000000000012</v>
      </c>
      <c r="CP5" s="190">
        <f t="shared" si="15"/>
        <v>166.20000000000013</v>
      </c>
      <c r="CQ5" s="190">
        <f t="shared" si="15"/>
        <v>168.00000000000014</v>
      </c>
      <c r="CR5" s="190">
        <f t="shared" si="15"/>
        <v>169.80000000000015</v>
      </c>
      <c r="CS5" s="190">
        <f t="shared" si="15"/>
        <v>171.60000000000016</v>
      </c>
      <c r="CT5" s="190">
        <f t="shared" si="15"/>
        <v>173.40000000000018</v>
      </c>
      <c r="CU5" s="190">
        <f t="shared" si="15"/>
        <v>175.20000000000019</v>
      </c>
      <c r="CV5" s="190">
        <f t="shared" si="6"/>
        <v>177.0000000000002</v>
      </c>
      <c r="CW5" s="190">
        <f t="shared" si="7"/>
        <v>178.80000000000021</v>
      </c>
      <c r="CX5" s="190">
        <f t="shared" si="7"/>
        <v>180.60000000000022</v>
      </c>
      <c r="CY5" s="190">
        <f t="shared" si="7"/>
        <v>182.40000000000023</v>
      </c>
      <c r="CZ5" s="190">
        <f t="shared" si="7"/>
        <v>184.20000000000024</v>
      </c>
      <c r="DA5" s="190">
        <f t="shared" si="7"/>
        <v>186.00000000000026</v>
      </c>
      <c r="DB5" s="190">
        <f t="shared" si="7"/>
        <v>187.80000000000027</v>
      </c>
      <c r="DC5" s="190">
        <f t="shared" si="7"/>
        <v>189.60000000000028</v>
      </c>
      <c r="DD5" s="190">
        <f t="shared" si="7"/>
        <v>191.40000000000029</v>
      </c>
      <c r="DE5" s="190">
        <f t="shared" si="7"/>
        <v>193.2000000000003</v>
      </c>
      <c r="DF5" s="190">
        <f t="shared" si="7"/>
        <v>195.00000000000031</v>
      </c>
      <c r="DG5" s="190">
        <f t="shared" si="7"/>
        <v>196.80000000000032</v>
      </c>
      <c r="DH5" s="190">
        <f t="shared" si="7"/>
        <v>198.60000000000034</v>
      </c>
      <c r="DI5" s="190">
        <f t="shared" si="7"/>
        <v>200.40000000000035</v>
      </c>
      <c r="DJ5" s="190">
        <f t="shared" si="7"/>
        <v>202.20000000000036</v>
      </c>
      <c r="DK5" s="190">
        <f t="shared" si="7"/>
        <v>204.00000000000037</v>
      </c>
      <c r="DL5" s="190">
        <f t="shared" si="7"/>
        <v>205.80000000000038</v>
      </c>
      <c r="DM5" s="190">
        <f t="shared" si="7"/>
        <v>207.60000000000039</v>
      </c>
      <c r="DN5" s="190">
        <f t="shared" si="7"/>
        <v>209.4000000000004</v>
      </c>
      <c r="DO5" s="190">
        <f t="shared" si="7"/>
        <v>211.20000000000041</v>
      </c>
      <c r="DP5" s="190">
        <f t="shared" si="7"/>
        <v>213.00000000000043</v>
      </c>
      <c r="DQ5" s="190">
        <f t="shared" si="7"/>
        <v>214.80000000000044</v>
      </c>
      <c r="DR5" s="190">
        <f t="shared" si="7"/>
        <v>216.60000000000045</v>
      </c>
      <c r="DS5" s="190">
        <f t="shared" si="7"/>
        <v>218.40000000000046</v>
      </c>
      <c r="DT5" s="190">
        <f t="shared" si="7"/>
        <v>220.20000000000047</v>
      </c>
      <c r="DU5" s="190">
        <f t="shared" si="7"/>
        <v>222.00000000000048</v>
      </c>
      <c r="DV5" s="190">
        <f t="shared" si="7"/>
        <v>223.80000000000049</v>
      </c>
      <c r="DW5" s="190">
        <f t="shared" si="7"/>
        <v>225.60000000000051</v>
      </c>
      <c r="DX5" s="190">
        <f t="shared" si="7"/>
        <v>227.40000000000052</v>
      </c>
      <c r="DY5" s="190">
        <f t="shared" si="7"/>
        <v>229.20000000000053</v>
      </c>
      <c r="DZ5" s="190">
        <f t="shared" si="7"/>
        <v>231.00000000000054</v>
      </c>
      <c r="EA5" s="190">
        <f t="shared" si="7"/>
        <v>232.80000000000055</v>
      </c>
      <c r="EB5" s="190">
        <f t="shared" si="7"/>
        <v>234.60000000000056</v>
      </c>
      <c r="EC5" s="190">
        <f t="shared" si="7"/>
        <v>236.40000000000057</v>
      </c>
      <c r="ED5" s="190">
        <f t="shared" si="7"/>
        <v>238.20000000000059</v>
      </c>
      <c r="EE5" s="206">
        <f t="shared" ref="EE5:EE68" si="16">IF(ISNONTEXT($AH5),D5-0.001,"")</f>
        <v>239.999</v>
      </c>
      <c r="EF5" s="207">
        <f t="shared" ref="EF5:EU23" si="17">IF(ISNONTEXT($Q5),IF($G5="R",_xlfn.BETA.DIST(AI5,$M5,$N5,FALSE,$B5,$D5),_xlfn.BETA.DIST(AI5,$N5,$M5,FALSE,$B5,$D5)),NA())</f>
        <v>0</v>
      </c>
      <c r="EG5" s="207">
        <f t="shared" si="8"/>
        <v>1.2346615491072609E-10</v>
      </c>
      <c r="EH5" s="207">
        <f t="shared" si="8"/>
        <v>1.3709771868468783E-8</v>
      </c>
      <c r="EI5" s="207">
        <f t="shared" si="8"/>
        <v>2.0291224766315565E-7</v>
      </c>
      <c r="EJ5" s="207">
        <f t="shared" si="8"/>
        <v>1.3148384649528533E-6</v>
      </c>
      <c r="EK5" s="207">
        <f t="shared" si="8"/>
        <v>5.4147162524920644E-6</v>
      </c>
      <c r="EL5" s="207">
        <f t="shared" si="8"/>
        <v>1.6730306675973381E-5</v>
      </c>
      <c r="EM5" s="207">
        <f t="shared" si="8"/>
        <v>4.2374321631997041E-5</v>
      </c>
      <c r="EN5" s="207">
        <f t="shared" si="8"/>
        <v>9.2750164938690017E-5</v>
      </c>
      <c r="EO5" s="207">
        <f t="shared" si="8"/>
        <v>1.8152324950448527E-4</v>
      </c>
      <c r="EP5" s="207">
        <f t="shared" si="8"/>
        <v>3.2512497436990311E-4</v>
      </c>
      <c r="EQ5" s="207">
        <f t="shared" si="8"/>
        <v>5.4183129827507261E-4</v>
      </c>
      <c r="ER5" s="207">
        <f t="shared" si="8"/>
        <v>8.5051373460596829E-4</v>
      </c>
      <c r="ES5" s="207">
        <f t="shared" si="8"/>
        <v>1.2691945590034954E-3</v>
      </c>
      <c r="ET5" s="207">
        <f t="shared" si="8"/>
        <v>1.8135509700191676E-3</v>
      </c>
      <c r="EU5" s="207">
        <f t="shared" si="8"/>
        <v>2.4955080330910703E-3</v>
      </c>
      <c r="EV5" s="207">
        <f t="shared" si="8"/>
        <v>3.3220417201533662E-3</v>
      </c>
      <c r="EW5" s="207">
        <f t="shared" si="8"/>
        <v>4.2942857686062734E-3</v>
      </c>
      <c r="EX5" s="207">
        <f t="shared" si="8"/>
        <v>5.4070037143180748E-3</v>
      </c>
      <c r="EY5" s="207">
        <f t="shared" si="8"/>
        <v>6.648454023372944E-3</v>
      </c>
      <c r="EZ5" s="207">
        <f t="shared" si="8"/>
        <v>8.0006447380236469E-3</v>
      </c>
      <c r="FA5" s="207">
        <f t="shared" si="8"/>
        <v>9.439946652992498E-3</v>
      </c>
      <c r="FB5" s="207">
        <f t="shared" si="8"/>
        <v>1.0938012169746386E-2</v>
      </c>
      <c r="FC5" s="207">
        <f t="shared" si="8"/>
        <v>1.2462931366254983E-2</v>
      </c>
      <c r="FD5" s="207">
        <f t="shared" si="8"/>
        <v>1.3980547607488708E-2</v>
      </c>
      <c r="FE5" s="207">
        <f t="shared" si="8"/>
        <v>1.545585187795945E-2</v>
      </c>
      <c r="FF5" s="207">
        <f t="shared" si="8"/>
        <v>1.6854377264692976E-2</v>
      </c>
      <c r="FG5" s="207">
        <f t="shared" si="8"/>
        <v>1.8143521747438177E-2</v>
      </c>
      <c r="FH5" s="207">
        <f t="shared" si="8"/>
        <v>1.929373762414386E-2</v>
      </c>
      <c r="FI5" s="207">
        <f t="shared" si="8"/>
        <v>2.0279538435167804E-2</v>
      </c>
      <c r="FJ5" s="207">
        <f t="shared" si="8"/>
        <v>2.108028810287866E-2</v>
      </c>
      <c r="FK5" s="207">
        <f t="shared" si="8"/>
        <v>2.1680751215461157E-2</v>
      </c>
      <c r="FL5" s="207">
        <f t="shared" si="8"/>
        <v>2.2071397123069308E-2</v>
      </c>
      <c r="FM5" s="207">
        <f t="shared" si="8"/>
        <v>2.2248463100952371E-2</v>
      </c>
      <c r="FN5" s="207">
        <f t="shared" si="8"/>
        <v>2.2213792751261906E-2</v>
      </c>
      <c r="FO5" s="207">
        <f t="shared" si="8"/>
        <v>2.1974474710751837E-2</v>
      </c>
      <c r="FP5" s="207">
        <f t="shared" si="8"/>
        <v>2.1542313409787905E-2</v>
      </c>
      <c r="FQ5" s="207">
        <f t="shared" si="8"/>
        <v>2.0933168035136021E-2</v>
      </c>
      <c r="FR5" s="207">
        <f t="shared" si="8"/>
        <v>2.0166198053640106E-2</v>
      </c>
      <c r="FS5" s="207">
        <f t="shared" si="8"/>
        <v>1.926305382526991E-2</v>
      </c>
      <c r="FT5" s="207">
        <f t="shared" si="8"/>
        <v>1.8247049218168516E-2</v>
      </c>
      <c r="FU5" s="207">
        <f t="shared" si="8"/>
        <v>1.7142350034757184E-2</v>
      </c>
      <c r="FV5" s="207">
        <f t="shared" si="8"/>
        <v>1.5973207797283555E-2</v>
      </c>
      <c r="FW5" s="207">
        <f t="shared" si="8"/>
        <v>1.4763263364818245E-2</v>
      </c>
      <c r="FX5" s="207">
        <f t="shared" si="8"/>
        <v>1.3534939296023748E-2</v>
      </c>
      <c r="FY5" s="207">
        <f t="shared" si="8"/>
        <v>1.2308934145694448E-2</v>
      </c>
      <c r="FZ5" s="207">
        <f t="shared" si="8"/>
        <v>1.1103826267422201E-2</v>
      </c>
      <c r="GA5" s="207">
        <f t="shared" si="8"/>
        <v>9.9357894274121946E-3</v>
      </c>
      <c r="GB5" s="207">
        <f t="shared" si="8"/>
        <v>8.8184178061434838E-3</v>
      </c>
      <c r="GC5" s="207">
        <f t="shared" si="8"/>
        <v>7.7626539165970409E-3</v>
      </c>
      <c r="GD5" s="207">
        <f t="shared" si="8"/>
        <v>6.7768096923828099E-3</v>
      </c>
      <c r="GE5" s="207">
        <f t="shared" si="8"/>
        <v>5.8666685417486184E-3</v>
      </c>
      <c r="GF5" s="207">
        <f t="shared" si="8"/>
        <v>5.0356545269988331E-3</v>
      </c>
      <c r="GG5" s="207">
        <f t="shared" si="8"/>
        <v>4.2850539790380143E-3</v>
      </c>
      <c r="GH5" s="207">
        <f t="shared" si="8"/>
        <v>3.6142747286528596E-3</v>
      </c>
      <c r="GI5" s="207">
        <f t="shared" si="8"/>
        <v>3.0211286410889238E-3</v>
      </c>
      <c r="GJ5" s="207">
        <f t="shared" si="8"/>
        <v>2.5021241731631571E-3</v>
      </c>
      <c r="GK5" s="207">
        <f t="shared" si="8"/>
        <v>2.0527571175495423E-3</v>
      </c>
      <c r="GL5" s="207">
        <f t="shared" si="8"/>
        <v>1.6677894386807092E-3</v>
      </c>
      <c r="GM5" s="207">
        <f t="shared" si="8"/>
        <v>1.3415080231195249E-3</v>
      </c>
      <c r="GN5" s="207">
        <f t="shared" si="8"/>
        <v>1.0679571558872972E-3</v>
      </c>
      <c r="GO5" s="207">
        <f t="shared" si="8"/>
        <v>8.4114049608347149E-4</v>
      </c>
      <c r="GP5" s="207">
        <f t="shared" si="8"/>
        <v>6.5519017751272765E-4</v>
      </c>
      <c r="GQ5" s="207">
        <f t="shared" si="8"/>
        <v>5.045023365070838E-4</v>
      </c>
      <c r="GR5" s="207">
        <f t="shared" si="8"/>
        <v>3.8383982042706382E-4</v>
      </c>
      <c r="GS5" s="207">
        <f t="shared" si="9"/>
        <v>2.8840402438062558E-4</v>
      </c>
      <c r="GT5" s="207">
        <f t="shared" si="9"/>
        <v>2.1387872486962336E-4</v>
      </c>
      <c r="GU5" s="207">
        <f t="shared" si="9"/>
        <v>1.5644942669125011E-4</v>
      </c>
      <c r="GV5" s="207">
        <f t="shared" si="9"/>
        <v>1.1280212581726909E-4</v>
      </c>
      <c r="GW5" s="207">
        <f t="shared" si="9"/>
        <v>8.0105539126841131E-5</v>
      </c>
      <c r="GX5" s="207">
        <f t="shared" si="9"/>
        <v>5.5980792843838626E-5</v>
      </c>
      <c r="GY5" s="207">
        <f t="shared" si="9"/>
        <v>3.8462331834890463E-5</v>
      </c>
      <c r="GZ5" s="207">
        <f t="shared" si="9"/>
        <v>2.5953450938696794E-5</v>
      </c>
      <c r="HA5" s="207">
        <f t="shared" si="9"/>
        <v>1.7179397076735099E-5</v>
      </c>
      <c r="HB5" s="207">
        <f t="shared" si="9"/>
        <v>1.1140485264356921E-5</v>
      </c>
      <c r="HC5" s="207">
        <f t="shared" si="9"/>
        <v>7.0671476350975136E-6</v>
      </c>
      <c r="HD5" s="207">
        <f t="shared" si="9"/>
        <v>4.3783223076589838E-6</v>
      </c>
      <c r="HE5" s="207">
        <f t="shared" si="9"/>
        <v>2.6441128043026822E-6</v>
      </c>
      <c r="HF5" s="207">
        <f t="shared" si="9"/>
        <v>1.5532270636948209E-6</v>
      </c>
      <c r="HG5" s="207">
        <f t="shared" si="9"/>
        <v>8.8534994394153888E-7</v>
      </c>
      <c r="HH5" s="207">
        <f t="shared" si="9"/>
        <v>4.8832060168595516E-7</v>
      </c>
      <c r="HI5" s="207">
        <f t="shared" si="9"/>
        <v>2.5977702823650725E-7</v>
      </c>
      <c r="HJ5" s="207">
        <f t="shared" si="9"/>
        <v>1.3279057056414934E-7</v>
      </c>
      <c r="HK5" s="207">
        <f t="shared" si="9"/>
        <v>6.4936181187379849E-8</v>
      </c>
      <c r="HL5" s="207">
        <f t="shared" si="9"/>
        <v>3.0219686763852189E-8</v>
      </c>
      <c r="HM5" s="207">
        <f t="shared" si="9"/>
        <v>1.3300418477419775E-8</v>
      </c>
      <c r="HN5" s="207">
        <f t="shared" si="9"/>
        <v>5.4946098076935856E-9</v>
      </c>
      <c r="HO5" s="207">
        <f t="shared" si="9"/>
        <v>2.111042124400546E-9</v>
      </c>
      <c r="HP5" s="207">
        <f t="shared" si="9"/>
        <v>7.4571237212241746E-10</v>
      </c>
      <c r="HQ5" s="207">
        <f t="shared" si="9"/>
        <v>2.3871671943824877E-10</v>
      </c>
      <c r="HR5" s="207">
        <f t="shared" si="9"/>
        <v>6.7975555427975798E-11</v>
      </c>
      <c r="HS5" s="207">
        <f t="shared" si="9"/>
        <v>1.6801191317384482E-11</v>
      </c>
      <c r="HT5" s="207">
        <f t="shared" si="9"/>
        <v>3.486822245941364E-12</v>
      </c>
      <c r="HU5" s="207">
        <f t="shared" si="9"/>
        <v>5.7997383192288769E-13</v>
      </c>
      <c r="HV5" s="207">
        <f t="shared" si="9"/>
        <v>7.2221695423002311E-14</v>
      </c>
      <c r="HW5" s="207">
        <f t="shared" si="9"/>
        <v>6.0575986645973976E-15</v>
      </c>
      <c r="HX5" s="207">
        <f t="shared" si="9"/>
        <v>2.8667756612877348E-16</v>
      </c>
      <c r="HY5" s="207">
        <f t="shared" si="9"/>
        <v>5.4923082650214823E-18</v>
      </c>
      <c r="HZ5" s="207">
        <f t="shared" si="9"/>
        <v>2.0214251648573647E-20</v>
      </c>
      <c r="IA5" s="207">
        <f t="shared" si="9"/>
        <v>1.3246512724394843E-24</v>
      </c>
      <c r="IB5" s="207">
        <f t="shared" si="9"/>
        <v>3.7916063168462372E-70</v>
      </c>
    </row>
    <row r="6" spans="1:237" x14ac:dyDescent="0.25">
      <c r="A6" s="22">
        <v>3</v>
      </c>
      <c r="B6" s="124">
        <v>60</v>
      </c>
      <c r="C6" s="124">
        <v>120</v>
      </c>
      <c r="D6" s="124">
        <v>240</v>
      </c>
      <c r="E6" s="119">
        <f t="shared" si="10"/>
        <v>1</v>
      </c>
      <c r="F6" s="23">
        <f t="shared" si="11"/>
        <v>33.333333333333329</v>
      </c>
      <c r="G6" s="24" t="str">
        <f t="shared" si="12"/>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0"/>
        <v>150</v>
      </c>
      <c r="K6" s="26" t="s">
        <v>49</v>
      </c>
      <c r="L6" s="24">
        <f>IF(OR(F6="",K6=""),"",MATCH(K6,Confidence!$A$1:$A$10,0))</f>
        <v>3</v>
      </c>
      <c r="M6" s="27">
        <f t="shared" si="1"/>
        <v>5.5</v>
      </c>
      <c r="N6" s="27">
        <f t="shared" si="2"/>
        <v>10</v>
      </c>
      <c r="O6" s="24"/>
      <c r="P6" s="111">
        <f t="shared" si="3"/>
        <v>123.864</v>
      </c>
      <c r="Q6" s="111">
        <f t="shared" si="4"/>
        <v>21.204000000000001</v>
      </c>
      <c r="R6" s="39">
        <f t="shared" si="5"/>
        <v>449.60961600000002</v>
      </c>
      <c r="S6" s="124">
        <v>150</v>
      </c>
      <c r="T6" s="218">
        <f>IF(AND(B6&gt;0,C6&gt;0,D6&gt;0,M6&gt;0,N6&gt;0,S6&gt;0,NOT(K6="")),ABS(VLOOKUP($S$1,VLookups!$A$28:$B$29,2,FALSE)-_xlfn.BETA.DIST(S6,IF(G6="L",N6,M6),IF(G6="L",M6,N6),TRUE,B6,D6)),"")</f>
        <v>0.88177702243418099</v>
      </c>
      <c r="U6" s="121">
        <f>IF(OR($M6="",$N6=""),"",_xlfn.BETA.INV(ABS(VLOOKUP($S$1,VLookups!$A$28:$B$29,2,FALSE)-U$3),IF($G6="L",$N6,$M6),IF($G6="L",$M6,$N6),$B6,$D6))</f>
        <v>90.971906364313924</v>
      </c>
      <c r="V6" s="122">
        <f>IF(OR($M6="",$N6=""),"",_xlfn.BETA.INV(ABS(VLOOKUP($S$1,VLookups!$A$28:$B$29,2,FALSE)-V$3),IF($G6="L",$N6,$M6),IF($G6="L",$M6,$N6),$B6,$D6))</f>
        <v>160.72213906389902</v>
      </c>
      <c r="W6" s="121">
        <f>IF(OR($M6="",$N6=""),"",_xlfn.BETA.INV(ABS(VLOOKUP($S$1,VLookups!$A$28:$B$29,2,FALSE)-W$3),IF($G6="L",$N6,$M6),IF($G6="L",$M6,$N6),$B6,$D6))</f>
        <v>97.036400121737103</v>
      </c>
      <c r="X6" s="122">
        <f>IF(OR($M6="",$N6=""),"",_xlfn.BETA.INV(ABS(VLOOKUP($S$1,VLookups!$A$28:$B$29,2,FALSE)-X$3),IF($G6="L",$N6,$M6),IF($G6="L",$M6,$N6),$B6,$D6))</f>
        <v>105.16414707623944</v>
      </c>
      <c r="Y6" s="121">
        <f>IF(OR($M6="",$N6=""),"",_xlfn.BETA.INV(ABS(VLOOKUP($S$1,VLookups!$A$28:$B$29,2,FALSE)-Y$3),IF($G6="L",$N6,$M6),IF($G6="L",$M6,$N6),$B6,$D6))</f>
        <v>111.50517922738426</v>
      </c>
      <c r="Z6" s="122">
        <f>IF(OR($M6="",$N6=""),"",_xlfn.BETA.INV(ABS(VLOOKUP($S$1,VLookups!$A$28:$B$29,2,FALSE)-Z$3),IF($G6="L",$N6,$M6),IF($G6="L",$M6,$N6),$B6,$D6))</f>
        <v>117.20047249381531</v>
      </c>
      <c r="AA6" s="121">
        <f>IF(OR($M6="",$N6=""),"",_xlfn.BETA.INV(ABS(VLOOKUP($S$1,VLookups!$A$28:$B$29,2,FALSE)-AA$3),IF($G6="L",$N6,$M6),IF($G6="L",$M6,$N6),$B6,$D6))</f>
        <v>122.72071931788261</v>
      </c>
      <c r="AB6" s="122">
        <f>IF(OR($M6="",$N6=""),"",_xlfn.BETA.INV(ABS(VLOOKUP($S$1,VLookups!$A$28:$B$29,2,FALSE)-AB$3),IF($G6="L",$N6,$M6),IF($G6="L",$M6,$N6),$B6,$D6))</f>
        <v>128.39758684409776</v>
      </c>
      <c r="AC6" s="121">
        <f>IF(OR($M6="",$N6=""),"",_xlfn.BETA.INV(ABS(VLOOKUP($S$1,VLookups!$A$28:$B$29,2,FALSE)-AC$3),IF($G6="L",$N6,$M6),IF($G6="L",$M6,$N6),$B6,$D6))</f>
        <v>134.60437320108977</v>
      </c>
      <c r="AD6" s="122">
        <f>IF(OR($M6="",$N6=""),"",_xlfn.BETA.INV(ABS(VLOOKUP($S$1,VLookups!$A$28:$B$29,2,FALSE)-AD$3),IF($G6="L",$N6,$M6),IF($G6="L",$M6,$N6),$B6,$D6))</f>
        <v>141.98286713115343</v>
      </c>
      <c r="AE6" s="121">
        <f>IF(OR($M6="",$N6=""),"",_xlfn.BETA.INV(ABS(VLOOKUP($S$1,VLookups!$A$28:$B$29,2,FALSE)-AE$3),IF($G6="L",$N6,$M6),IF($G6="L",$M6,$N6),$B6,$D6))</f>
        <v>152.28434062539679</v>
      </c>
      <c r="AF6" s="122">
        <f>IF(OR($M6="",$N6=""),"",_xlfn.BETA.INV(ABS(VLOOKUP($S$1,VLookups!$A$28:$B$29,2,FALSE)-AF$3),IF($G6="L",$N6,$M6),IF($G6="L",$M6,$N6),$B6,$D6))</f>
        <v>175.98314816516046</v>
      </c>
      <c r="AG6" s="17"/>
      <c r="AH6" s="208">
        <f t="shared" si="13"/>
        <v>1.8</v>
      </c>
      <c r="AI6" s="206">
        <f t="shared" si="14"/>
        <v>60</v>
      </c>
      <c r="AJ6" s="190">
        <f t="shared" si="15"/>
        <v>61.8</v>
      </c>
      <c r="AK6" s="190">
        <f t="shared" si="15"/>
        <v>63.599999999999994</v>
      </c>
      <c r="AL6" s="190">
        <f t="shared" si="15"/>
        <v>65.399999999999991</v>
      </c>
      <c r="AM6" s="190">
        <f t="shared" si="15"/>
        <v>67.199999999999989</v>
      </c>
      <c r="AN6" s="190">
        <f t="shared" si="15"/>
        <v>68.999999999999986</v>
      </c>
      <c r="AO6" s="190">
        <f t="shared" si="15"/>
        <v>70.799999999999983</v>
      </c>
      <c r="AP6" s="190">
        <f t="shared" si="15"/>
        <v>72.59999999999998</v>
      </c>
      <c r="AQ6" s="190">
        <f t="shared" si="15"/>
        <v>74.399999999999977</v>
      </c>
      <c r="AR6" s="190">
        <f t="shared" si="15"/>
        <v>76.199999999999974</v>
      </c>
      <c r="AS6" s="190">
        <f t="shared" si="15"/>
        <v>77.999999999999972</v>
      </c>
      <c r="AT6" s="190">
        <f t="shared" si="15"/>
        <v>79.799999999999969</v>
      </c>
      <c r="AU6" s="190">
        <f t="shared" si="15"/>
        <v>81.599999999999966</v>
      </c>
      <c r="AV6" s="190">
        <f t="shared" si="15"/>
        <v>83.399999999999963</v>
      </c>
      <c r="AW6" s="190">
        <f t="shared" si="15"/>
        <v>85.19999999999996</v>
      </c>
      <c r="AX6" s="190">
        <f t="shared" si="15"/>
        <v>86.999999999999957</v>
      </c>
      <c r="AY6" s="190">
        <f t="shared" si="15"/>
        <v>88.799999999999955</v>
      </c>
      <c r="AZ6" s="190">
        <f t="shared" si="15"/>
        <v>90.599999999999952</v>
      </c>
      <c r="BA6" s="190">
        <f t="shared" si="15"/>
        <v>92.399999999999949</v>
      </c>
      <c r="BB6" s="190">
        <f t="shared" si="15"/>
        <v>94.199999999999946</v>
      </c>
      <c r="BC6" s="190">
        <f t="shared" si="15"/>
        <v>95.999999999999943</v>
      </c>
      <c r="BD6" s="190">
        <f t="shared" si="15"/>
        <v>97.79999999999994</v>
      </c>
      <c r="BE6" s="190">
        <f t="shared" si="15"/>
        <v>99.599999999999937</v>
      </c>
      <c r="BF6" s="190">
        <f t="shared" si="15"/>
        <v>101.39999999999993</v>
      </c>
      <c r="BG6" s="190">
        <f t="shared" si="15"/>
        <v>103.19999999999993</v>
      </c>
      <c r="BH6" s="190">
        <f t="shared" si="15"/>
        <v>104.99999999999993</v>
      </c>
      <c r="BI6" s="190">
        <f t="shared" si="15"/>
        <v>106.79999999999993</v>
      </c>
      <c r="BJ6" s="190">
        <f t="shared" si="15"/>
        <v>108.59999999999992</v>
      </c>
      <c r="BK6" s="190">
        <f t="shared" si="15"/>
        <v>110.39999999999992</v>
      </c>
      <c r="BL6" s="190">
        <f t="shared" si="15"/>
        <v>112.19999999999992</v>
      </c>
      <c r="BM6" s="190">
        <f t="shared" si="15"/>
        <v>113.99999999999991</v>
      </c>
      <c r="BN6" s="190">
        <f t="shared" si="15"/>
        <v>115.79999999999991</v>
      </c>
      <c r="BO6" s="190">
        <f t="shared" si="15"/>
        <v>117.59999999999991</v>
      </c>
      <c r="BP6" s="190">
        <f t="shared" si="15"/>
        <v>119.39999999999991</v>
      </c>
      <c r="BQ6" s="190">
        <f t="shared" si="15"/>
        <v>121.1999999999999</v>
      </c>
      <c r="BR6" s="190">
        <f t="shared" si="15"/>
        <v>122.9999999999999</v>
      </c>
      <c r="BS6" s="190">
        <f t="shared" si="15"/>
        <v>124.7999999999999</v>
      </c>
      <c r="BT6" s="190">
        <f t="shared" si="15"/>
        <v>126.59999999999989</v>
      </c>
      <c r="BU6" s="190">
        <f t="shared" si="15"/>
        <v>128.39999999999989</v>
      </c>
      <c r="BV6" s="190">
        <f t="shared" si="15"/>
        <v>130.1999999999999</v>
      </c>
      <c r="BW6" s="190">
        <f t="shared" si="15"/>
        <v>131.99999999999991</v>
      </c>
      <c r="BX6" s="190">
        <f t="shared" si="15"/>
        <v>133.79999999999993</v>
      </c>
      <c r="BY6" s="190">
        <f t="shared" si="15"/>
        <v>135.59999999999994</v>
      </c>
      <c r="BZ6" s="190">
        <f t="shared" si="15"/>
        <v>137.39999999999995</v>
      </c>
      <c r="CA6" s="190">
        <f t="shared" si="15"/>
        <v>139.19999999999996</v>
      </c>
      <c r="CB6" s="190">
        <f t="shared" si="15"/>
        <v>140.99999999999997</v>
      </c>
      <c r="CC6" s="190">
        <f t="shared" si="15"/>
        <v>142.79999999999998</v>
      </c>
      <c r="CD6" s="190">
        <f t="shared" si="15"/>
        <v>144.6</v>
      </c>
      <c r="CE6" s="190">
        <f t="shared" si="15"/>
        <v>146.4</v>
      </c>
      <c r="CF6" s="190">
        <f t="shared" si="15"/>
        <v>148.20000000000002</v>
      </c>
      <c r="CG6" s="190">
        <f t="shared" si="15"/>
        <v>150.00000000000003</v>
      </c>
      <c r="CH6" s="190">
        <f t="shared" si="15"/>
        <v>151.80000000000004</v>
      </c>
      <c r="CI6" s="190">
        <f t="shared" si="15"/>
        <v>153.60000000000005</v>
      </c>
      <c r="CJ6" s="190">
        <f t="shared" si="15"/>
        <v>155.40000000000006</v>
      </c>
      <c r="CK6" s="190">
        <f t="shared" si="15"/>
        <v>157.20000000000007</v>
      </c>
      <c r="CL6" s="190">
        <f t="shared" si="15"/>
        <v>159.00000000000009</v>
      </c>
      <c r="CM6" s="190">
        <f t="shared" si="15"/>
        <v>160.8000000000001</v>
      </c>
      <c r="CN6" s="190">
        <f t="shared" si="15"/>
        <v>162.60000000000011</v>
      </c>
      <c r="CO6" s="190">
        <f t="shared" si="15"/>
        <v>164.40000000000012</v>
      </c>
      <c r="CP6" s="190">
        <f t="shared" si="15"/>
        <v>166.20000000000013</v>
      </c>
      <c r="CQ6" s="190">
        <f t="shared" si="15"/>
        <v>168.00000000000014</v>
      </c>
      <c r="CR6" s="190">
        <f t="shared" si="15"/>
        <v>169.80000000000015</v>
      </c>
      <c r="CS6" s="190">
        <f t="shared" si="15"/>
        <v>171.60000000000016</v>
      </c>
      <c r="CT6" s="190">
        <f t="shared" si="15"/>
        <v>173.40000000000018</v>
      </c>
      <c r="CU6" s="190">
        <f t="shared" si="15"/>
        <v>175.20000000000019</v>
      </c>
      <c r="CV6" s="190">
        <f t="shared" si="6"/>
        <v>177.0000000000002</v>
      </c>
      <c r="CW6" s="190">
        <f t="shared" si="7"/>
        <v>178.80000000000021</v>
      </c>
      <c r="CX6" s="190">
        <f t="shared" si="7"/>
        <v>180.60000000000022</v>
      </c>
      <c r="CY6" s="190">
        <f t="shared" si="7"/>
        <v>182.40000000000023</v>
      </c>
      <c r="CZ6" s="190">
        <f t="shared" si="7"/>
        <v>184.20000000000024</v>
      </c>
      <c r="DA6" s="190">
        <f t="shared" si="7"/>
        <v>186.00000000000026</v>
      </c>
      <c r="DB6" s="190">
        <f t="shared" si="7"/>
        <v>187.80000000000027</v>
      </c>
      <c r="DC6" s="190">
        <f t="shared" si="7"/>
        <v>189.60000000000028</v>
      </c>
      <c r="DD6" s="190">
        <f t="shared" si="7"/>
        <v>191.40000000000029</v>
      </c>
      <c r="DE6" s="190">
        <f t="shared" si="7"/>
        <v>193.2000000000003</v>
      </c>
      <c r="DF6" s="190">
        <f t="shared" si="7"/>
        <v>195.00000000000031</v>
      </c>
      <c r="DG6" s="190">
        <f t="shared" si="7"/>
        <v>196.80000000000032</v>
      </c>
      <c r="DH6" s="190">
        <f t="shared" si="7"/>
        <v>198.60000000000034</v>
      </c>
      <c r="DI6" s="190">
        <f t="shared" si="7"/>
        <v>200.40000000000035</v>
      </c>
      <c r="DJ6" s="190">
        <f t="shared" si="7"/>
        <v>202.20000000000036</v>
      </c>
      <c r="DK6" s="190">
        <f t="shared" si="7"/>
        <v>204.00000000000037</v>
      </c>
      <c r="DL6" s="190">
        <f t="shared" si="7"/>
        <v>205.80000000000038</v>
      </c>
      <c r="DM6" s="190">
        <f t="shared" si="7"/>
        <v>207.60000000000039</v>
      </c>
      <c r="DN6" s="190">
        <f t="shared" si="7"/>
        <v>209.4000000000004</v>
      </c>
      <c r="DO6" s="190">
        <f t="shared" si="7"/>
        <v>211.20000000000041</v>
      </c>
      <c r="DP6" s="190">
        <f t="shared" si="7"/>
        <v>213.00000000000043</v>
      </c>
      <c r="DQ6" s="190">
        <f t="shared" si="7"/>
        <v>214.80000000000044</v>
      </c>
      <c r="DR6" s="190">
        <f t="shared" si="7"/>
        <v>216.60000000000045</v>
      </c>
      <c r="DS6" s="190">
        <f t="shared" si="7"/>
        <v>218.40000000000046</v>
      </c>
      <c r="DT6" s="190">
        <f t="shared" si="7"/>
        <v>220.20000000000047</v>
      </c>
      <c r="DU6" s="190">
        <f t="shared" si="7"/>
        <v>222.00000000000048</v>
      </c>
      <c r="DV6" s="190">
        <f t="shared" si="7"/>
        <v>223.80000000000049</v>
      </c>
      <c r="DW6" s="190">
        <f t="shared" si="7"/>
        <v>225.60000000000051</v>
      </c>
      <c r="DX6" s="190">
        <f t="shared" si="7"/>
        <v>227.40000000000052</v>
      </c>
      <c r="DY6" s="190">
        <f t="shared" si="7"/>
        <v>229.20000000000053</v>
      </c>
      <c r="DZ6" s="190">
        <f t="shared" si="7"/>
        <v>231.00000000000054</v>
      </c>
      <c r="EA6" s="190">
        <f t="shared" si="7"/>
        <v>232.80000000000055</v>
      </c>
      <c r="EB6" s="190">
        <f t="shared" si="7"/>
        <v>234.60000000000056</v>
      </c>
      <c r="EC6" s="190">
        <f t="shared" si="7"/>
        <v>236.40000000000057</v>
      </c>
      <c r="ED6" s="190">
        <f t="shared" si="7"/>
        <v>238.20000000000059</v>
      </c>
      <c r="EE6" s="206">
        <f t="shared" si="16"/>
        <v>239.999</v>
      </c>
      <c r="EF6" s="207">
        <f t="shared" si="17"/>
        <v>0</v>
      </c>
      <c r="EG6" s="207">
        <f t="shared" si="8"/>
        <v>8.9466403045852694E-8</v>
      </c>
      <c r="EH6" s="207">
        <f t="shared" si="8"/>
        <v>1.8476209900207678E-6</v>
      </c>
      <c r="EI6" s="207">
        <f t="shared" si="8"/>
        <v>1.0445626198386285E-5</v>
      </c>
      <c r="EJ6" s="207">
        <f t="shared" si="8"/>
        <v>3.4725961870120713E-5</v>
      </c>
      <c r="EK6" s="207">
        <f t="shared" si="8"/>
        <v>8.626223233321321E-5</v>
      </c>
      <c r="EL6" s="207">
        <f t="shared" si="8"/>
        <v>1.781453680808841E-4</v>
      </c>
      <c r="EM6" s="207">
        <f t="shared" si="8"/>
        <v>3.2376577858831529E-4</v>
      </c>
      <c r="EN6" s="207">
        <f t="shared" si="8"/>
        <v>5.3572092900997632E-4</v>
      </c>
      <c r="EO6" s="207">
        <f t="shared" si="8"/>
        <v>8.249109130440105E-4</v>
      </c>
      <c r="EP6" s="207">
        <f t="shared" si="8"/>
        <v>1.1998468361591845E-3</v>
      </c>
      <c r="EQ6" s="207">
        <f t="shared" si="8"/>
        <v>1.6661740596196092E-3</v>
      </c>
      <c r="ER6" s="207">
        <f t="shared" si="8"/>
        <v>2.2263984054271347E-3</v>
      </c>
      <c r="ES6" s="207">
        <f t="shared" si="8"/>
        <v>2.8797950750976851E-3</v>
      </c>
      <c r="ET6" s="207">
        <f t="shared" si="8"/>
        <v>3.622475421441348E-3</v>
      </c>
      <c r="EU6" s="207">
        <f t="shared" si="8"/>
        <v>4.4475846522215009E-3</v>
      </c>
      <c r="EV6" s="207">
        <f t="shared" si="8"/>
        <v>5.3456032486108428E-3</v>
      </c>
      <c r="EW6" s="207">
        <f t="shared" si="8"/>
        <v>6.3047257994545457E-3</v>
      </c>
      <c r="EX6" s="207">
        <f t="shared" si="8"/>
        <v>7.3112926890806481E-3</v>
      </c>
      <c r="EY6" s="207">
        <f t="shared" si="8"/>
        <v>8.3502523417003493E-3</v>
      </c>
      <c r="EZ6" s="207">
        <f t="shared" si="8"/>
        <v>9.4056343037400205E-3</v>
      </c>
      <c r="FA6" s="207">
        <f t="shared" si="8"/>
        <v>1.0461016175491616E-2</v>
      </c>
      <c r="FB6" s="207">
        <f t="shared" si="8"/>
        <v>1.1499970164641793E-2</v>
      </c>
      <c r="FC6" s="207">
        <f t="shared" si="8"/>
        <v>1.2506477736915765E-2</v>
      </c>
      <c r="FD6" s="207">
        <f t="shared" si="8"/>
        <v>1.3465303417632798E-2</v>
      </c>
      <c r="FE6" s="207">
        <f t="shared" si="8"/>
        <v>1.4362321205609837E-2</v>
      </c>
      <c r="FF6" s="207">
        <f t="shared" si="8"/>
        <v>1.5184789265620679E-2</v>
      </c>
      <c r="FG6" s="207">
        <f t="shared" si="8"/>
        <v>1.5921570547365673E-2</v>
      </c>
      <c r="FH6" s="207">
        <f t="shared" si="8"/>
        <v>1.6563298726850396E-2</v>
      </c>
      <c r="FI6" s="207">
        <f t="shared" si="8"/>
        <v>1.7102490376871914E-2</v>
      </c>
      <c r="FJ6" s="207">
        <f t="shared" si="8"/>
        <v>1.7533605549502361E-2</v>
      </c>
      <c r="FK6" s="207">
        <f t="shared" si="8"/>
        <v>1.7853060002173331E-2</v>
      </c>
      <c r="FL6" s="207">
        <f t="shared" si="8"/>
        <v>1.8059193130870812E-2</v>
      </c>
      <c r="FM6" s="207">
        <f t="shared" si="8"/>
        <v>1.8152196302388159E-2</v>
      </c>
      <c r="FN6" s="207">
        <f t="shared" si="8"/>
        <v>1.8134006717828818E-2</v>
      </c>
      <c r="FO6" s="207">
        <f t="shared" si="8"/>
        <v>1.8008172208208158E-2</v>
      </c>
      <c r="FP6" s="207">
        <f t="shared" si="8"/>
        <v>1.7779692477501947E-2</v>
      </c>
      <c r="FQ6" s="207">
        <f t="shared" si="8"/>
        <v>1.7454842286652204E-2</v>
      </c>
      <c r="FR6" s="207">
        <f t="shared" si="8"/>
        <v>1.7040981931734249E-2</v>
      </c>
      <c r="FS6" s="207">
        <f t="shared" si="8"/>
        <v>1.6546360128326217E-2</v>
      </c>
      <c r="FT6" s="207">
        <f t="shared" si="8"/>
        <v>1.5979914089219921E-2</v>
      </c>
      <c r="FU6" s="207">
        <f t="shared" si="8"/>
        <v>1.5351071190395617E-2</v>
      </c>
      <c r="FV6" s="207">
        <f t="shared" si="8"/>
        <v>1.4669556176223236E-2</v>
      </c>
      <c r="FW6" s="207">
        <f t="shared" si="8"/>
        <v>1.3945207373741386E-2</v>
      </c>
      <c r="FX6" s="207">
        <f t="shared" si="8"/>
        <v>1.318780488112139E-2</v>
      </c>
      <c r="FY6" s="207">
        <f t="shared" si="8"/>
        <v>1.2406913179418836E-2</v>
      </c>
      <c r="FZ6" s="207">
        <f t="shared" si="8"/>
        <v>1.1611740100629556E-2</v>
      </c>
      <c r="GA6" s="207">
        <f t="shared" si="8"/>
        <v>1.0811013578860709E-2</v>
      </c>
      <c r="GB6" s="207">
        <f t="shared" si="8"/>
        <v>1.001287712382945E-2</v>
      </c>
      <c r="GC6" s="207">
        <f t="shared" si="8"/>
        <v>9.2248044944168456E-3</v>
      </c>
      <c r="GD6" s="207">
        <f t="shared" si="8"/>
        <v>8.4535336209314946E-3</v>
      </c>
      <c r="GE6" s="207">
        <f t="shared" si="8"/>
        <v>7.7050194331990786E-3</v>
      </c>
      <c r="GF6" s="207">
        <f t="shared" si="8"/>
        <v>6.9844049015818695E-3</v>
      </c>
      <c r="GG6" s="207">
        <f t="shared" si="8"/>
        <v>6.296009292450111E-3</v>
      </c>
      <c r="GH6" s="207">
        <f t="shared" si="8"/>
        <v>5.6433323803565336E-3</v>
      </c>
      <c r="GI6" s="207">
        <f t="shared" si="8"/>
        <v>5.0290731471221393E-3</v>
      </c>
      <c r="GJ6" s="207">
        <f t="shared" si="8"/>
        <v>4.4551613332522713E-3</v>
      </c>
      <c r="GK6" s="207">
        <f t="shared" si="8"/>
        <v>3.9228000887714786E-3</v>
      </c>
      <c r="GL6" s="207">
        <f t="shared" si="8"/>
        <v>3.432517897161124E-3</v>
      </c>
      <c r="GM6" s="207">
        <f t="shared" si="8"/>
        <v>2.9842279154069992E-3</v>
      </c>
      <c r="GN6" s="207">
        <f t="shared" si="8"/>
        <v>2.5772928824428038E-3</v>
      </c>
      <c r="GO6" s="207">
        <f t="shared" si="8"/>
        <v>2.2105937942357807E-3</v>
      </c>
      <c r="GP6" s="207">
        <f t="shared" si="8"/>
        <v>1.8826006227218406E-3</v>
      </c>
      <c r="GQ6" s="207">
        <f t="shared" si="8"/>
        <v>1.5914434637433867E-3</v>
      </c>
      <c r="GR6" s="207">
        <f t="shared" si="8"/>
        <v>1.3349826318155825E-3</v>
      </c>
      <c r="GS6" s="207">
        <f t="shared" si="9"/>
        <v>1.1108763725165556E-3</v>
      </c>
      <c r="GT6" s="207">
        <f t="shared" si="9"/>
        <v>9.1664503205056208E-4</v>
      </c>
      <c r="GU6" s="207">
        <f t="shared" si="9"/>
        <v>7.4973070354179036E-4</v>
      </c>
      <c r="GV6" s="207">
        <f t="shared" si="9"/>
        <v>6.0755155641485138E-4</v>
      </c>
      <c r="GW6" s="207">
        <f t="shared" si="9"/>
        <v>4.8755024446888481E-4</v>
      </c>
      <c r="GX6" s="207">
        <f t="shared" si="9"/>
        <v>3.8723597581503375E-4</v>
      </c>
      <c r="GY6" s="207">
        <f t="shared" si="9"/>
        <v>3.042200098356791E-4</v>
      </c>
      <c r="GZ6" s="207">
        <f t="shared" si="9"/>
        <v>2.3624451916408931E-4</v>
      </c>
      <c r="HA6" s="207">
        <f t="shared" si="9"/>
        <v>1.8120491516161009E-4</v>
      </c>
      <c r="HB6" s="207">
        <f t="shared" si="9"/>
        <v>1.3716588067830938E-4</v>
      </c>
      <c r="HC6" s="207">
        <f t="shared" si="9"/>
        <v>1.0237148165736151E-4</v>
      </c>
      <c r="HD6" s="207">
        <f t="shared" si="9"/>
        <v>7.524983749337719E-5</v>
      </c>
      <c r="HE6" s="207">
        <f t="shared" si="9"/>
        <v>5.441291758901167E-5</v>
      </c>
      <c r="HF6" s="207">
        <f t="shared" si="9"/>
        <v>3.8652097397022165E-5</v>
      </c>
      <c r="HG6" s="207">
        <f t="shared" si="9"/>
        <v>2.6930151035687901E-5</v>
      </c>
      <c r="HH6" s="207">
        <f t="shared" si="9"/>
        <v>1.8370379499490808E-5</v>
      </c>
      <c r="HI6" s="207">
        <f t="shared" si="9"/>
        <v>1.2243574247903823E-5</v>
      </c>
      <c r="HJ6" s="207">
        <f t="shared" si="9"/>
        <v>7.9534967394514519E-6</v>
      </c>
      <c r="HK6" s="207">
        <f t="shared" si="9"/>
        <v>5.0215169595901536E-6</v>
      </c>
      <c r="HL6" s="207">
        <f t="shared" si="9"/>
        <v>3.0710002860464567E-6</v>
      </c>
      <c r="HM6" s="207">
        <f t="shared" si="9"/>
        <v>1.8119646593786836E-6</v>
      </c>
      <c r="HN6" s="207">
        <f t="shared" si="9"/>
        <v>1.0264518396502447E-6</v>
      </c>
      <c r="HO6" s="207">
        <f t="shared" si="9"/>
        <v>5.5497067234671917E-7</v>
      </c>
      <c r="HP6" s="207">
        <f t="shared" si="9"/>
        <v>2.8428010345447257E-7</v>
      </c>
      <c r="HQ6" s="207">
        <f t="shared" si="9"/>
        <v>1.3668863986575958E-7</v>
      </c>
      <c r="HR6" s="207">
        <f t="shared" si="9"/>
        <v>6.0958534581055563E-8</v>
      </c>
      <c r="HS6" s="207">
        <f t="shared" si="9"/>
        <v>2.4820588593608646E-8</v>
      </c>
      <c r="HT6" s="207">
        <f t="shared" si="9"/>
        <v>9.032299538818255E-9</v>
      </c>
      <c r="HU6" s="207">
        <f t="shared" si="9"/>
        <v>2.851010746548241E-9</v>
      </c>
      <c r="HV6" s="207">
        <f t="shared" si="9"/>
        <v>7.4710186468911261E-10</v>
      </c>
      <c r="HW6" s="207">
        <f t="shared" si="9"/>
        <v>1.5185513720756351E-10</v>
      </c>
      <c r="HX6" s="207">
        <f t="shared" si="9"/>
        <v>2.1365039315955059E-11</v>
      </c>
      <c r="HY6" s="207">
        <f t="shared" si="9"/>
        <v>1.6807662638977848E-12</v>
      </c>
      <c r="HZ6" s="207">
        <f t="shared" si="9"/>
        <v>4.5785770526489647E-14</v>
      </c>
      <c r="IA6" s="207">
        <f t="shared" si="9"/>
        <v>9.3605550429099183E-17</v>
      </c>
      <c r="IB6" s="207">
        <f t="shared" si="9"/>
        <v>4.9371897923597239E-46</v>
      </c>
    </row>
    <row r="7" spans="1:237" x14ac:dyDescent="0.25">
      <c r="A7" s="22">
        <v>4</v>
      </c>
      <c r="B7" s="124">
        <v>60</v>
      </c>
      <c r="C7" s="124">
        <v>120</v>
      </c>
      <c r="D7" s="124">
        <v>240</v>
      </c>
      <c r="E7" s="119">
        <f t="shared" si="10"/>
        <v>1</v>
      </c>
      <c r="F7" s="23">
        <f t="shared" si="11"/>
        <v>33.333333333333329</v>
      </c>
      <c r="G7" s="24" t="str">
        <f t="shared" si="12"/>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0"/>
        <v>150</v>
      </c>
      <c r="K7" s="26" t="s">
        <v>26</v>
      </c>
      <c r="L7" s="24">
        <f>IF(OR(F7="",K7=""),"",MATCH(K7,Confidence!$A$1:$A$10,0))</f>
        <v>4</v>
      </c>
      <c r="M7" s="27">
        <f t="shared" si="1"/>
        <v>4</v>
      </c>
      <c r="N7" s="27">
        <f t="shared" si="2"/>
        <v>7</v>
      </c>
      <c r="O7" s="24"/>
      <c r="P7" s="111">
        <f t="shared" si="3"/>
        <v>125.44799999999999</v>
      </c>
      <c r="Q7" s="111">
        <f t="shared" si="4"/>
        <v>25.001999999999999</v>
      </c>
      <c r="R7" s="39">
        <f t="shared" si="5"/>
        <v>625.1000039999999</v>
      </c>
      <c r="S7" s="124">
        <v>150</v>
      </c>
      <c r="T7" s="218">
        <f>IF(AND(B7&gt;0,C7&gt;0,D7&gt;0,M7&gt;0,N7&gt;0,S7&gt;0,NOT(K7="")),ABS(VLOOKUP($S$1,VLookups!$A$28:$B$29,2,FALSE)-_xlfn.BETA.DIST(S7,IF(G7="L",N7,M7),IF(G7="L",M7,N7),TRUE,B7,D7)),"")</f>
        <v>0.828125</v>
      </c>
      <c r="U7" s="121">
        <f>IF(OR($M7="",$N7=""),"",_xlfn.BETA.INV(ABS(VLOOKUP($S$1,VLookups!$A$28:$B$29,2,FALSE)-U$3),IF($G7="L",$N7,$M7),IF($G7="L",$M7,$N7),$B7,$D7))</f>
        <v>87.005083345202394</v>
      </c>
      <c r="V7" s="122">
        <f>IF(OR($M7="",$N7=""),"",_xlfn.BETA.INV(ABS(VLOOKUP($S$1,VLookups!$A$28:$B$29,2,FALSE)-V$3),IF($G7="L",$N7,$M7),IF($G7="L",$M7,$N7),$B7,$D7))</f>
        <v>169.19235889897439</v>
      </c>
      <c r="W7" s="121">
        <f>IF(OR($M7="",$N7=""),"",_xlfn.BETA.INV(ABS(VLOOKUP($S$1,VLookups!$A$28:$B$29,2,FALSE)-W$3),IF($G7="L",$N7,$M7),IF($G7="L",$M7,$N7),$B7,$D7))</f>
        <v>93.761213396520859</v>
      </c>
      <c r="X7" s="122">
        <f>IF(OR($M7="",$N7=""),"",_xlfn.BETA.INV(ABS(VLOOKUP($S$1,VLookups!$A$28:$B$29,2,FALSE)-X$3),IF($G7="L",$N7,$M7),IF($G7="L",$M7,$N7),$B7,$D7))</f>
        <v>103.0994199787645</v>
      </c>
      <c r="Y7" s="121">
        <f>IF(OR($M7="",$N7=""),"",_xlfn.BETA.INV(ABS(VLOOKUP($S$1,VLookups!$A$28:$B$29,2,FALSE)-Y$3),IF($G7="L",$N7,$M7),IF($G7="L",$M7,$N7),$B7,$D7))</f>
        <v>110.54416662601456</v>
      </c>
      <c r="Z7" s="122">
        <f>IF(OR($M7="",$N7=""),"",_xlfn.BETA.INV(ABS(VLOOKUP($S$1,VLookups!$A$28:$B$29,2,FALSE)-Z$3),IF($G7="L",$N7,$M7),IF($G7="L",$M7,$N7),$B7,$D7))</f>
        <v>117.31131086579957</v>
      </c>
      <c r="AA7" s="121">
        <f>IF(OR($M7="",$N7=""),"",_xlfn.BETA.INV(ABS(VLOOKUP($S$1,VLookups!$A$28:$B$29,2,FALSE)-AA$3),IF($G7="L",$N7,$M7),IF($G7="L",$M7,$N7),$B7,$D7))</f>
        <v>123.91799422424795</v>
      </c>
      <c r="AB7" s="122">
        <f>IF(OR($M7="",$N7=""),"",_xlfn.BETA.INV(ABS(VLOOKUP($S$1,VLookups!$A$28:$B$29,2,FALSE)-AB$3),IF($G7="L",$N7,$M7),IF($G7="L",$M7,$N7),$B7,$D7))</f>
        <v>130.73912215306711</v>
      </c>
      <c r="AC7" s="121">
        <f>IF(OR($M7="",$N7=""),"",_xlfn.BETA.INV(ABS(VLOOKUP($S$1,VLookups!$A$28:$B$29,2,FALSE)-AC$3),IF($G7="L",$N7,$M7),IF($G7="L",$M7,$N7),$B7,$D7))</f>
        <v>138.20485885986596</v>
      </c>
      <c r="AD7" s="122">
        <f>IF(OR($M7="",$N7=""),"",_xlfn.BETA.INV(ABS(VLOOKUP($S$1,VLookups!$A$28:$B$29,2,FALSE)-AD$3),IF($G7="L",$N7,$M7),IF($G7="L",$M7,$N7),$B7,$D7))</f>
        <v>147.0583027346733</v>
      </c>
      <c r="AE7" s="121">
        <f>IF(OR($M7="",$N7=""),"",_xlfn.BETA.INV(ABS(VLOOKUP($S$1,VLookups!$A$28:$B$29,2,FALSE)-AE$3),IF($G7="L",$N7,$M7),IF($G7="L",$M7,$N7),$B7,$D7))</f>
        <v>159.31154982904781</v>
      </c>
      <c r="AF7" s="122">
        <f>IF(OR($M7="",$N7=""),"",_xlfn.BETA.INV(ABS(VLOOKUP($S$1,VLookups!$A$28:$B$29,2,FALSE)-AF$3),IF($G7="L",$N7,$M7),IF($G7="L",$M7,$N7),$B7,$D7))</f>
        <v>186.51903498230325</v>
      </c>
      <c r="AG7" s="17"/>
      <c r="AH7" s="208">
        <f t="shared" si="13"/>
        <v>1.8</v>
      </c>
      <c r="AI7" s="206">
        <f t="shared" si="14"/>
        <v>60</v>
      </c>
      <c r="AJ7" s="190">
        <f t="shared" si="15"/>
        <v>61.8</v>
      </c>
      <c r="AK7" s="190">
        <f t="shared" si="15"/>
        <v>63.599999999999994</v>
      </c>
      <c r="AL7" s="190">
        <f t="shared" si="15"/>
        <v>65.399999999999991</v>
      </c>
      <c r="AM7" s="190">
        <f t="shared" si="15"/>
        <v>67.199999999999989</v>
      </c>
      <c r="AN7" s="190">
        <f t="shared" si="15"/>
        <v>68.999999999999986</v>
      </c>
      <c r="AO7" s="190">
        <f t="shared" si="15"/>
        <v>70.799999999999983</v>
      </c>
      <c r="AP7" s="190">
        <f t="shared" si="15"/>
        <v>72.59999999999998</v>
      </c>
      <c r="AQ7" s="190">
        <f t="shared" si="15"/>
        <v>74.399999999999977</v>
      </c>
      <c r="AR7" s="190">
        <f t="shared" si="15"/>
        <v>76.199999999999974</v>
      </c>
      <c r="AS7" s="190">
        <f t="shared" si="15"/>
        <v>77.999999999999972</v>
      </c>
      <c r="AT7" s="190">
        <f t="shared" si="15"/>
        <v>79.799999999999969</v>
      </c>
      <c r="AU7" s="190">
        <f t="shared" si="15"/>
        <v>81.599999999999966</v>
      </c>
      <c r="AV7" s="190">
        <f t="shared" si="15"/>
        <v>83.399999999999963</v>
      </c>
      <c r="AW7" s="190">
        <f t="shared" si="15"/>
        <v>85.19999999999996</v>
      </c>
      <c r="AX7" s="190">
        <f t="shared" si="15"/>
        <v>86.999999999999957</v>
      </c>
      <c r="AY7" s="190">
        <f t="shared" si="15"/>
        <v>88.799999999999955</v>
      </c>
      <c r="AZ7" s="190">
        <f t="shared" si="15"/>
        <v>90.599999999999952</v>
      </c>
      <c r="BA7" s="190">
        <f t="shared" si="15"/>
        <v>92.399999999999949</v>
      </c>
      <c r="BB7" s="190">
        <f t="shared" si="15"/>
        <v>94.199999999999946</v>
      </c>
      <c r="BC7" s="190">
        <f t="shared" si="15"/>
        <v>95.999999999999943</v>
      </c>
      <c r="BD7" s="190">
        <f t="shared" si="15"/>
        <v>97.79999999999994</v>
      </c>
      <c r="BE7" s="190">
        <f t="shared" si="15"/>
        <v>99.599999999999937</v>
      </c>
      <c r="BF7" s="190">
        <f t="shared" si="15"/>
        <v>101.39999999999993</v>
      </c>
      <c r="BG7" s="190">
        <f t="shared" si="15"/>
        <v>103.19999999999993</v>
      </c>
      <c r="BH7" s="190">
        <f t="shared" si="15"/>
        <v>104.99999999999993</v>
      </c>
      <c r="BI7" s="190">
        <f t="shared" si="15"/>
        <v>106.79999999999993</v>
      </c>
      <c r="BJ7" s="190">
        <f t="shared" si="15"/>
        <v>108.59999999999992</v>
      </c>
      <c r="BK7" s="190">
        <f t="shared" si="15"/>
        <v>110.39999999999992</v>
      </c>
      <c r="BL7" s="190">
        <f t="shared" si="15"/>
        <v>112.19999999999992</v>
      </c>
      <c r="BM7" s="190">
        <f t="shared" si="15"/>
        <v>113.99999999999991</v>
      </c>
      <c r="BN7" s="190">
        <f t="shared" si="15"/>
        <v>115.79999999999991</v>
      </c>
      <c r="BO7" s="190">
        <f t="shared" si="15"/>
        <v>117.59999999999991</v>
      </c>
      <c r="BP7" s="190">
        <f t="shared" si="15"/>
        <v>119.39999999999991</v>
      </c>
      <c r="BQ7" s="190">
        <f t="shared" si="15"/>
        <v>121.1999999999999</v>
      </c>
      <c r="BR7" s="190">
        <f t="shared" si="15"/>
        <v>122.9999999999999</v>
      </c>
      <c r="BS7" s="190">
        <f t="shared" si="15"/>
        <v>124.7999999999999</v>
      </c>
      <c r="BT7" s="190">
        <f t="shared" si="15"/>
        <v>126.59999999999989</v>
      </c>
      <c r="BU7" s="190">
        <f t="shared" si="15"/>
        <v>128.39999999999989</v>
      </c>
      <c r="BV7" s="190">
        <f t="shared" si="15"/>
        <v>130.1999999999999</v>
      </c>
      <c r="BW7" s="190">
        <f t="shared" si="15"/>
        <v>131.99999999999991</v>
      </c>
      <c r="BX7" s="190">
        <f t="shared" si="15"/>
        <v>133.79999999999993</v>
      </c>
      <c r="BY7" s="190">
        <f t="shared" si="15"/>
        <v>135.59999999999994</v>
      </c>
      <c r="BZ7" s="190">
        <f t="shared" si="15"/>
        <v>137.39999999999995</v>
      </c>
      <c r="CA7" s="190">
        <f t="shared" si="15"/>
        <v>139.19999999999996</v>
      </c>
      <c r="CB7" s="190">
        <f t="shared" si="15"/>
        <v>140.99999999999997</v>
      </c>
      <c r="CC7" s="190">
        <f t="shared" si="15"/>
        <v>142.79999999999998</v>
      </c>
      <c r="CD7" s="190">
        <f t="shared" si="15"/>
        <v>144.6</v>
      </c>
      <c r="CE7" s="190">
        <f t="shared" si="15"/>
        <v>146.4</v>
      </c>
      <c r="CF7" s="190">
        <f t="shared" si="15"/>
        <v>148.20000000000002</v>
      </c>
      <c r="CG7" s="190">
        <f t="shared" si="15"/>
        <v>150.00000000000003</v>
      </c>
      <c r="CH7" s="190">
        <f t="shared" si="15"/>
        <v>151.80000000000004</v>
      </c>
      <c r="CI7" s="190">
        <f t="shared" si="15"/>
        <v>153.60000000000005</v>
      </c>
      <c r="CJ7" s="190">
        <f t="shared" si="15"/>
        <v>155.40000000000006</v>
      </c>
      <c r="CK7" s="190">
        <f t="shared" si="15"/>
        <v>157.20000000000007</v>
      </c>
      <c r="CL7" s="190">
        <f t="shared" si="15"/>
        <v>159.00000000000009</v>
      </c>
      <c r="CM7" s="190">
        <f t="shared" si="15"/>
        <v>160.8000000000001</v>
      </c>
      <c r="CN7" s="190">
        <f t="shared" si="15"/>
        <v>162.60000000000011</v>
      </c>
      <c r="CO7" s="190">
        <f t="shared" si="15"/>
        <v>164.40000000000012</v>
      </c>
      <c r="CP7" s="190">
        <f t="shared" si="15"/>
        <v>166.20000000000013</v>
      </c>
      <c r="CQ7" s="190">
        <f t="shared" si="15"/>
        <v>168.00000000000014</v>
      </c>
      <c r="CR7" s="190">
        <f t="shared" si="15"/>
        <v>169.80000000000015</v>
      </c>
      <c r="CS7" s="190">
        <f t="shared" si="15"/>
        <v>171.60000000000016</v>
      </c>
      <c r="CT7" s="190">
        <f t="shared" si="15"/>
        <v>173.40000000000018</v>
      </c>
      <c r="CU7" s="190">
        <f t="shared" si="15"/>
        <v>175.20000000000019</v>
      </c>
      <c r="CV7" s="190">
        <f t="shared" si="6"/>
        <v>177.0000000000002</v>
      </c>
      <c r="CW7" s="190">
        <f t="shared" si="7"/>
        <v>178.80000000000021</v>
      </c>
      <c r="CX7" s="190">
        <f t="shared" si="7"/>
        <v>180.60000000000022</v>
      </c>
      <c r="CY7" s="190">
        <f t="shared" si="7"/>
        <v>182.40000000000023</v>
      </c>
      <c r="CZ7" s="190">
        <f t="shared" si="7"/>
        <v>184.20000000000024</v>
      </c>
      <c r="DA7" s="190">
        <f t="shared" si="7"/>
        <v>186.00000000000026</v>
      </c>
      <c r="DB7" s="190">
        <f t="shared" si="7"/>
        <v>187.80000000000027</v>
      </c>
      <c r="DC7" s="190">
        <f t="shared" si="7"/>
        <v>189.60000000000028</v>
      </c>
      <c r="DD7" s="190">
        <f t="shared" si="7"/>
        <v>191.40000000000029</v>
      </c>
      <c r="DE7" s="190">
        <f t="shared" si="7"/>
        <v>193.2000000000003</v>
      </c>
      <c r="DF7" s="190">
        <f t="shared" si="7"/>
        <v>195.00000000000031</v>
      </c>
      <c r="DG7" s="190">
        <f t="shared" si="7"/>
        <v>196.80000000000032</v>
      </c>
      <c r="DH7" s="190">
        <f t="shared" si="7"/>
        <v>198.60000000000034</v>
      </c>
      <c r="DI7" s="190">
        <f t="shared" si="7"/>
        <v>200.40000000000035</v>
      </c>
      <c r="DJ7" s="190">
        <f t="shared" si="7"/>
        <v>202.20000000000036</v>
      </c>
      <c r="DK7" s="190">
        <f t="shared" si="7"/>
        <v>204.00000000000037</v>
      </c>
      <c r="DL7" s="190">
        <f t="shared" si="7"/>
        <v>205.80000000000038</v>
      </c>
      <c r="DM7" s="190">
        <f t="shared" si="7"/>
        <v>207.60000000000039</v>
      </c>
      <c r="DN7" s="190">
        <f t="shared" si="7"/>
        <v>209.4000000000004</v>
      </c>
      <c r="DO7" s="190">
        <f t="shared" si="7"/>
        <v>211.20000000000041</v>
      </c>
      <c r="DP7" s="190">
        <f t="shared" si="7"/>
        <v>213.00000000000043</v>
      </c>
      <c r="DQ7" s="190">
        <f t="shared" si="7"/>
        <v>214.80000000000044</v>
      </c>
      <c r="DR7" s="190">
        <f t="shared" si="7"/>
        <v>216.60000000000045</v>
      </c>
      <c r="DS7" s="190">
        <f t="shared" si="7"/>
        <v>218.40000000000046</v>
      </c>
      <c r="DT7" s="190">
        <f t="shared" si="7"/>
        <v>220.20000000000047</v>
      </c>
      <c r="DU7" s="190">
        <f t="shared" si="7"/>
        <v>222.00000000000048</v>
      </c>
      <c r="DV7" s="190">
        <f t="shared" si="7"/>
        <v>223.80000000000049</v>
      </c>
      <c r="DW7" s="190">
        <f t="shared" si="7"/>
        <v>225.60000000000051</v>
      </c>
      <c r="DX7" s="190">
        <f t="shared" si="7"/>
        <v>227.40000000000052</v>
      </c>
      <c r="DY7" s="190">
        <f t="shared" si="7"/>
        <v>229.20000000000053</v>
      </c>
      <c r="DZ7" s="190">
        <f t="shared" si="7"/>
        <v>231.00000000000054</v>
      </c>
      <c r="EA7" s="190">
        <f t="shared" si="7"/>
        <v>232.80000000000055</v>
      </c>
      <c r="EB7" s="190">
        <f t="shared" si="7"/>
        <v>234.60000000000056</v>
      </c>
      <c r="EC7" s="190">
        <f t="shared" si="7"/>
        <v>236.40000000000057</v>
      </c>
      <c r="ED7" s="190">
        <f t="shared" si="7"/>
        <v>238.20000000000059</v>
      </c>
      <c r="EE7" s="206">
        <f t="shared" si="16"/>
        <v>239.999</v>
      </c>
      <c r="EF7" s="207">
        <f t="shared" si="17"/>
        <v>0</v>
      </c>
      <c r="EG7" s="207">
        <f t="shared" si="8"/>
        <v>4.3935740305379809E-6</v>
      </c>
      <c r="EH7" s="207">
        <f t="shared" si="8"/>
        <v>3.3071448885589183E-5</v>
      </c>
      <c r="EI7" s="207">
        <f t="shared" si="8"/>
        <v>1.0495447262105354E-4</v>
      </c>
      <c r="EJ7" s="207">
        <f t="shared" si="8"/>
        <v>2.3378365985587092E-4</v>
      </c>
      <c r="EK7" s="207">
        <f t="shared" si="8"/>
        <v>4.2880360286458178E-4</v>
      </c>
      <c r="EL7" s="207">
        <f t="shared" si="8"/>
        <v>6.9538873930444548E-4</v>
      </c>
      <c r="EM7" s="207">
        <f t="shared" si="8"/>
        <v>1.0356156203073616E-3</v>
      </c>
      <c r="EN7" s="207">
        <f t="shared" si="8"/>
        <v>1.4487842165445924E-3</v>
      </c>
      <c r="EO7" s="207">
        <f t="shared" si="8"/>
        <v>1.9318911954434755E-3</v>
      </c>
      <c r="EP7" s="207">
        <f t="shared" si="8"/>
        <v>2.4800579999999907E-3</v>
      </c>
      <c r="EQ7" s="207">
        <f t="shared" si="8"/>
        <v>3.0869164585890824E-3</v>
      </c>
      <c r="ER7" s="207">
        <f t="shared" si="8"/>
        <v>3.7449545558261637E-3</v>
      </c>
      <c r="ES7" s="207">
        <f t="shared" si="8"/>
        <v>4.4458248968782567E-3</v>
      </c>
      <c r="ET7" s="207">
        <f t="shared" si="8"/>
        <v>5.1806183016615106E-3</v>
      </c>
      <c r="EU7" s="207">
        <f t="shared" si="8"/>
        <v>5.9401048710937309E-3</v>
      </c>
      <c r="EV7" s="207">
        <f t="shared" si="8"/>
        <v>6.7149447749959516E-3</v>
      </c>
      <c r="EW7" s="207">
        <f t="shared" si="8"/>
        <v>7.4958709203555027E-3</v>
      </c>
      <c r="EX7" s="207">
        <f t="shared" si="8"/>
        <v>8.2738455694755676E-3</v>
      </c>
      <c r="EY7" s="207">
        <f t="shared" si="8"/>
        <v>9.0401928900414857E-3</v>
      </c>
      <c r="EZ7" s="207">
        <f t="shared" si="8"/>
        <v>9.7867093333333152E-3</v>
      </c>
      <c r="FA7" s="207">
        <f t="shared" si="8"/>
        <v>1.0505753652706559E-2</v>
      </c>
      <c r="FB7" s="207">
        <f t="shared" si="8"/>
        <v>1.1190318292048878E-2</v>
      </c>
      <c r="FC7" s="207">
        <f t="shared" si="8"/>
        <v>1.1834083793200008E-2</v>
      </c>
      <c r="FD7" s="207">
        <f t="shared" si="8"/>
        <v>1.2431457792294895E-2</v>
      </c>
      <c r="FE7" s="207">
        <f t="shared" si="8"/>
        <v>1.2977600097656233E-2</v>
      </c>
      <c r="FF7" s="207">
        <f t="shared" si="8"/>
        <v>1.3468435266222404E-2</v>
      </c>
      <c r="FG7" s="207">
        <f t="shared" si="8"/>
        <v>1.3900654021549793E-2</v>
      </c>
      <c r="FH7" s="207">
        <f t="shared" si="8"/>
        <v>1.4271704784175091E-2</v>
      </c>
      <c r="FI7" s="207">
        <f t="shared" si="8"/>
        <v>1.4579776514563249E-2</v>
      </c>
      <c r="FJ7" s="207">
        <f t="shared" si="8"/>
        <v>1.4823773999999994E-2</v>
      </c>
      <c r="FK7" s="207">
        <f t="shared" si="8"/>
        <v>1.5003286649614993E-2</v>
      </c>
      <c r="FL7" s="207">
        <f t="shared" si="8"/>
        <v>1.5118551796241751E-2</v>
      </c>
      <c r="FM7" s="207">
        <f t="shared" si="8"/>
        <v>1.5170413440034319E-2</v>
      </c>
      <c r="FN7" s="207">
        <f t="shared" si="8"/>
        <v>1.516027730666804E-2</v>
      </c>
      <c r="FO7" s="207">
        <f t="shared" si="8"/>
        <v>1.5090063032552092E-2</v>
      </c>
      <c r="FP7" s="207">
        <f t="shared" si="8"/>
        <v>1.4962154230775824E-2</v>
      </c>
      <c r="FQ7" s="207">
        <f t="shared" si="8"/>
        <v>1.4779347134498242E-2</v>
      </c>
      <c r="FR7" s="207">
        <f t="shared" si="8"/>
        <v>1.4544798459171178E-2</v>
      </c>
      <c r="FS7" s="207">
        <f t="shared" si="8"/>
        <v>1.4261973071360762E-2</v>
      </c>
      <c r="FT7" s="207">
        <f t="shared" si="8"/>
        <v>1.3934592000000023E-2</v>
      </c>
      <c r="FU7" s="207">
        <f t="shared" si="8"/>
        <v>1.3566581275666373E-2</v>
      </c>
      <c r="FV7" s="207">
        <f t="shared" si="8"/>
        <v>1.3162022034932755E-2</v>
      </c>
      <c r="FW7" s="207">
        <f t="shared" si="8"/>
        <v>1.272510227998915E-2</v>
      </c>
      <c r="FX7" s="207">
        <f t="shared" si="8"/>
        <v>1.2260070638572904E-2</v>
      </c>
      <c r="FY7" s="207">
        <f t="shared" si="8"/>
        <v>1.1771192425781257E-2</v>
      </c>
      <c r="FZ7" s="207">
        <f t="shared" si="8"/>
        <v>1.1262708267568134E-2</v>
      </c>
      <c r="GA7" s="207">
        <f t="shared" si="8"/>
        <v>1.0738795505648784E-2</v>
      </c>
      <c r="GB7" s="207">
        <f t="shared" si="8"/>
        <v>1.0203532565151743E-2</v>
      </c>
      <c r="GC7" s="207">
        <f t="shared" si="8"/>
        <v>9.6608664296659597E-3</v>
      </c>
      <c r="GD7" s="207">
        <f t="shared" si="8"/>
        <v>9.1145833333333322E-3</v>
      </c>
      <c r="GE7" s="207">
        <f t="shared" si="8"/>
        <v>8.5682827463326311E-3</v>
      </c>
      <c r="GF7" s="207">
        <f t="shared" si="8"/>
        <v>8.0253546984898425E-3</v>
      </c>
      <c r="GG7" s="207">
        <f t="shared" si="8"/>
        <v>7.4889604558324744E-3</v>
      </c>
      <c r="GH7" s="207">
        <f t="shared" si="8"/>
        <v>6.9620165366814568E-3</v>
      </c>
      <c r="GI7" s="207">
        <f t="shared" si="8"/>
        <v>6.4471820273437246E-3</v>
      </c>
      <c r="GJ7" s="207">
        <f t="shared" si="8"/>
        <v>5.9468491326313587E-3</v>
      </c>
      <c r="GK7" s="207">
        <f t="shared" si="8"/>
        <v>5.4631368732894403E-3</v>
      </c>
      <c r="GL7" s="207">
        <f t="shared" si="8"/>
        <v>4.9978878209648355E-3</v>
      </c>
      <c r="GM7" s="207">
        <f t="shared" si="8"/>
        <v>4.5526677415908883E-3</v>
      </c>
      <c r="GN7" s="207">
        <f t="shared" si="8"/>
        <v>4.1287679999999711E-3</v>
      </c>
      <c r="GO7" s="207">
        <f t="shared" si="8"/>
        <v>3.7272105622058274E-3</v>
      </c>
      <c r="GP7" s="207">
        <f t="shared" si="8"/>
        <v>3.34875541712108E-3</v>
      </c>
      <c r="GQ7" s="207">
        <f t="shared" si="8"/>
        <v>2.9939102264923412E-3</v>
      </c>
      <c r="GR7" s="207">
        <f t="shared" ref="GR7:HG38" si="18">IF(ISNONTEXT($Q7),IF($G7="R",_xlfn.BETA.DIST(CU7,$M7,$N7,FALSE,$B7,$D7),_xlfn.BETA.DIST(CU7,$N7,$M7,FALSE,$B7,$D7)),NA())</f>
        <v>2.662942000545762E-3</v>
      </c>
      <c r="GS7" s="207">
        <f t="shared" si="9"/>
        <v>2.3558905872395498E-3</v>
      </c>
      <c r="GT7" s="207">
        <f t="shared" si="9"/>
        <v>2.0725837551175386E-3</v>
      </c>
      <c r="GU7" s="207">
        <f t="shared" si="9"/>
        <v>1.8126536435482553E-3</v>
      </c>
      <c r="GV7" s="207">
        <f t="shared" si="9"/>
        <v>1.5755543496184879E-3</v>
      </c>
      <c r="GW7" s="207">
        <f t="shared" si="9"/>
        <v>1.3605804181275739E-3</v>
      </c>
      <c r="GX7" s="207">
        <f t="shared" si="9"/>
        <v>1.1668859999999746E-3</v>
      </c>
      <c r="GY7" s="207">
        <f t="shared" si="9"/>
        <v>9.9350444499798668E-4</v>
      </c>
      <c r="GZ7" s="207">
        <f t="shared" si="9"/>
        <v>8.3936809687447378E-4</v>
      </c>
      <c r="HA7" s="207">
        <f t="shared" si="9"/>
        <v>7.0332806305677348E-4</v>
      </c>
      <c r="HB7" s="207">
        <f t="shared" si="9"/>
        <v>5.8417373659782723E-4</v>
      </c>
      <c r="HC7" s="207">
        <f t="shared" si="9"/>
        <v>4.8065185546873352E-4</v>
      </c>
      <c r="HD7" s="207">
        <f t="shared" si="9"/>
        <v>3.9148489329867358E-4</v>
      </c>
      <c r="HE7" s="207">
        <f t="shared" si="9"/>
        <v>3.1538858639322618E-4</v>
      </c>
      <c r="HF7" s="207">
        <f t="shared" si="9"/>
        <v>2.5108841428069249E-4</v>
      </c>
      <c r="HG7" s="207">
        <f t="shared" si="9"/>
        <v>1.9733486514801203E-4</v>
      </c>
      <c r="HH7" s="207">
        <f t="shared" si="9"/>
        <v>1.5291733333332527E-4</v>
      </c>
      <c r="HI7" s="207">
        <f t="shared" si="9"/>
        <v>1.1667651354109083E-4</v>
      </c>
      <c r="HJ7" s="207">
        <f t="shared" si="9"/>
        <v>8.7515175638010447E-5</v>
      </c>
      <c r="HK7" s="207">
        <f t="shared" si="9"/>
        <v>6.4407224773742691E-5</v>
      </c>
      <c r="HL7" s="207">
        <f t="shared" si="9"/>
        <v>4.64049741496284E-5</v>
      </c>
      <c r="HM7" s="207">
        <f t="shared" si="9"/>
        <v>3.2644582031247154E-5</v>
      </c>
      <c r="HN7" s="207">
        <f t="shared" si="9"/>
        <v>2.2349630566739197E-5</v>
      </c>
      <c r="HO7" s="207">
        <f t="shared" si="9"/>
        <v>1.4832851632324365E-5</v>
      </c>
      <c r="HP7" s="207">
        <f t="shared" si="9"/>
        <v>9.4960342794228572E-6</v>
      </c>
      <c r="HQ7" s="207">
        <f t="shared" si="9"/>
        <v>5.8281794041745682E-6</v>
      </c>
      <c r="HR7" s="207">
        <f t="shared" si="9"/>
        <v>3.4019999999994839E-6</v>
      </c>
      <c r="HS7" s="207">
        <f t="shared" si="9"/>
        <v>1.8688997871176836E-6</v>
      </c>
      <c r="HT7" s="207">
        <f t="shared" si="9"/>
        <v>9.5259913966914072E-7</v>
      </c>
      <c r="HU7" s="207">
        <f t="shared" si="9"/>
        <v>4.4161505123389656E-7</v>
      </c>
      <c r="HV7" s="207">
        <f t="shared" si="9"/>
        <v>1.8084139315194852E-7</v>
      </c>
      <c r="HW7" s="207">
        <f t="shared" si="9"/>
        <v>6.2516927083311557E-8</v>
      </c>
      <c r="HX7" s="207">
        <f t="shared" si="9"/>
        <v>1.6911433727992383E-8</v>
      </c>
      <c r="HY7" s="207">
        <f t="shared" si="9"/>
        <v>3.1049135459981143E-9</v>
      </c>
      <c r="HZ7" s="207">
        <f t="shared" si="9"/>
        <v>2.8110267733306666E-10</v>
      </c>
      <c r="IA7" s="207">
        <f t="shared" si="9"/>
        <v>4.528061999991323E-12</v>
      </c>
      <c r="IB7" s="207">
        <f t="shared" si="9"/>
        <v>1.3720328578055894E-31</v>
      </c>
    </row>
    <row r="8" spans="1:237" x14ac:dyDescent="0.25">
      <c r="A8" s="22">
        <v>5</v>
      </c>
      <c r="B8" s="124">
        <v>60</v>
      </c>
      <c r="C8" s="124">
        <v>120</v>
      </c>
      <c r="D8" s="124">
        <v>240</v>
      </c>
      <c r="E8" s="119">
        <f t="shared" si="10"/>
        <v>1</v>
      </c>
      <c r="F8" s="23">
        <f t="shared" si="11"/>
        <v>33.333333333333329</v>
      </c>
      <c r="G8" s="24" t="str">
        <f t="shared" si="12"/>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0"/>
        <v>150</v>
      </c>
      <c r="K8" s="26" t="s">
        <v>27</v>
      </c>
      <c r="L8" s="24">
        <f>IF(OR(F8="",K8=""),"",MATCH(K8,Confidence!$A$1:$A$10,0))</f>
        <v>5</v>
      </c>
      <c r="M8" s="27">
        <f t="shared" si="1"/>
        <v>3</v>
      </c>
      <c r="N8" s="27">
        <f t="shared" si="2"/>
        <v>5</v>
      </c>
      <c r="O8" s="24"/>
      <c r="P8" s="111">
        <f t="shared" si="3"/>
        <v>127.5</v>
      </c>
      <c r="Q8" s="111">
        <f t="shared" si="4"/>
        <v>29.052</v>
      </c>
      <c r="R8" s="39">
        <f t="shared" si="5"/>
        <v>844.01870399999996</v>
      </c>
      <c r="S8" s="124">
        <v>150</v>
      </c>
      <c r="T8" s="218">
        <f>IF(AND(B8&gt;0,C8&gt;0,D8&gt;0,M8&gt;0,N8&gt;0,S8&gt;0,NOT(K8="")),ABS(VLOOKUP($S$1,VLookups!$A$28:$B$29,2,FALSE)-_xlfn.BETA.DIST(S8,IF(G8="L",N8,M8),IF(G8="L",M8,N8),TRUE,B8,D8)),"")</f>
        <v>0.7734375</v>
      </c>
      <c r="U8" s="121">
        <f>IF(OR($M8="",$N8=""),"",_xlfn.BETA.INV(ABS(VLOOKUP($S$1,VLookups!$A$28:$B$29,2,FALSE)-U$3),IF($G8="L",$N8,$M8),IF($G8="L",$M8,$N8),$B8,$D8))</f>
        <v>83.1761507047637</v>
      </c>
      <c r="V8" s="122">
        <f>IF(OR($M8="",$N8=""),"",_xlfn.BETA.INV(ABS(VLOOKUP($S$1,VLookups!$A$28:$B$29,2,FALSE)-V$3),IF($G8="L",$N8,$M8),IF($G8="L",$M8,$N8),$B8,$D8))</f>
        <v>178.57294149203952</v>
      </c>
      <c r="W8" s="121">
        <f>IF(OR($M8="",$N8=""),"",_xlfn.BETA.INV(ABS(VLOOKUP($S$1,VLookups!$A$28:$B$29,2,FALSE)-W$3),IF($G8="L",$N8,$M8),IF($G8="L",$M8,$N8),$B8,$D8))</f>
        <v>90.534915131496092</v>
      </c>
      <c r="X8" s="122">
        <f>IF(OR($M8="",$N8=""),"",_xlfn.BETA.INV(ABS(VLOOKUP($S$1,VLookups!$A$28:$B$29,2,FALSE)-X$3),IF($G8="L",$N8,$M8),IF($G8="L",$M8,$N8),$B8,$D8))</f>
        <v>101.09876358297106</v>
      </c>
      <c r="Y8" s="121">
        <f>IF(OR($M8="",$N8=""),"",_xlfn.BETA.INV(ABS(VLOOKUP($S$1,VLookups!$A$28:$B$29,2,FALSE)-Y$3),IF($G8="L",$N8,$M8),IF($G8="L",$M8,$N8),$B8,$D8))</f>
        <v>109.74114490288321</v>
      </c>
      <c r="Z8" s="122">
        <f>IF(OR($M8="",$N8=""),"",_xlfn.BETA.INV(ABS(VLOOKUP($S$1,VLookups!$A$28:$B$29,2,FALSE)-Z$3),IF($G8="L",$N8,$M8),IF($G8="L",$M8,$N8),$B8,$D8))</f>
        <v>117.70544950155609</v>
      </c>
      <c r="AA8" s="121">
        <f>IF(OR($M8="",$N8=""),"",_xlfn.BETA.INV(ABS(VLOOKUP($S$1,VLookups!$A$28:$B$29,2,FALSE)-AA$3),IF($G8="L",$N8,$M8),IF($G8="L",$M8,$N8),$B8,$D8))</f>
        <v>125.54089556065487</v>
      </c>
      <c r="AB8" s="122">
        <f>IF(OR($M8="",$N8=""),"",_xlfn.BETA.INV(ABS(VLOOKUP($S$1,VLookups!$A$28:$B$29,2,FALSE)-AB$3),IF($G8="L",$N8,$M8),IF($G8="L",$M8,$N8),$B8,$D8))</f>
        <v>133.65872194371991</v>
      </c>
      <c r="AC8" s="121">
        <f>IF(OR($M8="",$N8=""),"",_xlfn.BETA.INV(ABS(VLOOKUP($S$1,VLookups!$A$28:$B$29,2,FALSE)-AC$3),IF($G8="L",$N8,$M8),IF($G8="L",$M8,$N8),$B8,$D8))</f>
        <v>142.53983975711532</v>
      </c>
      <c r="AD8" s="122">
        <f>IF(OR($M8="",$N8=""),"",_xlfn.BETA.INV(ABS(VLOOKUP($S$1,VLookups!$A$28:$B$29,2,FALSE)-AD$3),IF($G8="L",$N8,$M8),IF($G8="L",$M8,$N8),$B8,$D8))</f>
        <v>153.01639861756411</v>
      </c>
      <c r="AE8" s="121">
        <f>IF(OR($M8="",$N8=""),"",_xlfn.BETA.INV(ABS(VLOOKUP($S$1,VLookups!$A$28:$B$29,2,FALSE)-AE$3),IF($G8="L",$N8,$M8),IF($G8="L",$M8,$N8),$B8,$D8))</f>
        <v>167.31235101264792</v>
      </c>
      <c r="AF8" s="122">
        <f>IF(OR($M8="",$N8=""),"",_xlfn.BETA.INV(ABS(VLOOKUP($S$1,VLookups!$A$28:$B$29,2,FALSE)-AF$3),IF($G8="L",$N8,$M8),IF($G8="L",$M8,$N8),$B8,$D8))</f>
        <v>197.46175850931365</v>
      </c>
      <c r="AG8" s="17"/>
      <c r="AH8" s="208">
        <f t="shared" si="13"/>
        <v>1.8</v>
      </c>
      <c r="AI8" s="206">
        <f t="shared" si="14"/>
        <v>60</v>
      </c>
      <c r="AJ8" s="190">
        <f t="shared" si="15"/>
        <v>61.8</v>
      </c>
      <c r="AK8" s="190">
        <f t="shared" si="15"/>
        <v>63.599999999999994</v>
      </c>
      <c r="AL8" s="190">
        <f t="shared" si="15"/>
        <v>65.399999999999991</v>
      </c>
      <c r="AM8" s="190">
        <f t="shared" si="15"/>
        <v>67.199999999999989</v>
      </c>
      <c r="AN8" s="190">
        <f t="shared" si="15"/>
        <v>68.999999999999986</v>
      </c>
      <c r="AO8" s="190">
        <f t="shared" si="15"/>
        <v>70.799999999999983</v>
      </c>
      <c r="AP8" s="190">
        <f t="shared" si="15"/>
        <v>72.59999999999998</v>
      </c>
      <c r="AQ8" s="190">
        <f t="shared" si="15"/>
        <v>74.399999999999977</v>
      </c>
      <c r="AR8" s="190">
        <f t="shared" si="15"/>
        <v>76.199999999999974</v>
      </c>
      <c r="AS8" s="190">
        <f t="shared" si="15"/>
        <v>77.999999999999972</v>
      </c>
      <c r="AT8" s="190">
        <f t="shared" si="15"/>
        <v>79.799999999999969</v>
      </c>
      <c r="AU8" s="190">
        <f t="shared" si="15"/>
        <v>81.599999999999966</v>
      </c>
      <c r="AV8" s="190">
        <f t="shared" si="15"/>
        <v>83.399999999999963</v>
      </c>
      <c r="AW8" s="190">
        <f t="shared" si="15"/>
        <v>85.19999999999996</v>
      </c>
      <c r="AX8" s="190">
        <f t="shared" si="15"/>
        <v>86.999999999999957</v>
      </c>
      <c r="AY8" s="190">
        <f t="shared" si="15"/>
        <v>88.799999999999955</v>
      </c>
      <c r="AZ8" s="190">
        <f t="shared" si="15"/>
        <v>90.599999999999952</v>
      </c>
      <c r="BA8" s="190">
        <f t="shared" si="15"/>
        <v>92.399999999999949</v>
      </c>
      <c r="BB8" s="190">
        <f t="shared" si="15"/>
        <v>94.199999999999946</v>
      </c>
      <c r="BC8" s="190">
        <f t="shared" si="15"/>
        <v>95.999999999999943</v>
      </c>
      <c r="BD8" s="190">
        <f t="shared" si="15"/>
        <v>97.79999999999994</v>
      </c>
      <c r="BE8" s="190">
        <f t="shared" si="15"/>
        <v>99.599999999999937</v>
      </c>
      <c r="BF8" s="190">
        <f t="shared" si="15"/>
        <v>101.39999999999993</v>
      </c>
      <c r="BG8" s="190">
        <f t="shared" si="15"/>
        <v>103.19999999999993</v>
      </c>
      <c r="BH8" s="190">
        <f t="shared" si="15"/>
        <v>104.99999999999993</v>
      </c>
      <c r="BI8" s="190">
        <f t="shared" si="15"/>
        <v>106.79999999999993</v>
      </c>
      <c r="BJ8" s="190">
        <f t="shared" si="15"/>
        <v>108.59999999999992</v>
      </c>
      <c r="BK8" s="190">
        <f t="shared" si="15"/>
        <v>110.39999999999992</v>
      </c>
      <c r="BL8" s="190">
        <f t="shared" si="15"/>
        <v>112.19999999999992</v>
      </c>
      <c r="BM8" s="190">
        <f t="shared" si="15"/>
        <v>113.99999999999991</v>
      </c>
      <c r="BN8" s="190">
        <f t="shared" si="15"/>
        <v>115.79999999999991</v>
      </c>
      <c r="BO8" s="190">
        <f t="shared" si="15"/>
        <v>117.59999999999991</v>
      </c>
      <c r="BP8" s="190">
        <f t="shared" si="15"/>
        <v>119.39999999999991</v>
      </c>
      <c r="BQ8" s="190">
        <f t="shared" si="15"/>
        <v>121.1999999999999</v>
      </c>
      <c r="BR8" s="190">
        <f t="shared" si="15"/>
        <v>122.9999999999999</v>
      </c>
      <c r="BS8" s="190">
        <f t="shared" si="15"/>
        <v>124.7999999999999</v>
      </c>
      <c r="BT8" s="190">
        <f t="shared" si="15"/>
        <v>126.59999999999989</v>
      </c>
      <c r="BU8" s="190">
        <f t="shared" si="15"/>
        <v>128.39999999999989</v>
      </c>
      <c r="BV8" s="190">
        <f t="shared" si="15"/>
        <v>130.1999999999999</v>
      </c>
      <c r="BW8" s="190">
        <f t="shared" si="15"/>
        <v>131.99999999999991</v>
      </c>
      <c r="BX8" s="190">
        <f t="shared" si="15"/>
        <v>133.79999999999993</v>
      </c>
      <c r="BY8" s="190">
        <f t="shared" si="15"/>
        <v>135.59999999999994</v>
      </c>
      <c r="BZ8" s="190">
        <f t="shared" si="15"/>
        <v>137.39999999999995</v>
      </c>
      <c r="CA8" s="190">
        <f t="shared" si="15"/>
        <v>139.19999999999996</v>
      </c>
      <c r="CB8" s="190">
        <f t="shared" si="15"/>
        <v>140.99999999999997</v>
      </c>
      <c r="CC8" s="190">
        <f t="shared" si="15"/>
        <v>142.79999999999998</v>
      </c>
      <c r="CD8" s="190">
        <f t="shared" si="15"/>
        <v>144.6</v>
      </c>
      <c r="CE8" s="190">
        <f t="shared" si="15"/>
        <v>146.4</v>
      </c>
      <c r="CF8" s="190">
        <f t="shared" si="15"/>
        <v>148.20000000000002</v>
      </c>
      <c r="CG8" s="190">
        <f t="shared" si="15"/>
        <v>150.00000000000003</v>
      </c>
      <c r="CH8" s="190">
        <f t="shared" si="15"/>
        <v>151.80000000000004</v>
      </c>
      <c r="CI8" s="190">
        <f t="shared" si="15"/>
        <v>153.60000000000005</v>
      </c>
      <c r="CJ8" s="190">
        <f t="shared" si="15"/>
        <v>155.40000000000006</v>
      </c>
      <c r="CK8" s="190">
        <f t="shared" si="15"/>
        <v>157.20000000000007</v>
      </c>
      <c r="CL8" s="190">
        <f t="shared" si="15"/>
        <v>159.00000000000009</v>
      </c>
      <c r="CM8" s="190">
        <f t="shared" si="15"/>
        <v>160.8000000000001</v>
      </c>
      <c r="CN8" s="190">
        <f t="shared" si="15"/>
        <v>162.60000000000011</v>
      </c>
      <c r="CO8" s="190">
        <f t="shared" si="15"/>
        <v>164.40000000000012</v>
      </c>
      <c r="CP8" s="190">
        <f t="shared" si="15"/>
        <v>166.20000000000013</v>
      </c>
      <c r="CQ8" s="190">
        <f t="shared" si="15"/>
        <v>168.00000000000014</v>
      </c>
      <c r="CR8" s="190">
        <f t="shared" si="15"/>
        <v>169.80000000000015</v>
      </c>
      <c r="CS8" s="190">
        <f t="shared" si="15"/>
        <v>171.60000000000016</v>
      </c>
      <c r="CT8" s="190">
        <f t="shared" si="15"/>
        <v>173.40000000000018</v>
      </c>
      <c r="CU8" s="190">
        <f t="shared" ref="CU8" si="19">IF(ISNONTEXT($AH8),CT8+$AH8,"")</f>
        <v>175.20000000000019</v>
      </c>
      <c r="CV8" s="190">
        <f t="shared" si="6"/>
        <v>177.0000000000002</v>
      </c>
      <c r="CW8" s="190">
        <f t="shared" si="7"/>
        <v>178.80000000000021</v>
      </c>
      <c r="CX8" s="190">
        <f t="shared" si="7"/>
        <v>180.60000000000022</v>
      </c>
      <c r="CY8" s="190">
        <f t="shared" si="7"/>
        <v>182.40000000000023</v>
      </c>
      <c r="CZ8" s="190">
        <f t="shared" si="7"/>
        <v>184.20000000000024</v>
      </c>
      <c r="DA8" s="190">
        <f t="shared" si="7"/>
        <v>186.00000000000026</v>
      </c>
      <c r="DB8" s="190">
        <f t="shared" si="7"/>
        <v>187.80000000000027</v>
      </c>
      <c r="DC8" s="190">
        <f t="shared" si="7"/>
        <v>189.60000000000028</v>
      </c>
      <c r="DD8" s="190">
        <f t="shared" si="7"/>
        <v>191.40000000000029</v>
      </c>
      <c r="DE8" s="190">
        <f t="shared" si="7"/>
        <v>193.2000000000003</v>
      </c>
      <c r="DF8" s="190">
        <f t="shared" si="7"/>
        <v>195.00000000000031</v>
      </c>
      <c r="DG8" s="190">
        <f t="shared" si="7"/>
        <v>196.80000000000032</v>
      </c>
      <c r="DH8" s="190">
        <f t="shared" si="7"/>
        <v>198.60000000000034</v>
      </c>
      <c r="DI8" s="190">
        <f t="shared" si="7"/>
        <v>200.40000000000035</v>
      </c>
      <c r="DJ8" s="190">
        <f t="shared" si="7"/>
        <v>202.20000000000036</v>
      </c>
      <c r="DK8" s="190">
        <f t="shared" si="7"/>
        <v>204.00000000000037</v>
      </c>
      <c r="DL8" s="190">
        <f t="shared" si="7"/>
        <v>205.80000000000038</v>
      </c>
      <c r="DM8" s="190">
        <f t="shared" si="7"/>
        <v>207.60000000000039</v>
      </c>
      <c r="DN8" s="190">
        <f t="shared" si="7"/>
        <v>209.4000000000004</v>
      </c>
      <c r="DO8" s="190">
        <f t="shared" si="7"/>
        <v>211.20000000000041</v>
      </c>
      <c r="DP8" s="190">
        <f t="shared" si="7"/>
        <v>213.00000000000043</v>
      </c>
      <c r="DQ8" s="190">
        <f t="shared" si="7"/>
        <v>214.80000000000044</v>
      </c>
      <c r="DR8" s="190">
        <f t="shared" si="7"/>
        <v>216.60000000000045</v>
      </c>
      <c r="DS8" s="190">
        <f t="shared" si="7"/>
        <v>218.40000000000046</v>
      </c>
      <c r="DT8" s="190">
        <f t="shared" si="7"/>
        <v>220.20000000000047</v>
      </c>
      <c r="DU8" s="190">
        <f t="shared" si="7"/>
        <v>222.00000000000048</v>
      </c>
      <c r="DV8" s="190">
        <f t="shared" si="7"/>
        <v>223.80000000000049</v>
      </c>
      <c r="DW8" s="190">
        <f t="shared" si="7"/>
        <v>225.60000000000051</v>
      </c>
      <c r="DX8" s="190">
        <f t="shared" si="7"/>
        <v>227.40000000000052</v>
      </c>
      <c r="DY8" s="190">
        <f t="shared" si="7"/>
        <v>229.20000000000053</v>
      </c>
      <c r="DZ8" s="190">
        <f t="shared" si="7"/>
        <v>231.00000000000054</v>
      </c>
      <c r="EA8" s="190">
        <f t="shared" si="7"/>
        <v>232.80000000000055</v>
      </c>
      <c r="EB8" s="190">
        <f t="shared" si="7"/>
        <v>234.60000000000056</v>
      </c>
      <c r="EC8" s="190">
        <f t="shared" si="7"/>
        <v>236.40000000000057</v>
      </c>
      <c r="ED8" s="190">
        <f t="shared" si="7"/>
        <v>238.20000000000059</v>
      </c>
      <c r="EE8" s="206">
        <f t="shared" si="16"/>
        <v>239.999</v>
      </c>
      <c r="EF8" s="207">
        <f t="shared" si="17"/>
        <v>0</v>
      </c>
      <c r="EG8" s="207">
        <f t="shared" si="17"/>
        <v>5.603476724999984E-5</v>
      </c>
      <c r="EH8" s="207">
        <f t="shared" si="17"/>
        <v>2.1521923733333278E-4</v>
      </c>
      <c r="EI8" s="207">
        <f t="shared" si="17"/>
        <v>4.6477872524999851E-4</v>
      </c>
      <c r="EJ8" s="207">
        <f t="shared" si="17"/>
        <v>7.9272345599999759E-4</v>
      </c>
      <c r="EK8" s="207">
        <f t="shared" si="17"/>
        <v>1.1878216145833303E-3</v>
      </c>
      <c r="EL8" s="207">
        <f t="shared" si="17"/>
        <v>1.6395728159999954E-3</v>
      </c>
      <c r="EM8" s="207">
        <f t="shared" si="17"/>
        <v>2.1381819952499934E-3</v>
      </c>
      <c r="EN8" s="207">
        <f t="shared" si="17"/>
        <v>2.6745337173333258E-3</v>
      </c>
      <c r="EO8" s="207">
        <f t="shared" si="17"/>
        <v>3.2401669072499922E-3</v>
      </c>
      <c r="EP8" s="207">
        <f t="shared" si="17"/>
        <v>3.8272499999999899E-3</v>
      </c>
      <c r="EQ8" s="207">
        <f t="shared" si="17"/>
        <v>4.428556510583324E-3</v>
      </c>
      <c r="ER8" s="207">
        <f t="shared" si="17"/>
        <v>5.0374410239999896E-3</v>
      </c>
      <c r="ES8" s="207">
        <f t="shared" si="17"/>
        <v>5.6478156052499878E-3</v>
      </c>
      <c r="ET8" s="207">
        <f t="shared" si="17"/>
        <v>6.2541266293333229E-3</v>
      </c>
      <c r="EU8" s="207">
        <f t="shared" si="17"/>
        <v>6.8513320312499851E-3</v>
      </c>
      <c r="EV8" s="207">
        <f t="shared" ref="EV8:FK23" si="20">IF(ISNONTEXT($Q8),IF($G8="R",_xlfn.BETA.DIST(AY8,$M8,$N8,FALSE,$B8,$D8),_xlfn.BETA.DIST(AY8,$N8,$M8,FALSE,$B8,$D8)),NA())</f>
        <v>7.4348789759999846E-3</v>
      </c>
      <c r="EW8" s="207">
        <f t="shared" si="20"/>
        <v>8.0006819485833169E-3</v>
      </c>
      <c r="EX8" s="207">
        <f t="shared" si="20"/>
        <v>8.5451012639999862E-3</v>
      </c>
      <c r="EY8" s="207">
        <f t="shared" si="20"/>
        <v>9.0649219972499875E-3</v>
      </c>
      <c r="EZ8" s="207">
        <f t="shared" si="20"/>
        <v>9.5573333333333222E-3</v>
      </c>
      <c r="FA8" s="207">
        <f t="shared" si="20"/>
        <v>1.0019908337249984E-2</v>
      </c>
      <c r="FB8" s="207">
        <f t="shared" si="20"/>
        <v>1.0450584143999986E-2</v>
      </c>
      <c r="FC8" s="207">
        <f t="shared" si="20"/>
        <v>1.084764256858332E-2</v>
      </c>
      <c r="FD8" s="207">
        <f t="shared" si="20"/>
        <v>1.1209691135999986E-2</v>
      </c>
      <c r="FE8" s="207">
        <f t="shared" si="20"/>
        <v>1.1535644531249988E-2</v>
      </c>
      <c r="FF8" s="207">
        <f t="shared" si="20"/>
        <v>1.1824706469333323E-2</v>
      </c>
      <c r="FG8" s="207">
        <f t="shared" si="20"/>
        <v>1.2076351985249988E-2</v>
      </c>
      <c r="FH8" s="207">
        <f t="shared" si="20"/>
        <v>1.2290310143999991E-2</v>
      </c>
      <c r="FI8" s="207">
        <f t="shared" si="20"/>
        <v>1.2466547170583327E-2</v>
      </c>
      <c r="FJ8" s="207">
        <f t="shared" si="20"/>
        <v>1.2605249999999995E-2</v>
      </c>
      <c r="FK8" s="207">
        <f t="shared" si="20"/>
        <v>1.2706810247249995E-2</v>
      </c>
      <c r="FL8" s="207">
        <f t="shared" ref="FL8:GA23" si="21">IF(ISNONTEXT($Q8),IF($G8="R",_xlfn.BETA.DIST(BO8,$M8,$N8,FALSE,$B8,$D8),_xlfn.BETA.DIST(BO8,$N8,$M8,FALSE,$B8,$D8)),NA())</f>
        <v>1.2771808597333331E-2</v>
      </c>
      <c r="FM8" s="207">
        <f t="shared" si="21"/>
        <v>1.2800999615249999E-2</v>
      </c>
      <c r="FN8" s="207">
        <f t="shared" si="21"/>
        <v>1.2795296975999999E-2</v>
      </c>
      <c r="FO8" s="207">
        <f t="shared" si="21"/>
        <v>1.2755759114583336E-2</v>
      </c>
      <c r="FP8" s="207">
        <f t="shared" si="21"/>
        <v>1.2683575296000003E-2</v>
      </c>
      <c r="FQ8" s="207">
        <f t="shared" si="21"/>
        <v>1.2580052105250008E-2</v>
      </c>
      <c r="FR8" s="207">
        <f t="shared" si="21"/>
        <v>1.2446600357333342E-2</v>
      </c>
      <c r="FS8" s="207">
        <f t="shared" si="21"/>
        <v>1.2284722427250011E-2</v>
      </c>
      <c r="FT8" s="207">
        <f t="shared" si="21"/>
        <v>1.2096000000000011E-2</v>
      </c>
      <c r="FU8" s="207">
        <f t="shared" si="21"/>
        <v>1.1882082240583344E-2</v>
      </c>
      <c r="FV8" s="207">
        <f t="shared" si="21"/>
        <v>1.164467438400001E-2</v>
      </c>
      <c r="FW8" s="207">
        <f t="shared" si="21"/>
        <v>1.1385526745250006E-2</v>
      </c>
      <c r="FX8" s="207">
        <f t="shared" si="21"/>
        <v>1.1106424149333341E-2</v>
      </c>
      <c r="FY8" s="207">
        <f t="shared" si="21"/>
        <v>1.0809175781250003E-2</v>
      </c>
      <c r="FZ8" s="207">
        <f t="shared" si="21"/>
        <v>1.0495605456000003E-2</v>
      </c>
      <c r="GA8" s="207">
        <f t="shared" si="21"/>
        <v>1.0167542308583336E-2</v>
      </c>
      <c r="GB8" s="207">
        <f t="shared" ref="GB8:GQ23" si="22">IF(ISNONTEXT($Q8),IF($G8="R",_xlfn.BETA.DIST(CE8,$M8,$N8,FALSE,$B8,$D8),_xlfn.BETA.DIST(CE8,$N8,$M8,FALSE,$B8,$D8)),NA())</f>
        <v>9.8268119039999977E-3</v>
      </c>
      <c r="GC8" s="207">
        <f t="shared" si="22"/>
        <v>9.4752277672499972E-3</v>
      </c>
      <c r="GD8" s="207">
        <f t="shared" si="22"/>
        <v>9.1145833333333287E-3</v>
      </c>
      <c r="GE8" s="207">
        <f t="shared" si="22"/>
        <v>8.7466443172499932E-3</v>
      </c>
      <c r="GF8" s="207">
        <f t="shared" si="22"/>
        <v>8.3731415039999899E-3</v>
      </c>
      <c r="GG8" s="207">
        <f t="shared" si="22"/>
        <v>7.9957639585833181E-3</v>
      </c>
      <c r="GH8" s="207">
        <f t="shared" si="22"/>
        <v>7.6161526559999863E-3</v>
      </c>
      <c r="GI8" s="207">
        <f t="shared" si="22"/>
        <v>7.235894531249982E-3</v>
      </c>
      <c r="GJ8" s="207">
        <f t="shared" si="22"/>
        <v>6.8565169493333133E-3</v>
      </c>
      <c r="GK8" s="207">
        <f t="shared" si="22"/>
        <v>6.4794825952499769E-3</v>
      </c>
      <c r="GL8" s="207">
        <f t="shared" si="22"/>
        <v>6.1061847839999758E-3</v>
      </c>
      <c r="GM8" s="207">
        <f t="shared" si="22"/>
        <v>5.7379431905833092E-3</v>
      </c>
      <c r="GN8" s="207">
        <f t="shared" si="22"/>
        <v>5.3759999999999737E-3</v>
      </c>
      <c r="GO8" s="207">
        <f t="shared" si="22"/>
        <v>5.021516477249968E-3</v>
      </c>
      <c r="GP8" s="207">
        <f t="shared" si="22"/>
        <v>4.6755699573333039E-3</v>
      </c>
      <c r="GQ8" s="207">
        <f t="shared" si="22"/>
        <v>4.3391512552499656E-3</v>
      </c>
      <c r="GR8" s="207">
        <f t="shared" si="18"/>
        <v>4.0131624959999701E-3</v>
      </c>
      <c r="GS8" s="207">
        <f t="shared" si="9"/>
        <v>3.6984153645832998E-3</v>
      </c>
      <c r="GT8" s="207">
        <f t="shared" si="9"/>
        <v>3.3956297759999642E-3</v>
      </c>
      <c r="GU8" s="207">
        <f t="shared" si="9"/>
        <v>3.1054329652499659E-3</v>
      </c>
      <c r="GV8" s="207">
        <f t="shared" si="9"/>
        <v>2.8283589973333006E-3</v>
      </c>
      <c r="GW8" s="207">
        <f t="shared" si="9"/>
        <v>2.5648486972499646E-3</v>
      </c>
      <c r="GX8" s="207">
        <f t="shared" si="9"/>
        <v>2.3152499999999658E-3</v>
      </c>
      <c r="GY8" s="207">
        <f t="shared" si="9"/>
        <v>2.0798187205833003E-3</v>
      </c>
      <c r="GZ8" s="207">
        <f t="shared" si="9"/>
        <v>1.8587197439999675E-3</v>
      </c>
      <c r="HA8" s="207">
        <f t="shared" si="9"/>
        <v>1.6520286352499679E-3</v>
      </c>
      <c r="HB8" s="207">
        <f t="shared" si="9"/>
        <v>1.4597336693333031E-3</v>
      </c>
      <c r="HC8" s="207">
        <f t="shared" si="9"/>
        <v>1.2817382812499701E-3</v>
      </c>
      <c r="HD8" s="207">
        <f t="shared" si="9"/>
        <v>1.1178639359999719E-3</v>
      </c>
      <c r="HE8" s="207">
        <f t="shared" si="9"/>
        <v>9.6785341858330654E-4</v>
      </c>
      <c r="HF8" s="207">
        <f t="shared" si="9"/>
        <v>8.3137454399997502E-4</v>
      </c>
      <c r="HG8" s="207">
        <f t="shared" si="9"/>
        <v>7.0802428724997567E-4</v>
      </c>
      <c r="HH8" s="207">
        <f t="shared" si="9"/>
        <v>5.9733333333331193E-4</v>
      </c>
      <c r="HI8" s="207">
        <f t="shared" si="9"/>
        <v>4.9877104724998015E-4</v>
      </c>
      <c r="HJ8" s="207">
        <f t="shared" si="9"/>
        <v>4.117508639999823E-4</v>
      </c>
      <c r="HK8" s="207">
        <f t="shared" si="9"/>
        <v>3.3563609858331707E-4</v>
      </c>
      <c r="HL8" s="207">
        <f t="shared" si="9"/>
        <v>2.6974617599998614E-4</v>
      </c>
      <c r="HM8" s="207">
        <f t="shared" si="9"/>
        <v>2.1336328124998743E-4</v>
      </c>
      <c r="HN8" s="207">
        <f t="shared" si="9"/>
        <v>1.6573942933332281E-4</v>
      </c>
      <c r="HO8" s="207">
        <f t="shared" si="9"/>
        <v>1.2610395524999084E-4</v>
      </c>
      <c r="HP8" s="207">
        <f t="shared" si="9"/>
        <v>9.3671423999992456E-5</v>
      </c>
      <c r="HQ8" s="207">
        <f t="shared" si="9"/>
        <v>6.7649960583327347E-5</v>
      </c>
      <c r="HR8" s="207">
        <f t="shared" si="9"/>
        <v>4.7249999999995219E-5</v>
      </c>
      <c r="HS8" s="207">
        <f t="shared" si="9"/>
        <v>3.1693457249996407E-5</v>
      </c>
      <c r="HT8" s="207">
        <f t="shared" si="9"/>
        <v>2.0223317333330636E-5</v>
      </c>
      <c r="HU8" s="207">
        <f t="shared" si="9"/>
        <v>1.2113645249998114E-5</v>
      </c>
      <c r="HV8" s="207">
        <f t="shared" si="9"/>
        <v>6.6800159999987286E-6</v>
      </c>
      <c r="HW8" s="207">
        <f t="shared" si="9"/>
        <v>3.2903645833325759E-6</v>
      </c>
      <c r="HX8" s="207">
        <f t="shared" si="9"/>
        <v>1.3762559999995853E-6</v>
      </c>
      <c r="HY8" s="207">
        <f t="shared" si="9"/>
        <v>4.445752499998198E-7</v>
      </c>
      <c r="HZ8" s="207">
        <f t="shared" si="9"/>
        <v>8.9637333333276602E-8</v>
      </c>
      <c r="IA8" s="207">
        <f t="shared" si="9"/>
        <v>5.7172499999926979E-9</v>
      </c>
      <c r="IB8" s="207">
        <f t="shared" si="9"/>
        <v>5.5567639449506396E-22</v>
      </c>
    </row>
    <row r="9" spans="1:237" x14ac:dyDescent="0.25">
      <c r="A9" s="22">
        <v>6</v>
      </c>
      <c r="B9" s="124">
        <v>60</v>
      </c>
      <c r="C9" s="124">
        <v>120</v>
      </c>
      <c r="D9" s="124">
        <v>240</v>
      </c>
      <c r="E9" s="119">
        <f t="shared" si="10"/>
        <v>1</v>
      </c>
      <c r="F9" s="23">
        <f t="shared" si="11"/>
        <v>33.333333333333329</v>
      </c>
      <c r="G9" s="24" t="str">
        <f t="shared" si="12"/>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0"/>
        <v>150</v>
      </c>
      <c r="K9" s="26" t="s">
        <v>37</v>
      </c>
      <c r="L9" s="24">
        <f>IF(OR(F9="",K9=""),"",MATCH(K9,Confidence!$A$1:$A$10,0))</f>
        <v>6</v>
      </c>
      <c r="M9" s="27">
        <f t="shared" si="1"/>
        <v>2.5</v>
      </c>
      <c r="N9" s="27">
        <f t="shared" si="2"/>
        <v>4</v>
      </c>
      <c r="O9" s="24"/>
      <c r="P9" s="111">
        <f t="shared" si="3"/>
        <v>129.22800000000001</v>
      </c>
      <c r="Q9" s="111">
        <f t="shared" si="4"/>
        <v>31.968</v>
      </c>
      <c r="R9" s="39">
        <f t="shared" si="5"/>
        <v>1021.953024</v>
      </c>
      <c r="S9" s="124">
        <v>150</v>
      </c>
      <c r="T9" s="218">
        <f>IF(AND(B9&gt;0,C9&gt;0,D9&gt;0,M9&gt;0,N9&gt;0,S9&gt;0,NOT(K9="")),ABS(VLOOKUP($S$1,VLookups!$A$28:$B$29,2,FALSE)-_xlfn.BETA.DIST(S9,IF(G9="L",N9,M9),IF(G9="L",M9,N9),TRUE,B9,D9)),"")</f>
        <v>0.73610920775865196</v>
      </c>
      <c r="U9" s="121">
        <f>IF(OR($M9="",$N9=""),"",_xlfn.BETA.INV(ABS(VLOOKUP($S$1,VLookups!$A$28:$B$29,2,FALSE)-U$3),IF($G9="L",$N9,$M9),IF($G9="L",$M9,$N9),$B9,$D9))</f>
        <v>80.667535547575412</v>
      </c>
      <c r="V9" s="122">
        <f>IF(OR($M9="",$N9=""),"",_xlfn.BETA.INV(ABS(VLOOKUP($S$1,VLookups!$A$28:$B$29,2,FALSE)-V$3),IF($G9="L",$N9,$M9),IF($G9="L",$M9,$N9),$B9,$D9))</f>
        <v>185.53190115519183</v>
      </c>
      <c r="W9" s="121">
        <f>IF(OR($M9="",$N9=""),"",_xlfn.BETA.INV(ABS(VLOOKUP($S$1,VLookups!$A$28:$B$29,2,FALSE)-W$3),IF($G9="L",$N9,$M9),IF($G9="L",$M9,$N9),$B9,$D9))</f>
        <v>88.37844998607369</v>
      </c>
      <c r="X9" s="122">
        <f>IF(OR($M9="",$N9=""),"",_xlfn.BETA.INV(ABS(VLOOKUP($S$1,VLookups!$A$28:$B$29,2,FALSE)-X$3),IF($G9="L",$N9,$M9),IF($G9="L",$M9,$N9),$B9,$D9))</f>
        <v>99.793778379062246</v>
      </c>
      <c r="Y9" s="121">
        <f>IF(OR($M9="",$N9=""),"",_xlfn.BETA.INV(ABS(VLOOKUP($S$1,VLookups!$A$28:$B$29,2,FALSE)-Y$3),IF($G9="L",$N9,$M9),IF($G9="L",$M9,$N9),$B9,$D9))</f>
        <v>109.32616444218004</v>
      </c>
      <c r="Z9" s="122">
        <f>IF(OR($M9="",$N9=""),"",_xlfn.BETA.INV(ABS(VLOOKUP($S$1,VLookups!$A$28:$B$29,2,FALSE)-Z$3),IF($G9="L",$N9,$M9),IF($G9="L",$M9,$N9),$B9,$D9))</f>
        <v>118.20309786864193</v>
      </c>
      <c r="AA9" s="121">
        <f>IF(OR($M9="",$N9=""),"",_xlfn.BETA.INV(ABS(VLOOKUP($S$1,VLookups!$A$28:$B$29,2,FALSE)-AA$3),IF($G9="L",$N9,$M9),IF($G9="L",$M9,$N9),$B9,$D9))</f>
        <v>126.98383761016913</v>
      </c>
      <c r="AB9" s="122">
        <f>IF(OR($M9="",$N9=""),"",_xlfn.BETA.INV(ABS(VLOOKUP($S$1,VLookups!$A$28:$B$29,2,FALSE)-AB$3),IF($G9="L",$N9,$M9),IF($G9="L",$M9,$N9),$B9,$D9))</f>
        <v>136.09750901724996</v>
      </c>
      <c r="AC9" s="121">
        <f>IF(OR($M9="",$N9=""),"",_xlfn.BETA.INV(ABS(VLOOKUP($S$1,VLookups!$A$28:$B$29,2,FALSE)-AC$3),IF($G9="L",$N9,$M9),IF($G9="L",$M9,$N9),$B9,$D9))</f>
        <v>146.05215784544049</v>
      </c>
      <c r="AD9" s="122">
        <f>IF(OR($M9="",$N9=""),"",_xlfn.BETA.INV(ABS(VLOOKUP($S$1,VLookups!$A$28:$B$29,2,FALSE)-AD$3),IF($G9="L",$N9,$M9),IF($G9="L",$M9,$N9),$B9,$D9))</f>
        <v>157.72555006081433</v>
      </c>
      <c r="AE9" s="121">
        <f>IF(OR($M9="",$N9=""),"",_xlfn.BETA.INV(ABS(VLOOKUP($S$1,VLookups!$A$28:$B$29,2,FALSE)-AE$3),IF($G9="L",$N9,$M9),IF($G9="L",$M9,$N9),$B9,$D9))</f>
        <v>173.43267451739814</v>
      </c>
      <c r="AF9" s="122">
        <f>IF(OR($M9="",$N9=""),"",_xlfn.BETA.INV(ABS(VLOOKUP($S$1,VLookups!$A$28:$B$29,2,FALSE)-AF$3),IF($G9="L",$N9,$M9),IF($G9="L",$M9,$N9),$B9,$D9))</f>
        <v>205.01383420511974</v>
      </c>
      <c r="AG9" s="17"/>
      <c r="AH9" s="208">
        <f t="shared" si="13"/>
        <v>1.8</v>
      </c>
      <c r="AI9" s="206">
        <f t="shared" si="14"/>
        <v>60</v>
      </c>
      <c r="AJ9" s="190">
        <f t="shared" ref="AJ9:CU12" si="23">IF(ISNONTEXT($AH9),AI9+$AH9,"")</f>
        <v>61.8</v>
      </c>
      <c r="AK9" s="190">
        <f t="shared" si="23"/>
        <v>63.599999999999994</v>
      </c>
      <c r="AL9" s="190">
        <f t="shared" si="23"/>
        <v>65.399999999999991</v>
      </c>
      <c r="AM9" s="190">
        <f t="shared" si="23"/>
        <v>67.199999999999989</v>
      </c>
      <c r="AN9" s="190">
        <f t="shared" si="23"/>
        <v>68.999999999999986</v>
      </c>
      <c r="AO9" s="190">
        <f t="shared" si="23"/>
        <v>70.799999999999983</v>
      </c>
      <c r="AP9" s="190">
        <f t="shared" si="23"/>
        <v>72.59999999999998</v>
      </c>
      <c r="AQ9" s="190">
        <f t="shared" si="23"/>
        <v>74.399999999999977</v>
      </c>
      <c r="AR9" s="190">
        <f t="shared" si="23"/>
        <v>76.199999999999974</v>
      </c>
      <c r="AS9" s="190">
        <f t="shared" si="23"/>
        <v>77.999999999999972</v>
      </c>
      <c r="AT9" s="190">
        <f t="shared" si="23"/>
        <v>79.799999999999969</v>
      </c>
      <c r="AU9" s="190">
        <f t="shared" si="23"/>
        <v>81.599999999999966</v>
      </c>
      <c r="AV9" s="190">
        <f t="shared" si="23"/>
        <v>83.399999999999963</v>
      </c>
      <c r="AW9" s="190">
        <f t="shared" si="23"/>
        <v>85.19999999999996</v>
      </c>
      <c r="AX9" s="190">
        <f t="shared" si="23"/>
        <v>86.999999999999957</v>
      </c>
      <c r="AY9" s="190">
        <f t="shared" si="23"/>
        <v>88.799999999999955</v>
      </c>
      <c r="AZ9" s="190">
        <f t="shared" si="23"/>
        <v>90.599999999999952</v>
      </c>
      <c r="BA9" s="190">
        <f t="shared" si="23"/>
        <v>92.399999999999949</v>
      </c>
      <c r="BB9" s="190">
        <f t="shared" si="23"/>
        <v>94.199999999999946</v>
      </c>
      <c r="BC9" s="190">
        <f t="shared" si="23"/>
        <v>95.999999999999943</v>
      </c>
      <c r="BD9" s="190">
        <f t="shared" si="23"/>
        <v>97.79999999999994</v>
      </c>
      <c r="BE9" s="190">
        <f t="shared" si="23"/>
        <v>99.599999999999937</v>
      </c>
      <c r="BF9" s="190">
        <f t="shared" si="23"/>
        <v>101.39999999999993</v>
      </c>
      <c r="BG9" s="190">
        <f t="shared" si="23"/>
        <v>103.19999999999993</v>
      </c>
      <c r="BH9" s="190">
        <f t="shared" si="23"/>
        <v>104.99999999999993</v>
      </c>
      <c r="BI9" s="190">
        <f t="shared" si="23"/>
        <v>106.79999999999993</v>
      </c>
      <c r="BJ9" s="190">
        <f t="shared" si="23"/>
        <v>108.59999999999992</v>
      </c>
      <c r="BK9" s="190">
        <f t="shared" si="23"/>
        <v>110.39999999999992</v>
      </c>
      <c r="BL9" s="190">
        <f t="shared" si="23"/>
        <v>112.19999999999992</v>
      </c>
      <c r="BM9" s="190">
        <f t="shared" si="23"/>
        <v>113.99999999999991</v>
      </c>
      <c r="BN9" s="190">
        <f t="shared" si="23"/>
        <v>115.79999999999991</v>
      </c>
      <c r="BO9" s="190">
        <f t="shared" si="23"/>
        <v>117.59999999999991</v>
      </c>
      <c r="BP9" s="190">
        <f t="shared" si="23"/>
        <v>119.39999999999991</v>
      </c>
      <c r="BQ9" s="190">
        <f t="shared" si="23"/>
        <v>121.1999999999999</v>
      </c>
      <c r="BR9" s="190">
        <f t="shared" si="23"/>
        <v>122.9999999999999</v>
      </c>
      <c r="BS9" s="190">
        <f t="shared" si="23"/>
        <v>124.7999999999999</v>
      </c>
      <c r="BT9" s="190">
        <f t="shared" si="23"/>
        <v>126.59999999999989</v>
      </c>
      <c r="BU9" s="190">
        <f t="shared" si="23"/>
        <v>128.39999999999989</v>
      </c>
      <c r="BV9" s="190">
        <f t="shared" si="23"/>
        <v>130.1999999999999</v>
      </c>
      <c r="BW9" s="190">
        <f t="shared" si="23"/>
        <v>131.99999999999991</v>
      </c>
      <c r="BX9" s="190">
        <f t="shared" si="23"/>
        <v>133.79999999999993</v>
      </c>
      <c r="BY9" s="190">
        <f t="shared" si="23"/>
        <v>135.59999999999994</v>
      </c>
      <c r="BZ9" s="190">
        <f t="shared" si="23"/>
        <v>137.39999999999995</v>
      </c>
      <c r="CA9" s="190">
        <f t="shared" si="23"/>
        <v>139.19999999999996</v>
      </c>
      <c r="CB9" s="190">
        <f t="shared" si="23"/>
        <v>140.99999999999997</v>
      </c>
      <c r="CC9" s="190">
        <f t="shared" si="23"/>
        <v>142.79999999999998</v>
      </c>
      <c r="CD9" s="190">
        <f t="shared" si="23"/>
        <v>144.6</v>
      </c>
      <c r="CE9" s="190">
        <f t="shared" si="23"/>
        <v>146.4</v>
      </c>
      <c r="CF9" s="190">
        <f t="shared" si="23"/>
        <v>148.20000000000002</v>
      </c>
      <c r="CG9" s="190">
        <f t="shared" si="23"/>
        <v>150.00000000000003</v>
      </c>
      <c r="CH9" s="190">
        <f t="shared" si="23"/>
        <v>151.80000000000004</v>
      </c>
      <c r="CI9" s="190">
        <f t="shared" si="23"/>
        <v>153.60000000000005</v>
      </c>
      <c r="CJ9" s="190">
        <f t="shared" si="23"/>
        <v>155.40000000000006</v>
      </c>
      <c r="CK9" s="190">
        <f t="shared" si="23"/>
        <v>157.20000000000007</v>
      </c>
      <c r="CL9" s="190">
        <f t="shared" si="23"/>
        <v>159.00000000000009</v>
      </c>
      <c r="CM9" s="190">
        <f t="shared" si="23"/>
        <v>160.8000000000001</v>
      </c>
      <c r="CN9" s="190">
        <f t="shared" si="23"/>
        <v>162.60000000000011</v>
      </c>
      <c r="CO9" s="190">
        <f t="shared" si="23"/>
        <v>164.40000000000012</v>
      </c>
      <c r="CP9" s="190">
        <f t="shared" si="23"/>
        <v>166.20000000000013</v>
      </c>
      <c r="CQ9" s="190">
        <f t="shared" si="23"/>
        <v>168.00000000000014</v>
      </c>
      <c r="CR9" s="190">
        <f t="shared" si="23"/>
        <v>169.80000000000015</v>
      </c>
      <c r="CS9" s="190">
        <f t="shared" si="23"/>
        <v>171.60000000000016</v>
      </c>
      <c r="CT9" s="190">
        <f t="shared" si="23"/>
        <v>173.40000000000018</v>
      </c>
      <c r="CU9" s="190">
        <f t="shared" si="23"/>
        <v>175.20000000000019</v>
      </c>
      <c r="CV9" s="190">
        <f t="shared" si="6"/>
        <v>177.0000000000002</v>
      </c>
      <c r="CW9" s="190">
        <f t="shared" si="7"/>
        <v>178.80000000000021</v>
      </c>
      <c r="CX9" s="190">
        <f t="shared" si="7"/>
        <v>180.60000000000022</v>
      </c>
      <c r="CY9" s="190">
        <f t="shared" si="7"/>
        <v>182.40000000000023</v>
      </c>
      <c r="CZ9" s="190">
        <f t="shared" si="7"/>
        <v>184.20000000000024</v>
      </c>
      <c r="DA9" s="190">
        <f t="shared" si="7"/>
        <v>186.00000000000026</v>
      </c>
      <c r="DB9" s="190">
        <f t="shared" si="7"/>
        <v>187.80000000000027</v>
      </c>
      <c r="DC9" s="190">
        <f t="shared" si="7"/>
        <v>189.60000000000028</v>
      </c>
      <c r="DD9" s="190">
        <f t="shared" si="7"/>
        <v>191.40000000000029</v>
      </c>
      <c r="DE9" s="190">
        <f t="shared" si="7"/>
        <v>193.2000000000003</v>
      </c>
      <c r="DF9" s="190">
        <f t="shared" si="7"/>
        <v>195.00000000000031</v>
      </c>
      <c r="DG9" s="190">
        <f t="shared" si="7"/>
        <v>196.80000000000032</v>
      </c>
      <c r="DH9" s="190">
        <f t="shared" si="7"/>
        <v>198.60000000000034</v>
      </c>
      <c r="DI9" s="190">
        <f t="shared" si="7"/>
        <v>200.40000000000035</v>
      </c>
      <c r="DJ9" s="190">
        <f t="shared" si="7"/>
        <v>202.20000000000036</v>
      </c>
      <c r="DK9" s="190">
        <f t="shared" si="7"/>
        <v>204.00000000000037</v>
      </c>
      <c r="DL9" s="190">
        <f t="shared" si="7"/>
        <v>205.80000000000038</v>
      </c>
      <c r="DM9" s="190">
        <f t="shared" si="7"/>
        <v>207.60000000000039</v>
      </c>
      <c r="DN9" s="190">
        <f t="shared" si="7"/>
        <v>209.4000000000004</v>
      </c>
      <c r="DO9" s="190">
        <f t="shared" si="7"/>
        <v>211.20000000000041</v>
      </c>
      <c r="DP9" s="190">
        <f t="shared" si="7"/>
        <v>213.00000000000043</v>
      </c>
      <c r="DQ9" s="190">
        <f t="shared" si="7"/>
        <v>214.80000000000044</v>
      </c>
      <c r="DR9" s="190">
        <f t="shared" si="7"/>
        <v>216.60000000000045</v>
      </c>
      <c r="DS9" s="190">
        <f t="shared" si="7"/>
        <v>218.40000000000046</v>
      </c>
      <c r="DT9" s="190">
        <f t="shared" si="7"/>
        <v>220.20000000000047</v>
      </c>
      <c r="DU9" s="190">
        <f t="shared" si="7"/>
        <v>222.00000000000048</v>
      </c>
      <c r="DV9" s="190">
        <f t="shared" si="7"/>
        <v>223.80000000000049</v>
      </c>
      <c r="DW9" s="190">
        <f t="shared" si="7"/>
        <v>225.60000000000051</v>
      </c>
      <c r="DX9" s="190">
        <f t="shared" si="7"/>
        <v>227.40000000000052</v>
      </c>
      <c r="DY9" s="190">
        <f t="shared" si="7"/>
        <v>229.20000000000053</v>
      </c>
      <c r="DZ9" s="190">
        <f t="shared" si="7"/>
        <v>231.00000000000054</v>
      </c>
      <c r="EA9" s="190">
        <f t="shared" si="7"/>
        <v>232.80000000000055</v>
      </c>
      <c r="EB9" s="190">
        <f t="shared" si="7"/>
        <v>234.60000000000056</v>
      </c>
      <c r="EC9" s="190">
        <f t="shared" si="7"/>
        <v>236.40000000000057</v>
      </c>
      <c r="ED9" s="190">
        <f t="shared" si="7"/>
        <v>238.20000000000059</v>
      </c>
      <c r="EE9" s="206">
        <f t="shared" si="16"/>
        <v>239.999</v>
      </c>
      <c r="EF9" s="207">
        <f t="shared" si="17"/>
        <v>0</v>
      </c>
      <c r="EG9" s="207">
        <f t="shared" si="17"/>
        <v>1.9456516406249967E-4</v>
      </c>
      <c r="EH9" s="207">
        <f t="shared" si="17"/>
        <v>5.3380510324048587E-4</v>
      </c>
      <c r="EI9" s="207">
        <f t="shared" si="17"/>
        <v>9.509475977782472E-4</v>
      </c>
      <c r="EJ9" s="207">
        <f t="shared" si="17"/>
        <v>1.4192639999999967E-3</v>
      </c>
      <c r="EK9" s="207">
        <f t="shared" si="17"/>
        <v>1.9221413571625481E-3</v>
      </c>
      <c r="EL9" s="207">
        <f t="shared" si="17"/>
        <v>2.4477662205629079E-3</v>
      </c>
      <c r="EM9" s="207">
        <f t="shared" si="17"/>
        <v>2.9871388243808165E-3</v>
      </c>
      <c r="EN9" s="207">
        <f t="shared" si="17"/>
        <v>3.5331165435501153E-3</v>
      </c>
      <c r="EO9" s="207">
        <f t="shared" si="17"/>
        <v>4.0798804921874932E-3</v>
      </c>
      <c r="EP9" s="207">
        <f t="shared" si="17"/>
        <v>4.6226076015164408E-3</v>
      </c>
      <c r="EQ9" s="207">
        <f t="shared" si="17"/>
        <v>5.1572543218014293E-3</v>
      </c>
      <c r="ER9" s="207">
        <f t="shared" si="17"/>
        <v>5.6804061156899609E-3</v>
      </c>
      <c r="ES9" s="207">
        <f t="shared" si="17"/>
        <v>6.1891682236416825E-3</v>
      </c>
      <c r="ET9" s="207">
        <f t="shared" si="17"/>
        <v>6.6810836302198702E-3</v>
      </c>
      <c r="EU9" s="207">
        <f t="shared" si="17"/>
        <v>7.1540696916680179E-3</v>
      </c>
      <c r="EV9" s="207">
        <f t="shared" si="20"/>
        <v>7.6063679999999944E-3</v>
      </c>
      <c r="EW9" s="207">
        <f t="shared" si="20"/>
        <v>8.036503903720708E-3</v>
      </c>
      <c r="EX9" s="207">
        <f t="shared" si="20"/>
        <v>8.4432532452618746E-3</v>
      </c>
      <c r="EY9" s="207">
        <f t="shared" si="20"/>
        <v>8.8256146054257571E-3</v>
      </c>
      <c r="EZ9" s="207">
        <f t="shared" si="20"/>
        <v>9.1827858275991305E-3</v>
      </c>
      <c r="FA9" s="207">
        <f t="shared" si="20"/>
        <v>9.5141439220094801E-3</v>
      </c>
      <c r="FB9" s="207">
        <f t="shared" si="20"/>
        <v>9.8192276779604203E-3</v>
      </c>
      <c r="FC9" s="207">
        <f t="shared" si="20"/>
        <v>1.009772247361042E-2</v>
      </c>
      <c r="FD9" s="207">
        <f t="shared" si="20"/>
        <v>1.0349446889781884E-2</v>
      </c>
      <c r="FE9" s="207">
        <f t="shared" si="20"/>
        <v>1.0574340820312495E-2</v>
      </c>
      <c r="FF9" s="207">
        <f t="shared" si="20"/>
        <v>1.0772454835726555E-2</v>
      </c>
      <c r="FG9" s="207">
        <f t="shared" si="20"/>
        <v>1.0943940605684981E-2</v>
      </c>
      <c r="FH9" s="207">
        <f t="shared" si="20"/>
        <v>1.108904222301782E-2</v>
      </c>
      <c r="FI9" s="207">
        <f t="shared" si="20"/>
        <v>1.1208088301125903E-2</v>
      </c>
      <c r="FJ9" s="207">
        <f t="shared" si="20"/>
        <v>1.1301484739272614E-2</v>
      </c>
      <c r="FK9" s="207">
        <f t="shared" si="20"/>
        <v>1.1369708068295655E-2</v>
      </c>
      <c r="FL9" s="207">
        <f t="shared" si="21"/>
        <v>1.1413299303665161E-2</v>
      </c>
      <c r="FM9" s="207">
        <f t="shared" si="21"/>
        <v>1.1432858244420531E-2</v>
      </c>
      <c r="FN9" s="207">
        <f t="shared" si="21"/>
        <v>1.1429038165949078E-2</v>
      </c>
      <c r="FO9" s="207">
        <f t="shared" si="21"/>
        <v>1.1402540862288828E-2</v>
      </c>
      <c r="FP9" s="207">
        <f t="shared" si="21"/>
        <v>1.1354112000000008E-2</v>
      </c>
      <c r="FQ9" s="207">
        <f t="shared" si="21"/>
        <v>1.1284536750927098E-2</v>
      </c>
      <c r="FR9" s="207">
        <f t="shared" si="21"/>
        <v>1.1194635675577618E-2</v>
      </c>
      <c r="FS9" s="207">
        <f t="shared" si="21"/>
        <v>1.1085260832540177E-2</v>
      </c>
      <c r="FT9" s="207">
        <f t="shared" si="21"/>
        <v>1.0957292092483445E-2</v>
      </c>
      <c r="FU9" s="207">
        <f t="shared" si="21"/>
        <v>1.0811633637923031E-2</v>
      </c>
      <c r="FV9" s="207">
        <f t="shared" si="21"/>
        <v>1.0649210632197505E-2</v>
      </c>
      <c r="FW9" s="207">
        <f t="shared" si="21"/>
        <v>1.0470966043024594E-2</v>
      </c>
      <c r="FX9" s="207">
        <f t="shared" si="21"/>
        <v>1.0277857607667648E-2</v>
      </c>
      <c r="FY9" s="207">
        <f t="shared" si="21"/>
        <v>1.0070854928174755E-2</v>
      </c>
      <c r="FZ9" s="207">
        <f t="shared" si="21"/>
        <v>9.8509366863941978E-3</v>
      </c>
      <c r="GA9" s="207">
        <f t="shared" si="21"/>
        <v>9.6190879695494756E-3</v>
      </c>
      <c r="GB9" s="207">
        <f t="shared" si="22"/>
        <v>9.3762976980998232E-3</v>
      </c>
      <c r="GC9" s="207">
        <f t="shared" si="22"/>
        <v>9.1235561484375016E-3</v>
      </c>
      <c r="GD9" s="207">
        <f t="shared" si="22"/>
        <v>8.8618525636985947E-3</v>
      </c>
      <c r="GE9" s="207">
        <f t="shared" si="22"/>
        <v>8.5921728466034041E-3</v>
      </c>
      <c r="GF9" s="207">
        <f t="shared" si="22"/>
        <v>8.3154973288076962E-3</v>
      </c>
      <c r="GG9" s="207">
        <f t="shared" si="22"/>
        <v>8.0327986117471346E-3</v>
      </c>
      <c r="GH9" s="207">
        <f t="shared" si="22"/>
        <v>7.7450394744025992E-3</v>
      </c>
      <c r="GI9" s="207">
        <f t="shared" si="22"/>
        <v>7.4531708438111029E-3</v>
      </c>
      <c r="GJ9" s="207">
        <f t="shared" si="22"/>
        <v>7.1581298245016059E-3</v>
      </c>
      <c r="GK9" s="207">
        <f t="shared" si="22"/>
        <v>6.8608377833526395E-3</v>
      </c>
      <c r="GL9" s="207">
        <f t="shared" si="22"/>
        <v>6.5621984866539342E-3</v>
      </c>
      <c r="GM9" s="207">
        <f t="shared" si="22"/>
        <v>6.2630962864105456E-3</v>
      </c>
      <c r="GN9" s="207">
        <f t="shared" si="22"/>
        <v>5.9643943531594015E-3</v>
      </c>
      <c r="GO9" s="207">
        <f t="shared" si="22"/>
        <v>5.666932952777131E-3</v>
      </c>
      <c r="GP9" s="207">
        <f t="shared" si="22"/>
        <v>5.3715277649470953E-3</v>
      </c>
      <c r="GQ9" s="207">
        <f t="shared" si="22"/>
        <v>5.0789682411252054E-3</v>
      </c>
      <c r="GR9" s="207">
        <f t="shared" si="18"/>
        <v>4.7900159999999742E-3</v>
      </c>
      <c r="GS9" s="207">
        <f t="shared" si="9"/>
        <v>4.5054032585840655E-3</v>
      </c>
      <c r="GT9" s="207">
        <f t="shared" si="9"/>
        <v>4.225831297204231E-3</v>
      </c>
      <c r="GU9" s="207">
        <f t="shared" si="9"/>
        <v>3.9519689567744038E-3</v>
      </c>
      <c r="GV9" s="207">
        <f t="shared" si="9"/>
        <v>3.6844511668452486E-3</v>
      </c>
      <c r="GW9" s="207">
        <f t="shared" si="9"/>
        <v>3.4238775030221579E-3</v>
      </c>
      <c r="GX9" s="207">
        <f t="shared" si="9"/>
        <v>3.1708107724349659E-3</v>
      </c>
      <c r="GY9" s="207">
        <f t="shared" si="9"/>
        <v>2.925775626025996E-3</v>
      </c>
      <c r="GZ9" s="207">
        <f t="shared" si="9"/>
        <v>2.6892571965001439E-3</v>
      </c>
      <c r="HA9" s="207">
        <f t="shared" si="9"/>
        <v>2.4616997608514664E-3</v>
      </c>
      <c r="HB9" s="207">
        <f t="shared" si="9"/>
        <v>2.2435054264463147E-3</v>
      </c>
      <c r="HC9" s="207">
        <f t="shared" si="9"/>
        <v>2.0350328397033884E-3</v>
      </c>
      <c r="HD9" s="207">
        <f t="shared" si="9"/>
        <v>1.8365959164671677E-3</v>
      </c>
      <c r="HE9" s="207">
        <f t="shared" si="9"/>
        <v>1.6484625932228834E-3</v>
      </c>
      <c r="HF9" s="207">
        <f t="shared" si="9"/>
        <v>1.4708535983493976E-3</v>
      </c>
      <c r="HG9" s="207">
        <f t="shared" si="9"/>
        <v>1.3039412426508923E-3</v>
      </c>
      <c r="HH9" s="207">
        <f t="shared" si="9"/>
        <v>1.1478482284498622E-3</v>
      </c>
      <c r="HI9" s="207">
        <f t="shared" si="9"/>
        <v>1.0026464765624697E-3</v>
      </c>
      <c r="HJ9" s="207">
        <f t="shared" si="9"/>
        <v>8.6835597051337996E-4</v>
      </c>
      <c r="HK9" s="207">
        <f t="shared" si="9"/>
        <v>7.4494361738065319E-4</v>
      </c>
      <c r="HL9" s="207">
        <f t="shared" si="9"/>
        <v>6.3232212469276246E-4</v>
      </c>
      <c r="HM9" s="207">
        <f t="shared" si="9"/>
        <v>5.303488928289201E-4</v>
      </c>
      <c r="HN9" s="207">
        <f t="shared" si="9"/>
        <v>4.3882492240144118E-4</v>
      </c>
      <c r="HO9" s="207">
        <f t="shared" si="9"/>
        <v>3.5749373612441366E-4</v>
      </c>
      <c r="HP9" s="207">
        <f t="shared" si="9"/>
        <v>2.8604031469705487E-4</v>
      </c>
      <c r="HQ9" s="207">
        <f t="shared" si="9"/>
        <v>2.2409004625263264E-4</v>
      </c>
      <c r="HR9" s="207">
        <f t="shared" si="9"/>
        <v>1.7120768894504063E-4</v>
      </c>
      <c r="HS9" s="207">
        <f t="shared" si="9"/>
        <v>1.2689634626497639E-4</v>
      </c>
      <c r="HT9" s="207">
        <f t="shared" si="9"/>
        <v>9.0596454696383692E-5</v>
      </c>
      <c r="HU9" s="207">
        <f t="shared" si="9"/>
        <v>6.1684783341446966E-5</v>
      </c>
      <c r="HV9" s="207">
        <f t="shared" si="9"/>
        <v>3.9473445158971208E-5</v>
      </c>
      <c r="HW9" s="207">
        <f t="shared" si="9"/>
        <v>2.3208919476648817E-5</v>
      </c>
      <c r="HX9" s="207">
        <f t="shared" si="9"/>
        <v>1.2071085452432787E-5</v>
      </c>
      <c r="HY9" s="207">
        <f t="shared" si="9"/>
        <v>5.1722661741744938E-6</v>
      </c>
      <c r="HZ9" s="207">
        <f t="shared" si="9"/>
        <v>1.5562830998257547E-6</v>
      </c>
      <c r="IA9" s="207">
        <f t="shared" si="9"/>
        <v>1.9752055294417969E-7</v>
      </c>
      <c r="IB9" s="207">
        <f t="shared" si="9"/>
        <v>3.4382572416435196E-17</v>
      </c>
    </row>
    <row r="10" spans="1:237" x14ac:dyDescent="0.25">
      <c r="A10" s="22">
        <v>7</v>
      </c>
      <c r="B10" s="124">
        <v>60</v>
      </c>
      <c r="C10" s="124">
        <v>120</v>
      </c>
      <c r="D10" s="124">
        <v>240</v>
      </c>
      <c r="E10" s="119">
        <f t="shared" si="10"/>
        <v>1</v>
      </c>
      <c r="F10" s="23">
        <f t="shared" si="11"/>
        <v>33.333333333333329</v>
      </c>
      <c r="G10" s="24" t="str">
        <f t="shared" si="12"/>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0"/>
        <v>150</v>
      </c>
      <c r="K10" s="26" t="s">
        <v>29</v>
      </c>
      <c r="L10" s="24">
        <f>IF(OR(F10="",K10=""),"",MATCH(K10,Confidence!$A$1:$A$10,0))</f>
        <v>7</v>
      </c>
      <c r="M10" s="27">
        <f t="shared" si="1"/>
        <v>2</v>
      </c>
      <c r="N10" s="27">
        <f t="shared" si="2"/>
        <v>3</v>
      </c>
      <c r="O10" s="24"/>
      <c r="P10" s="111">
        <f t="shared" si="3"/>
        <v>132</v>
      </c>
      <c r="Q10" s="111">
        <f t="shared" si="4"/>
        <v>36</v>
      </c>
      <c r="R10" s="39">
        <f t="shared" si="5"/>
        <v>1296</v>
      </c>
      <c r="S10" s="124">
        <v>150</v>
      </c>
      <c r="T10" s="218">
        <f>IF(AND(B10&gt;0,C10&gt;0,D10&gt;0,M10&gt;0,N10&gt;0,S10&gt;0,NOT(K10="")),ABS(VLOOKUP($S$1,VLookups!$A$28:$B$29,2,FALSE)-_xlfn.BETA.DIST(S10,IF(G10="L",N10,M10),IF(G10="L",M10,N10),TRUE,B10,D10)),"")</f>
        <v>0.6875</v>
      </c>
      <c r="U10" s="121">
        <f>IF(OR($M10="",$N10=""),"",_xlfn.BETA.INV(ABS(VLOOKUP($S$1,VLookups!$A$28:$B$29,2,FALSE)-U$3),IF($G10="L",$N10,$M10),IF($G10="L",$M10,$N10),$B10,$D10))</f>
        <v>77.570063319554578</v>
      </c>
      <c r="V10" s="122">
        <f>IF(OR($M10="",$N10=""),"",_xlfn.BETA.INV(ABS(VLOOKUP($S$1,VLookups!$A$28:$B$29,2,FALSE)-V$3),IF($G10="L",$N10,$M10),IF($G10="L",$M10,$N10),$B10,$D10))</f>
        <v>195.25116736856731</v>
      </c>
      <c r="W10" s="121">
        <f>IF(OR($M10="",$N10=""),"",_xlfn.BETA.INV(ABS(VLOOKUP($S$1,VLookups!$A$28:$B$29,2,FALSE)-W$3),IF($G10="L",$N10,$M10),IF($G10="L",$M10,$N10),$B10,$D10))</f>
        <v>85.660677007805532</v>
      </c>
      <c r="X10" s="122">
        <f>IF(OR($M10="",$N10=""),"",_xlfn.BETA.INV(ABS(VLOOKUP($S$1,VLookups!$A$28:$B$29,2,FALSE)-X$3),IF($G10="L",$N10,$M10),IF($G10="L",$M10,$N10),$B10,$D10))</f>
        <v>98.217083090031224</v>
      </c>
      <c r="Y10" s="121">
        <f>IF(OR($M10="",$N10=""),"",_xlfn.BETA.INV(ABS(VLOOKUP($S$1,VLookups!$A$28:$B$29,2,FALSE)-Y$3),IF($G10="L",$N10,$M10),IF($G10="L",$M10,$N10),$B10,$D10))</f>
        <v>109.02910957351898</v>
      </c>
      <c r="Z10" s="122">
        <f>IF(OR($M10="",$N10=""),"",_xlfn.BETA.INV(ABS(VLOOKUP($S$1,VLookups!$A$28:$B$29,2,FALSE)-Z$3),IF($G10="L",$N10,$M10),IF($G10="L",$M10,$N10),$B10,$D10))</f>
        <v>119.24997060811344</v>
      </c>
      <c r="AA10" s="121">
        <f>IF(OR($M10="",$N10=""),"",_xlfn.BETA.INV(ABS(VLOOKUP($S$1,VLookups!$A$28:$B$29,2,FALSE)-AA$3),IF($G10="L",$N10,$M10),IF($G10="L",$M10,$N10),$B10,$D10))</f>
        <v>129.43096226383011</v>
      </c>
      <c r="AB10" s="122">
        <f>IF(OR($M10="",$N10=""),"",_xlfn.BETA.INV(ABS(VLOOKUP($S$1,VLookups!$A$28:$B$29,2,FALSE)-AB$3),IF($G10="L",$N10,$M10),IF($G10="L",$M10,$N10),$B10,$D10))</f>
        <v>140.01000037507814</v>
      </c>
      <c r="AC10" s="121">
        <f>IF(OR($M10="",$N10=""),"",_xlfn.BETA.INV(ABS(VLOOKUP($S$1,VLookups!$A$28:$B$29,2,FALSE)-AC$3),IF($G10="L",$N10,$M10),IF($G10="L",$M10,$N10),$B10,$D10))</f>
        <v>151.51285587706519</v>
      </c>
      <c r="AD10" s="122">
        <f>IF(OR($M10="",$N10=""),"",_xlfn.BETA.INV(ABS(VLOOKUP($S$1,VLookups!$A$28:$B$29,2,FALSE)-AD$3),IF($G10="L",$N10,$M10),IF($G10="L",$M10,$N10),$B10,$D10))</f>
        <v>164.84164341438</v>
      </c>
      <c r="AE10" s="121">
        <f>IF(OR($M10="",$N10=""),"",_xlfn.BETA.INV(ABS(VLOOKUP($S$1,VLookups!$A$28:$B$29,2,FALSE)-AE$3),IF($G10="L",$N10,$M10),IF($G10="L",$M10,$N10),$B10,$D10))</f>
        <v>182.3170949300727</v>
      </c>
      <c r="AF10" s="122">
        <f>IF(OR($M10="",$N10=""),"",_xlfn.BETA.INV(ABS(VLOOKUP($S$1,VLookups!$A$28:$B$29,2,FALSE)-AF$3),IF($G10="L",$N10,$M10),IF($G10="L",$M10,$N10),$B10,$D10))</f>
        <v>214.64384231498173</v>
      </c>
      <c r="AG10" s="17"/>
      <c r="AH10" s="208">
        <f t="shared" si="13"/>
        <v>1.8</v>
      </c>
      <c r="AI10" s="206">
        <f t="shared" si="14"/>
        <v>60</v>
      </c>
      <c r="AJ10" s="190">
        <f t="shared" si="23"/>
        <v>61.8</v>
      </c>
      <c r="AK10" s="190">
        <f t="shared" si="23"/>
        <v>63.599999999999994</v>
      </c>
      <c r="AL10" s="190">
        <f t="shared" si="23"/>
        <v>65.399999999999991</v>
      </c>
      <c r="AM10" s="190">
        <f t="shared" si="23"/>
        <v>67.199999999999989</v>
      </c>
      <c r="AN10" s="190">
        <f t="shared" si="23"/>
        <v>68.999999999999986</v>
      </c>
      <c r="AO10" s="190">
        <f t="shared" si="23"/>
        <v>70.799999999999983</v>
      </c>
      <c r="AP10" s="190">
        <f t="shared" si="23"/>
        <v>72.59999999999998</v>
      </c>
      <c r="AQ10" s="190">
        <f t="shared" si="23"/>
        <v>74.399999999999977</v>
      </c>
      <c r="AR10" s="190">
        <f t="shared" si="23"/>
        <v>76.199999999999974</v>
      </c>
      <c r="AS10" s="190">
        <f t="shared" si="23"/>
        <v>77.999999999999972</v>
      </c>
      <c r="AT10" s="190">
        <f t="shared" si="23"/>
        <v>79.799999999999969</v>
      </c>
      <c r="AU10" s="190">
        <f t="shared" si="23"/>
        <v>81.599999999999966</v>
      </c>
      <c r="AV10" s="190">
        <f t="shared" si="23"/>
        <v>83.399999999999963</v>
      </c>
      <c r="AW10" s="190">
        <f t="shared" si="23"/>
        <v>85.19999999999996</v>
      </c>
      <c r="AX10" s="190">
        <f t="shared" si="23"/>
        <v>86.999999999999957</v>
      </c>
      <c r="AY10" s="190">
        <f t="shared" si="23"/>
        <v>88.799999999999955</v>
      </c>
      <c r="AZ10" s="190">
        <f t="shared" si="23"/>
        <v>90.599999999999952</v>
      </c>
      <c r="BA10" s="190">
        <f t="shared" si="23"/>
        <v>92.399999999999949</v>
      </c>
      <c r="BB10" s="190">
        <f t="shared" si="23"/>
        <v>94.199999999999946</v>
      </c>
      <c r="BC10" s="190">
        <f t="shared" si="23"/>
        <v>95.999999999999943</v>
      </c>
      <c r="BD10" s="190">
        <f t="shared" si="23"/>
        <v>97.79999999999994</v>
      </c>
      <c r="BE10" s="190">
        <f t="shared" si="23"/>
        <v>99.599999999999937</v>
      </c>
      <c r="BF10" s="190">
        <f t="shared" si="23"/>
        <v>101.39999999999993</v>
      </c>
      <c r="BG10" s="190">
        <f t="shared" si="23"/>
        <v>103.19999999999993</v>
      </c>
      <c r="BH10" s="190">
        <f t="shared" si="23"/>
        <v>104.99999999999993</v>
      </c>
      <c r="BI10" s="190">
        <f t="shared" si="23"/>
        <v>106.79999999999993</v>
      </c>
      <c r="BJ10" s="190">
        <f t="shared" si="23"/>
        <v>108.59999999999992</v>
      </c>
      <c r="BK10" s="190">
        <f t="shared" si="23"/>
        <v>110.39999999999992</v>
      </c>
      <c r="BL10" s="190">
        <f t="shared" si="23"/>
        <v>112.19999999999992</v>
      </c>
      <c r="BM10" s="190">
        <f t="shared" si="23"/>
        <v>113.99999999999991</v>
      </c>
      <c r="BN10" s="190">
        <f t="shared" si="23"/>
        <v>115.79999999999991</v>
      </c>
      <c r="BO10" s="190">
        <f t="shared" si="23"/>
        <v>117.59999999999991</v>
      </c>
      <c r="BP10" s="190">
        <f t="shared" si="23"/>
        <v>119.39999999999991</v>
      </c>
      <c r="BQ10" s="190">
        <f t="shared" si="23"/>
        <v>121.1999999999999</v>
      </c>
      <c r="BR10" s="190">
        <f t="shared" si="23"/>
        <v>122.9999999999999</v>
      </c>
      <c r="BS10" s="190">
        <f t="shared" si="23"/>
        <v>124.7999999999999</v>
      </c>
      <c r="BT10" s="190">
        <f t="shared" si="23"/>
        <v>126.59999999999989</v>
      </c>
      <c r="BU10" s="190">
        <f t="shared" si="23"/>
        <v>128.39999999999989</v>
      </c>
      <c r="BV10" s="190">
        <f t="shared" si="23"/>
        <v>130.1999999999999</v>
      </c>
      <c r="BW10" s="190">
        <f t="shared" si="23"/>
        <v>131.99999999999991</v>
      </c>
      <c r="BX10" s="190">
        <f t="shared" si="23"/>
        <v>133.79999999999993</v>
      </c>
      <c r="BY10" s="190">
        <f t="shared" si="23"/>
        <v>135.59999999999994</v>
      </c>
      <c r="BZ10" s="190">
        <f t="shared" si="23"/>
        <v>137.39999999999995</v>
      </c>
      <c r="CA10" s="190">
        <f t="shared" si="23"/>
        <v>139.19999999999996</v>
      </c>
      <c r="CB10" s="190">
        <f t="shared" si="23"/>
        <v>140.99999999999997</v>
      </c>
      <c r="CC10" s="190">
        <f t="shared" si="23"/>
        <v>142.79999999999998</v>
      </c>
      <c r="CD10" s="190">
        <f t="shared" si="23"/>
        <v>144.6</v>
      </c>
      <c r="CE10" s="190">
        <f t="shared" si="23"/>
        <v>146.4</v>
      </c>
      <c r="CF10" s="190">
        <f t="shared" si="23"/>
        <v>148.20000000000002</v>
      </c>
      <c r="CG10" s="190">
        <f t="shared" si="23"/>
        <v>150.00000000000003</v>
      </c>
      <c r="CH10" s="190">
        <f t="shared" si="23"/>
        <v>151.80000000000004</v>
      </c>
      <c r="CI10" s="190">
        <f t="shared" si="23"/>
        <v>153.60000000000005</v>
      </c>
      <c r="CJ10" s="190">
        <f t="shared" si="23"/>
        <v>155.40000000000006</v>
      </c>
      <c r="CK10" s="190">
        <f t="shared" si="23"/>
        <v>157.20000000000007</v>
      </c>
      <c r="CL10" s="190">
        <f t="shared" si="23"/>
        <v>159.00000000000009</v>
      </c>
      <c r="CM10" s="190">
        <f t="shared" si="23"/>
        <v>160.8000000000001</v>
      </c>
      <c r="CN10" s="190">
        <f t="shared" si="23"/>
        <v>162.60000000000011</v>
      </c>
      <c r="CO10" s="190">
        <f t="shared" si="23"/>
        <v>164.40000000000012</v>
      </c>
      <c r="CP10" s="190">
        <f t="shared" si="23"/>
        <v>166.20000000000013</v>
      </c>
      <c r="CQ10" s="190">
        <f t="shared" si="23"/>
        <v>168.00000000000014</v>
      </c>
      <c r="CR10" s="190">
        <f t="shared" si="23"/>
        <v>169.80000000000015</v>
      </c>
      <c r="CS10" s="190">
        <f t="shared" si="23"/>
        <v>171.60000000000016</v>
      </c>
      <c r="CT10" s="190">
        <f t="shared" si="23"/>
        <v>173.40000000000018</v>
      </c>
      <c r="CU10" s="190">
        <f t="shared" si="23"/>
        <v>175.20000000000019</v>
      </c>
      <c r="CV10" s="190">
        <f t="shared" si="6"/>
        <v>177.0000000000002</v>
      </c>
      <c r="CW10" s="190">
        <f t="shared" si="7"/>
        <v>178.80000000000021</v>
      </c>
      <c r="CX10" s="190">
        <f t="shared" si="7"/>
        <v>180.60000000000022</v>
      </c>
      <c r="CY10" s="190">
        <f t="shared" si="7"/>
        <v>182.40000000000023</v>
      </c>
      <c r="CZ10" s="190">
        <f t="shared" si="7"/>
        <v>184.20000000000024</v>
      </c>
      <c r="DA10" s="190">
        <f t="shared" si="7"/>
        <v>186.00000000000026</v>
      </c>
      <c r="DB10" s="190">
        <f t="shared" si="7"/>
        <v>187.80000000000027</v>
      </c>
      <c r="DC10" s="190">
        <f t="shared" si="7"/>
        <v>189.60000000000028</v>
      </c>
      <c r="DD10" s="190">
        <f t="shared" si="7"/>
        <v>191.40000000000029</v>
      </c>
      <c r="DE10" s="190">
        <f t="shared" si="7"/>
        <v>193.2000000000003</v>
      </c>
      <c r="DF10" s="190">
        <f t="shared" si="7"/>
        <v>195.00000000000031</v>
      </c>
      <c r="DG10" s="190">
        <f t="shared" si="7"/>
        <v>196.80000000000032</v>
      </c>
      <c r="DH10" s="190">
        <f t="shared" si="7"/>
        <v>198.60000000000034</v>
      </c>
      <c r="DI10" s="190">
        <f t="shared" si="7"/>
        <v>200.40000000000035</v>
      </c>
      <c r="DJ10" s="190">
        <f t="shared" si="7"/>
        <v>202.20000000000036</v>
      </c>
      <c r="DK10" s="190">
        <f t="shared" si="7"/>
        <v>204.00000000000037</v>
      </c>
      <c r="DL10" s="190">
        <f t="shared" si="7"/>
        <v>205.80000000000038</v>
      </c>
      <c r="DM10" s="190">
        <f t="shared" si="7"/>
        <v>207.60000000000039</v>
      </c>
      <c r="DN10" s="190">
        <f t="shared" si="7"/>
        <v>209.4000000000004</v>
      </c>
      <c r="DO10" s="190">
        <f t="shared" si="7"/>
        <v>211.20000000000041</v>
      </c>
      <c r="DP10" s="190">
        <f t="shared" si="7"/>
        <v>213.00000000000043</v>
      </c>
      <c r="DQ10" s="190">
        <f t="shared" si="7"/>
        <v>214.80000000000044</v>
      </c>
      <c r="DR10" s="190">
        <f t="shared" si="7"/>
        <v>216.60000000000045</v>
      </c>
      <c r="DS10" s="190">
        <f t="shared" si="7"/>
        <v>218.40000000000046</v>
      </c>
      <c r="DT10" s="190">
        <f t="shared" si="7"/>
        <v>220.20000000000047</v>
      </c>
      <c r="DU10" s="190">
        <f t="shared" si="7"/>
        <v>222.00000000000048</v>
      </c>
      <c r="DV10" s="190">
        <f t="shared" si="7"/>
        <v>223.80000000000049</v>
      </c>
      <c r="DW10" s="190">
        <f t="shared" si="7"/>
        <v>225.60000000000051</v>
      </c>
      <c r="DX10" s="190">
        <f t="shared" si="7"/>
        <v>227.40000000000052</v>
      </c>
      <c r="DY10" s="190">
        <f t="shared" si="7"/>
        <v>229.20000000000053</v>
      </c>
      <c r="DZ10" s="190">
        <f t="shared" si="7"/>
        <v>231.00000000000054</v>
      </c>
      <c r="EA10" s="190">
        <f t="shared" si="7"/>
        <v>232.80000000000055</v>
      </c>
      <c r="EB10" s="190">
        <f t="shared" si="7"/>
        <v>234.60000000000056</v>
      </c>
      <c r="EC10" s="190">
        <f t="shared" si="7"/>
        <v>236.40000000000057</v>
      </c>
      <c r="ED10" s="190">
        <f t="shared" si="7"/>
        <v>238.20000000000059</v>
      </c>
      <c r="EE10" s="206">
        <f t="shared" si="16"/>
        <v>239.999</v>
      </c>
      <c r="EF10" s="207">
        <f t="shared" si="17"/>
        <v>0</v>
      </c>
      <c r="EG10" s="207">
        <f t="shared" si="17"/>
        <v>6.5339999999999929E-4</v>
      </c>
      <c r="EH10" s="207">
        <f t="shared" si="17"/>
        <v>1.2805333333333316E-3</v>
      </c>
      <c r="EI10" s="207">
        <f t="shared" si="17"/>
        <v>1.8817999999999971E-3</v>
      </c>
      <c r="EJ10" s="207">
        <f t="shared" si="17"/>
        <v>2.4575999999999964E-3</v>
      </c>
      <c r="EK10" s="207">
        <f t="shared" si="17"/>
        <v>3.0083333333333294E-3</v>
      </c>
      <c r="EL10" s="207">
        <f t="shared" si="17"/>
        <v>3.5343999999999948E-3</v>
      </c>
      <c r="EM10" s="207">
        <f t="shared" si="17"/>
        <v>4.0361999999999933E-3</v>
      </c>
      <c r="EN10" s="207">
        <f t="shared" si="17"/>
        <v>4.5141333333333271E-3</v>
      </c>
      <c r="EO10" s="207">
        <f t="shared" si="17"/>
        <v>4.968599999999994E-3</v>
      </c>
      <c r="EP10" s="207">
        <f t="shared" si="17"/>
        <v>5.3999999999999925E-3</v>
      </c>
      <c r="EQ10" s="207">
        <f t="shared" si="17"/>
        <v>5.808733333333327E-3</v>
      </c>
      <c r="ER10" s="207">
        <f t="shared" si="17"/>
        <v>6.1951999999999936E-3</v>
      </c>
      <c r="ES10" s="207">
        <f t="shared" si="17"/>
        <v>6.5597999999999932E-3</v>
      </c>
      <c r="ET10" s="207">
        <f t="shared" si="17"/>
        <v>6.9029333333333288E-3</v>
      </c>
      <c r="EU10" s="207">
        <f t="shared" si="17"/>
        <v>7.2249999999999927E-3</v>
      </c>
      <c r="EV10" s="207">
        <f t="shared" si="20"/>
        <v>7.5263999999999921E-3</v>
      </c>
      <c r="EW10" s="207">
        <f t="shared" si="20"/>
        <v>7.8075333333333264E-3</v>
      </c>
      <c r="EX10" s="207">
        <f t="shared" si="20"/>
        <v>8.068799999999994E-3</v>
      </c>
      <c r="EY10" s="207">
        <f t="shared" si="20"/>
        <v>8.3105999999999944E-3</v>
      </c>
      <c r="EZ10" s="207">
        <f t="shared" si="20"/>
        <v>8.5333333333333268E-3</v>
      </c>
      <c r="FA10" s="207">
        <f t="shared" si="20"/>
        <v>8.7373999999999941E-3</v>
      </c>
      <c r="FB10" s="207">
        <f t="shared" si="20"/>
        <v>8.923199999999994E-3</v>
      </c>
      <c r="FC10" s="207">
        <f t="shared" si="20"/>
        <v>9.0911333333333275E-3</v>
      </c>
      <c r="FD10" s="207">
        <f t="shared" si="20"/>
        <v>9.2415999999999957E-3</v>
      </c>
      <c r="FE10" s="207">
        <f t="shared" si="20"/>
        <v>9.3749999999999944E-3</v>
      </c>
      <c r="FF10" s="207">
        <f t="shared" si="20"/>
        <v>9.4917333333333284E-3</v>
      </c>
      <c r="FG10" s="207">
        <f t="shared" si="20"/>
        <v>9.5921999999999969E-3</v>
      </c>
      <c r="FH10" s="207">
        <f t="shared" si="20"/>
        <v>9.6767999999999976E-3</v>
      </c>
      <c r="FI10" s="207">
        <f t="shared" si="20"/>
        <v>9.7459333333333314E-3</v>
      </c>
      <c r="FJ10" s="207">
        <f t="shared" si="20"/>
        <v>9.7999999999999979E-3</v>
      </c>
      <c r="FK10" s="207">
        <f t="shared" si="20"/>
        <v>9.8393999999999999E-3</v>
      </c>
      <c r="FL10" s="207">
        <f t="shared" si="21"/>
        <v>9.8645333333333331E-3</v>
      </c>
      <c r="FM10" s="207">
        <f t="shared" si="21"/>
        <v>9.8758000000000006E-3</v>
      </c>
      <c r="FN10" s="207">
        <f t="shared" si="21"/>
        <v>9.8736000000000015E-3</v>
      </c>
      <c r="FO10" s="207">
        <f t="shared" si="21"/>
        <v>9.8583333333333353E-3</v>
      </c>
      <c r="FP10" s="207">
        <f t="shared" si="21"/>
        <v>9.8304000000000013E-3</v>
      </c>
      <c r="FQ10" s="207">
        <f t="shared" si="21"/>
        <v>9.7902000000000024E-3</v>
      </c>
      <c r="FR10" s="207">
        <f t="shared" si="21"/>
        <v>9.7381333333333361E-3</v>
      </c>
      <c r="FS10" s="207">
        <f t="shared" si="21"/>
        <v>9.6746000000000037E-3</v>
      </c>
      <c r="FT10" s="207">
        <f t="shared" si="21"/>
        <v>9.6000000000000044E-3</v>
      </c>
      <c r="FU10" s="207">
        <f t="shared" si="21"/>
        <v>9.5147333333333393E-3</v>
      </c>
      <c r="FV10" s="207">
        <f t="shared" si="21"/>
        <v>9.4192000000000026E-3</v>
      </c>
      <c r="FW10" s="207">
        <f t="shared" si="21"/>
        <v>9.3138000000000023E-3</v>
      </c>
      <c r="FX10" s="207">
        <f t="shared" si="21"/>
        <v>9.198933333333336E-3</v>
      </c>
      <c r="FY10" s="207">
        <f t="shared" si="21"/>
        <v>9.0750000000000015E-3</v>
      </c>
      <c r="FZ10" s="207">
        <f t="shared" si="21"/>
        <v>8.9424000000000014E-3</v>
      </c>
      <c r="GA10" s="207">
        <f t="shared" si="21"/>
        <v>8.8015333333333352E-3</v>
      </c>
      <c r="GB10" s="207">
        <f t="shared" si="22"/>
        <v>8.6528000000000004E-3</v>
      </c>
      <c r="GC10" s="207">
        <f t="shared" si="22"/>
        <v>8.4966E-3</v>
      </c>
      <c r="GD10" s="207">
        <f t="shared" si="22"/>
        <v>8.3333333333333315E-3</v>
      </c>
      <c r="GE10" s="207">
        <f t="shared" si="22"/>
        <v>8.1633999999999977E-3</v>
      </c>
      <c r="GF10" s="207">
        <f t="shared" si="22"/>
        <v>7.9871999999999964E-3</v>
      </c>
      <c r="GG10" s="207">
        <f t="shared" si="22"/>
        <v>7.8051333333333276E-3</v>
      </c>
      <c r="GH10" s="207">
        <f t="shared" si="22"/>
        <v>7.6175999999999943E-3</v>
      </c>
      <c r="GI10" s="207">
        <f t="shared" si="22"/>
        <v>7.4249999999999906E-3</v>
      </c>
      <c r="GJ10" s="207">
        <f t="shared" si="22"/>
        <v>7.2277333333333228E-3</v>
      </c>
      <c r="GK10" s="207">
        <f t="shared" si="22"/>
        <v>7.0261999999999885E-3</v>
      </c>
      <c r="GL10" s="207">
        <f t="shared" si="22"/>
        <v>6.8207999999999862E-3</v>
      </c>
      <c r="GM10" s="207">
        <f t="shared" si="22"/>
        <v>6.6119333333333197E-3</v>
      </c>
      <c r="GN10" s="207">
        <f t="shared" si="22"/>
        <v>6.3999999999999847E-3</v>
      </c>
      <c r="GO10" s="207">
        <f t="shared" si="22"/>
        <v>6.1853999999999815E-3</v>
      </c>
      <c r="GP10" s="207">
        <f t="shared" si="22"/>
        <v>5.9685333333333156E-3</v>
      </c>
      <c r="GQ10" s="207">
        <f t="shared" si="22"/>
        <v>5.7497999999999777E-3</v>
      </c>
      <c r="GR10" s="207">
        <f t="shared" si="18"/>
        <v>5.5295999999999791E-3</v>
      </c>
      <c r="GS10" s="207">
        <f t="shared" si="9"/>
        <v>5.3083333333333099E-3</v>
      </c>
      <c r="GT10" s="207">
        <f t="shared" si="9"/>
        <v>5.0863999999999744E-3</v>
      </c>
      <c r="GU10" s="207">
        <f t="shared" si="9"/>
        <v>4.8641999999999731E-3</v>
      </c>
      <c r="GV10" s="207">
        <f t="shared" si="9"/>
        <v>4.6421333333333068E-3</v>
      </c>
      <c r="GW10" s="207">
        <f t="shared" si="9"/>
        <v>4.4205999999999699E-3</v>
      </c>
      <c r="GX10" s="207">
        <f t="shared" si="9"/>
        <v>4.1999999999999685E-3</v>
      </c>
      <c r="GY10" s="207">
        <f t="shared" si="9"/>
        <v>3.9807333333333013E-3</v>
      </c>
      <c r="GZ10" s="207">
        <f t="shared" si="9"/>
        <v>3.7631999999999679E-3</v>
      </c>
      <c r="HA10" s="207">
        <f t="shared" si="9"/>
        <v>3.547799999999966E-3</v>
      </c>
      <c r="HB10" s="207">
        <f t="shared" si="9"/>
        <v>3.3349333333332989E-3</v>
      </c>
      <c r="HC10" s="207">
        <f t="shared" si="9"/>
        <v>3.1249999999999637E-3</v>
      </c>
      <c r="HD10" s="207">
        <f t="shared" si="9"/>
        <v>2.9183999999999638E-3</v>
      </c>
      <c r="HE10" s="207">
        <f t="shared" si="9"/>
        <v>2.7155333333332954E-3</v>
      </c>
      <c r="HF10" s="207">
        <f t="shared" si="9"/>
        <v>2.5167999999999619E-3</v>
      </c>
      <c r="HG10" s="207">
        <f t="shared" si="9"/>
        <v>2.3225999999999599E-3</v>
      </c>
      <c r="HH10" s="207">
        <f t="shared" si="9"/>
        <v>2.1333333333332948E-3</v>
      </c>
      <c r="HI10" s="207">
        <f t="shared" si="9"/>
        <v>1.9493999999999614E-3</v>
      </c>
      <c r="HJ10" s="207">
        <f t="shared" si="9"/>
        <v>1.7711999999999617E-3</v>
      </c>
      <c r="HK10" s="207">
        <f t="shared" si="9"/>
        <v>1.5991333333332943E-3</v>
      </c>
      <c r="HL10" s="207">
        <f t="shared" si="9"/>
        <v>1.4335999999999633E-3</v>
      </c>
      <c r="HM10" s="207">
        <f t="shared" si="9"/>
        <v>1.2749999999999624E-3</v>
      </c>
      <c r="HN10" s="207">
        <f t="shared" si="9"/>
        <v>1.1237333333332974E-3</v>
      </c>
      <c r="HO10" s="207">
        <f t="shared" si="9"/>
        <v>9.8019999999996452E-4</v>
      </c>
      <c r="HP10" s="207">
        <f t="shared" si="9"/>
        <v>8.4479999999996643E-4</v>
      </c>
      <c r="HQ10" s="207">
        <f t="shared" si="9"/>
        <v>7.1793333333330142E-4</v>
      </c>
      <c r="HR10" s="207">
        <f t="shared" si="9"/>
        <v>5.999999999999697E-4</v>
      </c>
      <c r="HS10" s="207">
        <f t="shared" si="9"/>
        <v>4.9139999999997215E-4</v>
      </c>
      <c r="HT10" s="207">
        <f t="shared" si="9"/>
        <v>3.9253333333330695E-4</v>
      </c>
      <c r="HU10" s="207">
        <f t="shared" si="9"/>
        <v>3.0379999999997632E-4</v>
      </c>
      <c r="HV10" s="207">
        <f t="shared" si="9"/>
        <v>2.2559999999997857E-4</v>
      </c>
      <c r="HW10" s="207">
        <f t="shared" si="9"/>
        <v>1.5833333333331516E-4</v>
      </c>
      <c r="HX10" s="207">
        <f t="shared" si="9"/>
        <v>1.023999999999846E-4</v>
      </c>
      <c r="HY10" s="207">
        <f t="shared" si="9"/>
        <v>5.8199999999988181E-5</v>
      </c>
      <c r="HZ10" s="207">
        <f t="shared" si="9"/>
        <v>2.6133333333325072E-5</v>
      </c>
      <c r="IA10" s="207">
        <f t="shared" si="9"/>
        <v>6.5999999999957872E-6</v>
      </c>
      <c r="IB10" s="207">
        <f t="shared" si="9"/>
        <v>2.0576017375669667E-12</v>
      </c>
    </row>
    <row r="11" spans="1:237" x14ac:dyDescent="0.25">
      <c r="A11" s="22">
        <v>8</v>
      </c>
      <c r="B11" s="124">
        <v>60</v>
      </c>
      <c r="C11" s="124">
        <v>120</v>
      </c>
      <c r="D11" s="124">
        <v>240</v>
      </c>
      <c r="E11" s="119">
        <f t="shared" si="10"/>
        <v>1</v>
      </c>
      <c r="F11" s="23">
        <f t="shared" si="11"/>
        <v>33.333333333333329</v>
      </c>
      <c r="G11" s="24" t="str">
        <f t="shared" si="12"/>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0"/>
        <v>150</v>
      </c>
      <c r="K11" s="26" t="s">
        <v>28</v>
      </c>
      <c r="L11" s="24">
        <f>IF(OR(F11="",K11=""),"",MATCH(K11,Confidence!$A$1:$A$10,0))</f>
        <v>8</v>
      </c>
      <c r="M11" s="27">
        <f t="shared" si="1"/>
        <v>1.5</v>
      </c>
      <c r="N11" s="27">
        <f t="shared" si="2"/>
        <v>2</v>
      </c>
      <c r="O11" s="24"/>
      <c r="P11" s="111">
        <f t="shared" si="3"/>
        <v>137.13</v>
      </c>
      <c r="Q11" s="111">
        <f t="shared" si="4"/>
        <v>41.994</v>
      </c>
      <c r="R11" s="39">
        <f t="shared" si="5"/>
        <v>1763.496036</v>
      </c>
      <c r="S11" s="124">
        <v>150</v>
      </c>
      <c r="T11" s="218">
        <f>IF(AND(B11&gt;0,C11&gt;0,D11&gt;0,M11&gt;0,N11&gt;0,S11&gt;0,NOT(K11="")),ABS(VLOOKUP($S$1,VLookups!$A$28:$B$29,2,FALSE)-_xlfn.BETA.DIST(S11,IF(G11="L",N11,M11),IF(G11="L",M11,N11),TRUE,B11,D11)),"")</f>
        <v>0.61871843353822908</v>
      </c>
      <c r="U11" s="121">
        <f>IF(OR($M11="",$N11=""),"",_xlfn.BETA.INV(ABS(VLOOKUP($S$1,VLookups!$A$28:$B$29,2,FALSE)-U$3),IF($G11="L",$N11,$M11),IF($G11="L",$M11,$N11),$B11,$D11))</f>
        <v>73.681717488858922</v>
      </c>
      <c r="V11" s="122">
        <f>IF(OR($M11="",$N11=""),"",_xlfn.BETA.INV(ABS(VLOOKUP($S$1,VLookups!$A$28:$B$29,2,FALSE)-V$3),IF($G11="L",$N11,$M11),IF($G11="L",$M11,$N11),$B11,$D11))</f>
        <v>209.71500093327623</v>
      </c>
      <c r="W11" s="121">
        <f>IF(OR($M11="",$N11=""),"",_xlfn.BETA.INV(ABS(VLOOKUP($S$1,VLookups!$A$28:$B$29,2,FALSE)-W$3),IF($G11="L",$N11,$M11),IF($G11="L",$M11,$N11),$B11,$D11))</f>
        <v>82.157866009875477</v>
      </c>
      <c r="X11" s="122">
        <f>IF(OR($M11="",$N11=""),"",_xlfn.BETA.INV(ABS(VLOOKUP($S$1,VLookups!$A$28:$B$29,2,FALSE)-X$3),IF($G11="L",$N11,$M11),IF($G11="L",$M11,$N11),$B11,$D11))</f>
        <v>96.432172385519664</v>
      </c>
      <c r="Y11" s="121">
        <f>IF(OR($M11="",$N11=""),"",_xlfn.BETA.INV(ABS(VLOOKUP($S$1,VLookups!$A$28:$B$29,2,FALSE)-Y$3),IF($G11="L",$N11,$M11),IF($G11="L",$M11,$N11),$B11,$D11))</f>
        <v>109.36856169729293</v>
      </c>
      <c r="Z11" s="122">
        <f>IF(OR($M11="",$N11=""),"",_xlfn.BETA.INV(ABS(VLOOKUP($S$1,VLookups!$A$28:$B$29,2,FALSE)-Z$3),IF($G11="L",$N11,$M11),IF($G11="L",$M11,$N11),$B11,$D11))</f>
        <v>121.88329339568574</v>
      </c>
      <c r="AA11" s="121">
        <f>IF(OR($M11="",$N11=""),"",_xlfn.BETA.INV(ABS(VLOOKUP($S$1,VLookups!$A$28:$B$29,2,FALSE)-AA$3),IF($G11="L",$N11,$M11),IF($G11="L",$M11,$N11),$B11,$D11))</f>
        <v>134.45294876206117</v>
      </c>
      <c r="AB11" s="122">
        <f>IF(OR($M11="",$N11=""),"",_xlfn.BETA.INV(ABS(VLOOKUP($S$1,VLookups!$A$28:$B$29,2,FALSE)-AB$3),IF($G11="L",$N11,$M11),IF($G11="L",$M11,$N11),$B11,$D11))</f>
        <v>147.47598128537601</v>
      </c>
      <c r="AC11" s="121">
        <f>IF(OR($M11="",$N11=""),"",_xlfn.BETA.INV(ABS(VLOOKUP($S$1,VLookups!$A$28:$B$29,2,FALSE)-AC$3),IF($G11="L",$N11,$M11),IF($G11="L",$M11,$N11),$B11,$D11))</f>
        <v>161.43584846220006</v>
      </c>
      <c r="AD11" s="122">
        <f>IF(OR($M11="",$N11=""),"",_xlfn.BETA.INV(ABS(VLOOKUP($S$1,VLookups!$A$28:$B$29,2,FALSE)-AD$3),IF($G11="L",$N11,$M11),IF($G11="L",$M11,$N11),$B11,$D11))</f>
        <v>177.14108145953912</v>
      </c>
      <c r="AE11" s="121">
        <f>IF(OR($M11="",$N11=""),"",_xlfn.BETA.INV(ABS(VLOOKUP($S$1,VLookups!$A$28:$B$29,2,FALSE)-AE$3),IF($G11="L",$N11,$M11),IF($G11="L",$M11,$N11),$B11,$D11))</f>
        <v>196.55474628577736</v>
      </c>
      <c r="AF11" s="122">
        <f>IF(OR($M11="",$N11=""),"",_xlfn.BETA.INV(ABS(VLOOKUP($S$1,VLookups!$A$28:$B$29,2,FALSE)-AF$3),IF($G11="L",$N11,$M11),IF($G11="L",$M11,$N11),$B11,$D11))</f>
        <v>226.68715555621509</v>
      </c>
      <c r="AG11" s="17"/>
      <c r="AH11" s="208">
        <f t="shared" si="13"/>
        <v>1.8</v>
      </c>
      <c r="AI11" s="206">
        <f t="shared" si="14"/>
        <v>60</v>
      </c>
      <c r="AJ11" s="190">
        <f t="shared" si="23"/>
        <v>61.8</v>
      </c>
      <c r="AK11" s="190">
        <f t="shared" si="23"/>
        <v>63.599999999999994</v>
      </c>
      <c r="AL11" s="190">
        <f t="shared" si="23"/>
        <v>65.399999999999991</v>
      </c>
      <c r="AM11" s="190">
        <f t="shared" si="23"/>
        <v>67.199999999999989</v>
      </c>
      <c r="AN11" s="190">
        <f t="shared" si="23"/>
        <v>68.999999999999986</v>
      </c>
      <c r="AO11" s="190">
        <f t="shared" si="23"/>
        <v>70.799999999999983</v>
      </c>
      <c r="AP11" s="190">
        <f t="shared" si="23"/>
        <v>72.59999999999998</v>
      </c>
      <c r="AQ11" s="190">
        <f t="shared" si="23"/>
        <v>74.399999999999977</v>
      </c>
      <c r="AR11" s="190">
        <f t="shared" si="23"/>
        <v>76.199999999999974</v>
      </c>
      <c r="AS11" s="190">
        <f t="shared" si="23"/>
        <v>77.999999999999972</v>
      </c>
      <c r="AT11" s="190">
        <f t="shared" si="23"/>
        <v>79.799999999999969</v>
      </c>
      <c r="AU11" s="190">
        <f t="shared" si="23"/>
        <v>81.599999999999966</v>
      </c>
      <c r="AV11" s="190">
        <f t="shared" si="23"/>
        <v>83.399999999999963</v>
      </c>
      <c r="AW11" s="190">
        <f t="shared" si="23"/>
        <v>85.19999999999996</v>
      </c>
      <c r="AX11" s="190">
        <f t="shared" si="23"/>
        <v>86.999999999999957</v>
      </c>
      <c r="AY11" s="190">
        <f t="shared" si="23"/>
        <v>88.799999999999955</v>
      </c>
      <c r="AZ11" s="190">
        <f t="shared" si="23"/>
        <v>90.599999999999952</v>
      </c>
      <c r="BA11" s="190">
        <f t="shared" si="23"/>
        <v>92.399999999999949</v>
      </c>
      <c r="BB11" s="190">
        <f t="shared" si="23"/>
        <v>94.199999999999946</v>
      </c>
      <c r="BC11" s="190">
        <f t="shared" si="23"/>
        <v>95.999999999999943</v>
      </c>
      <c r="BD11" s="190">
        <f t="shared" si="23"/>
        <v>97.79999999999994</v>
      </c>
      <c r="BE11" s="190">
        <f t="shared" si="23"/>
        <v>99.599999999999937</v>
      </c>
      <c r="BF11" s="190">
        <f t="shared" si="23"/>
        <v>101.39999999999993</v>
      </c>
      <c r="BG11" s="190">
        <f t="shared" si="23"/>
        <v>103.19999999999993</v>
      </c>
      <c r="BH11" s="190">
        <f t="shared" si="23"/>
        <v>104.99999999999993</v>
      </c>
      <c r="BI11" s="190">
        <f t="shared" si="23"/>
        <v>106.79999999999993</v>
      </c>
      <c r="BJ11" s="190">
        <f t="shared" si="23"/>
        <v>108.59999999999992</v>
      </c>
      <c r="BK11" s="190">
        <f t="shared" si="23"/>
        <v>110.39999999999992</v>
      </c>
      <c r="BL11" s="190">
        <f t="shared" si="23"/>
        <v>112.19999999999992</v>
      </c>
      <c r="BM11" s="190">
        <f t="shared" si="23"/>
        <v>113.99999999999991</v>
      </c>
      <c r="BN11" s="190">
        <f t="shared" si="23"/>
        <v>115.79999999999991</v>
      </c>
      <c r="BO11" s="190">
        <f t="shared" si="23"/>
        <v>117.59999999999991</v>
      </c>
      <c r="BP11" s="190">
        <f t="shared" si="23"/>
        <v>119.39999999999991</v>
      </c>
      <c r="BQ11" s="190">
        <f t="shared" si="23"/>
        <v>121.1999999999999</v>
      </c>
      <c r="BR11" s="190">
        <f t="shared" si="23"/>
        <v>122.9999999999999</v>
      </c>
      <c r="BS11" s="190">
        <f t="shared" si="23"/>
        <v>124.7999999999999</v>
      </c>
      <c r="BT11" s="190">
        <f t="shared" si="23"/>
        <v>126.59999999999989</v>
      </c>
      <c r="BU11" s="190">
        <f t="shared" si="23"/>
        <v>128.39999999999989</v>
      </c>
      <c r="BV11" s="190">
        <f t="shared" si="23"/>
        <v>130.1999999999999</v>
      </c>
      <c r="BW11" s="190">
        <f t="shared" si="23"/>
        <v>131.99999999999991</v>
      </c>
      <c r="BX11" s="190">
        <f t="shared" si="23"/>
        <v>133.79999999999993</v>
      </c>
      <c r="BY11" s="190">
        <f t="shared" si="23"/>
        <v>135.59999999999994</v>
      </c>
      <c r="BZ11" s="190">
        <f t="shared" si="23"/>
        <v>137.39999999999995</v>
      </c>
      <c r="CA11" s="190">
        <f t="shared" si="23"/>
        <v>139.19999999999996</v>
      </c>
      <c r="CB11" s="190">
        <f t="shared" si="23"/>
        <v>140.99999999999997</v>
      </c>
      <c r="CC11" s="190">
        <f t="shared" si="23"/>
        <v>142.79999999999998</v>
      </c>
      <c r="CD11" s="190">
        <f t="shared" si="23"/>
        <v>144.6</v>
      </c>
      <c r="CE11" s="190">
        <f t="shared" si="23"/>
        <v>146.4</v>
      </c>
      <c r="CF11" s="190">
        <f t="shared" si="23"/>
        <v>148.20000000000002</v>
      </c>
      <c r="CG11" s="190">
        <f t="shared" si="23"/>
        <v>150.00000000000003</v>
      </c>
      <c r="CH11" s="190">
        <f t="shared" si="23"/>
        <v>151.80000000000004</v>
      </c>
      <c r="CI11" s="190">
        <f t="shared" si="23"/>
        <v>153.60000000000005</v>
      </c>
      <c r="CJ11" s="190">
        <f t="shared" si="23"/>
        <v>155.40000000000006</v>
      </c>
      <c r="CK11" s="190">
        <f t="shared" si="23"/>
        <v>157.20000000000007</v>
      </c>
      <c r="CL11" s="190">
        <f t="shared" si="23"/>
        <v>159.00000000000009</v>
      </c>
      <c r="CM11" s="190">
        <f t="shared" si="23"/>
        <v>160.8000000000001</v>
      </c>
      <c r="CN11" s="190">
        <f t="shared" si="23"/>
        <v>162.60000000000011</v>
      </c>
      <c r="CO11" s="190">
        <f t="shared" si="23"/>
        <v>164.40000000000012</v>
      </c>
      <c r="CP11" s="190">
        <f t="shared" si="23"/>
        <v>166.20000000000013</v>
      </c>
      <c r="CQ11" s="190">
        <f t="shared" si="23"/>
        <v>168.00000000000014</v>
      </c>
      <c r="CR11" s="190">
        <f t="shared" si="23"/>
        <v>169.80000000000015</v>
      </c>
      <c r="CS11" s="190">
        <f t="shared" si="23"/>
        <v>171.60000000000016</v>
      </c>
      <c r="CT11" s="190">
        <f t="shared" si="23"/>
        <v>173.40000000000018</v>
      </c>
      <c r="CU11" s="190">
        <f t="shared" si="23"/>
        <v>175.20000000000019</v>
      </c>
      <c r="CV11" s="190">
        <f t="shared" si="6"/>
        <v>177.0000000000002</v>
      </c>
      <c r="CW11" s="190">
        <f t="shared" si="7"/>
        <v>178.80000000000021</v>
      </c>
      <c r="CX11" s="190">
        <f t="shared" si="7"/>
        <v>180.60000000000022</v>
      </c>
      <c r="CY11" s="190">
        <f t="shared" si="7"/>
        <v>182.40000000000023</v>
      </c>
      <c r="CZ11" s="190">
        <f t="shared" si="7"/>
        <v>184.20000000000024</v>
      </c>
      <c r="DA11" s="190">
        <f t="shared" si="7"/>
        <v>186.00000000000026</v>
      </c>
      <c r="DB11" s="190">
        <f t="shared" si="7"/>
        <v>187.80000000000027</v>
      </c>
      <c r="DC11" s="190">
        <f t="shared" si="7"/>
        <v>189.60000000000028</v>
      </c>
      <c r="DD11" s="190">
        <f t="shared" si="7"/>
        <v>191.40000000000029</v>
      </c>
      <c r="DE11" s="190">
        <f t="shared" si="7"/>
        <v>193.2000000000003</v>
      </c>
      <c r="DF11" s="190">
        <f t="shared" si="7"/>
        <v>195.00000000000031</v>
      </c>
      <c r="DG11" s="190">
        <f t="shared" si="7"/>
        <v>196.80000000000032</v>
      </c>
      <c r="DH11" s="190">
        <f t="shared" si="7"/>
        <v>198.60000000000034</v>
      </c>
      <c r="DI11" s="190">
        <f t="shared" si="7"/>
        <v>200.40000000000035</v>
      </c>
      <c r="DJ11" s="190">
        <f t="shared" si="7"/>
        <v>202.20000000000036</v>
      </c>
      <c r="DK11" s="190">
        <f t="shared" si="7"/>
        <v>204.00000000000037</v>
      </c>
      <c r="DL11" s="190">
        <f t="shared" si="7"/>
        <v>205.80000000000038</v>
      </c>
      <c r="DM11" s="190">
        <f t="shared" si="7"/>
        <v>207.60000000000039</v>
      </c>
      <c r="DN11" s="190">
        <f t="shared" ref="DN11:ED11" si="24">IF(ISNONTEXT($AH11),DM11+$AH11,"")</f>
        <v>209.4000000000004</v>
      </c>
      <c r="DO11" s="190">
        <f t="shared" si="24"/>
        <v>211.20000000000041</v>
      </c>
      <c r="DP11" s="190">
        <f t="shared" si="24"/>
        <v>213.00000000000043</v>
      </c>
      <c r="DQ11" s="190">
        <f t="shared" si="24"/>
        <v>214.80000000000044</v>
      </c>
      <c r="DR11" s="190">
        <f t="shared" si="24"/>
        <v>216.60000000000045</v>
      </c>
      <c r="DS11" s="190">
        <f t="shared" si="24"/>
        <v>218.40000000000046</v>
      </c>
      <c r="DT11" s="190">
        <f t="shared" si="24"/>
        <v>220.20000000000047</v>
      </c>
      <c r="DU11" s="190">
        <f t="shared" si="24"/>
        <v>222.00000000000048</v>
      </c>
      <c r="DV11" s="190">
        <f t="shared" si="24"/>
        <v>223.80000000000049</v>
      </c>
      <c r="DW11" s="190">
        <f t="shared" si="24"/>
        <v>225.60000000000051</v>
      </c>
      <c r="DX11" s="190">
        <f t="shared" si="24"/>
        <v>227.40000000000052</v>
      </c>
      <c r="DY11" s="190">
        <f t="shared" si="24"/>
        <v>229.20000000000053</v>
      </c>
      <c r="DZ11" s="190">
        <f t="shared" si="24"/>
        <v>231.00000000000054</v>
      </c>
      <c r="EA11" s="190">
        <f t="shared" si="24"/>
        <v>232.80000000000055</v>
      </c>
      <c r="EB11" s="190">
        <f t="shared" si="24"/>
        <v>234.60000000000056</v>
      </c>
      <c r="EC11" s="190">
        <f t="shared" si="24"/>
        <v>236.40000000000057</v>
      </c>
      <c r="ED11" s="190">
        <f t="shared" si="24"/>
        <v>238.20000000000059</v>
      </c>
      <c r="EE11" s="206">
        <f t="shared" si="16"/>
        <v>239.999</v>
      </c>
      <c r="EF11" s="207">
        <f t="shared" si="17"/>
        <v>0</v>
      </c>
      <c r="EG11" s="207">
        <f t="shared" si="17"/>
        <v>2.0624999999999988E-3</v>
      </c>
      <c r="EH11" s="207">
        <f t="shared" si="17"/>
        <v>2.8873526898450675E-3</v>
      </c>
      <c r="EI11" s="207">
        <f t="shared" si="17"/>
        <v>3.5001860069621038E-3</v>
      </c>
      <c r="EJ11" s="207">
        <f t="shared" si="17"/>
        <v>3.9999999999999966E-3</v>
      </c>
      <c r="EK11" s="207">
        <f t="shared" si="17"/>
        <v>4.4255512054683314E-3</v>
      </c>
      <c r="EL11" s="207">
        <f t="shared" si="17"/>
        <v>4.7969174129503878E-3</v>
      </c>
      <c r="EM11" s="207">
        <f t="shared" si="17"/>
        <v>5.1261431651876401E-3</v>
      </c>
      <c r="EN11" s="207">
        <f t="shared" si="17"/>
        <v>5.4211519890968599E-3</v>
      </c>
      <c r="EO11" s="207">
        <f t="shared" si="17"/>
        <v>5.6874999999999972E-3</v>
      </c>
      <c r="EP11" s="207">
        <f t="shared" si="17"/>
        <v>5.9292706128157065E-3</v>
      </c>
      <c r="EQ11" s="207">
        <f t="shared" si="17"/>
        <v>6.1495751321172997E-3</v>
      </c>
      <c r="ER11" s="207">
        <f t="shared" si="17"/>
        <v>6.3508529610858799E-3</v>
      </c>
      <c r="ES11" s="207">
        <f t="shared" si="17"/>
        <v>6.5350616867784761E-3</v>
      </c>
      <c r="ET11" s="207">
        <f t="shared" si="17"/>
        <v>6.7038028179699748E-3</v>
      </c>
      <c r="EU11" s="207">
        <f t="shared" si="17"/>
        <v>6.8584080089089637E-3</v>
      </c>
      <c r="EV11" s="207">
        <f t="shared" si="20"/>
        <v>6.9999999999999967E-3</v>
      </c>
      <c r="EW11" s="207">
        <f t="shared" si="20"/>
        <v>7.1295368109638669E-3</v>
      </c>
      <c r="EX11" s="207">
        <f t="shared" si="20"/>
        <v>7.2478445071621081E-3</v>
      </c>
      <c r="EY11" s="207">
        <f t="shared" si="20"/>
        <v>7.3556419672248848E-3</v>
      </c>
      <c r="EZ11" s="207">
        <f t="shared" si="20"/>
        <v>7.4535599249992953E-3</v>
      </c>
      <c r="FA11" s="207">
        <f t="shared" si="20"/>
        <v>7.5421558312814829E-3</v>
      </c>
      <c r="FB11" s="207">
        <f t="shared" si="20"/>
        <v>7.6219256097130698E-3</v>
      </c>
      <c r="FC11" s="207">
        <f t="shared" si="20"/>
        <v>7.6933130686474846E-3</v>
      </c>
      <c r="FD11" s="207">
        <f t="shared" si="20"/>
        <v>7.7567175188133939E-3</v>
      </c>
      <c r="FE11" s="207">
        <f t="shared" si="20"/>
        <v>7.8124999999999974E-3</v>
      </c>
      <c r="FF11" s="207">
        <f t="shared" si="20"/>
        <v>7.8609884167888736E-3</v>
      </c>
      <c r="FG11" s="207">
        <f t="shared" si="20"/>
        <v>7.9024818095330008E-3</v>
      </c>
      <c r="FH11" s="207">
        <f t="shared" si="20"/>
        <v>7.9372539331937705E-3</v>
      </c>
      <c r="FI11" s="207">
        <f t="shared" si="20"/>
        <v>7.9655562772197857E-3</v>
      </c>
      <c r="FJ11" s="207">
        <f t="shared" si="20"/>
        <v>7.9876206302836716E-3</v>
      </c>
      <c r="FK11" s="207">
        <f t="shared" si="20"/>
        <v>8.0036612715681538E-3</v>
      </c>
      <c r="FL11" s="207">
        <f t="shared" si="21"/>
        <v>8.013876853447538E-3</v>
      </c>
      <c r="FM11" s="207">
        <f t="shared" si="21"/>
        <v>8.0184520274593322E-3</v>
      </c>
      <c r="FN11" s="207">
        <f t="shared" si="21"/>
        <v>8.0175588554122872E-3</v>
      </c>
      <c r="FO11" s="207">
        <f t="shared" si="21"/>
        <v>8.0113580396140634E-3</v>
      </c>
      <c r="FP11" s="207">
        <f t="shared" si="21"/>
        <v>8.0000000000000002E-3</v>
      </c>
      <c r="FQ11" s="207">
        <f t="shared" si="21"/>
        <v>7.983625821016414E-3</v>
      </c>
      <c r="FR11" s="207">
        <f t="shared" si="21"/>
        <v>7.9623680871682631E-3</v>
      </c>
      <c r="FS11" s="207">
        <f t="shared" si="21"/>
        <v>7.9363516229646307E-3</v>
      </c>
      <c r="FT11" s="207">
        <f t="shared" si="21"/>
        <v>7.9056941504209478E-3</v>
      </c>
      <c r="FU11" s="207">
        <f t="shared" si="21"/>
        <v>7.8705068751778774E-3</v>
      </c>
      <c r="FV11" s="207">
        <f t="shared" si="21"/>
        <v>7.8308950105761659E-3</v>
      </c>
      <c r="FW11" s="207">
        <f t="shared" si="21"/>
        <v>7.7869582476086255E-3</v>
      </c>
      <c r="FX11" s="207">
        <f t="shared" si="21"/>
        <v>7.738791177495933E-3</v>
      </c>
      <c r="FY11" s="207">
        <f t="shared" si="21"/>
        <v>7.6864836726555268E-3</v>
      </c>
      <c r="FZ11" s="207">
        <f t="shared" si="21"/>
        <v>7.630121231015927E-3</v>
      </c>
      <c r="GA11" s="207">
        <f t="shared" si="21"/>
        <v>7.5697852879428179E-3</v>
      </c>
      <c r="GB11" s="207">
        <f t="shared" si="22"/>
        <v>7.5055534994651341E-3</v>
      </c>
      <c r="GC11" s="207">
        <f t="shared" si="22"/>
        <v>7.4374999999999997E-3</v>
      </c>
      <c r="GD11" s="207">
        <f t="shared" si="22"/>
        <v>7.3656956373598682E-3</v>
      </c>
      <c r="GE11" s="207">
        <f t="shared" si="22"/>
        <v>7.290208187470823E-3</v>
      </c>
      <c r="GF11" s="207">
        <f t="shared" si="22"/>
        <v>7.2111025509279765E-3</v>
      </c>
      <c r="GG11" s="207">
        <f t="shared" si="22"/>
        <v>7.1284409332538368E-3</v>
      </c>
      <c r="GH11" s="207">
        <f t="shared" si="22"/>
        <v>7.0422830105016342E-3</v>
      </c>
      <c r="GI11" s="207">
        <f t="shared" si="22"/>
        <v>6.9526860816521794E-3</v>
      </c>
      <c r="GJ11" s="207">
        <f t="shared" si="22"/>
        <v>6.8597052090855534E-3</v>
      </c>
      <c r="GK11" s="207">
        <f t="shared" si="22"/>
        <v>6.7633933482633742E-3</v>
      </c>
      <c r="GL11" s="207">
        <f t="shared" si="22"/>
        <v>6.6638014676309127E-3</v>
      </c>
      <c r="GM11" s="207">
        <f t="shared" si="22"/>
        <v>6.5609786596377614E-3</v>
      </c>
      <c r="GN11" s="207">
        <f t="shared" si="22"/>
        <v>6.4549722436790195E-3</v>
      </c>
      <c r="GO11" s="207">
        <f t="shared" si="22"/>
        <v>6.345827861674147E-3</v>
      </c>
      <c r="GP11" s="207">
        <f t="shared" si="22"/>
        <v>6.2335895669260073E-3</v>
      </c>
      <c r="GQ11" s="207">
        <f t="shared" si="22"/>
        <v>6.1182999068368528E-3</v>
      </c>
      <c r="GR11" s="207">
        <f t="shared" si="18"/>
        <v>5.999999999999988E-3</v>
      </c>
      <c r="GS11" s="207">
        <f t="shared" si="9"/>
        <v>5.8787296081343468E-3</v>
      </c>
      <c r="GT11" s="207">
        <f t="shared" si="9"/>
        <v>5.7545272032837906E-3</v>
      </c>
      <c r="GU11" s="207">
        <f t="shared" si="9"/>
        <v>5.627430030662294E-3</v>
      </c>
      <c r="GV11" s="207">
        <f t="shared" ref="GV11:HK26" si="25">IF(ISNONTEXT($Q11),IF($G11="R",_xlfn.BETA.DIST(CY11,$M11,$N11,FALSE,$B11,$D11),_xlfn.BETA.DIST(CY11,$N11,$M11,FALSE,$B11,$D11)),NA())</f>
        <v>5.4974741674901984E-3</v>
      </c>
      <c r="GW11" s="207">
        <f t="shared" si="25"/>
        <v>5.3646945781345712E-3</v>
      </c>
      <c r="GX11" s="207">
        <f t="shared" si="25"/>
        <v>5.229125165837953E-3</v>
      </c>
      <c r="GY11" s="207">
        <f t="shared" si="25"/>
        <v>5.0907988212940299E-3</v>
      </c>
      <c r="GZ11" s="207">
        <f t="shared" si="25"/>
        <v>4.9497474683058099E-3</v>
      </c>
      <c r="HA11" s="207">
        <f t="shared" si="25"/>
        <v>4.8060021067410884E-3</v>
      </c>
      <c r="HB11" s="207">
        <f t="shared" si="25"/>
        <v>4.6595928529813988E-3</v>
      </c>
      <c r="HC11" s="207">
        <f t="shared" si="25"/>
        <v>4.510548978043925E-3</v>
      </c>
      <c r="HD11" s="207">
        <f t="shared" si="25"/>
        <v>4.3588989435406466E-3</v>
      </c>
      <c r="HE11" s="207">
        <f t="shared" si="25"/>
        <v>4.2046704356253628E-3</v>
      </c>
      <c r="HF11" s="207">
        <f t="shared" si="25"/>
        <v>4.0478903970668995E-3</v>
      </c>
      <c r="HG11" s="207">
        <f t="shared" si="25"/>
        <v>3.8885850575755367E-3</v>
      </c>
      <c r="HH11" s="207">
        <f t="shared" si="25"/>
        <v>3.7267799624996164E-3</v>
      </c>
      <c r="HI11" s="207">
        <f t="shared" si="25"/>
        <v>3.5624999999999646E-3</v>
      </c>
      <c r="HJ11" s="207">
        <f t="shared" si="25"/>
        <v>3.3957694268014946E-3</v>
      </c>
      <c r="HK11" s="207">
        <f t="shared" si="25"/>
        <v>3.2266118926135667E-3</v>
      </c>
      <c r="HL11" s="207">
        <f t="shared" ref="HL11:IA26" si="26">IF(ISNONTEXT($Q11),IF($G11="R",_xlfn.BETA.DIST(DO11,$M11,$N11,FALSE,$B11,$D11),_xlfn.BETA.DIST(DO11,$N11,$M11,FALSE,$B11,$D11)),NA())</f>
        <v>3.0550504633038537E-3</v>
      </c>
      <c r="HM11" s="207">
        <f t="shared" si="26"/>
        <v>2.8811076429039852E-3</v>
      </c>
      <c r="HN11" s="207">
        <f t="shared" si="26"/>
        <v>2.7048053945195375E-3</v>
      </c>
      <c r="HO11" s="207">
        <f t="shared" si="26"/>
        <v>2.526165160211508E-3</v>
      </c>
      <c r="HP11" s="207">
        <f t="shared" si="26"/>
        <v>2.345207879911668E-3</v>
      </c>
      <c r="HQ11" s="207">
        <f t="shared" si="26"/>
        <v>2.161954009429591E-3</v>
      </c>
      <c r="HR11" s="207">
        <f t="shared" si="26"/>
        <v>1.9764235376051871E-3</v>
      </c>
      <c r="HS11" s="207">
        <f t="shared" si="26"/>
        <v>1.7886360026567222E-3</v>
      </c>
      <c r="HT11" s="207">
        <f t="shared" si="26"/>
        <v>1.5986105077708528E-3</v>
      </c>
      <c r="HU11" s="207">
        <f t="shared" si="26"/>
        <v>1.4063657359780846E-3</v>
      </c>
      <c r="HV11" s="207">
        <f t="shared" si="26"/>
        <v>1.2119199643540243E-3</v>
      </c>
      <c r="HW11" s="207">
        <f t="shared" si="26"/>
        <v>1.0152910775842084E-3</v>
      </c>
      <c r="HX11" s="207">
        <f t="shared" si="26"/>
        <v>8.164965809276648E-4</v>
      </c>
      <c r="HY11" s="207">
        <f t="shared" si="26"/>
        <v>6.1555361261219396E-4</v>
      </c>
      <c r="HZ11" s="207">
        <f t="shared" si="26"/>
        <v>4.1247895569208756E-4</v>
      </c>
      <c r="IA11" s="207">
        <f t="shared" si="26"/>
        <v>2.0728904939714638E-4</v>
      </c>
      <c r="IB11" s="207">
        <f t="shared" ref="IB11:IB74" si="27">IF(ISNONTEXT($Q11),IF($G11="R",_xlfn.BETA.DIST(EE11,$M11,$N11,FALSE,$B11,$D11),_xlfn.BETA.DIST(EE11,$N11,$M11,FALSE,$B11,$D11)),NA())</f>
        <v>1.1574041923899473E-7</v>
      </c>
    </row>
    <row r="12" spans="1:237" x14ac:dyDescent="0.25">
      <c r="A12" s="22">
        <v>9</v>
      </c>
      <c r="B12" s="124">
        <v>60</v>
      </c>
      <c r="C12" s="124">
        <v>120</v>
      </c>
      <c r="D12" s="124">
        <v>240</v>
      </c>
      <c r="E12" s="119">
        <f t="shared" si="10"/>
        <v>1</v>
      </c>
      <c r="F12" s="23">
        <f t="shared" si="11"/>
        <v>33.333333333333329</v>
      </c>
      <c r="G12" s="24" t="str">
        <f t="shared" si="12"/>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0"/>
        <v>150</v>
      </c>
      <c r="K12" s="26" t="s">
        <v>52</v>
      </c>
      <c r="L12" s="24">
        <f>IF(OR(F12="",K12=""),"",MATCH(K12,Confidence!$A$1:$A$10,0))</f>
        <v>9</v>
      </c>
      <c r="M12" s="27">
        <f t="shared" si="1"/>
        <v>1.25</v>
      </c>
      <c r="N12" s="27">
        <f t="shared" si="2"/>
        <v>1.5</v>
      </c>
      <c r="O12" s="24"/>
      <c r="P12" s="111">
        <f t="shared" si="3"/>
        <v>141.81</v>
      </c>
      <c r="Q12" s="111">
        <f t="shared" si="4"/>
        <v>46.277999999999999</v>
      </c>
      <c r="R12" s="39">
        <f t="shared" si="5"/>
        <v>2141.653284</v>
      </c>
      <c r="S12" s="124">
        <v>150</v>
      </c>
      <c r="T12" s="218">
        <f>IF(AND(B12&gt;0,C12&gt;0,D12&gt;0,M12&gt;0,N12&gt;0,S12&gt;0,NOT(K12="")),ABS(VLOOKUP($S$1,VLookups!$A$28:$B$29,2,FALSE)-_xlfn.BETA.DIST(S12,IF(G12="L",N12,M12),IF(G12="L",M12,N12),TRUE,B12,D12)),"")</f>
        <v>0.56972798210136988</v>
      </c>
      <c r="U12" s="121">
        <f>IF(OR($M12="",$N12=""),"",_xlfn.BETA.INV(ABS(VLOOKUP($S$1,VLookups!$A$28:$B$29,2,FALSE)-U$3),IF($G12="L",$N12,$M12),IF($G12="L",$M12,$N12),$B12,$D12))</f>
        <v>71.402520731020957</v>
      </c>
      <c r="V12" s="122">
        <f>IF(OR($M12="",$N12=""),"",_xlfn.BETA.INV(ABS(VLOOKUP($S$1,VLookups!$A$28:$B$29,2,FALSE)-V$3),IF($G12="L",$N12,$M12),IF($G12="L",$M12,$N12),$B12,$D12))</f>
        <v>219.60967504264823</v>
      </c>
      <c r="W12" s="121">
        <f>IF(OR($M12="",$N12=""),"",_xlfn.BETA.INV(ABS(VLOOKUP($S$1,VLookups!$A$28:$B$29,2,FALSE)-W$3),IF($G12="L",$N12,$M12),IF($G12="L",$M12,$N12),$B12,$D12))</f>
        <v>80.079239306960403</v>
      </c>
      <c r="X12" s="122">
        <f>IF(OR($M12="",$N12=""),"",_xlfn.BETA.INV(ABS(VLOOKUP($S$1,VLookups!$A$28:$B$29,2,FALSE)-X$3),IF($G12="L",$N12,$M12),IF($G12="L",$M12,$N12),$B12,$D12))</f>
        <v>95.716117040680643</v>
      </c>
      <c r="Y12" s="121">
        <f>IF(OR($M12="",$N12=""),"",_xlfn.BETA.INV(ABS(VLOOKUP($S$1,VLookups!$A$28:$B$29,2,FALSE)-Y$3),IF($G12="L",$N12,$M12),IF($G12="L",$M12,$N12),$B12,$D12))</f>
        <v>110.47368760130865</v>
      </c>
      <c r="Z12" s="122">
        <f>IF(OR($M12="",$N12=""),"",_xlfn.BETA.INV(ABS(VLOOKUP($S$1,VLookups!$A$28:$B$29,2,FALSE)-Z$3),IF($G12="L",$N12,$M12),IF($G12="L",$M12,$N12),$B12,$D12))</f>
        <v>124.98190010150024</v>
      </c>
      <c r="AA12" s="121">
        <f>IF(OR($M12="",$N12=""),"",_xlfn.BETA.INV(ABS(VLOOKUP($S$1,VLookups!$A$28:$B$29,2,FALSE)-AA$3),IF($G12="L",$N12,$M12),IF($G12="L",$M12,$N12),$B12,$D12))</f>
        <v>139.59213737679863</v>
      </c>
      <c r="AB12" s="122">
        <f>IF(OR($M12="",$N12=""),"",_xlfn.BETA.INV(ABS(VLOOKUP($S$1,VLookups!$A$28:$B$29,2,FALSE)-AB$3),IF($G12="L",$N12,$M12),IF($G12="L",$M12,$N12),$B12,$D12))</f>
        <v>154.60774886915686</v>
      </c>
      <c r="AC12" s="121">
        <f>IF(OR($M12="",$N12=""),"",_xlfn.BETA.INV(ABS(VLOOKUP($S$1,VLookups!$A$28:$B$29,2,FALSE)-AC$3),IF($G12="L",$N12,$M12),IF($G12="L",$M12,$N12),$B12,$D12))</f>
        <v>170.39443028035504</v>
      </c>
      <c r="AD12" s="122">
        <f>IF(OR($M12="",$N12=""),"",_xlfn.BETA.INV(ABS(VLOOKUP($S$1,VLookups!$A$28:$B$29,2,FALSE)-AD$3),IF($G12="L",$N12,$M12),IF($G12="L",$M12,$N12),$B12,$D12))</f>
        <v>187.54134804875224</v>
      </c>
      <c r="AE12" s="121">
        <f>IF(OR($M12="",$N12=""),"",_xlfn.BETA.INV(ABS(VLOOKUP($S$1,VLookups!$A$28:$B$29,2,FALSE)-AE$3),IF($G12="L",$N12,$M12),IF($G12="L",$M12,$N12),$B12,$D12))</f>
        <v>207.38666869251068</v>
      </c>
      <c r="AF12" s="122">
        <f>IF(OR($M12="",$N12=""),"",_xlfn.BETA.INV(ABS(VLOOKUP($S$1,VLookups!$A$28:$B$29,2,FALSE)-AF$3),IF($G12="L",$N12,$M12),IF($G12="L",$M12,$N12),$B12,$D12))</f>
        <v>233.08147290594661</v>
      </c>
      <c r="AG12" s="17"/>
      <c r="AH12" s="208">
        <f t="shared" si="13"/>
        <v>1.8</v>
      </c>
      <c r="AI12" s="206">
        <f t="shared" si="14"/>
        <v>60</v>
      </c>
      <c r="AJ12" s="190">
        <f t="shared" si="23"/>
        <v>61.8</v>
      </c>
      <c r="AK12" s="190">
        <f t="shared" si="23"/>
        <v>63.599999999999994</v>
      </c>
      <c r="AL12" s="190">
        <f t="shared" si="23"/>
        <v>65.399999999999991</v>
      </c>
      <c r="AM12" s="190">
        <f t="shared" si="23"/>
        <v>67.199999999999989</v>
      </c>
      <c r="AN12" s="190">
        <f t="shared" si="23"/>
        <v>68.999999999999986</v>
      </c>
      <c r="AO12" s="190">
        <f t="shared" si="23"/>
        <v>70.799999999999983</v>
      </c>
      <c r="AP12" s="190">
        <f t="shared" si="23"/>
        <v>72.59999999999998</v>
      </c>
      <c r="AQ12" s="190">
        <f t="shared" si="23"/>
        <v>74.399999999999977</v>
      </c>
      <c r="AR12" s="190">
        <f t="shared" si="23"/>
        <v>76.199999999999974</v>
      </c>
      <c r="AS12" s="190">
        <f t="shared" si="23"/>
        <v>77.999999999999972</v>
      </c>
      <c r="AT12" s="190">
        <f t="shared" si="23"/>
        <v>79.799999999999969</v>
      </c>
      <c r="AU12" s="190">
        <f t="shared" si="23"/>
        <v>81.599999999999966</v>
      </c>
      <c r="AV12" s="190">
        <f t="shared" si="23"/>
        <v>83.399999999999963</v>
      </c>
      <c r="AW12" s="190">
        <f t="shared" si="23"/>
        <v>85.19999999999996</v>
      </c>
      <c r="AX12" s="190">
        <f t="shared" si="23"/>
        <v>86.999999999999957</v>
      </c>
      <c r="AY12" s="190">
        <f t="shared" si="23"/>
        <v>88.799999999999955</v>
      </c>
      <c r="AZ12" s="190">
        <f t="shared" si="23"/>
        <v>90.599999999999952</v>
      </c>
      <c r="BA12" s="190">
        <f t="shared" si="23"/>
        <v>92.399999999999949</v>
      </c>
      <c r="BB12" s="190">
        <f t="shared" si="23"/>
        <v>94.199999999999946</v>
      </c>
      <c r="BC12" s="190">
        <f t="shared" si="23"/>
        <v>95.999999999999943</v>
      </c>
      <c r="BD12" s="190">
        <f t="shared" si="23"/>
        <v>97.79999999999994</v>
      </c>
      <c r="BE12" s="190">
        <f t="shared" si="23"/>
        <v>99.599999999999937</v>
      </c>
      <c r="BF12" s="190">
        <f t="shared" si="23"/>
        <v>101.39999999999993</v>
      </c>
      <c r="BG12" s="190">
        <f t="shared" si="23"/>
        <v>103.19999999999993</v>
      </c>
      <c r="BH12" s="190">
        <f t="shared" si="23"/>
        <v>104.99999999999993</v>
      </c>
      <c r="BI12" s="190">
        <f t="shared" si="23"/>
        <v>106.79999999999993</v>
      </c>
      <c r="BJ12" s="190">
        <f t="shared" si="23"/>
        <v>108.59999999999992</v>
      </c>
      <c r="BK12" s="190">
        <f t="shared" si="23"/>
        <v>110.39999999999992</v>
      </c>
      <c r="BL12" s="190">
        <f t="shared" si="23"/>
        <v>112.19999999999992</v>
      </c>
      <c r="BM12" s="190">
        <f t="shared" si="23"/>
        <v>113.99999999999991</v>
      </c>
      <c r="BN12" s="190">
        <f t="shared" si="23"/>
        <v>115.79999999999991</v>
      </c>
      <c r="BO12" s="190">
        <f t="shared" si="23"/>
        <v>117.59999999999991</v>
      </c>
      <c r="BP12" s="190">
        <f t="shared" si="23"/>
        <v>119.39999999999991</v>
      </c>
      <c r="BQ12" s="190">
        <f t="shared" si="23"/>
        <v>121.1999999999999</v>
      </c>
      <c r="BR12" s="190">
        <f t="shared" si="23"/>
        <v>122.9999999999999</v>
      </c>
      <c r="BS12" s="190">
        <f t="shared" si="23"/>
        <v>124.7999999999999</v>
      </c>
      <c r="BT12" s="190">
        <f t="shared" si="23"/>
        <v>126.59999999999989</v>
      </c>
      <c r="BU12" s="190">
        <f t="shared" si="23"/>
        <v>128.39999999999989</v>
      </c>
      <c r="BV12" s="190">
        <f t="shared" si="23"/>
        <v>130.1999999999999</v>
      </c>
      <c r="BW12" s="190">
        <f t="shared" si="23"/>
        <v>131.99999999999991</v>
      </c>
      <c r="BX12" s="190">
        <f t="shared" si="23"/>
        <v>133.79999999999993</v>
      </c>
      <c r="BY12" s="190">
        <f t="shared" si="23"/>
        <v>135.59999999999994</v>
      </c>
      <c r="BZ12" s="190">
        <f t="shared" si="23"/>
        <v>137.39999999999995</v>
      </c>
      <c r="CA12" s="190">
        <f t="shared" si="23"/>
        <v>139.19999999999996</v>
      </c>
      <c r="CB12" s="190">
        <f t="shared" si="23"/>
        <v>140.99999999999997</v>
      </c>
      <c r="CC12" s="190">
        <f t="shared" si="23"/>
        <v>142.79999999999998</v>
      </c>
      <c r="CD12" s="190">
        <f t="shared" si="23"/>
        <v>144.6</v>
      </c>
      <c r="CE12" s="190">
        <f t="shared" si="23"/>
        <v>146.4</v>
      </c>
      <c r="CF12" s="190">
        <f t="shared" si="23"/>
        <v>148.20000000000002</v>
      </c>
      <c r="CG12" s="190">
        <f t="shared" si="23"/>
        <v>150.00000000000003</v>
      </c>
      <c r="CH12" s="190">
        <f t="shared" si="23"/>
        <v>151.80000000000004</v>
      </c>
      <c r="CI12" s="190">
        <f t="shared" si="23"/>
        <v>153.60000000000005</v>
      </c>
      <c r="CJ12" s="190">
        <f t="shared" si="23"/>
        <v>155.40000000000006</v>
      </c>
      <c r="CK12" s="190">
        <f t="shared" si="23"/>
        <v>157.20000000000007</v>
      </c>
      <c r="CL12" s="190">
        <f t="shared" si="23"/>
        <v>159.00000000000009</v>
      </c>
      <c r="CM12" s="190">
        <f t="shared" si="23"/>
        <v>160.8000000000001</v>
      </c>
      <c r="CN12" s="190">
        <f t="shared" si="23"/>
        <v>162.60000000000011</v>
      </c>
      <c r="CO12" s="190">
        <f t="shared" si="23"/>
        <v>164.40000000000012</v>
      </c>
      <c r="CP12" s="190">
        <f t="shared" si="23"/>
        <v>166.20000000000013</v>
      </c>
      <c r="CQ12" s="190">
        <f t="shared" si="23"/>
        <v>168.00000000000014</v>
      </c>
      <c r="CR12" s="190">
        <f t="shared" si="23"/>
        <v>169.80000000000015</v>
      </c>
      <c r="CS12" s="190">
        <f t="shared" si="23"/>
        <v>171.60000000000016</v>
      </c>
      <c r="CT12" s="190">
        <f t="shared" si="23"/>
        <v>173.40000000000018</v>
      </c>
      <c r="CU12" s="190">
        <f t="shared" ref="CU12" si="28">IF(ISNONTEXT($AH12),CT12+$AH12,"")</f>
        <v>175.20000000000019</v>
      </c>
      <c r="CV12" s="190">
        <f t="shared" si="6"/>
        <v>177.0000000000002</v>
      </c>
      <c r="CW12" s="190">
        <f t="shared" ref="CW12:ED19" si="29">IF(ISNONTEXT($AH12),CV12+$AH12,"")</f>
        <v>178.80000000000021</v>
      </c>
      <c r="CX12" s="190">
        <f t="shared" si="29"/>
        <v>180.60000000000022</v>
      </c>
      <c r="CY12" s="190">
        <f t="shared" si="29"/>
        <v>182.40000000000023</v>
      </c>
      <c r="CZ12" s="190">
        <f t="shared" si="29"/>
        <v>184.20000000000024</v>
      </c>
      <c r="DA12" s="190">
        <f t="shared" si="29"/>
        <v>186.00000000000026</v>
      </c>
      <c r="DB12" s="190">
        <f t="shared" si="29"/>
        <v>187.80000000000027</v>
      </c>
      <c r="DC12" s="190">
        <f t="shared" si="29"/>
        <v>189.60000000000028</v>
      </c>
      <c r="DD12" s="190">
        <f t="shared" si="29"/>
        <v>191.40000000000029</v>
      </c>
      <c r="DE12" s="190">
        <f t="shared" si="29"/>
        <v>193.2000000000003</v>
      </c>
      <c r="DF12" s="190">
        <f t="shared" si="29"/>
        <v>195.00000000000031</v>
      </c>
      <c r="DG12" s="190">
        <f t="shared" si="29"/>
        <v>196.80000000000032</v>
      </c>
      <c r="DH12" s="190">
        <f t="shared" si="29"/>
        <v>198.60000000000034</v>
      </c>
      <c r="DI12" s="190">
        <f t="shared" si="29"/>
        <v>200.40000000000035</v>
      </c>
      <c r="DJ12" s="190">
        <f t="shared" si="29"/>
        <v>202.20000000000036</v>
      </c>
      <c r="DK12" s="190">
        <f t="shared" si="29"/>
        <v>204.00000000000037</v>
      </c>
      <c r="DL12" s="190">
        <f t="shared" si="29"/>
        <v>205.80000000000038</v>
      </c>
      <c r="DM12" s="190">
        <f t="shared" si="29"/>
        <v>207.60000000000039</v>
      </c>
      <c r="DN12" s="190">
        <f t="shared" si="29"/>
        <v>209.4000000000004</v>
      </c>
      <c r="DO12" s="190">
        <f t="shared" si="29"/>
        <v>211.20000000000041</v>
      </c>
      <c r="DP12" s="190">
        <f t="shared" si="29"/>
        <v>213.00000000000043</v>
      </c>
      <c r="DQ12" s="190">
        <f t="shared" si="29"/>
        <v>214.80000000000044</v>
      </c>
      <c r="DR12" s="190">
        <f t="shared" si="29"/>
        <v>216.60000000000045</v>
      </c>
      <c r="DS12" s="190">
        <f t="shared" si="29"/>
        <v>218.40000000000046</v>
      </c>
      <c r="DT12" s="190">
        <f t="shared" si="29"/>
        <v>220.20000000000047</v>
      </c>
      <c r="DU12" s="190">
        <f t="shared" si="29"/>
        <v>222.00000000000048</v>
      </c>
      <c r="DV12" s="190">
        <f t="shared" si="29"/>
        <v>223.80000000000049</v>
      </c>
      <c r="DW12" s="190">
        <f t="shared" si="29"/>
        <v>225.60000000000051</v>
      </c>
      <c r="DX12" s="190">
        <f t="shared" si="29"/>
        <v>227.40000000000052</v>
      </c>
      <c r="DY12" s="190">
        <f t="shared" si="29"/>
        <v>229.20000000000053</v>
      </c>
      <c r="DZ12" s="190">
        <f t="shared" si="29"/>
        <v>231.00000000000054</v>
      </c>
      <c r="EA12" s="190">
        <f t="shared" si="29"/>
        <v>232.80000000000055</v>
      </c>
      <c r="EB12" s="190">
        <f t="shared" si="29"/>
        <v>234.60000000000056</v>
      </c>
      <c r="EC12" s="190">
        <f t="shared" si="29"/>
        <v>236.40000000000057</v>
      </c>
      <c r="ED12" s="190">
        <f t="shared" si="29"/>
        <v>238.20000000000059</v>
      </c>
      <c r="EE12" s="206">
        <f t="shared" si="16"/>
        <v>239.999</v>
      </c>
      <c r="EF12" s="207">
        <f t="shared" si="17"/>
        <v>0</v>
      </c>
      <c r="EG12" s="207">
        <f t="shared" si="17"/>
        <v>3.4999527018263229E-3</v>
      </c>
      <c r="EH12" s="207">
        <f t="shared" si="17"/>
        <v>4.1410942480986403E-3</v>
      </c>
      <c r="EI12" s="207">
        <f t="shared" si="17"/>
        <v>4.5594321669992412E-3</v>
      </c>
      <c r="EJ12" s="207">
        <f t="shared" si="17"/>
        <v>4.874108498317902E-3</v>
      </c>
      <c r="EK12" s="207">
        <f t="shared" si="17"/>
        <v>5.1268295848390559E-3</v>
      </c>
      <c r="EL12" s="207">
        <f t="shared" si="17"/>
        <v>5.3376035989988217E-3</v>
      </c>
      <c r="EM12" s="207">
        <f t="shared" si="17"/>
        <v>5.5177314875105949E-3</v>
      </c>
      <c r="EN12" s="207">
        <f t="shared" si="17"/>
        <v>5.6742829531544105E-3</v>
      </c>
      <c r="EO12" s="207">
        <f t="shared" si="17"/>
        <v>5.8120039606311584E-3</v>
      </c>
      <c r="EP12" s="207">
        <f t="shared" si="17"/>
        <v>5.9342499223062669E-3</v>
      </c>
      <c r="EQ12" s="207">
        <f t="shared" si="17"/>
        <v>6.043489232433411E-3</v>
      </c>
      <c r="ER12" s="207">
        <f t="shared" si="17"/>
        <v>6.1415957299153154E-3</v>
      </c>
      <c r="ES12" s="207">
        <f t="shared" si="17"/>
        <v>6.2300286298200098E-3</v>
      </c>
      <c r="ET12" s="207">
        <f t="shared" si="17"/>
        <v>6.309948469912805E-3</v>
      </c>
      <c r="EU12" s="207">
        <f t="shared" si="17"/>
        <v>6.382294729081083E-3</v>
      </c>
      <c r="EV12" s="207">
        <f t="shared" si="20"/>
        <v>6.4478394748478263E-3</v>
      </c>
      <c r="EW12" s="207">
        <f t="shared" si="20"/>
        <v>6.5072254647691816E-3</v>
      </c>
      <c r="EX12" s="207">
        <f t="shared" si="20"/>
        <v>6.5609938478600038E-3</v>
      </c>
      <c r="EY12" s="207">
        <f t="shared" si="20"/>
        <v>6.6096047195225854E-3</v>
      </c>
      <c r="EZ12" s="207">
        <f t="shared" si="20"/>
        <v>6.6534526491826328E-3</v>
      </c>
      <c r="FA12" s="207">
        <f t="shared" si="20"/>
        <v>6.6928785975686154E-3</v>
      </c>
      <c r="FB12" s="207">
        <f t="shared" si="20"/>
        <v>6.72817919315679E-3</v>
      </c>
      <c r="FC12" s="207">
        <f t="shared" si="20"/>
        <v>6.7596140449455323E-3</v>
      </c>
      <c r="FD12" s="207">
        <f t="shared" si="20"/>
        <v>6.7874115733175464E-3</v>
      </c>
      <c r="FE12" s="207">
        <f t="shared" si="20"/>
        <v>6.8117737074676558E-3</v>
      </c>
      <c r="FF12" s="207">
        <f t="shared" si="20"/>
        <v>6.8328797052853406E-3</v>
      </c>
      <c r="FG12" s="207">
        <f t="shared" si="20"/>
        <v>6.8508892861817005E-3</v>
      </c>
      <c r="FH12" s="207">
        <f t="shared" si="20"/>
        <v>6.8659452204498529E-3</v>
      </c>
      <c r="FI12" s="207">
        <f t="shared" si="20"/>
        <v>6.8781754846422337E-3</v>
      </c>
      <c r="FJ12" s="207">
        <f t="shared" si="20"/>
        <v>6.8876950673279862E-3</v>
      </c>
      <c r="FK12" s="207">
        <f t="shared" si="20"/>
        <v>6.8946074908715826E-3</v>
      </c>
      <c r="FL12" s="207">
        <f t="shared" si="21"/>
        <v>6.8990061007667847E-3</v>
      </c>
      <c r="FM12" s="207">
        <f t="shared" si="21"/>
        <v>6.9009751633214867E-3</v>
      </c>
      <c r="FN12" s="207">
        <f t="shared" si="21"/>
        <v>6.900590804236573E-3</v>
      </c>
      <c r="FO12" s="207">
        <f t="shared" si="21"/>
        <v>6.8979218142231468E-3</v>
      </c>
      <c r="FP12" s="207">
        <f t="shared" si="21"/>
        <v>6.8930303427991394E-3</v>
      </c>
      <c r="FQ12" s="207">
        <f t="shared" si="21"/>
        <v>6.885972497462812E-3</v>
      </c>
      <c r="FR12" s="207">
        <f t="shared" si="21"/>
        <v>6.8767988623087799E-3</v>
      </c>
      <c r="FS12" s="207">
        <f t="shared" si="21"/>
        <v>6.8655549476466992E-3</v>
      </c>
      <c r="FT12" s="207">
        <f t="shared" si="21"/>
        <v>6.8522815801640817E-3</v>
      </c>
      <c r="FU12" s="207">
        <f t="shared" si="21"/>
        <v>6.8370152415368939E-3</v>
      </c>
      <c r="FV12" s="207">
        <f t="shared" si="21"/>
        <v>6.8197883620535063E-3</v>
      </c>
      <c r="FW12" s="207">
        <f t="shared" si="21"/>
        <v>6.8006295747165555E-3</v>
      </c>
      <c r="FX12" s="207">
        <f t="shared" si="21"/>
        <v>6.7795639343746364E-3</v>
      </c>
      <c r="FY12" s="207">
        <f t="shared" si="21"/>
        <v>6.756613105673325E-3</v>
      </c>
      <c r="FZ12" s="207">
        <f t="shared" si="21"/>
        <v>6.7317955229725277E-3</v>
      </c>
      <c r="GA12" s="207">
        <f t="shared" si="21"/>
        <v>6.7051265248306525E-3</v>
      </c>
      <c r="GB12" s="207">
        <f t="shared" si="22"/>
        <v>6.6766184651859562E-3</v>
      </c>
      <c r="GC12" s="207">
        <f t="shared" si="22"/>
        <v>6.6462808029561747E-3</v>
      </c>
      <c r="GD12" s="207">
        <f t="shared" si="22"/>
        <v>6.6141201714156718E-3</v>
      </c>
      <c r="GE12" s="207">
        <f t="shared" si="22"/>
        <v>6.5801404283843783E-3</v>
      </c>
      <c r="GF12" s="207">
        <f t="shared" si="22"/>
        <v>6.5443426879648828E-3</v>
      </c>
      <c r="GG12" s="207">
        <f t="shared" si="22"/>
        <v>6.5067253342851461E-3</v>
      </c>
      <c r="GH12" s="207">
        <f t="shared" si="22"/>
        <v>6.4672840174368387E-3</v>
      </c>
      <c r="GI12" s="207">
        <f t="shared" si="22"/>
        <v>6.4260116315361833E-3</v>
      </c>
      <c r="GJ12" s="207">
        <f t="shared" si="22"/>
        <v>6.3828982745684397E-3</v>
      </c>
      <c r="GK12" s="207">
        <f t="shared" si="22"/>
        <v>6.3379311894018195E-3</v>
      </c>
      <c r="GL12" s="207">
        <f t="shared" si="22"/>
        <v>6.2910946850641448E-3</v>
      </c>
      <c r="GM12" s="207">
        <f t="shared" si="22"/>
        <v>6.2423700370576865E-3</v>
      </c>
      <c r="GN12" s="207">
        <f t="shared" si="22"/>
        <v>6.1917353651350935E-3</v>
      </c>
      <c r="GO12" s="207">
        <f t="shared" si="22"/>
        <v>6.1391654865610617E-3</v>
      </c>
      <c r="GP12" s="207">
        <f t="shared" si="22"/>
        <v>6.084631742427609E-3</v>
      </c>
      <c r="GQ12" s="207">
        <f t="shared" si="22"/>
        <v>6.028101794059478E-3</v>
      </c>
      <c r="GR12" s="207">
        <f t="shared" si="18"/>
        <v>5.9695393859210064E-3</v>
      </c>
      <c r="GS12" s="207">
        <f t="shared" si="18"/>
        <v>5.9089040706923343E-3</v>
      </c>
      <c r="GT12" s="207">
        <f t="shared" si="18"/>
        <v>5.8461508912906416E-3</v>
      </c>
      <c r="GU12" s="207">
        <f t="shared" si="18"/>
        <v>5.7812300135320054E-3</v>
      </c>
      <c r="GV12" s="207">
        <f t="shared" si="25"/>
        <v>5.7140863018116583E-3</v>
      </c>
      <c r="GW12" s="207">
        <f t="shared" si="25"/>
        <v>5.6446588285600256E-3</v>
      </c>
      <c r="GX12" s="207">
        <f t="shared" si="25"/>
        <v>5.5728803062241681E-3</v>
      </c>
      <c r="GY12" s="207">
        <f t="shared" si="25"/>
        <v>5.4986764280179493E-3</v>
      </c>
      <c r="GZ12" s="207">
        <f t="shared" si="25"/>
        <v>5.4219651005309203E-3</v>
      </c>
      <c r="HA12" s="207">
        <f t="shared" si="25"/>
        <v>5.3426555472870316E-3</v>
      </c>
      <c r="HB12" s="207">
        <f t="shared" si="25"/>
        <v>5.2606472572302955E-3</v>
      </c>
      <c r="HC12" s="207">
        <f t="shared" si="25"/>
        <v>5.1758287455171631E-3</v>
      </c>
      <c r="HD12" s="207">
        <f t="shared" si="25"/>
        <v>5.088076085404499E-3</v>
      </c>
      <c r="HE12" s="207">
        <f t="shared" si="25"/>
        <v>4.9972511587236213E-3</v>
      </c>
      <c r="HF12" s="207">
        <f t="shared" si="25"/>
        <v>4.9031995574127752E-3</v>
      </c>
      <c r="HG12" s="207">
        <f t="shared" si="25"/>
        <v>4.8057480483876458E-3</v>
      </c>
      <c r="HH12" s="207">
        <f t="shared" si="25"/>
        <v>4.7047014865406189E-3</v>
      </c>
      <c r="HI12" s="207">
        <f t="shared" si="25"/>
        <v>4.5998390227307657E-3</v>
      </c>
      <c r="HJ12" s="207">
        <f t="shared" si="25"/>
        <v>4.4909094005190567E-3</v>
      </c>
      <c r="HK12" s="207">
        <f t="shared" si="25"/>
        <v>4.3776250598358303E-3</v>
      </c>
      <c r="HL12" s="207">
        <f t="shared" si="26"/>
        <v>4.2596546563196192E-3</v>
      </c>
      <c r="HM12" s="207">
        <f t="shared" si="26"/>
        <v>4.136613443406969E-3</v>
      </c>
      <c r="HN12" s="207">
        <f t="shared" si="26"/>
        <v>4.0080507202033674E-3</v>
      </c>
      <c r="HO12" s="207">
        <f t="shared" si="26"/>
        <v>3.8734331706062686E-3</v>
      </c>
      <c r="HP12" s="207">
        <f t="shared" si="26"/>
        <v>3.7321223186825379E-3</v>
      </c>
      <c r="HQ12" s="207">
        <f t="shared" si="26"/>
        <v>3.5833433398038497E-3</v>
      </c>
      <c r="HR12" s="207">
        <f t="shared" si="26"/>
        <v>3.4261407900819966E-3</v>
      </c>
      <c r="HS12" s="207">
        <f t="shared" si="26"/>
        <v>3.2593138405634277E-3</v>
      </c>
      <c r="HT12" s="207">
        <f t="shared" si="26"/>
        <v>3.0813180528265803E-3</v>
      </c>
      <c r="HU12" s="207">
        <f t="shared" si="26"/>
        <v>2.8901097505981922E-3</v>
      </c>
      <c r="HV12" s="207">
        <f t="shared" si="26"/>
        <v>2.6828856752738705E-3</v>
      </c>
      <c r="HW12" s="207">
        <f t="shared" si="26"/>
        <v>2.4556161532816702E-3</v>
      </c>
      <c r="HX12" s="207">
        <f t="shared" si="26"/>
        <v>2.2021271024458321E-3</v>
      </c>
      <c r="HY12" s="207">
        <f t="shared" si="26"/>
        <v>1.9120451311961152E-3</v>
      </c>
      <c r="HZ12" s="207">
        <f t="shared" si="26"/>
        <v>1.5651865051640214E-3</v>
      </c>
      <c r="IA12" s="207">
        <f t="shared" si="26"/>
        <v>1.1095666038592655E-3</v>
      </c>
      <c r="IB12" s="207">
        <f t="shared" si="27"/>
        <v>2.6218492809821185E-5</v>
      </c>
    </row>
    <row r="13" spans="1:237" x14ac:dyDescent="0.25">
      <c r="A13" s="22">
        <v>10</v>
      </c>
      <c r="B13" s="124">
        <v>60</v>
      </c>
      <c r="C13" s="124">
        <v>120</v>
      </c>
      <c r="D13" s="124">
        <v>240</v>
      </c>
      <c r="E13" s="119">
        <f t="shared" si="10"/>
        <v>1</v>
      </c>
      <c r="F13" s="23">
        <f t="shared" si="11"/>
        <v>33.333333333333329</v>
      </c>
      <c r="G13" s="24" t="str">
        <f t="shared" si="12"/>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0"/>
        <v>150</v>
      </c>
      <c r="K13" s="26" t="s">
        <v>35</v>
      </c>
      <c r="L13" s="24">
        <f>IF(OR(F13="",K13=""),"",MATCH(K13,Confidence!$A$1:$A$10,0))</f>
        <v>10</v>
      </c>
      <c r="M13" s="27">
        <f t="shared" si="1"/>
        <v>1.125</v>
      </c>
      <c r="N13" s="27">
        <f t="shared" si="2"/>
        <v>1.25</v>
      </c>
      <c r="O13" s="24"/>
      <c r="P13" s="111">
        <f t="shared" si="3"/>
        <v>145.24799999999999</v>
      </c>
      <c r="Q13" s="111">
        <f t="shared" si="4"/>
        <v>48.923999999999999</v>
      </c>
      <c r="R13" s="39">
        <f t="shared" si="5"/>
        <v>2393.5577760000001</v>
      </c>
      <c r="S13" s="124">
        <v>150</v>
      </c>
      <c r="T13" s="218">
        <f>IF(AND(B13&gt;0,C13&gt;0,D13&gt;0,M13&gt;0,N13&gt;0,S13&gt;0,NOT(K13="")),ABS(VLOOKUP($S$1,VLookups!$A$28:$B$29,2,FALSE)-_xlfn.BETA.DIST(S13,IF(G13="L",N13,M13),IF(G13="L",M13,N13),TRUE,B13,D13)),"")</f>
        <v>0.538498967318216</v>
      </c>
      <c r="U13" s="121">
        <f>IF(OR($M13="",$N13=""),"",_xlfn.BETA.INV(ABS(VLOOKUP($S$1,VLookups!$A$28:$B$29,2,FALSE)-U$3),IF($G13="L",$N13,$M13),IF($G13="L",$M13,$N13),$B13,$D13))</f>
        <v>70.200802025405807</v>
      </c>
      <c r="V13" s="122">
        <f>IF(OR($M13="",$N13=""),"",_xlfn.BETA.INV(ABS(VLOOKUP($S$1,VLookups!$A$28:$B$29,2,FALSE)-V$3),IF($G13="L",$N13,$M13),IF($G13="L",$M13,$N13),$B13,$D13))</f>
        <v>225.23321551500979</v>
      </c>
      <c r="W13" s="121">
        <f>IF(OR($M13="",$N13=""),"",_xlfn.BETA.INV(ABS(VLOOKUP($S$1,VLookups!$A$28:$B$29,2,FALSE)-W$3),IF($G13="L",$N13,$M13),IF($G13="L",$M13,$N13),$B13,$D13))</f>
        <v>79.004391304328038</v>
      </c>
      <c r="X13" s="122">
        <f>IF(OR($M13="",$N13=""),"",_xlfn.BETA.INV(ABS(VLOOKUP($S$1,VLookups!$A$28:$B$29,2,FALSE)-X$3),IF($G13="L",$N13,$M13),IF($G13="L",$M13,$N13),$B13,$D13))</f>
        <v>95.61803344515539</v>
      </c>
      <c r="Y13" s="121">
        <f>IF(OR($M13="",$N13=""),"",_xlfn.BETA.INV(ABS(VLOOKUP($S$1,VLookups!$A$28:$B$29,2,FALSE)-Y$3),IF($G13="L",$N13,$M13),IF($G13="L",$M13,$N13),$B13,$D13))</f>
        <v>111.71669316136908</v>
      </c>
      <c r="Z13" s="122">
        <f>IF(OR($M13="",$N13=""),"",_xlfn.BETA.INV(ABS(VLOOKUP($S$1,VLookups!$A$28:$B$29,2,FALSE)-Z$3),IF($G13="L",$N13,$M13),IF($G13="L",$M13,$N13),$B13,$D13))</f>
        <v>127.68541181870187</v>
      </c>
      <c r="AA13" s="121">
        <f>IF(OR($M13="",$N13=""),"",_xlfn.BETA.INV(ABS(VLOOKUP($S$1,VLookups!$A$28:$B$29,2,FALSE)-AA$3),IF($G13="L",$N13,$M13),IF($G13="L",$M13,$N13),$B13,$D13))</f>
        <v>143.74910465976262</v>
      </c>
      <c r="AB13" s="122">
        <f>IF(OR($M13="",$N13=""),"",_xlfn.BETA.INV(ABS(VLOOKUP($S$1,VLookups!$A$28:$B$29,2,FALSE)-AB$3),IF($G13="L",$N13,$M13),IF($G13="L",$M13,$N13),$B13,$D13))</f>
        <v>160.10473153405127</v>
      </c>
      <c r="AC13" s="121">
        <f>IF(OR($M13="",$N13=""),"",_xlfn.BETA.INV(ABS(VLOOKUP($S$1,VLookups!$A$28:$B$29,2,FALSE)-AC$3),IF($G13="L",$N13,$M13),IF($G13="L",$M13,$N13),$B13,$D13))</f>
        <v>176.98625452566864</v>
      </c>
      <c r="AD13" s="122">
        <f>IF(OR($M13="",$N13=""),"",_xlfn.BETA.INV(ABS(VLOOKUP($S$1,VLookups!$A$28:$B$29,2,FALSE)-AD$3),IF($G13="L",$N13,$M13),IF($G13="L",$M13,$N13),$B13,$D13))</f>
        <v>194.75693146630476</v>
      </c>
      <c r="AE13" s="121">
        <f>IF(OR($M13="",$N13=""),"",_xlfn.BETA.INV(ABS(VLOOKUP($S$1,VLookups!$A$28:$B$29,2,FALSE)-AE$3),IF($G13="L",$N13,$M13),IF($G13="L",$M13,$N13),$B13,$D13))</f>
        <v>214.19446586982747</v>
      </c>
      <c r="AF13" s="122">
        <f>IF(OR($M13="",$N13=""),"",_xlfn.BETA.INV(ABS(VLOOKUP($S$1,VLookups!$A$28:$B$29,2,FALSE)-AF$3),IF($G13="L",$N13,$M13),IF($G13="L",$M13,$N13),$B13,$D13))</f>
        <v>235.93910344277126</v>
      </c>
      <c r="AG13" s="17"/>
      <c r="AH13" s="208">
        <f t="shared" si="13"/>
        <v>1.8</v>
      </c>
      <c r="AI13" s="206">
        <f t="shared" si="14"/>
        <v>60</v>
      </c>
      <c r="AJ13" s="190">
        <f t="shared" ref="AJ13:CU16" si="30">IF(ISNONTEXT($AH13),AI13+$AH13,"")</f>
        <v>61.8</v>
      </c>
      <c r="AK13" s="190">
        <f t="shared" si="30"/>
        <v>63.599999999999994</v>
      </c>
      <c r="AL13" s="190">
        <f t="shared" si="30"/>
        <v>65.399999999999991</v>
      </c>
      <c r="AM13" s="190">
        <f t="shared" si="30"/>
        <v>67.199999999999989</v>
      </c>
      <c r="AN13" s="190">
        <f t="shared" si="30"/>
        <v>68.999999999999986</v>
      </c>
      <c r="AO13" s="190">
        <f t="shared" si="30"/>
        <v>70.799999999999983</v>
      </c>
      <c r="AP13" s="190">
        <f t="shared" si="30"/>
        <v>72.59999999999998</v>
      </c>
      <c r="AQ13" s="190">
        <f t="shared" si="30"/>
        <v>74.399999999999977</v>
      </c>
      <c r="AR13" s="190">
        <f t="shared" si="30"/>
        <v>76.199999999999974</v>
      </c>
      <c r="AS13" s="190">
        <f t="shared" si="30"/>
        <v>77.999999999999972</v>
      </c>
      <c r="AT13" s="190">
        <f t="shared" si="30"/>
        <v>79.799999999999969</v>
      </c>
      <c r="AU13" s="190">
        <f t="shared" si="30"/>
        <v>81.599999999999966</v>
      </c>
      <c r="AV13" s="190">
        <f t="shared" si="30"/>
        <v>83.399999999999963</v>
      </c>
      <c r="AW13" s="190">
        <f t="shared" si="30"/>
        <v>85.19999999999996</v>
      </c>
      <c r="AX13" s="190">
        <f t="shared" si="30"/>
        <v>86.999999999999957</v>
      </c>
      <c r="AY13" s="190">
        <f t="shared" si="30"/>
        <v>88.799999999999955</v>
      </c>
      <c r="AZ13" s="190">
        <f t="shared" si="30"/>
        <v>90.599999999999952</v>
      </c>
      <c r="BA13" s="190">
        <f t="shared" si="30"/>
        <v>92.399999999999949</v>
      </c>
      <c r="BB13" s="190">
        <f t="shared" si="30"/>
        <v>94.199999999999946</v>
      </c>
      <c r="BC13" s="190">
        <f t="shared" si="30"/>
        <v>95.999999999999943</v>
      </c>
      <c r="BD13" s="190">
        <f t="shared" si="30"/>
        <v>97.79999999999994</v>
      </c>
      <c r="BE13" s="190">
        <f t="shared" si="30"/>
        <v>99.599999999999937</v>
      </c>
      <c r="BF13" s="190">
        <f t="shared" si="30"/>
        <v>101.39999999999993</v>
      </c>
      <c r="BG13" s="190">
        <f t="shared" si="30"/>
        <v>103.19999999999993</v>
      </c>
      <c r="BH13" s="190">
        <f t="shared" si="30"/>
        <v>104.99999999999993</v>
      </c>
      <c r="BI13" s="190">
        <f t="shared" si="30"/>
        <v>106.79999999999993</v>
      </c>
      <c r="BJ13" s="190">
        <f t="shared" si="30"/>
        <v>108.59999999999992</v>
      </c>
      <c r="BK13" s="190">
        <f t="shared" si="30"/>
        <v>110.39999999999992</v>
      </c>
      <c r="BL13" s="190">
        <f t="shared" si="30"/>
        <v>112.19999999999992</v>
      </c>
      <c r="BM13" s="190">
        <f t="shared" si="30"/>
        <v>113.99999999999991</v>
      </c>
      <c r="BN13" s="190">
        <f t="shared" si="30"/>
        <v>115.79999999999991</v>
      </c>
      <c r="BO13" s="190">
        <f t="shared" si="30"/>
        <v>117.59999999999991</v>
      </c>
      <c r="BP13" s="190">
        <f t="shared" si="30"/>
        <v>119.39999999999991</v>
      </c>
      <c r="BQ13" s="190">
        <f t="shared" si="30"/>
        <v>121.1999999999999</v>
      </c>
      <c r="BR13" s="190">
        <f t="shared" si="30"/>
        <v>122.9999999999999</v>
      </c>
      <c r="BS13" s="190">
        <f t="shared" si="30"/>
        <v>124.7999999999999</v>
      </c>
      <c r="BT13" s="190">
        <f t="shared" si="30"/>
        <v>126.59999999999989</v>
      </c>
      <c r="BU13" s="190">
        <f t="shared" si="30"/>
        <v>128.39999999999989</v>
      </c>
      <c r="BV13" s="190">
        <f t="shared" si="30"/>
        <v>130.1999999999999</v>
      </c>
      <c r="BW13" s="190">
        <f t="shared" si="30"/>
        <v>131.99999999999991</v>
      </c>
      <c r="BX13" s="190">
        <f t="shared" si="30"/>
        <v>133.79999999999993</v>
      </c>
      <c r="BY13" s="190">
        <f t="shared" si="30"/>
        <v>135.59999999999994</v>
      </c>
      <c r="BZ13" s="190">
        <f t="shared" si="30"/>
        <v>137.39999999999995</v>
      </c>
      <c r="CA13" s="190">
        <f t="shared" si="30"/>
        <v>139.19999999999996</v>
      </c>
      <c r="CB13" s="190">
        <f t="shared" si="30"/>
        <v>140.99999999999997</v>
      </c>
      <c r="CC13" s="190">
        <f t="shared" si="30"/>
        <v>142.79999999999998</v>
      </c>
      <c r="CD13" s="190">
        <f t="shared" si="30"/>
        <v>144.6</v>
      </c>
      <c r="CE13" s="190">
        <f t="shared" si="30"/>
        <v>146.4</v>
      </c>
      <c r="CF13" s="190">
        <f t="shared" si="30"/>
        <v>148.20000000000002</v>
      </c>
      <c r="CG13" s="190">
        <f t="shared" si="30"/>
        <v>150.00000000000003</v>
      </c>
      <c r="CH13" s="190">
        <f t="shared" si="30"/>
        <v>151.80000000000004</v>
      </c>
      <c r="CI13" s="190">
        <f t="shared" si="30"/>
        <v>153.60000000000005</v>
      </c>
      <c r="CJ13" s="190">
        <f t="shared" si="30"/>
        <v>155.40000000000006</v>
      </c>
      <c r="CK13" s="190">
        <f t="shared" si="30"/>
        <v>157.20000000000007</v>
      </c>
      <c r="CL13" s="190">
        <f t="shared" si="30"/>
        <v>159.00000000000009</v>
      </c>
      <c r="CM13" s="190">
        <f t="shared" si="30"/>
        <v>160.8000000000001</v>
      </c>
      <c r="CN13" s="190">
        <f t="shared" si="30"/>
        <v>162.60000000000011</v>
      </c>
      <c r="CO13" s="190">
        <f t="shared" si="30"/>
        <v>164.40000000000012</v>
      </c>
      <c r="CP13" s="190">
        <f t="shared" si="30"/>
        <v>166.20000000000013</v>
      </c>
      <c r="CQ13" s="190">
        <f t="shared" si="30"/>
        <v>168.00000000000014</v>
      </c>
      <c r="CR13" s="190">
        <f t="shared" si="30"/>
        <v>169.80000000000015</v>
      </c>
      <c r="CS13" s="190">
        <f t="shared" si="30"/>
        <v>171.60000000000016</v>
      </c>
      <c r="CT13" s="190">
        <f t="shared" si="30"/>
        <v>173.40000000000018</v>
      </c>
      <c r="CU13" s="190">
        <f t="shared" si="30"/>
        <v>175.20000000000019</v>
      </c>
      <c r="CV13" s="190">
        <f t="shared" si="6"/>
        <v>177.0000000000002</v>
      </c>
      <c r="CW13" s="190">
        <f t="shared" si="29"/>
        <v>178.80000000000021</v>
      </c>
      <c r="CX13" s="190">
        <f t="shared" si="29"/>
        <v>180.60000000000022</v>
      </c>
      <c r="CY13" s="190">
        <f t="shared" si="29"/>
        <v>182.40000000000023</v>
      </c>
      <c r="CZ13" s="190">
        <f t="shared" si="29"/>
        <v>184.20000000000024</v>
      </c>
      <c r="DA13" s="190">
        <f t="shared" si="29"/>
        <v>186.00000000000026</v>
      </c>
      <c r="DB13" s="190">
        <f t="shared" si="29"/>
        <v>187.80000000000027</v>
      </c>
      <c r="DC13" s="190">
        <f t="shared" si="29"/>
        <v>189.60000000000028</v>
      </c>
      <c r="DD13" s="190">
        <f t="shared" si="29"/>
        <v>191.40000000000029</v>
      </c>
      <c r="DE13" s="190">
        <f t="shared" si="29"/>
        <v>193.2000000000003</v>
      </c>
      <c r="DF13" s="190">
        <f t="shared" si="29"/>
        <v>195.00000000000031</v>
      </c>
      <c r="DG13" s="190">
        <f t="shared" si="29"/>
        <v>196.80000000000032</v>
      </c>
      <c r="DH13" s="190">
        <f t="shared" si="29"/>
        <v>198.60000000000034</v>
      </c>
      <c r="DI13" s="190">
        <f t="shared" si="29"/>
        <v>200.40000000000035</v>
      </c>
      <c r="DJ13" s="190">
        <f t="shared" si="29"/>
        <v>202.20000000000036</v>
      </c>
      <c r="DK13" s="190">
        <f t="shared" si="29"/>
        <v>204.00000000000037</v>
      </c>
      <c r="DL13" s="190">
        <f t="shared" si="29"/>
        <v>205.80000000000038</v>
      </c>
      <c r="DM13" s="190">
        <f t="shared" si="29"/>
        <v>207.60000000000039</v>
      </c>
      <c r="DN13" s="190">
        <f t="shared" si="29"/>
        <v>209.4000000000004</v>
      </c>
      <c r="DO13" s="190">
        <f t="shared" si="29"/>
        <v>211.20000000000041</v>
      </c>
      <c r="DP13" s="190">
        <f t="shared" si="29"/>
        <v>213.00000000000043</v>
      </c>
      <c r="DQ13" s="190">
        <f t="shared" si="29"/>
        <v>214.80000000000044</v>
      </c>
      <c r="DR13" s="190">
        <f t="shared" si="29"/>
        <v>216.60000000000045</v>
      </c>
      <c r="DS13" s="190">
        <f t="shared" si="29"/>
        <v>218.40000000000046</v>
      </c>
      <c r="DT13" s="190">
        <f t="shared" si="29"/>
        <v>220.20000000000047</v>
      </c>
      <c r="DU13" s="190">
        <f t="shared" si="29"/>
        <v>222.00000000000048</v>
      </c>
      <c r="DV13" s="190">
        <f t="shared" si="29"/>
        <v>223.80000000000049</v>
      </c>
      <c r="DW13" s="190">
        <f t="shared" si="29"/>
        <v>225.60000000000051</v>
      </c>
      <c r="DX13" s="190">
        <f t="shared" si="29"/>
        <v>227.40000000000052</v>
      </c>
      <c r="DY13" s="190">
        <f t="shared" si="29"/>
        <v>229.20000000000053</v>
      </c>
      <c r="DZ13" s="190">
        <f t="shared" si="29"/>
        <v>231.00000000000054</v>
      </c>
      <c r="EA13" s="190">
        <f t="shared" si="29"/>
        <v>232.80000000000055</v>
      </c>
      <c r="EB13" s="190">
        <f t="shared" si="29"/>
        <v>234.60000000000056</v>
      </c>
      <c r="EC13" s="190">
        <f t="shared" si="29"/>
        <v>236.40000000000057</v>
      </c>
      <c r="ED13" s="190">
        <f t="shared" si="29"/>
        <v>238.20000000000059</v>
      </c>
      <c r="EE13" s="206">
        <f t="shared" si="16"/>
        <v>239.999</v>
      </c>
      <c r="EF13" s="207">
        <f t="shared" si="17"/>
        <v>0</v>
      </c>
      <c r="EG13" s="207">
        <f t="shared" si="17"/>
        <v>4.4621604376416345E-3</v>
      </c>
      <c r="EH13" s="207">
        <f t="shared" si="17"/>
        <v>4.8536857098160921E-3</v>
      </c>
      <c r="EI13" s="207">
        <f t="shared" si="17"/>
        <v>5.0929507105847783E-3</v>
      </c>
      <c r="EJ13" s="207">
        <f t="shared" si="17"/>
        <v>5.2657676228903419E-3</v>
      </c>
      <c r="EK13" s="207">
        <f t="shared" si="17"/>
        <v>5.4005567560413215E-3</v>
      </c>
      <c r="EL13" s="207">
        <f t="shared" si="17"/>
        <v>5.5104523638248694E-3</v>
      </c>
      <c r="EM13" s="207">
        <f t="shared" si="17"/>
        <v>5.6026613795297697E-3</v>
      </c>
      <c r="EN13" s="207">
        <f t="shared" si="17"/>
        <v>5.6815860405376069E-3</v>
      </c>
      <c r="EO13" s="207">
        <f t="shared" si="17"/>
        <v>5.7501218050275233E-3</v>
      </c>
      <c r="EP13" s="207">
        <f t="shared" si="17"/>
        <v>5.8102793086049131E-3</v>
      </c>
      <c r="EQ13" s="207">
        <f t="shared" si="17"/>
        <v>5.8635140482917467E-3</v>
      </c>
      <c r="ER13" s="207">
        <f t="shared" si="17"/>
        <v>5.9109148956455176E-3</v>
      </c>
      <c r="ES13" s="207">
        <f t="shared" si="17"/>
        <v>5.9533184609595812E-3</v>
      </c>
      <c r="ET13" s="207">
        <f t="shared" si="17"/>
        <v>5.9913818571522386E-3</v>
      </c>
      <c r="EU13" s="207">
        <f t="shared" si="17"/>
        <v>6.0256308454348191E-3</v>
      </c>
      <c r="EV13" s="207">
        <f t="shared" si="20"/>
        <v>6.05649275514503E-3</v>
      </c>
      <c r="EW13" s="207">
        <f t="shared" si="20"/>
        <v>6.0843196303065582E-3</v>
      </c>
      <c r="EX13" s="207">
        <f t="shared" si="20"/>
        <v>6.1094049005707349E-3</v>
      </c>
      <c r="EY13" s="207">
        <f t="shared" si="20"/>
        <v>6.13199564214887E-3</v>
      </c>
      <c r="EZ13" s="207">
        <f t="shared" si="20"/>
        <v>6.1523017625766396E-3</v>
      </c>
      <c r="FA13" s="207">
        <f t="shared" si="20"/>
        <v>6.1705029938827882E-3</v>
      </c>
      <c r="FB13" s="207">
        <f t="shared" si="20"/>
        <v>6.18675429476337E-3</v>
      </c>
      <c r="FC13" s="207">
        <f t="shared" si="20"/>
        <v>6.2011900781883643E-3</v>
      </c>
      <c r="FD13" s="207">
        <f t="shared" si="20"/>
        <v>6.2139275586412853E-3</v>
      </c>
      <c r="FE13" s="207">
        <f t="shared" si="20"/>
        <v>6.2250694303864259E-3</v>
      </c>
      <c r="FF13" s="207">
        <f t="shared" si="20"/>
        <v>6.2347060310037955E-3</v>
      </c>
      <c r="FG13" s="207">
        <f t="shared" si="20"/>
        <v>6.2429171043090733E-3</v>
      </c>
      <c r="FH13" s="207">
        <f t="shared" si="20"/>
        <v>6.2497732481715624E-3</v>
      </c>
      <c r="FI13" s="207">
        <f t="shared" si="20"/>
        <v>6.2553371120599261E-3</v>
      </c>
      <c r="FJ13" s="207">
        <f t="shared" si="20"/>
        <v>6.2596643939939996E-3</v>
      </c>
      <c r="FK13" s="207">
        <f t="shared" si="20"/>
        <v>6.2628046753474553E-3</v>
      </c>
      <c r="FL13" s="207">
        <f t="shared" si="21"/>
        <v>6.2648021235238707E-3</v>
      </c>
      <c r="FM13" s="207">
        <f t="shared" si="21"/>
        <v>6.2656960861485226E-3</v>
      </c>
      <c r="FN13" s="207">
        <f t="shared" si="21"/>
        <v>6.2655215955373404E-3</v>
      </c>
      <c r="FO13" s="207">
        <f t="shared" si="21"/>
        <v>6.2643097984365244E-3</v>
      </c>
      <c r="FP13" s="207">
        <f t="shared" si="21"/>
        <v>6.2620883230921605E-3</v>
      </c>
      <c r="FQ13" s="207">
        <f t="shared" si="21"/>
        <v>6.2588815934052477E-3</v>
      </c>
      <c r="FR13" s="207">
        <f t="shared" si="21"/>
        <v>6.2547110981042682E-3</v>
      </c>
      <c r="FS13" s="207">
        <f t="shared" si="21"/>
        <v>6.2495956214130999E-3</v>
      </c>
      <c r="FT13" s="207">
        <f t="shared" si="21"/>
        <v>6.2435514405233183E-3</v>
      </c>
      <c r="FU13" s="207">
        <f t="shared" si="21"/>
        <v>6.236592494233242E-3</v>
      </c>
      <c r="FV13" s="207">
        <f t="shared" si="21"/>
        <v>6.2287305263434168E-3</v>
      </c>
      <c r="FW13" s="207">
        <f t="shared" si="21"/>
        <v>6.2199752067620901E-3</v>
      </c>
      <c r="FX13" s="207">
        <f t="shared" si="21"/>
        <v>6.2103342327459359E-3</v>
      </c>
      <c r="FY13" s="207">
        <f t="shared" si="21"/>
        <v>6.1998134122581003E-3</v>
      </c>
      <c r="FZ13" s="207">
        <f t="shared" si="21"/>
        <v>6.1884167310497281E-3</v>
      </c>
      <c r="GA13" s="207">
        <f t="shared" si="21"/>
        <v>6.1761464047479214E-3</v>
      </c>
      <c r="GB13" s="207">
        <f t="shared" si="22"/>
        <v>6.1630029169512856E-3</v>
      </c>
      <c r="GC13" s="207">
        <f t="shared" si="22"/>
        <v>6.1489850440838989E-3</v>
      </c>
      <c r="GD13" s="207">
        <f t="shared" si="22"/>
        <v>6.1340898675319123E-3</v>
      </c>
      <c r="GE13" s="207">
        <f t="shared" si="22"/>
        <v>6.1183127733768919E-3</v>
      </c>
      <c r="GF13" s="207">
        <f t="shared" si="22"/>
        <v>6.1016474398404496E-3</v>
      </c>
      <c r="GG13" s="207">
        <f t="shared" si="22"/>
        <v>6.0840858123599496E-3</v>
      </c>
      <c r="GH13" s="207">
        <f t="shared" si="22"/>
        <v>6.0656180660196611E-3</v>
      </c>
      <c r="GI13" s="207">
        <f t="shared" si="22"/>
        <v>6.0462325548603551E-3</v>
      </c>
      <c r="GJ13" s="207">
        <f t="shared" si="22"/>
        <v>6.0259157473773039E-3</v>
      </c>
      <c r="GK13" s="207">
        <f t="shared" si="22"/>
        <v>6.0046521472859405E-3</v>
      </c>
      <c r="GL13" s="207">
        <f t="shared" si="22"/>
        <v>5.9824241983791404E-3</v>
      </c>
      <c r="GM13" s="207">
        <f t="shared" si="22"/>
        <v>5.9592121720125164E-3</v>
      </c>
      <c r="GN13" s="207">
        <f t="shared" si="22"/>
        <v>5.934994035424827E-3</v>
      </c>
      <c r="GO13" s="207">
        <f t="shared" si="22"/>
        <v>5.9097452987184572E-3</v>
      </c>
      <c r="GP13" s="207">
        <f t="shared" si="22"/>
        <v>5.8834388378764162E-3</v>
      </c>
      <c r="GQ13" s="207">
        <f t="shared" si="22"/>
        <v>5.8560446906601848E-3</v>
      </c>
      <c r="GR13" s="207">
        <f t="shared" si="18"/>
        <v>5.8275298215960808E-3</v>
      </c>
      <c r="GS13" s="207">
        <f t="shared" si="18"/>
        <v>5.7978578514897355E-3</v>
      </c>
      <c r="GT13" s="207">
        <f t="shared" si="18"/>
        <v>5.7669887459744227E-3</v>
      </c>
      <c r="GU13" s="207">
        <f t="shared" si="18"/>
        <v>5.7348784564556828E-3</v>
      </c>
      <c r="GV13" s="207">
        <f t="shared" si="25"/>
        <v>5.7014785054047227E-3</v>
      </c>
      <c r="GW13" s="207">
        <f t="shared" si="25"/>
        <v>5.6667355062021757E-3</v>
      </c>
      <c r="GX13" s="207">
        <f t="shared" si="25"/>
        <v>5.6305906055439513E-3</v>
      </c>
      <c r="GY13" s="207">
        <f t="shared" si="25"/>
        <v>5.5929788336617128E-3</v>
      </c>
      <c r="GZ13" s="207">
        <f t="shared" si="25"/>
        <v>5.5538283441077868E-3</v>
      </c>
      <c r="HA13" s="207">
        <f t="shared" si="25"/>
        <v>5.5130595203716232E-3</v>
      </c>
      <c r="HB13" s="207">
        <f t="shared" si="25"/>
        <v>5.4705839208100083E-3</v>
      </c>
      <c r="HC13" s="207">
        <f t="shared" si="25"/>
        <v>5.4263030258406304E-3</v>
      </c>
      <c r="HD13" s="207">
        <f t="shared" si="25"/>
        <v>5.3801067414466965E-3</v>
      </c>
      <c r="HE13" s="207">
        <f t="shared" si="25"/>
        <v>5.3318715998903858E-3</v>
      </c>
      <c r="HF13" s="207">
        <f t="shared" si="25"/>
        <v>5.2814585808774834E-3</v>
      </c>
      <c r="HG13" s="207">
        <f t="shared" si="25"/>
        <v>5.2287104524291845E-3</v>
      </c>
      <c r="HH13" s="207">
        <f t="shared" si="25"/>
        <v>5.173448497709795E-3</v>
      </c>
      <c r="HI13" s="207">
        <f t="shared" si="25"/>
        <v>5.1154684480028186E-3</v>
      </c>
      <c r="HJ13" s="207">
        <f t="shared" si="25"/>
        <v>5.0545353767805553E-3</v>
      </c>
      <c r="HK13" s="207">
        <f t="shared" si="25"/>
        <v>4.9903772158264997E-3</v>
      </c>
      <c r="HL13" s="207">
        <f t="shared" si="26"/>
        <v>4.9226764164836834E-3</v>
      </c>
      <c r="HM13" s="207">
        <f t="shared" si="26"/>
        <v>4.8510590726624954E-3</v>
      </c>
      <c r="HN13" s="207">
        <f t="shared" si="26"/>
        <v>4.77508050610192E-3</v>
      </c>
      <c r="HO13" s="207">
        <f t="shared" si="26"/>
        <v>4.6942058178242084E-3</v>
      </c>
      <c r="HP13" s="207">
        <f t="shared" si="26"/>
        <v>4.6077831071661291E-3</v>
      </c>
      <c r="HQ13" s="207">
        <f t="shared" si="26"/>
        <v>4.5150057196907583E-3</v>
      </c>
      <c r="HR13" s="207">
        <f t="shared" si="26"/>
        <v>4.4148575622810484E-3</v>
      </c>
      <c r="HS13" s="207">
        <f t="shared" si="26"/>
        <v>4.306031317557941E-3</v>
      </c>
      <c r="HT13" s="207">
        <f t="shared" si="26"/>
        <v>4.1868013725345392E-3</v>
      </c>
      <c r="HU13" s="207">
        <f t="shared" si="26"/>
        <v>4.05481702473623E-3</v>
      </c>
      <c r="HV13" s="207">
        <f t="shared" si="26"/>
        <v>3.9067460075034831E-3</v>
      </c>
      <c r="HW13" s="207">
        <f t="shared" si="26"/>
        <v>3.7376130241330301E-3</v>
      </c>
      <c r="HX13" s="207">
        <f t="shared" si="26"/>
        <v>3.5394459496037841E-3</v>
      </c>
      <c r="HY13" s="207">
        <f t="shared" si="26"/>
        <v>3.2980950154763637E-3</v>
      </c>
      <c r="HZ13" s="207">
        <f t="shared" si="26"/>
        <v>2.9839884725436651E-3</v>
      </c>
      <c r="IA13" s="207">
        <f t="shared" si="26"/>
        <v>2.5124115544043184E-3</v>
      </c>
      <c r="IB13" s="207">
        <f t="shared" si="27"/>
        <v>3.8620505581287541E-4</v>
      </c>
    </row>
    <row r="14" spans="1:237" hidden="1" x14ac:dyDescent="0.25">
      <c r="A14" s="22">
        <v>11</v>
      </c>
      <c r="B14" s="124"/>
      <c r="C14" s="124"/>
      <c r="D14" s="124"/>
      <c r="E14" s="119" t="str">
        <f t="shared" si="10"/>
        <v/>
      </c>
      <c r="F14" s="23" t="str">
        <f t="shared" si="11"/>
        <v/>
      </c>
      <c r="G14" s="24" t="str">
        <f t="shared" si="12"/>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0"/>
        <v/>
      </c>
      <c r="K14" s="26"/>
      <c r="L14" s="24" t="str">
        <f>IF(OR(F14="",K14=""),"",MATCH(K14,Confidence!$A$1:$A$10,0))</f>
        <v/>
      </c>
      <c r="M14" s="27" t="str">
        <f t="shared" si="1"/>
        <v/>
      </c>
      <c r="N14" s="27" t="str">
        <f t="shared" si="2"/>
        <v/>
      </c>
      <c r="O14" s="24"/>
      <c r="P14" s="111" t="str">
        <f t="shared" si="3"/>
        <v/>
      </c>
      <c r="Q14" s="111" t="str">
        <f t="shared" si="4"/>
        <v/>
      </c>
      <c r="R14" s="39" t="str">
        <f t="shared" si="5"/>
        <v/>
      </c>
      <c r="S14" s="124"/>
      <c r="T14" s="218" t="str">
        <f>IF(AND(B14&gt;0,C14&gt;0,D14&gt;0,M14&gt;0,N14&gt;0,S14&gt;0,NOT(K14="")),ABS(VLOOKUP($S$1,VLookups!$A$28:$B$29,2,FALSE)-_xlfn.BETA.DIST(S14,IF(G14="L",N14,M14),IF(G14="L",M14,N14),TRUE,B14,D14)),"")</f>
        <v/>
      </c>
      <c r="U14" s="121" t="str">
        <f>IF(OR($M14="",$N14=""),"",_xlfn.BETA.INV(ABS(VLOOKUP($S$1,VLookups!$A$28:$B$29,2,FALSE)-U$3),IF($G14="L",$N14,$M14),IF($G14="L",$M14,$N14),$B14,$D14))</f>
        <v/>
      </c>
      <c r="V14" s="122" t="str">
        <f>IF(OR($M14="",$N14=""),"",_xlfn.BETA.INV(ABS(VLOOKUP($S$1,VLookups!$A$28:$B$29,2,FALSE)-V$3),IF($G14="L",$N14,$M14),IF($G14="L",$M14,$N14),$B14,$D14))</f>
        <v/>
      </c>
      <c r="W14" s="121" t="str">
        <f>IF(OR($M14="",$N14=""),"",_xlfn.BETA.INV(ABS(VLOOKUP($S$1,VLookups!$A$28:$B$29,2,FALSE)-W$3),IF($G14="L",$N14,$M14),IF($G14="L",$M14,$N14),$B14,$D14))</f>
        <v/>
      </c>
      <c r="X14" s="122" t="str">
        <f>IF(OR($M14="",$N14=""),"",_xlfn.BETA.INV(ABS(VLOOKUP($S$1,VLookups!$A$28:$B$29,2,FALSE)-X$3),IF($G14="L",$N14,$M14),IF($G14="L",$M14,$N14),$B14,$D14))</f>
        <v/>
      </c>
      <c r="Y14" s="121" t="str">
        <f>IF(OR($M14="",$N14=""),"",_xlfn.BETA.INV(ABS(VLOOKUP($S$1,VLookups!$A$28:$B$29,2,FALSE)-Y$3),IF($G14="L",$N14,$M14),IF($G14="L",$M14,$N14),$B14,$D14))</f>
        <v/>
      </c>
      <c r="Z14" s="122" t="str">
        <f>IF(OR($M14="",$N14=""),"",_xlfn.BETA.INV(ABS(VLOOKUP($S$1,VLookups!$A$28:$B$29,2,FALSE)-Z$3),IF($G14="L",$N14,$M14),IF($G14="L",$M14,$N14),$B14,$D14))</f>
        <v/>
      </c>
      <c r="AA14" s="121" t="str">
        <f>IF(OR($M14="",$N14=""),"",_xlfn.BETA.INV(ABS(VLOOKUP($S$1,VLookups!$A$28:$B$29,2,FALSE)-AA$3),IF($G14="L",$N14,$M14),IF($G14="L",$M14,$N14),$B14,$D14))</f>
        <v/>
      </c>
      <c r="AB14" s="122" t="str">
        <f>IF(OR($M14="",$N14=""),"",_xlfn.BETA.INV(ABS(VLOOKUP($S$1,VLookups!$A$28:$B$29,2,FALSE)-AB$3),IF($G14="L",$N14,$M14),IF($G14="L",$M14,$N14),$B14,$D14))</f>
        <v/>
      </c>
      <c r="AC14" s="121" t="str">
        <f>IF(OR($M14="",$N14=""),"",_xlfn.BETA.INV(ABS(VLOOKUP($S$1,VLookups!$A$28:$B$29,2,FALSE)-AC$3),IF($G14="L",$N14,$M14),IF($G14="L",$M14,$N14),$B14,$D14))</f>
        <v/>
      </c>
      <c r="AD14" s="122" t="str">
        <f>IF(OR($M14="",$N14=""),"",_xlfn.BETA.INV(ABS(VLOOKUP($S$1,VLookups!$A$28:$B$29,2,FALSE)-AD$3),IF($G14="L",$N14,$M14),IF($G14="L",$M14,$N14),$B14,$D14))</f>
        <v/>
      </c>
      <c r="AE14" s="121" t="str">
        <f>IF(OR($M14="",$N14=""),"",_xlfn.BETA.INV(ABS(VLOOKUP($S$1,VLookups!$A$28:$B$29,2,FALSE)-AE$3),IF($G14="L",$N14,$M14),IF($G14="L",$M14,$N14),$B14,$D14))</f>
        <v/>
      </c>
      <c r="AF14" s="122" t="str">
        <f>IF(OR($M14="",$N14=""),"",_xlfn.BETA.INV(ABS(VLOOKUP($S$1,VLookups!$A$28:$B$29,2,FALSE)-AF$3),IF($G14="L",$N14,$M14),IF($G14="L",$M14,$N14),$B14,$D14))</f>
        <v/>
      </c>
      <c r="AG14" s="17"/>
      <c r="AH14" s="208" t="str">
        <f t="shared" si="13"/>
        <v/>
      </c>
      <c r="AI14" s="206" t="str">
        <f t="shared" si="14"/>
        <v/>
      </c>
      <c r="AJ14" s="190" t="str">
        <f t="shared" si="30"/>
        <v/>
      </c>
      <c r="AK14" s="190" t="str">
        <f t="shared" si="30"/>
        <v/>
      </c>
      <c r="AL14" s="190" t="str">
        <f t="shared" si="30"/>
        <v/>
      </c>
      <c r="AM14" s="190" t="str">
        <f t="shared" si="30"/>
        <v/>
      </c>
      <c r="AN14" s="190" t="str">
        <f t="shared" si="30"/>
        <v/>
      </c>
      <c r="AO14" s="190" t="str">
        <f t="shared" si="30"/>
        <v/>
      </c>
      <c r="AP14" s="190" t="str">
        <f t="shared" si="30"/>
        <v/>
      </c>
      <c r="AQ14" s="190" t="str">
        <f t="shared" si="30"/>
        <v/>
      </c>
      <c r="AR14" s="190" t="str">
        <f t="shared" si="30"/>
        <v/>
      </c>
      <c r="AS14" s="190" t="str">
        <f t="shared" si="30"/>
        <v/>
      </c>
      <c r="AT14" s="190" t="str">
        <f t="shared" si="30"/>
        <v/>
      </c>
      <c r="AU14" s="190" t="str">
        <f t="shared" si="30"/>
        <v/>
      </c>
      <c r="AV14" s="190" t="str">
        <f t="shared" si="30"/>
        <v/>
      </c>
      <c r="AW14" s="190" t="str">
        <f t="shared" si="30"/>
        <v/>
      </c>
      <c r="AX14" s="190" t="str">
        <f t="shared" si="30"/>
        <v/>
      </c>
      <c r="AY14" s="190" t="str">
        <f t="shared" si="30"/>
        <v/>
      </c>
      <c r="AZ14" s="190" t="str">
        <f t="shared" si="30"/>
        <v/>
      </c>
      <c r="BA14" s="190" t="str">
        <f t="shared" si="30"/>
        <v/>
      </c>
      <c r="BB14" s="190" t="str">
        <f t="shared" si="30"/>
        <v/>
      </c>
      <c r="BC14" s="190" t="str">
        <f t="shared" si="30"/>
        <v/>
      </c>
      <c r="BD14" s="190" t="str">
        <f t="shared" si="30"/>
        <v/>
      </c>
      <c r="BE14" s="190" t="str">
        <f t="shared" si="30"/>
        <v/>
      </c>
      <c r="BF14" s="190" t="str">
        <f t="shared" si="30"/>
        <v/>
      </c>
      <c r="BG14" s="190" t="str">
        <f t="shared" si="30"/>
        <v/>
      </c>
      <c r="BH14" s="190" t="str">
        <f t="shared" si="30"/>
        <v/>
      </c>
      <c r="BI14" s="190" t="str">
        <f t="shared" si="30"/>
        <v/>
      </c>
      <c r="BJ14" s="190" t="str">
        <f t="shared" si="30"/>
        <v/>
      </c>
      <c r="BK14" s="190" t="str">
        <f t="shared" si="30"/>
        <v/>
      </c>
      <c r="BL14" s="190" t="str">
        <f t="shared" si="30"/>
        <v/>
      </c>
      <c r="BM14" s="190" t="str">
        <f t="shared" si="30"/>
        <v/>
      </c>
      <c r="BN14" s="190" t="str">
        <f t="shared" si="30"/>
        <v/>
      </c>
      <c r="BO14" s="190" t="str">
        <f t="shared" si="30"/>
        <v/>
      </c>
      <c r="BP14" s="190" t="str">
        <f t="shared" si="30"/>
        <v/>
      </c>
      <c r="BQ14" s="190" t="str">
        <f t="shared" si="30"/>
        <v/>
      </c>
      <c r="BR14" s="190" t="str">
        <f t="shared" si="30"/>
        <v/>
      </c>
      <c r="BS14" s="190" t="str">
        <f t="shared" si="30"/>
        <v/>
      </c>
      <c r="BT14" s="190" t="str">
        <f t="shared" si="30"/>
        <v/>
      </c>
      <c r="BU14" s="190" t="str">
        <f t="shared" si="30"/>
        <v/>
      </c>
      <c r="BV14" s="190" t="str">
        <f t="shared" si="30"/>
        <v/>
      </c>
      <c r="BW14" s="190" t="str">
        <f t="shared" si="30"/>
        <v/>
      </c>
      <c r="BX14" s="190" t="str">
        <f t="shared" si="30"/>
        <v/>
      </c>
      <c r="BY14" s="190" t="str">
        <f t="shared" si="30"/>
        <v/>
      </c>
      <c r="BZ14" s="190" t="str">
        <f t="shared" si="30"/>
        <v/>
      </c>
      <c r="CA14" s="190" t="str">
        <f t="shared" si="30"/>
        <v/>
      </c>
      <c r="CB14" s="190" t="str">
        <f t="shared" si="30"/>
        <v/>
      </c>
      <c r="CC14" s="190" t="str">
        <f t="shared" si="30"/>
        <v/>
      </c>
      <c r="CD14" s="190" t="str">
        <f t="shared" si="30"/>
        <v/>
      </c>
      <c r="CE14" s="190" t="str">
        <f t="shared" si="30"/>
        <v/>
      </c>
      <c r="CF14" s="190" t="str">
        <f t="shared" si="30"/>
        <v/>
      </c>
      <c r="CG14" s="190" t="str">
        <f t="shared" si="30"/>
        <v/>
      </c>
      <c r="CH14" s="190" t="str">
        <f t="shared" si="30"/>
        <v/>
      </c>
      <c r="CI14" s="190" t="str">
        <f t="shared" si="30"/>
        <v/>
      </c>
      <c r="CJ14" s="190" t="str">
        <f t="shared" si="30"/>
        <v/>
      </c>
      <c r="CK14" s="190" t="str">
        <f t="shared" si="30"/>
        <v/>
      </c>
      <c r="CL14" s="190" t="str">
        <f t="shared" si="30"/>
        <v/>
      </c>
      <c r="CM14" s="190" t="str">
        <f t="shared" si="30"/>
        <v/>
      </c>
      <c r="CN14" s="190" t="str">
        <f t="shared" si="30"/>
        <v/>
      </c>
      <c r="CO14" s="190" t="str">
        <f t="shared" si="30"/>
        <v/>
      </c>
      <c r="CP14" s="190" t="str">
        <f t="shared" si="30"/>
        <v/>
      </c>
      <c r="CQ14" s="190" t="str">
        <f t="shared" si="30"/>
        <v/>
      </c>
      <c r="CR14" s="190" t="str">
        <f t="shared" si="30"/>
        <v/>
      </c>
      <c r="CS14" s="190" t="str">
        <f t="shared" si="30"/>
        <v/>
      </c>
      <c r="CT14" s="190" t="str">
        <f t="shared" si="30"/>
        <v/>
      </c>
      <c r="CU14" s="190" t="str">
        <f t="shared" si="30"/>
        <v/>
      </c>
      <c r="CV14" s="190" t="str">
        <f t="shared" si="6"/>
        <v/>
      </c>
      <c r="CW14" s="190" t="str">
        <f t="shared" si="29"/>
        <v/>
      </c>
      <c r="CX14" s="190" t="str">
        <f t="shared" si="29"/>
        <v/>
      </c>
      <c r="CY14" s="190" t="str">
        <f t="shared" si="29"/>
        <v/>
      </c>
      <c r="CZ14" s="190" t="str">
        <f t="shared" si="29"/>
        <v/>
      </c>
      <c r="DA14" s="190" t="str">
        <f t="shared" si="29"/>
        <v/>
      </c>
      <c r="DB14" s="190" t="str">
        <f t="shared" si="29"/>
        <v/>
      </c>
      <c r="DC14" s="190" t="str">
        <f t="shared" si="29"/>
        <v/>
      </c>
      <c r="DD14" s="190" t="str">
        <f t="shared" si="29"/>
        <v/>
      </c>
      <c r="DE14" s="190" t="str">
        <f t="shared" si="29"/>
        <v/>
      </c>
      <c r="DF14" s="190" t="str">
        <f t="shared" si="29"/>
        <v/>
      </c>
      <c r="DG14" s="190" t="str">
        <f t="shared" si="29"/>
        <v/>
      </c>
      <c r="DH14" s="190" t="str">
        <f t="shared" si="29"/>
        <v/>
      </c>
      <c r="DI14" s="190" t="str">
        <f t="shared" si="29"/>
        <v/>
      </c>
      <c r="DJ14" s="190" t="str">
        <f t="shared" si="29"/>
        <v/>
      </c>
      <c r="DK14" s="190" t="str">
        <f t="shared" si="29"/>
        <v/>
      </c>
      <c r="DL14" s="190" t="str">
        <f t="shared" si="29"/>
        <v/>
      </c>
      <c r="DM14" s="190" t="str">
        <f t="shared" si="29"/>
        <v/>
      </c>
      <c r="DN14" s="190" t="str">
        <f t="shared" si="29"/>
        <v/>
      </c>
      <c r="DO14" s="190" t="str">
        <f t="shared" si="29"/>
        <v/>
      </c>
      <c r="DP14" s="190" t="str">
        <f t="shared" si="29"/>
        <v/>
      </c>
      <c r="DQ14" s="190" t="str">
        <f t="shared" si="29"/>
        <v/>
      </c>
      <c r="DR14" s="190" t="str">
        <f t="shared" si="29"/>
        <v/>
      </c>
      <c r="DS14" s="190" t="str">
        <f t="shared" si="29"/>
        <v/>
      </c>
      <c r="DT14" s="190" t="str">
        <f t="shared" si="29"/>
        <v/>
      </c>
      <c r="DU14" s="190" t="str">
        <f t="shared" si="29"/>
        <v/>
      </c>
      <c r="DV14" s="190" t="str">
        <f t="shared" si="29"/>
        <v/>
      </c>
      <c r="DW14" s="190" t="str">
        <f t="shared" si="29"/>
        <v/>
      </c>
      <c r="DX14" s="190" t="str">
        <f t="shared" si="29"/>
        <v/>
      </c>
      <c r="DY14" s="190" t="str">
        <f t="shared" si="29"/>
        <v/>
      </c>
      <c r="DZ14" s="190" t="str">
        <f t="shared" si="29"/>
        <v/>
      </c>
      <c r="EA14" s="190" t="str">
        <f t="shared" si="29"/>
        <v/>
      </c>
      <c r="EB14" s="190" t="str">
        <f t="shared" si="29"/>
        <v/>
      </c>
      <c r="EC14" s="190" t="str">
        <f t="shared" si="29"/>
        <v/>
      </c>
      <c r="ED14" s="190" t="str">
        <f t="shared" si="29"/>
        <v/>
      </c>
      <c r="EE14" s="206" t="str">
        <f t="shared" si="16"/>
        <v/>
      </c>
      <c r="EF14" s="207" t="e">
        <f t="shared" si="17"/>
        <v>#N/A</v>
      </c>
      <c r="EG14" s="207" t="e">
        <f t="shared" si="17"/>
        <v>#N/A</v>
      </c>
      <c r="EH14" s="207" t="e">
        <f t="shared" si="17"/>
        <v>#N/A</v>
      </c>
      <c r="EI14" s="207" t="e">
        <f t="shared" si="17"/>
        <v>#N/A</v>
      </c>
      <c r="EJ14" s="207" t="e">
        <f t="shared" si="17"/>
        <v>#N/A</v>
      </c>
      <c r="EK14" s="207" t="e">
        <f t="shared" si="17"/>
        <v>#N/A</v>
      </c>
      <c r="EL14" s="207" t="e">
        <f t="shared" si="17"/>
        <v>#N/A</v>
      </c>
      <c r="EM14" s="207" t="e">
        <f t="shared" si="17"/>
        <v>#N/A</v>
      </c>
      <c r="EN14" s="207" t="e">
        <f t="shared" si="17"/>
        <v>#N/A</v>
      </c>
      <c r="EO14" s="207" t="e">
        <f t="shared" si="17"/>
        <v>#N/A</v>
      </c>
      <c r="EP14" s="207" t="e">
        <f t="shared" si="17"/>
        <v>#N/A</v>
      </c>
      <c r="EQ14" s="207" t="e">
        <f t="shared" si="17"/>
        <v>#N/A</v>
      </c>
      <c r="ER14" s="207" t="e">
        <f t="shared" si="17"/>
        <v>#N/A</v>
      </c>
      <c r="ES14" s="207" t="e">
        <f t="shared" si="17"/>
        <v>#N/A</v>
      </c>
      <c r="ET14" s="207" t="e">
        <f t="shared" si="17"/>
        <v>#N/A</v>
      </c>
      <c r="EU14" s="207" t="e">
        <f t="shared" si="17"/>
        <v>#N/A</v>
      </c>
      <c r="EV14" s="207" t="e">
        <f t="shared" si="20"/>
        <v>#N/A</v>
      </c>
      <c r="EW14" s="207" t="e">
        <f t="shared" si="20"/>
        <v>#N/A</v>
      </c>
      <c r="EX14" s="207" t="e">
        <f t="shared" si="20"/>
        <v>#N/A</v>
      </c>
      <c r="EY14" s="207" t="e">
        <f t="shared" si="20"/>
        <v>#N/A</v>
      </c>
      <c r="EZ14" s="207" t="e">
        <f t="shared" si="20"/>
        <v>#N/A</v>
      </c>
      <c r="FA14" s="207" t="e">
        <f t="shared" si="20"/>
        <v>#N/A</v>
      </c>
      <c r="FB14" s="207" t="e">
        <f t="shared" si="20"/>
        <v>#N/A</v>
      </c>
      <c r="FC14" s="207" t="e">
        <f t="shared" si="20"/>
        <v>#N/A</v>
      </c>
      <c r="FD14" s="207" t="e">
        <f t="shared" si="20"/>
        <v>#N/A</v>
      </c>
      <c r="FE14" s="207" t="e">
        <f t="shared" si="20"/>
        <v>#N/A</v>
      </c>
      <c r="FF14" s="207" t="e">
        <f t="shared" si="20"/>
        <v>#N/A</v>
      </c>
      <c r="FG14" s="207" t="e">
        <f t="shared" si="20"/>
        <v>#N/A</v>
      </c>
      <c r="FH14" s="207" t="e">
        <f t="shared" si="20"/>
        <v>#N/A</v>
      </c>
      <c r="FI14" s="207" t="e">
        <f t="shared" si="20"/>
        <v>#N/A</v>
      </c>
      <c r="FJ14" s="207" t="e">
        <f t="shared" si="20"/>
        <v>#N/A</v>
      </c>
      <c r="FK14" s="207" t="e">
        <f t="shared" si="20"/>
        <v>#N/A</v>
      </c>
      <c r="FL14" s="207" t="e">
        <f t="shared" si="21"/>
        <v>#N/A</v>
      </c>
      <c r="FM14" s="207" t="e">
        <f t="shared" si="21"/>
        <v>#N/A</v>
      </c>
      <c r="FN14" s="207" t="e">
        <f t="shared" si="21"/>
        <v>#N/A</v>
      </c>
      <c r="FO14" s="207" t="e">
        <f t="shared" si="21"/>
        <v>#N/A</v>
      </c>
      <c r="FP14" s="207" t="e">
        <f t="shared" si="21"/>
        <v>#N/A</v>
      </c>
      <c r="FQ14" s="207" t="e">
        <f t="shared" si="21"/>
        <v>#N/A</v>
      </c>
      <c r="FR14" s="207" t="e">
        <f t="shared" si="21"/>
        <v>#N/A</v>
      </c>
      <c r="FS14" s="207" t="e">
        <f t="shared" si="21"/>
        <v>#N/A</v>
      </c>
      <c r="FT14" s="207" t="e">
        <f t="shared" si="21"/>
        <v>#N/A</v>
      </c>
      <c r="FU14" s="207" t="e">
        <f t="shared" si="21"/>
        <v>#N/A</v>
      </c>
      <c r="FV14" s="207" t="e">
        <f t="shared" si="21"/>
        <v>#N/A</v>
      </c>
      <c r="FW14" s="207" t="e">
        <f t="shared" si="21"/>
        <v>#N/A</v>
      </c>
      <c r="FX14" s="207" t="e">
        <f t="shared" si="21"/>
        <v>#N/A</v>
      </c>
      <c r="FY14" s="207" t="e">
        <f t="shared" si="21"/>
        <v>#N/A</v>
      </c>
      <c r="FZ14" s="207" t="e">
        <f t="shared" si="21"/>
        <v>#N/A</v>
      </c>
      <c r="GA14" s="207" t="e">
        <f t="shared" si="21"/>
        <v>#N/A</v>
      </c>
      <c r="GB14" s="207" t="e">
        <f t="shared" si="22"/>
        <v>#N/A</v>
      </c>
      <c r="GC14" s="207" t="e">
        <f t="shared" si="22"/>
        <v>#N/A</v>
      </c>
      <c r="GD14" s="207" t="e">
        <f t="shared" si="22"/>
        <v>#N/A</v>
      </c>
      <c r="GE14" s="207" t="e">
        <f t="shared" si="22"/>
        <v>#N/A</v>
      </c>
      <c r="GF14" s="207" t="e">
        <f t="shared" si="22"/>
        <v>#N/A</v>
      </c>
      <c r="GG14" s="207" t="e">
        <f t="shared" si="22"/>
        <v>#N/A</v>
      </c>
      <c r="GH14" s="207" t="e">
        <f t="shared" si="22"/>
        <v>#N/A</v>
      </c>
      <c r="GI14" s="207" t="e">
        <f t="shared" si="22"/>
        <v>#N/A</v>
      </c>
      <c r="GJ14" s="207" t="e">
        <f t="shared" si="22"/>
        <v>#N/A</v>
      </c>
      <c r="GK14" s="207" t="e">
        <f t="shared" si="22"/>
        <v>#N/A</v>
      </c>
      <c r="GL14" s="207" t="e">
        <f t="shared" si="22"/>
        <v>#N/A</v>
      </c>
      <c r="GM14" s="207" t="e">
        <f t="shared" si="22"/>
        <v>#N/A</v>
      </c>
      <c r="GN14" s="207" t="e">
        <f t="shared" si="22"/>
        <v>#N/A</v>
      </c>
      <c r="GO14" s="207" t="e">
        <f t="shared" si="22"/>
        <v>#N/A</v>
      </c>
      <c r="GP14" s="207" t="e">
        <f t="shared" si="22"/>
        <v>#N/A</v>
      </c>
      <c r="GQ14" s="207" t="e">
        <f t="shared" si="22"/>
        <v>#N/A</v>
      </c>
      <c r="GR14" s="207" t="e">
        <f t="shared" si="18"/>
        <v>#N/A</v>
      </c>
      <c r="GS14" s="207" t="e">
        <f t="shared" si="18"/>
        <v>#N/A</v>
      </c>
      <c r="GT14" s="207" t="e">
        <f t="shared" si="18"/>
        <v>#N/A</v>
      </c>
      <c r="GU14" s="207" t="e">
        <f t="shared" si="18"/>
        <v>#N/A</v>
      </c>
      <c r="GV14" s="207" t="e">
        <f t="shared" si="25"/>
        <v>#N/A</v>
      </c>
      <c r="GW14" s="207" t="e">
        <f t="shared" si="25"/>
        <v>#N/A</v>
      </c>
      <c r="GX14" s="207" t="e">
        <f t="shared" si="25"/>
        <v>#N/A</v>
      </c>
      <c r="GY14" s="207" t="e">
        <f t="shared" si="25"/>
        <v>#N/A</v>
      </c>
      <c r="GZ14" s="207" t="e">
        <f t="shared" si="25"/>
        <v>#N/A</v>
      </c>
      <c r="HA14" s="207" t="e">
        <f t="shared" si="25"/>
        <v>#N/A</v>
      </c>
      <c r="HB14" s="207" t="e">
        <f t="shared" si="25"/>
        <v>#N/A</v>
      </c>
      <c r="HC14" s="207" t="e">
        <f t="shared" si="25"/>
        <v>#N/A</v>
      </c>
      <c r="HD14" s="207" t="e">
        <f t="shared" si="25"/>
        <v>#N/A</v>
      </c>
      <c r="HE14" s="207" t="e">
        <f t="shared" si="25"/>
        <v>#N/A</v>
      </c>
      <c r="HF14" s="207" t="e">
        <f t="shared" si="25"/>
        <v>#N/A</v>
      </c>
      <c r="HG14" s="207" t="e">
        <f t="shared" si="25"/>
        <v>#N/A</v>
      </c>
      <c r="HH14" s="207" t="e">
        <f t="shared" si="25"/>
        <v>#N/A</v>
      </c>
      <c r="HI14" s="207" t="e">
        <f t="shared" si="25"/>
        <v>#N/A</v>
      </c>
      <c r="HJ14" s="207" t="e">
        <f t="shared" si="25"/>
        <v>#N/A</v>
      </c>
      <c r="HK14" s="207" t="e">
        <f t="shared" si="25"/>
        <v>#N/A</v>
      </c>
      <c r="HL14" s="207" t="e">
        <f t="shared" si="26"/>
        <v>#N/A</v>
      </c>
      <c r="HM14" s="207" t="e">
        <f t="shared" si="26"/>
        <v>#N/A</v>
      </c>
      <c r="HN14" s="207" t="e">
        <f t="shared" si="26"/>
        <v>#N/A</v>
      </c>
      <c r="HO14" s="207" t="e">
        <f t="shared" si="26"/>
        <v>#N/A</v>
      </c>
      <c r="HP14" s="207" t="e">
        <f t="shared" si="26"/>
        <v>#N/A</v>
      </c>
      <c r="HQ14" s="207" t="e">
        <f t="shared" si="26"/>
        <v>#N/A</v>
      </c>
      <c r="HR14" s="207" t="e">
        <f t="shared" si="26"/>
        <v>#N/A</v>
      </c>
      <c r="HS14" s="207" t="e">
        <f t="shared" si="26"/>
        <v>#N/A</v>
      </c>
      <c r="HT14" s="207" t="e">
        <f t="shared" si="26"/>
        <v>#N/A</v>
      </c>
      <c r="HU14" s="207" t="e">
        <f t="shared" si="26"/>
        <v>#N/A</v>
      </c>
      <c r="HV14" s="207" t="e">
        <f t="shared" si="26"/>
        <v>#N/A</v>
      </c>
      <c r="HW14" s="207" t="e">
        <f t="shared" si="26"/>
        <v>#N/A</v>
      </c>
      <c r="HX14" s="207" t="e">
        <f t="shared" si="26"/>
        <v>#N/A</v>
      </c>
      <c r="HY14" s="207" t="e">
        <f t="shared" si="26"/>
        <v>#N/A</v>
      </c>
      <c r="HZ14" s="207" t="e">
        <f t="shared" si="26"/>
        <v>#N/A</v>
      </c>
      <c r="IA14" s="207" t="e">
        <f t="shared" si="26"/>
        <v>#N/A</v>
      </c>
      <c r="IB14" s="207" t="e">
        <f t="shared" si="27"/>
        <v>#N/A</v>
      </c>
    </row>
    <row r="15" spans="1:237" hidden="1" x14ac:dyDescent="0.25">
      <c r="A15" s="22">
        <v>12</v>
      </c>
      <c r="B15" s="124"/>
      <c r="C15" s="124"/>
      <c r="D15" s="124"/>
      <c r="E15" s="119" t="str">
        <f t="shared" si="10"/>
        <v/>
      </c>
      <c r="F15" s="23" t="str">
        <f t="shared" si="11"/>
        <v/>
      </c>
      <c r="G15" s="24" t="str">
        <f t="shared" si="12"/>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0"/>
        <v/>
      </c>
      <c r="K15" s="26"/>
      <c r="L15" s="24" t="str">
        <f>IF(OR(F15="",K15=""),"",MATCH(K15,Confidence!$A$1:$A$10,0))</f>
        <v/>
      </c>
      <c r="M15" s="27" t="str">
        <f t="shared" si="1"/>
        <v/>
      </c>
      <c r="N15" s="27" t="str">
        <f t="shared" si="2"/>
        <v/>
      </c>
      <c r="O15" s="24"/>
      <c r="P15" s="111" t="str">
        <f t="shared" si="3"/>
        <v/>
      </c>
      <c r="Q15" s="111" t="str">
        <f t="shared" si="4"/>
        <v/>
      </c>
      <c r="R15" s="39" t="str">
        <f t="shared" si="5"/>
        <v/>
      </c>
      <c r="S15" s="124"/>
      <c r="T15" s="218" t="str">
        <f>IF(AND(B15&gt;0,C15&gt;0,D15&gt;0,M15&gt;0,N15&gt;0,S15&gt;0,NOT(K15="")),ABS(VLOOKUP($S$1,VLookups!$A$28:$B$29,2,FALSE)-_xlfn.BETA.DIST(S15,IF(G15="L",N15,M15),IF(G15="L",M15,N15),TRUE,B15,D15)),"")</f>
        <v/>
      </c>
      <c r="U15" s="121" t="str">
        <f>IF(OR($M15="",$N15=""),"",_xlfn.BETA.INV(ABS(VLOOKUP($S$1,VLookups!$A$28:$B$29,2,FALSE)-U$3),IF($G15="L",$N15,$M15),IF($G15="L",$M15,$N15),$B15,$D15))</f>
        <v/>
      </c>
      <c r="V15" s="122" t="str">
        <f>IF(OR($M15="",$N15=""),"",_xlfn.BETA.INV(ABS(VLOOKUP($S$1,VLookups!$A$28:$B$29,2,FALSE)-V$3),IF($G15="L",$N15,$M15),IF($G15="L",$M15,$N15),$B15,$D15))</f>
        <v/>
      </c>
      <c r="W15" s="121" t="str">
        <f>IF(OR($M15="",$N15=""),"",_xlfn.BETA.INV(ABS(VLOOKUP($S$1,VLookups!$A$28:$B$29,2,FALSE)-W$3),IF($G15="L",$N15,$M15),IF($G15="L",$M15,$N15),$B15,$D15))</f>
        <v/>
      </c>
      <c r="X15" s="122" t="str">
        <f>IF(OR($M15="",$N15=""),"",_xlfn.BETA.INV(ABS(VLOOKUP($S$1,VLookups!$A$28:$B$29,2,FALSE)-X$3),IF($G15="L",$N15,$M15),IF($G15="L",$M15,$N15),$B15,$D15))</f>
        <v/>
      </c>
      <c r="Y15" s="121" t="str">
        <f>IF(OR($M15="",$N15=""),"",_xlfn.BETA.INV(ABS(VLOOKUP($S$1,VLookups!$A$28:$B$29,2,FALSE)-Y$3),IF($G15="L",$N15,$M15),IF($G15="L",$M15,$N15),$B15,$D15))</f>
        <v/>
      </c>
      <c r="Z15" s="122" t="str">
        <f>IF(OR($M15="",$N15=""),"",_xlfn.BETA.INV(ABS(VLOOKUP($S$1,VLookups!$A$28:$B$29,2,FALSE)-Z$3),IF($G15="L",$N15,$M15),IF($G15="L",$M15,$N15),$B15,$D15))</f>
        <v/>
      </c>
      <c r="AA15" s="121" t="str">
        <f>IF(OR($M15="",$N15=""),"",_xlfn.BETA.INV(ABS(VLOOKUP($S$1,VLookups!$A$28:$B$29,2,FALSE)-AA$3),IF($G15="L",$N15,$M15),IF($G15="L",$M15,$N15),$B15,$D15))</f>
        <v/>
      </c>
      <c r="AB15" s="122" t="str">
        <f>IF(OR($M15="",$N15=""),"",_xlfn.BETA.INV(ABS(VLOOKUP($S$1,VLookups!$A$28:$B$29,2,FALSE)-AB$3),IF($G15="L",$N15,$M15),IF($G15="L",$M15,$N15),$B15,$D15))</f>
        <v/>
      </c>
      <c r="AC15" s="121" t="str">
        <f>IF(OR($M15="",$N15=""),"",_xlfn.BETA.INV(ABS(VLOOKUP($S$1,VLookups!$A$28:$B$29,2,FALSE)-AC$3),IF($G15="L",$N15,$M15),IF($G15="L",$M15,$N15),$B15,$D15))</f>
        <v/>
      </c>
      <c r="AD15" s="122" t="str">
        <f>IF(OR($M15="",$N15=""),"",_xlfn.BETA.INV(ABS(VLOOKUP($S$1,VLookups!$A$28:$B$29,2,FALSE)-AD$3),IF($G15="L",$N15,$M15),IF($G15="L",$M15,$N15),$B15,$D15))</f>
        <v/>
      </c>
      <c r="AE15" s="121" t="str">
        <f>IF(OR($M15="",$N15=""),"",_xlfn.BETA.INV(ABS(VLOOKUP($S$1,VLookups!$A$28:$B$29,2,FALSE)-AE$3),IF($G15="L",$N15,$M15),IF($G15="L",$M15,$N15),$B15,$D15))</f>
        <v/>
      </c>
      <c r="AF15" s="122" t="str">
        <f>IF(OR($M15="",$N15=""),"",_xlfn.BETA.INV(ABS(VLOOKUP($S$1,VLookups!$A$28:$B$29,2,FALSE)-AF$3),IF($G15="L",$N15,$M15),IF($G15="L",$M15,$N15),$B15,$D15))</f>
        <v/>
      </c>
      <c r="AG15" s="17"/>
      <c r="AH15" s="208" t="str">
        <f t="shared" si="13"/>
        <v/>
      </c>
      <c r="AI15" s="206" t="str">
        <f t="shared" si="14"/>
        <v/>
      </c>
      <c r="AJ15" s="190" t="str">
        <f t="shared" si="30"/>
        <v/>
      </c>
      <c r="AK15" s="190" t="str">
        <f t="shared" si="30"/>
        <v/>
      </c>
      <c r="AL15" s="190" t="str">
        <f t="shared" si="30"/>
        <v/>
      </c>
      <c r="AM15" s="190" t="str">
        <f t="shared" si="30"/>
        <v/>
      </c>
      <c r="AN15" s="190" t="str">
        <f t="shared" si="30"/>
        <v/>
      </c>
      <c r="AO15" s="190" t="str">
        <f t="shared" si="30"/>
        <v/>
      </c>
      <c r="AP15" s="190" t="str">
        <f t="shared" si="30"/>
        <v/>
      </c>
      <c r="AQ15" s="190" t="str">
        <f t="shared" si="30"/>
        <v/>
      </c>
      <c r="AR15" s="190" t="str">
        <f t="shared" si="30"/>
        <v/>
      </c>
      <c r="AS15" s="190" t="str">
        <f t="shared" si="30"/>
        <v/>
      </c>
      <c r="AT15" s="190" t="str">
        <f t="shared" si="30"/>
        <v/>
      </c>
      <c r="AU15" s="190" t="str">
        <f t="shared" si="30"/>
        <v/>
      </c>
      <c r="AV15" s="190" t="str">
        <f t="shared" si="30"/>
        <v/>
      </c>
      <c r="AW15" s="190" t="str">
        <f t="shared" si="30"/>
        <v/>
      </c>
      <c r="AX15" s="190" t="str">
        <f t="shared" si="30"/>
        <v/>
      </c>
      <c r="AY15" s="190" t="str">
        <f t="shared" si="30"/>
        <v/>
      </c>
      <c r="AZ15" s="190" t="str">
        <f t="shared" si="30"/>
        <v/>
      </c>
      <c r="BA15" s="190" t="str">
        <f t="shared" si="30"/>
        <v/>
      </c>
      <c r="BB15" s="190" t="str">
        <f t="shared" si="30"/>
        <v/>
      </c>
      <c r="BC15" s="190" t="str">
        <f t="shared" si="30"/>
        <v/>
      </c>
      <c r="BD15" s="190" t="str">
        <f t="shared" si="30"/>
        <v/>
      </c>
      <c r="BE15" s="190" t="str">
        <f t="shared" si="30"/>
        <v/>
      </c>
      <c r="BF15" s="190" t="str">
        <f t="shared" si="30"/>
        <v/>
      </c>
      <c r="BG15" s="190" t="str">
        <f t="shared" si="30"/>
        <v/>
      </c>
      <c r="BH15" s="190" t="str">
        <f t="shared" si="30"/>
        <v/>
      </c>
      <c r="BI15" s="190" t="str">
        <f t="shared" si="30"/>
        <v/>
      </c>
      <c r="BJ15" s="190" t="str">
        <f t="shared" si="30"/>
        <v/>
      </c>
      <c r="BK15" s="190" t="str">
        <f t="shared" si="30"/>
        <v/>
      </c>
      <c r="BL15" s="190" t="str">
        <f t="shared" si="30"/>
        <v/>
      </c>
      <c r="BM15" s="190" t="str">
        <f t="shared" si="30"/>
        <v/>
      </c>
      <c r="BN15" s="190" t="str">
        <f t="shared" si="30"/>
        <v/>
      </c>
      <c r="BO15" s="190" t="str">
        <f t="shared" si="30"/>
        <v/>
      </c>
      <c r="BP15" s="190" t="str">
        <f t="shared" si="30"/>
        <v/>
      </c>
      <c r="BQ15" s="190" t="str">
        <f t="shared" si="30"/>
        <v/>
      </c>
      <c r="BR15" s="190" t="str">
        <f t="shared" si="30"/>
        <v/>
      </c>
      <c r="BS15" s="190" t="str">
        <f t="shared" si="30"/>
        <v/>
      </c>
      <c r="BT15" s="190" t="str">
        <f t="shared" si="30"/>
        <v/>
      </c>
      <c r="BU15" s="190" t="str">
        <f t="shared" si="30"/>
        <v/>
      </c>
      <c r="BV15" s="190" t="str">
        <f t="shared" si="30"/>
        <v/>
      </c>
      <c r="BW15" s="190" t="str">
        <f t="shared" si="30"/>
        <v/>
      </c>
      <c r="BX15" s="190" t="str">
        <f t="shared" si="30"/>
        <v/>
      </c>
      <c r="BY15" s="190" t="str">
        <f t="shared" si="30"/>
        <v/>
      </c>
      <c r="BZ15" s="190" t="str">
        <f t="shared" si="30"/>
        <v/>
      </c>
      <c r="CA15" s="190" t="str">
        <f t="shared" si="30"/>
        <v/>
      </c>
      <c r="CB15" s="190" t="str">
        <f t="shared" si="30"/>
        <v/>
      </c>
      <c r="CC15" s="190" t="str">
        <f t="shared" si="30"/>
        <v/>
      </c>
      <c r="CD15" s="190" t="str">
        <f t="shared" si="30"/>
        <v/>
      </c>
      <c r="CE15" s="190" t="str">
        <f t="shared" si="30"/>
        <v/>
      </c>
      <c r="CF15" s="190" t="str">
        <f t="shared" si="30"/>
        <v/>
      </c>
      <c r="CG15" s="190" t="str">
        <f t="shared" si="30"/>
        <v/>
      </c>
      <c r="CH15" s="190" t="str">
        <f t="shared" si="30"/>
        <v/>
      </c>
      <c r="CI15" s="190" t="str">
        <f t="shared" si="30"/>
        <v/>
      </c>
      <c r="CJ15" s="190" t="str">
        <f t="shared" si="30"/>
        <v/>
      </c>
      <c r="CK15" s="190" t="str">
        <f t="shared" si="30"/>
        <v/>
      </c>
      <c r="CL15" s="190" t="str">
        <f t="shared" si="30"/>
        <v/>
      </c>
      <c r="CM15" s="190" t="str">
        <f t="shared" si="30"/>
        <v/>
      </c>
      <c r="CN15" s="190" t="str">
        <f t="shared" si="30"/>
        <v/>
      </c>
      <c r="CO15" s="190" t="str">
        <f t="shared" si="30"/>
        <v/>
      </c>
      <c r="CP15" s="190" t="str">
        <f t="shared" si="30"/>
        <v/>
      </c>
      <c r="CQ15" s="190" t="str">
        <f t="shared" si="30"/>
        <v/>
      </c>
      <c r="CR15" s="190" t="str">
        <f t="shared" si="30"/>
        <v/>
      </c>
      <c r="CS15" s="190" t="str">
        <f t="shared" si="30"/>
        <v/>
      </c>
      <c r="CT15" s="190" t="str">
        <f t="shared" si="30"/>
        <v/>
      </c>
      <c r="CU15" s="190" t="str">
        <f t="shared" si="30"/>
        <v/>
      </c>
      <c r="CV15" s="190" t="str">
        <f t="shared" si="6"/>
        <v/>
      </c>
      <c r="CW15" s="190" t="str">
        <f t="shared" si="29"/>
        <v/>
      </c>
      <c r="CX15" s="190" t="str">
        <f t="shared" si="29"/>
        <v/>
      </c>
      <c r="CY15" s="190" t="str">
        <f t="shared" si="29"/>
        <v/>
      </c>
      <c r="CZ15" s="190" t="str">
        <f t="shared" si="29"/>
        <v/>
      </c>
      <c r="DA15" s="190" t="str">
        <f t="shared" si="29"/>
        <v/>
      </c>
      <c r="DB15" s="190" t="str">
        <f t="shared" si="29"/>
        <v/>
      </c>
      <c r="DC15" s="190" t="str">
        <f t="shared" si="29"/>
        <v/>
      </c>
      <c r="DD15" s="190" t="str">
        <f t="shared" si="29"/>
        <v/>
      </c>
      <c r="DE15" s="190" t="str">
        <f t="shared" si="29"/>
        <v/>
      </c>
      <c r="DF15" s="190" t="str">
        <f t="shared" si="29"/>
        <v/>
      </c>
      <c r="DG15" s="190" t="str">
        <f t="shared" si="29"/>
        <v/>
      </c>
      <c r="DH15" s="190" t="str">
        <f t="shared" si="29"/>
        <v/>
      </c>
      <c r="DI15" s="190" t="str">
        <f t="shared" si="29"/>
        <v/>
      </c>
      <c r="DJ15" s="190" t="str">
        <f t="shared" si="29"/>
        <v/>
      </c>
      <c r="DK15" s="190" t="str">
        <f t="shared" si="29"/>
        <v/>
      </c>
      <c r="DL15" s="190" t="str">
        <f t="shared" si="29"/>
        <v/>
      </c>
      <c r="DM15" s="190" t="str">
        <f t="shared" si="29"/>
        <v/>
      </c>
      <c r="DN15" s="190" t="str">
        <f t="shared" si="29"/>
        <v/>
      </c>
      <c r="DO15" s="190" t="str">
        <f t="shared" si="29"/>
        <v/>
      </c>
      <c r="DP15" s="190" t="str">
        <f t="shared" si="29"/>
        <v/>
      </c>
      <c r="DQ15" s="190" t="str">
        <f t="shared" si="29"/>
        <v/>
      </c>
      <c r="DR15" s="190" t="str">
        <f t="shared" si="29"/>
        <v/>
      </c>
      <c r="DS15" s="190" t="str">
        <f t="shared" si="29"/>
        <v/>
      </c>
      <c r="DT15" s="190" t="str">
        <f t="shared" si="29"/>
        <v/>
      </c>
      <c r="DU15" s="190" t="str">
        <f t="shared" si="29"/>
        <v/>
      </c>
      <c r="DV15" s="190" t="str">
        <f t="shared" si="29"/>
        <v/>
      </c>
      <c r="DW15" s="190" t="str">
        <f t="shared" si="29"/>
        <v/>
      </c>
      <c r="DX15" s="190" t="str">
        <f t="shared" si="29"/>
        <v/>
      </c>
      <c r="DY15" s="190" t="str">
        <f t="shared" si="29"/>
        <v/>
      </c>
      <c r="DZ15" s="190" t="str">
        <f t="shared" si="29"/>
        <v/>
      </c>
      <c r="EA15" s="190" t="str">
        <f t="shared" si="29"/>
        <v/>
      </c>
      <c r="EB15" s="190" t="str">
        <f t="shared" si="29"/>
        <v/>
      </c>
      <c r="EC15" s="190" t="str">
        <f t="shared" si="29"/>
        <v/>
      </c>
      <c r="ED15" s="190" t="str">
        <f t="shared" si="29"/>
        <v/>
      </c>
      <c r="EE15" s="206" t="str">
        <f t="shared" si="16"/>
        <v/>
      </c>
      <c r="EF15" s="207" t="e">
        <f t="shared" si="17"/>
        <v>#N/A</v>
      </c>
      <c r="EG15" s="207" t="e">
        <f t="shared" si="17"/>
        <v>#N/A</v>
      </c>
      <c r="EH15" s="207" t="e">
        <f t="shared" si="17"/>
        <v>#N/A</v>
      </c>
      <c r="EI15" s="207" t="e">
        <f t="shared" si="17"/>
        <v>#N/A</v>
      </c>
      <c r="EJ15" s="207" t="e">
        <f t="shared" si="17"/>
        <v>#N/A</v>
      </c>
      <c r="EK15" s="207" t="e">
        <f t="shared" si="17"/>
        <v>#N/A</v>
      </c>
      <c r="EL15" s="207" t="e">
        <f t="shared" si="17"/>
        <v>#N/A</v>
      </c>
      <c r="EM15" s="207" t="e">
        <f t="shared" si="17"/>
        <v>#N/A</v>
      </c>
      <c r="EN15" s="207" t="e">
        <f t="shared" si="17"/>
        <v>#N/A</v>
      </c>
      <c r="EO15" s="207" t="e">
        <f t="shared" si="17"/>
        <v>#N/A</v>
      </c>
      <c r="EP15" s="207" t="e">
        <f t="shared" si="17"/>
        <v>#N/A</v>
      </c>
      <c r="EQ15" s="207" t="e">
        <f t="shared" si="17"/>
        <v>#N/A</v>
      </c>
      <c r="ER15" s="207" t="e">
        <f t="shared" si="17"/>
        <v>#N/A</v>
      </c>
      <c r="ES15" s="207" t="e">
        <f t="shared" si="17"/>
        <v>#N/A</v>
      </c>
      <c r="ET15" s="207" t="e">
        <f t="shared" si="17"/>
        <v>#N/A</v>
      </c>
      <c r="EU15" s="207" t="e">
        <f t="shared" si="17"/>
        <v>#N/A</v>
      </c>
      <c r="EV15" s="207" t="e">
        <f t="shared" si="20"/>
        <v>#N/A</v>
      </c>
      <c r="EW15" s="207" t="e">
        <f t="shared" si="20"/>
        <v>#N/A</v>
      </c>
      <c r="EX15" s="207" t="e">
        <f t="shared" si="20"/>
        <v>#N/A</v>
      </c>
      <c r="EY15" s="207" t="e">
        <f t="shared" si="20"/>
        <v>#N/A</v>
      </c>
      <c r="EZ15" s="207" t="e">
        <f t="shared" si="20"/>
        <v>#N/A</v>
      </c>
      <c r="FA15" s="207" t="e">
        <f t="shared" si="20"/>
        <v>#N/A</v>
      </c>
      <c r="FB15" s="207" t="e">
        <f t="shared" si="20"/>
        <v>#N/A</v>
      </c>
      <c r="FC15" s="207" t="e">
        <f t="shared" si="20"/>
        <v>#N/A</v>
      </c>
      <c r="FD15" s="207" t="e">
        <f t="shared" si="20"/>
        <v>#N/A</v>
      </c>
      <c r="FE15" s="207" t="e">
        <f t="shared" si="20"/>
        <v>#N/A</v>
      </c>
      <c r="FF15" s="207" t="e">
        <f t="shared" si="20"/>
        <v>#N/A</v>
      </c>
      <c r="FG15" s="207" t="e">
        <f t="shared" si="20"/>
        <v>#N/A</v>
      </c>
      <c r="FH15" s="207" t="e">
        <f t="shared" si="20"/>
        <v>#N/A</v>
      </c>
      <c r="FI15" s="207" t="e">
        <f t="shared" si="20"/>
        <v>#N/A</v>
      </c>
      <c r="FJ15" s="207" t="e">
        <f t="shared" si="20"/>
        <v>#N/A</v>
      </c>
      <c r="FK15" s="207" t="e">
        <f t="shared" si="20"/>
        <v>#N/A</v>
      </c>
      <c r="FL15" s="207" t="e">
        <f t="shared" si="21"/>
        <v>#N/A</v>
      </c>
      <c r="FM15" s="207" t="e">
        <f t="shared" si="21"/>
        <v>#N/A</v>
      </c>
      <c r="FN15" s="207" t="e">
        <f t="shared" si="21"/>
        <v>#N/A</v>
      </c>
      <c r="FO15" s="207" t="e">
        <f t="shared" si="21"/>
        <v>#N/A</v>
      </c>
      <c r="FP15" s="207" t="e">
        <f t="shared" si="21"/>
        <v>#N/A</v>
      </c>
      <c r="FQ15" s="207" t="e">
        <f t="shared" si="21"/>
        <v>#N/A</v>
      </c>
      <c r="FR15" s="207" t="e">
        <f t="shared" si="21"/>
        <v>#N/A</v>
      </c>
      <c r="FS15" s="207" t="e">
        <f t="shared" si="21"/>
        <v>#N/A</v>
      </c>
      <c r="FT15" s="207" t="e">
        <f t="shared" si="21"/>
        <v>#N/A</v>
      </c>
      <c r="FU15" s="207" t="e">
        <f t="shared" si="21"/>
        <v>#N/A</v>
      </c>
      <c r="FV15" s="207" t="e">
        <f t="shared" si="21"/>
        <v>#N/A</v>
      </c>
      <c r="FW15" s="207" t="e">
        <f t="shared" si="21"/>
        <v>#N/A</v>
      </c>
      <c r="FX15" s="207" t="e">
        <f t="shared" si="21"/>
        <v>#N/A</v>
      </c>
      <c r="FY15" s="207" t="e">
        <f t="shared" si="21"/>
        <v>#N/A</v>
      </c>
      <c r="FZ15" s="207" t="e">
        <f t="shared" si="21"/>
        <v>#N/A</v>
      </c>
      <c r="GA15" s="207" t="e">
        <f t="shared" si="21"/>
        <v>#N/A</v>
      </c>
      <c r="GB15" s="207" t="e">
        <f t="shared" si="22"/>
        <v>#N/A</v>
      </c>
      <c r="GC15" s="207" t="e">
        <f t="shared" si="22"/>
        <v>#N/A</v>
      </c>
      <c r="GD15" s="207" t="e">
        <f t="shared" si="22"/>
        <v>#N/A</v>
      </c>
      <c r="GE15" s="207" t="e">
        <f t="shared" si="22"/>
        <v>#N/A</v>
      </c>
      <c r="GF15" s="207" t="e">
        <f t="shared" si="22"/>
        <v>#N/A</v>
      </c>
      <c r="GG15" s="207" t="e">
        <f t="shared" si="22"/>
        <v>#N/A</v>
      </c>
      <c r="GH15" s="207" t="e">
        <f t="shared" si="22"/>
        <v>#N/A</v>
      </c>
      <c r="GI15" s="207" t="e">
        <f t="shared" si="22"/>
        <v>#N/A</v>
      </c>
      <c r="GJ15" s="207" t="e">
        <f t="shared" si="22"/>
        <v>#N/A</v>
      </c>
      <c r="GK15" s="207" t="e">
        <f t="shared" si="22"/>
        <v>#N/A</v>
      </c>
      <c r="GL15" s="207" t="e">
        <f t="shared" si="22"/>
        <v>#N/A</v>
      </c>
      <c r="GM15" s="207" t="e">
        <f t="shared" si="22"/>
        <v>#N/A</v>
      </c>
      <c r="GN15" s="207" t="e">
        <f t="shared" si="22"/>
        <v>#N/A</v>
      </c>
      <c r="GO15" s="207" t="e">
        <f t="shared" si="22"/>
        <v>#N/A</v>
      </c>
      <c r="GP15" s="207" t="e">
        <f t="shared" si="22"/>
        <v>#N/A</v>
      </c>
      <c r="GQ15" s="207" t="e">
        <f t="shared" si="22"/>
        <v>#N/A</v>
      </c>
      <c r="GR15" s="207" t="e">
        <f t="shared" si="18"/>
        <v>#N/A</v>
      </c>
      <c r="GS15" s="207" t="e">
        <f t="shared" si="18"/>
        <v>#N/A</v>
      </c>
      <c r="GT15" s="207" t="e">
        <f t="shared" si="18"/>
        <v>#N/A</v>
      </c>
      <c r="GU15" s="207" t="e">
        <f t="shared" si="18"/>
        <v>#N/A</v>
      </c>
      <c r="GV15" s="207" t="e">
        <f t="shared" si="25"/>
        <v>#N/A</v>
      </c>
      <c r="GW15" s="207" t="e">
        <f t="shared" si="25"/>
        <v>#N/A</v>
      </c>
      <c r="GX15" s="207" t="e">
        <f t="shared" si="25"/>
        <v>#N/A</v>
      </c>
      <c r="GY15" s="207" t="e">
        <f t="shared" si="25"/>
        <v>#N/A</v>
      </c>
      <c r="GZ15" s="207" t="e">
        <f t="shared" si="25"/>
        <v>#N/A</v>
      </c>
      <c r="HA15" s="207" t="e">
        <f t="shared" si="25"/>
        <v>#N/A</v>
      </c>
      <c r="HB15" s="207" t="e">
        <f t="shared" si="25"/>
        <v>#N/A</v>
      </c>
      <c r="HC15" s="207" t="e">
        <f t="shared" si="25"/>
        <v>#N/A</v>
      </c>
      <c r="HD15" s="207" t="e">
        <f t="shared" si="25"/>
        <v>#N/A</v>
      </c>
      <c r="HE15" s="207" t="e">
        <f t="shared" si="25"/>
        <v>#N/A</v>
      </c>
      <c r="HF15" s="207" t="e">
        <f t="shared" si="25"/>
        <v>#N/A</v>
      </c>
      <c r="HG15" s="207" t="e">
        <f t="shared" si="25"/>
        <v>#N/A</v>
      </c>
      <c r="HH15" s="207" t="e">
        <f t="shared" si="25"/>
        <v>#N/A</v>
      </c>
      <c r="HI15" s="207" t="e">
        <f t="shared" si="25"/>
        <v>#N/A</v>
      </c>
      <c r="HJ15" s="207" t="e">
        <f t="shared" si="25"/>
        <v>#N/A</v>
      </c>
      <c r="HK15" s="207" t="e">
        <f t="shared" si="25"/>
        <v>#N/A</v>
      </c>
      <c r="HL15" s="207" t="e">
        <f t="shared" si="26"/>
        <v>#N/A</v>
      </c>
      <c r="HM15" s="207" t="e">
        <f t="shared" si="26"/>
        <v>#N/A</v>
      </c>
      <c r="HN15" s="207" t="e">
        <f t="shared" si="26"/>
        <v>#N/A</v>
      </c>
      <c r="HO15" s="207" t="e">
        <f t="shared" si="26"/>
        <v>#N/A</v>
      </c>
      <c r="HP15" s="207" t="e">
        <f t="shared" si="26"/>
        <v>#N/A</v>
      </c>
      <c r="HQ15" s="207" t="e">
        <f t="shared" si="26"/>
        <v>#N/A</v>
      </c>
      <c r="HR15" s="207" t="e">
        <f t="shared" si="26"/>
        <v>#N/A</v>
      </c>
      <c r="HS15" s="207" t="e">
        <f t="shared" si="26"/>
        <v>#N/A</v>
      </c>
      <c r="HT15" s="207" t="e">
        <f t="shared" si="26"/>
        <v>#N/A</v>
      </c>
      <c r="HU15" s="207" t="e">
        <f t="shared" si="26"/>
        <v>#N/A</v>
      </c>
      <c r="HV15" s="207" t="e">
        <f t="shared" si="26"/>
        <v>#N/A</v>
      </c>
      <c r="HW15" s="207" t="e">
        <f t="shared" si="26"/>
        <v>#N/A</v>
      </c>
      <c r="HX15" s="207" t="e">
        <f t="shared" si="26"/>
        <v>#N/A</v>
      </c>
      <c r="HY15" s="207" t="e">
        <f t="shared" si="26"/>
        <v>#N/A</v>
      </c>
      <c r="HZ15" s="207" t="e">
        <f t="shared" si="26"/>
        <v>#N/A</v>
      </c>
      <c r="IA15" s="207" t="e">
        <f t="shared" si="26"/>
        <v>#N/A</v>
      </c>
      <c r="IB15" s="207" t="e">
        <f t="shared" si="27"/>
        <v>#N/A</v>
      </c>
    </row>
    <row r="16" spans="1:237" hidden="1" x14ac:dyDescent="0.25">
      <c r="A16" s="22">
        <v>13</v>
      </c>
      <c r="B16" s="124"/>
      <c r="C16" s="124"/>
      <c r="D16" s="124"/>
      <c r="E16" s="119" t="str">
        <f t="shared" si="10"/>
        <v/>
      </c>
      <c r="F16" s="23" t="str">
        <f t="shared" si="11"/>
        <v/>
      </c>
      <c r="G16" s="24" t="str">
        <f t="shared" si="12"/>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0"/>
        <v/>
      </c>
      <c r="K16" s="26"/>
      <c r="L16" s="24" t="str">
        <f>IF(OR(F16="",K16=""),"",MATCH(K16,Confidence!$A$1:$A$10,0))</f>
        <v/>
      </c>
      <c r="M16" s="27" t="str">
        <f t="shared" si="1"/>
        <v/>
      </c>
      <c r="N16" s="27" t="str">
        <f t="shared" si="2"/>
        <v/>
      </c>
      <c r="O16" s="24"/>
      <c r="P16" s="111" t="str">
        <f t="shared" si="3"/>
        <v/>
      </c>
      <c r="Q16" s="111" t="str">
        <f t="shared" si="4"/>
        <v/>
      </c>
      <c r="R16" s="39" t="str">
        <f t="shared" si="5"/>
        <v/>
      </c>
      <c r="S16" s="124"/>
      <c r="T16" s="218" t="str">
        <f>IF(AND(B16&gt;0,C16&gt;0,D16&gt;0,M16&gt;0,N16&gt;0,S16&gt;0,NOT(K16="")),ABS(VLOOKUP($S$1,VLookups!$A$28:$B$29,2,FALSE)-_xlfn.BETA.DIST(S16,IF(G16="L",N16,M16),IF(G16="L",M16,N16),TRUE,B16,D16)),"")</f>
        <v/>
      </c>
      <c r="U16" s="121" t="str">
        <f>IF(OR($M16="",$N16=""),"",_xlfn.BETA.INV(ABS(VLOOKUP($S$1,VLookups!$A$28:$B$29,2,FALSE)-U$3),IF($G16="L",$N16,$M16),IF($G16="L",$M16,$N16),$B16,$D16))</f>
        <v/>
      </c>
      <c r="V16" s="122" t="str">
        <f>IF(OR($M16="",$N16=""),"",_xlfn.BETA.INV(ABS(VLOOKUP($S$1,VLookups!$A$28:$B$29,2,FALSE)-V$3),IF($G16="L",$N16,$M16),IF($G16="L",$M16,$N16),$B16,$D16))</f>
        <v/>
      </c>
      <c r="W16" s="121" t="str">
        <f>IF(OR($M16="",$N16=""),"",_xlfn.BETA.INV(ABS(VLOOKUP($S$1,VLookups!$A$28:$B$29,2,FALSE)-W$3),IF($G16="L",$N16,$M16),IF($G16="L",$M16,$N16),$B16,$D16))</f>
        <v/>
      </c>
      <c r="X16" s="122" t="str">
        <f>IF(OR($M16="",$N16=""),"",_xlfn.BETA.INV(ABS(VLOOKUP($S$1,VLookups!$A$28:$B$29,2,FALSE)-X$3),IF($G16="L",$N16,$M16),IF($G16="L",$M16,$N16),$B16,$D16))</f>
        <v/>
      </c>
      <c r="Y16" s="121" t="str">
        <f>IF(OR($M16="",$N16=""),"",_xlfn.BETA.INV(ABS(VLOOKUP($S$1,VLookups!$A$28:$B$29,2,FALSE)-Y$3),IF($G16="L",$N16,$M16),IF($G16="L",$M16,$N16),$B16,$D16))</f>
        <v/>
      </c>
      <c r="Z16" s="122" t="str">
        <f>IF(OR($M16="",$N16=""),"",_xlfn.BETA.INV(ABS(VLOOKUP($S$1,VLookups!$A$28:$B$29,2,FALSE)-Z$3),IF($G16="L",$N16,$M16),IF($G16="L",$M16,$N16),$B16,$D16))</f>
        <v/>
      </c>
      <c r="AA16" s="121" t="str">
        <f>IF(OR($M16="",$N16=""),"",_xlfn.BETA.INV(ABS(VLOOKUP($S$1,VLookups!$A$28:$B$29,2,FALSE)-AA$3),IF($G16="L",$N16,$M16),IF($G16="L",$M16,$N16),$B16,$D16))</f>
        <v/>
      </c>
      <c r="AB16" s="122" t="str">
        <f>IF(OR($M16="",$N16=""),"",_xlfn.BETA.INV(ABS(VLOOKUP($S$1,VLookups!$A$28:$B$29,2,FALSE)-AB$3),IF($G16="L",$N16,$M16),IF($G16="L",$M16,$N16),$B16,$D16))</f>
        <v/>
      </c>
      <c r="AC16" s="121" t="str">
        <f>IF(OR($M16="",$N16=""),"",_xlfn.BETA.INV(ABS(VLOOKUP($S$1,VLookups!$A$28:$B$29,2,FALSE)-AC$3),IF($G16="L",$N16,$M16),IF($G16="L",$M16,$N16),$B16,$D16))</f>
        <v/>
      </c>
      <c r="AD16" s="122" t="str">
        <f>IF(OR($M16="",$N16=""),"",_xlfn.BETA.INV(ABS(VLOOKUP($S$1,VLookups!$A$28:$B$29,2,FALSE)-AD$3),IF($G16="L",$N16,$M16),IF($G16="L",$M16,$N16),$B16,$D16))</f>
        <v/>
      </c>
      <c r="AE16" s="121" t="str">
        <f>IF(OR($M16="",$N16=""),"",_xlfn.BETA.INV(ABS(VLOOKUP($S$1,VLookups!$A$28:$B$29,2,FALSE)-AE$3),IF($G16="L",$N16,$M16),IF($G16="L",$M16,$N16),$B16,$D16))</f>
        <v/>
      </c>
      <c r="AF16" s="122" t="str">
        <f>IF(OR($M16="",$N16=""),"",_xlfn.BETA.INV(ABS(VLOOKUP($S$1,VLookups!$A$28:$B$29,2,FALSE)-AF$3),IF($G16="L",$N16,$M16),IF($G16="L",$M16,$N16),$B16,$D16))</f>
        <v/>
      </c>
      <c r="AG16" s="17"/>
      <c r="AH16" s="208" t="str">
        <f t="shared" si="13"/>
        <v/>
      </c>
      <c r="AI16" s="206" t="str">
        <f t="shared" si="14"/>
        <v/>
      </c>
      <c r="AJ16" s="190" t="str">
        <f t="shared" si="30"/>
        <v/>
      </c>
      <c r="AK16" s="190" t="str">
        <f t="shared" si="30"/>
        <v/>
      </c>
      <c r="AL16" s="190" t="str">
        <f t="shared" si="30"/>
        <v/>
      </c>
      <c r="AM16" s="190" t="str">
        <f t="shared" si="30"/>
        <v/>
      </c>
      <c r="AN16" s="190" t="str">
        <f t="shared" si="30"/>
        <v/>
      </c>
      <c r="AO16" s="190" t="str">
        <f t="shared" si="30"/>
        <v/>
      </c>
      <c r="AP16" s="190" t="str">
        <f t="shared" si="30"/>
        <v/>
      </c>
      <c r="AQ16" s="190" t="str">
        <f t="shared" si="30"/>
        <v/>
      </c>
      <c r="AR16" s="190" t="str">
        <f t="shared" si="30"/>
        <v/>
      </c>
      <c r="AS16" s="190" t="str">
        <f t="shared" si="30"/>
        <v/>
      </c>
      <c r="AT16" s="190" t="str">
        <f t="shared" si="30"/>
        <v/>
      </c>
      <c r="AU16" s="190" t="str">
        <f t="shared" si="30"/>
        <v/>
      </c>
      <c r="AV16" s="190" t="str">
        <f t="shared" si="30"/>
        <v/>
      </c>
      <c r="AW16" s="190" t="str">
        <f t="shared" si="30"/>
        <v/>
      </c>
      <c r="AX16" s="190" t="str">
        <f t="shared" si="30"/>
        <v/>
      </c>
      <c r="AY16" s="190" t="str">
        <f t="shared" si="30"/>
        <v/>
      </c>
      <c r="AZ16" s="190" t="str">
        <f t="shared" si="30"/>
        <v/>
      </c>
      <c r="BA16" s="190" t="str">
        <f t="shared" si="30"/>
        <v/>
      </c>
      <c r="BB16" s="190" t="str">
        <f t="shared" si="30"/>
        <v/>
      </c>
      <c r="BC16" s="190" t="str">
        <f t="shared" si="30"/>
        <v/>
      </c>
      <c r="BD16" s="190" t="str">
        <f t="shared" si="30"/>
        <v/>
      </c>
      <c r="BE16" s="190" t="str">
        <f t="shared" si="30"/>
        <v/>
      </c>
      <c r="BF16" s="190" t="str">
        <f t="shared" si="30"/>
        <v/>
      </c>
      <c r="BG16" s="190" t="str">
        <f t="shared" si="30"/>
        <v/>
      </c>
      <c r="BH16" s="190" t="str">
        <f t="shared" si="30"/>
        <v/>
      </c>
      <c r="BI16" s="190" t="str">
        <f t="shared" si="30"/>
        <v/>
      </c>
      <c r="BJ16" s="190" t="str">
        <f t="shared" si="30"/>
        <v/>
      </c>
      <c r="BK16" s="190" t="str">
        <f t="shared" si="30"/>
        <v/>
      </c>
      <c r="BL16" s="190" t="str">
        <f t="shared" si="30"/>
        <v/>
      </c>
      <c r="BM16" s="190" t="str">
        <f t="shared" si="30"/>
        <v/>
      </c>
      <c r="BN16" s="190" t="str">
        <f t="shared" si="30"/>
        <v/>
      </c>
      <c r="BO16" s="190" t="str">
        <f t="shared" si="30"/>
        <v/>
      </c>
      <c r="BP16" s="190" t="str">
        <f t="shared" si="30"/>
        <v/>
      </c>
      <c r="BQ16" s="190" t="str">
        <f t="shared" si="30"/>
        <v/>
      </c>
      <c r="BR16" s="190" t="str">
        <f t="shared" si="30"/>
        <v/>
      </c>
      <c r="BS16" s="190" t="str">
        <f t="shared" si="30"/>
        <v/>
      </c>
      <c r="BT16" s="190" t="str">
        <f t="shared" si="30"/>
        <v/>
      </c>
      <c r="BU16" s="190" t="str">
        <f t="shared" si="30"/>
        <v/>
      </c>
      <c r="BV16" s="190" t="str">
        <f t="shared" si="30"/>
        <v/>
      </c>
      <c r="BW16" s="190" t="str">
        <f t="shared" si="30"/>
        <v/>
      </c>
      <c r="BX16" s="190" t="str">
        <f t="shared" si="30"/>
        <v/>
      </c>
      <c r="BY16" s="190" t="str">
        <f t="shared" si="30"/>
        <v/>
      </c>
      <c r="BZ16" s="190" t="str">
        <f t="shared" si="30"/>
        <v/>
      </c>
      <c r="CA16" s="190" t="str">
        <f t="shared" si="30"/>
        <v/>
      </c>
      <c r="CB16" s="190" t="str">
        <f t="shared" si="30"/>
        <v/>
      </c>
      <c r="CC16" s="190" t="str">
        <f t="shared" si="30"/>
        <v/>
      </c>
      <c r="CD16" s="190" t="str">
        <f t="shared" si="30"/>
        <v/>
      </c>
      <c r="CE16" s="190" t="str">
        <f t="shared" si="30"/>
        <v/>
      </c>
      <c r="CF16" s="190" t="str">
        <f t="shared" si="30"/>
        <v/>
      </c>
      <c r="CG16" s="190" t="str">
        <f t="shared" si="30"/>
        <v/>
      </c>
      <c r="CH16" s="190" t="str">
        <f t="shared" si="30"/>
        <v/>
      </c>
      <c r="CI16" s="190" t="str">
        <f t="shared" si="30"/>
        <v/>
      </c>
      <c r="CJ16" s="190" t="str">
        <f t="shared" si="30"/>
        <v/>
      </c>
      <c r="CK16" s="190" t="str">
        <f t="shared" si="30"/>
        <v/>
      </c>
      <c r="CL16" s="190" t="str">
        <f t="shared" si="30"/>
        <v/>
      </c>
      <c r="CM16" s="190" t="str">
        <f t="shared" si="30"/>
        <v/>
      </c>
      <c r="CN16" s="190" t="str">
        <f t="shared" si="30"/>
        <v/>
      </c>
      <c r="CO16" s="190" t="str">
        <f t="shared" si="30"/>
        <v/>
      </c>
      <c r="CP16" s="190" t="str">
        <f t="shared" si="30"/>
        <v/>
      </c>
      <c r="CQ16" s="190" t="str">
        <f t="shared" si="30"/>
        <v/>
      </c>
      <c r="CR16" s="190" t="str">
        <f t="shared" si="30"/>
        <v/>
      </c>
      <c r="CS16" s="190" t="str">
        <f t="shared" si="30"/>
        <v/>
      </c>
      <c r="CT16" s="190" t="str">
        <f t="shared" si="30"/>
        <v/>
      </c>
      <c r="CU16" s="190" t="str">
        <f t="shared" ref="CU16" si="31">IF(ISNONTEXT($AH16),CT16+$AH16,"")</f>
        <v/>
      </c>
      <c r="CV16" s="190" t="str">
        <f t="shared" si="6"/>
        <v/>
      </c>
      <c r="CW16" s="190" t="str">
        <f t="shared" si="29"/>
        <v/>
      </c>
      <c r="CX16" s="190" t="str">
        <f t="shared" si="29"/>
        <v/>
      </c>
      <c r="CY16" s="190" t="str">
        <f t="shared" si="29"/>
        <v/>
      </c>
      <c r="CZ16" s="190" t="str">
        <f t="shared" si="29"/>
        <v/>
      </c>
      <c r="DA16" s="190" t="str">
        <f t="shared" si="29"/>
        <v/>
      </c>
      <c r="DB16" s="190" t="str">
        <f t="shared" si="29"/>
        <v/>
      </c>
      <c r="DC16" s="190" t="str">
        <f t="shared" si="29"/>
        <v/>
      </c>
      <c r="DD16" s="190" t="str">
        <f t="shared" si="29"/>
        <v/>
      </c>
      <c r="DE16" s="190" t="str">
        <f t="shared" si="29"/>
        <v/>
      </c>
      <c r="DF16" s="190" t="str">
        <f t="shared" si="29"/>
        <v/>
      </c>
      <c r="DG16" s="190" t="str">
        <f t="shared" si="29"/>
        <v/>
      </c>
      <c r="DH16" s="190" t="str">
        <f t="shared" si="29"/>
        <v/>
      </c>
      <c r="DI16" s="190" t="str">
        <f t="shared" si="29"/>
        <v/>
      </c>
      <c r="DJ16" s="190" t="str">
        <f t="shared" si="29"/>
        <v/>
      </c>
      <c r="DK16" s="190" t="str">
        <f t="shared" si="29"/>
        <v/>
      </c>
      <c r="DL16" s="190" t="str">
        <f t="shared" si="29"/>
        <v/>
      </c>
      <c r="DM16" s="190" t="str">
        <f t="shared" si="29"/>
        <v/>
      </c>
      <c r="DN16" s="190" t="str">
        <f t="shared" si="29"/>
        <v/>
      </c>
      <c r="DO16" s="190" t="str">
        <f t="shared" si="29"/>
        <v/>
      </c>
      <c r="DP16" s="190" t="str">
        <f t="shared" si="29"/>
        <v/>
      </c>
      <c r="DQ16" s="190" t="str">
        <f t="shared" si="29"/>
        <v/>
      </c>
      <c r="DR16" s="190" t="str">
        <f t="shared" si="29"/>
        <v/>
      </c>
      <c r="DS16" s="190" t="str">
        <f t="shared" si="29"/>
        <v/>
      </c>
      <c r="DT16" s="190" t="str">
        <f t="shared" si="29"/>
        <v/>
      </c>
      <c r="DU16" s="190" t="str">
        <f t="shared" si="29"/>
        <v/>
      </c>
      <c r="DV16" s="190" t="str">
        <f t="shared" si="29"/>
        <v/>
      </c>
      <c r="DW16" s="190" t="str">
        <f t="shared" si="29"/>
        <v/>
      </c>
      <c r="DX16" s="190" t="str">
        <f t="shared" si="29"/>
        <v/>
      </c>
      <c r="DY16" s="190" t="str">
        <f t="shared" si="29"/>
        <v/>
      </c>
      <c r="DZ16" s="190" t="str">
        <f t="shared" si="29"/>
        <v/>
      </c>
      <c r="EA16" s="190" t="str">
        <f t="shared" si="29"/>
        <v/>
      </c>
      <c r="EB16" s="190" t="str">
        <f t="shared" si="29"/>
        <v/>
      </c>
      <c r="EC16" s="190" t="str">
        <f t="shared" si="29"/>
        <v/>
      </c>
      <c r="ED16" s="190" t="str">
        <f t="shared" si="29"/>
        <v/>
      </c>
      <c r="EE16" s="206" t="str">
        <f t="shared" si="16"/>
        <v/>
      </c>
      <c r="EF16" s="207" t="e">
        <f t="shared" si="17"/>
        <v>#N/A</v>
      </c>
      <c r="EG16" s="207" t="e">
        <f t="shared" si="17"/>
        <v>#N/A</v>
      </c>
      <c r="EH16" s="207" t="e">
        <f t="shared" si="17"/>
        <v>#N/A</v>
      </c>
      <c r="EI16" s="207" t="e">
        <f t="shared" si="17"/>
        <v>#N/A</v>
      </c>
      <c r="EJ16" s="207" t="e">
        <f t="shared" si="17"/>
        <v>#N/A</v>
      </c>
      <c r="EK16" s="207" t="e">
        <f t="shared" si="17"/>
        <v>#N/A</v>
      </c>
      <c r="EL16" s="207" t="e">
        <f t="shared" si="17"/>
        <v>#N/A</v>
      </c>
      <c r="EM16" s="207" t="e">
        <f t="shared" si="17"/>
        <v>#N/A</v>
      </c>
      <c r="EN16" s="207" t="e">
        <f t="shared" si="17"/>
        <v>#N/A</v>
      </c>
      <c r="EO16" s="207" t="e">
        <f t="shared" si="17"/>
        <v>#N/A</v>
      </c>
      <c r="EP16" s="207" t="e">
        <f t="shared" si="17"/>
        <v>#N/A</v>
      </c>
      <c r="EQ16" s="207" t="e">
        <f t="shared" si="17"/>
        <v>#N/A</v>
      </c>
      <c r="ER16" s="207" t="e">
        <f t="shared" si="17"/>
        <v>#N/A</v>
      </c>
      <c r="ES16" s="207" t="e">
        <f t="shared" si="17"/>
        <v>#N/A</v>
      </c>
      <c r="ET16" s="207" t="e">
        <f t="shared" si="17"/>
        <v>#N/A</v>
      </c>
      <c r="EU16" s="207" t="e">
        <f t="shared" si="17"/>
        <v>#N/A</v>
      </c>
      <c r="EV16" s="207" t="e">
        <f t="shared" si="20"/>
        <v>#N/A</v>
      </c>
      <c r="EW16" s="207" t="e">
        <f t="shared" si="20"/>
        <v>#N/A</v>
      </c>
      <c r="EX16" s="207" t="e">
        <f t="shared" si="20"/>
        <v>#N/A</v>
      </c>
      <c r="EY16" s="207" t="e">
        <f t="shared" si="20"/>
        <v>#N/A</v>
      </c>
      <c r="EZ16" s="207" t="e">
        <f t="shared" si="20"/>
        <v>#N/A</v>
      </c>
      <c r="FA16" s="207" t="e">
        <f t="shared" si="20"/>
        <v>#N/A</v>
      </c>
      <c r="FB16" s="207" t="e">
        <f t="shared" si="20"/>
        <v>#N/A</v>
      </c>
      <c r="FC16" s="207" t="e">
        <f t="shared" si="20"/>
        <v>#N/A</v>
      </c>
      <c r="FD16" s="207" t="e">
        <f t="shared" si="20"/>
        <v>#N/A</v>
      </c>
      <c r="FE16" s="207" t="e">
        <f t="shared" si="20"/>
        <v>#N/A</v>
      </c>
      <c r="FF16" s="207" t="e">
        <f t="shared" si="20"/>
        <v>#N/A</v>
      </c>
      <c r="FG16" s="207" t="e">
        <f t="shared" si="20"/>
        <v>#N/A</v>
      </c>
      <c r="FH16" s="207" t="e">
        <f t="shared" si="20"/>
        <v>#N/A</v>
      </c>
      <c r="FI16" s="207" t="e">
        <f t="shared" si="20"/>
        <v>#N/A</v>
      </c>
      <c r="FJ16" s="207" t="e">
        <f t="shared" si="20"/>
        <v>#N/A</v>
      </c>
      <c r="FK16" s="207" t="e">
        <f t="shared" si="20"/>
        <v>#N/A</v>
      </c>
      <c r="FL16" s="207" t="e">
        <f t="shared" si="21"/>
        <v>#N/A</v>
      </c>
      <c r="FM16" s="207" t="e">
        <f t="shared" si="21"/>
        <v>#N/A</v>
      </c>
      <c r="FN16" s="207" t="e">
        <f t="shared" si="21"/>
        <v>#N/A</v>
      </c>
      <c r="FO16" s="207" t="e">
        <f t="shared" si="21"/>
        <v>#N/A</v>
      </c>
      <c r="FP16" s="207" t="e">
        <f t="shared" si="21"/>
        <v>#N/A</v>
      </c>
      <c r="FQ16" s="207" t="e">
        <f t="shared" si="21"/>
        <v>#N/A</v>
      </c>
      <c r="FR16" s="207" t="e">
        <f t="shared" si="21"/>
        <v>#N/A</v>
      </c>
      <c r="FS16" s="207" t="e">
        <f t="shared" si="21"/>
        <v>#N/A</v>
      </c>
      <c r="FT16" s="207" t="e">
        <f t="shared" si="21"/>
        <v>#N/A</v>
      </c>
      <c r="FU16" s="207" t="e">
        <f t="shared" si="21"/>
        <v>#N/A</v>
      </c>
      <c r="FV16" s="207" t="e">
        <f t="shared" si="21"/>
        <v>#N/A</v>
      </c>
      <c r="FW16" s="207" t="e">
        <f t="shared" si="21"/>
        <v>#N/A</v>
      </c>
      <c r="FX16" s="207" t="e">
        <f t="shared" si="21"/>
        <v>#N/A</v>
      </c>
      <c r="FY16" s="207" t="e">
        <f t="shared" si="21"/>
        <v>#N/A</v>
      </c>
      <c r="FZ16" s="207" t="e">
        <f t="shared" si="21"/>
        <v>#N/A</v>
      </c>
      <c r="GA16" s="207" t="e">
        <f t="shared" si="21"/>
        <v>#N/A</v>
      </c>
      <c r="GB16" s="207" t="e">
        <f t="shared" si="22"/>
        <v>#N/A</v>
      </c>
      <c r="GC16" s="207" t="e">
        <f t="shared" si="22"/>
        <v>#N/A</v>
      </c>
      <c r="GD16" s="207" t="e">
        <f t="shared" si="22"/>
        <v>#N/A</v>
      </c>
      <c r="GE16" s="207" t="e">
        <f t="shared" si="22"/>
        <v>#N/A</v>
      </c>
      <c r="GF16" s="207" t="e">
        <f t="shared" si="22"/>
        <v>#N/A</v>
      </c>
      <c r="GG16" s="207" t="e">
        <f t="shared" si="22"/>
        <v>#N/A</v>
      </c>
      <c r="GH16" s="207" t="e">
        <f t="shared" si="22"/>
        <v>#N/A</v>
      </c>
      <c r="GI16" s="207" t="e">
        <f t="shared" si="22"/>
        <v>#N/A</v>
      </c>
      <c r="GJ16" s="207" t="e">
        <f t="shared" si="22"/>
        <v>#N/A</v>
      </c>
      <c r="GK16" s="207" t="e">
        <f t="shared" si="22"/>
        <v>#N/A</v>
      </c>
      <c r="GL16" s="207" t="e">
        <f t="shared" si="22"/>
        <v>#N/A</v>
      </c>
      <c r="GM16" s="207" t="e">
        <f t="shared" si="22"/>
        <v>#N/A</v>
      </c>
      <c r="GN16" s="207" t="e">
        <f t="shared" si="22"/>
        <v>#N/A</v>
      </c>
      <c r="GO16" s="207" t="e">
        <f t="shared" si="22"/>
        <v>#N/A</v>
      </c>
      <c r="GP16" s="207" t="e">
        <f t="shared" si="22"/>
        <v>#N/A</v>
      </c>
      <c r="GQ16" s="207" t="e">
        <f t="shared" si="22"/>
        <v>#N/A</v>
      </c>
      <c r="GR16" s="207" t="e">
        <f t="shared" si="18"/>
        <v>#N/A</v>
      </c>
      <c r="GS16" s="207" t="e">
        <f t="shared" si="18"/>
        <v>#N/A</v>
      </c>
      <c r="GT16" s="207" t="e">
        <f t="shared" si="18"/>
        <v>#N/A</v>
      </c>
      <c r="GU16" s="207" t="e">
        <f t="shared" si="18"/>
        <v>#N/A</v>
      </c>
      <c r="GV16" s="207" t="e">
        <f t="shared" si="25"/>
        <v>#N/A</v>
      </c>
      <c r="GW16" s="207" t="e">
        <f t="shared" si="25"/>
        <v>#N/A</v>
      </c>
      <c r="GX16" s="207" t="e">
        <f t="shared" si="25"/>
        <v>#N/A</v>
      </c>
      <c r="GY16" s="207" t="e">
        <f t="shared" si="25"/>
        <v>#N/A</v>
      </c>
      <c r="GZ16" s="207" t="e">
        <f t="shared" si="25"/>
        <v>#N/A</v>
      </c>
      <c r="HA16" s="207" t="e">
        <f t="shared" si="25"/>
        <v>#N/A</v>
      </c>
      <c r="HB16" s="207" t="e">
        <f t="shared" si="25"/>
        <v>#N/A</v>
      </c>
      <c r="HC16" s="207" t="e">
        <f t="shared" si="25"/>
        <v>#N/A</v>
      </c>
      <c r="HD16" s="207" t="e">
        <f t="shared" si="25"/>
        <v>#N/A</v>
      </c>
      <c r="HE16" s="207" t="e">
        <f t="shared" si="25"/>
        <v>#N/A</v>
      </c>
      <c r="HF16" s="207" t="e">
        <f t="shared" si="25"/>
        <v>#N/A</v>
      </c>
      <c r="HG16" s="207" t="e">
        <f t="shared" si="25"/>
        <v>#N/A</v>
      </c>
      <c r="HH16" s="207" t="e">
        <f t="shared" si="25"/>
        <v>#N/A</v>
      </c>
      <c r="HI16" s="207" t="e">
        <f t="shared" si="25"/>
        <v>#N/A</v>
      </c>
      <c r="HJ16" s="207" t="e">
        <f t="shared" si="25"/>
        <v>#N/A</v>
      </c>
      <c r="HK16" s="207" t="e">
        <f t="shared" si="25"/>
        <v>#N/A</v>
      </c>
      <c r="HL16" s="207" t="e">
        <f t="shared" si="26"/>
        <v>#N/A</v>
      </c>
      <c r="HM16" s="207" t="e">
        <f t="shared" si="26"/>
        <v>#N/A</v>
      </c>
      <c r="HN16" s="207" t="e">
        <f t="shared" si="26"/>
        <v>#N/A</v>
      </c>
      <c r="HO16" s="207" t="e">
        <f t="shared" si="26"/>
        <v>#N/A</v>
      </c>
      <c r="HP16" s="207" t="e">
        <f t="shared" si="26"/>
        <v>#N/A</v>
      </c>
      <c r="HQ16" s="207" t="e">
        <f t="shared" si="26"/>
        <v>#N/A</v>
      </c>
      <c r="HR16" s="207" t="e">
        <f t="shared" si="26"/>
        <v>#N/A</v>
      </c>
      <c r="HS16" s="207" t="e">
        <f t="shared" si="26"/>
        <v>#N/A</v>
      </c>
      <c r="HT16" s="207" t="e">
        <f t="shared" si="26"/>
        <v>#N/A</v>
      </c>
      <c r="HU16" s="207" t="e">
        <f t="shared" si="26"/>
        <v>#N/A</v>
      </c>
      <c r="HV16" s="207" t="e">
        <f t="shared" si="26"/>
        <v>#N/A</v>
      </c>
      <c r="HW16" s="207" t="e">
        <f t="shared" si="26"/>
        <v>#N/A</v>
      </c>
      <c r="HX16" s="207" t="e">
        <f t="shared" si="26"/>
        <v>#N/A</v>
      </c>
      <c r="HY16" s="207" t="e">
        <f t="shared" si="26"/>
        <v>#N/A</v>
      </c>
      <c r="HZ16" s="207" t="e">
        <f t="shared" si="26"/>
        <v>#N/A</v>
      </c>
      <c r="IA16" s="207" t="e">
        <f t="shared" si="26"/>
        <v>#N/A</v>
      </c>
      <c r="IB16" s="207" t="e">
        <f t="shared" si="27"/>
        <v>#N/A</v>
      </c>
    </row>
    <row r="17" spans="1:236" hidden="1" x14ac:dyDescent="0.25">
      <c r="A17" s="22">
        <v>14</v>
      </c>
      <c r="B17" s="124"/>
      <c r="C17" s="124"/>
      <c r="D17" s="124"/>
      <c r="E17" s="119" t="str">
        <f t="shared" si="10"/>
        <v/>
      </c>
      <c r="F17" s="23" t="str">
        <f t="shared" si="11"/>
        <v/>
      </c>
      <c r="G17" s="24" t="str">
        <f t="shared" si="12"/>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0"/>
        <v/>
      </c>
      <c r="K17" s="26"/>
      <c r="L17" s="24" t="str">
        <f>IF(OR(F17="",K17=""),"",MATCH(K17,Confidence!$A$1:$A$10,0))</f>
        <v/>
      </c>
      <c r="M17" s="27" t="str">
        <f t="shared" si="1"/>
        <v/>
      </c>
      <c r="N17" s="27" t="str">
        <f t="shared" si="2"/>
        <v/>
      </c>
      <c r="O17" s="24"/>
      <c r="P17" s="111" t="str">
        <f t="shared" si="3"/>
        <v/>
      </c>
      <c r="Q17" s="111" t="str">
        <f t="shared" si="4"/>
        <v/>
      </c>
      <c r="R17" s="39" t="str">
        <f t="shared" si="5"/>
        <v/>
      </c>
      <c r="S17" s="124"/>
      <c r="T17" s="218" t="str">
        <f>IF(AND(B17&gt;0,C17&gt;0,D17&gt;0,M17&gt;0,N17&gt;0,S17&gt;0,NOT(K17="")),ABS(VLOOKUP($S$1,VLookups!$A$28:$B$29,2,FALSE)-_xlfn.BETA.DIST(S17,IF(G17="L",N17,M17),IF(G17="L",M17,N17),TRUE,B17,D17)),"")</f>
        <v/>
      </c>
      <c r="U17" s="121" t="str">
        <f>IF(OR($M17="",$N17=""),"",_xlfn.BETA.INV(ABS(VLOOKUP($S$1,VLookups!$A$28:$B$29,2,FALSE)-U$3),IF($G17="L",$N17,$M17),IF($G17="L",$M17,$N17),$B17,$D17))</f>
        <v/>
      </c>
      <c r="V17" s="122" t="str">
        <f>IF(OR($M17="",$N17=""),"",_xlfn.BETA.INV(ABS(VLOOKUP($S$1,VLookups!$A$28:$B$29,2,FALSE)-V$3),IF($G17="L",$N17,$M17),IF($G17="L",$M17,$N17),$B17,$D17))</f>
        <v/>
      </c>
      <c r="W17" s="121" t="str">
        <f>IF(OR($M17="",$N17=""),"",_xlfn.BETA.INV(ABS(VLOOKUP($S$1,VLookups!$A$28:$B$29,2,FALSE)-W$3),IF($G17="L",$N17,$M17),IF($G17="L",$M17,$N17),$B17,$D17))</f>
        <v/>
      </c>
      <c r="X17" s="122" t="str">
        <f>IF(OR($M17="",$N17=""),"",_xlfn.BETA.INV(ABS(VLOOKUP($S$1,VLookups!$A$28:$B$29,2,FALSE)-X$3),IF($G17="L",$N17,$M17),IF($G17="L",$M17,$N17),$B17,$D17))</f>
        <v/>
      </c>
      <c r="Y17" s="121" t="str">
        <f>IF(OR($M17="",$N17=""),"",_xlfn.BETA.INV(ABS(VLOOKUP($S$1,VLookups!$A$28:$B$29,2,FALSE)-Y$3),IF($G17="L",$N17,$M17),IF($G17="L",$M17,$N17),$B17,$D17))</f>
        <v/>
      </c>
      <c r="Z17" s="122" t="str">
        <f>IF(OR($M17="",$N17=""),"",_xlfn.BETA.INV(ABS(VLOOKUP($S$1,VLookups!$A$28:$B$29,2,FALSE)-Z$3),IF($G17="L",$N17,$M17),IF($G17="L",$M17,$N17),$B17,$D17))</f>
        <v/>
      </c>
      <c r="AA17" s="121" t="str">
        <f>IF(OR($M17="",$N17=""),"",_xlfn.BETA.INV(ABS(VLOOKUP($S$1,VLookups!$A$28:$B$29,2,FALSE)-AA$3),IF($G17="L",$N17,$M17),IF($G17="L",$M17,$N17),$B17,$D17))</f>
        <v/>
      </c>
      <c r="AB17" s="122" t="str">
        <f>IF(OR($M17="",$N17=""),"",_xlfn.BETA.INV(ABS(VLOOKUP($S$1,VLookups!$A$28:$B$29,2,FALSE)-AB$3),IF($G17="L",$N17,$M17),IF($G17="L",$M17,$N17),$B17,$D17))</f>
        <v/>
      </c>
      <c r="AC17" s="121" t="str">
        <f>IF(OR($M17="",$N17=""),"",_xlfn.BETA.INV(ABS(VLOOKUP($S$1,VLookups!$A$28:$B$29,2,FALSE)-AC$3),IF($G17="L",$N17,$M17),IF($G17="L",$M17,$N17),$B17,$D17))</f>
        <v/>
      </c>
      <c r="AD17" s="122" t="str">
        <f>IF(OR($M17="",$N17=""),"",_xlfn.BETA.INV(ABS(VLOOKUP($S$1,VLookups!$A$28:$B$29,2,FALSE)-AD$3),IF($G17="L",$N17,$M17),IF($G17="L",$M17,$N17),$B17,$D17))</f>
        <v/>
      </c>
      <c r="AE17" s="121" t="str">
        <f>IF(OR($M17="",$N17=""),"",_xlfn.BETA.INV(ABS(VLOOKUP($S$1,VLookups!$A$28:$B$29,2,FALSE)-AE$3),IF($G17="L",$N17,$M17),IF($G17="L",$M17,$N17),$B17,$D17))</f>
        <v/>
      </c>
      <c r="AF17" s="122" t="str">
        <f>IF(OR($M17="",$N17=""),"",_xlfn.BETA.INV(ABS(VLOOKUP($S$1,VLookups!$A$28:$B$29,2,FALSE)-AF$3),IF($G17="L",$N17,$M17),IF($G17="L",$M17,$N17),$B17,$D17))</f>
        <v/>
      </c>
      <c r="AG17" s="17"/>
      <c r="AH17" s="208" t="str">
        <f t="shared" si="13"/>
        <v/>
      </c>
      <c r="AI17" s="206" t="str">
        <f t="shared" si="14"/>
        <v/>
      </c>
      <c r="AJ17" s="190" t="str">
        <f t="shared" ref="AJ17:CU20" si="32">IF(ISNONTEXT($AH17),AI17+$AH17,"")</f>
        <v/>
      </c>
      <c r="AK17" s="190" t="str">
        <f t="shared" si="32"/>
        <v/>
      </c>
      <c r="AL17" s="190" t="str">
        <f t="shared" si="32"/>
        <v/>
      </c>
      <c r="AM17" s="190" t="str">
        <f t="shared" si="32"/>
        <v/>
      </c>
      <c r="AN17" s="190" t="str">
        <f t="shared" si="32"/>
        <v/>
      </c>
      <c r="AO17" s="190" t="str">
        <f t="shared" si="32"/>
        <v/>
      </c>
      <c r="AP17" s="190" t="str">
        <f t="shared" si="32"/>
        <v/>
      </c>
      <c r="AQ17" s="190" t="str">
        <f t="shared" si="32"/>
        <v/>
      </c>
      <c r="AR17" s="190" t="str">
        <f t="shared" si="32"/>
        <v/>
      </c>
      <c r="AS17" s="190" t="str">
        <f t="shared" si="32"/>
        <v/>
      </c>
      <c r="AT17" s="190" t="str">
        <f t="shared" si="32"/>
        <v/>
      </c>
      <c r="AU17" s="190" t="str">
        <f t="shared" si="32"/>
        <v/>
      </c>
      <c r="AV17" s="190" t="str">
        <f t="shared" si="32"/>
        <v/>
      </c>
      <c r="AW17" s="190" t="str">
        <f t="shared" si="32"/>
        <v/>
      </c>
      <c r="AX17" s="190" t="str">
        <f t="shared" si="32"/>
        <v/>
      </c>
      <c r="AY17" s="190" t="str">
        <f t="shared" si="32"/>
        <v/>
      </c>
      <c r="AZ17" s="190" t="str">
        <f t="shared" si="32"/>
        <v/>
      </c>
      <c r="BA17" s="190" t="str">
        <f t="shared" si="32"/>
        <v/>
      </c>
      <c r="BB17" s="190" t="str">
        <f t="shared" si="32"/>
        <v/>
      </c>
      <c r="BC17" s="190" t="str">
        <f t="shared" si="32"/>
        <v/>
      </c>
      <c r="BD17" s="190" t="str">
        <f t="shared" si="32"/>
        <v/>
      </c>
      <c r="BE17" s="190" t="str">
        <f t="shared" si="32"/>
        <v/>
      </c>
      <c r="BF17" s="190" t="str">
        <f t="shared" si="32"/>
        <v/>
      </c>
      <c r="BG17" s="190" t="str">
        <f t="shared" si="32"/>
        <v/>
      </c>
      <c r="BH17" s="190" t="str">
        <f t="shared" si="32"/>
        <v/>
      </c>
      <c r="BI17" s="190" t="str">
        <f t="shared" si="32"/>
        <v/>
      </c>
      <c r="BJ17" s="190" t="str">
        <f t="shared" si="32"/>
        <v/>
      </c>
      <c r="BK17" s="190" t="str">
        <f t="shared" si="32"/>
        <v/>
      </c>
      <c r="BL17" s="190" t="str">
        <f t="shared" si="32"/>
        <v/>
      </c>
      <c r="BM17" s="190" t="str">
        <f t="shared" si="32"/>
        <v/>
      </c>
      <c r="BN17" s="190" t="str">
        <f t="shared" si="32"/>
        <v/>
      </c>
      <c r="BO17" s="190" t="str">
        <f t="shared" si="32"/>
        <v/>
      </c>
      <c r="BP17" s="190" t="str">
        <f t="shared" si="32"/>
        <v/>
      </c>
      <c r="BQ17" s="190" t="str">
        <f t="shared" si="32"/>
        <v/>
      </c>
      <c r="BR17" s="190" t="str">
        <f t="shared" si="32"/>
        <v/>
      </c>
      <c r="BS17" s="190" t="str">
        <f t="shared" si="32"/>
        <v/>
      </c>
      <c r="BT17" s="190" t="str">
        <f t="shared" si="32"/>
        <v/>
      </c>
      <c r="BU17" s="190" t="str">
        <f t="shared" si="32"/>
        <v/>
      </c>
      <c r="BV17" s="190" t="str">
        <f t="shared" si="32"/>
        <v/>
      </c>
      <c r="BW17" s="190" t="str">
        <f t="shared" si="32"/>
        <v/>
      </c>
      <c r="BX17" s="190" t="str">
        <f t="shared" si="32"/>
        <v/>
      </c>
      <c r="BY17" s="190" t="str">
        <f t="shared" si="32"/>
        <v/>
      </c>
      <c r="BZ17" s="190" t="str">
        <f t="shared" si="32"/>
        <v/>
      </c>
      <c r="CA17" s="190" t="str">
        <f t="shared" si="32"/>
        <v/>
      </c>
      <c r="CB17" s="190" t="str">
        <f t="shared" si="32"/>
        <v/>
      </c>
      <c r="CC17" s="190" t="str">
        <f t="shared" si="32"/>
        <v/>
      </c>
      <c r="CD17" s="190" t="str">
        <f t="shared" si="32"/>
        <v/>
      </c>
      <c r="CE17" s="190" t="str">
        <f t="shared" si="32"/>
        <v/>
      </c>
      <c r="CF17" s="190" t="str">
        <f t="shared" si="32"/>
        <v/>
      </c>
      <c r="CG17" s="190" t="str">
        <f t="shared" si="32"/>
        <v/>
      </c>
      <c r="CH17" s="190" t="str">
        <f t="shared" si="32"/>
        <v/>
      </c>
      <c r="CI17" s="190" t="str">
        <f t="shared" si="32"/>
        <v/>
      </c>
      <c r="CJ17" s="190" t="str">
        <f t="shared" si="32"/>
        <v/>
      </c>
      <c r="CK17" s="190" t="str">
        <f t="shared" si="32"/>
        <v/>
      </c>
      <c r="CL17" s="190" t="str">
        <f t="shared" si="32"/>
        <v/>
      </c>
      <c r="CM17" s="190" t="str">
        <f t="shared" si="32"/>
        <v/>
      </c>
      <c r="CN17" s="190" t="str">
        <f t="shared" si="32"/>
        <v/>
      </c>
      <c r="CO17" s="190" t="str">
        <f t="shared" si="32"/>
        <v/>
      </c>
      <c r="CP17" s="190" t="str">
        <f t="shared" si="32"/>
        <v/>
      </c>
      <c r="CQ17" s="190" t="str">
        <f t="shared" si="32"/>
        <v/>
      </c>
      <c r="CR17" s="190" t="str">
        <f t="shared" si="32"/>
        <v/>
      </c>
      <c r="CS17" s="190" t="str">
        <f t="shared" si="32"/>
        <v/>
      </c>
      <c r="CT17" s="190" t="str">
        <f t="shared" si="32"/>
        <v/>
      </c>
      <c r="CU17" s="190" t="str">
        <f t="shared" si="32"/>
        <v/>
      </c>
      <c r="CV17" s="190" t="str">
        <f t="shared" si="6"/>
        <v/>
      </c>
      <c r="CW17" s="190" t="str">
        <f t="shared" si="29"/>
        <v/>
      </c>
      <c r="CX17" s="190" t="str">
        <f t="shared" si="29"/>
        <v/>
      </c>
      <c r="CY17" s="190" t="str">
        <f t="shared" si="29"/>
        <v/>
      </c>
      <c r="CZ17" s="190" t="str">
        <f t="shared" si="29"/>
        <v/>
      </c>
      <c r="DA17" s="190" t="str">
        <f t="shared" si="29"/>
        <v/>
      </c>
      <c r="DB17" s="190" t="str">
        <f t="shared" si="29"/>
        <v/>
      </c>
      <c r="DC17" s="190" t="str">
        <f t="shared" si="29"/>
        <v/>
      </c>
      <c r="DD17" s="190" t="str">
        <f t="shared" si="29"/>
        <v/>
      </c>
      <c r="DE17" s="190" t="str">
        <f t="shared" si="29"/>
        <v/>
      </c>
      <c r="DF17" s="190" t="str">
        <f t="shared" si="29"/>
        <v/>
      </c>
      <c r="DG17" s="190" t="str">
        <f t="shared" si="29"/>
        <v/>
      </c>
      <c r="DH17" s="190" t="str">
        <f t="shared" si="29"/>
        <v/>
      </c>
      <c r="DI17" s="190" t="str">
        <f t="shared" si="29"/>
        <v/>
      </c>
      <c r="DJ17" s="190" t="str">
        <f t="shared" si="29"/>
        <v/>
      </c>
      <c r="DK17" s="190" t="str">
        <f t="shared" si="29"/>
        <v/>
      </c>
      <c r="DL17" s="190" t="str">
        <f t="shared" si="29"/>
        <v/>
      </c>
      <c r="DM17" s="190" t="str">
        <f t="shared" si="29"/>
        <v/>
      </c>
      <c r="DN17" s="190" t="str">
        <f t="shared" si="29"/>
        <v/>
      </c>
      <c r="DO17" s="190" t="str">
        <f t="shared" si="29"/>
        <v/>
      </c>
      <c r="DP17" s="190" t="str">
        <f t="shared" si="29"/>
        <v/>
      </c>
      <c r="DQ17" s="190" t="str">
        <f t="shared" si="29"/>
        <v/>
      </c>
      <c r="DR17" s="190" t="str">
        <f t="shared" si="29"/>
        <v/>
      </c>
      <c r="DS17" s="190" t="str">
        <f t="shared" si="29"/>
        <v/>
      </c>
      <c r="DT17" s="190" t="str">
        <f t="shared" si="29"/>
        <v/>
      </c>
      <c r="DU17" s="190" t="str">
        <f t="shared" si="29"/>
        <v/>
      </c>
      <c r="DV17" s="190" t="str">
        <f t="shared" si="29"/>
        <v/>
      </c>
      <c r="DW17" s="190" t="str">
        <f t="shared" si="29"/>
        <v/>
      </c>
      <c r="DX17" s="190" t="str">
        <f t="shared" si="29"/>
        <v/>
      </c>
      <c r="DY17" s="190" t="str">
        <f t="shared" si="29"/>
        <v/>
      </c>
      <c r="DZ17" s="190" t="str">
        <f t="shared" si="29"/>
        <v/>
      </c>
      <c r="EA17" s="190" t="str">
        <f t="shared" si="29"/>
        <v/>
      </c>
      <c r="EB17" s="190" t="str">
        <f t="shared" si="29"/>
        <v/>
      </c>
      <c r="EC17" s="190" t="str">
        <f t="shared" si="29"/>
        <v/>
      </c>
      <c r="ED17" s="190" t="str">
        <f t="shared" si="29"/>
        <v/>
      </c>
      <c r="EE17" s="206" t="str">
        <f t="shared" si="16"/>
        <v/>
      </c>
      <c r="EF17" s="207" t="e">
        <f t="shared" si="17"/>
        <v>#N/A</v>
      </c>
      <c r="EG17" s="207" t="e">
        <f t="shared" si="17"/>
        <v>#N/A</v>
      </c>
      <c r="EH17" s="207" t="e">
        <f t="shared" si="17"/>
        <v>#N/A</v>
      </c>
      <c r="EI17" s="207" t="e">
        <f t="shared" si="17"/>
        <v>#N/A</v>
      </c>
      <c r="EJ17" s="207" t="e">
        <f t="shared" si="17"/>
        <v>#N/A</v>
      </c>
      <c r="EK17" s="207" t="e">
        <f t="shared" si="17"/>
        <v>#N/A</v>
      </c>
      <c r="EL17" s="207" t="e">
        <f t="shared" si="17"/>
        <v>#N/A</v>
      </c>
      <c r="EM17" s="207" t="e">
        <f t="shared" si="17"/>
        <v>#N/A</v>
      </c>
      <c r="EN17" s="207" t="e">
        <f t="shared" si="17"/>
        <v>#N/A</v>
      </c>
      <c r="EO17" s="207" t="e">
        <f t="shared" si="17"/>
        <v>#N/A</v>
      </c>
      <c r="EP17" s="207" t="e">
        <f t="shared" si="17"/>
        <v>#N/A</v>
      </c>
      <c r="EQ17" s="207" t="e">
        <f t="shared" si="17"/>
        <v>#N/A</v>
      </c>
      <c r="ER17" s="207" t="e">
        <f t="shared" si="17"/>
        <v>#N/A</v>
      </c>
      <c r="ES17" s="207" t="e">
        <f t="shared" si="17"/>
        <v>#N/A</v>
      </c>
      <c r="ET17" s="207" t="e">
        <f t="shared" si="17"/>
        <v>#N/A</v>
      </c>
      <c r="EU17" s="207" t="e">
        <f t="shared" si="17"/>
        <v>#N/A</v>
      </c>
      <c r="EV17" s="207" t="e">
        <f t="shared" si="20"/>
        <v>#N/A</v>
      </c>
      <c r="EW17" s="207" t="e">
        <f t="shared" si="20"/>
        <v>#N/A</v>
      </c>
      <c r="EX17" s="207" t="e">
        <f t="shared" si="20"/>
        <v>#N/A</v>
      </c>
      <c r="EY17" s="207" t="e">
        <f t="shared" si="20"/>
        <v>#N/A</v>
      </c>
      <c r="EZ17" s="207" t="e">
        <f t="shared" si="20"/>
        <v>#N/A</v>
      </c>
      <c r="FA17" s="207" t="e">
        <f t="shared" si="20"/>
        <v>#N/A</v>
      </c>
      <c r="FB17" s="207" t="e">
        <f t="shared" si="20"/>
        <v>#N/A</v>
      </c>
      <c r="FC17" s="207" t="e">
        <f t="shared" si="20"/>
        <v>#N/A</v>
      </c>
      <c r="FD17" s="207" t="e">
        <f t="shared" si="20"/>
        <v>#N/A</v>
      </c>
      <c r="FE17" s="207" t="e">
        <f t="shared" si="20"/>
        <v>#N/A</v>
      </c>
      <c r="FF17" s="207" t="e">
        <f t="shared" si="20"/>
        <v>#N/A</v>
      </c>
      <c r="FG17" s="207" t="e">
        <f t="shared" si="20"/>
        <v>#N/A</v>
      </c>
      <c r="FH17" s="207" t="e">
        <f t="shared" si="20"/>
        <v>#N/A</v>
      </c>
      <c r="FI17" s="207" t="e">
        <f t="shared" si="20"/>
        <v>#N/A</v>
      </c>
      <c r="FJ17" s="207" t="e">
        <f t="shared" si="20"/>
        <v>#N/A</v>
      </c>
      <c r="FK17" s="207" t="e">
        <f t="shared" si="20"/>
        <v>#N/A</v>
      </c>
      <c r="FL17" s="207" t="e">
        <f t="shared" si="21"/>
        <v>#N/A</v>
      </c>
      <c r="FM17" s="207" t="e">
        <f t="shared" si="21"/>
        <v>#N/A</v>
      </c>
      <c r="FN17" s="207" t="e">
        <f t="shared" si="21"/>
        <v>#N/A</v>
      </c>
      <c r="FO17" s="207" t="e">
        <f t="shared" si="21"/>
        <v>#N/A</v>
      </c>
      <c r="FP17" s="207" t="e">
        <f t="shared" si="21"/>
        <v>#N/A</v>
      </c>
      <c r="FQ17" s="207" t="e">
        <f t="shared" si="21"/>
        <v>#N/A</v>
      </c>
      <c r="FR17" s="207" t="e">
        <f t="shared" si="21"/>
        <v>#N/A</v>
      </c>
      <c r="FS17" s="207" t="e">
        <f t="shared" si="21"/>
        <v>#N/A</v>
      </c>
      <c r="FT17" s="207" t="e">
        <f t="shared" si="21"/>
        <v>#N/A</v>
      </c>
      <c r="FU17" s="207" t="e">
        <f t="shared" si="21"/>
        <v>#N/A</v>
      </c>
      <c r="FV17" s="207" t="e">
        <f t="shared" si="21"/>
        <v>#N/A</v>
      </c>
      <c r="FW17" s="207" t="e">
        <f t="shared" si="21"/>
        <v>#N/A</v>
      </c>
      <c r="FX17" s="207" t="e">
        <f t="shared" si="21"/>
        <v>#N/A</v>
      </c>
      <c r="FY17" s="207" t="e">
        <f t="shared" si="21"/>
        <v>#N/A</v>
      </c>
      <c r="FZ17" s="207" t="e">
        <f t="shared" si="21"/>
        <v>#N/A</v>
      </c>
      <c r="GA17" s="207" t="e">
        <f t="shared" si="21"/>
        <v>#N/A</v>
      </c>
      <c r="GB17" s="207" t="e">
        <f t="shared" si="22"/>
        <v>#N/A</v>
      </c>
      <c r="GC17" s="207" t="e">
        <f t="shared" si="22"/>
        <v>#N/A</v>
      </c>
      <c r="GD17" s="207" t="e">
        <f t="shared" si="22"/>
        <v>#N/A</v>
      </c>
      <c r="GE17" s="207" t="e">
        <f t="shared" si="22"/>
        <v>#N/A</v>
      </c>
      <c r="GF17" s="207" t="e">
        <f t="shared" si="22"/>
        <v>#N/A</v>
      </c>
      <c r="GG17" s="207" t="e">
        <f t="shared" si="22"/>
        <v>#N/A</v>
      </c>
      <c r="GH17" s="207" t="e">
        <f t="shared" si="22"/>
        <v>#N/A</v>
      </c>
      <c r="GI17" s="207" t="e">
        <f t="shared" si="22"/>
        <v>#N/A</v>
      </c>
      <c r="GJ17" s="207" t="e">
        <f t="shared" si="22"/>
        <v>#N/A</v>
      </c>
      <c r="GK17" s="207" t="e">
        <f t="shared" si="22"/>
        <v>#N/A</v>
      </c>
      <c r="GL17" s="207" t="e">
        <f t="shared" si="22"/>
        <v>#N/A</v>
      </c>
      <c r="GM17" s="207" t="e">
        <f t="shared" si="22"/>
        <v>#N/A</v>
      </c>
      <c r="GN17" s="207" t="e">
        <f t="shared" si="22"/>
        <v>#N/A</v>
      </c>
      <c r="GO17" s="207" t="e">
        <f t="shared" si="22"/>
        <v>#N/A</v>
      </c>
      <c r="GP17" s="207" t="e">
        <f t="shared" si="22"/>
        <v>#N/A</v>
      </c>
      <c r="GQ17" s="207" t="e">
        <f t="shared" si="22"/>
        <v>#N/A</v>
      </c>
      <c r="GR17" s="207" t="e">
        <f t="shared" si="18"/>
        <v>#N/A</v>
      </c>
      <c r="GS17" s="207" t="e">
        <f t="shared" si="18"/>
        <v>#N/A</v>
      </c>
      <c r="GT17" s="207" t="e">
        <f t="shared" si="18"/>
        <v>#N/A</v>
      </c>
      <c r="GU17" s="207" t="e">
        <f t="shared" si="18"/>
        <v>#N/A</v>
      </c>
      <c r="GV17" s="207" t="e">
        <f t="shared" si="25"/>
        <v>#N/A</v>
      </c>
      <c r="GW17" s="207" t="e">
        <f t="shared" si="25"/>
        <v>#N/A</v>
      </c>
      <c r="GX17" s="207" t="e">
        <f t="shared" si="25"/>
        <v>#N/A</v>
      </c>
      <c r="GY17" s="207" t="e">
        <f t="shared" si="25"/>
        <v>#N/A</v>
      </c>
      <c r="GZ17" s="207" t="e">
        <f t="shared" si="25"/>
        <v>#N/A</v>
      </c>
      <c r="HA17" s="207" t="e">
        <f t="shared" si="25"/>
        <v>#N/A</v>
      </c>
      <c r="HB17" s="207" t="e">
        <f t="shared" si="25"/>
        <v>#N/A</v>
      </c>
      <c r="HC17" s="207" t="e">
        <f t="shared" si="25"/>
        <v>#N/A</v>
      </c>
      <c r="HD17" s="207" t="e">
        <f t="shared" si="25"/>
        <v>#N/A</v>
      </c>
      <c r="HE17" s="207" t="e">
        <f t="shared" si="25"/>
        <v>#N/A</v>
      </c>
      <c r="HF17" s="207" t="e">
        <f t="shared" si="25"/>
        <v>#N/A</v>
      </c>
      <c r="HG17" s="207" t="e">
        <f t="shared" si="25"/>
        <v>#N/A</v>
      </c>
      <c r="HH17" s="207" t="e">
        <f t="shared" si="25"/>
        <v>#N/A</v>
      </c>
      <c r="HI17" s="207" t="e">
        <f t="shared" si="25"/>
        <v>#N/A</v>
      </c>
      <c r="HJ17" s="207" t="e">
        <f t="shared" si="25"/>
        <v>#N/A</v>
      </c>
      <c r="HK17" s="207" t="e">
        <f t="shared" si="25"/>
        <v>#N/A</v>
      </c>
      <c r="HL17" s="207" t="e">
        <f t="shared" si="26"/>
        <v>#N/A</v>
      </c>
      <c r="HM17" s="207" t="e">
        <f t="shared" si="26"/>
        <v>#N/A</v>
      </c>
      <c r="HN17" s="207" t="e">
        <f t="shared" si="26"/>
        <v>#N/A</v>
      </c>
      <c r="HO17" s="207" t="e">
        <f t="shared" si="26"/>
        <v>#N/A</v>
      </c>
      <c r="HP17" s="207" t="e">
        <f t="shared" si="26"/>
        <v>#N/A</v>
      </c>
      <c r="HQ17" s="207" t="e">
        <f t="shared" si="26"/>
        <v>#N/A</v>
      </c>
      <c r="HR17" s="207" t="e">
        <f t="shared" si="26"/>
        <v>#N/A</v>
      </c>
      <c r="HS17" s="207" t="e">
        <f t="shared" si="26"/>
        <v>#N/A</v>
      </c>
      <c r="HT17" s="207" t="e">
        <f t="shared" si="26"/>
        <v>#N/A</v>
      </c>
      <c r="HU17" s="207" t="e">
        <f t="shared" si="26"/>
        <v>#N/A</v>
      </c>
      <c r="HV17" s="207" t="e">
        <f t="shared" si="26"/>
        <v>#N/A</v>
      </c>
      <c r="HW17" s="207" t="e">
        <f t="shared" si="26"/>
        <v>#N/A</v>
      </c>
      <c r="HX17" s="207" t="e">
        <f t="shared" si="26"/>
        <v>#N/A</v>
      </c>
      <c r="HY17" s="207" t="e">
        <f t="shared" si="26"/>
        <v>#N/A</v>
      </c>
      <c r="HZ17" s="207" t="e">
        <f t="shared" si="26"/>
        <v>#N/A</v>
      </c>
      <c r="IA17" s="207" t="e">
        <f t="shared" si="26"/>
        <v>#N/A</v>
      </c>
      <c r="IB17" s="207" t="e">
        <f t="shared" si="27"/>
        <v>#N/A</v>
      </c>
    </row>
    <row r="18" spans="1:236" hidden="1" x14ac:dyDescent="0.25">
      <c r="A18" s="22">
        <v>15</v>
      </c>
      <c r="B18" s="124"/>
      <c r="C18" s="124"/>
      <c r="D18" s="124"/>
      <c r="E18" s="119" t="str">
        <f t="shared" si="10"/>
        <v/>
      </c>
      <c r="F18" s="23" t="str">
        <f t="shared" si="11"/>
        <v/>
      </c>
      <c r="G18" s="24" t="str">
        <f t="shared" si="12"/>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0"/>
        <v/>
      </c>
      <c r="K18" s="26"/>
      <c r="L18" s="24" t="str">
        <f>IF(OR(F18="",K18=""),"",MATCH(K18,Confidence!$A$1:$A$10,0))</f>
        <v/>
      </c>
      <c r="M18" s="27" t="str">
        <f t="shared" si="1"/>
        <v/>
      </c>
      <c r="N18" s="27" t="str">
        <f t="shared" si="2"/>
        <v/>
      </c>
      <c r="O18" s="24"/>
      <c r="P18" s="111" t="str">
        <f t="shared" si="3"/>
        <v/>
      </c>
      <c r="Q18" s="111" t="str">
        <f t="shared" si="4"/>
        <v/>
      </c>
      <c r="R18" s="39" t="str">
        <f t="shared" si="5"/>
        <v/>
      </c>
      <c r="S18" s="124"/>
      <c r="T18" s="218" t="str">
        <f>IF(AND(B18&gt;0,C18&gt;0,D18&gt;0,M18&gt;0,N18&gt;0,S18&gt;0,NOT(K18="")),ABS(VLOOKUP($S$1,VLookups!$A$28:$B$29,2,FALSE)-_xlfn.BETA.DIST(S18,IF(G18="L",N18,M18),IF(G18="L",M18,N18),TRUE,B18,D18)),"")</f>
        <v/>
      </c>
      <c r="U18" s="121" t="str">
        <f>IF(OR($M18="",$N18=""),"",_xlfn.BETA.INV(ABS(VLOOKUP($S$1,VLookups!$A$28:$B$29,2,FALSE)-U$3),IF($G18="L",$N18,$M18),IF($G18="L",$M18,$N18),$B18,$D18))</f>
        <v/>
      </c>
      <c r="V18" s="122" t="str">
        <f>IF(OR($M18="",$N18=""),"",_xlfn.BETA.INV(ABS(VLOOKUP($S$1,VLookups!$A$28:$B$29,2,FALSE)-V$3),IF($G18="L",$N18,$M18),IF($G18="L",$M18,$N18),$B18,$D18))</f>
        <v/>
      </c>
      <c r="W18" s="121" t="str">
        <f>IF(OR($M18="",$N18=""),"",_xlfn.BETA.INV(ABS(VLOOKUP($S$1,VLookups!$A$28:$B$29,2,FALSE)-W$3),IF($G18="L",$N18,$M18),IF($G18="L",$M18,$N18),$B18,$D18))</f>
        <v/>
      </c>
      <c r="X18" s="122" t="str">
        <f>IF(OR($M18="",$N18=""),"",_xlfn.BETA.INV(ABS(VLOOKUP($S$1,VLookups!$A$28:$B$29,2,FALSE)-X$3),IF($G18="L",$N18,$M18),IF($G18="L",$M18,$N18),$B18,$D18))</f>
        <v/>
      </c>
      <c r="Y18" s="121" t="str">
        <f>IF(OR($M18="",$N18=""),"",_xlfn.BETA.INV(ABS(VLOOKUP($S$1,VLookups!$A$28:$B$29,2,FALSE)-Y$3),IF($G18="L",$N18,$M18),IF($G18="L",$M18,$N18),$B18,$D18))</f>
        <v/>
      </c>
      <c r="Z18" s="122" t="str">
        <f>IF(OR($M18="",$N18=""),"",_xlfn.BETA.INV(ABS(VLOOKUP($S$1,VLookups!$A$28:$B$29,2,FALSE)-Z$3),IF($G18="L",$N18,$M18),IF($G18="L",$M18,$N18),$B18,$D18))</f>
        <v/>
      </c>
      <c r="AA18" s="121" t="str">
        <f>IF(OR($M18="",$N18=""),"",_xlfn.BETA.INV(ABS(VLOOKUP($S$1,VLookups!$A$28:$B$29,2,FALSE)-AA$3),IF($G18="L",$N18,$M18),IF($G18="L",$M18,$N18),$B18,$D18))</f>
        <v/>
      </c>
      <c r="AB18" s="122" t="str">
        <f>IF(OR($M18="",$N18=""),"",_xlfn.BETA.INV(ABS(VLOOKUP($S$1,VLookups!$A$28:$B$29,2,FALSE)-AB$3),IF($G18="L",$N18,$M18),IF($G18="L",$M18,$N18),$B18,$D18))</f>
        <v/>
      </c>
      <c r="AC18" s="121" t="str">
        <f>IF(OR($M18="",$N18=""),"",_xlfn.BETA.INV(ABS(VLOOKUP($S$1,VLookups!$A$28:$B$29,2,FALSE)-AC$3),IF($G18="L",$N18,$M18),IF($G18="L",$M18,$N18),$B18,$D18))</f>
        <v/>
      </c>
      <c r="AD18" s="122" t="str">
        <f>IF(OR($M18="",$N18=""),"",_xlfn.BETA.INV(ABS(VLOOKUP($S$1,VLookups!$A$28:$B$29,2,FALSE)-AD$3),IF($G18="L",$N18,$M18),IF($G18="L",$M18,$N18),$B18,$D18))</f>
        <v/>
      </c>
      <c r="AE18" s="121" t="str">
        <f>IF(OR($M18="",$N18=""),"",_xlfn.BETA.INV(ABS(VLOOKUP($S$1,VLookups!$A$28:$B$29,2,FALSE)-AE$3),IF($G18="L",$N18,$M18),IF($G18="L",$M18,$N18),$B18,$D18))</f>
        <v/>
      </c>
      <c r="AF18" s="122" t="str">
        <f>IF(OR($M18="",$N18=""),"",_xlfn.BETA.INV(ABS(VLOOKUP($S$1,VLookups!$A$28:$B$29,2,FALSE)-AF$3),IF($G18="L",$N18,$M18),IF($G18="L",$M18,$N18),$B18,$D18))</f>
        <v/>
      </c>
      <c r="AG18" s="17"/>
      <c r="AH18" s="208" t="str">
        <f t="shared" si="13"/>
        <v/>
      </c>
      <c r="AI18" s="206" t="str">
        <f t="shared" si="14"/>
        <v/>
      </c>
      <c r="AJ18" s="190" t="str">
        <f t="shared" si="32"/>
        <v/>
      </c>
      <c r="AK18" s="190" t="str">
        <f t="shared" si="32"/>
        <v/>
      </c>
      <c r="AL18" s="190" t="str">
        <f t="shared" si="32"/>
        <v/>
      </c>
      <c r="AM18" s="190" t="str">
        <f t="shared" si="32"/>
        <v/>
      </c>
      <c r="AN18" s="190" t="str">
        <f t="shared" si="32"/>
        <v/>
      </c>
      <c r="AO18" s="190" t="str">
        <f t="shared" si="32"/>
        <v/>
      </c>
      <c r="AP18" s="190" t="str">
        <f t="shared" si="32"/>
        <v/>
      </c>
      <c r="AQ18" s="190" t="str">
        <f t="shared" si="32"/>
        <v/>
      </c>
      <c r="AR18" s="190" t="str">
        <f t="shared" si="32"/>
        <v/>
      </c>
      <c r="AS18" s="190" t="str">
        <f t="shared" si="32"/>
        <v/>
      </c>
      <c r="AT18" s="190" t="str">
        <f t="shared" si="32"/>
        <v/>
      </c>
      <c r="AU18" s="190" t="str">
        <f t="shared" si="32"/>
        <v/>
      </c>
      <c r="AV18" s="190" t="str">
        <f t="shared" si="32"/>
        <v/>
      </c>
      <c r="AW18" s="190" t="str">
        <f t="shared" si="32"/>
        <v/>
      </c>
      <c r="AX18" s="190" t="str">
        <f t="shared" si="32"/>
        <v/>
      </c>
      <c r="AY18" s="190" t="str">
        <f t="shared" si="32"/>
        <v/>
      </c>
      <c r="AZ18" s="190" t="str">
        <f t="shared" si="32"/>
        <v/>
      </c>
      <c r="BA18" s="190" t="str">
        <f t="shared" si="32"/>
        <v/>
      </c>
      <c r="BB18" s="190" t="str">
        <f t="shared" si="32"/>
        <v/>
      </c>
      <c r="BC18" s="190" t="str">
        <f t="shared" si="32"/>
        <v/>
      </c>
      <c r="BD18" s="190" t="str">
        <f t="shared" si="32"/>
        <v/>
      </c>
      <c r="BE18" s="190" t="str">
        <f t="shared" si="32"/>
        <v/>
      </c>
      <c r="BF18" s="190" t="str">
        <f t="shared" si="32"/>
        <v/>
      </c>
      <c r="BG18" s="190" t="str">
        <f t="shared" si="32"/>
        <v/>
      </c>
      <c r="BH18" s="190" t="str">
        <f t="shared" si="32"/>
        <v/>
      </c>
      <c r="BI18" s="190" t="str">
        <f t="shared" si="32"/>
        <v/>
      </c>
      <c r="BJ18" s="190" t="str">
        <f t="shared" si="32"/>
        <v/>
      </c>
      <c r="BK18" s="190" t="str">
        <f t="shared" si="32"/>
        <v/>
      </c>
      <c r="BL18" s="190" t="str">
        <f t="shared" si="32"/>
        <v/>
      </c>
      <c r="BM18" s="190" t="str">
        <f t="shared" si="32"/>
        <v/>
      </c>
      <c r="BN18" s="190" t="str">
        <f t="shared" si="32"/>
        <v/>
      </c>
      <c r="BO18" s="190" t="str">
        <f t="shared" si="32"/>
        <v/>
      </c>
      <c r="BP18" s="190" t="str">
        <f t="shared" si="32"/>
        <v/>
      </c>
      <c r="BQ18" s="190" t="str">
        <f t="shared" si="32"/>
        <v/>
      </c>
      <c r="BR18" s="190" t="str">
        <f t="shared" si="32"/>
        <v/>
      </c>
      <c r="BS18" s="190" t="str">
        <f t="shared" si="32"/>
        <v/>
      </c>
      <c r="BT18" s="190" t="str">
        <f t="shared" si="32"/>
        <v/>
      </c>
      <c r="BU18" s="190" t="str">
        <f t="shared" si="32"/>
        <v/>
      </c>
      <c r="BV18" s="190" t="str">
        <f t="shared" si="32"/>
        <v/>
      </c>
      <c r="BW18" s="190" t="str">
        <f t="shared" si="32"/>
        <v/>
      </c>
      <c r="BX18" s="190" t="str">
        <f t="shared" si="32"/>
        <v/>
      </c>
      <c r="BY18" s="190" t="str">
        <f t="shared" si="32"/>
        <v/>
      </c>
      <c r="BZ18" s="190" t="str">
        <f t="shared" si="32"/>
        <v/>
      </c>
      <c r="CA18" s="190" t="str">
        <f t="shared" si="32"/>
        <v/>
      </c>
      <c r="CB18" s="190" t="str">
        <f t="shared" si="32"/>
        <v/>
      </c>
      <c r="CC18" s="190" t="str">
        <f t="shared" si="32"/>
        <v/>
      </c>
      <c r="CD18" s="190" t="str">
        <f t="shared" si="32"/>
        <v/>
      </c>
      <c r="CE18" s="190" t="str">
        <f t="shared" si="32"/>
        <v/>
      </c>
      <c r="CF18" s="190" t="str">
        <f t="shared" si="32"/>
        <v/>
      </c>
      <c r="CG18" s="190" t="str">
        <f t="shared" si="32"/>
        <v/>
      </c>
      <c r="CH18" s="190" t="str">
        <f t="shared" si="32"/>
        <v/>
      </c>
      <c r="CI18" s="190" t="str">
        <f t="shared" si="32"/>
        <v/>
      </c>
      <c r="CJ18" s="190" t="str">
        <f t="shared" si="32"/>
        <v/>
      </c>
      <c r="CK18" s="190" t="str">
        <f t="shared" si="32"/>
        <v/>
      </c>
      <c r="CL18" s="190" t="str">
        <f t="shared" si="32"/>
        <v/>
      </c>
      <c r="CM18" s="190" t="str">
        <f t="shared" si="32"/>
        <v/>
      </c>
      <c r="CN18" s="190" t="str">
        <f t="shared" si="32"/>
        <v/>
      </c>
      <c r="CO18" s="190" t="str">
        <f t="shared" si="32"/>
        <v/>
      </c>
      <c r="CP18" s="190" t="str">
        <f t="shared" si="32"/>
        <v/>
      </c>
      <c r="CQ18" s="190" t="str">
        <f t="shared" si="32"/>
        <v/>
      </c>
      <c r="CR18" s="190" t="str">
        <f t="shared" si="32"/>
        <v/>
      </c>
      <c r="CS18" s="190" t="str">
        <f t="shared" si="32"/>
        <v/>
      </c>
      <c r="CT18" s="190" t="str">
        <f t="shared" si="32"/>
        <v/>
      </c>
      <c r="CU18" s="190" t="str">
        <f t="shared" si="32"/>
        <v/>
      </c>
      <c r="CV18" s="190" t="str">
        <f t="shared" si="6"/>
        <v/>
      </c>
      <c r="CW18" s="190" t="str">
        <f t="shared" si="29"/>
        <v/>
      </c>
      <c r="CX18" s="190" t="str">
        <f t="shared" si="29"/>
        <v/>
      </c>
      <c r="CY18" s="190" t="str">
        <f t="shared" si="29"/>
        <v/>
      </c>
      <c r="CZ18" s="190" t="str">
        <f t="shared" si="29"/>
        <v/>
      </c>
      <c r="DA18" s="190" t="str">
        <f t="shared" si="29"/>
        <v/>
      </c>
      <c r="DB18" s="190" t="str">
        <f t="shared" si="29"/>
        <v/>
      </c>
      <c r="DC18" s="190" t="str">
        <f t="shared" si="29"/>
        <v/>
      </c>
      <c r="DD18" s="190" t="str">
        <f t="shared" si="29"/>
        <v/>
      </c>
      <c r="DE18" s="190" t="str">
        <f t="shared" si="29"/>
        <v/>
      </c>
      <c r="DF18" s="190" t="str">
        <f t="shared" si="29"/>
        <v/>
      </c>
      <c r="DG18" s="190" t="str">
        <f t="shared" si="29"/>
        <v/>
      </c>
      <c r="DH18" s="190" t="str">
        <f t="shared" si="29"/>
        <v/>
      </c>
      <c r="DI18" s="190" t="str">
        <f t="shared" si="29"/>
        <v/>
      </c>
      <c r="DJ18" s="190" t="str">
        <f t="shared" si="29"/>
        <v/>
      </c>
      <c r="DK18" s="190" t="str">
        <f t="shared" si="29"/>
        <v/>
      </c>
      <c r="DL18" s="190" t="str">
        <f t="shared" si="29"/>
        <v/>
      </c>
      <c r="DM18" s="190" t="str">
        <f t="shared" si="29"/>
        <v/>
      </c>
      <c r="DN18" s="190" t="str">
        <f t="shared" si="29"/>
        <v/>
      </c>
      <c r="DO18" s="190" t="str">
        <f t="shared" si="29"/>
        <v/>
      </c>
      <c r="DP18" s="190" t="str">
        <f t="shared" si="29"/>
        <v/>
      </c>
      <c r="DQ18" s="190" t="str">
        <f t="shared" si="29"/>
        <v/>
      </c>
      <c r="DR18" s="190" t="str">
        <f t="shared" si="29"/>
        <v/>
      </c>
      <c r="DS18" s="190" t="str">
        <f t="shared" si="29"/>
        <v/>
      </c>
      <c r="DT18" s="190" t="str">
        <f t="shared" si="29"/>
        <v/>
      </c>
      <c r="DU18" s="190" t="str">
        <f t="shared" si="29"/>
        <v/>
      </c>
      <c r="DV18" s="190" t="str">
        <f t="shared" si="29"/>
        <v/>
      </c>
      <c r="DW18" s="190" t="str">
        <f t="shared" si="29"/>
        <v/>
      </c>
      <c r="DX18" s="190" t="str">
        <f t="shared" si="29"/>
        <v/>
      </c>
      <c r="DY18" s="190" t="str">
        <f t="shared" si="29"/>
        <v/>
      </c>
      <c r="DZ18" s="190" t="str">
        <f t="shared" si="29"/>
        <v/>
      </c>
      <c r="EA18" s="190" t="str">
        <f t="shared" si="29"/>
        <v/>
      </c>
      <c r="EB18" s="190" t="str">
        <f t="shared" si="29"/>
        <v/>
      </c>
      <c r="EC18" s="190" t="str">
        <f t="shared" si="29"/>
        <v/>
      </c>
      <c r="ED18" s="190" t="str">
        <f t="shared" si="29"/>
        <v/>
      </c>
      <c r="EE18" s="206" t="str">
        <f t="shared" si="16"/>
        <v/>
      </c>
      <c r="EF18" s="207" t="e">
        <f t="shared" si="17"/>
        <v>#N/A</v>
      </c>
      <c r="EG18" s="207" t="e">
        <f t="shared" si="17"/>
        <v>#N/A</v>
      </c>
      <c r="EH18" s="207" t="e">
        <f t="shared" si="17"/>
        <v>#N/A</v>
      </c>
      <c r="EI18" s="207" t="e">
        <f t="shared" si="17"/>
        <v>#N/A</v>
      </c>
      <c r="EJ18" s="207" t="e">
        <f t="shared" si="17"/>
        <v>#N/A</v>
      </c>
      <c r="EK18" s="207" t="e">
        <f t="shared" si="17"/>
        <v>#N/A</v>
      </c>
      <c r="EL18" s="207" t="e">
        <f t="shared" si="17"/>
        <v>#N/A</v>
      </c>
      <c r="EM18" s="207" t="e">
        <f t="shared" si="17"/>
        <v>#N/A</v>
      </c>
      <c r="EN18" s="207" t="e">
        <f t="shared" si="17"/>
        <v>#N/A</v>
      </c>
      <c r="EO18" s="207" t="e">
        <f t="shared" si="17"/>
        <v>#N/A</v>
      </c>
      <c r="EP18" s="207" t="e">
        <f t="shared" si="17"/>
        <v>#N/A</v>
      </c>
      <c r="EQ18" s="207" t="e">
        <f t="shared" si="17"/>
        <v>#N/A</v>
      </c>
      <c r="ER18" s="207" t="e">
        <f t="shared" si="17"/>
        <v>#N/A</v>
      </c>
      <c r="ES18" s="207" t="e">
        <f t="shared" si="17"/>
        <v>#N/A</v>
      </c>
      <c r="ET18" s="207" t="e">
        <f t="shared" si="17"/>
        <v>#N/A</v>
      </c>
      <c r="EU18" s="207" t="e">
        <f t="shared" si="17"/>
        <v>#N/A</v>
      </c>
      <c r="EV18" s="207" t="e">
        <f t="shared" si="20"/>
        <v>#N/A</v>
      </c>
      <c r="EW18" s="207" t="e">
        <f t="shared" si="20"/>
        <v>#N/A</v>
      </c>
      <c r="EX18" s="207" t="e">
        <f t="shared" si="20"/>
        <v>#N/A</v>
      </c>
      <c r="EY18" s="207" t="e">
        <f t="shared" si="20"/>
        <v>#N/A</v>
      </c>
      <c r="EZ18" s="207" t="e">
        <f t="shared" si="20"/>
        <v>#N/A</v>
      </c>
      <c r="FA18" s="207" t="e">
        <f t="shared" si="20"/>
        <v>#N/A</v>
      </c>
      <c r="FB18" s="207" t="e">
        <f t="shared" si="20"/>
        <v>#N/A</v>
      </c>
      <c r="FC18" s="207" t="e">
        <f t="shared" si="20"/>
        <v>#N/A</v>
      </c>
      <c r="FD18" s="207" t="e">
        <f t="shared" si="20"/>
        <v>#N/A</v>
      </c>
      <c r="FE18" s="207" t="e">
        <f t="shared" si="20"/>
        <v>#N/A</v>
      </c>
      <c r="FF18" s="207" t="e">
        <f t="shared" si="20"/>
        <v>#N/A</v>
      </c>
      <c r="FG18" s="207" t="e">
        <f t="shared" si="20"/>
        <v>#N/A</v>
      </c>
      <c r="FH18" s="207" t="e">
        <f t="shared" si="20"/>
        <v>#N/A</v>
      </c>
      <c r="FI18" s="207" t="e">
        <f t="shared" si="20"/>
        <v>#N/A</v>
      </c>
      <c r="FJ18" s="207" t="e">
        <f t="shared" si="20"/>
        <v>#N/A</v>
      </c>
      <c r="FK18" s="207" t="e">
        <f t="shared" si="20"/>
        <v>#N/A</v>
      </c>
      <c r="FL18" s="207" t="e">
        <f t="shared" si="21"/>
        <v>#N/A</v>
      </c>
      <c r="FM18" s="207" t="e">
        <f t="shared" si="21"/>
        <v>#N/A</v>
      </c>
      <c r="FN18" s="207" t="e">
        <f t="shared" si="21"/>
        <v>#N/A</v>
      </c>
      <c r="FO18" s="207" t="e">
        <f t="shared" si="21"/>
        <v>#N/A</v>
      </c>
      <c r="FP18" s="207" t="e">
        <f t="shared" si="21"/>
        <v>#N/A</v>
      </c>
      <c r="FQ18" s="207" t="e">
        <f t="shared" si="21"/>
        <v>#N/A</v>
      </c>
      <c r="FR18" s="207" t="e">
        <f t="shared" si="21"/>
        <v>#N/A</v>
      </c>
      <c r="FS18" s="207" t="e">
        <f t="shared" si="21"/>
        <v>#N/A</v>
      </c>
      <c r="FT18" s="207" t="e">
        <f t="shared" si="21"/>
        <v>#N/A</v>
      </c>
      <c r="FU18" s="207" t="e">
        <f t="shared" si="21"/>
        <v>#N/A</v>
      </c>
      <c r="FV18" s="207" t="e">
        <f t="shared" si="21"/>
        <v>#N/A</v>
      </c>
      <c r="FW18" s="207" t="e">
        <f t="shared" si="21"/>
        <v>#N/A</v>
      </c>
      <c r="FX18" s="207" t="e">
        <f t="shared" si="21"/>
        <v>#N/A</v>
      </c>
      <c r="FY18" s="207" t="e">
        <f t="shared" si="21"/>
        <v>#N/A</v>
      </c>
      <c r="FZ18" s="207" t="e">
        <f t="shared" si="21"/>
        <v>#N/A</v>
      </c>
      <c r="GA18" s="207" t="e">
        <f t="shared" si="21"/>
        <v>#N/A</v>
      </c>
      <c r="GB18" s="207" t="e">
        <f t="shared" si="22"/>
        <v>#N/A</v>
      </c>
      <c r="GC18" s="207" t="e">
        <f t="shared" si="22"/>
        <v>#N/A</v>
      </c>
      <c r="GD18" s="207" t="e">
        <f t="shared" si="22"/>
        <v>#N/A</v>
      </c>
      <c r="GE18" s="207" t="e">
        <f t="shared" si="22"/>
        <v>#N/A</v>
      </c>
      <c r="GF18" s="207" t="e">
        <f t="shared" si="22"/>
        <v>#N/A</v>
      </c>
      <c r="GG18" s="207" t="e">
        <f t="shared" si="22"/>
        <v>#N/A</v>
      </c>
      <c r="GH18" s="207" t="e">
        <f t="shared" si="22"/>
        <v>#N/A</v>
      </c>
      <c r="GI18" s="207" t="e">
        <f t="shared" si="22"/>
        <v>#N/A</v>
      </c>
      <c r="GJ18" s="207" t="e">
        <f t="shared" si="22"/>
        <v>#N/A</v>
      </c>
      <c r="GK18" s="207" t="e">
        <f t="shared" si="22"/>
        <v>#N/A</v>
      </c>
      <c r="GL18" s="207" t="e">
        <f t="shared" si="22"/>
        <v>#N/A</v>
      </c>
      <c r="GM18" s="207" t="e">
        <f t="shared" si="22"/>
        <v>#N/A</v>
      </c>
      <c r="GN18" s="207" t="e">
        <f t="shared" si="22"/>
        <v>#N/A</v>
      </c>
      <c r="GO18" s="207" t="e">
        <f t="shared" si="22"/>
        <v>#N/A</v>
      </c>
      <c r="GP18" s="207" t="e">
        <f t="shared" si="22"/>
        <v>#N/A</v>
      </c>
      <c r="GQ18" s="207" t="e">
        <f t="shared" si="22"/>
        <v>#N/A</v>
      </c>
      <c r="GR18" s="207" t="e">
        <f t="shared" si="18"/>
        <v>#N/A</v>
      </c>
      <c r="GS18" s="207" t="e">
        <f t="shared" si="18"/>
        <v>#N/A</v>
      </c>
      <c r="GT18" s="207" t="e">
        <f t="shared" si="18"/>
        <v>#N/A</v>
      </c>
      <c r="GU18" s="207" t="e">
        <f t="shared" si="18"/>
        <v>#N/A</v>
      </c>
      <c r="GV18" s="207" t="e">
        <f t="shared" si="25"/>
        <v>#N/A</v>
      </c>
      <c r="GW18" s="207" t="e">
        <f t="shared" si="25"/>
        <v>#N/A</v>
      </c>
      <c r="GX18" s="207" t="e">
        <f t="shared" si="25"/>
        <v>#N/A</v>
      </c>
      <c r="GY18" s="207" t="e">
        <f t="shared" si="25"/>
        <v>#N/A</v>
      </c>
      <c r="GZ18" s="207" t="e">
        <f t="shared" si="25"/>
        <v>#N/A</v>
      </c>
      <c r="HA18" s="207" t="e">
        <f t="shared" si="25"/>
        <v>#N/A</v>
      </c>
      <c r="HB18" s="207" t="e">
        <f t="shared" si="25"/>
        <v>#N/A</v>
      </c>
      <c r="HC18" s="207" t="e">
        <f t="shared" si="25"/>
        <v>#N/A</v>
      </c>
      <c r="HD18" s="207" t="e">
        <f t="shared" si="25"/>
        <v>#N/A</v>
      </c>
      <c r="HE18" s="207" t="e">
        <f t="shared" si="25"/>
        <v>#N/A</v>
      </c>
      <c r="HF18" s="207" t="e">
        <f t="shared" si="25"/>
        <v>#N/A</v>
      </c>
      <c r="HG18" s="207" t="e">
        <f t="shared" si="25"/>
        <v>#N/A</v>
      </c>
      <c r="HH18" s="207" t="e">
        <f t="shared" si="25"/>
        <v>#N/A</v>
      </c>
      <c r="HI18" s="207" t="e">
        <f t="shared" si="25"/>
        <v>#N/A</v>
      </c>
      <c r="HJ18" s="207" t="e">
        <f t="shared" si="25"/>
        <v>#N/A</v>
      </c>
      <c r="HK18" s="207" t="e">
        <f t="shared" si="25"/>
        <v>#N/A</v>
      </c>
      <c r="HL18" s="207" t="e">
        <f t="shared" si="26"/>
        <v>#N/A</v>
      </c>
      <c r="HM18" s="207" t="e">
        <f t="shared" si="26"/>
        <v>#N/A</v>
      </c>
      <c r="HN18" s="207" t="e">
        <f t="shared" si="26"/>
        <v>#N/A</v>
      </c>
      <c r="HO18" s="207" t="e">
        <f t="shared" si="26"/>
        <v>#N/A</v>
      </c>
      <c r="HP18" s="207" t="e">
        <f t="shared" si="26"/>
        <v>#N/A</v>
      </c>
      <c r="HQ18" s="207" t="e">
        <f t="shared" si="26"/>
        <v>#N/A</v>
      </c>
      <c r="HR18" s="207" t="e">
        <f t="shared" si="26"/>
        <v>#N/A</v>
      </c>
      <c r="HS18" s="207" t="e">
        <f t="shared" si="26"/>
        <v>#N/A</v>
      </c>
      <c r="HT18" s="207" t="e">
        <f t="shared" si="26"/>
        <v>#N/A</v>
      </c>
      <c r="HU18" s="207" t="e">
        <f t="shared" si="26"/>
        <v>#N/A</v>
      </c>
      <c r="HV18" s="207" t="e">
        <f t="shared" si="26"/>
        <v>#N/A</v>
      </c>
      <c r="HW18" s="207" t="e">
        <f t="shared" si="26"/>
        <v>#N/A</v>
      </c>
      <c r="HX18" s="207" t="e">
        <f t="shared" si="26"/>
        <v>#N/A</v>
      </c>
      <c r="HY18" s="207" t="e">
        <f t="shared" si="26"/>
        <v>#N/A</v>
      </c>
      <c r="HZ18" s="207" t="e">
        <f t="shared" si="26"/>
        <v>#N/A</v>
      </c>
      <c r="IA18" s="207" t="e">
        <f t="shared" si="26"/>
        <v>#N/A</v>
      </c>
      <c r="IB18" s="207" t="e">
        <f t="shared" si="27"/>
        <v>#N/A</v>
      </c>
    </row>
    <row r="19" spans="1:236" hidden="1" x14ac:dyDescent="0.25">
      <c r="A19" s="22">
        <v>16</v>
      </c>
      <c r="B19" s="124"/>
      <c r="C19" s="124"/>
      <c r="D19" s="124"/>
      <c r="E19" s="119" t="str">
        <f t="shared" si="10"/>
        <v/>
      </c>
      <c r="F19" s="23" t="str">
        <f t="shared" si="11"/>
        <v/>
      </c>
      <c r="G19" s="24" t="str">
        <f t="shared" si="12"/>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0"/>
        <v/>
      </c>
      <c r="K19" s="26"/>
      <c r="L19" s="24" t="str">
        <f>IF(OR(F19="",K19=""),"",MATCH(K19,Confidence!$A$1:$A$10,0))</f>
        <v/>
      </c>
      <c r="M19" s="27" t="str">
        <f t="shared" si="1"/>
        <v/>
      </c>
      <c r="N19" s="27" t="str">
        <f t="shared" si="2"/>
        <v/>
      </c>
      <c r="O19" s="24"/>
      <c r="P19" s="111" t="str">
        <f t="shared" si="3"/>
        <v/>
      </c>
      <c r="Q19" s="111" t="str">
        <f t="shared" si="4"/>
        <v/>
      </c>
      <c r="R19" s="39" t="str">
        <f t="shared" si="5"/>
        <v/>
      </c>
      <c r="S19" s="124"/>
      <c r="T19" s="218" t="str">
        <f>IF(AND(B19&gt;0,C19&gt;0,D19&gt;0,M19&gt;0,N19&gt;0,S19&gt;0,NOT(K19="")),ABS(VLOOKUP($S$1,VLookups!$A$28:$B$29,2,FALSE)-_xlfn.BETA.DIST(S19,IF(G19="L",N19,M19),IF(G19="L",M19,N19),TRUE,B19,D19)),"")</f>
        <v/>
      </c>
      <c r="U19" s="121" t="str">
        <f>IF(OR($M19="",$N19=""),"",_xlfn.BETA.INV(ABS(VLOOKUP($S$1,VLookups!$A$28:$B$29,2,FALSE)-U$3),IF($G19="L",$N19,$M19),IF($G19="L",$M19,$N19),$B19,$D19))</f>
        <v/>
      </c>
      <c r="V19" s="122" t="str">
        <f>IF(OR($M19="",$N19=""),"",_xlfn.BETA.INV(ABS(VLOOKUP($S$1,VLookups!$A$28:$B$29,2,FALSE)-V$3),IF($G19="L",$N19,$M19),IF($G19="L",$M19,$N19),$B19,$D19))</f>
        <v/>
      </c>
      <c r="W19" s="121" t="str">
        <f>IF(OR($M19="",$N19=""),"",_xlfn.BETA.INV(ABS(VLOOKUP($S$1,VLookups!$A$28:$B$29,2,FALSE)-W$3),IF($G19="L",$N19,$M19),IF($G19="L",$M19,$N19),$B19,$D19))</f>
        <v/>
      </c>
      <c r="X19" s="122" t="str">
        <f>IF(OR($M19="",$N19=""),"",_xlfn.BETA.INV(ABS(VLOOKUP($S$1,VLookups!$A$28:$B$29,2,FALSE)-X$3),IF($G19="L",$N19,$M19),IF($G19="L",$M19,$N19),$B19,$D19))</f>
        <v/>
      </c>
      <c r="Y19" s="121" t="str">
        <f>IF(OR($M19="",$N19=""),"",_xlfn.BETA.INV(ABS(VLOOKUP($S$1,VLookups!$A$28:$B$29,2,FALSE)-Y$3),IF($G19="L",$N19,$M19),IF($G19="L",$M19,$N19),$B19,$D19))</f>
        <v/>
      </c>
      <c r="Z19" s="122" t="str">
        <f>IF(OR($M19="",$N19=""),"",_xlfn.BETA.INV(ABS(VLOOKUP($S$1,VLookups!$A$28:$B$29,2,FALSE)-Z$3),IF($G19="L",$N19,$M19),IF($G19="L",$M19,$N19),$B19,$D19))</f>
        <v/>
      </c>
      <c r="AA19" s="121" t="str">
        <f>IF(OR($M19="",$N19=""),"",_xlfn.BETA.INV(ABS(VLOOKUP($S$1,VLookups!$A$28:$B$29,2,FALSE)-AA$3),IF($G19="L",$N19,$M19),IF($G19="L",$M19,$N19),$B19,$D19))</f>
        <v/>
      </c>
      <c r="AB19" s="122" t="str">
        <f>IF(OR($M19="",$N19=""),"",_xlfn.BETA.INV(ABS(VLOOKUP($S$1,VLookups!$A$28:$B$29,2,FALSE)-AB$3),IF($G19="L",$N19,$M19),IF($G19="L",$M19,$N19),$B19,$D19))</f>
        <v/>
      </c>
      <c r="AC19" s="121" t="str">
        <f>IF(OR($M19="",$N19=""),"",_xlfn.BETA.INV(ABS(VLOOKUP($S$1,VLookups!$A$28:$B$29,2,FALSE)-AC$3),IF($G19="L",$N19,$M19),IF($G19="L",$M19,$N19),$B19,$D19))</f>
        <v/>
      </c>
      <c r="AD19" s="122" t="str">
        <f>IF(OR($M19="",$N19=""),"",_xlfn.BETA.INV(ABS(VLOOKUP($S$1,VLookups!$A$28:$B$29,2,FALSE)-AD$3),IF($G19="L",$N19,$M19),IF($G19="L",$M19,$N19),$B19,$D19))</f>
        <v/>
      </c>
      <c r="AE19" s="121" t="str">
        <f>IF(OR($M19="",$N19=""),"",_xlfn.BETA.INV(ABS(VLOOKUP($S$1,VLookups!$A$28:$B$29,2,FALSE)-AE$3),IF($G19="L",$N19,$M19),IF($G19="L",$M19,$N19),$B19,$D19))</f>
        <v/>
      </c>
      <c r="AF19" s="122" t="str">
        <f>IF(OR($M19="",$N19=""),"",_xlfn.BETA.INV(ABS(VLOOKUP($S$1,VLookups!$A$28:$B$29,2,FALSE)-AF$3),IF($G19="L",$N19,$M19),IF($G19="L",$M19,$N19),$B19,$D19))</f>
        <v/>
      </c>
      <c r="AG19" s="17"/>
      <c r="AH19" s="208" t="str">
        <f t="shared" si="13"/>
        <v/>
      </c>
      <c r="AI19" s="206" t="str">
        <f t="shared" si="14"/>
        <v/>
      </c>
      <c r="AJ19" s="190" t="str">
        <f t="shared" si="32"/>
        <v/>
      </c>
      <c r="AK19" s="190" t="str">
        <f t="shared" si="32"/>
        <v/>
      </c>
      <c r="AL19" s="190" t="str">
        <f t="shared" si="32"/>
        <v/>
      </c>
      <c r="AM19" s="190" t="str">
        <f t="shared" si="32"/>
        <v/>
      </c>
      <c r="AN19" s="190" t="str">
        <f t="shared" si="32"/>
        <v/>
      </c>
      <c r="AO19" s="190" t="str">
        <f t="shared" si="32"/>
        <v/>
      </c>
      <c r="AP19" s="190" t="str">
        <f t="shared" si="32"/>
        <v/>
      </c>
      <c r="AQ19" s="190" t="str">
        <f t="shared" si="32"/>
        <v/>
      </c>
      <c r="AR19" s="190" t="str">
        <f t="shared" si="32"/>
        <v/>
      </c>
      <c r="AS19" s="190" t="str">
        <f t="shared" si="32"/>
        <v/>
      </c>
      <c r="AT19" s="190" t="str">
        <f t="shared" si="32"/>
        <v/>
      </c>
      <c r="AU19" s="190" t="str">
        <f t="shared" si="32"/>
        <v/>
      </c>
      <c r="AV19" s="190" t="str">
        <f t="shared" si="32"/>
        <v/>
      </c>
      <c r="AW19" s="190" t="str">
        <f t="shared" si="32"/>
        <v/>
      </c>
      <c r="AX19" s="190" t="str">
        <f t="shared" si="32"/>
        <v/>
      </c>
      <c r="AY19" s="190" t="str">
        <f t="shared" si="32"/>
        <v/>
      </c>
      <c r="AZ19" s="190" t="str">
        <f t="shared" si="32"/>
        <v/>
      </c>
      <c r="BA19" s="190" t="str">
        <f t="shared" si="32"/>
        <v/>
      </c>
      <c r="BB19" s="190" t="str">
        <f t="shared" si="32"/>
        <v/>
      </c>
      <c r="BC19" s="190" t="str">
        <f t="shared" si="32"/>
        <v/>
      </c>
      <c r="BD19" s="190" t="str">
        <f t="shared" si="32"/>
        <v/>
      </c>
      <c r="BE19" s="190" t="str">
        <f t="shared" si="32"/>
        <v/>
      </c>
      <c r="BF19" s="190" t="str">
        <f t="shared" si="32"/>
        <v/>
      </c>
      <c r="BG19" s="190" t="str">
        <f t="shared" si="32"/>
        <v/>
      </c>
      <c r="BH19" s="190" t="str">
        <f t="shared" si="32"/>
        <v/>
      </c>
      <c r="BI19" s="190" t="str">
        <f t="shared" si="32"/>
        <v/>
      </c>
      <c r="BJ19" s="190" t="str">
        <f t="shared" si="32"/>
        <v/>
      </c>
      <c r="BK19" s="190" t="str">
        <f t="shared" si="32"/>
        <v/>
      </c>
      <c r="BL19" s="190" t="str">
        <f t="shared" si="32"/>
        <v/>
      </c>
      <c r="BM19" s="190" t="str">
        <f t="shared" si="32"/>
        <v/>
      </c>
      <c r="BN19" s="190" t="str">
        <f t="shared" si="32"/>
        <v/>
      </c>
      <c r="BO19" s="190" t="str">
        <f t="shared" si="32"/>
        <v/>
      </c>
      <c r="BP19" s="190" t="str">
        <f t="shared" si="32"/>
        <v/>
      </c>
      <c r="BQ19" s="190" t="str">
        <f t="shared" si="32"/>
        <v/>
      </c>
      <c r="BR19" s="190" t="str">
        <f t="shared" si="32"/>
        <v/>
      </c>
      <c r="BS19" s="190" t="str">
        <f t="shared" si="32"/>
        <v/>
      </c>
      <c r="BT19" s="190" t="str">
        <f t="shared" si="32"/>
        <v/>
      </c>
      <c r="BU19" s="190" t="str">
        <f t="shared" si="32"/>
        <v/>
      </c>
      <c r="BV19" s="190" t="str">
        <f t="shared" si="32"/>
        <v/>
      </c>
      <c r="BW19" s="190" t="str">
        <f t="shared" si="32"/>
        <v/>
      </c>
      <c r="BX19" s="190" t="str">
        <f t="shared" si="32"/>
        <v/>
      </c>
      <c r="BY19" s="190" t="str">
        <f t="shared" si="32"/>
        <v/>
      </c>
      <c r="BZ19" s="190" t="str">
        <f t="shared" si="32"/>
        <v/>
      </c>
      <c r="CA19" s="190" t="str">
        <f t="shared" si="32"/>
        <v/>
      </c>
      <c r="CB19" s="190" t="str">
        <f t="shared" si="32"/>
        <v/>
      </c>
      <c r="CC19" s="190" t="str">
        <f t="shared" si="32"/>
        <v/>
      </c>
      <c r="CD19" s="190" t="str">
        <f t="shared" si="32"/>
        <v/>
      </c>
      <c r="CE19" s="190" t="str">
        <f t="shared" si="32"/>
        <v/>
      </c>
      <c r="CF19" s="190" t="str">
        <f t="shared" si="32"/>
        <v/>
      </c>
      <c r="CG19" s="190" t="str">
        <f t="shared" si="32"/>
        <v/>
      </c>
      <c r="CH19" s="190" t="str">
        <f t="shared" si="32"/>
        <v/>
      </c>
      <c r="CI19" s="190" t="str">
        <f t="shared" si="32"/>
        <v/>
      </c>
      <c r="CJ19" s="190" t="str">
        <f t="shared" si="32"/>
        <v/>
      </c>
      <c r="CK19" s="190" t="str">
        <f t="shared" si="32"/>
        <v/>
      </c>
      <c r="CL19" s="190" t="str">
        <f t="shared" si="32"/>
        <v/>
      </c>
      <c r="CM19" s="190" t="str">
        <f t="shared" si="32"/>
        <v/>
      </c>
      <c r="CN19" s="190" t="str">
        <f t="shared" si="32"/>
        <v/>
      </c>
      <c r="CO19" s="190" t="str">
        <f t="shared" si="32"/>
        <v/>
      </c>
      <c r="CP19" s="190" t="str">
        <f t="shared" si="32"/>
        <v/>
      </c>
      <c r="CQ19" s="190" t="str">
        <f t="shared" si="32"/>
        <v/>
      </c>
      <c r="CR19" s="190" t="str">
        <f t="shared" si="32"/>
        <v/>
      </c>
      <c r="CS19" s="190" t="str">
        <f t="shared" si="32"/>
        <v/>
      </c>
      <c r="CT19" s="190" t="str">
        <f t="shared" si="32"/>
        <v/>
      </c>
      <c r="CU19" s="190" t="str">
        <f t="shared" si="32"/>
        <v/>
      </c>
      <c r="CV19" s="190" t="str">
        <f t="shared" si="6"/>
        <v/>
      </c>
      <c r="CW19" s="190" t="str">
        <f t="shared" si="29"/>
        <v/>
      </c>
      <c r="CX19" s="190" t="str">
        <f t="shared" si="29"/>
        <v/>
      </c>
      <c r="CY19" s="190" t="str">
        <f t="shared" si="29"/>
        <v/>
      </c>
      <c r="CZ19" s="190" t="str">
        <f t="shared" si="29"/>
        <v/>
      </c>
      <c r="DA19" s="190" t="str">
        <f t="shared" si="29"/>
        <v/>
      </c>
      <c r="DB19" s="190" t="str">
        <f t="shared" si="29"/>
        <v/>
      </c>
      <c r="DC19" s="190" t="str">
        <f t="shared" si="29"/>
        <v/>
      </c>
      <c r="DD19" s="190" t="str">
        <f t="shared" si="29"/>
        <v/>
      </c>
      <c r="DE19" s="190" t="str">
        <f t="shared" si="29"/>
        <v/>
      </c>
      <c r="DF19" s="190" t="str">
        <f t="shared" si="29"/>
        <v/>
      </c>
      <c r="DG19" s="190" t="str">
        <f t="shared" si="29"/>
        <v/>
      </c>
      <c r="DH19" s="190" t="str">
        <f t="shared" si="29"/>
        <v/>
      </c>
      <c r="DI19" s="190" t="str">
        <f t="shared" si="29"/>
        <v/>
      </c>
      <c r="DJ19" s="190" t="str">
        <f t="shared" si="29"/>
        <v/>
      </c>
      <c r="DK19" s="190" t="str">
        <f t="shared" si="29"/>
        <v/>
      </c>
      <c r="DL19" s="190" t="str">
        <f t="shared" si="29"/>
        <v/>
      </c>
      <c r="DM19" s="190" t="str">
        <f t="shared" si="29"/>
        <v/>
      </c>
      <c r="DN19" s="190" t="str">
        <f t="shared" ref="DN19:ED19" si="33">IF(ISNONTEXT($AH19),DM19+$AH19,"")</f>
        <v/>
      </c>
      <c r="DO19" s="190" t="str">
        <f t="shared" si="33"/>
        <v/>
      </c>
      <c r="DP19" s="190" t="str">
        <f t="shared" si="33"/>
        <v/>
      </c>
      <c r="DQ19" s="190" t="str">
        <f t="shared" si="33"/>
        <v/>
      </c>
      <c r="DR19" s="190" t="str">
        <f t="shared" si="33"/>
        <v/>
      </c>
      <c r="DS19" s="190" t="str">
        <f t="shared" si="33"/>
        <v/>
      </c>
      <c r="DT19" s="190" t="str">
        <f t="shared" si="33"/>
        <v/>
      </c>
      <c r="DU19" s="190" t="str">
        <f t="shared" si="33"/>
        <v/>
      </c>
      <c r="DV19" s="190" t="str">
        <f t="shared" si="33"/>
        <v/>
      </c>
      <c r="DW19" s="190" t="str">
        <f t="shared" si="33"/>
        <v/>
      </c>
      <c r="DX19" s="190" t="str">
        <f t="shared" si="33"/>
        <v/>
      </c>
      <c r="DY19" s="190" t="str">
        <f t="shared" si="33"/>
        <v/>
      </c>
      <c r="DZ19" s="190" t="str">
        <f t="shared" si="33"/>
        <v/>
      </c>
      <c r="EA19" s="190" t="str">
        <f t="shared" si="33"/>
        <v/>
      </c>
      <c r="EB19" s="190" t="str">
        <f t="shared" si="33"/>
        <v/>
      </c>
      <c r="EC19" s="190" t="str">
        <f t="shared" si="33"/>
        <v/>
      </c>
      <c r="ED19" s="190" t="str">
        <f t="shared" si="33"/>
        <v/>
      </c>
      <c r="EE19" s="206" t="str">
        <f t="shared" si="16"/>
        <v/>
      </c>
      <c r="EF19" s="207" t="e">
        <f t="shared" si="17"/>
        <v>#N/A</v>
      </c>
      <c r="EG19" s="207" t="e">
        <f t="shared" si="17"/>
        <v>#N/A</v>
      </c>
      <c r="EH19" s="207" t="e">
        <f t="shared" si="17"/>
        <v>#N/A</v>
      </c>
      <c r="EI19" s="207" t="e">
        <f t="shared" si="17"/>
        <v>#N/A</v>
      </c>
      <c r="EJ19" s="207" t="e">
        <f t="shared" si="17"/>
        <v>#N/A</v>
      </c>
      <c r="EK19" s="207" t="e">
        <f t="shared" si="17"/>
        <v>#N/A</v>
      </c>
      <c r="EL19" s="207" t="e">
        <f t="shared" si="17"/>
        <v>#N/A</v>
      </c>
      <c r="EM19" s="207" t="e">
        <f t="shared" si="17"/>
        <v>#N/A</v>
      </c>
      <c r="EN19" s="207" t="e">
        <f t="shared" si="17"/>
        <v>#N/A</v>
      </c>
      <c r="EO19" s="207" t="e">
        <f t="shared" si="17"/>
        <v>#N/A</v>
      </c>
      <c r="EP19" s="207" t="e">
        <f t="shared" si="17"/>
        <v>#N/A</v>
      </c>
      <c r="EQ19" s="207" t="e">
        <f t="shared" si="17"/>
        <v>#N/A</v>
      </c>
      <c r="ER19" s="207" t="e">
        <f t="shared" si="17"/>
        <v>#N/A</v>
      </c>
      <c r="ES19" s="207" t="e">
        <f t="shared" si="17"/>
        <v>#N/A</v>
      </c>
      <c r="ET19" s="207" t="e">
        <f t="shared" si="17"/>
        <v>#N/A</v>
      </c>
      <c r="EU19" s="207" t="e">
        <f t="shared" si="17"/>
        <v>#N/A</v>
      </c>
      <c r="EV19" s="207" t="e">
        <f t="shared" si="20"/>
        <v>#N/A</v>
      </c>
      <c r="EW19" s="207" t="e">
        <f t="shared" si="20"/>
        <v>#N/A</v>
      </c>
      <c r="EX19" s="207" t="e">
        <f t="shared" si="20"/>
        <v>#N/A</v>
      </c>
      <c r="EY19" s="207" t="e">
        <f t="shared" si="20"/>
        <v>#N/A</v>
      </c>
      <c r="EZ19" s="207" t="e">
        <f t="shared" si="20"/>
        <v>#N/A</v>
      </c>
      <c r="FA19" s="207" t="e">
        <f t="shared" si="20"/>
        <v>#N/A</v>
      </c>
      <c r="FB19" s="207" t="e">
        <f t="shared" si="20"/>
        <v>#N/A</v>
      </c>
      <c r="FC19" s="207" t="e">
        <f t="shared" si="20"/>
        <v>#N/A</v>
      </c>
      <c r="FD19" s="207" t="e">
        <f t="shared" si="20"/>
        <v>#N/A</v>
      </c>
      <c r="FE19" s="207" t="e">
        <f t="shared" si="20"/>
        <v>#N/A</v>
      </c>
      <c r="FF19" s="207" t="e">
        <f t="shared" si="20"/>
        <v>#N/A</v>
      </c>
      <c r="FG19" s="207" t="e">
        <f t="shared" si="20"/>
        <v>#N/A</v>
      </c>
      <c r="FH19" s="207" t="e">
        <f t="shared" si="20"/>
        <v>#N/A</v>
      </c>
      <c r="FI19" s="207" t="e">
        <f t="shared" si="20"/>
        <v>#N/A</v>
      </c>
      <c r="FJ19" s="207" t="e">
        <f t="shared" si="20"/>
        <v>#N/A</v>
      </c>
      <c r="FK19" s="207" t="e">
        <f t="shared" si="20"/>
        <v>#N/A</v>
      </c>
      <c r="FL19" s="207" t="e">
        <f t="shared" si="21"/>
        <v>#N/A</v>
      </c>
      <c r="FM19" s="207" t="e">
        <f t="shared" si="21"/>
        <v>#N/A</v>
      </c>
      <c r="FN19" s="207" t="e">
        <f t="shared" si="21"/>
        <v>#N/A</v>
      </c>
      <c r="FO19" s="207" t="e">
        <f t="shared" si="21"/>
        <v>#N/A</v>
      </c>
      <c r="FP19" s="207" t="e">
        <f t="shared" si="21"/>
        <v>#N/A</v>
      </c>
      <c r="FQ19" s="207" t="e">
        <f t="shared" si="21"/>
        <v>#N/A</v>
      </c>
      <c r="FR19" s="207" t="e">
        <f t="shared" si="21"/>
        <v>#N/A</v>
      </c>
      <c r="FS19" s="207" t="e">
        <f t="shared" si="21"/>
        <v>#N/A</v>
      </c>
      <c r="FT19" s="207" t="e">
        <f t="shared" si="21"/>
        <v>#N/A</v>
      </c>
      <c r="FU19" s="207" t="e">
        <f t="shared" si="21"/>
        <v>#N/A</v>
      </c>
      <c r="FV19" s="207" t="e">
        <f t="shared" si="21"/>
        <v>#N/A</v>
      </c>
      <c r="FW19" s="207" t="e">
        <f t="shared" si="21"/>
        <v>#N/A</v>
      </c>
      <c r="FX19" s="207" t="e">
        <f t="shared" si="21"/>
        <v>#N/A</v>
      </c>
      <c r="FY19" s="207" t="e">
        <f t="shared" si="21"/>
        <v>#N/A</v>
      </c>
      <c r="FZ19" s="207" t="e">
        <f t="shared" si="21"/>
        <v>#N/A</v>
      </c>
      <c r="GA19" s="207" t="e">
        <f t="shared" si="21"/>
        <v>#N/A</v>
      </c>
      <c r="GB19" s="207" t="e">
        <f t="shared" si="22"/>
        <v>#N/A</v>
      </c>
      <c r="GC19" s="207" t="e">
        <f t="shared" si="22"/>
        <v>#N/A</v>
      </c>
      <c r="GD19" s="207" t="e">
        <f t="shared" si="22"/>
        <v>#N/A</v>
      </c>
      <c r="GE19" s="207" t="e">
        <f t="shared" si="22"/>
        <v>#N/A</v>
      </c>
      <c r="GF19" s="207" t="e">
        <f t="shared" si="22"/>
        <v>#N/A</v>
      </c>
      <c r="GG19" s="207" t="e">
        <f t="shared" si="22"/>
        <v>#N/A</v>
      </c>
      <c r="GH19" s="207" t="e">
        <f t="shared" si="22"/>
        <v>#N/A</v>
      </c>
      <c r="GI19" s="207" t="e">
        <f t="shared" si="22"/>
        <v>#N/A</v>
      </c>
      <c r="GJ19" s="207" t="e">
        <f t="shared" si="22"/>
        <v>#N/A</v>
      </c>
      <c r="GK19" s="207" t="e">
        <f t="shared" si="22"/>
        <v>#N/A</v>
      </c>
      <c r="GL19" s="207" t="e">
        <f t="shared" si="22"/>
        <v>#N/A</v>
      </c>
      <c r="GM19" s="207" t="e">
        <f t="shared" si="22"/>
        <v>#N/A</v>
      </c>
      <c r="GN19" s="207" t="e">
        <f t="shared" si="22"/>
        <v>#N/A</v>
      </c>
      <c r="GO19" s="207" t="e">
        <f t="shared" si="22"/>
        <v>#N/A</v>
      </c>
      <c r="GP19" s="207" t="e">
        <f t="shared" si="22"/>
        <v>#N/A</v>
      </c>
      <c r="GQ19" s="207" t="e">
        <f t="shared" si="22"/>
        <v>#N/A</v>
      </c>
      <c r="GR19" s="207" t="e">
        <f t="shared" si="18"/>
        <v>#N/A</v>
      </c>
      <c r="GS19" s="207" t="e">
        <f t="shared" si="18"/>
        <v>#N/A</v>
      </c>
      <c r="GT19" s="207" t="e">
        <f t="shared" si="18"/>
        <v>#N/A</v>
      </c>
      <c r="GU19" s="207" t="e">
        <f t="shared" si="18"/>
        <v>#N/A</v>
      </c>
      <c r="GV19" s="207" t="e">
        <f t="shared" si="25"/>
        <v>#N/A</v>
      </c>
      <c r="GW19" s="207" t="e">
        <f t="shared" si="25"/>
        <v>#N/A</v>
      </c>
      <c r="GX19" s="207" t="e">
        <f t="shared" si="25"/>
        <v>#N/A</v>
      </c>
      <c r="GY19" s="207" t="e">
        <f t="shared" si="25"/>
        <v>#N/A</v>
      </c>
      <c r="GZ19" s="207" t="e">
        <f t="shared" si="25"/>
        <v>#N/A</v>
      </c>
      <c r="HA19" s="207" t="e">
        <f t="shared" si="25"/>
        <v>#N/A</v>
      </c>
      <c r="HB19" s="207" t="e">
        <f t="shared" si="25"/>
        <v>#N/A</v>
      </c>
      <c r="HC19" s="207" t="e">
        <f t="shared" si="25"/>
        <v>#N/A</v>
      </c>
      <c r="HD19" s="207" t="e">
        <f t="shared" si="25"/>
        <v>#N/A</v>
      </c>
      <c r="HE19" s="207" t="e">
        <f t="shared" si="25"/>
        <v>#N/A</v>
      </c>
      <c r="HF19" s="207" t="e">
        <f t="shared" si="25"/>
        <v>#N/A</v>
      </c>
      <c r="HG19" s="207" t="e">
        <f t="shared" si="25"/>
        <v>#N/A</v>
      </c>
      <c r="HH19" s="207" t="e">
        <f t="shared" si="25"/>
        <v>#N/A</v>
      </c>
      <c r="HI19" s="207" t="e">
        <f t="shared" si="25"/>
        <v>#N/A</v>
      </c>
      <c r="HJ19" s="207" t="e">
        <f t="shared" si="25"/>
        <v>#N/A</v>
      </c>
      <c r="HK19" s="207" t="e">
        <f t="shared" si="25"/>
        <v>#N/A</v>
      </c>
      <c r="HL19" s="207" t="e">
        <f t="shared" si="26"/>
        <v>#N/A</v>
      </c>
      <c r="HM19" s="207" t="e">
        <f t="shared" si="26"/>
        <v>#N/A</v>
      </c>
      <c r="HN19" s="207" t="e">
        <f t="shared" si="26"/>
        <v>#N/A</v>
      </c>
      <c r="HO19" s="207" t="e">
        <f t="shared" si="26"/>
        <v>#N/A</v>
      </c>
      <c r="HP19" s="207" t="e">
        <f t="shared" si="26"/>
        <v>#N/A</v>
      </c>
      <c r="HQ19" s="207" t="e">
        <f t="shared" si="26"/>
        <v>#N/A</v>
      </c>
      <c r="HR19" s="207" t="e">
        <f t="shared" si="26"/>
        <v>#N/A</v>
      </c>
      <c r="HS19" s="207" t="e">
        <f t="shared" si="26"/>
        <v>#N/A</v>
      </c>
      <c r="HT19" s="207" t="e">
        <f t="shared" si="26"/>
        <v>#N/A</v>
      </c>
      <c r="HU19" s="207" t="e">
        <f t="shared" si="26"/>
        <v>#N/A</v>
      </c>
      <c r="HV19" s="207" t="e">
        <f t="shared" si="26"/>
        <v>#N/A</v>
      </c>
      <c r="HW19" s="207" t="e">
        <f t="shared" si="26"/>
        <v>#N/A</v>
      </c>
      <c r="HX19" s="207" t="e">
        <f t="shared" si="26"/>
        <v>#N/A</v>
      </c>
      <c r="HY19" s="207" t="e">
        <f t="shared" si="26"/>
        <v>#N/A</v>
      </c>
      <c r="HZ19" s="207" t="e">
        <f t="shared" si="26"/>
        <v>#N/A</v>
      </c>
      <c r="IA19" s="207" t="e">
        <f t="shared" si="26"/>
        <v>#N/A</v>
      </c>
      <c r="IB19" s="207" t="e">
        <f t="shared" si="27"/>
        <v>#N/A</v>
      </c>
    </row>
    <row r="20" spans="1:236" hidden="1" x14ac:dyDescent="0.25">
      <c r="A20" s="22">
        <v>17</v>
      </c>
      <c r="B20" s="124"/>
      <c r="C20" s="124"/>
      <c r="D20" s="124"/>
      <c r="E20" s="119" t="str">
        <f t="shared" si="10"/>
        <v/>
      </c>
      <c r="F20" s="23" t="str">
        <f t="shared" si="11"/>
        <v/>
      </c>
      <c r="G20" s="24" t="str">
        <f t="shared" si="12"/>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0"/>
        <v/>
      </c>
      <c r="K20" s="26"/>
      <c r="L20" s="24" t="str">
        <f>IF(OR(F20="",K20=""),"",MATCH(K20,Confidence!$A$1:$A$10,0))</f>
        <v/>
      </c>
      <c r="M20" s="27" t="str">
        <f t="shared" si="1"/>
        <v/>
      </c>
      <c r="N20" s="27" t="str">
        <f t="shared" si="2"/>
        <v/>
      </c>
      <c r="O20" s="24"/>
      <c r="P20" s="111" t="str">
        <f t="shared" si="3"/>
        <v/>
      </c>
      <c r="Q20" s="111" t="str">
        <f t="shared" si="4"/>
        <v/>
      </c>
      <c r="R20" s="39" t="str">
        <f t="shared" si="5"/>
        <v/>
      </c>
      <c r="S20" s="124"/>
      <c r="T20" s="218" t="str">
        <f>IF(AND(B20&gt;0,C20&gt;0,D20&gt;0,M20&gt;0,N20&gt;0,S20&gt;0,NOT(K20="")),ABS(VLOOKUP($S$1,VLookups!$A$28:$B$29,2,FALSE)-_xlfn.BETA.DIST(S20,IF(G20="L",N20,M20),IF(G20="L",M20,N20),TRUE,B20,D20)),"")</f>
        <v/>
      </c>
      <c r="U20" s="121" t="str">
        <f>IF(OR($M20="",$N20=""),"",_xlfn.BETA.INV(ABS(VLOOKUP($S$1,VLookups!$A$28:$B$29,2,FALSE)-U$3),IF($G20="L",$N20,$M20),IF($G20="L",$M20,$N20),$B20,$D20))</f>
        <v/>
      </c>
      <c r="V20" s="122" t="str">
        <f>IF(OR($M20="",$N20=""),"",_xlfn.BETA.INV(ABS(VLOOKUP($S$1,VLookups!$A$28:$B$29,2,FALSE)-V$3),IF($G20="L",$N20,$M20),IF($G20="L",$M20,$N20),$B20,$D20))</f>
        <v/>
      </c>
      <c r="W20" s="121" t="str">
        <f>IF(OR($M20="",$N20=""),"",_xlfn.BETA.INV(ABS(VLOOKUP($S$1,VLookups!$A$28:$B$29,2,FALSE)-W$3),IF($G20="L",$N20,$M20),IF($G20="L",$M20,$N20),$B20,$D20))</f>
        <v/>
      </c>
      <c r="X20" s="122" t="str">
        <f>IF(OR($M20="",$N20=""),"",_xlfn.BETA.INV(ABS(VLOOKUP($S$1,VLookups!$A$28:$B$29,2,FALSE)-X$3),IF($G20="L",$N20,$M20),IF($G20="L",$M20,$N20),$B20,$D20))</f>
        <v/>
      </c>
      <c r="Y20" s="121" t="str">
        <f>IF(OR($M20="",$N20=""),"",_xlfn.BETA.INV(ABS(VLOOKUP($S$1,VLookups!$A$28:$B$29,2,FALSE)-Y$3),IF($G20="L",$N20,$M20),IF($G20="L",$M20,$N20),$B20,$D20))</f>
        <v/>
      </c>
      <c r="Z20" s="122" t="str">
        <f>IF(OR($M20="",$N20=""),"",_xlfn.BETA.INV(ABS(VLOOKUP($S$1,VLookups!$A$28:$B$29,2,FALSE)-Z$3),IF($G20="L",$N20,$M20),IF($G20="L",$M20,$N20),$B20,$D20))</f>
        <v/>
      </c>
      <c r="AA20" s="121" t="str">
        <f>IF(OR($M20="",$N20=""),"",_xlfn.BETA.INV(ABS(VLOOKUP($S$1,VLookups!$A$28:$B$29,2,FALSE)-AA$3),IF($G20="L",$N20,$M20),IF($G20="L",$M20,$N20),$B20,$D20))</f>
        <v/>
      </c>
      <c r="AB20" s="122" t="str">
        <f>IF(OR($M20="",$N20=""),"",_xlfn.BETA.INV(ABS(VLOOKUP($S$1,VLookups!$A$28:$B$29,2,FALSE)-AB$3),IF($G20="L",$N20,$M20),IF($G20="L",$M20,$N20),$B20,$D20))</f>
        <v/>
      </c>
      <c r="AC20" s="121" t="str">
        <f>IF(OR($M20="",$N20=""),"",_xlfn.BETA.INV(ABS(VLOOKUP($S$1,VLookups!$A$28:$B$29,2,FALSE)-AC$3),IF($G20="L",$N20,$M20),IF($G20="L",$M20,$N20),$B20,$D20))</f>
        <v/>
      </c>
      <c r="AD20" s="122" t="str">
        <f>IF(OR($M20="",$N20=""),"",_xlfn.BETA.INV(ABS(VLOOKUP($S$1,VLookups!$A$28:$B$29,2,FALSE)-AD$3),IF($G20="L",$N20,$M20),IF($G20="L",$M20,$N20),$B20,$D20))</f>
        <v/>
      </c>
      <c r="AE20" s="121" t="str">
        <f>IF(OR($M20="",$N20=""),"",_xlfn.BETA.INV(ABS(VLOOKUP($S$1,VLookups!$A$28:$B$29,2,FALSE)-AE$3),IF($G20="L",$N20,$M20),IF($G20="L",$M20,$N20),$B20,$D20))</f>
        <v/>
      </c>
      <c r="AF20" s="122" t="str">
        <f>IF(OR($M20="",$N20=""),"",_xlfn.BETA.INV(ABS(VLOOKUP($S$1,VLookups!$A$28:$B$29,2,FALSE)-AF$3),IF($G20="L",$N20,$M20),IF($G20="L",$M20,$N20),$B20,$D20))</f>
        <v/>
      </c>
      <c r="AG20" s="17"/>
      <c r="AH20" s="208" t="str">
        <f t="shared" si="13"/>
        <v/>
      </c>
      <c r="AI20" s="206" t="str">
        <f t="shared" si="14"/>
        <v/>
      </c>
      <c r="AJ20" s="190" t="str">
        <f t="shared" si="32"/>
        <v/>
      </c>
      <c r="AK20" s="190" t="str">
        <f t="shared" si="32"/>
        <v/>
      </c>
      <c r="AL20" s="190" t="str">
        <f t="shared" si="32"/>
        <v/>
      </c>
      <c r="AM20" s="190" t="str">
        <f t="shared" si="32"/>
        <v/>
      </c>
      <c r="AN20" s="190" t="str">
        <f t="shared" si="32"/>
        <v/>
      </c>
      <c r="AO20" s="190" t="str">
        <f t="shared" si="32"/>
        <v/>
      </c>
      <c r="AP20" s="190" t="str">
        <f t="shared" si="32"/>
        <v/>
      </c>
      <c r="AQ20" s="190" t="str">
        <f t="shared" si="32"/>
        <v/>
      </c>
      <c r="AR20" s="190" t="str">
        <f t="shared" si="32"/>
        <v/>
      </c>
      <c r="AS20" s="190" t="str">
        <f t="shared" si="32"/>
        <v/>
      </c>
      <c r="AT20" s="190" t="str">
        <f t="shared" si="32"/>
        <v/>
      </c>
      <c r="AU20" s="190" t="str">
        <f t="shared" si="32"/>
        <v/>
      </c>
      <c r="AV20" s="190" t="str">
        <f t="shared" si="32"/>
        <v/>
      </c>
      <c r="AW20" s="190" t="str">
        <f t="shared" si="32"/>
        <v/>
      </c>
      <c r="AX20" s="190" t="str">
        <f t="shared" si="32"/>
        <v/>
      </c>
      <c r="AY20" s="190" t="str">
        <f t="shared" si="32"/>
        <v/>
      </c>
      <c r="AZ20" s="190" t="str">
        <f t="shared" si="32"/>
        <v/>
      </c>
      <c r="BA20" s="190" t="str">
        <f t="shared" si="32"/>
        <v/>
      </c>
      <c r="BB20" s="190" t="str">
        <f t="shared" si="32"/>
        <v/>
      </c>
      <c r="BC20" s="190" t="str">
        <f t="shared" si="32"/>
        <v/>
      </c>
      <c r="BD20" s="190" t="str">
        <f t="shared" si="32"/>
        <v/>
      </c>
      <c r="BE20" s="190" t="str">
        <f t="shared" si="32"/>
        <v/>
      </c>
      <c r="BF20" s="190" t="str">
        <f t="shared" si="32"/>
        <v/>
      </c>
      <c r="BG20" s="190" t="str">
        <f t="shared" si="32"/>
        <v/>
      </c>
      <c r="BH20" s="190" t="str">
        <f t="shared" si="32"/>
        <v/>
      </c>
      <c r="BI20" s="190" t="str">
        <f t="shared" si="32"/>
        <v/>
      </c>
      <c r="BJ20" s="190" t="str">
        <f t="shared" si="32"/>
        <v/>
      </c>
      <c r="BK20" s="190" t="str">
        <f t="shared" si="32"/>
        <v/>
      </c>
      <c r="BL20" s="190" t="str">
        <f t="shared" si="32"/>
        <v/>
      </c>
      <c r="BM20" s="190" t="str">
        <f t="shared" si="32"/>
        <v/>
      </c>
      <c r="BN20" s="190" t="str">
        <f t="shared" si="32"/>
        <v/>
      </c>
      <c r="BO20" s="190" t="str">
        <f t="shared" si="32"/>
        <v/>
      </c>
      <c r="BP20" s="190" t="str">
        <f t="shared" si="32"/>
        <v/>
      </c>
      <c r="BQ20" s="190" t="str">
        <f t="shared" si="32"/>
        <v/>
      </c>
      <c r="BR20" s="190" t="str">
        <f t="shared" si="32"/>
        <v/>
      </c>
      <c r="BS20" s="190" t="str">
        <f t="shared" si="32"/>
        <v/>
      </c>
      <c r="BT20" s="190" t="str">
        <f t="shared" si="32"/>
        <v/>
      </c>
      <c r="BU20" s="190" t="str">
        <f t="shared" si="32"/>
        <v/>
      </c>
      <c r="BV20" s="190" t="str">
        <f t="shared" si="32"/>
        <v/>
      </c>
      <c r="BW20" s="190" t="str">
        <f t="shared" si="32"/>
        <v/>
      </c>
      <c r="BX20" s="190" t="str">
        <f t="shared" si="32"/>
        <v/>
      </c>
      <c r="BY20" s="190" t="str">
        <f t="shared" si="32"/>
        <v/>
      </c>
      <c r="BZ20" s="190" t="str">
        <f t="shared" si="32"/>
        <v/>
      </c>
      <c r="CA20" s="190" t="str">
        <f t="shared" si="32"/>
        <v/>
      </c>
      <c r="CB20" s="190" t="str">
        <f t="shared" si="32"/>
        <v/>
      </c>
      <c r="CC20" s="190" t="str">
        <f t="shared" si="32"/>
        <v/>
      </c>
      <c r="CD20" s="190" t="str">
        <f t="shared" si="32"/>
        <v/>
      </c>
      <c r="CE20" s="190" t="str">
        <f t="shared" si="32"/>
        <v/>
      </c>
      <c r="CF20" s="190" t="str">
        <f t="shared" si="32"/>
        <v/>
      </c>
      <c r="CG20" s="190" t="str">
        <f t="shared" si="32"/>
        <v/>
      </c>
      <c r="CH20" s="190" t="str">
        <f t="shared" si="32"/>
        <v/>
      </c>
      <c r="CI20" s="190" t="str">
        <f t="shared" si="32"/>
        <v/>
      </c>
      <c r="CJ20" s="190" t="str">
        <f t="shared" si="32"/>
        <v/>
      </c>
      <c r="CK20" s="190" t="str">
        <f t="shared" si="32"/>
        <v/>
      </c>
      <c r="CL20" s="190" t="str">
        <f t="shared" si="32"/>
        <v/>
      </c>
      <c r="CM20" s="190" t="str">
        <f t="shared" si="32"/>
        <v/>
      </c>
      <c r="CN20" s="190" t="str">
        <f t="shared" si="32"/>
        <v/>
      </c>
      <c r="CO20" s="190" t="str">
        <f t="shared" si="32"/>
        <v/>
      </c>
      <c r="CP20" s="190" t="str">
        <f t="shared" si="32"/>
        <v/>
      </c>
      <c r="CQ20" s="190" t="str">
        <f t="shared" si="32"/>
        <v/>
      </c>
      <c r="CR20" s="190" t="str">
        <f t="shared" si="32"/>
        <v/>
      </c>
      <c r="CS20" s="190" t="str">
        <f t="shared" si="32"/>
        <v/>
      </c>
      <c r="CT20" s="190" t="str">
        <f t="shared" si="32"/>
        <v/>
      </c>
      <c r="CU20" s="190" t="str">
        <f t="shared" ref="CU20:ED27" si="34">IF(ISNONTEXT($AH20),CT20+$AH20,"")</f>
        <v/>
      </c>
      <c r="CV20" s="190" t="str">
        <f t="shared" si="34"/>
        <v/>
      </c>
      <c r="CW20" s="190" t="str">
        <f t="shared" si="34"/>
        <v/>
      </c>
      <c r="CX20" s="190" t="str">
        <f t="shared" si="34"/>
        <v/>
      </c>
      <c r="CY20" s="190" t="str">
        <f t="shared" si="34"/>
        <v/>
      </c>
      <c r="CZ20" s="190" t="str">
        <f t="shared" si="34"/>
        <v/>
      </c>
      <c r="DA20" s="190" t="str">
        <f t="shared" si="34"/>
        <v/>
      </c>
      <c r="DB20" s="190" t="str">
        <f t="shared" si="34"/>
        <v/>
      </c>
      <c r="DC20" s="190" t="str">
        <f t="shared" si="34"/>
        <v/>
      </c>
      <c r="DD20" s="190" t="str">
        <f t="shared" si="34"/>
        <v/>
      </c>
      <c r="DE20" s="190" t="str">
        <f t="shared" si="34"/>
        <v/>
      </c>
      <c r="DF20" s="190" t="str">
        <f t="shared" si="34"/>
        <v/>
      </c>
      <c r="DG20" s="190" t="str">
        <f t="shared" si="34"/>
        <v/>
      </c>
      <c r="DH20" s="190" t="str">
        <f t="shared" si="34"/>
        <v/>
      </c>
      <c r="DI20" s="190" t="str">
        <f t="shared" si="34"/>
        <v/>
      </c>
      <c r="DJ20" s="190" t="str">
        <f t="shared" si="34"/>
        <v/>
      </c>
      <c r="DK20" s="190" t="str">
        <f t="shared" si="34"/>
        <v/>
      </c>
      <c r="DL20" s="190" t="str">
        <f t="shared" si="34"/>
        <v/>
      </c>
      <c r="DM20" s="190" t="str">
        <f t="shared" si="34"/>
        <v/>
      </c>
      <c r="DN20" s="190" t="str">
        <f t="shared" si="34"/>
        <v/>
      </c>
      <c r="DO20" s="190" t="str">
        <f t="shared" si="34"/>
        <v/>
      </c>
      <c r="DP20" s="190" t="str">
        <f t="shared" si="34"/>
        <v/>
      </c>
      <c r="DQ20" s="190" t="str">
        <f t="shared" si="34"/>
        <v/>
      </c>
      <c r="DR20" s="190" t="str">
        <f t="shared" si="34"/>
        <v/>
      </c>
      <c r="DS20" s="190" t="str">
        <f t="shared" si="34"/>
        <v/>
      </c>
      <c r="DT20" s="190" t="str">
        <f t="shared" si="34"/>
        <v/>
      </c>
      <c r="DU20" s="190" t="str">
        <f t="shared" si="34"/>
        <v/>
      </c>
      <c r="DV20" s="190" t="str">
        <f t="shared" si="34"/>
        <v/>
      </c>
      <c r="DW20" s="190" t="str">
        <f t="shared" si="34"/>
        <v/>
      </c>
      <c r="DX20" s="190" t="str">
        <f t="shared" si="34"/>
        <v/>
      </c>
      <c r="DY20" s="190" t="str">
        <f t="shared" si="34"/>
        <v/>
      </c>
      <c r="DZ20" s="190" t="str">
        <f t="shared" si="34"/>
        <v/>
      </c>
      <c r="EA20" s="190" t="str">
        <f t="shared" si="34"/>
        <v/>
      </c>
      <c r="EB20" s="190" t="str">
        <f t="shared" si="34"/>
        <v/>
      </c>
      <c r="EC20" s="190" t="str">
        <f t="shared" si="34"/>
        <v/>
      </c>
      <c r="ED20" s="190" t="str">
        <f t="shared" si="34"/>
        <v/>
      </c>
      <c r="EE20" s="206" t="str">
        <f t="shared" si="16"/>
        <v/>
      </c>
      <c r="EF20" s="207" t="e">
        <f t="shared" si="17"/>
        <v>#N/A</v>
      </c>
      <c r="EG20" s="207" t="e">
        <f t="shared" si="17"/>
        <v>#N/A</v>
      </c>
      <c r="EH20" s="207" t="e">
        <f t="shared" si="17"/>
        <v>#N/A</v>
      </c>
      <c r="EI20" s="207" t="e">
        <f t="shared" si="17"/>
        <v>#N/A</v>
      </c>
      <c r="EJ20" s="207" t="e">
        <f t="shared" si="17"/>
        <v>#N/A</v>
      </c>
      <c r="EK20" s="207" t="e">
        <f t="shared" si="17"/>
        <v>#N/A</v>
      </c>
      <c r="EL20" s="207" t="e">
        <f t="shared" si="17"/>
        <v>#N/A</v>
      </c>
      <c r="EM20" s="207" t="e">
        <f t="shared" si="17"/>
        <v>#N/A</v>
      </c>
      <c r="EN20" s="207" t="e">
        <f t="shared" si="17"/>
        <v>#N/A</v>
      </c>
      <c r="EO20" s="207" t="e">
        <f t="shared" si="17"/>
        <v>#N/A</v>
      </c>
      <c r="EP20" s="207" t="e">
        <f t="shared" si="17"/>
        <v>#N/A</v>
      </c>
      <c r="EQ20" s="207" t="e">
        <f t="shared" si="17"/>
        <v>#N/A</v>
      </c>
      <c r="ER20" s="207" t="e">
        <f t="shared" si="17"/>
        <v>#N/A</v>
      </c>
      <c r="ES20" s="207" t="e">
        <f t="shared" si="17"/>
        <v>#N/A</v>
      </c>
      <c r="ET20" s="207" t="e">
        <f t="shared" si="17"/>
        <v>#N/A</v>
      </c>
      <c r="EU20" s="207" t="e">
        <f t="shared" si="17"/>
        <v>#N/A</v>
      </c>
      <c r="EV20" s="207" t="e">
        <f t="shared" si="20"/>
        <v>#N/A</v>
      </c>
      <c r="EW20" s="207" t="e">
        <f t="shared" si="20"/>
        <v>#N/A</v>
      </c>
      <c r="EX20" s="207" t="e">
        <f t="shared" si="20"/>
        <v>#N/A</v>
      </c>
      <c r="EY20" s="207" t="e">
        <f t="shared" si="20"/>
        <v>#N/A</v>
      </c>
      <c r="EZ20" s="207" t="e">
        <f t="shared" si="20"/>
        <v>#N/A</v>
      </c>
      <c r="FA20" s="207" t="e">
        <f t="shared" si="20"/>
        <v>#N/A</v>
      </c>
      <c r="FB20" s="207" t="e">
        <f t="shared" si="20"/>
        <v>#N/A</v>
      </c>
      <c r="FC20" s="207" t="e">
        <f t="shared" si="20"/>
        <v>#N/A</v>
      </c>
      <c r="FD20" s="207" t="e">
        <f t="shared" si="20"/>
        <v>#N/A</v>
      </c>
      <c r="FE20" s="207" t="e">
        <f t="shared" si="20"/>
        <v>#N/A</v>
      </c>
      <c r="FF20" s="207" t="e">
        <f t="shared" si="20"/>
        <v>#N/A</v>
      </c>
      <c r="FG20" s="207" t="e">
        <f t="shared" si="20"/>
        <v>#N/A</v>
      </c>
      <c r="FH20" s="207" t="e">
        <f t="shared" si="20"/>
        <v>#N/A</v>
      </c>
      <c r="FI20" s="207" t="e">
        <f t="shared" si="20"/>
        <v>#N/A</v>
      </c>
      <c r="FJ20" s="207" t="e">
        <f t="shared" si="20"/>
        <v>#N/A</v>
      </c>
      <c r="FK20" s="207" t="e">
        <f t="shared" si="20"/>
        <v>#N/A</v>
      </c>
      <c r="FL20" s="207" t="e">
        <f t="shared" si="21"/>
        <v>#N/A</v>
      </c>
      <c r="FM20" s="207" t="e">
        <f t="shared" si="21"/>
        <v>#N/A</v>
      </c>
      <c r="FN20" s="207" t="e">
        <f t="shared" si="21"/>
        <v>#N/A</v>
      </c>
      <c r="FO20" s="207" t="e">
        <f t="shared" si="21"/>
        <v>#N/A</v>
      </c>
      <c r="FP20" s="207" t="e">
        <f t="shared" si="21"/>
        <v>#N/A</v>
      </c>
      <c r="FQ20" s="207" t="e">
        <f t="shared" si="21"/>
        <v>#N/A</v>
      </c>
      <c r="FR20" s="207" t="e">
        <f t="shared" si="21"/>
        <v>#N/A</v>
      </c>
      <c r="FS20" s="207" t="e">
        <f t="shared" si="21"/>
        <v>#N/A</v>
      </c>
      <c r="FT20" s="207" t="e">
        <f t="shared" si="21"/>
        <v>#N/A</v>
      </c>
      <c r="FU20" s="207" t="e">
        <f t="shared" si="21"/>
        <v>#N/A</v>
      </c>
      <c r="FV20" s="207" t="e">
        <f t="shared" si="21"/>
        <v>#N/A</v>
      </c>
      <c r="FW20" s="207" t="e">
        <f t="shared" si="21"/>
        <v>#N/A</v>
      </c>
      <c r="FX20" s="207" t="e">
        <f t="shared" si="21"/>
        <v>#N/A</v>
      </c>
      <c r="FY20" s="207" t="e">
        <f t="shared" si="21"/>
        <v>#N/A</v>
      </c>
      <c r="FZ20" s="207" t="e">
        <f t="shared" si="21"/>
        <v>#N/A</v>
      </c>
      <c r="GA20" s="207" t="e">
        <f t="shared" si="21"/>
        <v>#N/A</v>
      </c>
      <c r="GB20" s="207" t="e">
        <f t="shared" si="22"/>
        <v>#N/A</v>
      </c>
      <c r="GC20" s="207" t="e">
        <f t="shared" si="22"/>
        <v>#N/A</v>
      </c>
      <c r="GD20" s="207" t="e">
        <f t="shared" si="22"/>
        <v>#N/A</v>
      </c>
      <c r="GE20" s="207" t="e">
        <f t="shared" si="22"/>
        <v>#N/A</v>
      </c>
      <c r="GF20" s="207" t="e">
        <f t="shared" si="22"/>
        <v>#N/A</v>
      </c>
      <c r="GG20" s="207" t="e">
        <f t="shared" si="22"/>
        <v>#N/A</v>
      </c>
      <c r="GH20" s="207" t="e">
        <f t="shared" si="22"/>
        <v>#N/A</v>
      </c>
      <c r="GI20" s="207" t="e">
        <f t="shared" si="22"/>
        <v>#N/A</v>
      </c>
      <c r="GJ20" s="207" t="e">
        <f t="shared" si="22"/>
        <v>#N/A</v>
      </c>
      <c r="GK20" s="207" t="e">
        <f t="shared" si="22"/>
        <v>#N/A</v>
      </c>
      <c r="GL20" s="207" t="e">
        <f t="shared" si="22"/>
        <v>#N/A</v>
      </c>
      <c r="GM20" s="207" t="e">
        <f t="shared" si="22"/>
        <v>#N/A</v>
      </c>
      <c r="GN20" s="207" t="e">
        <f t="shared" si="22"/>
        <v>#N/A</v>
      </c>
      <c r="GO20" s="207" t="e">
        <f t="shared" si="22"/>
        <v>#N/A</v>
      </c>
      <c r="GP20" s="207" t="e">
        <f t="shared" si="22"/>
        <v>#N/A</v>
      </c>
      <c r="GQ20" s="207" t="e">
        <f t="shared" si="22"/>
        <v>#N/A</v>
      </c>
      <c r="GR20" s="207" t="e">
        <f t="shared" si="18"/>
        <v>#N/A</v>
      </c>
      <c r="GS20" s="207" t="e">
        <f t="shared" si="18"/>
        <v>#N/A</v>
      </c>
      <c r="GT20" s="207" t="e">
        <f t="shared" si="18"/>
        <v>#N/A</v>
      </c>
      <c r="GU20" s="207" t="e">
        <f t="shared" si="18"/>
        <v>#N/A</v>
      </c>
      <c r="GV20" s="207" t="e">
        <f t="shared" si="25"/>
        <v>#N/A</v>
      </c>
      <c r="GW20" s="207" t="e">
        <f t="shared" si="25"/>
        <v>#N/A</v>
      </c>
      <c r="GX20" s="207" t="e">
        <f t="shared" si="25"/>
        <v>#N/A</v>
      </c>
      <c r="GY20" s="207" t="e">
        <f t="shared" si="25"/>
        <v>#N/A</v>
      </c>
      <c r="GZ20" s="207" t="e">
        <f t="shared" si="25"/>
        <v>#N/A</v>
      </c>
      <c r="HA20" s="207" t="e">
        <f t="shared" si="25"/>
        <v>#N/A</v>
      </c>
      <c r="HB20" s="207" t="e">
        <f t="shared" si="25"/>
        <v>#N/A</v>
      </c>
      <c r="HC20" s="207" t="e">
        <f t="shared" si="25"/>
        <v>#N/A</v>
      </c>
      <c r="HD20" s="207" t="e">
        <f t="shared" si="25"/>
        <v>#N/A</v>
      </c>
      <c r="HE20" s="207" t="e">
        <f t="shared" si="25"/>
        <v>#N/A</v>
      </c>
      <c r="HF20" s="207" t="e">
        <f t="shared" si="25"/>
        <v>#N/A</v>
      </c>
      <c r="HG20" s="207" t="e">
        <f t="shared" si="25"/>
        <v>#N/A</v>
      </c>
      <c r="HH20" s="207" t="e">
        <f t="shared" si="25"/>
        <v>#N/A</v>
      </c>
      <c r="HI20" s="207" t="e">
        <f t="shared" si="25"/>
        <v>#N/A</v>
      </c>
      <c r="HJ20" s="207" t="e">
        <f t="shared" si="25"/>
        <v>#N/A</v>
      </c>
      <c r="HK20" s="207" t="e">
        <f t="shared" si="25"/>
        <v>#N/A</v>
      </c>
      <c r="HL20" s="207" t="e">
        <f t="shared" si="26"/>
        <v>#N/A</v>
      </c>
      <c r="HM20" s="207" t="e">
        <f t="shared" si="26"/>
        <v>#N/A</v>
      </c>
      <c r="HN20" s="207" t="e">
        <f t="shared" si="26"/>
        <v>#N/A</v>
      </c>
      <c r="HO20" s="207" t="e">
        <f t="shared" si="26"/>
        <v>#N/A</v>
      </c>
      <c r="HP20" s="207" t="e">
        <f t="shared" si="26"/>
        <v>#N/A</v>
      </c>
      <c r="HQ20" s="207" t="e">
        <f t="shared" si="26"/>
        <v>#N/A</v>
      </c>
      <c r="HR20" s="207" t="e">
        <f t="shared" si="26"/>
        <v>#N/A</v>
      </c>
      <c r="HS20" s="207" t="e">
        <f t="shared" si="26"/>
        <v>#N/A</v>
      </c>
      <c r="HT20" s="207" t="e">
        <f t="shared" si="26"/>
        <v>#N/A</v>
      </c>
      <c r="HU20" s="207" t="e">
        <f t="shared" si="26"/>
        <v>#N/A</v>
      </c>
      <c r="HV20" s="207" t="e">
        <f t="shared" si="26"/>
        <v>#N/A</v>
      </c>
      <c r="HW20" s="207" t="e">
        <f t="shared" si="26"/>
        <v>#N/A</v>
      </c>
      <c r="HX20" s="207" t="e">
        <f t="shared" si="26"/>
        <v>#N/A</v>
      </c>
      <c r="HY20" s="207" t="e">
        <f t="shared" si="26"/>
        <v>#N/A</v>
      </c>
      <c r="HZ20" s="207" t="e">
        <f t="shared" si="26"/>
        <v>#N/A</v>
      </c>
      <c r="IA20" s="207" t="e">
        <f t="shared" si="26"/>
        <v>#N/A</v>
      </c>
      <c r="IB20" s="207" t="e">
        <f t="shared" si="27"/>
        <v>#N/A</v>
      </c>
    </row>
    <row r="21" spans="1:236" hidden="1" x14ac:dyDescent="0.25">
      <c r="A21" s="22">
        <v>18</v>
      </c>
      <c r="B21" s="124"/>
      <c r="C21" s="124"/>
      <c r="D21" s="124"/>
      <c r="E21" s="119" t="str">
        <f t="shared" si="10"/>
        <v/>
      </c>
      <c r="F21" s="23" t="str">
        <f t="shared" si="11"/>
        <v/>
      </c>
      <c r="G21" s="24" t="str">
        <f t="shared" si="12"/>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0"/>
        <v/>
      </c>
      <c r="K21" s="26"/>
      <c r="L21" s="24" t="str">
        <f>IF(OR(F21="",K21=""),"",MATCH(K21,Confidence!$A$1:$A$10,0))</f>
        <v/>
      </c>
      <c r="M21" s="27" t="str">
        <f t="shared" si="1"/>
        <v/>
      </c>
      <c r="N21" s="27" t="str">
        <f t="shared" si="2"/>
        <v/>
      </c>
      <c r="O21" s="24"/>
      <c r="P21" s="111" t="str">
        <f t="shared" si="3"/>
        <v/>
      </c>
      <c r="Q21" s="111" t="str">
        <f t="shared" si="4"/>
        <v/>
      </c>
      <c r="R21" s="39" t="str">
        <f t="shared" si="5"/>
        <v/>
      </c>
      <c r="S21" s="124"/>
      <c r="T21" s="218" t="str">
        <f>IF(AND(B21&gt;0,C21&gt;0,D21&gt;0,M21&gt;0,N21&gt;0,S21&gt;0,NOT(K21="")),ABS(VLOOKUP($S$1,VLookups!$A$28:$B$29,2,FALSE)-_xlfn.BETA.DIST(S21,IF(G21="L",N21,M21),IF(G21="L",M21,N21),TRUE,B21,D21)),"")</f>
        <v/>
      </c>
      <c r="U21" s="121" t="str">
        <f>IF(OR($M21="",$N21=""),"",_xlfn.BETA.INV(ABS(VLOOKUP($S$1,VLookups!$A$28:$B$29,2,FALSE)-U$3),IF($G21="L",$N21,$M21),IF($G21="L",$M21,$N21),$B21,$D21))</f>
        <v/>
      </c>
      <c r="V21" s="122" t="str">
        <f>IF(OR($M21="",$N21=""),"",_xlfn.BETA.INV(ABS(VLOOKUP($S$1,VLookups!$A$28:$B$29,2,FALSE)-V$3),IF($G21="L",$N21,$M21),IF($G21="L",$M21,$N21),$B21,$D21))</f>
        <v/>
      </c>
      <c r="W21" s="121" t="str">
        <f>IF(OR($M21="",$N21=""),"",_xlfn.BETA.INV(ABS(VLOOKUP($S$1,VLookups!$A$28:$B$29,2,FALSE)-W$3),IF($G21="L",$N21,$M21),IF($G21="L",$M21,$N21),$B21,$D21))</f>
        <v/>
      </c>
      <c r="X21" s="122" t="str">
        <f>IF(OR($M21="",$N21=""),"",_xlfn.BETA.INV(ABS(VLOOKUP($S$1,VLookups!$A$28:$B$29,2,FALSE)-X$3),IF($G21="L",$N21,$M21),IF($G21="L",$M21,$N21),$B21,$D21))</f>
        <v/>
      </c>
      <c r="Y21" s="121" t="str">
        <f>IF(OR($M21="",$N21=""),"",_xlfn.BETA.INV(ABS(VLOOKUP($S$1,VLookups!$A$28:$B$29,2,FALSE)-Y$3),IF($G21="L",$N21,$M21),IF($G21="L",$M21,$N21),$B21,$D21))</f>
        <v/>
      </c>
      <c r="Z21" s="122" t="str">
        <f>IF(OR($M21="",$N21=""),"",_xlfn.BETA.INV(ABS(VLOOKUP($S$1,VLookups!$A$28:$B$29,2,FALSE)-Z$3),IF($G21="L",$N21,$M21),IF($G21="L",$M21,$N21),$B21,$D21))</f>
        <v/>
      </c>
      <c r="AA21" s="121" t="str">
        <f>IF(OR($M21="",$N21=""),"",_xlfn.BETA.INV(ABS(VLOOKUP($S$1,VLookups!$A$28:$B$29,2,FALSE)-AA$3),IF($G21="L",$N21,$M21),IF($G21="L",$M21,$N21),$B21,$D21))</f>
        <v/>
      </c>
      <c r="AB21" s="122" t="str">
        <f>IF(OR($M21="",$N21=""),"",_xlfn.BETA.INV(ABS(VLOOKUP($S$1,VLookups!$A$28:$B$29,2,FALSE)-AB$3),IF($G21="L",$N21,$M21),IF($G21="L",$M21,$N21),$B21,$D21))</f>
        <v/>
      </c>
      <c r="AC21" s="121" t="str">
        <f>IF(OR($M21="",$N21=""),"",_xlfn.BETA.INV(ABS(VLOOKUP($S$1,VLookups!$A$28:$B$29,2,FALSE)-AC$3),IF($G21="L",$N21,$M21),IF($G21="L",$M21,$N21),$B21,$D21))</f>
        <v/>
      </c>
      <c r="AD21" s="122" t="str">
        <f>IF(OR($M21="",$N21=""),"",_xlfn.BETA.INV(ABS(VLOOKUP($S$1,VLookups!$A$28:$B$29,2,FALSE)-AD$3),IF($G21="L",$N21,$M21),IF($G21="L",$M21,$N21),$B21,$D21))</f>
        <v/>
      </c>
      <c r="AE21" s="121" t="str">
        <f>IF(OR($M21="",$N21=""),"",_xlfn.BETA.INV(ABS(VLOOKUP($S$1,VLookups!$A$28:$B$29,2,FALSE)-AE$3),IF($G21="L",$N21,$M21),IF($G21="L",$M21,$N21),$B21,$D21))</f>
        <v/>
      </c>
      <c r="AF21" s="122" t="str">
        <f>IF(OR($M21="",$N21=""),"",_xlfn.BETA.INV(ABS(VLOOKUP($S$1,VLookups!$A$28:$B$29,2,FALSE)-AF$3),IF($G21="L",$N21,$M21),IF($G21="L",$M21,$N21),$B21,$D21))</f>
        <v/>
      </c>
      <c r="AG21" s="17"/>
      <c r="AH21" s="208" t="str">
        <f t="shared" si="13"/>
        <v/>
      </c>
      <c r="AI21" s="206" t="str">
        <f t="shared" si="14"/>
        <v/>
      </c>
      <c r="AJ21" s="190" t="str">
        <f t="shared" ref="AJ21:CU24" si="35">IF(ISNONTEXT($AH21),AI21+$AH21,"")</f>
        <v/>
      </c>
      <c r="AK21" s="190" t="str">
        <f t="shared" si="35"/>
        <v/>
      </c>
      <c r="AL21" s="190" t="str">
        <f t="shared" si="35"/>
        <v/>
      </c>
      <c r="AM21" s="190" t="str">
        <f t="shared" si="35"/>
        <v/>
      </c>
      <c r="AN21" s="190" t="str">
        <f t="shared" si="35"/>
        <v/>
      </c>
      <c r="AO21" s="190" t="str">
        <f t="shared" si="35"/>
        <v/>
      </c>
      <c r="AP21" s="190" t="str">
        <f t="shared" si="35"/>
        <v/>
      </c>
      <c r="AQ21" s="190" t="str">
        <f t="shared" si="35"/>
        <v/>
      </c>
      <c r="AR21" s="190" t="str">
        <f t="shared" si="35"/>
        <v/>
      </c>
      <c r="AS21" s="190" t="str">
        <f t="shared" si="35"/>
        <v/>
      </c>
      <c r="AT21" s="190" t="str">
        <f t="shared" si="35"/>
        <v/>
      </c>
      <c r="AU21" s="190" t="str">
        <f t="shared" si="35"/>
        <v/>
      </c>
      <c r="AV21" s="190" t="str">
        <f t="shared" si="35"/>
        <v/>
      </c>
      <c r="AW21" s="190" t="str">
        <f t="shared" si="35"/>
        <v/>
      </c>
      <c r="AX21" s="190" t="str">
        <f t="shared" si="35"/>
        <v/>
      </c>
      <c r="AY21" s="190" t="str">
        <f t="shared" si="35"/>
        <v/>
      </c>
      <c r="AZ21" s="190" t="str">
        <f t="shared" si="35"/>
        <v/>
      </c>
      <c r="BA21" s="190" t="str">
        <f t="shared" si="35"/>
        <v/>
      </c>
      <c r="BB21" s="190" t="str">
        <f t="shared" si="35"/>
        <v/>
      </c>
      <c r="BC21" s="190" t="str">
        <f t="shared" si="35"/>
        <v/>
      </c>
      <c r="BD21" s="190" t="str">
        <f t="shared" si="35"/>
        <v/>
      </c>
      <c r="BE21" s="190" t="str">
        <f t="shared" si="35"/>
        <v/>
      </c>
      <c r="BF21" s="190" t="str">
        <f t="shared" si="35"/>
        <v/>
      </c>
      <c r="BG21" s="190" t="str">
        <f t="shared" si="35"/>
        <v/>
      </c>
      <c r="BH21" s="190" t="str">
        <f t="shared" si="35"/>
        <v/>
      </c>
      <c r="BI21" s="190" t="str">
        <f t="shared" si="35"/>
        <v/>
      </c>
      <c r="BJ21" s="190" t="str">
        <f t="shared" si="35"/>
        <v/>
      </c>
      <c r="BK21" s="190" t="str">
        <f t="shared" si="35"/>
        <v/>
      </c>
      <c r="BL21" s="190" t="str">
        <f t="shared" si="35"/>
        <v/>
      </c>
      <c r="BM21" s="190" t="str">
        <f t="shared" si="35"/>
        <v/>
      </c>
      <c r="BN21" s="190" t="str">
        <f t="shared" si="35"/>
        <v/>
      </c>
      <c r="BO21" s="190" t="str">
        <f t="shared" si="35"/>
        <v/>
      </c>
      <c r="BP21" s="190" t="str">
        <f t="shared" si="35"/>
        <v/>
      </c>
      <c r="BQ21" s="190" t="str">
        <f t="shared" si="35"/>
        <v/>
      </c>
      <c r="BR21" s="190" t="str">
        <f t="shared" si="35"/>
        <v/>
      </c>
      <c r="BS21" s="190" t="str">
        <f t="shared" si="35"/>
        <v/>
      </c>
      <c r="BT21" s="190" t="str">
        <f t="shared" si="35"/>
        <v/>
      </c>
      <c r="BU21" s="190" t="str">
        <f t="shared" si="35"/>
        <v/>
      </c>
      <c r="BV21" s="190" t="str">
        <f t="shared" si="35"/>
        <v/>
      </c>
      <c r="BW21" s="190" t="str">
        <f t="shared" si="35"/>
        <v/>
      </c>
      <c r="BX21" s="190" t="str">
        <f t="shared" si="35"/>
        <v/>
      </c>
      <c r="BY21" s="190" t="str">
        <f t="shared" si="35"/>
        <v/>
      </c>
      <c r="BZ21" s="190" t="str">
        <f t="shared" si="35"/>
        <v/>
      </c>
      <c r="CA21" s="190" t="str">
        <f t="shared" si="35"/>
        <v/>
      </c>
      <c r="CB21" s="190" t="str">
        <f t="shared" si="35"/>
        <v/>
      </c>
      <c r="CC21" s="190" t="str">
        <f t="shared" si="35"/>
        <v/>
      </c>
      <c r="CD21" s="190" t="str">
        <f t="shared" si="35"/>
        <v/>
      </c>
      <c r="CE21" s="190" t="str">
        <f t="shared" si="35"/>
        <v/>
      </c>
      <c r="CF21" s="190" t="str">
        <f t="shared" si="35"/>
        <v/>
      </c>
      <c r="CG21" s="190" t="str">
        <f t="shared" si="35"/>
        <v/>
      </c>
      <c r="CH21" s="190" t="str">
        <f t="shared" si="35"/>
        <v/>
      </c>
      <c r="CI21" s="190" t="str">
        <f t="shared" si="35"/>
        <v/>
      </c>
      <c r="CJ21" s="190" t="str">
        <f t="shared" si="35"/>
        <v/>
      </c>
      <c r="CK21" s="190" t="str">
        <f t="shared" si="35"/>
        <v/>
      </c>
      <c r="CL21" s="190" t="str">
        <f t="shared" si="35"/>
        <v/>
      </c>
      <c r="CM21" s="190" t="str">
        <f t="shared" si="35"/>
        <v/>
      </c>
      <c r="CN21" s="190" t="str">
        <f t="shared" si="35"/>
        <v/>
      </c>
      <c r="CO21" s="190" t="str">
        <f t="shared" si="35"/>
        <v/>
      </c>
      <c r="CP21" s="190" t="str">
        <f t="shared" si="35"/>
        <v/>
      </c>
      <c r="CQ21" s="190" t="str">
        <f t="shared" si="35"/>
        <v/>
      </c>
      <c r="CR21" s="190" t="str">
        <f t="shared" si="35"/>
        <v/>
      </c>
      <c r="CS21" s="190" t="str">
        <f t="shared" si="35"/>
        <v/>
      </c>
      <c r="CT21" s="190" t="str">
        <f t="shared" si="35"/>
        <v/>
      </c>
      <c r="CU21" s="190" t="str">
        <f t="shared" si="35"/>
        <v/>
      </c>
      <c r="CV21" s="190" t="str">
        <f t="shared" si="34"/>
        <v/>
      </c>
      <c r="CW21" s="190" t="str">
        <f t="shared" si="34"/>
        <v/>
      </c>
      <c r="CX21" s="190" t="str">
        <f t="shared" si="34"/>
        <v/>
      </c>
      <c r="CY21" s="190" t="str">
        <f t="shared" si="34"/>
        <v/>
      </c>
      <c r="CZ21" s="190" t="str">
        <f t="shared" si="34"/>
        <v/>
      </c>
      <c r="DA21" s="190" t="str">
        <f t="shared" si="34"/>
        <v/>
      </c>
      <c r="DB21" s="190" t="str">
        <f t="shared" si="34"/>
        <v/>
      </c>
      <c r="DC21" s="190" t="str">
        <f t="shared" si="34"/>
        <v/>
      </c>
      <c r="DD21" s="190" t="str">
        <f t="shared" si="34"/>
        <v/>
      </c>
      <c r="DE21" s="190" t="str">
        <f t="shared" si="34"/>
        <v/>
      </c>
      <c r="DF21" s="190" t="str">
        <f t="shared" si="34"/>
        <v/>
      </c>
      <c r="DG21" s="190" t="str">
        <f t="shared" si="34"/>
        <v/>
      </c>
      <c r="DH21" s="190" t="str">
        <f t="shared" si="34"/>
        <v/>
      </c>
      <c r="DI21" s="190" t="str">
        <f t="shared" si="34"/>
        <v/>
      </c>
      <c r="DJ21" s="190" t="str">
        <f t="shared" si="34"/>
        <v/>
      </c>
      <c r="DK21" s="190" t="str">
        <f t="shared" si="34"/>
        <v/>
      </c>
      <c r="DL21" s="190" t="str">
        <f t="shared" si="34"/>
        <v/>
      </c>
      <c r="DM21" s="190" t="str">
        <f t="shared" si="34"/>
        <v/>
      </c>
      <c r="DN21" s="190" t="str">
        <f t="shared" si="34"/>
        <v/>
      </c>
      <c r="DO21" s="190" t="str">
        <f t="shared" si="34"/>
        <v/>
      </c>
      <c r="DP21" s="190" t="str">
        <f t="shared" si="34"/>
        <v/>
      </c>
      <c r="DQ21" s="190" t="str">
        <f t="shared" si="34"/>
        <v/>
      </c>
      <c r="DR21" s="190" t="str">
        <f t="shared" si="34"/>
        <v/>
      </c>
      <c r="DS21" s="190" t="str">
        <f t="shared" si="34"/>
        <v/>
      </c>
      <c r="DT21" s="190" t="str">
        <f t="shared" si="34"/>
        <v/>
      </c>
      <c r="DU21" s="190" t="str">
        <f t="shared" si="34"/>
        <v/>
      </c>
      <c r="DV21" s="190" t="str">
        <f t="shared" si="34"/>
        <v/>
      </c>
      <c r="DW21" s="190" t="str">
        <f t="shared" si="34"/>
        <v/>
      </c>
      <c r="DX21" s="190" t="str">
        <f t="shared" si="34"/>
        <v/>
      </c>
      <c r="DY21" s="190" t="str">
        <f t="shared" si="34"/>
        <v/>
      </c>
      <c r="DZ21" s="190" t="str">
        <f t="shared" si="34"/>
        <v/>
      </c>
      <c r="EA21" s="190" t="str">
        <f t="shared" si="34"/>
        <v/>
      </c>
      <c r="EB21" s="190" t="str">
        <f t="shared" si="34"/>
        <v/>
      </c>
      <c r="EC21" s="190" t="str">
        <f t="shared" si="34"/>
        <v/>
      </c>
      <c r="ED21" s="190" t="str">
        <f t="shared" si="34"/>
        <v/>
      </c>
      <c r="EE21" s="206" t="str">
        <f t="shared" si="16"/>
        <v/>
      </c>
      <c r="EF21" s="207" t="e">
        <f t="shared" si="17"/>
        <v>#N/A</v>
      </c>
      <c r="EG21" s="207" t="e">
        <f t="shared" si="17"/>
        <v>#N/A</v>
      </c>
      <c r="EH21" s="207" t="e">
        <f t="shared" si="17"/>
        <v>#N/A</v>
      </c>
      <c r="EI21" s="207" t="e">
        <f t="shared" si="17"/>
        <v>#N/A</v>
      </c>
      <c r="EJ21" s="207" t="e">
        <f t="shared" si="17"/>
        <v>#N/A</v>
      </c>
      <c r="EK21" s="207" t="e">
        <f t="shared" si="17"/>
        <v>#N/A</v>
      </c>
      <c r="EL21" s="207" t="e">
        <f t="shared" si="17"/>
        <v>#N/A</v>
      </c>
      <c r="EM21" s="207" t="e">
        <f t="shared" si="17"/>
        <v>#N/A</v>
      </c>
      <c r="EN21" s="207" t="e">
        <f t="shared" si="17"/>
        <v>#N/A</v>
      </c>
      <c r="EO21" s="207" t="e">
        <f t="shared" si="17"/>
        <v>#N/A</v>
      </c>
      <c r="EP21" s="207" t="e">
        <f t="shared" si="17"/>
        <v>#N/A</v>
      </c>
      <c r="EQ21" s="207" t="e">
        <f t="shared" si="17"/>
        <v>#N/A</v>
      </c>
      <c r="ER21" s="207" t="e">
        <f t="shared" si="17"/>
        <v>#N/A</v>
      </c>
      <c r="ES21" s="207" t="e">
        <f t="shared" si="17"/>
        <v>#N/A</v>
      </c>
      <c r="ET21" s="207" t="e">
        <f t="shared" si="17"/>
        <v>#N/A</v>
      </c>
      <c r="EU21" s="207" t="e">
        <f t="shared" si="17"/>
        <v>#N/A</v>
      </c>
      <c r="EV21" s="207" t="e">
        <f t="shared" si="20"/>
        <v>#N/A</v>
      </c>
      <c r="EW21" s="207" t="e">
        <f t="shared" si="20"/>
        <v>#N/A</v>
      </c>
      <c r="EX21" s="207" t="e">
        <f t="shared" si="20"/>
        <v>#N/A</v>
      </c>
      <c r="EY21" s="207" t="e">
        <f t="shared" si="20"/>
        <v>#N/A</v>
      </c>
      <c r="EZ21" s="207" t="e">
        <f t="shared" si="20"/>
        <v>#N/A</v>
      </c>
      <c r="FA21" s="207" t="e">
        <f t="shared" si="20"/>
        <v>#N/A</v>
      </c>
      <c r="FB21" s="207" t="e">
        <f t="shared" si="20"/>
        <v>#N/A</v>
      </c>
      <c r="FC21" s="207" t="e">
        <f t="shared" si="20"/>
        <v>#N/A</v>
      </c>
      <c r="FD21" s="207" t="e">
        <f t="shared" si="20"/>
        <v>#N/A</v>
      </c>
      <c r="FE21" s="207" t="e">
        <f t="shared" si="20"/>
        <v>#N/A</v>
      </c>
      <c r="FF21" s="207" t="e">
        <f t="shared" si="20"/>
        <v>#N/A</v>
      </c>
      <c r="FG21" s="207" t="e">
        <f t="shared" si="20"/>
        <v>#N/A</v>
      </c>
      <c r="FH21" s="207" t="e">
        <f t="shared" si="20"/>
        <v>#N/A</v>
      </c>
      <c r="FI21" s="207" t="e">
        <f t="shared" si="20"/>
        <v>#N/A</v>
      </c>
      <c r="FJ21" s="207" t="e">
        <f t="shared" si="20"/>
        <v>#N/A</v>
      </c>
      <c r="FK21" s="207" t="e">
        <f t="shared" si="20"/>
        <v>#N/A</v>
      </c>
      <c r="FL21" s="207" t="e">
        <f t="shared" si="21"/>
        <v>#N/A</v>
      </c>
      <c r="FM21" s="207" t="e">
        <f t="shared" si="21"/>
        <v>#N/A</v>
      </c>
      <c r="FN21" s="207" t="e">
        <f t="shared" si="21"/>
        <v>#N/A</v>
      </c>
      <c r="FO21" s="207" t="e">
        <f t="shared" si="21"/>
        <v>#N/A</v>
      </c>
      <c r="FP21" s="207" t="e">
        <f t="shared" si="21"/>
        <v>#N/A</v>
      </c>
      <c r="FQ21" s="207" t="e">
        <f t="shared" si="21"/>
        <v>#N/A</v>
      </c>
      <c r="FR21" s="207" t="e">
        <f t="shared" si="21"/>
        <v>#N/A</v>
      </c>
      <c r="FS21" s="207" t="e">
        <f t="shared" si="21"/>
        <v>#N/A</v>
      </c>
      <c r="FT21" s="207" t="e">
        <f t="shared" si="21"/>
        <v>#N/A</v>
      </c>
      <c r="FU21" s="207" t="e">
        <f t="shared" si="21"/>
        <v>#N/A</v>
      </c>
      <c r="FV21" s="207" t="e">
        <f t="shared" si="21"/>
        <v>#N/A</v>
      </c>
      <c r="FW21" s="207" t="e">
        <f t="shared" si="21"/>
        <v>#N/A</v>
      </c>
      <c r="FX21" s="207" t="e">
        <f t="shared" si="21"/>
        <v>#N/A</v>
      </c>
      <c r="FY21" s="207" t="e">
        <f t="shared" si="21"/>
        <v>#N/A</v>
      </c>
      <c r="FZ21" s="207" t="e">
        <f t="shared" si="21"/>
        <v>#N/A</v>
      </c>
      <c r="GA21" s="207" t="e">
        <f t="shared" si="21"/>
        <v>#N/A</v>
      </c>
      <c r="GB21" s="207" t="e">
        <f t="shared" si="22"/>
        <v>#N/A</v>
      </c>
      <c r="GC21" s="207" t="e">
        <f t="shared" si="22"/>
        <v>#N/A</v>
      </c>
      <c r="GD21" s="207" t="e">
        <f t="shared" si="22"/>
        <v>#N/A</v>
      </c>
      <c r="GE21" s="207" t="e">
        <f t="shared" si="22"/>
        <v>#N/A</v>
      </c>
      <c r="GF21" s="207" t="e">
        <f t="shared" si="22"/>
        <v>#N/A</v>
      </c>
      <c r="GG21" s="207" t="e">
        <f t="shared" si="22"/>
        <v>#N/A</v>
      </c>
      <c r="GH21" s="207" t="e">
        <f t="shared" si="22"/>
        <v>#N/A</v>
      </c>
      <c r="GI21" s="207" t="e">
        <f t="shared" si="22"/>
        <v>#N/A</v>
      </c>
      <c r="GJ21" s="207" t="e">
        <f t="shared" si="22"/>
        <v>#N/A</v>
      </c>
      <c r="GK21" s="207" t="e">
        <f t="shared" si="22"/>
        <v>#N/A</v>
      </c>
      <c r="GL21" s="207" t="e">
        <f t="shared" si="22"/>
        <v>#N/A</v>
      </c>
      <c r="GM21" s="207" t="e">
        <f t="shared" si="22"/>
        <v>#N/A</v>
      </c>
      <c r="GN21" s="207" t="e">
        <f t="shared" si="22"/>
        <v>#N/A</v>
      </c>
      <c r="GO21" s="207" t="e">
        <f t="shared" si="22"/>
        <v>#N/A</v>
      </c>
      <c r="GP21" s="207" t="e">
        <f t="shared" si="22"/>
        <v>#N/A</v>
      </c>
      <c r="GQ21" s="207" t="e">
        <f t="shared" si="22"/>
        <v>#N/A</v>
      </c>
      <c r="GR21" s="207" t="e">
        <f t="shared" si="18"/>
        <v>#N/A</v>
      </c>
      <c r="GS21" s="207" t="e">
        <f t="shared" si="18"/>
        <v>#N/A</v>
      </c>
      <c r="GT21" s="207" t="e">
        <f t="shared" si="18"/>
        <v>#N/A</v>
      </c>
      <c r="GU21" s="207" t="e">
        <f t="shared" si="18"/>
        <v>#N/A</v>
      </c>
      <c r="GV21" s="207" t="e">
        <f t="shared" si="25"/>
        <v>#N/A</v>
      </c>
      <c r="GW21" s="207" t="e">
        <f t="shared" si="25"/>
        <v>#N/A</v>
      </c>
      <c r="GX21" s="207" t="e">
        <f t="shared" si="25"/>
        <v>#N/A</v>
      </c>
      <c r="GY21" s="207" t="e">
        <f t="shared" si="25"/>
        <v>#N/A</v>
      </c>
      <c r="GZ21" s="207" t="e">
        <f t="shared" si="25"/>
        <v>#N/A</v>
      </c>
      <c r="HA21" s="207" t="e">
        <f t="shared" si="25"/>
        <v>#N/A</v>
      </c>
      <c r="HB21" s="207" t="e">
        <f t="shared" si="25"/>
        <v>#N/A</v>
      </c>
      <c r="HC21" s="207" t="e">
        <f t="shared" si="25"/>
        <v>#N/A</v>
      </c>
      <c r="HD21" s="207" t="e">
        <f t="shared" si="25"/>
        <v>#N/A</v>
      </c>
      <c r="HE21" s="207" t="e">
        <f t="shared" si="25"/>
        <v>#N/A</v>
      </c>
      <c r="HF21" s="207" t="e">
        <f t="shared" si="25"/>
        <v>#N/A</v>
      </c>
      <c r="HG21" s="207" t="e">
        <f t="shared" si="25"/>
        <v>#N/A</v>
      </c>
      <c r="HH21" s="207" t="e">
        <f t="shared" si="25"/>
        <v>#N/A</v>
      </c>
      <c r="HI21" s="207" t="e">
        <f t="shared" si="25"/>
        <v>#N/A</v>
      </c>
      <c r="HJ21" s="207" t="e">
        <f t="shared" si="25"/>
        <v>#N/A</v>
      </c>
      <c r="HK21" s="207" t="e">
        <f t="shared" si="25"/>
        <v>#N/A</v>
      </c>
      <c r="HL21" s="207" t="e">
        <f t="shared" si="26"/>
        <v>#N/A</v>
      </c>
      <c r="HM21" s="207" t="e">
        <f t="shared" si="26"/>
        <v>#N/A</v>
      </c>
      <c r="HN21" s="207" t="e">
        <f t="shared" si="26"/>
        <v>#N/A</v>
      </c>
      <c r="HO21" s="207" t="e">
        <f t="shared" si="26"/>
        <v>#N/A</v>
      </c>
      <c r="HP21" s="207" t="e">
        <f t="shared" si="26"/>
        <v>#N/A</v>
      </c>
      <c r="HQ21" s="207" t="e">
        <f t="shared" si="26"/>
        <v>#N/A</v>
      </c>
      <c r="HR21" s="207" t="e">
        <f t="shared" si="26"/>
        <v>#N/A</v>
      </c>
      <c r="HS21" s="207" t="e">
        <f t="shared" si="26"/>
        <v>#N/A</v>
      </c>
      <c r="HT21" s="207" t="e">
        <f t="shared" si="26"/>
        <v>#N/A</v>
      </c>
      <c r="HU21" s="207" t="e">
        <f t="shared" si="26"/>
        <v>#N/A</v>
      </c>
      <c r="HV21" s="207" t="e">
        <f t="shared" si="26"/>
        <v>#N/A</v>
      </c>
      <c r="HW21" s="207" t="e">
        <f t="shared" si="26"/>
        <v>#N/A</v>
      </c>
      <c r="HX21" s="207" t="e">
        <f t="shared" si="26"/>
        <v>#N/A</v>
      </c>
      <c r="HY21" s="207" t="e">
        <f t="shared" si="26"/>
        <v>#N/A</v>
      </c>
      <c r="HZ21" s="207" t="e">
        <f t="shared" si="26"/>
        <v>#N/A</v>
      </c>
      <c r="IA21" s="207" t="e">
        <f t="shared" si="26"/>
        <v>#N/A</v>
      </c>
      <c r="IB21" s="207" t="e">
        <f t="shared" si="27"/>
        <v>#N/A</v>
      </c>
    </row>
    <row r="22" spans="1:236" hidden="1" x14ac:dyDescent="0.25">
      <c r="A22" s="22">
        <v>19</v>
      </c>
      <c r="B22" s="124"/>
      <c r="C22" s="124"/>
      <c r="D22" s="124"/>
      <c r="E22" s="119" t="str">
        <f t="shared" si="10"/>
        <v/>
      </c>
      <c r="F22" s="23" t="str">
        <f t="shared" si="11"/>
        <v/>
      </c>
      <c r="G22" s="24" t="str">
        <f t="shared" si="12"/>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0"/>
        <v/>
      </c>
      <c r="K22" s="26"/>
      <c r="L22" s="24" t="str">
        <f>IF(OR(F22="",K22=""),"",MATCH(K22,Confidence!$A$1:$A$10,0))</f>
        <v/>
      </c>
      <c r="M22" s="27" t="str">
        <f t="shared" si="1"/>
        <v/>
      </c>
      <c r="N22" s="27" t="str">
        <f t="shared" si="2"/>
        <v/>
      </c>
      <c r="O22" s="24"/>
      <c r="P22" s="111" t="str">
        <f t="shared" si="3"/>
        <v/>
      </c>
      <c r="Q22" s="111" t="str">
        <f t="shared" si="4"/>
        <v/>
      </c>
      <c r="R22" s="39" t="str">
        <f t="shared" si="5"/>
        <v/>
      </c>
      <c r="S22" s="124"/>
      <c r="T22" s="218" t="str">
        <f>IF(AND(B22&gt;0,C22&gt;0,D22&gt;0,M22&gt;0,N22&gt;0,S22&gt;0,NOT(K22="")),ABS(VLOOKUP($S$1,VLookups!$A$28:$B$29,2,FALSE)-_xlfn.BETA.DIST(S22,IF(G22="L",N22,M22),IF(G22="L",M22,N22),TRUE,B22,D22)),"")</f>
        <v/>
      </c>
      <c r="U22" s="121" t="str">
        <f>IF(OR($M22="",$N22=""),"",_xlfn.BETA.INV(ABS(VLOOKUP($S$1,VLookups!$A$28:$B$29,2,FALSE)-U$3),IF($G22="L",$N22,$M22),IF($G22="L",$M22,$N22),$B22,$D22))</f>
        <v/>
      </c>
      <c r="V22" s="122" t="str">
        <f>IF(OR($M22="",$N22=""),"",_xlfn.BETA.INV(ABS(VLOOKUP($S$1,VLookups!$A$28:$B$29,2,FALSE)-V$3),IF($G22="L",$N22,$M22),IF($G22="L",$M22,$N22),$B22,$D22))</f>
        <v/>
      </c>
      <c r="W22" s="121" t="str">
        <f>IF(OR($M22="",$N22=""),"",_xlfn.BETA.INV(ABS(VLOOKUP($S$1,VLookups!$A$28:$B$29,2,FALSE)-W$3),IF($G22="L",$N22,$M22),IF($G22="L",$M22,$N22),$B22,$D22))</f>
        <v/>
      </c>
      <c r="X22" s="122" t="str">
        <f>IF(OR($M22="",$N22=""),"",_xlfn.BETA.INV(ABS(VLOOKUP($S$1,VLookups!$A$28:$B$29,2,FALSE)-X$3),IF($G22="L",$N22,$M22),IF($G22="L",$M22,$N22),$B22,$D22))</f>
        <v/>
      </c>
      <c r="Y22" s="121" t="str">
        <f>IF(OR($M22="",$N22=""),"",_xlfn.BETA.INV(ABS(VLOOKUP($S$1,VLookups!$A$28:$B$29,2,FALSE)-Y$3),IF($G22="L",$N22,$M22),IF($G22="L",$M22,$N22),$B22,$D22))</f>
        <v/>
      </c>
      <c r="Z22" s="122" t="str">
        <f>IF(OR($M22="",$N22=""),"",_xlfn.BETA.INV(ABS(VLOOKUP($S$1,VLookups!$A$28:$B$29,2,FALSE)-Z$3),IF($G22="L",$N22,$M22),IF($G22="L",$M22,$N22),$B22,$D22))</f>
        <v/>
      </c>
      <c r="AA22" s="121" t="str">
        <f>IF(OR($M22="",$N22=""),"",_xlfn.BETA.INV(ABS(VLOOKUP($S$1,VLookups!$A$28:$B$29,2,FALSE)-AA$3),IF($G22="L",$N22,$M22),IF($G22="L",$M22,$N22),$B22,$D22))</f>
        <v/>
      </c>
      <c r="AB22" s="122" t="str">
        <f>IF(OR($M22="",$N22=""),"",_xlfn.BETA.INV(ABS(VLOOKUP($S$1,VLookups!$A$28:$B$29,2,FALSE)-AB$3),IF($G22="L",$N22,$M22),IF($G22="L",$M22,$N22),$B22,$D22))</f>
        <v/>
      </c>
      <c r="AC22" s="121" t="str">
        <f>IF(OR($M22="",$N22=""),"",_xlfn.BETA.INV(ABS(VLOOKUP($S$1,VLookups!$A$28:$B$29,2,FALSE)-AC$3),IF($G22="L",$N22,$M22),IF($G22="L",$M22,$N22),$B22,$D22))</f>
        <v/>
      </c>
      <c r="AD22" s="122" t="str">
        <f>IF(OR($M22="",$N22=""),"",_xlfn.BETA.INV(ABS(VLOOKUP($S$1,VLookups!$A$28:$B$29,2,FALSE)-AD$3),IF($G22="L",$N22,$M22),IF($G22="L",$M22,$N22),$B22,$D22))</f>
        <v/>
      </c>
      <c r="AE22" s="121" t="str">
        <f>IF(OR($M22="",$N22=""),"",_xlfn.BETA.INV(ABS(VLOOKUP($S$1,VLookups!$A$28:$B$29,2,FALSE)-AE$3),IF($G22="L",$N22,$M22),IF($G22="L",$M22,$N22),$B22,$D22))</f>
        <v/>
      </c>
      <c r="AF22" s="122" t="str">
        <f>IF(OR($M22="",$N22=""),"",_xlfn.BETA.INV(ABS(VLOOKUP($S$1,VLookups!$A$28:$B$29,2,FALSE)-AF$3),IF($G22="L",$N22,$M22),IF($G22="L",$M22,$N22),$B22,$D22))</f>
        <v/>
      </c>
      <c r="AG22" s="17"/>
      <c r="AH22" s="208" t="str">
        <f t="shared" si="13"/>
        <v/>
      </c>
      <c r="AI22" s="206" t="str">
        <f t="shared" si="14"/>
        <v/>
      </c>
      <c r="AJ22" s="190" t="str">
        <f t="shared" si="35"/>
        <v/>
      </c>
      <c r="AK22" s="190" t="str">
        <f t="shared" si="35"/>
        <v/>
      </c>
      <c r="AL22" s="190" t="str">
        <f t="shared" si="35"/>
        <v/>
      </c>
      <c r="AM22" s="190" t="str">
        <f t="shared" si="35"/>
        <v/>
      </c>
      <c r="AN22" s="190" t="str">
        <f t="shared" si="35"/>
        <v/>
      </c>
      <c r="AO22" s="190" t="str">
        <f t="shared" si="35"/>
        <v/>
      </c>
      <c r="AP22" s="190" t="str">
        <f t="shared" si="35"/>
        <v/>
      </c>
      <c r="AQ22" s="190" t="str">
        <f t="shared" si="35"/>
        <v/>
      </c>
      <c r="AR22" s="190" t="str">
        <f t="shared" si="35"/>
        <v/>
      </c>
      <c r="AS22" s="190" t="str">
        <f t="shared" si="35"/>
        <v/>
      </c>
      <c r="AT22" s="190" t="str">
        <f t="shared" si="35"/>
        <v/>
      </c>
      <c r="AU22" s="190" t="str">
        <f t="shared" si="35"/>
        <v/>
      </c>
      <c r="AV22" s="190" t="str">
        <f t="shared" si="35"/>
        <v/>
      </c>
      <c r="AW22" s="190" t="str">
        <f t="shared" si="35"/>
        <v/>
      </c>
      <c r="AX22" s="190" t="str">
        <f t="shared" si="35"/>
        <v/>
      </c>
      <c r="AY22" s="190" t="str">
        <f t="shared" si="35"/>
        <v/>
      </c>
      <c r="AZ22" s="190" t="str">
        <f t="shared" si="35"/>
        <v/>
      </c>
      <c r="BA22" s="190" t="str">
        <f t="shared" si="35"/>
        <v/>
      </c>
      <c r="BB22" s="190" t="str">
        <f t="shared" si="35"/>
        <v/>
      </c>
      <c r="BC22" s="190" t="str">
        <f t="shared" si="35"/>
        <v/>
      </c>
      <c r="BD22" s="190" t="str">
        <f t="shared" si="35"/>
        <v/>
      </c>
      <c r="BE22" s="190" t="str">
        <f t="shared" si="35"/>
        <v/>
      </c>
      <c r="BF22" s="190" t="str">
        <f t="shared" si="35"/>
        <v/>
      </c>
      <c r="BG22" s="190" t="str">
        <f t="shared" si="35"/>
        <v/>
      </c>
      <c r="BH22" s="190" t="str">
        <f t="shared" si="35"/>
        <v/>
      </c>
      <c r="BI22" s="190" t="str">
        <f t="shared" si="35"/>
        <v/>
      </c>
      <c r="BJ22" s="190" t="str">
        <f t="shared" si="35"/>
        <v/>
      </c>
      <c r="BK22" s="190" t="str">
        <f t="shared" si="35"/>
        <v/>
      </c>
      <c r="BL22" s="190" t="str">
        <f t="shared" si="35"/>
        <v/>
      </c>
      <c r="BM22" s="190" t="str">
        <f t="shared" si="35"/>
        <v/>
      </c>
      <c r="BN22" s="190" t="str">
        <f t="shared" si="35"/>
        <v/>
      </c>
      <c r="BO22" s="190" t="str">
        <f t="shared" si="35"/>
        <v/>
      </c>
      <c r="BP22" s="190" t="str">
        <f t="shared" si="35"/>
        <v/>
      </c>
      <c r="BQ22" s="190" t="str">
        <f t="shared" si="35"/>
        <v/>
      </c>
      <c r="BR22" s="190" t="str">
        <f t="shared" si="35"/>
        <v/>
      </c>
      <c r="BS22" s="190" t="str">
        <f t="shared" si="35"/>
        <v/>
      </c>
      <c r="BT22" s="190" t="str">
        <f t="shared" si="35"/>
        <v/>
      </c>
      <c r="BU22" s="190" t="str">
        <f t="shared" si="35"/>
        <v/>
      </c>
      <c r="BV22" s="190" t="str">
        <f t="shared" si="35"/>
        <v/>
      </c>
      <c r="BW22" s="190" t="str">
        <f t="shared" si="35"/>
        <v/>
      </c>
      <c r="BX22" s="190" t="str">
        <f t="shared" si="35"/>
        <v/>
      </c>
      <c r="BY22" s="190" t="str">
        <f t="shared" si="35"/>
        <v/>
      </c>
      <c r="BZ22" s="190" t="str">
        <f t="shared" si="35"/>
        <v/>
      </c>
      <c r="CA22" s="190" t="str">
        <f t="shared" si="35"/>
        <v/>
      </c>
      <c r="CB22" s="190" t="str">
        <f t="shared" si="35"/>
        <v/>
      </c>
      <c r="CC22" s="190" t="str">
        <f t="shared" si="35"/>
        <v/>
      </c>
      <c r="CD22" s="190" t="str">
        <f t="shared" si="35"/>
        <v/>
      </c>
      <c r="CE22" s="190" t="str">
        <f t="shared" si="35"/>
        <v/>
      </c>
      <c r="CF22" s="190" t="str">
        <f t="shared" si="35"/>
        <v/>
      </c>
      <c r="CG22" s="190" t="str">
        <f t="shared" si="35"/>
        <v/>
      </c>
      <c r="CH22" s="190" t="str">
        <f t="shared" si="35"/>
        <v/>
      </c>
      <c r="CI22" s="190" t="str">
        <f t="shared" si="35"/>
        <v/>
      </c>
      <c r="CJ22" s="190" t="str">
        <f t="shared" si="35"/>
        <v/>
      </c>
      <c r="CK22" s="190" t="str">
        <f t="shared" si="35"/>
        <v/>
      </c>
      <c r="CL22" s="190" t="str">
        <f t="shared" si="35"/>
        <v/>
      </c>
      <c r="CM22" s="190" t="str">
        <f t="shared" si="35"/>
        <v/>
      </c>
      <c r="CN22" s="190" t="str">
        <f t="shared" si="35"/>
        <v/>
      </c>
      <c r="CO22" s="190" t="str">
        <f t="shared" si="35"/>
        <v/>
      </c>
      <c r="CP22" s="190" t="str">
        <f t="shared" si="35"/>
        <v/>
      </c>
      <c r="CQ22" s="190" t="str">
        <f t="shared" si="35"/>
        <v/>
      </c>
      <c r="CR22" s="190" t="str">
        <f t="shared" si="35"/>
        <v/>
      </c>
      <c r="CS22" s="190" t="str">
        <f t="shared" si="35"/>
        <v/>
      </c>
      <c r="CT22" s="190" t="str">
        <f t="shared" si="35"/>
        <v/>
      </c>
      <c r="CU22" s="190" t="str">
        <f t="shared" si="35"/>
        <v/>
      </c>
      <c r="CV22" s="190" t="str">
        <f t="shared" si="34"/>
        <v/>
      </c>
      <c r="CW22" s="190" t="str">
        <f t="shared" si="34"/>
        <v/>
      </c>
      <c r="CX22" s="190" t="str">
        <f t="shared" si="34"/>
        <v/>
      </c>
      <c r="CY22" s="190" t="str">
        <f t="shared" si="34"/>
        <v/>
      </c>
      <c r="CZ22" s="190" t="str">
        <f t="shared" si="34"/>
        <v/>
      </c>
      <c r="DA22" s="190" t="str">
        <f t="shared" si="34"/>
        <v/>
      </c>
      <c r="DB22" s="190" t="str">
        <f t="shared" si="34"/>
        <v/>
      </c>
      <c r="DC22" s="190" t="str">
        <f t="shared" si="34"/>
        <v/>
      </c>
      <c r="DD22" s="190" t="str">
        <f t="shared" si="34"/>
        <v/>
      </c>
      <c r="DE22" s="190" t="str">
        <f t="shared" si="34"/>
        <v/>
      </c>
      <c r="DF22" s="190" t="str">
        <f t="shared" si="34"/>
        <v/>
      </c>
      <c r="DG22" s="190" t="str">
        <f t="shared" si="34"/>
        <v/>
      </c>
      <c r="DH22" s="190" t="str">
        <f t="shared" si="34"/>
        <v/>
      </c>
      <c r="DI22" s="190" t="str">
        <f t="shared" si="34"/>
        <v/>
      </c>
      <c r="DJ22" s="190" t="str">
        <f t="shared" si="34"/>
        <v/>
      </c>
      <c r="DK22" s="190" t="str">
        <f t="shared" si="34"/>
        <v/>
      </c>
      <c r="DL22" s="190" t="str">
        <f t="shared" si="34"/>
        <v/>
      </c>
      <c r="DM22" s="190" t="str">
        <f t="shared" si="34"/>
        <v/>
      </c>
      <c r="DN22" s="190" t="str">
        <f t="shared" si="34"/>
        <v/>
      </c>
      <c r="DO22" s="190" t="str">
        <f t="shared" si="34"/>
        <v/>
      </c>
      <c r="DP22" s="190" t="str">
        <f t="shared" si="34"/>
        <v/>
      </c>
      <c r="DQ22" s="190" t="str">
        <f t="shared" si="34"/>
        <v/>
      </c>
      <c r="DR22" s="190" t="str">
        <f t="shared" si="34"/>
        <v/>
      </c>
      <c r="DS22" s="190" t="str">
        <f t="shared" si="34"/>
        <v/>
      </c>
      <c r="DT22" s="190" t="str">
        <f t="shared" si="34"/>
        <v/>
      </c>
      <c r="DU22" s="190" t="str">
        <f t="shared" si="34"/>
        <v/>
      </c>
      <c r="DV22" s="190" t="str">
        <f t="shared" si="34"/>
        <v/>
      </c>
      <c r="DW22" s="190" t="str">
        <f t="shared" si="34"/>
        <v/>
      </c>
      <c r="DX22" s="190" t="str">
        <f t="shared" si="34"/>
        <v/>
      </c>
      <c r="DY22" s="190" t="str">
        <f t="shared" si="34"/>
        <v/>
      </c>
      <c r="DZ22" s="190" t="str">
        <f t="shared" si="34"/>
        <v/>
      </c>
      <c r="EA22" s="190" t="str">
        <f t="shared" si="34"/>
        <v/>
      </c>
      <c r="EB22" s="190" t="str">
        <f t="shared" si="34"/>
        <v/>
      </c>
      <c r="EC22" s="190" t="str">
        <f t="shared" si="34"/>
        <v/>
      </c>
      <c r="ED22" s="190" t="str">
        <f t="shared" si="34"/>
        <v/>
      </c>
      <c r="EE22" s="206" t="str">
        <f t="shared" si="16"/>
        <v/>
      </c>
      <c r="EF22" s="207" t="e">
        <f t="shared" si="17"/>
        <v>#N/A</v>
      </c>
      <c r="EG22" s="207" t="e">
        <f t="shared" si="17"/>
        <v>#N/A</v>
      </c>
      <c r="EH22" s="207" t="e">
        <f t="shared" si="17"/>
        <v>#N/A</v>
      </c>
      <c r="EI22" s="207" t="e">
        <f t="shared" si="17"/>
        <v>#N/A</v>
      </c>
      <c r="EJ22" s="207" t="e">
        <f t="shared" si="17"/>
        <v>#N/A</v>
      </c>
      <c r="EK22" s="207" t="e">
        <f t="shared" si="17"/>
        <v>#N/A</v>
      </c>
      <c r="EL22" s="207" t="e">
        <f t="shared" si="17"/>
        <v>#N/A</v>
      </c>
      <c r="EM22" s="207" t="e">
        <f t="shared" si="17"/>
        <v>#N/A</v>
      </c>
      <c r="EN22" s="207" t="e">
        <f t="shared" si="17"/>
        <v>#N/A</v>
      </c>
      <c r="EO22" s="207" t="e">
        <f t="shared" si="17"/>
        <v>#N/A</v>
      </c>
      <c r="EP22" s="207" t="e">
        <f t="shared" si="17"/>
        <v>#N/A</v>
      </c>
      <c r="EQ22" s="207" t="e">
        <f t="shared" si="17"/>
        <v>#N/A</v>
      </c>
      <c r="ER22" s="207" t="e">
        <f t="shared" si="17"/>
        <v>#N/A</v>
      </c>
      <c r="ES22" s="207" t="e">
        <f t="shared" si="17"/>
        <v>#N/A</v>
      </c>
      <c r="ET22" s="207" t="e">
        <f t="shared" si="17"/>
        <v>#N/A</v>
      </c>
      <c r="EU22" s="207" t="e">
        <f t="shared" si="17"/>
        <v>#N/A</v>
      </c>
      <c r="EV22" s="207" t="e">
        <f t="shared" si="20"/>
        <v>#N/A</v>
      </c>
      <c r="EW22" s="207" t="e">
        <f t="shared" si="20"/>
        <v>#N/A</v>
      </c>
      <c r="EX22" s="207" t="e">
        <f t="shared" si="20"/>
        <v>#N/A</v>
      </c>
      <c r="EY22" s="207" t="e">
        <f t="shared" si="20"/>
        <v>#N/A</v>
      </c>
      <c r="EZ22" s="207" t="e">
        <f t="shared" si="20"/>
        <v>#N/A</v>
      </c>
      <c r="FA22" s="207" t="e">
        <f t="shared" si="20"/>
        <v>#N/A</v>
      </c>
      <c r="FB22" s="207" t="e">
        <f t="shared" si="20"/>
        <v>#N/A</v>
      </c>
      <c r="FC22" s="207" t="e">
        <f t="shared" si="20"/>
        <v>#N/A</v>
      </c>
      <c r="FD22" s="207" t="e">
        <f t="shared" si="20"/>
        <v>#N/A</v>
      </c>
      <c r="FE22" s="207" t="e">
        <f t="shared" si="20"/>
        <v>#N/A</v>
      </c>
      <c r="FF22" s="207" t="e">
        <f t="shared" si="20"/>
        <v>#N/A</v>
      </c>
      <c r="FG22" s="207" t="e">
        <f t="shared" si="20"/>
        <v>#N/A</v>
      </c>
      <c r="FH22" s="207" t="e">
        <f t="shared" si="20"/>
        <v>#N/A</v>
      </c>
      <c r="FI22" s="207" t="e">
        <f t="shared" si="20"/>
        <v>#N/A</v>
      </c>
      <c r="FJ22" s="207" t="e">
        <f t="shared" si="20"/>
        <v>#N/A</v>
      </c>
      <c r="FK22" s="207" t="e">
        <f t="shared" si="20"/>
        <v>#N/A</v>
      </c>
      <c r="FL22" s="207" t="e">
        <f t="shared" si="21"/>
        <v>#N/A</v>
      </c>
      <c r="FM22" s="207" t="e">
        <f t="shared" si="21"/>
        <v>#N/A</v>
      </c>
      <c r="FN22" s="207" t="e">
        <f t="shared" si="21"/>
        <v>#N/A</v>
      </c>
      <c r="FO22" s="207" t="e">
        <f t="shared" si="21"/>
        <v>#N/A</v>
      </c>
      <c r="FP22" s="207" t="e">
        <f t="shared" si="21"/>
        <v>#N/A</v>
      </c>
      <c r="FQ22" s="207" t="e">
        <f t="shared" si="21"/>
        <v>#N/A</v>
      </c>
      <c r="FR22" s="207" t="e">
        <f t="shared" si="21"/>
        <v>#N/A</v>
      </c>
      <c r="FS22" s="207" t="e">
        <f t="shared" si="21"/>
        <v>#N/A</v>
      </c>
      <c r="FT22" s="207" t="e">
        <f t="shared" si="21"/>
        <v>#N/A</v>
      </c>
      <c r="FU22" s="207" t="e">
        <f t="shared" si="21"/>
        <v>#N/A</v>
      </c>
      <c r="FV22" s="207" t="e">
        <f t="shared" si="21"/>
        <v>#N/A</v>
      </c>
      <c r="FW22" s="207" t="e">
        <f t="shared" si="21"/>
        <v>#N/A</v>
      </c>
      <c r="FX22" s="207" t="e">
        <f t="shared" si="21"/>
        <v>#N/A</v>
      </c>
      <c r="FY22" s="207" t="e">
        <f t="shared" si="21"/>
        <v>#N/A</v>
      </c>
      <c r="FZ22" s="207" t="e">
        <f t="shared" si="21"/>
        <v>#N/A</v>
      </c>
      <c r="GA22" s="207" t="e">
        <f t="shared" si="21"/>
        <v>#N/A</v>
      </c>
      <c r="GB22" s="207" t="e">
        <f t="shared" si="22"/>
        <v>#N/A</v>
      </c>
      <c r="GC22" s="207" t="e">
        <f t="shared" si="22"/>
        <v>#N/A</v>
      </c>
      <c r="GD22" s="207" t="e">
        <f t="shared" si="22"/>
        <v>#N/A</v>
      </c>
      <c r="GE22" s="207" t="e">
        <f t="shared" si="22"/>
        <v>#N/A</v>
      </c>
      <c r="GF22" s="207" t="e">
        <f t="shared" si="22"/>
        <v>#N/A</v>
      </c>
      <c r="GG22" s="207" t="e">
        <f t="shared" si="22"/>
        <v>#N/A</v>
      </c>
      <c r="GH22" s="207" t="e">
        <f t="shared" si="22"/>
        <v>#N/A</v>
      </c>
      <c r="GI22" s="207" t="e">
        <f t="shared" si="22"/>
        <v>#N/A</v>
      </c>
      <c r="GJ22" s="207" t="e">
        <f t="shared" si="22"/>
        <v>#N/A</v>
      </c>
      <c r="GK22" s="207" t="e">
        <f t="shared" si="22"/>
        <v>#N/A</v>
      </c>
      <c r="GL22" s="207" t="e">
        <f t="shared" si="22"/>
        <v>#N/A</v>
      </c>
      <c r="GM22" s="207" t="e">
        <f t="shared" si="22"/>
        <v>#N/A</v>
      </c>
      <c r="GN22" s="207" t="e">
        <f t="shared" si="22"/>
        <v>#N/A</v>
      </c>
      <c r="GO22" s="207" t="e">
        <f t="shared" si="22"/>
        <v>#N/A</v>
      </c>
      <c r="GP22" s="207" t="e">
        <f t="shared" si="22"/>
        <v>#N/A</v>
      </c>
      <c r="GQ22" s="207" t="e">
        <f t="shared" si="22"/>
        <v>#N/A</v>
      </c>
      <c r="GR22" s="207" t="e">
        <f t="shared" si="18"/>
        <v>#N/A</v>
      </c>
      <c r="GS22" s="207" t="e">
        <f t="shared" si="18"/>
        <v>#N/A</v>
      </c>
      <c r="GT22" s="207" t="e">
        <f t="shared" si="18"/>
        <v>#N/A</v>
      </c>
      <c r="GU22" s="207" t="e">
        <f t="shared" si="18"/>
        <v>#N/A</v>
      </c>
      <c r="GV22" s="207" t="e">
        <f t="shared" si="25"/>
        <v>#N/A</v>
      </c>
      <c r="GW22" s="207" t="e">
        <f t="shared" si="25"/>
        <v>#N/A</v>
      </c>
      <c r="GX22" s="207" t="e">
        <f t="shared" si="25"/>
        <v>#N/A</v>
      </c>
      <c r="GY22" s="207" t="e">
        <f t="shared" si="25"/>
        <v>#N/A</v>
      </c>
      <c r="GZ22" s="207" t="e">
        <f t="shared" si="25"/>
        <v>#N/A</v>
      </c>
      <c r="HA22" s="207" t="e">
        <f t="shared" si="25"/>
        <v>#N/A</v>
      </c>
      <c r="HB22" s="207" t="e">
        <f t="shared" si="25"/>
        <v>#N/A</v>
      </c>
      <c r="HC22" s="207" t="e">
        <f t="shared" si="25"/>
        <v>#N/A</v>
      </c>
      <c r="HD22" s="207" t="e">
        <f t="shared" si="25"/>
        <v>#N/A</v>
      </c>
      <c r="HE22" s="207" t="e">
        <f t="shared" si="25"/>
        <v>#N/A</v>
      </c>
      <c r="HF22" s="207" t="e">
        <f t="shared" si="25"/>
        <v>#N/A</v>
      </c>
      <c r="HG22" s="207" t="e">
        <f t="shared" si="25"/>
        <v>#N/A</v>
      </c>
      <c r="HH22" s="207" t="e">
        <f t="shared" si="25"/>
        <v>#N/A</v>
      </c>
      <c r="HI22" s="207" t="e">
        <f t="shared" si="25"/>
        <v>#N/A</v>
      </c>
      <c r="HJ22" s="207" t="e">
        <f t="shared" si="25"/>
        <v>#N/A</v>
      </c>
      <c r="HK22" s="207" t="e">
        <f t="shared" si="25"/>
        <v>#N/A</v>
      </c>
      <c r="HL22" s="207" t="e">
        <f t="shared" si="26"/>
        <v>#N/A</v>
      </c>
      <c r="HM22" s="207" t="e">
        <f t="shared" si="26"/>
        <v>#N/A</v>
      </c>
      <c r="HN22" s="207" t="e">
        <f t="shared" si="26"/>
        <v>#N/A</v>
      </c>
      <c r="HO22" s="207" t="e">
        <f t="shared" si="26"/>
        <v>#N/A</v>
      </c>
      <c r="HP22" s="207" t="e">
        <f t="shared" si="26"/>
        <v>#N/A</v>
      </c>
      <c r="HQ22" s="207" t="e">
        <f t="shared" si="26"/>
        <v>#N/A</v>
      </c>
      <c r="HR22" s="207" t="e">
        <f t="shared" si="26"/>
        <v>#N/A</v>
      </c>
      <c r="HS22" s="207" t="e">
        <f t="shared" si="26"/>
        <v>#N/A</v>
      </c>
      <c r="HT22" s="207" t="e">
        <f t="shared" si="26"/>
        <v>#N/A</v>
      </c>
      <c r="HU22" s="207" t="e">
        <f t="shared" si="26"/>
        <v>#N/A</v>
      </c>
      <c r="HV22" s="207" t="e">
        <f t="shared" si="26"/>
        <v>#N/A</v>
      </c>
      <c r="HW22" s="207" t="e">
        <f t="shared" si="26"/>
        <v>#N/A</v>
      </c>
      <c r="HX22" s="207" t="e">
        <f t="shared" si="26"/>
        <v>#N/A</v>
      </c>
      <c r="HY22" s="207" t="e">
        <f t="shared" si="26"/>
        <v>#N/A</v>
      </c>
      <c r="HZ22" s="207" t="e">
        <f t="shared" si="26"/>
        <v>#N/A</v>
      </c>
      <c r="IA22" s="207" t="e">
        <f t="shared" si="26"/>
        <v>#N/A</v>
      </c>
      <c r="IB22" s="207" t="e">
        <f t="shared" si="27"/>
        <v>#N/A</v>
      </c>
    </row>
    <row r="23" spans="1:236" hidden="1" x14ac:dyDescent="0.25">
      <c r="A23" s="22">
        <v>20</v>
      </c>
      <c r="B23" s="124"/>
      <c r="C23" s="124"/>
      <c r="D23" s="124"/>
      <c r="E23" s="119" t="str">
        <f t="shared" si="10"/>
        <v/>
      </c>
      <c r="F23" s="23" t="str">
        <f t="shared" si="11"/>
        <v/>
      </c>
      <c r="G23" s="24" t="str">
        <f t="shared" si="12"/>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0"/>
        <v/>
      </c>
      <c r="K23" s="26"/>
      <c r="L23" s="24" t="str">
        <f>IF(OR(F23="",K23=""),"",MATCH(K23,Confidence!$A$1:$A$10,0))</f>
        <v/>
      </c>
      <c r="M23" s="27" t="str">
        <f t="shared" si="1"/>
        <v/>
      </c>
      <c r="N23" s="27" t="str">
        <f t="shared" si="2"/>
        <v/>
      </c>
      <c r="O23" s="24"/>
      <c r="P23" s="111" t="str">
        <f t="shared" si="3"/>
        <v/>
      </c>
      <c r="Q23" s="111" t="str">
        <f t="shared" si="4"/>
        <v/>
      </c>
      <c r="R23" s="39" t="str">
        <f t="shared" si="5"/>
        <v/>
      </c>
      <c r="S23" s="124"/>
      <c r="T23" s="218" t="str">
        <f>IF(AND(B23&gt;0,C23&gt;0,D23&gt;0,M23&gt;0,N23&gt;0,S23&gt;0,NOT(K23="")),ABS(VLOOKUP($S$1,VLookups!$A$28:$B$29,2,FALSE)-_xlfn.BETA.DIST(S23,IF(G23="L",N23,M23),IF(G23="L",M23,N23),TRUE,B23,D23)),"")</f>
        <v/>
      </c>
      <c r="U23" s="121" t="str">
        <f>IF(OR($M23="",$N23=""),"",_xlfn.BETA.INV(ABS(VLOOKUP($S$1,VLookups!$A$28:$B$29,2,FALSE)-U$3),IF($G23="L",$N23,$M23),IF($G23="L",$M23,$N23),$B23,$D23))</f>
        <v/>
      </c>
      <c r="V23" s="122" t="str">
        <f>IF(OR($M23="",$N23=""),"",_xlfn.BETA.INV(ABS(VLOOKUP($S$1,VLookups!$A$28:$B$29,2,FALSE)-V$3),IF($G23="L",$N23,$M23),IF($G23="L",$M23,$N23),$B23,$D23))</f>
        <v/>
      </c>
      <c r="W23" s="121" t="str">
        <f>IF(OR($M23="",$N23=""),"",_xlfn.BETA.INV(ABS(VLOOKUP($S$1,VLookups!$A$28:$B$29,2,FALSE)-W$3),IF($G23="L",$N23,$M23),IF($G23="L",$M23,$N23),$B23,$D23))</f>
        <v/>
      </c>
      <c r="X23" s="122" t="str">
        <f>IF(OR($M23="",$N23=""),"",_xlfn.BETA.INV(ABS(VLOOKUP($S$1,VLookups!$A$28:$B$29,2,FALSE)-X$3),IF($G23="L",$N23,$M23),IF($G23="L",$M23,$N23),$B23,$D23))</f>
        <v/>
      </c>
      <c r="Y23" s="121" t="str">
        <f>IF(OR($M23="",$N23=""),"",_xlfn.BETA.INV(ABS(VLOOKUP($S$1,VLookups!$A$28:$B$29,2,FALSE)-Y$3),IF($G23="L",$N23,$M23),IF($G23="L",$M23,$N23),$B23,$D23))</f>
        <v/>
      </c>
      <c r="Z23" s="122" t="str">
        <f>IF(OR($M23="",$N23=""),"",_xlfn.BETA.INV(ABS(VLOOKUP($S$1,VLookups!$A$28:$B$29,2,FALSE)-Z$3),IF($G23="L",$N23,$M23),IF($G23="L",$M23,$N23),$B23,$D23))</f>
        <v/>
      </c>
      <c r="AA23" s="121" t="str">
        <f>IF(OR($M23="",$N23=""),"",_xlfn.BETA.INV(ABS(VLOOKUP($S$1,VLookups!$A$28:$B$29,2,FALSE)-AA$3),IF($G23="L",$N23,$M23),IF($G23="L",$M23,$N23),$B23,$D23))</f>
        <v/>
      </c>
      <c r="AB23" s="122" t="str">
        <f>IF(OR($M23="",$N23=""),"",_xlfn.BETA.INV(ABS(VLOOKUP($S$1,VLookups!$A$28:$B$29,2,FALSE)-AB$3),IF($G23="L",$N23,$M23),IF($G23="L",$M23,$N23),$B23,$D23))</f>
        <v/>
      </c>
      <c r="AC23" s="121" t="str">
        <f>IF(OR($M23="",$N23=""),"",_xlfn.BETA.INV(ABS(VLOOKUP($S$1,VLookups!$A$28:$B$29,2,FALSE)-AC$3),IF($G23="L",$N23,$M23),IF($G23="L",$M23,$N23),$B23,$D23))</f>
        <v/>
      </c>
      <c r="AD23" s="122" t="str">
        <f>IF(OR($M23="",$N23=""),"",_xlfn.BETA.INV(ABS(VLOOKUP($S$1,VLookups!$A$28:$B$29,2,FALSE)-AD$3),IF($G23="L",$N23,$M23),IF($G23="L",$M23,$N23),$B23,$D23))</f>
        <v/>
      </c>
      <c r="AE23" s="121" t="str">
        <f>IF(OR($M23="",$N23=""),"",_xlfn.BETA.INV(ABS(VLOOKUP($S$1,VLookups!$A$28:$B$29,2,FALSE)-AE$3),IF($G23="L",$N23,$M23),IF($G23="L",$M23,$N23),$B23,$D23))</f>
        <v/>
      </c>
      <c r="AF23" s="122" t="str">
        <f>IF(OR($M23="",$N23=""),"",_xlfn.BETA.INV(ABS(VLOOKUP($S$1,VLookups!$A$28:$B$29,2,FALSE)-AF$3),IF($G23="L",$N23,$M23),IF($G23="L",$M23,$N23),$B23,$D23))</f>
        <v/>
      </c>
      <c r="AG23" s="17"/>
      <c r="AH23" s="208" t="str">
        <f t="shared" si="13"/>
        <v/>
      </c>
      <c r="AI23" s="206" t="str">
        <f t="shared" si="14"/>
        <v/>
      </c>
      <c r="AJ23" s="190" t="str">
        <f t="shared" si="35"/>
        <v/>
      </c>
      <c r="AK23" s="190" t="str">
        <f t="shared" si="35"/>
        <v/>
      </c>
      <c r="AL23" s="190" t="str">
        <f t="shared" si="35"/>
        <v/>
      </c>
      <c r="AM23" s="190" t="str">
        <f t="shared" si="35"/>
        <v/>
      </c>
      <c r="AN23" s="190" t="str">
        <f t="shared" si="35"/>
        <v/>
      </c>
      <c r="AO23" s="190" t="str">
        <f t="shared" si="35"/>
        <v/>
      </c>
      <c r="AP23" s="190" t="str">
        <f t="shared" si="35"/>
        <v/>
      </c>
      <c r="AQ23" s="190" t="str">
        <f t="shared" si="35"/>
        <v/>
      </c>
      <c r="AR23" s="190" t="str">
        <f t="shared" si="35"/>
        <v/>
      </c>
      <c r="AS23" s="190" t="str">
        <f t="shared" si="35"/>
        <v/>
      </c>
      <c r="AT23" s="190" t="str">
        <f t="shared" si="35"/>
        <v/>
      </c>
      <c r="AU23" s="190" t="str">
        <f t="shared" si="35"/>
        <v/>
      </c>
      <c r="AV23" s="190" t="str">
        <f t="shared" si="35"/>
        <v/>
      </c>
      <c r="AW23" s="190" t="str">
        <f t="shared" si="35"/>
        <v/>
      </c>
      <c r="AX23" s="190" t="str">
        <f t="shared" si="35"/>
        <v/>
      </c>
      <c r="AY23" s="190" t="str">
        <f t="shared" si="35"/>
        <v/>
      </c>
      <c r="AZ23" s="190" t="str">
        <f t="shared" si="35"/>
        <v/>
      </c>
      <c r="BA23" s="190" t="str">
        <f t="shared" si="35"/>
        <v/>
      </c>
      <c r="BB23" s="190" t="str">
        <f t="shared" si="35"/>
        <v/>
      </c>
      <c r="BC23" s="190" t="str">
        <f t="shared" si="35"/>
        <v/>
      </c>
      <c r="BD23" s="190" t="str">
        <f t="shared" si="35"/>
        <v/>
      </c>
      <c r="BE23" s="190" t="str">
        <f t="shared" si="35"/>
        <v/>
      </c>
      <c r="BF23" s="190" t="str">
        <f t="shared" si="35"/>
        <v/>
      </c>
      <c r="BG23" s="190" t="str">
        <f t="shared" si="35"/>
        <v/>
      </c>
      <c r="BH23" s="190" t="str">
        <f t="shared" si="35"/>
        <v/>
      </c>
      <c r="BI23" s="190" t="str">
        <f t="shared" si="35"/>
        <v/>
      </c>
      <c r="BJ23" s="190" t="str">
        <f t="shared" si="35"/>
        <v/>
      </c>
      <c r="BK23" s="190" t="str">
        <f t="shared" si="35"/>
        <v/>
      </c>
      <c r="BL23" s="190" t="str">
        <f t="shared" si="35"/>
        <v/>
      </c>
      <c r="BM23" s="190" t="str">
        <f t="shared" si="35"/>
        <v/>
      </c>
      <c r="BN23" s="190" t="str">
        <f t="shared" si="35"/>
        <v/>
      </c>
      <c r="BO23" s="190" t="str">
        <f t="shared" si="35"/>
        <v/>
      </c>
      <c r="BP23" s="190" t="str">
        <f t="shared" si="35"/>
        <v/>
      </c>
      <c r="BQ23" s="190" t="str">
        <f t="shared" si="35"/>
        <v/>
      </c>
      <c r="BR23" s="190" t="str">
        <f t="shared" si="35"/>
        <v/>
      </c>
      <c r="BS23" s="190" t="str">
        <f t="shared" si="35"/>
        <v/>
      </c>
      <c r="BT23" s="190" t="str">
        <f t="shared" si="35"/>
        <v/>
      </c>
      <c r="BU23" s="190" t="str">
        <f t="shared" si="35"/>
        <v/>
      </c>
      <c r="BV23" s="190" t="str">
        <f t="shared" si="35"/>
        <v/>
      </c>
      <c r="BW23" s="190" t="str">
        <f t="shared" si="35"/>
        <v/>
      </c>
      <c r="BX23" s="190" t="str">
        <f t="shared" si="35"/>
        <v/>
      </c>
      <c r="BY23" s="190" t="str">
        <f t="shared" si="35"/>
        <v/>
      </c>
      <c r="BZ23" s="190" t="str">
        <f t="shared" si="35"/>
        <v/>
      </c>
      <c r="CA23" s="190" t="str">
        <f t="shared" si="35"/>
        <v/>
      </c>
      <c r="CB23" s="190" t="str">
        <f t="shared" si="35"/>
        <v/>
      </c>
      <c r="CC23" s="190" t="str">
        <f t="shared" si="35"/>
        <v/>
      </c>
      <c r="CD23" s="190" t="str">
        <f t="shared" si="35"/>
        <v/>
      </c>
      <c r="CE23" s="190" t="str">
        <f t="shared" si="35"/>
        <v/>
      </c>
      <c r="CF23" s="190" t="str">
        <f t="shared" si="35"/>
        <v/>
      </c>
      <c r="CG23" s="190" t="str">
        <f t="shared" si="35"/>
        <v/>
      </c>
      <c r="CH23" s="190" t="str">
        <f t="shared" si="35"/>
        <v/>
      </c>
      <c r="CI23" s="190" t="str">
        <f t="shared" si="35"/>
        <v/>
      </c>
      <c r="CJ23" s="190" t="str">
        <f t="shared" si="35"/>
        <v/>
      </c>
      <c r="CK23" s="190" t="str">
        <f t="shared" si="35"/>
        <v/>
      </c>
      <c r="CL23" s="190" t="str">
        <f t="shared" si="35"/>
        <v/>
      </c>
      <c r="CM23" s="190" t="str">
        <f t="shared" si="35"/>
        <v/>
      </c>
      <c r="CN23" s="190" t="str">
        <f t="shared" si="35"/>
        <v/>
      </c>
      <c r="CO23" s="190" t="str">
        <f t="shared" si="35"/>
        <v/>
      </c>
      <c r="CP23" s="190" t="str">
        <f t="shared" si="35"/>
        <v/>
      </c>
      <c r="CQ23" s="190" t="str">
        <f t="shared" si="35"/>
        <v/>
      </c>
      <c r="CR23" s="190" t="str">
        <f t="shared" si="35"/>
        <v/>
      </c>
      <c r="CS23" s="190" t="str">
        <f t="shared" si="35"/>
        <v/>
      </c>
      <c r="CT23" s="190" t="str">
        <f t="shared" si="35"/>
        <v/>
      </c>
      <c r="CU23" s="190" t="str">
        <f t="shared" si="35"/>
        <v/>
      </c>
      <c r="CV23" s="190" t="str">
        <f t="shared" si="34"/>
        <v/>
      </c>
      <c r="CW23" s="190" t="str">
        <f t="shared" si="34"/>
        <v/>
      </c>
      <c r="CX23" s="190" t="str">
        <f t="shared" si="34"/>
        <v/>
      </c>
      <c r="CY23" s="190" t="str">
        <f t="shared" si="34"/>
        <v/>
      </c>
      <c r="CZ23" s="190" t="str">
        <f t="shared" si="34"/>
        <v/>
      </c>
      <c r="DA23" s="190" t="str">
        <f t="shared" si="34"/>
        <v/>
      </c>
      <c r="DB23" s="190" t="str">
        <f t="shared" si="34"/>
        <v/>
      </c>
      <c r="DC23" s="190" t="str">
        <f t="shared" si="34"/>
        <v/>
      </c>
      <c r="DD23" s="190" t="str">
        <f t="shared" si="34"/>
        <v/>
      </c>
      <c r="DE23" s="190" t="str">
        <f t="shared" si="34"/>
        <v/>
      </c>
      <c r="DF23" s="190" t="str">
        <f t="shared" si="34"/>
        <v/>
      </c>
      <c r="DG23" s="190" t="str">
        <f t="shared" si="34"/>
        <v/>
      </c>
      <c r="DH23" s="190" t="str">
        <f t="shared" si="34"/>
        <v/>
      </c>
      <c r="DI23" s="190" t="str">
        <f t="shared" si="34"/>
        <v/>
      </c>
      <c r="DJ23" s="190" t="str">
        <f t="shared" si="34"/>
        <v/>
      </c>
      <c r="DK23" s="190" t="str">
        <f t="shared" si="34"/>
        <v/>
      </c>
      <c r="DL23" s="190" t="str">
        <f t="shared" si="34"/>
        <v/>
      </c>
      <c r="DM23" s="190" t="str">
        <f t="shared" si="34"/>
        <v/>
      </c>
      <c r="DN23" s="190" t="str">
        <f t="shared" si="34"/>
        <v/>
      </c>
      <c r="DO23" s="190" t="str">
        <f t="shared" si="34"/>
        <v/>
      </c>
      <c r="DP23" s="190" t="str">
        <f t="shared" si="34"/>
        <v/>
      </c>
      <c r="DQ23" s="190" t="str">
        <f t="shared" si="34"/>
        <v/>
      </c>
      <c r="DR23" s="190" t="str">
        <f t="shared" si="34"/>
        <v/>
      </c>
      <c r="DS23" s="190" t="str">
        <f t="shared" si="34"/>
        <v/>
      </c>
      <c r="DT23" s="190" t="str">
        <f t="shared" si="34"/>
        <v/>
      </c>
      <c r="DU23" s="190" t="str">
        <f t="shared" si="34"/>
        <v/>
      </c>
      <c r="DV23" s="190" t="str">
        <f t="shared" si="34"/>
        <v/>
      </c>
      <c r="DW23" s="190" t="str">
        <f t="shared" si="34"/>
        <v/>
      </c>
      <c r="DX23" s="190" t="str">
        <f t="shared" si="34"/>
        <v/>
      </c>
      <c r="DY23" s="190" t="str">
        <f t="shared" si="34"/>
        <v/>
      </c>
      <c r="DZ23" s="190" t="str">
        <f t="shared" si="34"/>
        <v/>
      </c>
      <c r="EA23" s="190" t="str">
        <f t="shared" si="34"/>
        <v/>
      </c>
      <c r="EB23" s="190" t="str">
        <f t="shared" si="34"/>
        <v/>
      </c>
      <c r="EC23" s="190" t="str">
        <f t="shared" si="34"/>
        <v/>
      </c>
      <c r="ED23" s="190" t="str">
        <f t="shared" si="34"/>
        <v/>
      </c>
      <c r="EE23" s="206" t="str">
        <f t="shared" si="16"/>
        <v/>
      </c>
      <c r="EF23" s="207" t="e">
        <f t="shared" si="17"/>
        <v>#N/A</v>
      </c>
      <c r="EG23" s="207" t="e">
        <f t="shared" si="17"/>
        <v>#N/A</v>
      </c>
      <c r="EH23" s="207" t="e">
        <f t="shared" si="17"/>
        <v>#N/A</v>
      </c>
      <c r="EI23" s="207" t="e">
        <f t="shared" si="17"/>
        <v>#N/A</v>
      </c>
      <c r="EJ23" s="207" t="e">
        <f t="shared" si="17"/>
        <v>#N/A</v>
      </c>
      <c r="EK23" s="207" t="e">
        <f t="shared" si="17"/>
        <v>#N/A</v>
      </c>
      <c r="EL23" s="207" t="e">
        <f t="shared" si="17"/>
        <v>#N/A</v>
      </c>
      <c r="EM23" s="207" t="e">
        <f t="shared" si="17"/>
        <v>#N/A</v>
      </c>
      <c r="EN23" s="207" t="e">
        <f t="shared" si="17"/>
        <v>#N/A</v>
      </c>
      <c r="EO23" s="207" t="e">
        <f t="shared" si="17"/>
        <v>#N/A</v>
      </c>
      <c r="EP23" s="207" t="e">
        <f t="shared" si="17"/>
        <v>#N/A</v>
      </c>
      <c r="EQ23" s="207" t="e">
        <f t="shared" si="17"/>
        <v>#N/A</v>
      </c>
      <c r="ER23" s="207" t="e">
        <f t="shared" ref="ER23:FG39" si="36">IF(ISNONTEXT($Q23),IF($G23="R",_xlfn.BETA.DIST(AU23,$M23,$N23,FALSE,$B23,$D23),_xlfn.BETA.DIST(AU23,$N23,$M23,FALSE,$B23,$D23)),NA())</f>
        <v>#N/A</v>
      </c>
      <c r="ES23" s="207" t="e">
        <f t="shared" si="36"/>
        <v>#N/A</v>
      </c>
      <c r="ET23" s="207" t="e">
        <f t="shared" si="36"/>
        <v>#N/A</v>
      </c>
      <c r="EU23" s="207" t="e">
        <f t="shared" si="36"/>
        <v>#N/A</v>
      </c>
      <c r="EV23" s="207" t="e">
        <f t="shared" si="20"/>
        <v>#N/A</v>
      </c>
      <c r="EW23" s="207" t="e">
        <f t="shared" si="20"/>
        <v>#N/A</v>
      </c>
      <c r="EX23" s="207" t="e">
        <f t="shared" si="20"/>
        <v>#N/A</v>
      </c>
      <c r="EY23" s="207" t="e">
        <f t="shared" si="20"/>
        <v>#N/A</v>
      </c>
      <c r="EZ23" s="207" t="e">
        <f t="shared" si="20"/>
        <v>#N/A</v>
      </c>
      <c r="FA23" s="207" t="e">
        <f t="shared" si="20"/>
        <v>#N/A</v>
      </c>
      <c r="FB23" s="207" t="e">
        <f t="shared" si="20"/>
        <v>#N/A</v>
      </c>
      <c r="FC23" s="207" t="e">
        <f t="shared" si="20"/>
        <v>#N/A</v>
      </c>
      <c r="FD23" s="207" t="e">
        <f t="shared" si="20"/>
        <v>#N/A</v>
      </c>
      <c r="FE23" s="207" t="e">
        <f t="shared" si="20"/>
        <v>#N/A</v>
      </c>
      <c r="FF23" s="207" t="e">
        <f t="shared" si="20"/>
        <v>#N/A</v>
      </c>
      <c r="FG23" s="207" t="e">
        <f t="shared" si="20"/>
        <v>#N/A</v>
      </c>
      <c r="FH23" s="207" t="e">
        <f t="shared" si="20"/>
        <v>#N/A</v>
      </c>
      <c r="FI23" s="207" t="e">
        <f t="shared" si="20"/>
        <v>#N/A</v>
      </c>
      <c r="FJ23" s="207" t="e">
        <f t="shared" si="20"/>
        <v>#N/A</v>
      </c>
      <c r="FK23" s="207" t="e">
        <f t="shared" ref="FK23:FZ39" si="37">IF(ISNONTEXT($Q23),IF($G23="R",_xlfn.BETA.DIST(BN23,$M23,$N23,FALSE,$B23,$D23),_xlfn.BETA.DIST(BN23,$N23,$M23,FALSE,$B23,$D23)),NA())</f>
        <v>#N/A</v>
      </c>
      <c r="FL23" s="207" t="e">
        <f t="shared" si="21"/>
        <v>#N/A</v>
      </c>
      <c r="FM23" s="207" t="e">
        <f t="shared" si="21"/>
        <v>#N/A</v>
      </c>
      <c r="FN23" s="207" t="e">
        <f t="shared" si="21"/>
        <v>#N/A</v>
      </c>
      <c r="FO23" s="207" t="e">
        <f t="shared" si="21"/>
        <v>#N/A</v>
      </c>
      <c r="FP23" s="207" t="e">
        <f t="shared" si="21"/>
        <v>#N/A</v>
      </c>
      <c r="FQ23" s="207" t="e">
        <f t="shared" si="21"/>
        <v>#N/A</v>
      </c>
      <c r="FR23" s="207" t="e">
        <f t="shared" si="21"/>
        <v>#N/A</v>
      </c>
      <c r="FS23" s="207" t="e">
        <f t="shared" si="21"/>
        <v>#N/A</v>
      </c>
      <c r="FT23" s="207" t="e">
        <f t="shared" si="21"/>
        <v>#N/A</v>
      </c>
      <c r="FU23" s="207" t="e">
        <f t="shared" si="21"/>
        <v>#N/A</v>
      </c>
      <c r="FV23" s="207" t="e">
        <f t="shared" si="21"/>
        <v>#N/A</v>
      </c>
      <c r="FW23" s="207" t="e">
        <f t="shared" si="21"/>
        <v>#N/A</v>
      </c>
      <c r="FX23" s="207" t="e">
        <f t="shared" si="21"/>
        <v>#N/A</v>
      </c>
      <c r="FY23" s="207" t="e">
        <f t="shared" si="21"/>
        <v>#N/A</v>
      </c>
      <c r="FZ23" s="207" t="e">
        <f t="shared" si="21"/>
        <v>#N/A</v>
      </c>
      <c r="GA23" s="207" t="e">
        <f t="shared" ref="GA23:GP39" si="38">IF(ISNONTEXT($Q23),IF($G23="R",_xlfn.BETA.DIST(CD23,$M23,$N23,FALSE,$B23,$D23),_xlfn.BETA.DIST(CD23,$N23,$M23,FALSE,$B23,$D23)),NA())</f>
        <v>#N/A</v>
      </c>
      <c r="GB23" s="207" t="e">
        <f t="shared" si="22"/>
        <v>#N/A</v>
      </c>
      <c r="GC23" s="207" t="e">
        <f t="shared" si="22"/>
        <v>#N/A</v>
      </c>
      <c r="GD23" s="207" t="e">
        <f t="shared" si="22"/>
        <v>#N/A</v>
      </c>
      <c r="GE23" s="207" t="e">
        <f t="shared" si="22"/>
        <v>#N/A</v>
      </c>
      <c r="GF23" s="207" t="e">
        <f t="shared" si="22"/>
        <v>#N/A</v>
      </c>
      <c r="GG23" s="207" t="e">
        <f t="shared" si="22"/>
        <v>#N/A</v>
      </c>
      <c r="GH23" s="207" t="e">
        <f t="shared" si="22"/>
        <v>#N/A</v>
      </c>
      <c r="GI23" s="207" t="e">
        <f t="shared" si="22"/>
        <v>#N/A</v>
      </c>
      <c r="GJ23" s="207" t="e">
        <f t="shared" si="22"/>
        <v>#N/A</v>
      </c>
      <c r="GK23" s="207" t="e">
        <f t="shared" si="22"/>
        <v>#N/A</v>
      </c>
      <c r="GL23" s="207" t="e">
        <f t="shared" si="22"/>
        <v>#N/A</v>
      </c>
      <c r="GM23" s="207" t="e">
        <f t="shared" si="22"/>
        <v>#N/A</v>
      </c>
      <c r="GN23" s="207" t="e">
        <f t="shared" si="22"/>
        <v>#N/A</v>
      </c>
      <c r="GO23" s="207" t="e">
        <f t="shared" si="22"/>
        <v>#N/A</v>
      </c>
      <c r="GP23" s="207" t="e">
        <f t="shared" si="22"/>
        <v>#N/A</v>
      </c>
      <c r="GQ23" s="207" t="e">
        <f t="shared" ref="GQ23:HE54" si="39">IF(ISNONTEXT($Q23),IF($G23="R",_xlfn.BETA.DIST(CT23,$M23,$N23,FALSE,$B23,$D23),_xlfn.BETA.DIST(CT23,$N23,$M23,FALSE,$B23,$D23)),NA())</f>
        <v>#N/A</v>
      </c>
      <c r="GR23" s="207" t="e">
        <f t="shared" si="18"/>
        <v>#N/A</v>
      </c>
      <c r="GS23" s="207" t="e">
        <f t="shared" si="18"/>
        <v>#N/A</v>
      </c>
      <c r="GT23" s="207" t="e">
        <f t="shared" si="18"/>
        <v>#N/A</v>
      </c>
      <c r="GU23" s="207" t="e">
        <f t="shared" si="18"/>
        <v>#N/A</v>
      </c>
      <c r="GV23" s="207" t="e">
        <f t="shared" si="25"/>
        <v>#N/A</v>
      </c>
      <c r="GW23" s="207" t="e">
        <f t="shared" si="25"/>
        <v>#N/A</v>
      </c>
      <c r="GX23" s="207" t="e">
        <f t="shared" si="25"/>
        <v>#N/A</v>
      </c>
      <c r="GY23" s="207" t="e">
        <f t="shared" si="25"/>
        <v>#N/A</v>
      </c>
      <c r="GZ23" s="207" t="e">
        <f t="shared" si="25"/>
        <v>#N/A</v>
      </c>
      <c r="HA23" s="207" t="e">
        <f t="shared" si="25"/>
        <v>#N/A</v>
      </c>
      <c r="HB23" s="207" t="e">
        <f t="shared" si="25"/>
        <v>#N/A</v>
      </c>
      <c r="HC23" s="207" t="e">
        <f t="shared" si="25"/>
        <v>#N/A</v>
      </c>
      <c r="HD23" s="207" t="e">
        <f t="shared" si="25"/>
        <v>#N/A</v>
      </c>
      <c r="HE23" s="207" t="e">
        <f t="shared" si="25"/>
        <v>#N/A</v>
      </c>
      <c r="HF23" s="207" t="e">
        <f t="shared" si="25"/>
        <v>#N/A</v>
      </c>
      <c r="HG23" s="207" t="e">
        <f t="shared" si="25"/>
        <v>#N/A</v>
      </c>
      <c r="HH23" s="207" t="e">
        <f t="shared" si="25"/>
        <v>#N/A</v>
      </c>
      <c r="HI23" s="207" t="e">
        <f t="shared" si="25"/>
        <v>#N/A</v>
      </c>
      <c r="HJ23" s="207" t="e">
        <f t="shared" si="25"/>
        <v>#N/A</v>
      </c>
      <c r="HK23" s="207" t="e">
        <f t="shared" si="25"/>
        <v>#N/A</v>
      </c>
      <c r="HL23" s="207" t="e">
        <f t="shared" si="26"/>
        <v>#N/A</v>
      </c>
      <c r="HM23" s="207" t="e">
        <f t="shared" si="26"/>
        <v>#N/A</v>
      </c>
      <c r="HN23" s="207" t="e">
        <f t="shared" si="26"/>
        <v>#N/A</v>
      </c>
      <c r="HO23" s="207" t="e">
        <f t="shared" si="26"/>
        <v>#N/A</v>
      </c>
      <c r="HP23" s="207" t="e">
        <f t="shared" si="26"/>
        <v>#N/A</v>
      </c>
      <c r="HQ23" s="207" t="e">
        <f t="shared" si="26"/>
        <v>#N/A</v>
      </c>
      <c r="HR23" s="207" t="e">
        <f t="shared" si="26"/>
        <v>#N/A</v>
      </c>
      <c r="HS23" s="207" t="e">
        <f t="shared" si="26"/>
        <v>#N/A</v>
      </c>
      <c r="HT23" s="207" t="e">
        <f t="shared" si="26"/>
        <v>#N/A</v>
      </c>
      <c r="HU23" s="207" t="e">
        <f t="shared" si="26"/>
        <v>#N/A</v>
      </c>
      <c r="HV23" s="207" t="e">
        <f t="shared" si="26"/>
        <v>#N/A</v>
      </c>
      <c r="HW23" s="207" t="e">
        <f t="shared" si="26"/>
        <v>#N/A</v>
      </c>
      <c r="HX23" s="207" t="e">
        <f t="shared" si="26"/>
        <v>#N/A</v>
      </c>
      <c r="HY23" s="207" t="e">
        <f t="shared" si="26"/>
        <v>#N/A</v>
      </c>
      <c r="HZ23" s="207" t="e">
        <f t="shared" si="26"/>
        <v>#N/A</v>
      </c>
      <c r="IA23" s="207" t="e">
        <f t="shared" si="26"/>
        <v>#N/A</v>
      </c>
      <c r="IB23" s="207" t="e">
        <f t="shared" si="27"/>
        <v>#N/A</v>
      </c>
    </row>
    <row r="24" spans="1:236" hidden="1" x14ac:dyDescent="0.25">
      <c r="A24" s="22">
        <v>21</v>
      </c>
      <c r="B24" s="124"/>
      <c r="C24" s="124"/>
      <c r="D24" s="124"/>
      <c r="E24" s="119" t="str">
        <f t="shared" si="10"/>
        <v/>
      </c>
      <c r="F24" s="23" t="str">
        <f t="shared" si="11"/>
        <v/>
      </c>
      <c r="G24" s="24" t="str">
        <f t="shared" si="12"/>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0"/>
        <v/>
      </c>
      <c r="K24" s="26"/>
      <c r="L24" s="24" t="str">
        <f>IF(OR(F24="",K24=""),"",MATCH(K24,Confidence!$A$1:$A$10,0))</f>
        <v/>
      </c>
      <c r="M24" s="27" t="str">
        <f t="shared" si="1"/>
        <v/>
      </c>
      <c r="N24" s="27" t="str">
        <f t="shared" si="2"/>
        <v/>
      </c>
      <c r="O24" s="24"/>
      <c r="P24" s="111" t="str">
        <f t="shared" si="3"/>
        <v/>
      </c>
      <c r="Q24" s="111" t="str">
        <f t="shared" si="4"/>
        <v/>
      </c>
      <c r="R24" s="39" t="str">
        <f t="shared" si="5"/>
        <v/>
      </c>
      <c r="S24" s="124"/>
      <c r="T24" s="218" t="str">
        <f>IF(AND(B24&gt;0,C24&gt;0,D24&gt;0,M24&gt;0,N24&gt;0,S24&gt;0,NOT(K24="")),ABS(VLOOKUP($S$1,VLookups!$A$28:$B$29,2,FALSE)-_xlfn.BETA.DIST(S24,IF(G24="L",N24,M24),IF(G24="L",M24,N24),TRUE,B24,D24)),"")</f>
        <v/>
      </c>
      <c r="U24" s="121" t="str">
        <f>IF(OR($M24="",$N24=""),"",_xlfn.BETA.INV(ABS(VLOOKUP($S$1,VLookups!$A$28:$B$29,2,FALSE)-U$3),IF($G24="L",$N24,$M24),IF($G24="L",$M24,$N24),$B24,$D24))</f>
        <v/>
      </c>
      <c r="V24" s="122" t="str">
        <f>IF(OR($M24="",$N24=""),"",_xlfn.BETA.INV(ABS(VLOOKUP($S$1,VLookups!$A$28:$B$29,2,FALSE)-V$3),IF($G24="L",$N24,$M24),IF($G24="L",$M24,$N24),$B24,$D24))</f>
        <v/>
      </c>
      <c r="W24" s="121" t="str">
        <f>IF(OR($M24="",$N24=""),"",_xlfn.BETA.INV(ABS(VLOOKUP($S$1,VLookups!$A$28:$B$29,2,FALSE)-W$3),IF($G24="L",$N24,$M24),IF($G24="L",$M24,$N24),$B24,$D24))</f>
        <v/>
      </c>
      <c r="X24" s="122" t="str">
        <f>IF(OR($M24="",$N24=""),"",_xlfn.BETA.INV(ABS(VLOOKUP($S$1,VLookups!$A$28:$B$29,2,FALSE)-X$3),IF($G24="L",$N24,$M24),IF($G24="L",$M24,$N24),$B24,$D24))</f>
        <v/>
      </c>
      <c r="Y24" s="121" t="str">
        <f>IF(OR($M24="",$N24=""),"",_xlfn.BETA.INV(ABS(VLOOKUP($S$1,VLookups!$A$28:$B$29,2,FALSE)-Y$3),IF($G24="L",$N24,$M24),IF($G24="L",$M24,$N24),$B24,$D24))</f>
        <v/>
      </c>
      <c r="Z24" s="122" t="str">
        <f>IF(OR($M24="",$N24=""),"",_xlfn.BETA.INV(ABS(VLOOKUP($S$1,VLookups!$A$28:$B$29,2,FALSE)-Z$3),IF($G24="L",$N24,$M24),IF($G24="L",$M24,$N24),$B24,$D24))</f>
        <v/>
      </c>
      <c r="AA24" s="121" t="str">
        <f>IF(OR($M24="",$N24=""),"",_xlfn.BETA.INV(ABS(VLOOKUP($S$1,VLookups!$A$28:$B$29,2,FALSE)-AA$3),IF($G24="L",$N24,$M24),IF($G24="L",$M24,$N24),$B24,$D24))</f>
        <v/>
      </c>
      <c r="AB24" s="122" t="str">
        <f>IF(OR($M24="",$N24=""),"",_xlfn.BETA.INV(ABS(VLOOKUP($S$1,VLookups!$A$28:$B$29,2,FALSE)-AB$3),IF($G24="L",$N24,$M24),IF($G24="L",$M24,$N24),$B24,$D24))</f>
        <v/>
      </c>
      <c r="AC24" s="121" t="str">
        <f>IF(OR($M24="",$N24=""),"",_xlfn.BETA.INV(ABS(VLOOKUP($S$1,VLookups!$A$28:$B$29,2,FALSE)-AC$3),IF($G24="L",$N24,$M24),IF($G24="L",$M24,$N24),$B24,$D24))</f>
        <v/>
      </c>
      <c r="AD24" s="122" t="str">
        <f>IF(OR($M24="",$N24=""),"",_xlfn.BETA.INV(ABS(VLOOKUP($S$1,VLookups!$A$28:$B$29,2,FALSE)-AD$3),IF($G24="L",$N24,$M24),IF($G24="L",$M24,$N24),$B24,$D24))</f>
        <v/>
      </c>
      <c r="AE24" s="121" t="str">
        <f>IF(OR($M24="",$N24=""),"",_xlfn.BETA.INV(ABS(VLOOKUP($S$1,VLookups!$A$28:$B$29,2,FALSE)-AE$3),IF($G24="L",$N24,$M24),IF($G24="L",$M24,$N24),$B24,$D24))</f>
        <v/>
      </c>
      <c r="AF24" s="122" t="str">
        <f>IF(OR($M24="",$N24=""),"",_xlfn.BETA.INV(ABS(VLOOKUP($S$1,VLookups!$A$28:$B$29,2,FALSE)-AF$3),IF($G24="L",$N24,$M24),IF($G24="L",$M24,$N24),$B24,$D24))</f>
        <v/>
      </c>
      <c r="AG24" s="17"/>
      <c r="AH24" s="208" t="str">
        <f t="shared" si="13"/>
        <v/>
      </c>
      <c r="AI24" s="206" t="str">
        <f t="shared" si="14"/>
        <v/>
      </c>
      <c r="AJ24" s="190" t="str">
        <f t="shared" si="35"/>
        <v/>
      </c>
      <c r="AK24" s="190" t="str">
        <f t="shared" si="35"/>
        <v/>
      </c>
      <c r="AL24" s="190" t="str">
        <f t="shared" si="35"/>
        <v/>
      </c>
      <c r="AM24" s="190" t="str">
        <f t="shared" si="35"/>
        <v/>
      </c>
      <c r="AN24" s="190" t="str">
        <f t="shared" si="35"/>
        <v/>
      </c>
      <c r="AO24" s="190" t="str">
        <f t="shared" si="35"/>
        <v/>
      </c>
      <c r="AP24" s="190" t="str">
        <f t="shared" si="35"/>
        <v/>
      </c>
      <c r="AQ24" s="190" t="str">
        <f t="shared" si="35"/>
        <v/>
      </c>
      <c r="AR24" s="190" t="str">
        <f t="shared" si="35"/>
        <v/>
      </c>
      <c r="AS24" s="190" t="str">
        <f t="shared" si="35"/>
        <v/>
      </c>
      <c r="AT24" s="190" t="str">
        <f t="shared" si="35"/>
        <v/>
      </c>
      <c r="AU24" s="190" t="str">
        <f t="shared" si="35"/>
        <v/>
      </c>
      <c r="AV24" s="190" t="str">
        <f t="shared" si="35"/>
        <v/>
      </c>
      <c r="AW24" s="190" t="str">
        <f t="shared" si="35"/>
        <v/>
      </c>
      <c r="AX24" s="190" t="str">
        <f t="shared" si="35"/>
        <v/>
      </c>
      <c r="AY24" s="190" t="str">
        <f t="shared" si="35"/>
        <v/>
      </c>
      <c r="AZ24" s="190" t="str">
        <f t="shared" si="35"/>
        <v/>
      </c>
      <c r="BA24" s="190" t="str">
        <f t="shared" si="35"/>
        <v/>
      </c>
      <c r="BB24" s="190" t="str">
        <f t="shared" si="35"/>
        <v/>
      </c>
      <c r="BC24" s="190" t="str">
        <f t="shared" si="35"/>
        <v/>
      </c>
      <c r="BD24" s="190" t="str">
        <f t="shared" si="35"/>
        <v/>
      </c>
      <c r="BE24" s="190" t="str">
        <f t="shared" si="35"/>
        <v/>
      </c>
      <c r="BF24" s="190" t="str">
        <f t="shared" si="35"/>
        <v/>
      </c>
      <c r="BG24" s="190" t="str">
        <f t="shared" si="35"/>
        <v/>
      </c>
      <c r="BH24" s="190" t="str">
        <f t="shared" si="35"/>
        <v/>
      </c>
      <c r="BI24" s="190" t="str">
        <f t="shared" si="35"/>
        <v/>
      </c>
      <c r="BJ24" s="190" t="str">
        <f t="shared" si="35"/>
        <v/>
      </c>
      <c r="BK24" s="190" t="str">
        <f t="shared" si="35"/>
        <v/>
      </c>
      <c r="BL24" s="190" t="str">
        <f t="shared" si="35"/>
        <v/>
      </c>
      <c r="BM24" s="190" t="str">
        <f t="shared" si="35"/>
        <v/>
      </c>
      <c r="BN24" s="190" t="str">
        <f t="shared" si="35"/>
        <v/>
      </c>
      <c r="BO24" s="190" t="str">
        <f t="shared" si="35"/>
        <v/>
      </c>
      <c r="BP24" s="190" t="str">
        <f t="shared" si="35"/>
        <v/>
      </c>
      <c r="BQ24" s="190" t="str">
        <f t="shared" si="35"/>
        <v/>
      </c>
      <c r="BR24" s="190" t="str">
        <f t="shared" si="35"/>
        <v/>
      </c>
      <c r="BS24" s="190" t="str">
        <f t="shared" si="35"/>
        <v/>
      </c>
      <c r="BT24" s="190" t="str">
        <f t="shared" si="35"/>
        <v/>
      </c>
      <c r="BU24" s="190" t="str">
        <f t="shared" si="35"/>
        <v/>
      </c>
      <c r="BV24" s="190" t="str">
        <f t="shared" si="35"/>
        <v/>
      </c>
      <c r="BW24" s="190" t="str">
        <f t="shared" si="35"/>
        <v/>
      </c>
      <c r="BX24" s="190" t="str">
        <f t="shared" si="35"/>
        <v/>
      </c>
      <c r="BY24" s="190" t="str">
        <f t="shared" si="35"/>
        <v/>
      </c>
      <c r="BZ24" s="190" t="str">
        <f t="shared" si="35"/>
        <v/>
      </c>
      <c r="CA24" s="190" t="str">
        <f t="shared" si="35"/>
        <v/>
      </c>
      <c r="CB24" s="190" t="str">
        <f t="shared" si="35"/>
        <v/>
      </c>
      <c r="CC24" s="190" t="str">
        <f t="shared" si="35"/>
        <v/>
      </c>
      <c r="CD24" s="190" t="str">
        <f t="shared" si="35"/>
        <v/>
      </c>
      <c r="CE24" s="190" t="str">
        <f t="shared" si="35"/>
        <v/>
      </c>
      <c r="CF24" s="190" t="str">
        <f t="shared" si="35"/>
        <v/>
      </c>
      <c r="CG24" s="190" t="str">
        <f t="shared" si="35"/>
        <v/>
      </c>
      <c r="CH24" s="190" t="str">
        <f t="shared" si="35"/>
        <v/>
      </c>
      <c r="CI24" s="190" t="str">
        <f t="shared" si="35"/>
        <v/>
      </c>
      <c r="CJ24" s="190" t="str">
        <f t="shared" si="35"/>
        <v/>
      </c>
      <c r="CK24" s="190" t="str">
        <f t="shared" si="35"/>
        <v/>
      </c>
      <c r="CL24" s="190" t="str">
        <f t="shared" si="35"/>
        <v/>
      </c>
      <c r="CM24" s="190" t="str">
        <f t="shared" si="35"/>
        <v/>
      </c>
      <c r="CN24" s="190" t="str">
        <f t="shared" si="35"/>
        <v/>
      </c>
      <c r="CO24" s="190" t="str">
        <f t="shared" si="35"/>
        <v/>
      </c>
      <c r="CP24" s="190" t="str">
        <f t="shared" si="35"/>
        <v/>
      </c>
      <c r="CQ24" s="190" t="str">
        <f t="shared" si="35"/>
        <v/>
      </c>
      <c r="CR24" s="190" t="str">
        <f t="shared" si="35"/>
        <v/>
      </c>
      <c r="CS24" s="190" t="str">
        <f t="shared" si="35"/>
        <v/>
      </c>
      <c r="CT24" s="190" t="str">
        <f t="shared" si="35"/>
        <v/>
      </c>
      <c r="CU24" s="190" t="str">
        <f t="shared" ref="CU24" si="40">IF(ISNONTEXT($AH24),CT24+$AH24,"")</f>
        <v/>
      </c>
      <c r="CV24" s="190" t="str">
        <f t="shared" si="34"/>
        <v/>
      </c>
      <c r="CW24" s="190" t="str">
        <f t="shared" si="34"/>
        <v/>
      </c>
      <c r="CX24" s="190" t="str">
        <f t="shared" si="34"/>
        <v/>
      </c>
      <c r="CY24" s="190" t="str">
        <f t="shared" si="34"/>
        <v/>
      </c>
      <c r="CZ24" s="190" t="str">
        <f t="shared" si="34"/>
        <v/>
      </c>
      <c r="DA24" s="190" t="str">
        <f t="shared" si="34"/>
        <v/>
      </c>
      <c r="DB24" s="190" t="str">
        <f t="shared" si="34"/>
        <v/>
      </c>
      <c r="DC24" s="190" t="str">
        <f t="shared" si="34"/>
        <v/>
      </c>
      <c r="DD24" s="190" t="str">
        <f t="shared" si="34"/>
        <v/>
      </c>
      <c r="DE24" s="190" t="str">
        <f t="shared" si="34"/>
        <v/>
      </c>
      <c r="DF24" s="190" t="str">
        <f t="shared" si="34"/>
        <v/>
      </c>
      <c r="DG24" s="190" t="str">
        <f t="shared" si="34"/>
        <v/>
      </c>
      <c r="DH24" s="190" t="str">
        <f t="shared" si="34"/>
        <v/>
      </c>
      <c r="DI24" s="190" t="str">
        <f t="shared" si="34"/>
        <v/>
      </c>
      <c r="DJ24" s="190" t="str">
        <f t="shared" si="34"/>
        <v/>
      </c>
      <c r="DK24" s="190" t="str">
        <f t="shared" si="34"/>
        <v/>
      </c>
      <c r="DL24" s="190" t="str">
        <f t="shared" si="34"/>
        <v/>
      </c>
      <c r="DM24" s="190" t="str">
        <f t="shared" si="34"/>
        <v/>
      </c>
      <c r="DN24" s="190" t="str">
        <f t="shared" si="34"/>
        <v/>
      </c>
      <c r="DO24" s="190" t="str">
        <f t="shared" si="34"/>
        <v/>
      </c>
      <c r="DP24" s="190" t="str">
        <f t="shared" si="34"/>
        <v/>
      </c>
      <c r="DQ24" s="190" t="str">
        <f t="shared" si="34"/>
        <v/>
      </c>
      <c r="DR24" s="190" t="str">
        <f t="shared" si="34"/>
        <v/>
      </c>
      <c r="DS24" s="190" t="str">
        <f t="shared" si="34"/>
        <v/>
      </c>
      <c r="DT24" s="190" t="str">
        <f t="shared" si="34"/>
        <v/>
      </c>
      <c r="DU24" s="190" t="str">
        <f t="shared" si="34"/>
        <v/>
      </c>
      <c r="DV24" s="190" t="str">
        <f t="shared" si="34"/>
        <v/>
      </c>
      <c r="DW24" s="190" t="str">
        <f t="shared" si="34"/>
        <v/>
      </c>
      <c r="DX24" s="190" t="str">
        <f t="shared" si="34"/>
        <v/>
      </c>
      <c r="DY24" s="190" t="str">
        <f t="shared" si="34"/>
        <v/>
      </c>
      <c r="DZ24" s="190" t="str">
        <f t="shared" si="34"/>
        <v/>
      </c>
      <c r="EA24" s="190" t="str">
        <f t="shared" si="34"/>
        <v/>
      </c>
      <c r="EB24" s="190" t="str">
        <f t="shared" si="34"/>
        <v/>
      </c>
      <c r="EC24" s="190" t="str">
        <f t="shared" si="34"/>
        <v/>
      </c>
      <c r="ED24" s="190" t="str">
        <f t="shared" si="34"/>
        <v/>
      </c>
      <c r="EE24" s="206" t="str">
        <f t="shared" si="16"/>
        <v/>
      </c>
      <c r="EF24" s="207" t="e">
        <f t="shared" ref="EF24:EU43" si="41">IF(ISNONTEXT($Q24),IF($G24="R",_xlfn.BETA.DIST(AI24,$M24,$N24,FALSE,$B24,$D24),_xlfn.BETA.DIST(AI24,$N24,$M24,FALSE,$B24,$D24)),NA())</f>
        <v>#N/A</v>
      </c>
      <c r="EG24" s="207" t="e">
        <f t="shared" si="41"/>
        <v>#N/A</v>
      </c>
      <c r="EH24" s="207" t="e">
        <f t="shared" si="41"/>
        <v>#N/A</v>
      </c>
      <c r="EI24" s="207" t="e">
        <f t="shared" si="41"/>
        <v>#N/A</v>
      </c>
      <c r="EJ24" s="207" t="e">
        <f t="shared" si="41"/>
        <v>#N/A</v>
      </c>
      <c r="EK24" s="207" t="e">
        <f t="shared" si="41"/>
        <v>#N/A</v>
      </c>
      <c r="EL24" s="207" t="e">
        <f t="shared" si="41"/>
        <v>#N/A</v>
      </c>
      <c r="EM24" s="207" t="e">
        <f t="shared" si="41"/>
        <v>#N/A</v>
      </c>
      <c r="EN24" s="207" t="e">
        <f t="shared" si="41"/>
        <v>#N/A</v>
      </c>
      <c r="EO24" s="207" t="e">
        <f t="shared" si="41"/>
        <v>#N/A</v>
      </c>
      <c r="EP24" s="207" t="e">
        <f t="shared" si="41"/>
        <v>#N/A</v>
      </c>
      <c r="EQ24" s="207" t="e">
        <f t="shared" si="41"/>
        <v>#N/A</v>
      </c>
      <c r="ER24" s="207" t="e">
        <f t="shared" si="36"/>
        <v>#N/A</v>
      </c>
      <c r="ES24" s="207" t="e">
        <f t="shared" si="36"/>
        <v>#N/A</v>
      </c>
      <c r="ET24" s="207" t="e">
        <f t="shared" si="36"/>
        <v>#N/A</v>
      </c>
      <c r="EU24" s="207" t="e">
        <f t="shared" si="36"/>
        <v>#N/A</v>
      </c>
      <c r="EV24" s="207" t="e">
        <f t="shared" si="36"/>
        <v>#N/A</v>
      </c>
      <c r="EW24" s="207" t="e">
        <f t="shared" si="36"/>
        <v>#N/A</v>
      </c>
      <c r="EX24" s="207" t="e">
        <f t="shared" si="36"/>
        <v>#N/A</v>
      </c>
      <c r="EY24" s="207" t="e">
        <f t="shared" si="36"/>
        <v>#N/A</v>
      </c>
      <c r="EZ24" s="207" t="e">
        <f t="shared" si="36"/>
        <v>#N/A</v>
      </c>
      <c r="FA24" s="207" t="e">
        <f t="shared" si="36"/>
        <v>#N/A</v>
      </c>
      <c r="FB24" s="207" t="e">
        <f t="shared" si="36"/>
        <v>#N/A</v>
      </c>
      <c r="FC24" s="207" t="e">
        <f t="shared" si="36"/>
        <v>#N/A</v>
      </c>
      <c r="FD24" s="207" t="e">
        <f t="shared" si="36"/>
        <v>#N/A</v>
      </c>
      <c r="FE24" s="207" t="e">
        <f t="shared" si="36"/>
        <v>#N/A</v>
      </c>
      <c r="FF24" s="207" t="e">
        <f t="shared" si="36"/>
        <v>#N/A</v>
      </c>
      <c r="FG24" s="207" t="e">
        <f t="shared" si="36"/>
        <v>#N/A</v>
      </c>
      <c r="FH24" s="207" t="e">
        <f t="shared" ref="FH24:FW52" si="42">IF(ISNONTEXT($Q24),IF($G24="R",_xlfn.BETA.DIST(BK24,$M24,$N24,FALSE,$B24,$D24),_xlfn.BETA.DIST(BK24,$N24,$M24,FALSE,$B24,$D24)),NA())</f>
        <v>#N/A</v>
      </c>
      <c r="FI24" s="207" t="e">
        <f t="shared" si="42"/>
        <v>#N/A</v>
      </c>
      <c r="FJ24" s="207" t="e">
        <f t="shared" si="42"/>
        <v>#N/A</v>
      </c>
      <c r="FK24" s="207" t="e">
        <f t="shared" si="37"/>
        <v>#N/A</v>
      </c>
      <c r="FL24" s="207" t="e">
        <f t="shared" si="37"/>
        <v>#N/A</v>
      </c>
      <c r="FM24" s="207" t="e">
        <f t="shared" si="37"/>
        <v>#N/A</v>
      </c>
      <c r="FN24" s="207" t="e">
        <f t="shared" si="37"/>
        <v>#N/A</v>
      </c>
      <c r="FO24" s="207" t="e">
        <f t="shared" si="37"/>
        <v>#N/A</v>
      </c>
      <c r="FP24" s="207" t="e">
        <f t="shared" si="37"/>
        <v>#N/A</v>
      </c>
      <c r="FQ24" s="207" t="e">
        <f t="shared" si="37"/>
        <v>#N/A</v>
      </c>
      <c r="FR24" s="207" t="e">
        <f t="shared" si="37"/>
        <v>#N/A</v>
      </c>
      <c r="FS24" s="207" t="e">
        <f t="shared" si="37"/>
        <v>#N/A</v>
      </c>
      <c r="FT24" s="207" t="e">
        <f t="shared" si="37"/>
        <v>#N/A</v>
      </c>
      <c r="FU24" s="207" t="e">
        <f t="shared" si="37"/>
        <v>#N/A</v>
      </c>
      <c r="FV24" s="207" t="e">
        <f t="shared" si="37"/>
        <v>#N/A</v>
      </c>
      <c r="FW24" s="207" t="e">
        <f t="shared" si="37"/>
        <v>#N/A</v>
      </c>
      <c r="FX24" s="207" t="e">
        <f t="shared" si="37"/>
        <v>#N/A</v>
      </c>
      <c r="FY24" s="207" t="e">
        <f t="shared" si="37"/>
        <v>#N/A</v>
      </c>
      <c r="FZ24" s="207" t="e">
        <f t="shared" si="37"/>
        <v>#N/A</v>
      </c>
      <c r="GA24" s="207" t="e">
        <f t="shared" si="38"/>
        <v>#N/A</v>
      </c>
      <c r="GB24" s="207" t="e">
        <f t="shared" si="38"/>
        <v>#N/A</v>
      </c>
      <c r="GC24" s="207" t="e">
        <f t="shared" si="38"/>
        <v>#N/A</v>
      </c>
      <c r="GD24" s="207" t="e">
        <f t="shared" si="38"/>
        <v>#N/A</v>
      </c>
      <c r="GE24" s="207" t="e">
        <f t="shared" si="38"/>
        <v>#N/A</v>
      </c>
      <c r="GF24" s="207" t="e">
        <f t="shared" si="38"/>
        <v>#N/A</v>
      </c>
      <c r="GG24" s="207" t="e">
        <f t="shared" si="38"/>
        <v>#N/A</v>
      </c>
      <c r="GH24" s="207" t="e">
        <f t="shared" si="38"/>
        <v>#N/A</v>
      </c>
      <c r="GI24" s="207" t="e">
        <f t="shared" si="38"/>
        <v>#N/A</v>
      </c>
      <c r="GJ24" s="207" t="e">
        <f t="shared" si="38"/>
        <v>#N/A</v>
      </c>
      <c r="GK24" s="207" t="e">
        <f t="shared" si="38"/>
        <v>#N/A</v>
      </c>
      <c r="GL24" s="207" t="e">
        <f t="shared" si="38"/>
        <v>#N/A</v>
      </c>
      <c r="GM24" s="207" t="e">
        <f t="shared" si="38"/>
        <v>#N/A</v>
      </c>
      <c r="GN24" s="207" t="e">
        <f t="shared" si="38"/>
        <v>#N/A</v>
      </c>
      <c r="GO24" s="207" t="e">
        <f t="shared" si="38"/>
        <v>#N/A</v>
      </c>
      <c r="GP24" s="207" t="e">
        <f t="shared" si="38"/>
        <v>#N/A</v>
      </c>
      <c r="GQ24" s="207" t="e">
        <f t="shared" si="39"/>
        <v>#N/A</v>
      </c>
      <c r="GR24" s="207" t="e">
        <f t="shared" si="18"/>
        <v>#N/A</v>
      </c>
      <c r="GS24" s="207" t="e">
        <f t="shared" si="18"/>
        <v>#N/A</v>
      </c>
      <c r="GT24" s="207" t="e">
        <f t="shared" si="18"/>
        <v>#N/A</v>
      </c>
      <c r="GU24" s="207" t="e">
        <f t="shared" si="18"/>
        <v>#N/A</v>
      </c>
      <c r="GV24" s="207" t="e">
        <f t="shared" si="25"/>
        <v>#N/A</v>
      </c>
      <c r="GW24" s="207" t="e">
        <f t="shared" si="25"/>
        <v>#N/A</v>
      </c>
      <c r="GX24" s="207" t="e">
        <f t="shared" si="25"/>
        <v>#N/A</v>
      </c>
      <c r="GY24" s="207" t="e">
        <f t="shared" si="25"/>
        <v>#N/A</v>
      </c>
      <c r="GZ24" s="207" t="e">
        <f t="shared" si="25"/>
        <v>#N/A</v>
      </c>
      <c r="HA24" s="207" t="e">
        <f t="shared" si="25"/>
        <v>#N/A</v>
      </c>
      <c r="HB24" s="207" t="e">
        <f t="shared" si="25"/>
        <v>#N/A</v>
      </c>
      <c r="HC24" s="207" t="e">
        <f t="shared" si="25"/>
        <v>#N/A</v>
      </c>
      <c r="HD24" s="207" t="e">
        <f t="shared" si="25"/>
        <v>#N/A</v>
      </c>
      <c r="HE24" s="207" t="e">
        <f t="shared" si="25"/>
        <v>#N/A</v>
      </c>
      <c r="HF24" s="207" t="e">
        <f t="shared" si="25"/>
        <v>#N/A</v>
      </c>
      <c r="HG24" s="207" t="e">
        <f t="shared" si="25"/>
        <v>#N/A</v>
      </c>
      <c r="HH24" s="207" t="e">
        <f t="shared" si="25"/>
        <v>#N/A</v>
      </c>
      <c r="HI24" s="207" t="e">
        <f t="shared" si="25"/>
        <v>#N/A</v>
      </c>
      <c r="HJ24" s="207" t="e">
        <f t="shared" si="25"/>
        <v>#N/A</v>
      </c>
      <c r="HK24" s="207" t="e">
        <f t="shared" si="25"/>
        <v>#N/A</v>
      </c>
      <c r="HL24" s="207" t="e">
        <f t="shared" si="26"/>
        <v>#N/A</v>
      </c>
      <c r="HM24" s="207" t="e">
        <f t="shared" si="26"/>
        <v>#N/A</v>
      </c>
      <c r="HN24" s="207" t="e">
        <f t="shared" si="26"/>
        <v>#N/A</v>
      </c>
      <c r="HO24" s="207" t="e">
        <f t="shared" si="26"/>
        <v>#N/A</v>
      </c>
      <c r="HP24" s="207" t="e">
        <f t="shared" si="26"/>
        <v>#N/A</v>
      </c>
      <c r="HQ24" s="207" t="e">
        <f t="shared" si="26"/>
        <v>#N/A</v>
      </c>
      <c r="HR24" s="207" t="e">
        <f t="shared" si="26"/>
        <v>#N/A</v>
      </c>
      <c r="HS24" s="207" t="e">
        <f t="shared" si="26"/>
        <v>#N/A</v>
      </c>
      <c r="HT24" s="207" t="e">
        <f t="shared" si="26"/>
        <v>#N/A</v>
      </c>
      <c r="HU24" s="207" t="e">
        <f t="shared" si="26"/>
        <v>#N/A</v>
      </c>
      <c r="HV24" s="207" t="e">
        <f t="shared" si="26"/>
        <v>#N/A</v>
      </c>
      <c r="HW24" s="207" t="e">
        <f t="shared" si="26"/>
        <v>#N/A</v>
      </c>
      <c r="HX24" s="207" t="e">
        <f t="shared" si="26"/>
        <v>#N/A</v>
      </c>
      <c r="HY24" s="207" t="e">
        <f t="shared" si="26"/>
        <v>#N/A</v>
      </c>
      <c r="HZ24" s="207" t="e">
        <f t="shared" si="26"/>
        <v>#N/A</v>
      </c>
      <c r="IA24" s="207" t="e">
        <f t="shared" si="26"/>
        <v>#N/A</v>
      </c>
      <c r="IB24" s="207" t="e">
        <f t="shared" si="27"/>
        <v>#N/A</v>
      </c>
    </row>
    <row r="25" spans="1:236" hidden="1" x14ac:dyDescent="0.25">
      <c r="A25" s="22">
        <v>22</v>
      </c>
      <c r="B25" s="124"/>
      <c r="C25" s="124"/>
      <c r="D25" s="124"/>
      <c r="E25" s="119" t="str">
        <f t="shared" si="10"/>
        <v/>
      </c>
      <c r="F25" s="23" t="str">
        <f t="shared" si="11"/>
        <v/>
      </c>
      <c r="G25" s="24" t="str">
        <f t="shared" si="12"/>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0"/>
        <v/>
      </c>
      <c r="K25" s="26"/>
      <c r="L25" s="24" t="str">
        <f>IF(OR(F25="",K25=""),"",MATCH(K25,Confidence!$A$1:$A$10,0))</f>
        <v/>
      </c>
      <c r="M25" s="27" t="str">
        <f t="shared" si="1"/>
        <v/>
      </c>
      <c r="N25" s="27" t="str">
        <f t="shared" si="2"/>
        <v/>
      </c>
      <c r="O25" s="24"/>
      <c r="P25" s="111" t="str">
        <f t="shared" si="3"/>
        <v/>
      </c>
      <c r="Q25" s="111" t="str">
        <f t="shared" si="4"/>
        <v/>
      </c>
      <c r="R25" s="39" t="str">
        <f t="shared" si="5"/>
        <v/>
      </c>
      <c r="S25" s="124"/>
      <c r="T25" s="218" t="str">
        <f>IF(AND(B25&gt;0,C25&gt;0,D25&gt;0,M25&gt;0,N25&gt;0,S25&gt;0,NOT(K25="")),ABS(VLOOKUP($S$1,VLookups!$A$28:$B$29,2,FALSE)-_xlfn.BETA.DIST(S25,IF(G25="L",N25,M25),IF(G25="L",M25,N25),TRUE,B25,D25)),"")</f>
        <v/>
      </c>
      <c r="U25" s="121" t="str">
        <f>IF(OR($M25="",$N25=""),"",_xlfn.BETA.INV(ABS(VLOOKUP($S$1,VLookups!$A$28:$B$29,2,FALSE)-U$3),IF($G25="L",$N25,$M25),IF($G25="L",$M25,$N25),$B25,$D25))</f>
        <v/>
      </c>
      <c r="V25" s="122" t="str">
        <f>IF(OR($M25="",$N25=""),"",_xlfn.BETA.INV(ABS(VLOOKUP($S$1,VLookups!$A$28:$B$29,2,FALSE)-V$3),IF($G25="L",$N25,$M25),IF($G25="L",$M25,$N25),$B25,$D25))</f>
        <v/>
      </c>
      <c r="W25" s="121" t="str">
        <f>IF(OR($M25="",$N25=""),"",_xlfn.BETA.INV(ABS(VLOOKUP($S$1,VLookups!$A$28:$B$29,2,FALSE)-W$3),IF($G25="L",$N25,$M25),IF($G25="L",$M25,$N25),$B25,$D25))</f>
        <v/>
      </c>
      <c r="X25" s="122" t="str">
        <f>IF(OR($M25="",$N25=""),"",_xlfn.BETA.INV(ABS(VLOOKUP($S$1,VLookups!$A$28:$B$29,2,FALSE)-X$3),IF($G25="L",$N25,$M25),IF($G25="L",$M25,$N25),$B25,$D25))</f>
        <v/>
      </c>
      <c r="Y25" s="121" t="str">
        <f>IF(OR($M25="",$N25=""),"",_xlfn.BETA.INV(ABS(VLOOKUP($S$1,VLookups!$A$28:$B$29,2,FALSE)-Y$3),IF($G25="L",$N25,$M25),IF($G25="L",$M25,$N25),$B25,$D25))</f>
        <v/>
      </c>
      <c r="Z25" s="122" t="str">
        <f>IF(OR($M25="",$N25=""),"",_xlfn.BETA.INV(ABS(VLOOKUP($S$1,VLookups!$A$28:$B$29,2,FALSE)-Z$3),IF($G25="L",$N25,$M25),IF($G25="L",$M25,$N25),$B25,$D25))</f>
        <v/>
      </c>
      <c r="AA25" s="121" t="str">
        <f>IF(OR($M25="",$N25=""),"",_xlfn.BETA.INV(ABS(VLOOKUP($S$1,VLookups!$A$28:$B$29,2,FALSE)-AA$3),IF($G25="L",$N25,$M25),IF($G25="L",$M25,$N25),$B25,$D25))</f>
        <v/>
      </c>
      <c r="AB25" s="122" t="str">
        <f>IF(OR($M25="",$N25=""),"",_xlfn.BETA.INV(ABS(VLOOKUP($S$1,VLookups!$A$28:$B$29,2,FALSE)-AB$3),IF($G25="L",$N25,$M25),IF($G25="L",$M25,$N25),$B25,$D25))</f>
        <v/>
      </c>
      <c r="AC25" s="121" t="str">
        <f>IF(OR($M25="",$N25=""),"",_xlfn.BETA.INV(ABS(VLOOKUP($S$1,VLookups!$A$28:$B$29,2,FALSE)-AC$3),IF($G25="L",$N25,$M25),IF($G25="L",$M25,$N25),$B25,$D25))</f>
        <v/>
      </c>
      <c r="AD25" s="122" t="str">
        <f>IF(OR($M25="",$N25=""),"",_xlfn.BETA.INV(ABS(VLOOKUP($S$1,VLookups!$A$28:$B$29,2,FALSE)-AD$3),IF($G25="L",$N25,$M25),IF($G25="L",$M25,$N25),$B25,$D25))</f>
        <v/>
      </c>
      <c r="AE25" s="121" t="str">
        <f>IF(OR($M25="",$N25=""),"",_xlfn.BETA.INV(ABS(VLOOKUP($S$1,VLookups!$A$28:$B$29,2,FALSE)-AE$3),IF($G25="L",$N25,$M25),IF($G25="L",$M25,$N25),$B25,$D25))</f>
        <v/>
      </c>
      <c r="AF25" s="122" t="str">
        <f>IF(OR($M25="",$N25=""),"",_xlfn.BETA.INV(ABS(VLOOKUP($S$1,VLookups!$A$28:$B$29,2,FALSE)-AF$3),IF($G25="L",$N25,$M25),IF($G25="L",$M25,$N25),$B25,$D25))</f>
        <v/>
      </c>
      <c r="AG25" s="17"/>
      <c r="AH25" s="208" t="str">
        <f t="shared" si="13"/>
        <v/>
      </c>
      <c r="AI25" s="206" t="str">
        <f t="shared" si="14"/>
        <v/>
      </c>
      <c r="AJ25" s="190" t="str">
        <f t="shared" ref="AJ25:CU28" si="43">IF(ISNONTEXT($AH25),AI25+$AH25,"")</f>
        <v/>
      </c>
      <c r="AK25" s="190" t="str">
        <f t="shared" si="43"/>
        <v/>
      </c>
      <c r="AL25" s="190" t="str">
        <f t="shared" si="43"/>
        <v/>
      </c>
      <c r="AM25" s="190" t="str">
        <f t="shared" si="43"/>
        <v/>
      </c>
      <c r="AN25" s="190" t="str">
        <f t="shared" si="43"/>
        <v/>
      </c>
      <c r="AO25" s="190" t="str">
        <f t="shared" si="43"/>
        <v/>
      </c>
      <c r="AP25" s="190" t="str">
        <f t="shared" si="43"/>
        <v/>
      </c>
      <c r="AQ25" s="190" t="str">
        <f t="shared" si="43"/>
        <v/>
      </c>
      <c r="AR25" s="190" t="str">
        <f t="shared" si="43"/>
        <v/>
      </c>
      <c r="AS25" s="190" t="str">
        <f t="shared" si="43"/>
        <v/>
      </c>
      <c r="AT25" s="190" t="str">
        <f t="shared" si="43"/>
        <v/>
      </c>
      <c r="AU25" s="190" t="str">
        <f t="shared" si="43"/>
        <v/>
      </c>
      <c r="AV25" s="190" t="str">
        <f t="shared" si="43"/>
        <v/>
      </c>
      <c r="AW25" s="190" t="str">
        <f t="shared" si="43"/>
        <v/>
      </c>
      <c r="AX25" s="190" t="str">
        <f t="shared" si="43"/>
        <v/>
      </c>
      <c r="AY25" s="190" t="str">
        <f t="shared" si="43"/>
        <v/>
      </c>
      <c r="AZ25" s="190" t="str">
        <f t="shared" si="43"/>
        <v/>
      </c>
      <c r="BA25" s="190" t="str">
        <f t="shared" si="43"/>
        <v/>
      </c>
      <c r="BB25" s="190" t="str">
        <f t="shared" si="43"/>
        <v/>
      </c>
      <c r="BC25" s="190" t="str">
        <f t="shared" si="43"/>
        <v/>
      </c>
      <c r="BD25" s="190" t="str">
        <f t="shared" si="43"/>
        <v/>
      </c>
      <c r="BE25" s="190" t="str">
        <f t="shared" si="43"/>
        <v/>
      </c>
      <c r="BF25" s="190" t="str">
        <f t="shared" si="43"/>
        <v/>
      </c>
      <c r="BG25" s="190" t="str">
        <f t="shared" si="43"/>
        <v/>
      </c>
      <c r="BH25" s="190" t="str">
        <f t="shared" si="43"/>
        <v/>
      </c>
      <c r="BI25" s="190" t="str">
        <f t="shared" si="43"/>
        <v/>
      </c>
      <c r="BJ25" s="190" t="str">
        <f t="shared" si="43"/>
        <v/>
      </c>
      <c r="BK25" s="190" t="str">
        <f t="shared" si="43"/>
        <v/>
      </c>
      <c r="BL25" s="190" t="str">
        <f t="shared" si="43"/>
        <v/>
      </c>
      <c r="BM25" s="190" t="str">
        <f t="shared" si="43"/>
        <v/>
      </c>
      <c r="BN25" s="190" t="str">
        <f t="shared" si="43"/>
        <v/>
      </c>
      <c r="BO25" s="190" t="str">
        <f t="shared" si="43"/>
        <v/>
      </c>
      <c r="BP25" s="190" t="str">
        <f t="shared" si="43"/>
        <v/>
      </c>
      <c r="BQ25" s="190" t="str">
        <f t="shared" si="43"/>
        <v/>
      </c>
      <c r="BR25" s="190" t="str">
        <f t="shared" si="43"/>
        <v/>
      </c>
      <c r="BS25" s="190" t="str">
        <f t="shared" si="43"/>
        <v/>
      </c>
      <c r="BT25" s="190" t="str">
        <f t="shared" si="43"/>
        <v/>
      </c>
      <c r="BU25" s="190" t="str">
        <f t="shared" si="43"/>
        <v/>
      </c>
      <c r="BV25" s="190" t="str">
        <f t="shared" si="43"/>
        <v/>
      </c>
      <c r="BW25" s="190" t="str">
        <f t="shared" si="43"/>
        <v/>
      </c>
      <c r="BX25" s="190" t="str">
        <f t="shared" si="43"/>
        <v/>
      </c>
      <c r="BY25" s="190" t="str">
        <f t="shared" si="43"/>
        <v/>
      </c>
      <c r="BZ25" s="190" t="str">
        <f t="shared" si="43"/>
        <v/>
      </c>
      <c r="CA25" s="190" t="str">
        <f t="shared" si="43"/>
        <v/>
      </c>
      <c r="CB25" s="190" t="str">
        <f t="shared" si="43"/>
        <v/>
      </c>
      <c r="CC25" s="190" t="str">
        <f t="shared" si="43"/>
        <v/>
      </c>
      <c r="CD25" s="190" t="str">
        <f t="shared" si="43"/>
        <v/>
      </c>
      <c r="CE25" s="190" t="str">
        <f t="shared" si="43"/>
        <v/>
      </c>
      <c r="CF25" s="190" t="str">
        <f t="shared" si="43"/>
        <v/>
      </c>
      <c r="CG25" s="190" t="str">
        <f t="shared" si="43"/>
        <v/>
      </c>
      <c r="CH25" s="190" t="str">
        <f t="shared" si="43"/>
        <v/>
      </c>
      <c r="CI25" s="190" t="str">
        <f t="shared" si="43"/>
        <v/>
      </c>
      <c r="CJ25" s="190" t="str">
        <f t="shared" si="43"/>
        <v/>
      </c>
      <c r="CK25" s="190" t="str">
        <f t="shared" si="43"/>
        <v/>
      </c>
      <c r="CL25" s="190" t="str">
        <f t="shared" si="43"/>
        <v/>
      </c>
      <c r="CM25" s="190" t="str">
        <f t="shared" si="43"/>
        <v/>
      </c>
      <c r="CN25" s="190" t="str">
        <f t="shared" si="43"/>
        <v/>
      </c>
      <c r="CO25" s="190" t="str">
        <f t="shared" si="43"/>
        <v/>
      </c>
      <c r="CP25" s="190" t="str">
        <f t="shared" si="43"/>
        <v/>
      </c>
      <c r="CQ25" s="190" t="str">
        <f t="shared" si="43"/>
        <v/>
      </c>
      <c r="CR25" s="190" t="str">
        <f t="shared" si="43"/>
        <v/>
      </c>
      <c r="CS25" s="190" t="str">
        <f t="shared" si="43"/>
        <v/>
      </c>
      <c r="CT25" s="190" t="str">
        <f t="shared" si="43"/>
        <v/>
      </c>
      <c r="CU25" s="190" t="str">
        <f t="shared" si="43"/>
        <v/>
      </c>
      <c r="CV25" s="190" t="str">
        <f t="shared" si="34"/>
        <v/>
      </c>
      <c r="CW25" s="190" t="str">
        <f t="shared" si="34"/>
        <v/>
      </c>
      <c r="CX25" s="190" t="str">
        <f t="shared" si="34"/>
        <v/>
      </c>
      <c r="CY25" s="190" t="str">
        <f t="shared" si="34"/>
        <v/>
      </c>
      <c r="CZ25" s="190" t="str">
        <f t="shared" si="34"/>
        <v/>
      </c>
      <c r="DA25" s="190" t="str">
        <f t="shared" si="34"/>
        <v/>
      </c>
      <c r="DB25" s="190" t="str">
        <f t="shared" si="34"/>
        <v/>
      </c>
      <c r="DC25" s="190" t="str">
        <f t="shared" si="34"/>
        <v/>
      </c>
      <c r="DD25" s="190" t="str">
        <f t="shared" si="34"/>
        <v/>
      </c>
      <c r="DE25" s="190" t="str">
        <f t="shared" si="34"/>
        <v/>
      </c>
      <c r="DF25" s="190" t="str">
        <f t="shared" si="34"/>
        <v/>
      </c>
      <c r="DG25" s="190" t="str">
        <f t="shared" si="34"/>
        <v/>
      </c>
      <c r="DH25" s="190" t="str">
        <f t="shared" si="34"/>
        <v/>
      </c>
      <c r="DI25" s="190" t="str">
        <f t="shared" si="34"/>
        <v/>
      </c>
      <c r="DJ25" s="190" t="str">
        <f t="shared" si="34"/>
        <v/>
      </c>
      <c r="DK25" s="190" t="str">
        <f t="shared" si="34"/>
        <v/>
      </c>
      <c r="DL25" s="190" t="str">
        <f t="shared" si="34"/>
        <v/>
      </c>
      <c r="DM25" s="190" t="str">
        <f t="shared" si="34"/>
        <v/>
      </c>
      <c r="DN25" s="190" t="str">
        <f t="shared" si="34"/>
        <v/>
      </c>
      <c r="DO25" s="190" t="str">
        <f t="shared" si="34"/>
        <v/>
      </c>
      <c r="DP25" s="190" t="str">
        <f t="shared" si="34"/>
        <v/>
      </c>
      <c r="DQ25" s="190" t="str">
        <f t="shared" si="34"/>
        <v/>
      </c>
      <c r="DR25" s="190" t="str">
        <f t="shared" si="34"/>
        <v/>
      </c>
      <c r="DS25" s="190" t="str">
        <f t="shared" si="34"/>
        <v/>
      </c>
      <c r="DT25" s="190" t="str">
        <f t="shared" si="34"/>
        <v/>
      </c>
      <c r="DU25" s="190" t="str">
        <f t="shared" si="34"/>
        <v/>
      </c>
      <c r="DV25" s="190" t="str">
        <f t="shared" si="34"/>
        <v/>
      </c>
      <c r="DW25" s="190" t="str">
        <f t="shared" si="34"/>
        <v/>
      </c>
      <c r="DX25" s="190" t="str">
        <f t="shared" si="34"/>
        <v/>
      </c>
      <c r="DY25" s="190" t="str">
        <f t="shared" si="34"/>
        <v/>
      </c>
      <c r="DZ25" s="190" t="str">
        <f t="shared" si="34"/>
        <v/>
      </c>
      <c r="EA25" s="190" t="str">
        <f t="shared" si="34"/>
        <v/>
      </c>
      <c r="EB25" s="190" t="str">
        <f t="shared" si="34"/>
        <v/>
      </c>
      <c r="EC25" s="190" t="str">
        <f t="shared" si="34"/>
        <v/>
      </c>
      <c r="ED25" s="190" t="str">
        <f t="shared" si="34"/>
        <v/>
      </c>
      <c r="EE25" s="206" t="str">
        <f t="shared" si="16"/>
        <v/>
      </c>
      <c r="EF25" s="207" t="e">
        <f t="shared" si="41"/>
        <v>#N/A</v>
      </c>
      <c r="EG25" s="207" t="e">
        <f t="shared" si="41"/>
        <v>#N/A</v>
      </c>
      <c r="EH25" s="207" t="e">
        <f t="shared" si="41"/>
        <v>#N/A</v>
      </c>
      <c r="EI25" s="207" t="e">
        <f t="shared" si="41"/>
        <v>#N/A</v>
      </c>
      <c r="EJ25" s="207" t="e">
        <f t="shared" si="41"/>
        <v>#N/A</v>
      </c>
      <c r="EK25" s="207" t="e">
        <f t="shared" si="41"/>
        <v>#N/A</v>
      </c>
      <c r="EL25" s="207" t="e">
        <f t="shared" si="41"/>
        <v>#N/A</v>
      </c>
      <c r="EM25" s="207" t="e">
        <f t="shared" si="41"/>
        <v>#N/A</v>
      </c>
      <c r="EN25" s="207" t="e">
        <f t="shared" si="41"/>
        <v>#N/A</v>
      </c>
      <c r="EO25" s="207" t="e">
        <f t="shared" si="41"/>
        <v>#N/A</v>
      </c>
      <c r="EP25" s="207" t="e">
        <f t="shared" si="41"/>
        <v>#N/A</v>
      </c>
      <c r="EQ25" s="207" t="e">
        <f t="shared" si="41"/>
        <v>#N/A</v>
      </c>
      <c r="ER25" s="207" t="e">
        <f t="shared" si="36"/>
        <v>#N/A</v>
      </c>
      <c r="ES25" s="207" t="e">
        <f t="shared" si="36"/>
        <v>#N/A</v>
      </c>
      <c r="ET25" s="207" t="e">
        <f t="shared" si="36"/>
        <v>#N/A</v>
      </c>
      <c r="EU25" s="207" t="e">
        <f t="shared" si="36"/>
        <v>#N/A</v>
      </c>
      <c r="EV25" s="207" t="e">
        <f t="shared" si="36"/>
        <v>#N/A</v>
      </c>
      <c r="EW25" s="207" t="e">
        <f t="shared" si="36"/>
        <v>#N/A</v>
      </c>
      <c r="EX25" s="207" t="e">
        <f t="shared" si="36"/>
        <v>#N/A</v>
      </c>
      <c r="EY25" s="207" t="e">
        <f t="shared" si="36"/>
        <v>#N/A</v>
      </c>
      <c r="EZ25" s="207" t="e">
        <f t="shared" si="36"/>
        <v>#N/A</v>
      </c>
      <c r="FA25" s="207" t="e">
        <f t="shared" si="36"/>
        <v>#N/A</v>
      </c>
      <c r="FB25" s="207" t="e">
        <f t="shared" si="36"/>
        <v>#N/A</v>
      </c>
      <c r="FC25" s="207" t="e">
        <f t="shared" si="36"/>
        <v>#N/A</v>
      </c>
      <c r="FD25" s="207" t="e">
        <f t="shared" si="36"/>
        <v>#N/A</v>
      </c>
      <c r="FE25" s="207" t="e">
        <f t="shared" si="36"/>
        <v>#N/A</v>
      </c>
      <c r="FF25" s="207" t="e">
        <f t="shared" si="36"/>
        <v>#N/A</v>
      </c>
      <c r="FG25" s="207" t="e">
        <f t="shared" si="36"/>
        <v>#N/A</v>
      </c>
      <c r="FH25" s="207" t="e">
        <f t="shared" si="42"/>
        <v>#N/A</v>
      </c>
      <c r="FI25" s="207" t="e">
        <f t="shared" si="42"/>
        <v>#N/A</v>
      </c>
      <c r="FJ25" s="207" t="e">
        <f t="shared" si="42"/>
        <v>#N/A</v>
      </c>
      <c r="FK25" s="207" t="e">
        <f t="shared" si="37"/>
        <v>#N/A</v>
      </c>
      <c r="FL25" s="207" t="e">
        <f t="shared" si="37"/>
        <v>#N/A</v>
      </c>
      <c r="FM25" s="207" t="e">
        <f t="shared" si="37"/>
        <v>#N/A</v>
      </c>
      <c r="FN25" s="207" t="e">
        <f t="shared" si="37"/>
        <v>#N/A</v>
      </c>
      <c r="FO25" s="207" t="e">
        <f t="shared" si="37"/>
        <v>#N/A</v>
      </c>
      <c r="FP25" s="207" t="e">
        <f t="shared" si="37"/>
        <v>#N/A</v>
      </c>
      <c r="FQ25" s="207" t="e">
        <f t="shared" si="37"/>
        <v>#N/A</v>
      </c>
      <c r="FR25" s="207" t="e">
        <f t="shared" si="37"/>
        <v>#N/A</v>
      </c>
      <c r="FS25" s="207" t="e">
        <f t="shared" si="37"/>
        <v>#N/A</v>
      </c>
      <c r="FT25" s="207" t="e">
        <f t="shared" si="37"/>
        <v>#N/A</v>
      </c>
      <c r="FU25" s="207" t="e">
        <f t="shared" si="37"/>
        <v>#N/A</v>
      </c>
      <c r="FV25" s="207" t="e">
        <f t="shared" si="37"/>
        <v>#N/A</v>
      </c>
      <c r="FW25" s="207" t="e">
        <f t="shared" si="37"/>
        <v>#N/A</v>
      </c>
      <c r="FX25" s="207" t="e">
        <f t="shared" si="37"/>
        <v>#N/A</v>
      </c>
      <c r="FY25" s="207" t="e">
        <f t="shared" si="37"/>
        <v>#N/A</v>
      </c>
      <c r="FZ25" s="207" t="e">
        <f t="shared" si="37"/>
        <v>#N/A</v>
      </c>
      <c r="GA25" s="207" t="e">
        <f t="shared" si="38"/>
        <v>#N/A</v>
      </c>
      <c r="GB25" s="207" t="e">
        <f t="shared" si="38"/>
        <v>#N/A</v>
      </c>
      <c r="GC25" s="207" t="e">
        <f t="shared" si="38"/>
        <v>#N/A</v>
      </c>
      <c r="GD25" s="207" t="e">
        <f t="shared" si="38"/>
        <v>#N/A</v>
      </c>
      <c r="GE25" s="207" t="e">
        <f t="shared" si="38"/>
        <v>#N/A</v>
      </c>
      <c r="GF25" s="207" t="e">
        <f t="shared" si="38"/>
        <v>#N/A</v>
      </c>
      <c r="GG25" s="207" t="e">
        <f t="shared" si="38"/>
        <v>#N/A</v>
      </c>
      <c r="GH25" s="207" t="e">
        <f t="shared" si="38"/>
        <v>#N/A</v>
      </c>
      <c r="GI25" s="207" t="e">
        <f t="shared" si="38"/>
        <v>#N/A</v>
      </c>
      <c r="GJ25" s="207" t="e">
        <f t="shared" si="38"/>
        <v>#N/A</v>
      </c>
      <c r="GK25" s="207" t="e">
        <f t="shared" si="38"/>
        <v>#N/A</v>
      </c>
      <c r="GL25" s="207" t="e">
        <f t="shared" si="38"/>
        <v>#N/A</v>
      </c>
      <c r="GM25" s="207" t="e">
        <f t="shared" si="38"/>
        <v>#N/A</v>
      </c>
      <c r="GN25" s="207" t="e">
        <f t="shared" si="38"/>
        <v>#N/A</v>
      </c>
      <c r="GO25" s="207" t="e">
        <f t="shared" si="38"/>
        <v>#N/A</v>
      </c>
      <c r="GP25" s="207" t="e">
        <f t="shared" si="38"/>
        <v>#N/A</v>
      </c>
      <c r="GQ25" s="207" t="e">
        <f t="shared" si="39"/>
        <v>#N/A</v>
      </c>
      <c r="GR25" s="207" t="e">
        <f t="shared" si="18"/>
        <v>#N/A</v>
      </c>
      <c r="GS25" s="207" t="e">
        <f t="shared" si="18"/>
        <v>#N/A</v>
      </c>
      <c r="GT25" s="207" t="e">
        <f t="shared" si="18"/>
        <v>#N/A</v>
      </c>
      <c r="GU25" s="207" t="e">
        <f t="shared" si="18"/>
        <v>#N/A</v>
      </c>
      <c r="GV25" s="207" t="e">
        <f t="shared" si="25"/>
        <v>#N/A</v>
      </c>
      <c r="GW25" s="207" t="e">
        <f t="shared" si="25"/>
        <v>#N/A</v>
      </c>
      <c r="GX25" s="207" t="e">
        <f t="shared" si="25"/>
        <v>#N/A</v>
      </c>
      <c r="GY25" s="207" t="e">
        <f t="shared" si="25"/>
        <v>#N/A</v>
      </c>
      <c r="GZ25" s="207" t="e">
        <f t="shared" si="25"/>
        <v>#N/A</v>
      </c>
      <c r="HA25" s="207" t="e">
        <f t="shared" si="25"/>
        <v>#N/A</v>
      </c>
      <c r="HB25" s="207" t="e">
        <f t="shared" si="25"/>
        <v>#N/A</v>
      </c>
      <c r="HC25" s="207" t="e">
        <f t="shared" si="25"/>
        <v>#N/A</v>
      </c>
      <c r="HD25" s="207" t="e">
        <f t="shared" si="25"/>
        <v>#N/A</v>
      </c>
      <c r="HE25" s="207" t="e">
        <f t="shared" si="25"/>
        <v>#N/A</v>
      </c>
      <c r="HF25" s="207" t="e">
        <f t="shared" si="25"/>
        <v>#N/A</v>
      </c>
      <c r="HG25" s="207" t="e">
        <f t="shared" si="25"/>
        <v>#N/A</v>
      </c>
      <c r="HH25" s="207" t="e">
        <f t="shared" si="25"/>
        <v>#N/A</v>
      </c>
      <c r="HI25" s="207" t="e">
        <f t="shared" si="25"/>
        <v>#N/A</v>
      </c>
      <c r="HJ25" s="207" t="e">
        <f t="shared" si="25"/>
        <v>#N/A</v>
      </c>
      <c r="HK25" s="207" t="e">
        <f t="shared" si="25"/>
        <v>#N/A</v>
      </c>
      <c r="HL25" s="207" t="e">
        <f t="shared" si="26"/>
        <v>#N/A</v>
      </c>
      <c r="HM25" s="207" t="e">
        <f t="shared" si="26"/>
        <v>#N/A</v>
      </c>
      <c r="HN25" s="207" t="e">
        <f t="shared" si="26"/>
        <v>#N/A</v>
      </c>
      <c r="HO25" s="207" t="e">
        <f t="shared" si="26"/>
        <v>#N/A</v>
      </c>
      <c r="HP25" s="207" t="e">
        <f t="shared" si="26"/>
        <v>#N/A</v>
      </c>
      <c r="HQ25" s="207" t="e">
        <f t="shared" si="26"/>
        <v>#N/A</v>
      </c>
      <c r="HR25" s="207" t="e">
        <f t="shared" si="26"/>
        <v>#N/A</v>
      </c>
      <c r="HS25" s="207" t="e">
        <f t="shared" si="26"/>
        <v>#N/A</v>
      </c>
      <c r="HT25" s="207" t="e">
        <f t="shared" si="26"/>
        <v>#N/A</v>
      </c>
      <c r="HU25" s="207" t="e">
        <f t="shared" si="26"/>
        <v>#N/A</v>
      </c>
      <c r="HV25" s="207" t="e">
        <f t="shared" si="26"/>
        <v>#N/A</v>
      </c>
      <c r="HW25" s="207" t="e">
        <f t="shared" si="26"/>
        <v>#N/A</v>
      </c>
      <c r="HX25" s="207" t="e">
        <f t="shared" si="26"/>
        <v>#N/A</v>
      </c>
      <c r="HY25" s="207" t="e">
        <f t="shared" si="26"/>
        <v>#N/A</v>
      </c>
      <c r="HZ25" s="207" t="e">
        <f t="shared" si="26"/>
        <v>#N/A</v>
      </c>
      <c r="IA25" s="207" t="e">
        <f t="shared" si="26"/>
        <v>#N/A</v>
      </c>
      <c r="IB25" s="207" t="e">
        <f t="shared" si="27"/>
        <v>#N/A</v>
      </c>
    </row>
    <row r="26" spans="1:236" hidden="1" x14ac:dyDescent="0.25">
      <c r="A26" s="22">
        <v>23</v>
      </c>
      <c r="B26" s="124"/>
      <c r="C26" s="124"/>
      <c r="D26" s="124"/>
      <c r="E26" s="119" t="str">
        <f t="shared" si="10"/>
        <v/>
      </c>
      <c r="F26" s="23" t="str">
        <f t="shared" si="11"/>
        <v/>
      </c>
      <c r="G26" s="24" t="str">
        <f t="shared" si="12"/>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0"/>
        <v/>
      </c>
      <c r="K26" s="26"/>
      <c r="L26" s="24" t="str">
        <f>IF(OR(F26="",K26=""),"",MATCH(K26,Confidence!$A$1:$A$10,0))</f>
        <v/>
      </c>
      <c r="M26" s="27" t="str">
        <f t="shared" si="1"/>
        <v/>
      </c>
      <c r="N26" s="27" t="str">
        <f t="shared" si="2"/>
        <v/>
      </c>
      <c r="O26" s="24"/>
      <c r="P26" s="111" t="str">
        <f t="shared" si="3"/>
        <v/>
      </c>
      <c r="Q26" s="111" t="str">
        <f t="shared" si="4"/>
        <v/>
      </c>
      <c r="R26" s="39" t="str">
        <f t="shared" si="5"/>
        <v/>
      </c>
      <c r="S26" s="124"/>
      <c r="T26" s="218" t="str">
        <f>IF(AND(B26&gt;0,C26&gt;0,D26&gt;0,M26&gt;0,N26&gt;0,S26&gt;0,NOT(K26="")),ABS(VLOOKUP($S$1,VLookups!$A$28:$B$29,2,FALSE)-_xlfn.BETA.DIST(S26,IF(G26="L",N26,M26),IF(G26="L",M26,N26),TRUE,B26,D26)),"")</f>
        <v/>
      </c>
      <c r="U26" s="121" t="str">
        <f>IF(OR($M26="",$N26=""),"",_xlfn.BETA.INV(ABS(VLOOKUP($S$1,VLookups!$A$28:$B$29,2,FALSE)-U$3),IF($G26="L",$N26,$M26),IF($G26="L",$M26,$N26),$B26,$D26))</f>
        <v/>
      </c>
      <c r="V26" s="122" t="str">
        <f>IF(OR($M26="",$N26=""),"",_xlfn.BETA.INV(ABS(VLOOKUP($S$1,VLookups!$A$28:$B$29,2,FALSE)-V$3),IF($G26="L",$N26,$M26),IF($G26="L",$M26,$N26),$B26,$D26))</f>
        <v/>
      </c>
      <c r="W26" s="121" t="str">
        <f>IF(OR($M26="",$N26=""),"",_xlfn.BETA.INV(ABS(VLOOKUP($S$1,VLookups!$A$28:$B$29,2,FALSE)-W$3),IF($G26="L",$N26,$M26),IF($G26="L",$M26,$N26),$B26,$D26))</f>
        <v/>
      </c>
      <c r="X26" s="122" t="str">
        <f>IF(OR($M26="",$N26=""),"",_xlfn.BETA.INV(ABS(VLOOKUP($S$1,VLookups!$A$28:$B$29,2,FALSE)-X$3),IF($G26="L",$N26,$M26),IF($G26="L",$M26,$N26),$B26,$D26))</f>
        <v/>
      </c>
      <c r="Y26" s="121" t="str">
        <f>IF(OR($M26="",$N26=""),"",_xlfn.BETA.INV(ABS(VLOOKUP($S$1,VLookups!$A$28:$B$29,2,FALSE)-Y$3),IF($G26="L",$N26,$M26),IF($G26="L",$M26,$N26),$B26,$D26))</f>
        <v/>
      </c>
      <c r="Z26" s="122" t="str">
        <f>IF(OR($M26="",$N26=""),"",_xlfn.BETA.INV(ABS(VLOOKUP($S$1,VLookups!$A$28:$B$29,2,FALSE)-Z$3),IF($G26="L",$N26,$M26),IF($G26="L",$M26,$N26),$B26,$D26))</f>
        <v/>
      </c>
      <c r="AA26" s="121" t="str">
        <f>IF(OR($M26="",$N26=""),"",_xlfn.BETA.INV(ABS(VLOOKUP($S$1,VLookups!$A$28:$B$29,2,FALSE)-AA$3),IF($G26="L",$N26,$M26),IF($G26="L",$M26,$N26),$B26,$D26))</f>
        <v/>
      </c>
      <c r="AB26" s="122" t="str">
        <f>IF(OR($M26="",$N26=""),"",_xlfn.BETA.INV(ABS(VLOOKUP($S$1,VLookups!$A$28:$B$29,2,FALSE)-AB$3),IF($G26="L",$N26,$M26),IF($G26="L",$M26,$N26),$B26,$D26))</f>
        <v/>
      </c>
      <c r="AC26" s="121" t="str">
        <f>IF(OR($M26="",$N26=""),"",_xlfn.BETA.INV(ABS(VLOOKUP($S$1,VLookups!$A$28:$B$29,2,FALSE)-AC$3),IF($G26="L",$N26,$M26),IF($G26="L",$M26,$N26),$B26,$D26))</f>
        <v/>
      </c>
      <c r="AD26" s="122" t="str">
        <f>IF(OR($M26="",$N26=""),"",_xlfn.BETA.INV(ABS(VLOOKUP($S$1,VLookups!$A$28:$B$29,2,FALSE)-AD$3),IF($G26="L",$N26,$M26),IF($G26="L",$M26,$N26),$B26,$D26))</f>
        <v/>
      </c>
      <c r="AE26" s="121" t="str">
        <f>IF(OR($M26="",$N26=""),"",_xlfn.BETA.INV(ABS(VLOOKUP($S$1,VLookups!$A$28:$B$29,2,FALSE)-AE$3),IF($G26="L",$N26,$M26),IF($G26="L",$M26,$N26),$B26,$D26))</f>
        <v/>
      </c>
      <c r="AF26" s="122" t="str">
        <f>IF(OR($M26="",$N26=""),"",_xlfn.BETA.INV(ABS(VLOOKUP($S$1,VLookups!$A$28:$B$29,2,FALSE)-AF$3),IF($G26="L",$N26,$M26),IF($G26="L",$M26,$N26),$B26,$D26))</f>
        <v/>
      </c>
      <c r="AG26" s="17"/>
      <c r="AH26" s="208" t="str">
        <f t="shared" si="13"/>
        <v/>
      </c>
      <c r="AI26" s="206" t="str">
        <f t="shared" si="14"/>
        <v/>
      </c>
      <c r="AJ26" s="190" t="str">
        <f t="shared" si="43"/>
        <v/>
      </c>
      <c r="AK26" s="190" t="str">
        <f t="shared" si="43"/>
        <v/>
      </c>
      <c r="AL26" s="190" t="str">
        <f t="shared" si="43"/>
        <v/>
      </c>
      <c r="AM26" s="190" t="str">
        <f t="shared" si="43"/>
        <v/>
      </c>
      <c r="AN26" s="190" t="str">
        <f t="shared" si="43"/>
        <v/>
      </c>
      <c r="AO26" s="190" t="str">
        <f t="shared" si="43"/>
        <v/>
      </c>
      <c r="AP26" s="190" t="str">
        <f t="shared" si="43"/>
        <v/>
      </c>
      <c r="AQ26" s="190" t="str">
        <f t="shared" si="43"/>
        <v/>
      </c>
      <c r="AR26" s="190" t="str">
        <f t="shared" si="43"/>
        <v/>
      </c>
      <c r="AS26" s="190" t="str">
        <f t="shared" si="43"/>
        <v/>
      </c>
      <c r="AT26" s="190" t="str">
        <f t="shared" si="43"/>
        <v/>
      </c>
      <c r="AU26" s="190" t="str">
        <f t="shared" si="43"/>
        <v/>
      </c>
      <c r="AV26" s="190" t="str">
        <f t="shared" si="43"/>
        <v/>
      </c>
      <c r="AW26" s="190" t="str">
        <f t="shared" si="43"/>
        <v/>
      </c>
      <c r="AX26" s="190" t="str">
        <f t="shared" si="43"/>
        <v/>
      </c>
      <c r="AY26" s="190" t="str">
        <f t="shared" si="43"/>
        <v/>
      </c>
      <c r="AZ26" s="190" t="str">
        <f t="shared" si="43"/>
        <v/>
      </c>
      <c r="BA26" s="190" t="str">
        <f t="shared" si="43"/>
        <v/>
      </c>
      <c r="BB26" s="190" t="str">
        <f t="shared" si="43"/>
        <v/>
      </c>
      <c r="BC26" s="190" t="str">
        <f t="shared" si="43"/>
        <v/>
      </c>
      <c r="BD26" s="190" t="str">
        <f t="shared" si="43"/>
        <v/>
      </c>
      <c r="BE26" s="190" t="str">
        <f t="shared" si="43"/>
        <v/>
      </c>
      <c r="BF26" s="190" t="str">
        <f t="shared" si="43"/>
        <v/>
      </c>
      <c r="BG26" s="190" t="str">
        <f t="shared" si="43"/>
        <v/>
      </c>
      <c r="BH26" s="190" t="str">
        <f t="shared" si="43"/>
        <v/>
      </c>
      <c r="BI26" s="190" t="str">
        <f t="shared" si="43"/>
        <v/>
      </c>
      <c r="BJ26" s="190" t="str">
        <f t="shared" si="43"/>
        <v/>
      </c>
      <c r="BK26" s="190" t="str">
        <f t="shared" si="43"/>
        <v/>
      </c>
      <c r="BL26" s="190" t="str">
        <f t="shared" si="43"/>
        <v/>
      </c>
      <c r="BM26" s="190" t="str">
        <f t="shared" si="43"/>
        <v/>
      </c>
      <c r="BN26" s="190" t="str">
        <f t="shared" si="43"/>
        <v/>
      </c>
      <c r="BO26" s="190" t="str">
        <f t="shared" si="43"/>
        <v/>
      </c>
      <c r="BP26" s="190" t="str">
        <f t="shared" si="43"/>
        <v/>
      </c>
      <c r="BQ26" s="190" t="str">
        <f t="shared" si="43"/>
        <v/>
      </c>
      <c r="BR26" s="190" t="str">
        <f t="shared" si="43"/>
        <v/>
      </c>
      <c r="BS26" s="190" t="str">
        <f t="shared" si="43"/>
        <v/>
      </c>
      <c r="BT26" s="190" t="str">
        <f t="shared" si="43"/>
        <v/>
      </c>
      <c r="BU26" s="190" t="str">
        <f t="shared" si="43"/>
        <v/>
      </c>
      <c r="BV26" s="190" t="str">
        <f t="shared" si="43"/>
        <v/>
      </c>
      <c r="BW26" s="190" t="str">
        <f t="shared" si="43"/>
        <v/>
      </c>
      <c r="BX26" s="190" t="str">
        <f t="shared" si="43"/>
        <v/>
      </c>
      <c r="BY26" s="190" t="str">
        <f t="shared" si="43"/>
        <v/>
      </c>
      <c r="BZ26" s="190" t="str">
        <f t="shared" si="43"/>
        <v/>
      </c>
      <c r="CA26" s="190" t="str">
        <f t="shared" si="43"/>
        <v/>
      </c>
      <c r="CB26" s="190" t="str">
        <f t="shared" si="43"/>
        <v/>
      </c>
      <c r="CC26" s="190" t="str">
        <f t="shared" si="43"/>
        <v/>
      </c>
      <c r="CD26" s="190" t="str">
        <f t="shared" si="43"/>
        <v/>
      </c>
      <c r="CE26" s="190" t="str">
        <f t="shared" si="43"/>
        <v/>
      </c>
      <c r="CF26" s="190" t="str">
        <f t="shared" si="43"/>
        <v/>
      </c>
      <c r="CG26" s="190" t="str">
        <f t="shared" si="43"/>
        <v/>
      </c>
      <c r="CH26" s="190" t="str">
        <f t="shared" si="43"/>
        <v/>
      </c>
      <c r="CI26" s="190" t="str">
        <f t="shared" si="43"/>
        <v/>
      </c>
      <c r="CJ26" s="190" t="str">
        <f t="shared" si="43"/>
        <v/>
      </c>
      <c r="CK26" s="190" t="str">
        <f t="shared" si="43"/>
        <v/>
      </c>
      <c r="CL26" s="190" t="str">
        <f t="shared" si="43"/>
        <v/>
      </c>
      <c r="CM26" s="190" t="str">
        <f t="shared" si="43"/>
        <v/>
      </c>
      <c r="CN26" s="190" t="str">
        <f t="shared" si="43"/>
        <v/>
      </c>
      <c r="CO26" s="190" t="str">
        <f t="shared" si="43"/>
        <v/>
      </c>
      <c r="CP26" s="190" t="str">
        <f t="shared" si="43"/>
        <v/>
      </c>
      <c r="CQ26" s="190" t="str">
        <f t="shared" si="43"/>
        <v/>
      </c>
      <c r="CR26" s="190" t="str">
        <f t="shared" si="43"/>
        <v/>
      </c>
      <c r="CS26" s="190" t="str">
        <f t="shared" si="43"/>
        <v/>
      </c>
      <c r="CT26" s="190" t="str">
        <f t="shared" si="43"/>
        <v/>
      </c>
      <c r="CU26" s="190" t="str">
        <f t="shared" si="43"/>
        <v/>
      </c>
      <c r="CV26" s="190" t="str">
        <f t="shared" si="34"/>
        <v/>
      </c>
      <c r="CW26" s="190" t="str">
        <f t="shared" si="34"/>
        <v/>
      </c>
      <c r="CX26" s="190" t="str">
        <f t="shared" si="34"/>
        <v/>
      </c>
      <c r="CY26" s="190" t="str">
        <f t="shared" si="34"/>
        <v/>
      </c>
      <c r="CZ26" s="190" t="str">
        <f t="shared" si="34"/>
        <v/>
      </c>
      <c r="DA26" s="190" t="str">
        <f t="shared" si="34"/>
        <v/>
      </c>
      <c r="DB26" s="190" t="str">
        <f t="shared" si="34"/>
        <v/>
      </c>
      <c r="DC26" s="190" t="str">
        <f t="shared" si="34"/>
        <v/>
      </c>
      <c r="DD26" s="190" t="str">
        <f t="shared" si="34"/>
        <v/>
      </c>
      <c r="DE26" s="190" t="str">
        <f t="shared" si="34"/>
        <v/>
      </c>
      <c r="DF26" s="190" t="str">
        <f t="shared" si="34"/>
        <v/>
      </c>
      <c r="DG26" s="190" t="str">
        <f t="shared" si="34"/>
        <v/>
      </c>
      <c r="DH26" s="190" t="str">
        <f t="shared" si="34"/>
        <v/>
      </c>
      <c r="DI26" s="190" t="str">
        <f t="shared" si="34"/>
        <v/>
      </c>
      <c r="DJ26" s="190" t="str">
        <f t="shared" si="34"/>
        <v/>
      </c>
      <c r="DK26" s="190" t="str">
        <f t="shared" si="34"/>
        <v/>
      </c>
      <c r="DL26" s="190" t="str">
        <f t="shared" si="34"/>
        <v/>
      </c>
      <c r="DM26" s="190" t="str">
        <f t="shared" si="34"/>
        <v/>
      </c>
      <c r="DN26" s="190" t="str">
        <f t="shared" si="34"/>
        <v/>
      </c>
      <c r="DO26" s="190" t="str">
        <f t="shared" si="34"/>
        <v/>
      </c>
      <c r="DP26" s="190" t="str">
        <f t="shared" si="34"/>
        <v/>
      </c>
      <c r="DQ26" s="190" t="str">
        <f t="shared" si="34"/>
        <v/>
      </c>
      <c r="DR26" s="190" t="str">
        <f t="shared" si="34"/>
        <v/>
      </c>
      <c r="DS26" s="190" t="str">
        <f t="shared" si="34"/>
        <v/>
      </c>
      <c r="DT26" s="190" t="str">
        <f t="shared" si="34"/>
        <v/>
      </c>
      <c r="DU26" s="190" t="str">
        <f t="shared" si="34"/>
        <v/>
      </c>
      <c r="DV26" s="190" t="str">
        <f t="shared" si="34"/>
        <v/>
      </c>
      <c r="DW26" s="190" t="str">
        <f t="shared" si="34"/>
        <v/>
      </c>
      <c r="DX26" s="190" t="str">
        <f t="shared" si="34"/>
        <v/>
      </c>
      <c r="DY26" s="190" t="str">
        <f t="shared" si="34"/>
        <v/>
      </c>
      <c r="DZ26" s="190" t="str">
        <f t="shared" si="34"/>
        <v/>
      </c>
      <c r="EA26" s="190" t="str">
        <f t="shared" si="34"/>
        <v/>
      </c>
      <c r="EB26" s="190" t="str">
        <f t="shared" si="34"/>
        <v/>
      </c>
      <c r="EC26" s="190" t="str">
        <f t="shared" si="34"/>
        <v/>
      </c>
      <c r="ED26" s="190" t="str">
        <f t="shared" si="34"/>
        <v/>
      </c>
      <c r="EE26" s="206" t="str">
        <f t="shared" si="16"/>
        <v/>
      </c>
      <c r="EF26" s="207" t="e">
        <f t="shared" si="41"/>
        <v>#N/A</v>
      </c>
      <c r="EG26" s="207" t="e">
        <f t="shared" si="41"/>
        <v>#N/A</v>
      </c>
      <c r="EH26" s="207" t="e">
        <f t="shared" si="41"/>
        <v>#N/A</v>
      </c>
      <c r="EI26" s="207" t="e">
        <f t="shared" si="41"/>
        <v>#N/A</v>
      </c>
      <c r="EJ26" s="207" t="e">
        <f t="shared" si="41"/>
        <v>#N/A</v>
      </c>
      <c r="EK26" s="207" t="e">
        <f t="shared" si="41"/>
        <v>#N/A</v>
      </c>
      <c r="EL26" s="207" t="e">
        <f t="shared" si="41"/>
        <v>#N/A</v>
      </c>
      <c r="EM26" s="207" t="e">
        <f t="shared" si="41"/>
        <v>#N/A</v>
      </c>
      <c r="EN26" s="207" t="e">
        <f t="shared" si="41"/>
        <v>#N/A</v>
      </c>
      <c r="EO26" s="207" t="e">
        <f t="shared" si="41"/>
        <v>#N/A</v>
      </c>
      <c r="EP26" s="207" t="e">
        <f t="shared" si="41"/>
        <v>#N/A</v>
      </c>
      <c r="EQ26" s="207" t="e">
        <f t="shared" si="41"/>
        <v>#N/A</v>
      </c>
      <c r="ER26" s="207" t="e">
        <f t="shared" si="36"/>
        <v>#N/A</v>
      </c>
      <c r="ES26" s="207" t="e">
        <f t="shared" si="36"/>
        <v>#N/A</v>
      </c>
      <c r="ET26" s="207" t="e">
        <f t="shared" si="36"/>
        <v>#N/A</v>
      </c>
      <c r="EU26" s="207" t="e">
        <f t="shared" si="36"/>
        <v>#N/A</v>
      </c>
      <c r="EV26" s="207" t="e">
        <f t="shared" si="36"/>
        <v>#N/A</v>
      </c>
      <c r="EW26" s="207" t="e">
        <f t="shared" si="36"/>
        <v>#N/A</v>
      </c>
      <c r="EX26" s="207" t="e">
        <f t="shared" si="36"/>
        <v>#N/A</v>
      </c>
      <c r="EY26" s="207" t="e">
        <f t="shared" si="36"/>
        <v>#N/A</v>
      </c>
      <c r="EZ26" s="207" t="e">
        <f t="shared" si="36"/>
        <v>#N/A</v>
      </c>
      <c r="FA26" s="207" t="e">
        <f t="shared" si="36"/>
        <v>#N/A</v>
      </c>
      <c r="FB26" s="207" t="e">
        <f t="shared" si="36"/>
        <v>#N/A</v>
      </c>
      <c r="FC26" s="207" t="e">
        <f t="shared" si="36"/>
        <v>#N/A</v>
      </c>
      <c r="FD26" s="207" t="e">
        <f t="shared" si="36"/>
        <v>#N/A</v>
      </c>
      <c r="FE26" s="207" t="e">
        <f t="shared" si="36"/>
        <v>#N/A</v>
      </c>
      <c r="FF26" s="207" t="e">
        <f t="shared" si="36"/>
        <v>#N/A</v>
      </c>
      <c r="FG26" s="207" t="e">
        <f t="shared" si="36"/>
        <v>#N/A</v>
      </c>
      <c r="FH26" s="207" t="e">
        <f t="shared" si="42"/>
        <v>#N/A</v>
      </c>
      <c r="FI26" s="207" t="e">
        <f t="shared" si="42"/>
        <v>#N/A</v>
      </c>
      <c r="FJ26" s="207" t="e">
        <f t="shared" si="42"/>
        <v>#N/A</v>
      </c>
      <c r="FK26" s="207" t="e">
        <f t="shared" si="37"/>
        <v>#N/A</v>
      </c>
      <c r="FL26" s="207" t="e">
        <f t="shared" si="37"/>
        <v>#N/A</v>
      </c>
      <c r="FM26" s="207" t="e">
        <f t="shared" si="37"/>
        <v>#N/A</v>
      </c>
      <c r="FN26" s="207" t="e">
        <f t="shared" si="37"/>
        <v>#N/A</v>
      </c>
      <c r="FO26" s="207" t="e">
        <f t="shared" si="37"/>
        <v>#N/A</v>
      </c>
      <c r="FP26" s="207" t="e">
        <f t="shared" si="37"/>
        <v>#N/A</v>
      </c>
      <c r="FQ26" s="207" t="e">
        <f t="shared" si="37"/>
        <v>#N/A</v>
      </c>
      <c r="FR26" s="207" t="e">
        <f t="shared" si="37"/>
        <v>#N/A</v>
      </c>
      <c r="FS26" s="207" t="e">
        <f t="shared" si="37"/>
        <v>#N/A</v>
      </c>
      <c r="FT26" s="207" t="e">
        <f t="shared" si="37"/>
        <v>#N/A</v>
      </c>
      <c r="FU26" s="207" t="e">
        <f t="shared" si="37"/>
        <v>#N/A</v>
      </c>
      <c r="FV26" s="207" t="e">
        <f t="shared" si="37"/>
        <v>#N/A</v>
      </c>
      <c r="FW26" s="207" t="e">
        <f t="shared" si="37"/>
        <v>#N/A</v>
      </c>
      <c r="FX26" s="207" t="e">
        <f t="shared" si="37"/>
        <v>#N/A</v>
      </c>
      <c r="FY26" s="207" t="e">
        <f t="shared" si="37"/>
        <v>#N/A</v>
      </c>
      <c r="FZ26" s="207" t="e">
        <f t="shared" si="37"/>
        <v>#N/A</v>
      </c>
      <c r="GA26" s="207" t="e">
        <f t="shared" si="38"/>
        <v>#N/A</v>
      </c>
      <c r="GB26" s="207" t="e">
        <f t="shared" si="38"/>
        <v>#N/A</v>
      </c>
      <c r="GC26" s="207" t="e">
        <f t="shared" si="38"/>
        <v>#N/A</v>
      </c>
      <c r="GD26" s="207" t="e">
        <f t="shared" si="38"/>
        <v>#N/A</v>
      </c>
      <c r="GE26" s="207" t="e">
        <f t="shared" si="38"/>
        <v>#N/A</v>
      </c>
      <c r="GF26" s="207" t="e">
        <f t="shared" si="38"/>
        <v>#N/A</v>
      </c>
      <c r="GG26" s="207" t="e">
        <f t="shared" si="38"/>
        <v>#N/A</v>
      </c>
      <c r="GH26" s="207" t="e">
        <f t="shared" si="38"/>
        <v>#N/A</v>
      </c>
      <c r="GI26" s="207" t="e">
        <f t="shared" si="38"/>
        <v>#N/A</v>
      </c>
      <c r="GJ26" s="207" t="e">
        <f t="shared" si="38"/>
        <v>#N/A</v>
      </c>
      <c r="GK26" s="207" t="e">
        <f t="shared" si="38"/>
        <v>#N/A</v>
      </c>
      <c r="GL26" s="207" t="e">
        <f t="shared" si="38"/>
        <v>#N/A</v>
      </c>
      <c r="GM26" s="207" t="e">
        <f t="shared" si="38"/>
        <v>#N/A</v>
      </c>
      <c r="GN26" s="207" t="e">
        <f t="shared" si="38"/>
        <v>#N/A</v>
      </c>
      <c r="GO26" s="207" t="e">
        <f t="shared" si="38"/>
        <v>#N/A</v>
      </c>
      <c r="GP26" s="207" t="e">
        <f t="shared" si="38"/>
        <v>#N/A</v>
      </c>
      <c r="GQ26" s="207" t="e">
        <f t="shared" si="39"/>
        <v>#N/A</v>
      </c>
      <c r="GR26" s="207" t="e">
        <f t="shared" si="18"/>
        <v>#N/A</v>
      </c>
      <c r="GS26" s="207" t="e">
        <f t="shared" si="18"/>
        <v>#N/A</v>
      </c>
      <c r="GT26" s="207" t="e">
        <f t="shared" si="18"/>
        <v>#N/A</v>
      </c>
      <c r="GU26" s="207" t="e">
        <f t="shared" si="18"/>
        <v>#N/A</v>
      </c>
      <c r="GV26" s="207" t="e">
        <f t="shared" si="25"/>
        <v>#N/A</v>
      </c>
      <c r="GW26" s="207" t="e">
        <f t="shared" si="25"/>
        <v>#N/A</v>
      </c>
      <c r="GX26" s="207" t="e">
        <f t="shared" si="25"/>
        <v>#N/A</v>
      </c>
      <c r="GY26" s="207" t="e">
        <f t="shared" si="25"/>
        <v>#N/A</v>
      </c>
      <c r="GZ26" s="207" t="e">
        <f t="shared" si="25"/>
        <v>#N/A</v>
      </c>
      <c r="HA26" s="207" t="e">
        <f t="shared" si="25"/>
        <v>#N/A</v>
      </c>
      <c r="HB26" s="207" t="e">
        <f t="shared" si="25"/>
        <v>#N/A</v>
      </c>
      <c r="HC26" s="207" t="e">
        <f t="shared" si="25"/>
        <v>#N/A</v>
      </c>
      <c r="HD26" s="207" t="e">
        <f t="shared" si="25"/>
        <v>#N/A</v>
      </c>
      <c r="HE26" s="207" t="e">
        <f t="shared" si="25"/>
        <v>#N/A</v>
      </c>
      <c r="HF26" s="207" t="e">
        <f t="shared" si="25"/>
        <v>#N/A</v>
      </c>
      <c r="HG26" s="207" t="e">
        <f t="shared" si="25"/>
        <v>#N/A</v>
      </c>
      <c r="HH26" s="207" t="e">
        <f t="shared" si="25"/>
        <v>#N/A</v>
      </c>
      <c r="HI26" s="207" t="e">
        <f t="shared" si="25"/>
        <v>#N/A</v>
      </c>
      <c r="HJ26" s="207" t="e">
        <f t="shared" si="25"/>
        <v>#N/A</v>
      </c>
      <c r="HK26" s="207" t="e">
        <f t="shared" ref="HK26:HZ42" si="44">IF(ISNONTEXT($Q26),IF($G26="R",_xlfn.BETA.DIST(DN26,$M26,$N26,FALSE,$B26,$D26),_xlfn.BETA.DIST(DN26,$N26,$M26,FALSE,$B26,$D26)),NA())</f>
        <v>#N/A</v>
      </c>
      <c r="HL26" s="207" t="e">
        <f t="shared" si="26"/>
        <v>#N/A</v>
      </c>
      <c r="HM26" s="207" t="e">
        <f t="shared" si="26"/>
        <v>#N/A</v>
      </c>
      <c r="HN26" s="207" t="e">
        <f t="shared" si="26"/>
        <v>#N/A</v>
      </c>
      <c r="HO26" s="207" t="e">
        <f t="shared" si="26"/>
        <v>#N/A</v>
      </c>
      <c r="HP26" s="207" t="e">
        <f t="shared" si="26"/>
        <v>#N/A</v>
      </c>
      <c r="HQ26" s="207" t="e">
        <f t="shared" si="26"/>
        <v>#N/A</v>
      </c>
      <c r="HR26" s="207" t="e">
        <f t="shared" si="26"/>
        <v>#N/A</v>
      </c>
      <c r="HS26" s="207" t="e">
        <f t="shared" si="26"/>
        <v>#N/A</v>
      </c>
      <c r="HT26" s="207" t="e">
        <f t="shared" si="26"/>
        <v>#N/A</v>
      </c>
      <c r="HU26" s="207" t="e">
        <f t="shared" si="26"/>
        <v>#N/A</v>
      </c>
      <c r="HV26" s="207" t="e">
        <f t="shared" si="26"/>
        <v>#N/A</v>
      </c>
      <c r="HW26" s="207" t="e">
        <f t="shared" si="26"/>
        <v>#N/A</v>
      </c>
      <c r="HX26" s="207" t="e">
        <f t="shared" si="26"/>
        <v>#N/A</v>
      </c>
      <c r="HY26" s="207" t="e">
        <f t="shared" si="26"/>
        <v>#N/A</v>
      </c>
      <c r="HZ26" s="207" t="e">
        <f t="shared" si="26"/>
        <v>#N/A</v>
      </c>
      <c r="IA26" s="207" t="e">
        <f t="shared" ref="IA26:IB89" si="45">IF(ISNONTEXT($Q26),IF($G26="R",_xlfn.BETA.DIST(ED26,$M26,$N26,FALSE,$B26,$D26),_xlfn.BETA.DIST(ED26,$N26,$M26,FALSE,$B26,$D26)),NA())</f>
        <v>#N/A</v>
      </c>
      <c r="IB26" s="207" t="e">
        <f t="shared" si="27"/>
        <v>#N/A</v>
      </c>
    </row>
    <row r="27" spans="1:236" hidden="1" x14ac:dyDescent="0.25">
      <c r="A27" s="22">
        <v>24</v>
      </c>
      <c r="B27" s="124"/>
      <c r="C27" s="124"/>
      <c r="D27" s="124"/>
      <c r="E27" s="119" t="str">
        <f t="shared" si="10"/>
        <v/>
      </c>
      <c r="F27" s="23" t="str">
        <f t="shared" si="11"/>
        <v/>
      </c>
      <c r="G27" s="24" t="str">
        <f t="shared" si="12"/>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0"/>
        <v/>
      </c>
      <c r="K27" s="26"/>
      <c r="L27" s="24" t="str">
        <f>IF(OR(F27="",K27=""),"",MATCH(K27,Confidence!$A$1:$A$10,0))</f>
        <v/>
      </c>
      <c r="M27" s="27" t="str">
        <f t="shared" si="1"/>
        <v/>
      </c>
      <c r="N27" s="27" t="str">
        <f t="shared" si="2"/>
        <v/>
      </c>
      <c r="O27" s="24"/>
      <c r="P27" s="111" t="str">
        <f t="shared" si="3"/>
        <v/>
      </c>
      <c r="Q27" s="111" t="str">
        <f t="shared" si="4"/>
        <v/>
      </c>
      <c r="R27" s="39" t="str">
        <f t="shared" si="5"/>
        <v/>
      </c>
      <c r="S27" s="124"/>
      <c r="T27" s="218" t="str">
        <f>IF(AND(B27&gt;0,C27&gt;0,D27&gt;0,M27&gt;0,N27&gt;0,S27&gt;0,NOT(K27="")),ABS(VLOOKUP($S$1,VLookups!$A$28:$B$29,2,FALSE)-_xlfn.BETA.DIST(S27,IF(G27="L",N27,M27),IF(G27="L",M27,N27),TRUE,B27,D27)),"")</f>
        <v/>
      </c>
      <c r="U27" s="121" t="str">
        <f>IF(OR($M27="",$N27=""),"",_xlfn.BETA.INV(ABS(VLOOKUP($S$1,VLookups!$A$28:$B$29,2,FALSE)-U$3),IF($G27="L",$N27,$M27),IF($G27="L",$M27,$N27),$B27,$D27))</f>
        <v/>
      </c>
      <c r="V27" s="122" t="str">
        <f>IF(OR($M27="",$N27=""),"",_xlfn.BETA.INV(ABS(VLOOKUP($S$1,VLookups!$A$28:$B$29,2,FALSE)-V$3),IF($G27="L",$N27,$M27),IF($G27="L",$M27,$N27),$B27,$D27))</f>
        <v/>
      </c>
      <c r="W27" s="121" t="str">
        <f>IF(OR($M27="",$N27=""),"",_xlfn.BETA.INV(ABS(VLOOKUP($S$1,VLookups!$A$28:$B$29,2,FALSE)-W$3),IF($G27="L",$N27,$M27),IF($G27="L",$M27,$N27),$B27,$D27))</f>
        <v/>
      </c>
      <c r="X27" s="122" t="str">
        <f>IF(OR($M27="",$N27=""),"",_xlfn.BETA.INV(ABS(VLOOKUP($S$1,VLookups!$A$28:$B$29,2,FALSE)-X$3),IF($G27="L",$N27,$M27),IF($G27="L",$M27,$N27),$B27,$D27))</f>
        <v/>
      </c>
      <c r="Y27" s="121" t="str">
        <f>IF(OR($M27="",$N27=""),"",_xlfn.BETA.INV(ABS(VLOOKUP($S$1,VLookups!$A$28:$B$29,2,FALSE)-Y$3),IF($G27="L",$N27,$M27),IF($G27="L",$M27,$N27),$B27,$D27))</f>
        <v/>
      </c>
      <c r="Z27" s="122" t="str">
        <f>IF(OR($M27="",$N27=""),"",_xlfn.BETA.INV(ABS(VLOOKUP($S$1,VLookups!$A$28:$B$29,2,FALSE)-Z$3),IF($G27="L",$N27,$M27),IF($G27="L",$M27,$N27),$B27,$D27))</f>
        <v/>
      </c>
      <c r="AA27" s="121" t="str">
        <f>IF(OR($M27="",$N27=""),"",_xlfn.BETA.INV(ABS(VLOOKUP($S$1,VLookups!$A$28:$B$29,2,FALSE)-AA$3),IF($G27="L",$N27,$M27),IF($G27="L",$M27,$N27),$B27,$D27))</f>
        <v/>
      </c>
      <c r="AB27" s="122" t="str">
        <f>IF(OR($M27="",$N27=""),"",_xlfn.BETA.INV(ABS(VLOOKUP($S$1,VLookups!$A$28:$B$29,2,FALSE)-AB$3),IF($G27="L",$N27,$M27),IF($G27="L",$M27,$N27),$B27,$D27))</f>
        <v/>
      </c>
      <c r="AC27" s="121" t="str">
        <f>IF(OR($M27="",$N27=""),"",_xlfn.BETA.INV(ABS(VLOOKUP($S$1,VLookups!$A$28:$B$29,2,FALSE)-AC$3),IF($G27="L",$N27,$M27),IF($G27="L",$M27,$N27),$B27,$D27))</f>
        <v/>
      </c>
      <c r="AD27" s="122" t="str">
        <f>IF(OR($M27="",$N27=""),"",_xlfn.BETA.INV(ABS(VLOOKUP($S$1,VLookups!$A$28:$B$29,2,FALSE)-AD$3),IF($G27="L",$N27,$M27),IF($G27="L",$M27,$N27),$B27,$D27))</f>
        <v/>
      </c>
      <c r="AE27" s="121" t="str">
        <f>IF(OR($M27="",$N27=""),"",_xlfn.BETA.INV(ABS(VLOOKUP($S$1,VLookups!$A$28:$B$29,2,FALSE)-AE$3),IF($G27="L",$N27,$M27),IF($G27="L",$M27,$N27),$B27,$D27))</f>
        <v/>
      </c>
      <c r="AF27" s="122" t="str">
        <f>IF(OR($M27="",$N27=""),"",_xlfn.BETA.INV(ABS(VLOOKUP($S$1,VLookups!$A$28:$B$29,2,FALSE)-AF$3),IF($G27="L",$N27,$M27),IF($G27="L",$M27,$N27),$B27,$D27))</f>
        <v/>
      </c>
      <c r="AG27" s="17"/>
      <c r="AH27" s="208" t="str">
        <f t="shared" si="13"/>
        <v/>
      </c>
      <c r="AI27" s="206" t="str">
        <f t="shared" si="14"/>
        <v/>
      </c>
      <c r="AJ27" s="190" t="str">
        <f t="shared" si="43"/>
        <v/>
      </c>
      <c r="AK27" s="190" t="str">
        <f t="shared" si="43"/>
        <v/>
      </c>
      <c r="AL27" s="190" t="str">
        <f t="shared" si="43"/>
        <v/>
      </c>
      <c r="AM27" s="190" t="str">
        <f t="shared" si="43"/>
        <v/>
      </c>
      <c r="AN27" s="190" t="str">
        <f t="shared" si="43"/>
        <v/>
      </c>
      <c r="AO27" s="190" t="str">
        <f t="shared" si="43"/>
        <v/>
      </c>
      <c r="AP27" s="190" t="str">
        <f t="shared" si="43"/>
        <v/>
      </c>
      <c r="AQ27" s="190" t="str">
        <f t="shared" si="43"/>
        <v/>
      </c>
      <c r="AR27" s="190" t="str">
        <f t="shared" si="43"/>
        <v/>
      </c>
      <c r="AS27" s="190" t="str">
        <f t="shared" si="43"/>
        <v/>
      </c>
      <c r="AT27" s="190" t="str">
        <f t="shared" si="43"/>
        <v/>
      </c>
      <c r="AU27" s="190" t="str">
        <f t="shared" si="43"/>
        <v/>
      </c>
      <c r="AV27" s="190" t="str">
        <f t="shared" si="43"/>
        <v/>
      </c>
      <c r="AW27" s="190" t="str">
        <f t="shared" si="43"/>
        <v/>
      </c>
      <c r="AX27" s="190" t="str">
        <f t="shared" si="43"/>
        <v/>
      </c>
      <c r="AY27" s="190" t="str">
        <f t="shared" si="43"/>
        <v/>
      </c>
      <c r="AZ27" s="190" t="str">
        <f t="shared" si="43"/>
        <v/>
      </c>
      <c r="BA27" s="190" t="str">
        <f t="shared" si="43"/>
        <v/>
      </c>
      <c r="BB27" s="190" t="str">
        <f t="shared" si="43"/>
        <v/>
      </c>
      <c r="BC27" s="190" t="str">
        <f t="shared" si="43"/>
        <v/>
      </c>
      <c r="BD27" s="190" t="str">
        <f t="shared" si="43"/>
        <v/>
      </c>
      <c r="BE27" s="190" t="str">
        <f t="shared" si="43"/>
        <v/>
      </c>
      <c r="BF27" s="190" t="str">
        <f t="shared" si="43"/>
        <v/>
      </c>
      <c r="BG27" s="190" t="str">
        <f t="shared" si="43"/>
        <v/>
      </c>
      <c r="BH27" s="190" t="str">
        <f t="shared" si="43"/>
        <v/>
      </c>
      <c r="BI27" s="190" t="str">
        <f t="shared" si="43"/>
        <v/>
      </c>
      <c r="BJ27" s="190" t="str">
        <f t="shared" si="43"/>
        <v/>
      </c>
      <c r="BK27" s="190" t="str">
        <f t="shared" si="43"/>
        <v/>
      </c>
      <c r="BL27" s="190" t="str">
        <f t="shared" si="43"/>
        <v/>
      </c>
      <c r="BM27" s="190" t="str">
        <f t="shared" si="43"/>
        <v/>
      </c>
      <c r="BN27" s="190" t="str">
        <f t="shared" si="43"/>
        <v/>
      </c>
      <c r="BO27" s="190" t="str">
        <f t="shared" si="43"/>
        <v/>
      </c>
      <c r="BP27" s="190" t="str">
        <f t="shared" si="43"/>
        <v/>
      </c>
      <c r="BQ27" s="190" t="str">
        <f t="shared" si="43"/>
        <v/>
      </c>
      <c r="BR27" s="190" t="str">
        <f t="shared" si="43"/>
        <v/>
      </c>
      <c r="BS27" s="190" t="str">
        <f t="shared" si="43"/>
        <v/>
      </c>
      <c r="BT27" s="190" t="str">
        <f t="shared" si="43"/>
        <v/>
      </c>
      <c r="BU27" s="190" t="str">
        <f t="shared" si="43"/>
        <v/>
      </c>
      <c r="BV27" s="190" t="str">
        <f t="shared" si="43"/>
        <v/>
      </c>
      <c r="BW27" s="190" t="str">
        <f t="shared" si="43"/>
        <v/>
      </c>
      <c r="BX27" s="190" t="str">
        <f t="shared" si="43"/>
        <v/>
      </c>
      <c r="BY27" s="190" t="str">
        <f t="shared" si="43"/>
        <v/>
      </c>
      <c r="BZ27" s="190" t="str">
        <f t="shared" si="43"/>
        <v/>
      </c>
      <c r="CA27" s="190" t="str">
        <f t="shared" si="43"/>
        <v/>
      </c>
      <c r="CB27" s="190" t="str">
        <f t="shared" si="43"/>
        <v/>
      </c>
      <c r="CC27" s="190" t="str">
        <f t="shared" si="43"/>
        <v/>
      </c>
      <c r="CD27" s="190" t="str">
        <f t="shared" si="43"/>
        <v/>
      </c>
      <c r="CE27" s="190" t="str">
        <f t="shared" si="43"/>
        <v/>
      </c>
      <c r="CF27" s="190" t="str">
        <f t="shared" si="43"/>
        <v/>
      </c>
      <c r="CG27" s="190" t="str">
        <f t="shared" si="43"/>
        <v/>
      </c>
      <c r="CH27" s="190" t="str">
        <f t="shared" si="43"/>
        <v/>
      </c>
      <c r="CI27" s="190" t="str">
        <f t="shared" si="43"/>
        <v/>
      </c>
      <c r="CJ27" s="190" t="str">
        <f t="shared" si="43"/>
        <v/>
      </c>
      <c r="CK27" s="190" t="str">
        <f t="shared" si="43"/>
        <v/>
      </c>
      <c r="CL27" s="190" t="str">
        <f t="shared" si="43"/>
        <v/>
      </c>
      <c r="CM27" s="190" t="str">
        <f t="shared" si="43"/>
        <v/>
      </c>
      <c r="CN27" s="190" t="str">
        <f t="shared" si="43"/>
        <v/>
      </c>
      <c r="CO27" s="190" t="str">
        <f t="shared" si="43"/>
        <v/>
      </c>
      <c r="CP27" s="190" t="str">
        <f t="shared" si="43"/>
        <v/>
      </c>
      <c r="CQ27" s="190" t="str">
        <f t="shared" si="43"/>
        <v/>
      </c>
      <c r="CR27" s="190" t="str">
        <f t="shared" si="43"/>
        <v/>
      </c>
      <c r="CS27" s="190" t="str">
        <f t="shared" si="43"/>
        <v/>
      </c>
      <c r="CT27" s="190" t="str">
        <f t="shared" si="43"/>
        <v/>
      </c>
      <c r="CU27" s="190" t="str">
        <f t="shared" si="43"/>
        <v/>
      </c>
      <c r="CV27" s="190" t="str">
        <f t="shared" si="34"/>
        <v/>
      </c>
      <c r="CW27" s="190" t="str">
        <f t="shared" si="34"/>
        <v/>
      </c>
      <c r="CX27" s="190" t="str">
        <f t="shared" si="34"/>
        <v/>
      </c>
      <c r="CY27" s="190" t="str">
        <f t="shared" si="34"/>
        <v/>
      </c>
      <c r="CZ27" s="190" t="str">
        <f t="shared" si="34"/>
        <v/>
      </c>
      <c r="DA27" s="190" t="str">
        <f t="shared" si="34"/>
        <v/>
      </c>
      <c r="DB27" s="190" t="str">
        <f t="shared" si="34"/>
        <v/>
      </c>
      <c r="DC27" s="190" t="str">
        <f t="shared" si="34"/>
        <v/>
      </c>
      <c r="DD27" s="190" t="str">
        <f t="shared" si="34"/>
        <v/>
      </c>
      <c r="DE27" s="190" t="str">
        <f t="shared" ref="DE27:ED27" si="46">IF(ISNONTEXT($AH27),DD27+$AH27,"")</f>
        <v/>
      </c>
      <c r="DF27" s="190" t="str">
        <f t="shared" si="46"/>
        <v/>
      </c>
      <c r="DG27" s="190" t="str">
        <f t="shared" si="46"/>
        <v/>
      </c>
      <c r="DH27" s="190" t="str">
        <f t="shared" si="46"/>
        <v/>
      </c>
      <c r="DI27" s="190" t="str">
        <f t="shared" si="46"/>
        <v/>
      </c>
      <c r="DJ27" s="190" t="str">
        <f t="shared" si="46"/>
        <v/>
      </c>
      <c r="DK27" s="190" t="str">
        <f t="shared" si="46"/>
        <v/>
      </c>
      <c r="DL27" s="190" t="str">
        <f t="shared" si="46"/>
        <v/>
      </c>
      <c r="DM27" s="190" t="str">
        <f t="shared" si="46"/>
        <v/>
      </c>
      <c r="DN27" s="190" t="str">
        <f t="shared" si="46"/>
        <v/>
      </c>
      <c r="DO27" s="190" t="str">
        <f t="shared" si="46"/>
        <v/>
      </c>
      <c r="DP27" s="190" t="str">
        <f t="shared" si="46"/>
        <v/>
      </c>
      <c r="DQ27" s="190" t="str">
        <f t="shared" si="46"/>
        <v/>
      </c>
      <c r="DR27" s="190" t="str">
        <f t="shared" si="46"/>
        <v/>
      </c>
      <c r="DS27" s="190" t="str">
        <f t="shared" si="46"/>
        <v/>
      </c>
      <c r="DT27" s="190" t="str">
        <f t="shared" si="46"/>
        <v/>
      </c>
      <c r="DU27" s="190" t="str">
        <f t="shared" si="46"/>
        <v/>
      </c>
      <c r="DV27" s="190" t="str">
        <f t="shared" si="46"/>
        <v/>
      </c>
      <c r="DW27" s="190" t="str">
        <f t="shared" si="46"/>
        <v/>
      </c>
      <c r="DX27" s="190" t="str">
        <f t="shared" si="46"/>
        <v/>
      </c>
      <c r="DY27" s="190" t="str">
        <f t="shared" si="46"/>
        <v/>
      </c>
      <c r="DZ27" s="190" t="str">
        <f t="shared" si="46"/>
        <v/>
      </c>
      <c r="EA27" s="190" t="str">
        <f t="shared" si="46"/>
        <v/>
      </c>
      <c r="EB27" s="190" t="str">
        <f t="shared" si="46"/>
        <v/>
      </c>
      <c r="EC27" s="190" t="str">
        <f t="shared" si="46"/>
        <v/>
      </c>
      <c r="ED27" s="190" t="str">
        <f t="shared" si="46"/>
        <v/>
      </c>
      <c r="EE27" s="206" t="str">
        <f t="shared" si="16"/>
        <v/>
      </c>
      <c r="EF27" s="207" t="e">
        <f t="shared" si="41"/>
        <v>#N/A</v>
      </c>
      <c r="EG27" s="207" t="e">
        <f t="shared" si="41"/>
        <v>#N/A</v>
      </c>
      <c r="EH27" s="207" t="e">
        <f t="shared" si="41"/>
        <v>#N/A</v>
      </c>
      <c r="EI27" s="207" t="e">
        <f t="shared" si="41"/>
        <v>#N/A</v>
      </c>
      <c r="EJ27" s="207" t="e">
        <f t="shared" si="41"/>
        <v>#N/A</v>
      </c>
      <c r="EK27" s="207" t="e">
        <f t="shared" si="41"/>
        <v>#N/A</v>
      </c>
      <c r="EL27" s="207" t="e">
        <f t="shared" si="41"/>
        <v>#N/A</v>
      </c>
      <c r="EM27" s="207" t="e">
        <f t="shared" si="41"/>
        <v>#N/A</v>
      </c>
      <c r="EN27" s="207" t="e">
        <f t="shared" si="41"/>
        <v>#N/A</v>
      </c>
      <c r="EO27" s="207" t="e">
        <f t="shared" si="41"/>
        <v>#N/A</v>
      </c>
      <c r="EP27" s="207" t="e">
        <f t="shared" si="41"/>
        <v>#N/A</v>
      </c>
      <c r="EQ27" s="207" t="e">
        <f t="shared" si="41"/>
        <v>#N/A</v>
      </c>
      <c r="ER27" s="207" t="e">
        <f t="shared" si="36"/>
        <v>#N/A</v>
      </c>
      <c r="ES27" s="207" t="e">
        <f t="shared" si="36"/>
        <v>#N/A</v>
      </c>
      <c r="ET27" s="207" t="e">
        <f t="shared" si="36"/>
        <v>#N/A</v>
      </c>
      <c r="EU27" s="207" t="e">
        <f t="shared" si="36"/>
        <v>#N/A</v>
      </c>
      <c r="EV27" s="207" t="e">
        <f t="shared" si="36"/>
        <v>#N/A</v>
      </c>
      <c r="EW27" s="207" t="e">
        <f t="shared" si="36"/>
        <v>#N/A</v>
      </c>
      <c r="EX27" s="207" t="e">
        <f t="shared" si="36"/>
        <v>#N/A</v>
      </c>
      <c r="EY27" s="207" t="e">
        <f t="shared" si="36"/>
        <v>#N/A</v>
      </c>
      <c r="EZ27" s="207" t="e">
        <f t="shared" si="36"/>
        <v>#N/A</v>
      </c>
      <c r="FA27" s="207" t="e">
        <f t="shared" si="36"/>
        <v>#N/A</v>
      </c>
      <c r="FB27" s="207" t="e">
        <f t="shared" si="36"/>
        <v>#N/A</v>
      </c>
      <c r="FC27" s="207" t="e">
        <f t="shared" si="36"/>
        <v>#N/A</v>
      </c>
      <c r="FD27" s="207" t="e">
        <f t="shared" si="36"/>
        <v>#N/A</v>
      </c>
      <c r="FE27" s="207" t="e">
        <f t="shared" si="36"/>
        <v>#N/A</v>
      </c>
      <c r="FF27" s="207" t="e">
        <f t="shared" si="36"/>
        <v>#N/A</v>
      </c>
      <c r="FG27" s="207" t="e">
        <f t="shared" si="36"/>
        <v>#N/A</v>
      </c>
      <c r="FH27" s="207" t="e">
        <f t="shared" si="42"/>
        <v>#N/A</v>
      </c>
      <c r="FI27" s="207" t="e">
        <f t="shared" si="42"/>
        <v>#N/A</v>
      </c>
      <c r="FJ27" s="207" t="e">
        <f t="shared" si="42"/>
        <v>#N/A</v>
      </c>
      <c r="FK27" s="207" t="e">
        <f t="shared" si="37"/>
        <v>#N/A</v>
      </c>
      <c r="FL27" s="207" t="e">
        <f t="shared" si="37"/>
        <v>#N/A</v>
      </c>
      <c r="FM27" s="207" t="e">
        <f t="shared" si="37"/>
        <v>#N/A</v>
      </c>
      <c r="FN27" s="207" t="e">
        <f t="shared" si="37"/>
        <v>#N/A</v>
      </c>
      <c r="FO27" s="207" t="e">
        <f t="shared" si="37"/>
        <v>#N/A</v>
      </c>
      <c r="FP27" s="207" t="e">
        <f t="shared" si="37"/>
        <v>#N/A</v>
      </c>
      <c r="FQ27" s="207" t="e">
        <f t="shared" si="37"/>
        <v>#N/A</v>
      </c>
      <c r="FR27" s="207" t="e">
        <f t="shared" si="37"/>
        <v>#N/A</v>
      </c>
      <c r="FS27" s="207" t="e">
        <f t="shared" si="37"/>
        <v>#N/A</v>
      </c>
      <c r="FT27" s="207" t="e">
        <f t="shared" si="37"/>
        <v>#N/A</v>
      </c>
      <c r="FU27" s="207" t="e">
        <f t="shared" si="37"/>
        <v>#N/A</v>
      </c>
      <c r="FV27" s="207" t="e">
        <f t="shared" si="37"/>
        <v>#N/A</v>
      </c>
      <c r="FW27" s="207" t="e">
        <f t="shared" si="37"/>
        <v>#N/A</v>
      </c>
      <c r="FX27" s="207" t="e">
        <f t="shared" si="37"/>
        <v>#N/A</v>
      </c>
      <c r="FY27" s="207" t="e">
        <f t="shared" si="37"/>
        <v>#N/A</v>
      </c>
      <c r="FZ27" s="207" t="e">
        <f t="shared" si="37"/>
        <v>#N/A</v>
      </c>
      <c r="GA27" s="207" t="e">
        <f t="shared" si="38"/>
        <v>#N/A</v>
      </c>
      <c r="GB27" s="207" t="e">
        <f t="shared" si="38"/>
        <v>#N/A</v>
      </c>
      <c r="GC27" s="207" t="e">
        <f t="shared" si="38"/>
        <v>#N/A</v>
      </c>
      <c r="GD27" s="207" t="e">
        <f t="shared" si="38"/>
        <v>#N/A</v>
      </c>
      <c r="GE27" s="207" t="e">
        <f t="shared" si="38"/>
        <v>#N/A</v>
      </c>
      <c r="GF27" s="207" t="e">
        <f t="shared" si="38"/>
        <v>#N/A</v>
      </c>
      <c r="GG27" s="207" t="e">
        <f t="shared" si="38"/>
        <v>#N/A</v>
      </c>
      <c r="GH27" s="207" t="e">
        <f t="shared" si="38"/>
        <v>#N/A</v>
      </c>
      <c r="GI27" s="207" t="e">
        <f t="shared" si="38"/>
        <v>#N/A</v>
      </c>
      <c r="GJ27" s="207" t="e">
        <f t="shared" si="38"/>
        <v>#N/A</v>
      </c>
      <c r="GK27" s="207" t="e">
        <f t="shared" si="38"/>
        <v>#N/A</v>
      </c>
      <c r="GL27" s="207" t="e">
        <f t="shared" si="38"/>
        <v>#N/A</v>
      </c>
      <c r="GM27" s="207" t="e">
        <f t="shared" si="38"/>
        <v>#N/A</v>
      </c>
      <c r="GN27" s="207" t="e">
        <f t="shared" si="38"/>
        <v>#N/A</v>
      </c>
      <c r="GO27" s="207" t="e">
        <f t="shared" si="38"/>
        <v>#N/A</v>
      </c>
      <c r="GP27" s="207" t="e">
        <f t="shared" si="38"/>
        <v>#N/A</v>
      </c>
      <c r="GQ27" s="207" t="e">
        <f t="shared" si="39"/>
        <v>#N/A</v>
      </c>
      <c r="GR27" s="207" t="e">
        <f t="shared" si="18"/>
        <v>#N/A</v>
      </c>
      <c r="GS27" s="207" t="e">
        <f t="shared" si="18"/>
        <v>#N/A</v>
      </c>
      <c r="GT27" s="207" t="e">
        <f t="shared" si="18"/>
        <v>#N/A</v>
      </c>
      <c r="GU27" s="207" t="e">
        <f t="shared" si="18"/>
        <v>#N/A</v>
      </c>
      <c r="GV27" s="207" t="e">
        <f t="shared" si="18"/>
        <v>#N/A</v>
      </c>
      <c r="GW27" s="207" t="e">
        <f t="shared" si="18"/>
        <v>#N/A</v>
      </c>
      <c r="GX27" s="207" t="e">
        <f t="shared" si="18"/>
        <v>#N/A</v>
      </c>
      <c r="GY27" s="207" t="e">
        <f t="shared" si="18"/>
        <v>#N/A</v>
      </c>
      <c r="GZ27" s="207" t="e">
        <f t="shared" si="18"/>
        <v>#N/A</v>
      </c>
      <c r="HA27" s="207" t="e">
        <f t="shared" si="18"/>
        <v>#N/A</v>
      </c>
      <c r="HB27" s="207" t="e">
        <f t="shared" si="18"/>
        <v>#N/A</v>
      </c>
      <c r="HC27" s="207" t="e">
        <f t="shared" si="18"/>
        <v>#N/A</v>
      </c>
      <c r="HD27" s="207" t="e">
        <f t="shared" si="18"/>
        <v>#N/A</v>
      </c>
      <c r="HE27" s="207" t="e">
        <f t="shared" si="18"/>
        <v>#N/A</v>
      </c>
      <c r="HF27" s="207" t="e">
        <f t="shared" si="18"/>
        <v>#N/A</v>
      </c>
      <c r="HG27" s="207" t="e">
        <f t="shared" si="18"/>
        <v>#N/A</v>
      </c>
      <c r="HH27" s="207" t="e">
        <f t="shared" ref="HH27:HW55" si="47">IF(ISNONTEXT($Q27),IF($G27="R",_xlfn.BETA.DIST(DK27,$M27,$N27,FALSE,$B27,$D27),_xlfn.BETA.DIST(DK27,$N27,$M27,FALSE,$B27,$D27)),NA())</f>
        <v>#N/A</v>
      </c>
      <c r="HI27" s="207" t="e">
        <f t="shared" si="47"/>
        <v>#N/A</v>
      </c>
      <c r="HJ27" s="207" t="e">
        <f t="shared" si="47"/>
        <v>#N/A</v>
      </c>
      <c r="HK27" s="207" t="e">
        <f t="shared" si="44"/>
        <v>#N/A</v>
      </c>
      <c r="HL27" s="207" t="e">
        <f t="shared" si="44"/>
        <v>#N/A</v>
      </c>
      <c r="HM27" s="207" t="e">
        <f t="shared" si="44"/>
        <v>#N/A</v>
      </c>
      <c r="HN27" s="207" t="e">
        <f t="shared" si="44"/>
        <v>#N/A</v>
      </c>
      <c r="HO27" s="207" t="e">
        <f t="shared" si="44"/>
        <v>#N/A</v>
      </c>
      <c r="HP27" s="207" t="e">
        <f t="shared" si="44"/>
        <v>#N/A</v>
      </c>
      <c r="HQ27" s="207" t="e">
        <f t="shared" si="44"/>
        <v>#N/A</v>
      </c>
      <c r="HR27" s="207" t="e">
        <f t="shared" si="44"/>
        <v>#N/A</v>
      </c>
      <c r="HS27" s="207" t="e">
        <f t="shared" si="44"/>
        <v>#N/A</v>
      </c>
      <c r="HT27" s="207" t="e">
        <f t="shared" si="44"/>
        <v>#N/A</v>
      </c>
      <c r="HU27" s="207" t="e">
        <f t="shared" si="44"/>
        <v>#N/A</v>
      </c>
      <c r="HV27" s="207" t="e">
        <f t="shared" si="44"/>
        <v>#N/A</v>
      </c>
      <c r="HW27" s="207" t="e">
        <f t="shared" si="44"/>
        <v>#N/A</v>
      </c>
      <c r="HX27" s="207" t="e">
        <f t="shared" si="44"/>
        <v>#N/A</v>
      </c>
      <c r="HY27" s="207" t="e">
        <f t="shared" si="44"/>
        <v>#N/A</v>
      </c>
      <c r="HZ27" s="207" t="e">
        <f t="shared" si="44"/>
        <v>#N/A</v>
      </c>
      <c r="IA27" s="207" t="e">
        <f t="shared" si="45"/>
        <v>#N/A</v>
      </c>
      <c r="IB27" s="207" t="e">
        <f t="shared" si="27"/>
        <v>#N/A</v>
      </c>
    </row>
    <row r="28" spans="1:236" hidden="1" x14ac:dyDescent="0.25">
      <c r="A28" s="22">
        <v>25</v>
      </c>
      <c r="B28" s="124"/>
      <c r="C28" s="124"/>
      <c r="D28" s="124"/>
      <c r="E28" s="119" t="str">
        <f t="shared" si="10"/>
        <v/>
      </c>
      <c r="F28" s="23" t="str">
        <f t="shared" si="11"/>
        <v/>
      </c>
      <c r="G28" s="24" t="str">
        <f t="shared" si="12"/>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0"/>
        <v/>
      </c>
      <c r="K28" s="26"/>
      <c r="L28" s="24" t="str">
        <f>IF(OR(F28="",K28=""),"",MATCH(K28,Confidence!$A$1:$A$10,0))</f>
        <v/>
      </c>
      <c r="M28" s="27" t="str">
        <f t="shared" si="1"/>
        <v/>
      </c>
      <c r="N28" s="27" t="str">
        <f t="shared" si="2"/>
        <v/>
      </c>
      <c r="O28" s="24"/>
      <c r="P28" s="111" t="str">
        <f t="shared" si="3"/>
        <v/>
      </c>
      <c r="Q28" s="111" t="str">
        <f t="shared" si="4"/>
        <v/>
      </c>
      <c r="R28" s="39" t="str">
        <f t="shared" si="5"/>
        <v/>
      </c>
      <c r="S28" s="124"/>
      <c r="T28" s="218" t="str">
        <f>IF(AND(B28&gt;0,C28&gt;0,D28&gt;0,M28&gt;0,N28&gt;0,S28&gt;0,NOT(K28="")),ABS(VLOOKUP($S$1,VLookups!$A$28:$B$29,2,FALSE)-_xlfn.BETA.DIST(S28,IF(G28="L",N28,M28),IF(G28="L",M28,N28),TRUE,B28,D28)),"")</f>
        <v/>
      </c>
      <c r="U28" s="121" t="str">
        <f>IF(OR($M28="",$N28=""),"",_xlfn.BETA.INV(ABS(VLOOKUP($S$1,VLookups!$A$28:$B$29,2,FALSE)-U$3),IF($G28="L",$N28,$M28),IF($G28="L",$M28,$N28),$B28,$D28))</f>
        <v/>
      </c>
      <c r="V28" s="122" t="str">
        <f>IF(OR($M28="",$N28=""),"",_xlfn.BETA.INV(ABS(VLOOKUP($S$1,VLookups!$A$28:$B$29,2,FALSE)-V$3),IF($G28="L",$N28,$M28),IF($G28="L",$M28,$N28),$B28,$D28))</f>
        <v/>
      </c>
      <c r="W28" s="121" t="str">
        <f>IF(OR($M28="",$N28=""),"",_xlfn.BETA.INV(ABS(VLOOKUP($S$1,VLookups!$A$28:$B$29,2,FALSE)-W$3),IF($G28="L",$N28,$M28),IF($G28="L",$M28,$N28),$B28,$D28))</f>
        <v/>
      </c>
      <c r="X28" s="122" t="str">
        <f>IF(OR($M28="",$N28=""),"",_xlfn.BETA.INV(ABS(VLOOKUP($S$1,VLookups!$A$28:$B$29,2,FALSE)-X$3),IF($G28="L",$N28,$M28),IF($G28="L",$M28,$N28),$B28,$D28))</f>
        <v/>
      </c>
      <c r="Y28" s="121" t="str">
        <f>IF(OR($M28="",$N28=""),"",_xlfn.BETA.INV(ABS(VLOOKUP($S$1,VLookups!$A$28:$B$29,2,FALSE)-Y$3),IF($G28="L",$N28,$M28),IF($G28="L",$M28,$N28),$B28,$D28))</f>
        <v/>
      </c>
      <c r="Z28" s="122" t="str">
        <f>IF(OR($M28="",$N28=""),"",_xlfn.BETA.INV(ABS(VLOOKUP($S$1,VLookups!$A$28:$B$29,2,FALSE)-Z$3),IF($G28="L",$N28,$M28),IF($G28="L",$M28,$N28),$B28,$D28))</f>
        <v/>
      </c>
      <c r="AA28" s="121" t="str">
        <f>IF(OR($M28="",$N28=""),"",_xlfn.BETA.INV(ABS(VLOOKUP($S$1,VLookups!$A$28:$B$29,2,FALSE)-AA$3),IF($G28="L",$N28,$M28),IF($G28="L",$M28,$N28),$B28,$D28))</f>
        <v/>
      </c>
      <c r="AB28" s="122" t="str">
        <f>IF(OR($M28="",$N28=""),"",_xlfn.BETA.INV(ABS(VLOOKUP($S$1,VLookups!$A$28:$B$29,2,FALSE)-AB$3),IF($G28="L",$N28,$M28),IF($G28="L",$M28,$N28),$B28,$D28))</f>
        <v/>
      </c>
      <c r="AC28" s="121" t="str">
        <f>IF(OR($M28="",$N28=""),"",_xlfn.BETA.INV(ABS(VLOOKUP($S$1,VLookups!$A$28:$B$29,2,FALSE)-AC$3),IF($G28="L",$N28,$M28),IF($G28="L",$M28,$N28),$B28,$D28))</f>
        <v/>
      </c>
      <c r="AD28" s="122" t="str">
        <f>IF(OR($M28="",$N28=""),"",_xlfn.BETA.INV(ABS(VLOOKUP($S$1,VLookups!$A$28:$B$29,2,FALSE)-AD$3),IF($G28="L",$N28,$M28),IF($G28="L",$M28,$N28),$B28,$D28))</f>
        <v/>
      </c>
      <c r="AE28" s="121" t="str">
        <f>IF(OR($M28="",$N28=""),"",_xlfn.BETA.INV(ABS(VLOOKUP($S$1,VLookups!$A$28:$B$29,2,FALSE)-AE$3),IF($G28="L",$N28,$M28),IF($G28="L",$M28,$N28),$B28,$D28))</f>
        <v/>
      </c>
      <c r="AF28" s="122" t="str">
        <f>IF(OR($M28="",$N28=""),"",_xlfn.BETA.INV(ABS(VLOOKUP($S$1,VLookups!$A$28:$B$29,2,FALSE)-AF$3),IF($G28="L",$N28,$M28),IF($G28="L",$M28,$N28),$B28,$D28))</f>
        <v/>
      </c>
      <c r="AG28" s="17"/>
      <c r="AH28" s="208" t="str">
        <f t="shared" si="13"/>
        <v/>
      </c>
      <c r="AI28" s="206" t="str">
        <f t="shared" si="14"/>
        <v/>
      </c>
      <c r="AJ28" s="190" t="str">
        <f t="shared" si="43"/>
        <v/>
      </c>
      <c r="AK28" s="190" t="str">
        <f t="shared" si="43"/>
        <v/>
      </c>
      <c r="AL28" s="190" t="str">
        <f t="shared" si="43"/>
        <v/>
      </c>
      <c r="AM28" s="190" t="str">
        <f t="shared" si="43"/>
        <v/>
      </c>
      <c r="AN28" s="190" t="str">
        <f t="shared" si="43"/>
        <v/>
      </c>
      <c r="AO28" s="190" t="str">
        <f t="shared" si="43"/>
        <v/>
      </c>
      <c r="AP28" s="190" t="str">
        <f t="shared" si="43"/>
        <v/>
      </c>
      <c r="AQ28" s="190" t="str">
        <f t="shared" si="43"/>
        <v/>
      </c>
      <c r="AR28" s="190" t="str">
        <f t="shared" si="43"/>
        <v/>
      </c>
      <c r="AS28" s="190" t="str">
        <f t="shared" si="43"/>
        <v/>
      </c>
      <c r="AT28" s="190" t="str">
        <f t="shared" si="43"/>
        <v/>
      </c>
      <c r="AU28" s="190" t="str">
        <f t="shared" si="43"/>
        <v/>
      </c>
      <c r="AV28" s="190" t="str">
        <f t="shared" si="43"/>
        <v/>
      </c>
      <c r="AW28" s="190" t="str">
        <f t="shared" si="43"/>
        <v/>
      </c>
      <c r="AX28" s="190" t="str">
        <f t="shared" si="43"/>
        <v/>
      </c>
      <c r="AY28" s="190" t="str">
        <f t="shared" si="43"/>
        <v/>
      </c>
      <c r="AZ28" s="190" t="str">
        <f t="shared" si="43"/>
        <v/>
      </c>
      <c r="BA28" s="190" t="str">
        <f t="shared" si="43"/>
        <v/>
      </c>
      <c r="BB28" s="190" t="str">
        <f t="shared" si="43"/>
        <v/>
      </c>
      <c r="BC28" s="190" t="str">
        <f t="shared" si="43"/>
        <v/>
      </c>
      <c r="BD28" s="190" t="str">
        <f t="shared" si="43"/>
        <v/>
      </c>
      <c r="BE28" s="190" t="str">
        <f t="shared" si="43"/>
        <v/>
      </c>
      <c r="BF28" s="190" t="str">
        <f t="shared" si="43"/>
        <v/>
      </c>
      <c r="BG28" s="190" t="str">
        <f t="shared" si="43"/>
        <v/>
      </c>
      <c r="BH28" s="190" t="str">
        <f t="shared" si="43"/>
        <v/>
      </c>
      <c r="BI28" s="190" t="str">
        <f t="shared" si="43"/>
        <v/>
      </c>
      <c r="BJ28" s="190" t="str">
        <f t="shared" si="43"/>
        <v/>
      </c>
      <c r="BK28" s="190" t="str">
        <f t="shared" si="43"/>
        <v/>
      </c>
      <c r="BL28" s="190" t="str">
        <f t="shared" si="43"/>
        <v/>
      </c>
      <c r="BM28" s="190" t="str">
        <f t="shared" si="43"/>
        <v/>
      </c>
      <c r="BN28" s="190" t="str">
        <f t="shared" si="43"/>
        <v/>
      </c>
      <c r="BO28" s="190" t="str">
        <f t="shared" si="43"/>
        <v/>
      </c>
      <c r="BP28" s="190" t="str">
        <f t="shared" si="43"/>
        <v/>
      </c>
      <c r="BQ28" s="190" t="str">
        <f t="shared" si="43"/>
        <v/>
      </c>
      <c r="BR28" s="190" t="str">
        <f t="shared" si="43"/>
        <v/>
      </c>
      <c r="BS28" s="190" t="str">
        <f t="shared" si="43"/>
        <v/>
      </c>
      <c r="BT28" s="190" t="str">
        <f t="shared" si="43"/>
        <v/>
      </c>
      <c r="BU28" s="190" t="str">
        <f t="shared" si="43"/>
        <v/>
      </c>
      <c r="BV28" s="190" t="str">
        <f t="shared" si="43"/>
        <v/>
      </c>
      <c r="BW28" s="190" t="str">
        <f t="shared" si="43"/>
        <v/>
      </c>
      <c r="BX28" s="190" t="str">
        <f t="shared" si="43"/>
        <v/>
      </c>
      <c r="BY28" s="190" t="str">
        <f t="shared" si="43"/>
        <v/>
      </c>
      <c r="BZ28" s="190" t="str">
        <f t="shared" si="43"/>
        <v/>
      </c>
      <c r="CA28" s="190" t="str">
        <f t="shared" si="43"/>
        <v/>
      </c>
      <c r="CB28" s="190" t="str">
        <f t="shared" si="43"/>
        <v/>
      </c>
      <c r="CC28" s="190" t="str">
        <f t="shared" si="43"/>
        <v/>
      </c>
      <c r="CD28" s="190" t="str">
        <f t="shared" si="43"/>
        <v/>
      </c>
      <c r="CE28" s="190" t="str">
        <f t="shared" si="43"/>
        <v/>
      </c>
      <c r="CF28" s="190" t="str">
        <f t="shared" si="43"/>
        <v/>
      </c>
      <c r="CG28" s="190" t="str">
        <f t="shared" si="43"/>
        <v/>
      </c>
      <c r="CH28" s="190" t="str">
        <f t="shared" si="43"/>
        <v/>
      </c>
      <c r="CI28" s="190" t="str">
        <f t="shared" si="43"/>
        <v/>
      </c>
      <c r="CJ28" s="190" t="str">
        <f t="shared" si="43"/>
        <v/>
      </c>
      <c r="CK28" s="190" t="str">
        <f t="shared" si="43"/>
        <v/>
      </c>
      <c r="CL28" s="190" t="str">
        <f t="shared" si="43"/>
        <v/>
      </c>
      <c r="CM28" s="190" t="str">
        <f t="shared" si="43"/>
        <v/>
      </c>
      <c r="CN28" s="190" t="str">
        <f t="shared" si="43"/>
        <v/>
      </c>
      <c r="CO28" s="190" t="str">
        <f t="shared" si="43"/>
        <v/>
      </c>
      <c r="CP28" s="190" t="str">
        <f t="shared" si="43"/>
        <v/>
      </c>
      <c r="CQ28" s="190" t="str">
        <f t="shared" si="43"/>
        <v/>
      </c>
      <c r="CR28" s="190" t="str">
        <f t="shared" si="43"/>
        <v/>
      </c>
      <c r="CS28" s="190" t="str">
        <f t="shared" si="43"/>
        <v/>
      </c>
      <c r="CT28" s="190" t="str">
        <f t="shared" si="43"/>
        <v/>
      </c>
      <c r="CU28" s="190" t="str">
        <f t="shared" ref="CU28:ED35" si="48">IF(ISNONTEXT($AH28),CT28+$AH28,"")</f>
        <v/>
      </c>
      <c r="CV28" s="190" t="str">
        <f t="shared" si="48"/>
        <v/>
      </c>
      <c r="CW28" s="190" t="str">
        <f t="shared" si="48"/>
        <v/>
      </c>
      <c r="CX28" s="190" t="str">
        <f t="shared" si="48"/>
        <v/>
      </c>
      <c r="CY28" s="190" t="str">
        <f t="shared" si="48"/>
        <v/>
      </c>
      <c r="CZ28" s="190" t="str">
        <f t="shared" si="48"/>
        <v/>
      </c>
      <c r="DA28" s="190" t="str">
        <f t="shared" si="48"/>
        <v/>
      </c>
      <c r="DB28" s="190" t="str">
        <f t="shared" si="48"/>
        <v/>
      </c>
      <c r="DC28" s="190" t="str">
        <f t="shared" si="48"/>
        <v/>
      </c>
      <c r="DD28" s="190" t="str">
        <f t="shared" si="48"/>
        <v/>
      </c>
      <c r="DE28" s="190" t="str">
        <f t="shared" si="48"/>
        <v/>
      </c>
      <c r="DF28" s="190" t="str">
        <f t="shared" si="48"/>
        <v/>
      </c>
      <c r="DG28" s="190" t="str">
        <f t="shared" si="48"/>
        <v/>
      </c>
      <c r="DH28" s="190" t="str">
        <f t="shared" si="48"/>
        <v/>
      </c>
      <c r="DI28" s="190" t="str">
        <f t="shared" si="48"/>
        <v/>
      </c>
      <c r="DJ28" s="190" t="str">
        <f t="shared" si="48"/>
        <v/>
      </c>
      <c r="DK28" s="190" t="str">
        <f t="shared" si="48"/>
        <v/>
      </c>
      <c r="DL28" s="190" t="str">
        <f t="shared" si="48"/>
        <v/>
      </c>
      <c r="DM28" s="190" t="str">
        <f t="shared" si="48"/>
        <v/>
      </c>
      <c r="DN28" s="190" t="str">
        <f t="shared" si="48"/>
        <v/>
      </c>
      <c r="DO28" s="190" t="str">
        <f t="shared" si="48"/>
        <v/>
      </c>
      <c r="DP28" s="190" t="str">
        <f t="shared" si="48"/>
        <v/>
      </c>
      <c r="DQ28" s="190" t="str">
        <f t="shared" si="48"/>
        <v/>
      </c>
      <c r="DR28" s="190" t="str">
        <f t="shared" si="48"/>
        <v/>
      </c>
      <c r="DS28" s="190" t="str">
        <f t="shared" si="48"/>
        <v/>
      </c>
      <c r="DT28" s="190" t="str">
        <f t="shared" si="48"/>
        <v/>
      </c>
      <c r="DU28" s="190" t="str">
        <f t="shared" si="48"/>
        <v/>
      </c>
      <c r="DV28" s="190" t="str">
        <f t="shared" si="48"/>
        <v/>
      </c>
      <c r="DW28" s="190" t="str">
        <f t="shared" si="48"/>
        <v/>
      </c>
      <c r="DX28" s="190" t="str">
        <f t="shared" si="48"/>
        <v/>
      </c>
      <c r="DY28" s="190" t="str">
        <f t="shared" si="48"/>
        <v/>
      </c>
      <c r="DZ28" s="190" t="str">
        <f t="shared" si="48"/>
        <v/>
      </c>
      <c r="EA28" s="190" t="str">
        <f t="shared" si="48"/>
        <v/>
      </c>
      <c r="EB28" s="190" t="str">
        <f t="shared" si="48"/>
        <v/>
      </c>
      <c r="EC28" s="190" t="str">
        <f t="shared" si="48"/>
        <v/>
      </c>
      <c r="ED28" s="190" t="str">
        <f t="shared" si="48"/>
        <v/>
      </c>
      <c r="EE28" s="206" t="str">
        <f t="shared" si="16"/>
        <v/>
      </c>
      <c r="EF28" s="207" t="e">
        <f t="shared" si="41"/>
        <v>#N/A</v>
      </c>
      <c r="EG28" s="207" t="e">
        <f t="shared" si="41"/>
        <v>#N/A</v>
      </c>
      <c r="EH28" s="207" t="e">
        <f t="shared" si="41"/>
        <v>#N/A</v>
      </c>
      <c r="EI28" s="207" t="e">
        <f t="shared" si="41"/>
        <v>#N/A</v>
      </c>
      <c r="EJ28" s="207" t="e">
        <f t="shared" si="41"/>
        <v>#N/A</v>
      </c>
      <c r="EK28" s="207" t="e">
        <f t="shared" si="41"/>
        <v>#N/A</v>
      </c>
      <c r="EL28" s="207" t="e">
        <f t="shared" si="41"/>
        <v>#N/A</v>
      </c>
      <c r="EM28" s="207" t="e">
        <f t="shared" si="41"/>
        <v>#N/A</v>
      </c>
      <c r="EN28" s="207" t="e">
        <f t="shared" si="41"/>
        <v>#N/A</v>
      </c>
      <c r="EO28" s="207" t="e">
        <f t="shared" si="41"/>
        <v>#N/A</v>
      </c>
      <c r="EP28" s="207" t="e">
        <f t="shared" si="41"/>
        <v>#N/A</v>
      </c>
      <c r="EQ28" s="207" t="e">
        <f t="shared" si="41"/>
        <v>#N/A</v>
      </c>
      <c r="ER28" s="207" t="e">
        <f t="shared" si="36"/>
        <v>#N/A</v>
      </c>
      <c r="ES28" s="207" t="e">
        <f t="shared" si="36"/>
        <v>#N/A</v>
      </c>
      <c r="ET28" s="207" t="e">
        <f t="shared" si="36"/>
        <v>#N/A</v>
      </c>
      <c r="EU28" s="207" t="e">
        <f t="shared" si="36"/>
        <v>#N/A</v>
      </c>
      <c r="EV28" s="207" t="e">
        <f t="shared" si="36"/>
        <v>#N/A</v>
      </c>
      <c r="EW28" s="207" t="e">
        <f t="shared" si="36"/>
        <v>#N/A</v>
      </c>
      <c r="EX28" s="207" t="e">
        <f t="shared" si="36"/>
        <v>#N/A</v>
      </c>
      <c r="EY28" s="207" t="e">
        <f t="shared" si="36"/>
        <v>#N/A</v>
      </c>
      <c r="EZ28" s="207" t="e">
        <f t="shared" si="36"/>
        <v>#N/A</v>
      </c>
      <c r="FA28" s="207" t="e">
        <f t="shared" si="36"/>
        <v>#N/A</v>
      </c>
      <c r="FB28" s="207" t="e">
        <f t="shared" si="36"/>
        <v>#N/A</v>
      </c>
      <c r="FC28" s="207" t="e">
        <f t="shared" si="36"/>
        <v>#N/A</v>
      </c>
      <c r="FD28" s="207" t="e">
        <f t="shared" si="36"/>
        <v>#N/A</v>
      </c>
      <c r="FE28" s="207" t="e">
        <f t="shared" si="36"/>
        <v>#N/A</v>
      </c>
      <c r="FF28" s="207" t="e">
        <f t="shared" si="36"/>
        <v>#N/A</v>
      </c>
      <c r="FG28" s="207" t="e">
        <f t="shared" si="36"/>
        <v>#N/A</v>
      </c>
      <c r="FH28" s="207" t="e">
        <f t="shared" si="42"/>
        <v>#N/A</v>
      </c>
      <c r="FI28" s="207" t="e">
        <f t="shared" si="42"/>
        <v>#N/A</v>
      </c>
      <c r="FJ28" s="207" t="e">
        <f t="shared" si="42"/>
        <v>#N/A</v>
      </c>
      <c r="FK28" s="207" t="e">
        <f t="shared" si="37"/>
        <v>#N/A</v>
      </c>
      <c r="FL28" s="207" t="e">
        <f t="shared" si="37"/>
        <v>#N/A</v>
      </c>
      <c r="FM28" s="207" t="e">
        <f t="shared" si="37"/>
        <v>#N/A</v>
      </c>
      <c r="FN28" s="207" t="e">
        <f t="shared" si="37"/>
        <v>#N/A</v>
      </c>
      <c r="FO28" s="207" t="e">
        <f t="shared" si="37"/>
        <v>#N/A</v>
      </c>
      <c r="FP28" s="207" t="e">
        <f t="shared" si="37"/>
        <v>#N/A</v>
      </c>
      <c r="FQ28" s="207" t="e">
        <f t="shared" si="37"/>
        <v>#N/A</v>
      </c>
      <c r="FR28" s="207" t="e">
        <f t="shared" si="37"/>
        <v>#N/A</v>
      </c>
      <c r="FS28" s="207" t="e">
        <f t="shared" si="37"/>
        <v>#N/A</v>
      </c>
      <c r="FT28" s="207" t="e">
        <f t="shared" si="37"/>
        <v>#N/A</v>
      </c>
      <c r="FU28" s="207" t="e">
        <f t="shared" si="37"/>
        <v>#N/A</v>
      </c>
      <c r="FV28" s="207" t="e">
        <f t="shared" si="37"/>
        <v>#N/A</v>
      </c>
      <c r="FW28" s="207" t="e">
        <f t="shared" si="37"/>
        <v>#N/A</v>
      </c>
      <c r="FX28" s="207" t="e">
        <f t="shared" si="37"/>
        <v>#N/A</v>
      </c>
      <c r="FY28" s="207" t="e">
        <f t="shared" si="37"/>
        <v>#N/A</v>
      </c>
      <c r="FZ28" s="207" t="e">
        <f t="shared" si="37"/>
        <v>#N/A</v>
      </c>
      <c r="GA28" s="207" t="e">
        <f t="shared" si="38"/>
        <v>#N/A</v>
      </c>
      <c r="GB28" s="207" t="e">
        <f t="shared" si="38"/>
        <v>#N/A</v>
      </c>
      <c r="GC28" s="207" t="e">
        <f t="shared" si="38"/>
        <v>#N/A</v>
      </c>
      <c r="GD28" s="207" t="e">
        <f t="shared" si="38"/>
        <v>#N/A</v>
      </c>
      <c r="GE28" s="207" t="e">
        <f t="shared" si="38"/>
        <v>#N/A</v>
      </c>
      <c r="GF28" s="207" t="e">
        <f t="shared" si="38"/>
        <v>#N/A</v>
      </c>
      <c r="GG28" s="207" t="e">
        <f t="shared" si="38"/>
        <v>#N/A</v>
      </c>
      <c r="GH28" s="207" t="e">
        <f t="shared" si="38"/>
        <v>#N/A</v>
      </c>
      <c r="GI28" s="207" t="e">
        <f t="shared" si="38"/>
        <v>#N/A</v>
      </c>
      <c r="GJ28" s="207" t="e">
        <f t="shared" si="38"/>
        <v>#N/A</v>
      </c>
      <c r="GK28" s="207" t="e">
        <f t="shared" si="38"/>
        <v>#N/A</v>
      </c>
      <c r="GL28" s="207" t="e">
        <f t="shared" si="38"/>
        <v>#N/A</v>
      </c>
      <c r="GM28" s="207" t="e">
        <f t="shared" si="38"/>
        <v>#N/A</v>
      </c>
      <c r="GN28" s="207" t="e">
        <f t="shared" si="38"/>
        <v>#N/A</v>
      </c>
      <c r="GO28" s="207" t="e">
        <f t="shared" si="38"/>
        <v>#N/A</v>
      </c>
      <c r="GP28" s="207" t="e">
        <f t="shared" si="38"/>
        <v>#N/A</v>
      </c>
      <c r="GQ28" s="207" t="e">
        <f t="shared" si="39"/>
        <v>#N/A</v>
      </c>
      <c r="GR28" s="207" t="e">
        <f t="shared" si="18"/>
        <v>#N/A</v>
      </c>
      <c r="GS28" s="207" t="e">
        <f t="shared" si="18"/>
        <v>#N/A</v>
      </c>
      <c r="GT28" s="207" t="e">
        <f t="shared" si="18"/>
        <v>#N/A</v>
      </c>
      <c r="GU28" s="207" t="e">
        <f t="shared" si="18"/>
        <v>#N/A</v>
      </c>
      <c r="GV28" s="207" t="e">
        <f t="shared" si="18"/>
        <v>#N/A</v>
      </c>
      <c r="GW28" s="207" t="e">
        <f t="shared" si="18"/>
        <v>#N/A</v>
      </c>
      <c r="GX28" s="207" t="e">
        <f t="shared" si="18"/>
        <v>#N/A</v>
      </c>
      <c r="GY28" s="207" t="e">
        <f t="shared" si="18"/>
        <v>#N/A</v>
      </c>
      <c r="GZ28" s="207" t="e">
        <f t="shared" si="18"/>
        <v>#N/A</v>
      </c>
      <c r="HA28" s="207" t="e">
        <f t="shared" si="18"/>
        <v>#N/A</v>
      </c>
      <c r="HB28" s="207" t="e">
        <f t="shared" si="18"/>
        <v>#N/A</v>
      </c>
      <c r="HC28" s="207" t="e">
        <f t="shared" si="18"/>
        <v>#N/A</v>
      </c>
      <c r="HD28" s="207" t="e">
        <f t="shared" si="18"/>
        <v>#N/A</v>
      </c>
      <c r="HE28" s="207" t="e">
        <f t="shared" si="18"/>
        <v>#N/A</v>
      </c>
      <c r="HF28" s="207" t="e">
        <f t="shared" si="18"/>
        <v>#N/A</v>
      </c>
      <c r="HG28" s="207" t="e">
        <f t="shared" si="18"/>
        <v>#N/A</v>
      </c>
      <c r="HH28" s="207" t="e">
        <f t="shared" si="47"/>
        <v>#N/A</v>
      </c>
      <c r="HI28" s="207" t="e">
        <f t="shared" si="47"/>
        <v>#N/A</v>
      </c>
      <c r="HJ28" s="207" t="e">
        <f t="shared" si="47"/>
        <v>#N/A</v>
      </c>
      <c r="HK28" s="207" t="e">
        <f t="shared" si="44"/>
        <v>#N/A</v>
      </c>
      <c r="HL28" s="207" t="e">
        <f t="shared" si="44"/>
        <v>#N/A</v>
      </c>
      <c r="HM28" s="207" t="e">
        <f t="shared" si="44"/>
        <v>#N/A</v>
      </c>
      <c r="HN28" s="207" t="e">
        <f t="shared" si="44"/>
        <v>#N/A</v>
      </c>
      <c r="HO28" s="207" t="e">
        <f t="shared" si="44"/>
        <v>#N/A</v>
      </c>
      <c r="HP28" s="207" t="e">
        <f t="shared" si="44"/>
        <v>#N/A</v>
      </c>
      <c r="HQ28" s="207" t="e">
        <f t="shared" si="44"/>
        <v>#N/A</v>
      </c>
      <c r="HR28" s="207" t="e">
        <f t="shared" si="44"/>
        <v>#N/A</v>
      </c>
      <c r="HS28" s="207" t="e">
        <f t="shared" si="44"/>
        <v>#N/A</v>
      </c>
      <c r="HT28" s="207" t="e">
        <f t="shared" si="44"/>
        <v>#N/A</v>
      </c>
      <c r="HU28" s="207" t="e">
        <f t="shared" si="44"/>
        <v>#N/A</v>
      </c>
      <c r="HV28" s="207" t="e">
        <f t="shared" si="44"/>
        <v>#N/A</v>
      </c>
      <c r="HW28" s="207" t="e">
        <f t="shared" si="44"/>
        <v>#N/A</v>
      </c>
      <c r="HX28" s="207" t="e">
        <f t="shared" si="44"/>
        <v>#N/A</v>
      </c>
      <c r="HY28" s="207" t="e">
        <f t="shared" si="44"/>
        <v>#N/A</v>
      </c>
      <c r="HZ28" s="207" t="e">
        <f t="shared" si="44"/>
        <v>#N/A</v>
      </c>
      <c r="IA28" s="207" t="e">
        <f t="shared" si="45"/>
        <v>#N/A</v>
      </c>
      <c r="IB28" s="207" t="e">
        <f t="shared" si="27"/>
        <v>#N/A</v>
      </c>
    </row>
    <row r="29" spans="1:236" hidden="1" x14ac:dyDescent="0.25">
      <c r="A29" s="22">
        <v>26</v>
      </c>
      <c r="B29" s="124"/>
      <c r="C29" s="124"/>
      <c r="D29" s="124"/>
      <c r="E29" s="119" t="str">
        <f t="shared" si="10"/>
        <v/>
      </c>
      <c r="F29" s="23" t="str">
        <f t="shared" si="11"/>
        <v/>
      </c>
      <c r="G29" s="24" t="str">
        <f t="shared" si="12"/>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0"/>
        <v/>
      </c>
      <c r="K29" s="26"/>
      <c r="L29" s="24" t="str">
        <f>IF(OR(F29="",K29=""),"",MATCH(K29,Confidence!$A$1:$A$10,0))</f>
        <v/>
      </c>
      <c r="M29" s="27" t="str">
        <f t="shared" si="1"/>
        <v/>
      </c>
      <c r="N29" s="27" t="str">
        <f t="shared" si="2"/>
        <v/>
      </c>
      <c r="O29" s="24"/>
      <c r="P29" s="111" t="str">
        <f t="shared" si="3"/>
        <v/>
      </c>
      <c r="Q29" s="111" t="str">
        <f t="shared" si="4"/>
        <v/>
      </c>
      <c r="R29" s="39" t="str">
        <f t="shared" si="5"/>
        <v/>
      </c>
      <c r="S29" s="124"/>
      <c r="T29" s="218" t="str">
        <f>IF(AND(B29&gt;0,C29&gt;0,D29&gt;0,M29&gt;0,N29&gt;0,S29&gt;0,NOT(K29="")),ABS(VLOOKUP($S$1,VLookups!$A$28:$B$29,2,FALSE)-_xlfn.BETA.DIST(S29,IF(G29="L",N29,M29),IF(G29="L",M29,N29),TRUE,B29,D29)),"")</f>
        <v/>
      </c>
      <c r="U29" s="121" t="str">
        <f>IF(OR($M29="",$N29=""),"",_xlfn.BETA.INV(ABS(VLOOKUP($S$1,VLookups!$A$28:$B$29,2,FALSE)-U$3),IF($G29="L",$N29,$M29),IF($G29="L",$M29,$N29),$B29,$D29))</f>
        <v/>
      </c>
      <c r="V29" s="122" t="str">
        <f>IF(OR($M29="",$N29=""),"",_xlfn.BETA.INV(ABS(VLOOKUP($S$1,VLookups!$A$28:$B$29,2,FALSE)-V$3),IF($G29="L",$N29,$M29),IF($G29="L",$M29,$N29),$B29,$D29))</f>
        <v/>
      </c>
      <c r="W29" s="121" t="str">
        <f>IF(OR($M29="",$N29=""),"",_xlfn.BETA.INV(ABS(VLOOKUP($S$1,VLookups!$A$28:$B$29,2,FALSE)-W$3),IF($G29="L",$N29,$M29),IF($G29="L",$M29,$N29),$B29,$D29))</f>
        <v/>
      </c>
      <c r="X29" s="122" t="str">
        <f>IF(OR($M29="",$N29=""),"",_xlfn.BETA.INV(ABS(VLOOKUP($S$1,VLookups!$A$28:$B$29,2,FALSE)-X$3),IF($G29="L",$N29,$M29),IF($G29="L",$M29,$N29),$B29,$D29))</f>
        <v/>
      </c>
      <c r="Y29" s="121" t="str">
        <f>IF(OR($M29="",$N29=""),"",_xlfn.BETA.INV(ABS(VLOOKUP($S$1,VLookups!$A$28:$B$29,2,FALSE)-Y$3),IF($G29="L",$N29,$M29),IF($G29="L",$M29,$N29),$B29,$D29))</f>
        <v/>
      </c>
      <c r="Z29" s="122" t="str">
        <f>IF(OR($M29="",$N29=""),"",_xlfn.BETA.INV(ABS(VLOOKUP($S$1,VLookups!$A$28:$B$29,2,FALSE)-Z$3),IF($G29="L",$N29,$M29),IF($G29="L",$M29,$N29),$B29,$D29))</f>
        <v/>
      </c>
      <c r="AA29" s="121" t="str">
        <f>IF(OR($M29="",$N29=""),"",_xlfn.BETA.INV(ABS(VLOOKUP($S$1,VLookups!$A$28:$B$29,2,FALSE)-AA$3),IF($G29="L",$N29,$M29),IF($G29="L",$M29,$N29),$B29,$D29))</f>
        <v/>
      </c>
      <c r="AB29" s="122" t="str">
        <f>IF(OR($M29="",$N29=""),"",_xlfn.BETA.INV(ABS(VLOOKUP($S$1,VLookups!$A$28:$B$29,2,FALSE)-AB$3),IF($G29="L",$N29,$M29),IF($G29="L",$M29,$N29),$B29,$D29))</f>
        <v/>
      </c>
      <c r="AC29" s="121" t="str">
        <f>IF(OR($M29="",$N29=""),"",_xlfn.BETA.INV(ABS(VLOOKUP($S$1,VLookups!$A$28:$B$29,2,FALSE)-AC$3),IF($G29="L",$N29,$M29),IF($G29="L",$M29,$N29),$B29,$D29))</f>
        <v/>
      </c>
      <c r="AD29" s="122" t="str">
        <f>IF(OR($M29="",$N29=""),"",_xlfn.BETA.INV(ABS(VLOOKUP($S$1,VLookups!$A$28:$B$29,2,FALSE)-AD$3),IF($G29="L",$N29,$M29),IF($G29="L",$M29,$N29),$B29,$D29))</f>
        <v/>
      </c>
      <c r="AE29" s="121" t="str">
        <f>IF(OR($M29="",$N29=""),"",_xlfn.BETA.INV(ABS(VLOOKUP($S$1,VLookups!$A$28:$B$29,2,FALSE)-AE$3),IF($G29="L",$N29,$M29),IF($G29="L",$M29,$N29),$B29,$D29))</f>
        <v/>
      </c>
      <c r="AF29" s="122" t="str">
        <f>IF(OR($M29="",$N29=""),"",_xlfn.BETA.INV(ABS(VLOOKUP($S$1,VLookups!$A$28:$B$29,2,FALSE)-AF$3),IF($G29="L",$N29,$M29),IF($G29="L",$M29,$N29),$B29,$D29))</f>
        <v/>
      </c>
      <c r="AG29" s="17"/>
      <c r="AH29" s="208" t="str">
        <f t="shared" si="13"/>
        <v/>
      </c>
      <c r="AI29" s="206" t="str">
        <f t="shared" si="14"/>
        <v/>
      </c>
      <c r="AJ29" s="190" t="str">
        <f t="shared" ref="AJ29:CU32" si="49">IF(ISNONTEXT($AH29),AI29+$AH29,"")</f>
        <v/>
      </c>
      <c r="AK29" s="190" t="str">
        <f t="shared" si="49"/>
        <v/>
      </c>
      <c r="AL29" s="190" t="str">
        <f t="shared" si="49"/>
        <v/>
      </c>
      <c r="AM29" s="190" t="str">
        <f t="shared" si="49"/>
        <v/>
      </c>
      <c r="AN29" s="190" t="str">
        <f t="shared" si="49"/>
        <v/>
      </c>
      <c r="AO29" s="190" t="str">
        <f t="shared" si="49"/>
        <v/>
      </c>
      <c r="AP29" s="190" t="str">
        <f t="shared" si="49"/>
        <v/>
      </c>
      <c r="AQ29" s="190" t="str">
        <f t="shared" si="49"/>
        <v/>
      </c>
      <c r="AR29" s="190" t="str">
        <f t="shared" si="49"/>
        <v/>
      </c>
      <c r="AS29" s="190" t="str">
        <f t="shared" si="49"/>
        <v/>
      </c>
      <c r="AT29" s="190" t="str">
        <f t="shared" si="49"/>
        <v/>
      </c>
      <c r="AU29" s="190" t="str">
        <f t="shared" si="49"/>
        <v/>
      </c>
      <c r="AV29" s="190" t="str">
        <f t="shared" si="49"/>
        <v/>
      </c>
      <c r="AW29" s="190" t="str">
        <f t="shared" si="49"/>
        <v/>
      </c>
      <c r="AX29" s="190" t="str">
        <f t="shared" si="49"/>
        <v/>
      </c>
      <c r="AY29" s="190" t="str">
        <f t="shared" si="49"/>
        <v/>
      </c>
      <c r="AZ29" s="190" t="str">
        <f t="shared" si="49"/>
        <v/>
      </c>
      <c r="BA29" s="190" t="str">
        <f t="shared" si="49"/>
        <v/>
      </c>
      <c r="BB29" s="190" t="str">
        <f t="shared" si="49"/>
        <v/>
      </c>
      <c r="BC29" s="190" t="str">
        <f t="shared" si="49"/>
        <v/>
      </c>
      <c r="BD29" s="190" t="str">
        <f t="shared" si="49"/>
        <v/>
      </c>
      <c r="BE29" s="190" t="str">
        <f t="shared" si="49"/>
        <v/>
      </c>
      <c r="BF29" s="190" t="str">
        <f t="shared" si="49"/>
        <v/>
      </c>
      <c r="BG29" s="190" t="str">
        <f t="shared" si="49"/>
        <v/>
      </c>
      <c r="BH29" s="190" t="str">
        <f t="shared" si="49"/>
        <v/>
      </c>
      <c r="BI29" s="190" t="str">
        <f t="shared" si="49"/>
        <v/>
      </c>
      <c r="BJ29" s="190" t="str">
        <f t="shared" si="49"/>
        <v/>
      </c>
      <c r="BK29" s="190" t="str">
        <f t="shared" si="49"/>
        <v/>
      </c>
      <c r="BL29" s="190" t="str">
        <f t="shared" si="49"/>
        <v/>
      </c>
      <c r="BM29" s="190" t="str">
        <f t="shared" si="49"/>
        <v/>
      </c>
      <c r="BN29" s="190" t="str">
        <f t="shared" si="49"/>
        <v/>
      </c>
      <c r="BO29" s="190" t="str">
        <f t="shared" si="49"/>
        <v/>
      </c>
      <c r="BP29" s="190" t="str">
        <f t="shared" si="49"/>
        <v/>
      </c>
      <c r="BQ29" s="190" t="str">
        <f t="shared" si="49"/>
        <v/>
      </c>
      <c r="BR29" s="190" t="str">
        <f t="shared" si="49"/>
        <v/>
      </c>
      <c r="BS29" s="190" t="str">
        <f t="shared" si="49"/>
        <v/>
      </c>
      <c r="BT29" s="190" t="str">
        <f t="shared" si="49"/>
        <v/>
      </c>
      <c r="BU29" s="190" t="str">
        <f t="shared" si="49"/>
        <v/>
      </c>
      <c r="BV29" s="190" t="str">
        <f t="shared" si="49"/>
        <v/>
      </c>
      <c r="BW29" s="190" t="str">
        <f t="shared" si="49"/>
        <v/>
      </c>
      <c r="BX29" s="190" t="str">
        <f t="shared" si="49"/>
        <v/>
      </c>
      <c r="BY29" s="190" t="str">
        <f t="shared" si="49"/>
        <v/>
      </c>
      <c r="BZ29" s="190" t="str">
        <f t="shared" si="49"/>
        <v/>
      </c>
      <c r="CA29" s="190" t="str">
        <f t="shared" si="49"/>
        <v/>
      </c>
      <c r="CB29" s="190" t="str">
        <f t="shared" si="49"/>
        <v/>
      </c>
      <c r="CC29" s="190" t="str">
        <f t="shared" si="49"/>
        <v/>
      </c>
      <c r="CD29" s="190" t="str">
        <f t="shared" si="49"/>
        <v/>
      </c>
      <c r="CE29" s="190" t="str">
        <f t="shared" si="49"/>
        <v/>
      </c>
      <c r="CF29" s="190" t="str">
        <f t="shared" si="49"/>
        <v/>
      </c>
      <c r="CG29" s="190" t="str">
        <f t="shared" si="49"/>
        <v/>
      </c>
      <c r="CH29" s="190" t="str">
        <f t="shared" si="49"/>
        <v/>
      </c>
      <c r="CI29" s="190" t="str">
        <f t="shared" si="49"/>
        <v/>
      </c>
      <c r="CJ29" s="190" t="str">
        <f t="shared" si="49"/>
        <v/>
      </c>
      <c r="CK29" s="190" t="str">
        <f t="shared" si="49"/>
        <v/>
      </c>
      <c r="CL29" s="190" t="str">
        <f t="shared" si="49"/>
        <v/>
      </c>
      <c r="CM29" s="190" t="str">
        <f t="shared" si="49"/>
        <v/>
      </c>
      <c r="CN29" s="190" t="str">
        <f t="shared" si="49"/>
        <v/>
      </c>
      <c r="CO29" s="190" t="str">
        <f t="shared" si="49"/>
        <v/>
      </c>
      <c r="CP29" s="190" t="str">
        <f t="shared" si="49"/>
        <v/>
      </c>
      <c r="CQ29" s="190" t="str">
        <f t="shared" si="49"/>
        <v/>
      </c>
      <c r="CR29" s="190" t="str">
        <f t="shared" si="49"/>
        <v/>
      </c>
      <c r="CS29" s="190" t="str">
        <f t="shared" si="49"/>
        <v/>
      </c>
      <c r="CT29" s="190" t="str">
        <f t="shared" si="49"/>
        <v/>
      </c>
      <c r="CU29" s="190" t="str">
        <f t="shared" si="49"/>
        <v/>
      </c>
      <c r="CV29" s="190" t="str">
        <f t="shared" si="48"/>
        <v/>
      </c>
      <c r="CW29" s="190" t="str">
        <f t="shared" si="48"/>
        <v/>
      </c>
      <c r="CX29" s="190" t="str">
        <f t="shared" si="48"/>
        <v/>
      </c>
      <c r="CY29" s="190" t="str">
        <f t="shared" si="48"/>
        <v/>
      </c>
      <c r="CZ29" s="190" t="str">
        <f t="shared" si="48"/>
        <v/>
      </c>
      <c r="DA29" s="190" t="str">
        <f t="shared" si="48"/>
        <v/>
      </c>
      <c r="DB29" s="190" t="str">
        <f t="shared" si="48"/>
        <v/>
      </c>
      <c r="DC29" s="190" t="str">
        <f t="shared" si="48"/>
        <v/>
      </c>
      <c r="DD29" s="190" t="str">
        <f t="shared" si="48"/>
        <v/>
      </c>
      <c r="DE29" s="190" t="str">
        <f t="shared" si="48"/>
        <v/>
      </c>
      <c r="DF29" s="190" t="str">
        <f t="shared" si="48"/>
        <v/>
      </c>
      <c r="DG29" s="190" t="str">
        <f t="shared" si="48"/>
        <v/>
      </c>
      <c r="DH29" s="190" t="str">
        <f t="shared" si="48"/>
        <v/>
      </c>
      <c r="DI29" s="190" t="str">
        <f t="shared" si="48"/>
        <v/>
      </c>
      <c r="DJ29" s="190" t="str">
        <f t="shared" si="48"/>
        <v/>
      </c>
      <c r="DK29" s="190" t="str">
        <f t="shared" si="48"/>
        <v/>
      </c>
      <c r="DL29" s="190" t="str">
        <f t="shared" si="48"/>
        <v/>
      </c>
      <c r="DM29" s="190" t="str">
        <f t="shared" si="48"/>
        <v/>
      </c>
      <c r="DN29" s="190" t="str">
        <f t="shared" si="48"/>
        <v/>
      </c>
      <c r="DO29" s="190" t="str">
        <f t="shared" si="48"/>
        <v/>
      </c>
      <c r="DP29" s="190" t="str">
        <f t="shared" si="48"/>
        <v/>
      </c>
      <c r="DQ29" s="190" t="str">
        <f t="shared" si="48"/>
        <v/>
      </c>
      <c r="DR29" s="190" t="str">
        <f t="shared" si="48"/>
        <v/>
      </c>
      <c r="DS29" s="190" t="str">
        <f t="shared" si="48"/>
        <v/>
      </c>
      <c r="DT29" s="190" t="str">
        <f t="shared" si="48"/>
        <v/>
      </c>
      <c r="DU29" s="190" t="str">
        <f t="shared" si="48"/>
        <v/>
      </c>
      <c r="DV29" s="190" t="str">
        <f t="shared" si="48"/>
        <v/>
      </c>
      <c r="DW29" s="190" t="str">
        <f t="shared" si="48"/>
        <v/>
      </c>
      <c r="DX29" s="190" t="str">
        <f t="shared" si="48"/>
        <v/>
      </c>
      <c r="DY29" s="190" t="str">
        <f t="shared" si="48"/>
        <v/>
      </c>
      <c r="DZ29" s="190" t="str">
        <f t="shared" si="48"/>
        <v/>
      </c>
      <c r="EA29" s="190" t="str">
        <f t="shared" si="48"/>
        <v/>
      </c>
      <c r="EB29" s="190" t="str">
        <f t="shared" si="48"/>
        <v/>
      </c>
      <c r="EC29" s="190" t="str">
        <f t="shared" si="48"/>
        <v/>
      </c>
      <c r="ED29" s="190" t="str">
        <f t="shared" si="48"/>
        <v/>
      </c>
      <c r="EE29" s="206" t="str">
        <f t="shared" si="16"/>
        <v/>
      </c>
      <c r="EF29" s="207" t="e">
        <f t="shared" si="41"/>
        <v>#N/A</v>
      </c>
      <c r="EG29" s="207" t="e">
        <f t="shared" si="41"/>
        <v>#N/A</v>
      </c>
      <c r="EH29" s="207" t="e">
        <f t="shared" si="41"/>
        <v>#N/A</v>
      </c>
      <c r="EI29" s="207" t="e">
        <f t="shared" si="41"/>
        <v>#N/A</v>
      </c>
      <c r="EJ29" s="207" t="e">
        <f t="shared" si="41"/>
        <v>#N/A</v>
      </c>
      <c r="EK29" s="207" t="e">
        <f t="shared" si="41"/>
        <v>#N/A</v>
      </c>
      <c r="EL29" s="207" t="e">
        <f t="shared" si="41"/>
        <v>#N/A</v>
      </c>
      <c r="EM29" s="207" t="e">
        <f t="shared" si="41"/>
        <v>#N/A</v>
      </c>
      <c r="EN29" s="207" t="e">
        <f t="shared" si="41"/>
        <v>#N/A</v>
      </c>
      <c r="EO29" s="207" t="e">
        <f t="shared" si="41"/>
        <v>#N/A</v>
      </c>
      <c r="EP29" s="207" t="e">
        <f t="shared" si="41"/>
        <v>#N/A</v>
      </c>
      <c r="EQ29" s="207" t="e">
        <f t="shared" si="41"/>
        <v>#N/A</v>
      </c>
      <c r="ER29" s="207" t="e">
        <f t="shared" si="36"/>
        <v>#N/A</v>
      </c>
      <c r="ES29" s="207" t="e">
        <f t="shared" si="36"/>
        <v>#N/A</v>
      </c>
      <c r="ET29" s="207" t="e">
        <f t="shared" si="36"/>
        <v>#N/A</v>
      </c>
      <c r="EU29" s="207" t="e">
        <f t="shared" si="36"/>
        <v>#N/A</v>
      </c>
      <c r="EV29" s="207" t="e">
        <f t="shared" si="36"/>
        <v>#N/A</v>
      </c>
      <c r="EW29" s="207" t="e">
        <f t="shared" si="36"/>
        <v>#N/A</v>
      </c>
      <c r="EX29" s="207" t="e">
        <f t="shared" si="36"/>
        <v>#N/A</v>
      </c>
      <c r="EY29" s="207" t="e">
        <f t="shared" si="36"/>
        <v>#N/A</v>
      </c>
      <c r="EZ29" s="207" t="e">
        <f t="shared" si="36"/>
        <v>#N/A</v>
      </c>
      <c r="FA29" s="207" t="e">
        <f t="shared" si="36"/>
        <v>#N/A</v>
      </c>
      <c r="FB29" s="207" t="e">
        <f t="shared" si="36"/>
        <v>#N/A</v>
      </c>
      <c r="FC29" s="207" t="e">
        <f t="shared" si="36"/>
        <v>#N/A</v>
      </c>
      <c r="FD29" s="207" t="e">
        <f t="shared" si="36"/>
        <v>#N/A</v>
      </c>
      <c r="FE29" s="207" t="e">
        <f t="shared" si="36"/>
        <v>#N/A</v>
      </c>
      <c r="FF29" s="207" t="e">
        <f t="shared" si="36"/>
        <v>#N/A</v>
      </c>
      <c r="FG29" s="207" t="e">
        <f t="shared" si="36"/>
        <v>#N/A</v>
      </c>
      <c r="FH29" s="207" t="e">
        <f t="shared" si="42"/>
        <v>#N/A</v>
      </c>
      <c r="FI29" s="207" t="e">
        <f t="shared" si="42"/>
        <v>#N/A</v>
      </c>
      <c r="FJ29" s="207" t="e">
        <f t="shared" si="42"/>
        <v>#N/A</v>
      </c>
      <c r="FK29" s="207" t="e">
        <f t="shared" si="37"/>
        <v>#N/A</v>
      </c>
      <c r="FL29" s="207" t="e">
        <f t="shared" si="37"/>
        <v>#N/A</v>
      </c>
      <c r="FM29" s="207" t="e">
        <f t="shared" si="37"/>
        <v>#N/A</v>
      </c>
      <c r="FN29" s="207" t="e">
        <f t="shared" si="37"/>
        <v>#N/A</v>
      </c>
      <c r="FO29" s="207" t="e">
        <f t="shared" si="37"/>
        <v>#N/A</v>
      </c>
      <c r="FP29" s="207" t="e">
        <f t="shared" si="37"/>
        <v>#N/A</v>
      </c>
      <c r="FQ29" s="207" t="e">
        <f t="shared" si="37"/>
        <v>#N/A</v>
      </c>
      <c r="FR29" s="207" t="e">
        <f t="shared" si="37"/>
        <v>#N/A</v>
      </c>
      <c r="FS29" s="207" t="e">
        <f t="shared" si="37"/>
        <v>#N/A</v>
      </c>
      <c r="FT29" s="207" t="e">
        <f t="shared" si="37"/>
        <v>#N/A</v>
      </c>
      <c r="FU29" s="207" t="e">
        <f t="shared" si="37"/>
        <v>#N/A</v>
      </c>
      <c r="FV29" s="207" t="e">
        <f t="shared" si="37"/>
        <v>#N/A</v>
      </c>
      <c r="FW29" s="207" t="e">
        <f t="shared" si="37"/>
        <v>#N/A</v>
      </c>
      <c r="FX29" s="207" t="e">
        <f t="shared" si="37"/>
        <v>#N/A</v>
      </c>
      <c r="FY29" s="207" t="e">
        <f t="shared" si="37"/>
        <v>#N/A</v>
      </c>
      <c r="FZ29" s="207" t="e">
        <f t="shared" si="37"/>
        <v>#N/A</v>
      </c>
      <c r="GA29" s="207" t="e">
        <f t="shared" si="38"/>
        <v>#N/A</v>
      </c>
      <c r="GB29" s="207" t="e">
        <f t="shared" si="38"/>
        <v>#N/A</v>
      </c>
      <c r="GC29" s="207" t="e">
        <f t="shared" si="38"/>
        <v>#N/A</v>
      </c>
      <c r="GD29" s="207" t="e">
        <f t="shared" si="38"/>
        <v>#N/A</v>
      </c>
      <c r="GE29" s="207" t="e">
        <f t="shared" si="38"/>
        <v>#N/A</v>
      </c>
      <c r="GF29" s="207" t="e">
        <f t="shared" si="38"/>
        <v>#N/A</v>
      </c>
      <c r="GG29" s="207" t="e">
        <f t="shared" si="38"/>
        <v>#N/A</v>
      </c>
      <c r="GH29" s="207" t="e">
        <f t="shared" si="38"/>
        <v>#N/A</v>
      </c>
      <c r="GI29" s="207" t="e">
        <f t="shared" si="38"/>
        <v>#N/A</v>
      </c>
      <c r="GJ29" s="207" t="e">
        <f t="shared" si="38"/>
        <v>#N/A</v>
      </c>
      <c r="GK29" s="207" t="e">
        <f t="shared" si="38"/>
        <v>#N/A</v>
      </c>
      <c r="GL29" s="207" t="e">
        <f t="shared" si="38"/>
        <v>#N/A</v>
      </c>
      <c r="GM29" s="207" t="e">
        <f t="shared" si="38"/>
        <v>#N/A</v>
      </c>
      <c r="GN29" s="207" t="e">
        <f t="shared" si="38"/>
        <v>#N/A</v>
      </c>
      <c r="GO29" s="207" t="e">
        <f t="shared" si="38"/>
        <v>#N/A</v>
      </c>
      <c r="GP29" s="207" t="e">
        <f t="shared" si="38"/>
        <v>#N/A</v>
      </c>
      <c r="GQ29" s="207" t="e">
        <f t="shared" si="39"/>
        <v>#N/A</v>
      </c>
      <c r="GR29" s="207" t="e">
        <f t="shared" si="18"/>
        <v>#N/A</v>
      </c>
      <c r="GS29" s="207" t="e">
        <f t="shared" si="18"/>
        <v>#N/A</v>
      </c>
      <c r="GT29" s="207" t="e">
        <f t="shared" si="18"/>
        <v>#N/A</v>
      </c>
      <c r="GU29" s="207" t="e">
        <f t="shared" si="18"/>
        <v>#N/A</v>
      </c>
      <c r="GV29" s="207" t="e">
        <f t="shared" si="18"/>
        <v>#N/A</v>
      </c>
      <c r="GW29" s="207" t="e">
        <f t="shared" si="18"/>
        <v>#N/A</v>
      </c>
      <c r="GX29" s="207" t="e">
        <f t="shared" si="18"/>
        <v>#N/A</v>
      </c>
      <c r="GY29" s="207" t="e">
        <f t="shared" si="18"/>
        <v>#N/A</v>
      </c>
      <c r="GZ29" s="207" t="e">
        <f t="shared" si="18"/>
        <v>#N/A</v>
      </c>
      <c r="HA29" s="207" t="e">
        <f t="shared" si="18"/>
        <v>#N/A</v>
      </c>
      <c r="HB29" s="207" t="e">
        <f t="shared" si="18"/>
        <v>#N/A</v>
      </c>
      <c r="HC29" s="207" t="e">
        <f t="shared" si="18"/>
        <v>#N/A</v>
      </c>
      <c r="HD29" s="207" t="e">
        <f t="shared" si="18"/>
        <v>#N/A</v>
      </c>
      <c r="HE29" s="207" t="e">
        <f t="shared" si="18"/>
        <v>#N/A</v>
      </c>
      <c r="HF29" s="207" t="e">
        <f t="shared" si="18"/>
        <v>#N/A</v>
      </c>
      <c r="HG29" s="207" t="e">
        <f t="shared" si="18"/>
        <v>#N/A</v>
      </c>
      <c r="HH29" s="207" t="e">
        <f t="shared" si="47"/>
        <v>#N/A</v>
      </c>
      <c r="HI29" s="207" t="e">
        <f t="shared" si="47"/>
        <v>#N/A</v>
      </c>
      <c r="HJ29" s="207" t="e">
        <f t="shared" si="47"/>
        <v>#N/A</v>
      </c>
      <c r="HK29" s="207" t="e">
        <f t="shared" si="44"/>
        <v>#N/A</v>
      </c>
      <c r="HL29" s="207" t="e">
        <f t="shared" si="44"/>
        <v>#N/A</v>
      </c>
      <c r="HM29" s="207" t="e">
        <f t="shared" si="44"/>
        <v>#N/A</v>
      </c>
      <c r="HN29" s="207" t="e">
        <f t="shared" si="44"/>
        <v>#N/A</v>
      </c>
      <c r="HO29" s="207" t="e">
        <f t="shared" si="44"/>
        <v>#N/A</v>
      </c>
      <c r="HP29" s="207" t="e">
        <f t="shared" si="44"/>
        <v>#N/A</v>
      </c>
      <c r="HQ29" s="207" t="e">
        <f t="shared" si="44"/>
        <v>#N/A</v>
      </c>
      <c r="HR29" s="207" t="e">
        <f t="shared" si="44"/>
        <v>#N/A</v>
      </c>
      <c r="HS29" s="207" t="e">
        <f t="shared" si="44"/>
        <v>#N/A</v>
      </c>
      <c r="HT29" s="207" t="e">
        <f t="shared" si="44"/>
        <v>#N/A</v>
      </c>
      <c r="HU29" s="207" t="e">
        <f t="shared" si="44"/>
        <v>#N/A</v>
      </c>
      <c r="HV29" s="207" t="e">
        <f t="shared" si="44"/>
        <v>#N/A</v>
      </c>
      <c r="HW29" s="207" t="e">
        <f t="shared" si="44"/>
        <v>#N/A</v>
      </c>
      <c r="HX29" s="207" t="e">
        <f t="shared" si="44"/>
        <v>#N/A</v>
      </c>
      <c r="HY29" s="207" t="e">
        <f t="shared" si="44"/>
        <v>#N/A</v>
      </c>
      <c r="HZ29" s="207" t="e">
        <f t="shared" si="44"/>
        <v>#N/A</v>
      </c>
      <c r="IA29" s="207" t="e">
        <f t="shared" si="45"/>
        <v>#N/A</v>
      </c>
      <c r="IB29" s="207" t="e">
        <f t="shared" si="27"/>
        <v>#N/A</v>
      </c>
    </row>
    <row r="30" spans="1:236" hidden="1" x14ac:dyDescent="0.25">
      <c r="A30" s="22">
        <v>27</v>
      </c>
      <c r="B30" s="124"/>
      <c r="C30" s="124"/>
      <c r="D30" s="124"/>
      <c r="E30" s="119" t="str">
        <f t="shared" si="10"/>
        <v/>
      </c>
      <c r="F30" s="23" t="str">
        <f t="shared" si="11"/>
        <v/>
      </c>
      <c r="G30" s="24" t="str">
        <f t="shared" si="12"/>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0"/>
        <v/>
      </c>
      <c r="K30" s="26"/>
      <c r="L30" s="24" t="str">
        <f>IF(OR(F30="",K30=""),"",MATCH(K30,Confidence!$A$1:$A$10,0))</f>
        <v/>
      </c>
      <c r="M30" s="27" t="str">
        <f t="shared" si="1"/>
        <v/>
      </c>
      <c r="N30" s="27" t="str">
        <f t="shared" si="2"/>
        <v/>
      </c>
      <c r="O30" s="24"/>
      <c r="P30" s="111" t="str">
        <f t="shared" si="3"/>
        <v/>
      </c>
      <c r="Q30" s="111" t="str">
        <f t="shared" si="4"/>
        <v/>
      </c>
      <c r="R30" s="39" t="str">
        <f t="shared" si="5"/>
        <v/>
      </c>
      <c r="S30" s="124"/>
      <c r="T30" s="218" t="str">
        <f>IF(AND(B30&gt;0,C30&gt;0,D30&gt;0,M30&gt;0,N30&gt;0,S30&gt;0,NOT(K30="")),ABS(VLOOKUP($S$1,VLookups!$A$28:$B$29,2,FALSE)-_xlfn.BETA.DIST(S30,IF(G30="L",N30,M30),IF(G30="L",M30,N30),TRUE,B30,D30)),"")</f>
        <v/>
      </c>
      <c r="U30" s="121" t="str">
        <f>IF(OR($M30="",$N30=""),"",_xlfn.BETA.INV(ABS(VLOOKUP($S$1,VLookups!$A$28:$B$29,2,FALSE)-U$3),IF($G30="L",$N30,$M30),IF($G30="L",$M30,$N30),$B30,$D30))</f>
        <v/>
      </c>
      <c r="V30" s="122" t="str">
        <f>IF(OR($M30="",$N30=""),"",_xlfn.BETA.INV(ABS(VLOOKUP($S$1,VLookups!$A$28:$B$29,2,FALSE)-V$3),IF($G30="L",$N30,$M30),IF($G30="L",$M30,$N30),$B30,$D30))</f>
        <v/>
      </c>
      <c r="W30" s="121" t="str">
        <f>IF(OR($M30="",$N30=""),"",_xlfn.BETA.INV(ABS(VLOOKUP($S$1,VLookups!$A$28:$B$29,2,FALSE)-W$3),IF($G30="L",$N30,$M30),IF($G30="L",$M30,$N30),$B30,$D30))</f>
        <v/>
      </c>
      <c r="X30" s="122" t="str">
        <f>IF(OR($M30="",$N30=""),"",_xlfn.BETA.INV(ABS(VLOOKUP($S$1,VLookups!$A$28:$B$29,2,FALSE)-X$3),IF($G30="L",$N30,$M30),IF($G30="L",$M30,$N30),$B30,$D30))</f>
        <v/>
      </c>
      <c r="Y30" s="121" t="str">
        <f>IF(OR($M30="",$N30=""),"",_xlfn.BETA.INV(ABS(VLOOKUP($S$1,VLookups!$A$28:$B$29,2,FALSE)-Y$3),IF($G30="L",$N30,$M30),IF($G30="L",$M30,$N30),$B30,$D30))</f>
        <v/>
      </c>
      <c r="Z30" s="122" t="str">
        <f>IF(OR($M30="",$N30=""),"",_xlfn.BETA.INV(ABS(VLOOKUP($S$1,VLookups!$A$28:$B$29,2,FALSE)-Z$3),IF($G30="L",$N30,$M30),IF($G30="L",$M30,$N30),$B30,$D30))</f>
        <v/>
      </c>
      <c r="AA30" s="121" t="str">
        <f>IF(OR($M30="",$N30=""),"",_xlfn.BETA.INV(ABS(VLOOKUP($S$1,VLookups!$A$28:$B$29,2,FALSE)-AA$3),IF($G30="L",$N30,$M30),IF($G30="L",$M30,$N30),$B30,$D30))</f>
        <v/>
      </c>
      <c r="AB30" s="122" t="str">
        <f>IF(OR($M30="",$N30=""),"",_xlfn.BETA.INV(ABS(VLOOKUP($S$1,VLookups!$A$28:$B$29,2,FALSE)-AB$3),IF($G30="L",$N30,$M30),IF($G30="L",$M30,$N30),$B30,$D30))</f>
        <v/>
      </c>
      <c r="AC30" s="121" t="str">
        <f>IF(OR($M30="",$N30=""),"",_xlfn.BETA.INV(ABS(VLOOKUP($S$1,VLookups!$A$28:$B$29,2,FALSE)-AC$3),IF($G30="L",$N30,$M30),IF($G30="L",$M30,$N30),$B30,$D30))</f>
        <v/>
      </c>
      <c r="AD30" s="122" t="str">
        <f>IF(OR($M30="",$N30=""),"",_xlfn.BETA.INV(ABS(VLOOKUP($S$1,VLookups!$A$28:$B$29,2,FALSE)-AD$3),IF($G30="L",$N30,$M30),IF($G30="L",$M30,$N30),$B30,$D30))</f>
        <v/>
      </c>
      <c r="AE30" s="121" t="str">
        <f>IF(OR($M30="",$N30=""),"",_xlfn.BETA.INV(ABS(VLOOKUP($S$1,VLookups!$A$28:$B$29,2,FALSE)-AE$3),IF($G30="L",$N30,$M30),IF($G30="L",$M30,$N30),$B30,$D30))</f>
        <v/>
      </c>
      <c r="AF30" s="122" t="str">
        <f>IF(OR($M30="",$N30=""),"",_xlfn.BETA.INV(ABS(VLOOKUP($S$1,VLookups!$A$28:$B$29,2,FALSE)-AF$3),IF($G30="L",$N30,$M30),IF($G30="L",$M30,$N30),$B30,$D30))</f>
        <v/>
      </c>
      <c r="AG30" s="17"/>
      <c r="AH30" s="208" t="str">
        <f t="shared" si="13"/>
        <v/>
      </c>
      <c r="AI30" s="206" t="str">
        <f t="shared" si="14"/>
        <v/>
      </c>
      <c r="AJ30" s="190" t="str">
        <f t="shared" si="49"/>
        <v/>
      </c>
      <c r="AK30" s="190" t="str">
        <f t="shared" si="49"/>
        <v/>
      </c>
      <c r="AL30" s="190" t="str">
        <f t="shared" si="49"/>
        <v/>
      </c>
      <c r="AM30" s="190" t="str">
        <f t="shared" si="49"/>
        <v/>
      </c>
      <c r="AN30" s="190" t="str">
        <f t="shared" si="49"/>
        <v/>
      </c>
      <c r="AO30" s="190" t="str">
        <f t="shared" si="49"/>
        <v/>
      </c>
      <c r="AP30" s="190" t="str">
        <f t="shared" si="49"/>
        <v/>
      </c>
      <c r="AQ30" s="190" t="str">
        <f t="shared" si="49"/>
        <v/>
      </c>
      <c r="AR30" s="190" t="str">
        <f t="shared" si="49"/>
        <v/>
      </c>
      <c r="AS30" s="190" t="str">
        <f t="shared" si="49"/>
        <v/>
      </c>
      <c r="AT30" s="190" t="str">
        <f t="shared" si="49"/>
        <v/>
      </c>
      <c r="AU30" s="190" t="str">
        <f t="shared" si="49"/>
        <v/>
      </c>
      <c r="AV30" s="190" t="str">
        <f t="shared" si="49"/>
        <v/>
      </c>
      <c r="AW30" s="190" t="str">
        <f t="shared" si="49"/>
        <v/>
      </c>
      <c r="AX30" s="190" t="str">
        <f t="shared" si="49"/>
        <v/>
      </c>
      <c r="AY30" s="190" t="str">
        <f t="shared" si="49"/>
        <v/>
      </c>
      <c r="AZ30" s="190" t="str">
        <f t="shared" si="49"/>
        <v/>
      </c>
      <c r="BA30" s="190" t="str">
        <f t="shared" si="49"/>
        <v/>
      </c>
      <c r="BB30" s="190" t="str">
        <f t="shared" si="49"/>
        <v/>
      </c>
      <c r="BC30" s="190" t="str">
        <f t="shared" si="49"/>
        <v/>
      </c>
      <c r="BD30" s="190" t="str">
        <f t="shared" si="49"/>
        <v/>
      </c>
      <c r="BE30" s="190" t="str">
        <f t="shared" si="49"/>
        <v/>
      </c>
      <c r="BF30" s="190" t="str">
        <f t="shared" si="49"/>
        <v/>
      </c>
      <c r="BG30" s="190" t="str">
        <f t="shared" si="49"/>
        <v/>
      </c>
      <c r="BH30" s="190" t="str">
        <f t="shared" si="49"/>
        <v/>
      </c>
      <c r="BI30" s="190" t="str">
        <f t="shared" si="49"/>
        <v/>
      </c>
      <c r="BJ30" s="190" t="str">
        <f t="shared" si="49"/>
        <v/>
      </c>
      <c r="BK30" s="190" t="str">
        <f t="shared" si="49"/>
        <v/>
      </c>
      <c r="BL30" s="190" t="str">
        <f t="shared" si="49"/>
        <v/>
      </c>
      <c r="BM30" s="190" t="str">
        <f t="shared" si="49"/>
        <v/>
      </c>
      <c r="BN30" s="190" t="str">
        <f t="shared" si="49"/>
        <v/>
      </c>
      <c r="BO30" s="190" t="str">
        <f t="shared" si="49"/>
        <v/>
      </c>
      <c r="BP30" s="190" t="str">
        <f t="shared" si="49"/>
        <v/>
      </c>
      <c r="BQ30" s="190" t="str">
        <f t="shared" si="49"/>
        <v/>
      </c>
      <c r="BR30" s="190" t="str">
        <f t="shared" si="49"/>
        <v/>
      </c>
      <c r="BS30" s="190" t="str">
        <f t="shared" si="49"/>
        <v/>
      </c>
      <c r="BT30" s="190" t="str">
        <f t="shared" si="49"/>
        <v/>
      </c>
      <c r="BU30" s="190" t="str">
        <f t="shared" si="49"/>
        <v/>
      </c>
      <c r="BV30" s="190" t="str">
        <f t="shared" si="49"/>
        <v/>
      </c>
      <c r="BW30" s="190" t="str">
        <f t="shared" si="49"/>
        <v/>
      </c>
      <c r="BX30" s="190" t="str">
        <f t="shared" si="49"/>
        <v/>
      </c>
      <c r="BY30" s="190" t="str">
        <f t="shared" si="49"/>
        <v/>
      </c>
      <c r="BZ30" s="190" t="str">
        <f t="shared" si="49"/>
        <v/>
      </c>
      <c r="CA30" s="190" t="str">
        <f t="shared" si="49"/>
        <v/>
      </c>
      <c r="CB30" s="190" t="str">
        <f t="shared" si="49"/>
        <v/>
      </c>
      <c r="CC30" s="190" t="str">
        <f t="shared" si="49"/>
        <v/>
      </c>
      <c r="CD30" s="190" t="str">
        <f t="shared" si="49"/>
        <v/>
      </c>
      <c r="CE30" s="190" t="str">
        <f t="shared" si="49"/>
        <v/>
      </c>
      <c r="CF30" s="190" t="str">
        <f t="shared" si="49"/>
        <v/>
      </c>
      <c r="CG30" s="190" t="str">
        <f t="shared" si="49"/>
        <v/>
      </c>
      <c r="CH30" s="190" t="str">
        <f t="shared" si="49"/>
        <v/>
      </c>
      <c r="CI30" s="190" t="str">
        <f t="shared" si="49"/>
        <v/>
      </c>
      <c r="CJ30" s="190" t="str">
        <f t="shared" si="49"/>
        <v/>
      </c>
      <c r="CK30" s="190" t="str">
        <f t="shared" si="49"/>
        <v/>
      </c>
      <c r="CL30" s="190" t="str">
        <f t="shared" si="49"/>
        <v/>
      </c>
      <c r="CM30" s="190" t="str">
        <f t="shared" si="49"/>
        <v/>
      </c>
      <c r="CN30" s="190" t="str">
        <f t="shared" si="49"/>
        <v/>
      </c>
      <c r="CO30" s="190" t="str">
        <f t="shared" si="49"/>
        <v/>
      </c>
      <c r="CP30" s="190" t="str">
        <f t="shared" si="49"/>
        <v/>
      </c>
      <c r="CQ30" s="190" t="str">
        <f t="shared" si="49"/>
        <v/>
      </c>
      <c r="CR30" s="190" t="str">
        <f t="shared" si="49"/>
        <v/>
      </c>
      <c r="CS30" s="190" t="str">
        <f t="shared" si="49"/>
        <v/>
      </c>
      <c r="CT30" s="190" t="str">
        <f t="shared" si="49"/>
        <v/>
      </c>
      <c r="CU30" s="190" t="str">
        <f t="shared" si="49"/>
        <v/>
      </c>
      <c r="CV30" s="190" t="str">
        <f t="shared" si="48"/>
        <v/>
      </c>
      <c r="CW30" s="190" t="str">
        <f t="shared" si="48"/>
        <v/>
      </c>
      <c r="CX30" s="190" t="str">
        <f t="shared" si="48"/>
        <v/>
      </c>
      <c r="CY30" s="190" t="str">
        <f t="shared" si="48"/>
        <v/>
      </c>
      <c r="CZ30" s="190" t="str">
        <f t="shared" si="48"/>
        <v/>
      </c>
      <c r="DA30" s="190" t="str">
        <f t="shared" si="48"/>
        <v/>
      </c>
      <c r="DB30" s="190" t="str">
        <f t="shared" si="48"/>
        <v/>
      </c>
      <c r="DC30" s="190" t="str">
        <f t="shared" si="48"/>
        <v/>
      </c>
      <c r="DD30" s="190" t="str">
        <f t="shared" si="48"/>
        <v/>
      </c>
      <c r="DE30" s="190" t="str">
        <f t="shared" si="48"/>
        <v/>
      </c>
      <c r="DF30" s="190" t="str">
        <f t="shared" si="48"/>
        <v/>
      </c>
      <c r="DG30" s="190" t="str">
        <f t="shared" si="48"/>
        <v/>
      </c>
      <c r="DH30" s="190" t="str">
        <f t="shared" si="48"/>
        <v/>
      </c>
      <c r="DI30" s="190" t="str">
        <f t="shared" si="48"/>
        <v/>
      </c>
      <c r="DJ30" s="190" t="str">
        <f t="shared" si="48"/>
        <v/>
      </c>
      <c r="DK30" s="190" t="str">
        <f t="shared" si="48"/>
        <v/>
      </c>
      <c r="DL30" s="190" t="str">
        <f t="shared" si="48"/>
        <v/>
      </c>
      <c r="DM30" s="190" t="str">
        <f t="shared" si="48"/>
        <v/>
      </c>
      <c r="DN30" s="190" t="str">
        <f t="shared" si="48"/>
        <v/>
      </c>
      <c r="DO30" s="190" t="str">
        <f t="shared" si="48"/>
        <v/>
      </c>
      <c r="DP30" s="190" t="str">
        <f t="shared" si="48"/>
        <v/>
      </c>
      <c r="DQ30" s="190" t="str">
        <f t="shared" si="48"/>
        <v/>
      </c>
      <c r="DR30" s="190" t="str">
        <f t="shared" si="48"/>
        <v/>
      </c>
      <c r="DS30" s="190" t="str">
        <f t="shared" si="48"/>
        <v/>
      </c>
      <c r="DT30" s="190" t="str">
        <f t="shared" si="48"/>
        <v/>
      </c>
      <c r="DU30" s="190" t="str">
        <f t="shared" si="48"/>
        <v/>
      </c>
      <c r="DV30" s="190" t="str">
        <f t="shared" si="48"/>
        <v/>
      </c>
      <c r="DW30" s="190" t="str">
        <f t="shared" si="48"/>
        <v/>
      </c>
      <c r="DX30" s="190" t="str">
        <f t="shared" si="48"/>
        <v/>
      </c>
      <c r="DY30" s="190" t="str">
        <f t="shared" si="48"/>
        <v/>
      </c>
      <c r="DZ30" s="190" t="str">
        <f t="shared" si="48"/>
        <v/>
      </c>
      <c r="EA30" s="190" t="str">
        <f t="shared" si="48"/>
        <v/>
      </c>
      <c r="EB30" s="190" t="str">
        <f t="shared" si="48"/>
        <v/>
      </c>
      <c r="EC30" s="190" t="str">
        <f t="shared" si="48"/>
        <v/>
      </c>
      <c r="ED30" s="190" t="str">
        <f t="shared" si="48"/>
        <v/>
      </c>
      <c r="EE30" s="206" t="str">
        <f t="shared" si="16"/>
        <v/>
      </c>
      <c r="EF30" s="207" t="e">
        <f t="shared" si="41"/>
        <v>#N/A</v>
      </c>
      <c r="EG30" s="207" t="e">
        <f t="shared" si="41"/>
        <v>#N/A</v>
      </c>
      <c r="EH30" s="207" t="e">
        <f t="shared" si="41"/>
        <v>#N/A</v>
      </c>
      <c r="EI30" s="207" t="e">
        <f t="shared" si="41"/>
        <v>#N/A</v>
      </c>
      <c r="EJ30" s="207" t="e">
        <f t="shared" si="41"/>
        <v>#N/A</v>
      </c>
      <c r="EK30" s="207" t="e">
        <f t="shared" si="41"/>
        <v>#N/A</v>
      </c>
      <c r="EL30" s="207" t="e">
        <f t="shared" si="41"/>
        <v>#N/A</v>
      </c>
      <c r="EM30" s="207" t="e">
        <f t="shared" si="41"/>
        <v>#N/A</v>
      </c>
      <c r="EN30" s="207" t="e">
        <f t="shared" si="41"/>
        <v>#N/A</v>
      </c>
      <c r="EO30" s="207" t="e">
        <f t="shared" si="41"/>
        <v>#N/A</v>
      </c>
      <c r="EP30" s="207" t="e">
        <f t="shared" si="41"/>
        <v>#N/A</v>
      </c>
      <c r="EQ30" s="207" t="e">
        <f t="shared" si="41"/>
        <v>#N/A</v>
      </c>
      <c r="ER30" s="207" t="e">
        <f t="shared" si="36"/>
        <v>#N/A</v>
      </c>
      <c r="ES30" s="207" t="e">
        <f t="shared" si="36"/>
        <v>#N/A</v>
      </c>
      <c r="ET30" s="207" t="e">
        <f t="shared" si="36"/>
        <v>#N/A</v>
      </c>
      <c r="EU30" s="207" t="e">
        <f t="shared" si="36"/>
        <v>#N/A</v>
      </c>
      <c r="EV30" s="207" t="e">
        <f t="shared" si="36"/>
        <v>#N/A</v>
      </c>
      <c r="EW30" s="207" t="e">
        <f t="shared" si="36"/>
        <v>#N/A</v>
      </c>
      <c r="EX30" s="207" t="e">
        <f t="shared" si="36"/>
        <v>#N/A</v>
      </c>
      <c r="EY30" s="207" t="e">
        <f t="shared" si="36"/>
        <v>#N/A</v>
      </c>
      <c r="EZ30" s="207" t="e">
        <f t="shared" si="36"/>
        <v>#N/A</v>
      </c>
      <c r="FA30" s="207" t="e">
        <f t="shared" si="36"/>
        <v>#N/A</v>
      </c>
      <c r="FB30" s="207" t="e">
        <f t="shared" si="36"/>
        <v>#N/A</v>
      </c>
      <c r="FC30" s="207" t="e">
        <f t="shared" si="36"/>
        <v>#N/A</v>
      </c>
      <c r="FD30" s="207" t="e">
        <f t="shared" si="36"/>
        <v>#N/A</v>
      </c>
      <c r="FE30" s="207" t="e">
        <f t="shared" si="36"/>
        <v>#N/A</v>
      </c>
      <c r="FF30" s="207" t="e">
        <f t="shared" si="36"/>
        <v>#N/A</v>
      </c>
      <c r="FG30" s="207" t="e">
        <f t="shared" si="36"/>
        <v>#N/A</v>
      </c>
      <c r="FH30" s="207" t="e">
        <f t="shared" si="42"/>
        <v>#N/A</v>
      </c>
      <c r="FI30" s="207" t="e">
        <f t="shared" si="42"/>
        <v>#N/A</v>
      </c>
      <c r="FJ30" s="207" t="e">
        <f t="shared" si="42"/>
        <v>#N/A</v>
      </c>
      <c r="FK30" s="207" t="e">
        <f t="shared" si="37"/>
        <v>#N/A</v>
      </c>
      <c r="FL30" s="207" t="e">
        <f t="shared" si="37"/>
        <v>#N/A</v>
      </c>
      <c r="FM30" s="207" t="e">
        <f t="shared" si="37"/>
        <v>#N/A</v>
      </c>
      <c r="FN30" s="207" t="e">
        <f t="shared" si="37"/>
        <v>#N/A</v>
      </c>
      <c r="FO30" s="207" t="e">
        <f t="shared" si="37"/>
        <v>#N/A</v>
      </c>
      <c r="FP30" s="207" t="e">
        <f t="shared" si="37"/>
        <v>#N/A</v>
      </c>
      <c r="FQ30" s="207" t="e">
        <f t="shared" si="37"/>
        <v>#N/A</v>
      </c>
      <c r="FR30" s="207" t="e">
        <f t="shared" si="37"/>
        <v>#N/A</v>
      </c>
      <c r="FS30" s="207" t="e">
        <f t="shared" si="37"/>
        <v>#N/A</v>
      </c>
      <c r="FT30" s="207" t="e">
        <f t="shared" si="37"/>
        <v>#N/A</v>
      </c>
      <c r="FU30" s="207" t="e">
        <f t="shared" si="37"/>
        <v>#N/A</v>
      </c>
      <c r="FV30" s="207" t="e">
        <f t="shared" si="37"/>
        <v>#N/A</v>
      </c>
      <c r="FW30" s="207" t="e">
        <f t="shared" si="37"/>
        <v>#N/A</v>
      </c>
      <c r="FX30" s="207" t="e">
        <f t="shared" si="37"/>
        <v>#N/A</v>
      </c>
      <c r="FY30" s="207" t="e">
        <f t="shared" si="37"/>
        <v>#N/A</v>
      </c>
      <c r="FZ30" s="207" t="e">
        <f t="shared" si="37"/>
        <v>#N/A</v>
      </c>
      <c r="GA30" s="207" t="e">
        <f t="shared" si="38"/>
        <v>#N/A</v>
      </c>
      <c r="GB30" s="207" t="e">
        <f t="shared" si="38"/>
        <v>#N/A</v>
      </c>
      <c r="GC30" s="207" t="e">
        <f t="shared" si="38"/>
        <v>#N/A</v>
      </c>
      <c r="GD30" s="207" t="e">
        <f t="shared" si="38"/>
        <v>#N/A</v>
      </c>
      <c r="GE30" s="207" t="e">
        <f t="shared" si="38"/>
        <v>#N/A</v>
      </c>
      <c r="GF30" s="207" t="e">
        <f t="shared" si="38"/>
        <v>#N/A</v>
      </c>
      <c r="GG30" s="207" t="e">
        <f t="shared" si="38"/>
        <v>#N/A</v>
      </c>
      <c r="GH30" s="207" t="e">
        <f t="shared" si="38"/>
        <v>#N/A</v>
      </c>
      <c r="GI30" s="207" t="e">
        <f t="shared" si="38"/>
        <v>#N/A</v>
      </c>
      <c r="GJ30" s="207" t="e">
        <f t="shared" si="38"/>
        <v>#N/A</v>
      </c>
      <c r="GK30" s="207" t="e">
        <f t="shared" si="38"/>
        <v>#N/A</v>
      </c>
      <c r="GL30" s="207" t="e">
        <f t="shared" si="38"/>
        <v>#N/A</v>
      </c>
      <c r="GM30" s="207" t="e">
        <f t="shared" si="38"/>
        <v>#N/A</v>
      </c>
      <c r="GN30" s="207" t="e">
        <f t="shared" si="38"/>
        <v>#N/A</v>
      </c>
      <c r="GO30" s="207" t="e">
        <f t="shared" si="38"/>
        <v>#N/A</v>
      </c>
      <c r="GP30" s="207" t="e">
        <f t="shared" si="38"/>
        <v>#N/A</v>
      </c>
      <c r="GQ30" s="207" t="e">
        <f t="shared" si="39"/>
        <v>#N/A</v>
      </c>
      <c r="GR30" s="207" t="e">
        <f t="shared" si="18"/>
        <v>#N/A</v>
      </c>
      <c r="GS30" s="207" t="e">
        <f t="shared" si="18"/>
        <v>#N/A</v>
      </c>
      <c r="GT30" s="207" t="e">
        <f t="shared" si="18"/>
        <v>#N/A</v>
      </c>
      <c r="GU30" s="207" t="e">
        <f t="shared" si="18"/>
        <v>#N/A</v>
      </c>
      <c r="GV30" s="207" t="e">
        <f t="shared" si="18"/>
        <v>#N/A</v>
      </c>
      <c r="GW30" s="207" t="e">
        <f t="shared" si="18"/>
        <v>#N/A</v>
      </c>
      <c r="GX30" s="207" t="e">
        <f t="shared" si="18"/>
        <v>#N/A</v>
      </c>
      <c r="GY30" s="207" t="e">
        <f t="shared" si="18"/>
        <v>#N/A</v>
      </c>
      <c r="GZ30" s="207" t="e">
        <f t="shared" si="18"/>
        <v>#N/A</v>
      </c>
      <c r="HA30" s="207" t="e">
        <f t="shared" si="18"/>
        <v>#N/A</v>
      </c>
      <c r="HB30" s="207" t="e">
        <f t="shared" si="18"/>
        <v>#N/A</v>
      </c>
      <c r="HC30" s="207" t="e">
        <f t="shared" si="18"/>
        <v>#N/A</v>
      </c>
      <c r="HD30" s="207" t="e">
        <f t="shared" si="18"/>
        <v>#N/A</v>
      </c>
      <c r="HE30" s="207" t="e">
        <f t="shared" si="18"/>
        <v>#N/A</v>
      </c>
      <c r="HF30" s="207" t="e">
        <f t="shared" si="18"/>
        <v>#N/A</v>
      </c>
      <c r="HG30" s="207" t="e">
        <f t="shared" si="18"/>
        <v>#N/A</v>
      </c>
      <c r="HH30" s="207" t="e">
        <f t="shared" si="47"/>
        <v>#N/A</v>
      </c>
      <c r="HI30" s="207" t="e">
        <f t="shared" si="47"/>
        <v>#N/A</v>
      </c>
      <c r="HJ30" s="207" t="e">
        <f t="shared" si="47"/>
        <v>#N/A</v>
      </c>
      <c r="HK30" s="207" t="e">
        <f t="shared" si="44"/>
        <v>#N/A</v>
      </c>
      <c r="HL30" s="207" t="e">
        <f t="shared" si="44"/>
        <v>#N/A</v>
      </c>
      <c r="HM30" s="207" t="e">
        <f t="shared" si="44"/>
        <v>#N/A</v>
      </c>
      <c r="HN30" s="207" t="e">
        <f t="shared" si="44"/>
        <v>#N/A</v>
      </c>
      <c r="HO30" s="207" t="e">
        <f t="shared" si="44"/>
        <v>#N/A</v>
      </c>
      <c r="HP30" s="207" t="e">
        <f t="shared" si="44"/>
        <v>#N/A</v>
      </c>
      <c r="HQ30" s="207" t="e">
        <f t="shared" si="44"/>
        <v>#N/A</v>
      </c>
      <c r="HR30" s="207" t="e">
        <f t="shared" si="44"/>
        <v>#N/A</v>
      </c>
      <c r="HS30" s="207" t="e">
        <f t="shared" si="44"/>
        <v>#N/A</v>
      </c>
      <c r="HT30" s="207" t="e">
        <f t="shared" si="44"/>
        <v>#N/A</v>
      </c>
      <c r="HU30" s="207" t="e">
        <f t="shared" si="44"/>
        <v>#N/A</v>
      </c>
      <c r="HV30" s="207" t="e">
        <f t="shared" si="44"/>
        <v>#N/A</v>
      </c>
      <c r="HW30" s="207" t="e">
        <f t="shared" si="44"/>
        <v>#N/A</v>
      </c>
      <c r="HX30" s="207" t="e">
        <f t="shared" si="44"/>
        <v>#N/A</v>
      </c>
      <c r="HY30" s="207" t="e">
        <f t="shared" si="44"/>
        <v>#N/A</v>
      </c>
      <c r="HZ30" s="207" t="e">
        <f t="shared" si="44"/>
        <v>#N/A</v>
      </c>
      <c r="IA30" s="207" t="e">
        <f t="shared" si="45"/>
        <v>#N/A</v>
      </c>
      <c r="IB30" s="207" t="e">
        <f t="shared" si="27"/>
        <v>#N/A</v>
      </c>
    </row>
    <row r="31" spans="1:236" hidden="1" x14ac:dyDescent="0.25">
      <c r="A31" s="22">
        <v>28</v>
      </c>
      <c r="B31" s="124"/>
      <c r="C31" s="124"/>
      <c r="D31" s="124"/>
      <c r="E31" s="119" t="str">
        <f t="shared" si="10"/>
        <v/>
      </c>
      <c r="F31" s="23" t="str">
        <f t="shared" si="11"/>
        <v/>
      </c>
      <c r="G31" s="24" t="str">
        <f t="shared" si="12"/>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0"/>
        <v/>
      </c>
      <c r="K31" s="26"/>
      <c r="L31" s="24" t="str">
        <f>IF(OR(F31="",K31=""),"",MATCH(K31,Confidence!$A$1:$A$10,0))</f>
        <v/>
      </c>
      <c r="M31" s="27" t="str">
        <f t="shared" si="1"/>
        <v/>
      </c>
      <c r="N31" s="27" t="str">
        <f t="shared" si="2"/>
        <v/>
      </c>
      <c r="O31" s="24"/>
      <c r="P31" s="111" t="str">
        <f t="shared" si="3"/>
        <v/>
      </c>
      <c r="Q31" s="111" t="str">
        <f t="shared" si="4"/>
        <v/>
      </c>
      <c r="R31" s="39" t="str">
        <f t="shared" si="5"/>
        <v/>
      </c>
      <c r="S31" s="124"/>
      <c r="T31" s="218" t="str">
        <f>IF(AND(B31&gt;0,C31&gt;0,D31&gt;0,M31&gt;0,N31&gt;0,S31&gt;0,NOT(K31="")),ABS(VLOOKUP($S$1,VLookups!$A$28:$B$29,2,FALSE)-_xlfn.BETA.DIST(S31,IF(G31="L",N31,M31),IF(G31="L",M31,N31),TRUE,B31,D31)),"")</f>
        <v/>
      </c>
      <c r="U31" s="121" t="str">
        <f>IF(OR($M31="",$N31=""),"",_xlfn.BETA.INV(ABS(VLOOKUP($S$1,VLookups!$A$28:$B$29,2,FALSE)-U$3),IF($G31="L",$N31,$M31),IF($G31="L",$M31,$N31),$B31,$D31))</f>
        <v/>
      </c>
      <c r="V31" s="122" t="str">
        <f>IF(OR($M31="",$N31=""),"",_xlfn.BETA.INV(ABS(VLOOKUP($S$1,VLookups!$A$28:$B$29,2,FALSE)-V$3),IF($G31="L",$N31,$M31),IF($G31="L",$M31,$N31),$B31,$D31))</f>
        <v/>
      </c>
      <c r="W31" s="121" t="str">
        <f>IF(OR($M31="",$N31=""),"",_xlfn.BETA.INV(ABS(VLOOKUP($S$1,VLookups!$A$28:$B$29,2,FALSE)-W$3),IF($G31="L",$N31,$M31),IF($G31="L",$M31,$N31),$B31,$D31))</f>
        <v/>
      </c>
      <c r="X31" s="122" t="str">
        <f>IF(OR($M31="",$N31=""),"",_xlfn.BETA.INV(ABS(VLOOKUP($S$1,VLookups!$A$28:$B$29,2,FALSE)-X$3),IF($G31="L",$N31,$M31),IF($G31="L",$M31,$N31),$B31,$D31))</f>
        <v/>
      </c>
      <c r="Y31" s="121" t="str">
        <f>IF(OR($M31="",$N31=""),"",_xlfn.BETA.INV(ABS(VLOOKUP($S$1,VLookups!$A$28:$B$29,2,FALSE)-Y$3),IF($G31="L",$N31,$M31),IF($G31="L",$M31,$N31),$B31,$D31))</f>
        <v/>
      </c>
      <c r="Z31" s="122" t="str">
        <f>IF(OR($M31="",$N31=""),"",_xlfn.BETA.INV(ABS(VLOOKUP($S$1,VLookups!$A$28:$B$29,2,FALSE)-Z$3),IF($G31="L",$N31,$M31),IF($G31="L",$M31,$N31),$B31,$D31))</f>
        <v/>
      </c>
      <c r="AA31" s="121" t="str">
        <f>IF(OR($M31="",$N31=""),"",_xlfn.BETA.INV(ABS(VLOOKUP($S$1,VLookups!$A$28:$B$29,2,FALSE)-AA$3),IF($G31="L",$N31,$M31),IF($G31="L",$M31,$N31),$B31,$D31))</f>
        <v/>
      </c>
      <c r="AB31" s="122" t="str">
        <f>IF(OR($M31="",$N31=""),"",_xlfn.BETA.INV(ABS(VLOOKUP($S$1,VLookups!$A$28:$B$29,2,FALSE)-AB$3),IF($G31="L",$N31,$M31),IF($G31="L",$M31,$N31),$B31,$D31))</f>
        <v/>
      </c>
      <c r="AC31" s="121" t="str">
        <f>IF(OR($M31="",$N31=""),"",_xlfn.BETA.INV(ABS(VLOOKUP($S$1,VLookups!$A$28:$B$29,2,FALSE)-AC$3),IF($G31="L",$N31,$M31),IF($G31="L",$M31,$N31),$B31,$D31))</f>
        <v/>
      </c>
      <c r="AD31" s="122" t="str">
        <f>IF(OR($M31="",$N31=""),"",_xlfn.BETA.INV(ABS(VLOOKUP($S$1,VLookups!$A$28:$B$29,2,FALSE)-AD$3),IF($G31="L",$N31,$M31),IF($G31="L",$M31,$N31),$B31,$D31))</f>
        <v/>
      </c>
      <c r="AE31" s="121" t="str">
        <f>IF(OR($M31="",$N31=""),"",_xlfn.BETA.INV(ABS(VLOOKUP($S$1,VLookups!$A$28:$B$29,2,FALSE)-AE$3),IF($G31="L",$N31,$M31),IF($G31="L",$M31,$N31),$B31,$D31))</f>
        <v/>
      </c>
      <c r="AF31" s="122" t="str">
        <f>IF(OR($M31="",$N31=""),"",_xlfn.BETA.INV(ABS(VLOOKUP($S$1,VLookups!$A$28:$B$29,2,FALSE)-AF$3),IF($G31="L",$N31,$M31),IF($G31="L",$M31,$N31),$B31,$D31))</f>
        <v/>
      </c>
      <c r="AG31" s="17"/>
      <c r="AH31" s="208" t="str">
        <f t="shared" si="13"/>
        <v/>
      </c>
      <c r="AI31" s="206" t="str">
        <f t="shared" si="14"/>
        <v/>
      </c>
      <c r="AJ31" s="190" t="str">
        <f t="shared" si="49"/>
        <v/>
      </c>
      <c r="AK31" s="190" t="str">
        <f t="shared" si="49"/>
        <v/>
      </c>
      <c r="AL31" s="190" t="str">
        <f t="shared" si="49"/>
        <v/>
      </c>
      <c r="AM31" s="190" t="str">
        <f t="shared" si="49"/>
        <v/>
      </c>
      <c r="AN31" s="190" t="str">
        <f t="shared" si="49"/>
        <v/>
      </c>
      <c r="AO31" s="190" t="str">
        <f t="shared" si="49"/>
        <v/>
      </c>
      <c r="AP31" s="190" t="str">
        <f t="shared" si="49"/>
        <v/>
      </c>
      <c r="AQ31" s="190" t="str">
        <f t="shared" si="49"/>
        <v/>
      </c>
      <c r="AR31" s="190" t="str">
        <f t="shared" si="49"/>
        <v/>
      </c>
      <c r="AS31" s="190" t="str">
        <f t="shared" si="49"/>
        <v/>
      </c>
      <c r="AT31" s="190" t="str">
        <f t="shared" si="49"/>
        <v/>
      </c>
      <c r="AU31" s="190" t="str">
        <f t="shared" si="49"/>
        <v/>
      </c>
      <c r="AV31" s="190" t="str">
        <f t="shared" si="49"/>
        <v/>
      </c>
      <c r="AW31" s="190" t="str">
        <f t="shared" si="49"/>
        <v/>
      </c>
      <c r="AX31" s="190" t="str">
        <f t="shared" si="49"/>
        <v/>
      </c>
      <c r="AY31" s="190" t="str">
        <f t="shared" si="49"/>
        <v/>
      </c>
      <c r="AZ31" s="190" t="str">
        <f t="shared" si="49"/>
        <v/>
      </c>
      <c r="BA31" s="190" t="str">
        <f t="shared" si="49"/>
        <v/>
      </c>
      <c r="BB31" s="190" t="str">
        <f t="shared" si="49"/>
        <v/>
      </c>
      <c r="BC31" s="190" t="str">
        <f t="shared" si="49"/>
        <v/>
      </c>
      <c r="BD31" s="190" t="str">
        <f t="shared" si="49"/>
        <v/>
      </c>
      <c r="BE31" s="190" t="str">
        <f t="shared" si="49"/>
        <v/>
      </c>
      <c r="BF31" s="190" t="str">
        <f t="shared" si="49"/>
        <v/>
      </c>
      <c r="BG31" s="190" t="str">
        <f t="shared" si="49"/>
        <v/>
      </c>
      <c r="BH31" s="190" t="str">
        <f t="shared" si="49"/>
        <v/>
      </c>
      <c r="BI31" s="190" t="str">
        <f t="shared" si="49"/>
        <v/>
      </c>
      <c r="BJ31" s="190" t="str">
        <f t="shared" si="49"/>
        <v/>
      </c>
      <c r="BK31" s="190" t="str">
        <f t="shared" si="49"/>
        <v/>
      </c>
      <c r="BL31" s="190" t="str">
        <f t="shared" si="49"/>
        <v/>
      </c>
      <c r="BM31" s="190" t="str">
        <f t="shared" si="49"/>
        <v/>
      </c>
      <c r="BN31" s="190" t="str">
        <f t="shared" si="49"/>
        <v/>
      </c>
      <c r="BO31" s="190" t="str">
        <f t="shared" si="49"/>
        <v/>
      </c>
      <c r="BP31" s="190" t="str">
        <f t="shared" si="49"/>
        <v/>
      </c>
      <c r="BQ31" s="190" t="str">
        <f t="shared" si="49"/>
        <v/>
      </c>
      <c r="BR31" s="190" t="str">
        <f t="shared" si="49"/>
        <v/>
      </c>
      <c r="BS31" s="190" t="str">
        <f t="shared" si="49"/>
        <v/>
      </c>
      <c r="BT31" s="190" t="str">
        <f t="shared" si="49"/>
        <v/>
      </c>
      <c r="BU31" s="190" t="str">
        <f t="shared" si="49"/>
        <v/>
      </c>
      <c r="BV31" s="190" t="str">
        <f t="shared" si="49"/>
        <v/>
      </c>
      <c r="BW31" s="190" t="str">
        <f t="shared" si="49"/>
        <v/>
      </c>
      <c r="BX31" s="190" t="str">
        <f t="shared" si="49"/>
        <v/>
      </c>
      <c r="BY31" s="190" t="str">
        <f t="shared" si="49"/>
        <v/>
      </c>
      <c r="BZ31" s="190" t="str">
        <f t="shared" si="49"/>
        <v/>
      </c>
      <c r="CA31" s="190" t="str">
        <f t="shared" si="49"/>
        <v/>
      </c>
      <c r="CB31" s="190" t="str">
        <f t="shared" si="49"/>
        <v/>
      </c>
      <c r="CC31" s="190" t="str">
        <f t="shared" si="49"/>
        <v/>
      </c>
      <c r="CD31" s="190" t="str">
        <f t="shared" si="49"/>
        <v/>
      </c>
      <c r="CE31" s="190" t="str">
        <f t="shared" si="49"/>
        <v/>
      </c>
      <c r="CF31" s="190" t="str">
        <f t="shared" si="49"/>
        <v/>
      </c>
      <c r="CG31" s="190" t="str">
        <f t="shared" si="49"/>
        <v/>
      </c>
      <c r="CH31" s="190" t="str">
        <f t="shared" si="49"/>
        <v/>
      </c>
      <c r="CI31" s="190" t="str">
        <f t="shared" si="49"/>
        <v/>
      </c>
      <c r="CJ31" s="190" t="str">
        <f t="shared" si="49"/>
        <v/>
      </c>
      <c r="CK31" s="190" t="str">
        <f t="shared" si="49"/>
        <v/>
      </c>
      <c r="CL31" s="190" t="str">
        <f t="shared" si="49"/>
        <v/>
      </c>
      <c r="CM31" s="190" t="str">
        <f t="shared" si="49"/>
        <v/>
      </c>
      <c r="CN31" s="190" t="str">
        <f t="shared" si="49"/>
        <v/>
      </c>
      <c r="CO31" s="190" t="str">
        <f t="shared" si="49"/>
        <v/>
      </c>
      <c r="CP31" s="190" t="str">
        <f t="shared" si="49"/>
        <v/>
      </c>
      <c r="CQ31" s="190" t="str">
        <f t="shared" si="49"/>
        <v/>
      </c>
      <c r="CR31" s="190" t="str">
        <f t="shared" si="49"/>
        <v/>
      </c>
      <c r="CS31" s="190" t="str">
        <f t="shared" si="49"/>
        <v/>
      </c>
      <c r="CT31" s="190" t="str">
        <f t="shared" si="49"/>
        <v/>
      </c>
      <c r="CU31" s="190" t="str">
        <f t="shared" si="49"/>
        <v/>
      </c>
      <c r="CV31" s="190" t="str">
        <f t="shared" si="48"/>
        <v/>
      </c>
      <c r="CW31" s="190" t="str">
        <f t="shared" si="48"/>
        <v/>
      </c>
      <c r="CX31" s="190" t="str">
        <f t="shared" si="48"/>
        <v/>
      </c>
      <c r="CY31" s="190" t="str">
        <f t="shared" si="48"/>
        <v/>
      </c>
      <c r="CZ31" s="190" t="str">
        <f t="shared" si="48"/>
        <v/>
      </c>
      <c r="DA31" s="190" t="str">
        <f t="shared" si="48"/>
        <v/>
      </c>
      <c r="DB31" s="190" t="str">
        <f t="shared" si="48"/>
        <v/>
      </c>
      <c r="DC31" s="190" t="str">
        <f t="shared" si="48"/>
        <v/>
      </c>
      <c r="DD31" s="190" t="str">
        <f t="shared" si="48"/>
        <v/>
      </c>
      <c r="DE31" s="190" t="str">
        <f t="shared" si="48"/>
        <v/>
      </c>
      <c r="DF31" s="190" t="str">
        <f t="shared" si="48"/>
        <v/>
      </c>
      <c r="DG31" s="190" t="str">
        <f t="shared" si="48"/>
        <v/>
      </c>
      <c r="DH31" s="190" t="str">
        <f t="shared" si="48"/>
        <v/>
      </c>
      <c r="DI31" s="190" t="str">
        <f t="shared" si="48"/>
        <v/>
      </c>
      <c r="DJ31" s="190" t="str">
        <f t="shared" si="48"/>
        <v/>
      </c>
      <c r="DK31" s="190" t="str">
        <f t="shared" si="48"/>
        <v/>
      </c>
      <c r="DL31" s="190" t="str">
        <f t="shared" si="48"/>
        <v/>
      </c>
      <c r="DM31" s="190" t="str">
        <f t="shared" si="48"/>
        <v/>
      </c>
      <c r="DN31" s="190" t="str">
        <f t="shared" si="48"/>
        <v/>
      </c>
      <c r="DO31" s="190" t="str">
        <f t="shared" si="48"/>
        <v/>
      </c>
      <c r="DP31" s="190" t="str">
        <f t="shared" si="48"/>
        <v/>
      </c>
      <c r="DQ31" s="190" t="str">
        <f t="shared" si="48"/>
        <v/>
      </c>
      <c r="DR31" s="190" t="str">
        <f t="shared" si="48"/>
        <v/>
      </c>
      <c r="DS31" s="190" t="str">
        <f t="shared" si="48"/>
        <v/>
      </c>
      <c r="DT31" s="190" t="str">
        <f t="shared" si="48"/>
        <v/>
      </c>
      <c r="DU31" s="190" t="str">
        <f t="shared" si="48"/>
        <v/>
      </c>
      <c r="DV31" s="190" t="str">
        <f t="shared" si="48"/>
        <v/>
      </c>
      <c r="DW31" s="190" t="str">
        <f t="shared" si="48"/>
        <v/>
      </c>
      <c r="DX31" s="190" t="str">
        <f t="shared" si="48"/>
        <v/>
      </c>
      <c r="DY31" s="190" t="str">
        <f t="shared" si="48"/>
        <v/>
      </c>
      <c r="DZ31" s="190" t="str">
        <f t="shared" si="48"/>
        <v/>
      </c>
      <c r="EA31" s="190" t="str">
        <f t="shared" si="48"/>
        <v/>
      </c>
      <c r="EB31" s="190" t="str">
        <f t="shared" si="48"/>
        <v/>
      </c>
      <c r="EC31" s="190" t="str">
        <f t="shared" si="48"/>
        <v/>
      </c>
      <c r="ED31" s="190" t="str">
        <f t="shared" si="48"/>
        <v/>
      </c>
      <c r="EE31" s="206" t="str">
        <f t="shared" si="16"/>
        <v/>
      </c>
      <c r="EF31" s="207" t="e">
        <f t="shared" si="41"/>
        <v>#N/A</v>
      </c>
      <c r="EG31" s="207" t="e">
        <f t="shared" si="41"/>
        <v>#N/A</v>
      </c>
      <c r="EH31" s="207" t="e">
        <f t="shared" si="41"/>
        <v>#N/A</v>
      </c>
      <c r="EI31" s="207" t="e">
        <f t="shared" si="41"/>
        <v>#N/A</v>
      </c>
      <c r="EJ31" s="207" t="e">
        <f t="shared" si="41"/>
        <v>#N/A</v>
      </c>
      <c r="EK31" s="207" t="e">
        <f t="shared" si="41"/>
        <v>#N/A</v>
      </c>
      <c r="EL31" s="207" t="e">
        <f t="shared" si="41"/>
        <v>#N/A</v>
      </c>
      <c r="EM31" s="207" t="e">
        <f t="shared" si="41"/>
        <v>#N/A</v>
      </c>
      <c r="EN31" s="207" t="e">
        <f t="shared" si="41"/>
        <v>#N/A</v>
      </c>
      <c r="EO31" s="207" t="e">
        <f t="shared" si="41"/>
        <v>#N/A</v>
      </c>
      <c r="EP31" s="207" t="e">
        <f t="shared" si="41"/>
        <v>#N/A</v>
      </c>
      <c r="EQ31" s="207" t="e">
        <f t="shared" si="41"/>
        <v>#N/A</v>
      </c>
      <c r="ER31" s="207" t="e">
        <f t="shared" si="36"/>
        <v>#N/A</v>
      </c>
      <c r="ES31" s="207" t="e">
        <f t="shared" si="36"/>
        <v>#N/A</v>
      </c>
      <c r="ET31" s="207" t="e">
        <f t="shared" si="36"/>
        <v>#N/A</v>
      </c>
      <c r="EU31" s="207" t="e">
        <f t="shared" si="36"/>
        <v>#N/A</v>
      </c>
      <c r="EV31" s="207" t="e">
        <f t="shared" si="36"/>
        <v>#N/A</v>
      </c>
      <c r="EW31" s="207" t="e">
        <f t="shared" si="36"/>
        <v>#N/A</v>
      </c>
      <c r="EX31" s="207" t="e">
        <f t="shared" si="36"/>
        <v>#N/A</v>
      </c>
      <c r="EY31" s="207" t="e">
        <f t="shared" si="36"/>
        <v>#N/A</v>
      </c>
      <c r="EZ31" s="207" t="e">
        <f t="shared" si="36"/>
        <v>#N/A</v>
      </c>
      <c r="FA31" s="207" t="e">
        <f t="shared" si="36"/>
        <v>#N/A</v>
      </c>
      <c r="FB31" s="207" t="e">
        <f t="shared" si="36"/>
        <v>#N/A</v>
      </c>
      <c r="FC31" s="207" t="e">
        <f t="shared" si="36"/>
        <v>#N/A</v>
      </c>
      <c r="FD31" s="207" t="e">
        <f t="shared" si="36"/>
        <v>#N/A</v>
      </c>
      <c r="FE31" s="207" t="e">
        <f t="shared" si="36"/>
        <v>#N/A</v>
      </c>
      <c r="FF31" s="207" t="e">
        <f t="shared" si="36"/>
        <v>#N/A</v>
      </c>
      <c r="FG31" s="207" t="e">
        <f t="shared" si="36"/>
        <v>#N/A</v>
      </c>
      <c r="FH31" s="207" t="e">
        <f t="shared" si="42"/>
        <v>#N/A</v>
      </c>
      <c r="FI31" s="207" t="e">
        <f t="shared" si="42"/>
        <v>#N/A</v>
      </c>
      <c r="FJ31" s="207" t="e">
        <f t="shared" si="42"/>
        <v>#N/A</v>
      </c>
      <c r="FK31" s="207" t="e">
        <f t="shared" si="37"/>
        <v>#N/A</v>
      </c>
      <c r="FL31" s="207" t="e">
        <f t="shared" si="37"/>
        <v>#N/A</v>
      </c>
      <c r="FM31" s="207" t="e">
        <f t="shared" si="37"/>
        <v>#N/A</v>
      </c>
      <c r="FN31" s="207" t="e">
        <f t="shared" si="37"/>
        <v>#N/A</v>
      </c>
      <c r="FO31" s="207" t="e">
        <f t="shared" si="37"/>
        <v>#N/A</v>
      </c>
      <c r="FP31" s="207" t="e">
        <f t="shared" si="37"/>
        <v>#N/A</v>
      </c>
      <c r="FQ31" s="207" t="e">
        <f t="shared" si="37"/>
        <v>#N/A</v>
      </c>
      <c r="FR31" s="207" t="e">
        <f t="shared" si="37"/>
        <v>#N/A</v>
      </c>
      <c r="FS31" s="207" t="e">
        <f t="shared" si="37"/>
        <v>#N/A</v>
      </c>
      <c r="FT31" s="207" t="e">
        <f t="shared" si="37"/>
        <v>#N/A</v>
      </c>
      <c r="FU31" s="207" t="e">
        <f t="shared" si="37"/>
        <v>#N/A</v>
      </c>
      <c r="FV31" s="207" t="e">
        <f t="shared" si="37"/>
        <v>#N/A</v>
      </c>
      <c r="FW31" s="207" t="e">
        <f t="shared" si="37"/>
        <v>#N/A</v>
      </c>
      <c r="FX31" s="207" t="e">
        <f t="shared" si="37"/>
        <v>#N/A</v>
      </c>
      <c r="FY31" s="207" t="e">
        <f t="shared" si="37"/>
        <v>#N/A</v>
      </c>
      <c r="FZ31" s="207" t="e">
        <f t="shared" si="37"/>
        <v>#N/A</v>
      </c>
      <c r="GA31" s="207" t="e">
        <f t="shared" si="38"/>
        <v>#N/A</v>
      </c>
      <c r="GB31" s="207" t="e">
        <f t="shared" si="38"/>
        <v>#N/A</v>
      </c>
      <c r="GC31" s="207" t="e">
        <f t="shared" si="38"/>
        <v>#N/A</v>
      </c>
      <c r="GD31" s="207" t="e">
        <f t="shared" si="38"/>
        <v>#N/A</v>
      </c>
      <c r="GE31" s="207" t="e">
        <f t="shared" si="38"/>
        <v>#N/A</v>
      </c>
      <c r="GF31" s="207" t="e">
        <f t="shared" si="38"/>
        <v>#N/A</v>
      </c>
      <c r="GG31" s="207" t="e">
        <f t="shared" si="38"/>
        <v>#N/A</v>
      </c>
      <c r="GH31" s="207" t="e">
        <f t="shared" si="38"/>
        <v>#N/A</v>
      </c>
      <c r="GI31" s="207" t="e">
        <f t="shared" si="38"/>
        <v>#N/A</v>
      </c>
      <c r="GJ31" s="207" t="e">
        <f t="shared" si="38"/>
        <v>#N/A</v>
      </c>
      <c r="GK31" s="207" t="e">
        <f t="shared" si="38"/>
        <v>#N/A</v>
      </c>
      <c r="GL31" s="207" t="e">
        <f t="shared" si="38"/>
        <v>#N/A</v>
      </c>
      <c r="GM31" s="207" t="e">
        <f t="shared" si="38"/>
        <v>#N/A</v>
      </c>
      <c r="GN31" s="207" t="e">
        <f t="shared" si="38"/>
        <v>#N/A</v>
      </c>
      <c r="GO31" s="207" t="e">
        <f t="shared" si="38"/>
        <v>#N/A</v>
      </c>
      <c r="GP31" s="207" t="e">
        <f t="shared" si="38"/>
        <v>#N/A</v>
      </c>
      <c r="GQ31" s="207" t="e">
        <f t="shared" si="39"/>
        <v>#N/A</v>
      </c>
      <c r="GR31" s="207" t="e">
        <f t="shared" si="18"/>
        <v>#N/A</v>
      </c>
      <c r="GS31" s="207" t="e">
        <f t="shared" si="18"/>
        <v>#N/A</v>
      </c>
      <c r="GT31" s="207" t="e">
        <f t="shared" si="18"/>
        <v>#N/A</v>
      </c>
      <c r="GU31" s="207" t="e">
        <f t="shared" si="18"/>
        <v>#N/A</v>
      </c>
      <c r="GV31" s="207" t="e">
        <f t="shared" si="18"/>
        <v>#N/A</v>
      </c>
      <c r="GW31" s="207" t="e">
        <f t="shared" si="18"/>
        <v>#N/A</v>
      </c>
      <c r="GX31" s="207" t="e">
        <f t="shared" si="18"/>
        <v>#N/A</v>
      </c>
      <c r="GY31" s="207" t="e">
        <f t="shared" si="18"/>
        <v>#N/A</v>
      </c>
      <c r="GZ31" s="207" t="e">
        <f t="shared" si="18"/>
        <v>#N/A</v>
      </c>
      <c r="HA31" s="207" t="e">
        <f t="shared" si="18"/>
        <v>#N/A</v>
      </c>
      <c r="HB31" s="207" t="e">
        <f t="shared" si="18"/>
        <v>#N/A</v>
      </c>
      <c r="HC31" s="207" t="e">
        <f t="shared" si="18"/>
        <v>#N/A</v>
      </c>
      <c r="HD31" s="207" t="e">
        <f t="shared" si="18"/>
        <v>#N/A</v>
      </c>
      <c r="HE31" s="207" t="e">
        <f t="shared" si="18"/>
        <v>#N/A</v>
      </c>
      <c r="HF31" s="207" t="e">
        <f t="shared" si="18"/>
        <v>#N/A</v>
      </c>
      <c r="HG31" s="207" t="e">
        <f t="shared" si="18"/>
        <v>#N/A</v>
      </c>
      <c r="HH31" s="207" t="e">
        <f t="shared" si="47"/>
        <v>#N/A</v>
      </c>
      <c r="HI31" s="207" t="e">
        <f t="shared" si="47"/>
        <v>#N/A</v>
      </c>
      <c r="HJ31" s="207" t="e">
        <f t="shared" si="47"/>
        <v>#N/A</v>
      </c>
      <c r="HK31" s="207" t="e">
        <f t="shared" si="44"/>
        <v>#N/A</v>
      </c>
      <c r="HL31" s="207" t="e">
        <f t="shared" si="44"/>
        <v>#N/A</v>
      </c>
      <c r="HM31" s="207" t="e">
        <f t="shared" si="44"/>
        <v>#N/A</v>
      </c>
      <c r="HN31" s="207" t="e">
        <f t="shared" si="44"/>
        <v>#N/A</v>
      </c>
      <c r="HO31" s="207" t="e">
        <f t="shared" si="44"/>
        <v>#N/A</v>
      </c>
      <c r="HP31" s="207" t="e">
        <f t="shared" si="44"/>
        <v>#N/A</v>
      </c>
      <c r="HQ31" s="207" t="e">
        <f t="shared" si="44"/>
        <v>#N/A</v>
      </c>
      <c r="HR31" s="207" t="e">
        <f t="shared" si="44"/>
        <v>#N/A</v>
      </c>
      <c r="HS31" s="207" t="e">
        <f t="shared" si="44"/>
        <v>#N/A</v>
      </c>
      <c r="HT31" s="207" t="e">
        <f t="shared" si="44"/>
        <v>#N/A</v>
      </c>
      <c r="HU31" s="207" t="e">
        <f t="shared" si="44"/>
        <v>#N/A</v>
      </c>
      <c r="HV31" s="207" t="e">
        <f t="shared" si="44"/>
        <v>#N/A</v>
      </c>
      <c r="HW31" s="207" t="e">
        <f t="shared" si="44"/>
        <v>#N/A</v>
      </c>
      <c r="HX31" s="207" t="e">
        <f t="shared" si="44"/>
        <v>#N/A</v>
      </c>
      <c r="HY31" s="207" t="e">
        <f t="shared" si="44"/>
        <v>#N/A</v>
      </c>
      <c r="HZ31" s="207" t="e">
        <f t="shared" si="44"/>
        <v>#N/A</v>
      </c>
      <c r="IA31" s="207" t="e">
        <f t="shared" si="45"/>
        <v>#N/A</v>
      </c>
      <c r="IB31" s="207" t="e">
        <f t="shared" si="27"/>
        <v>#N/A</v>
      </c>
    </row>
    <row r="32" spans="1:236" hidden="1" x14ac:dyDescent="0.25">
      <c r="A32" s="22">
        <v>29</v>
      </c>
      <c r="B32" s="124"/>
      <c r="C32" s="124"/>
      <c r="D32" s="124"/>
      <c r="E32" s="119" t="str">
        <f t="shared" si="10"/>
        <v/>
      </c>
      <c r="F32" s="23" t="str">
        <f t="shared" si="11"/>
        <v/>
      </c>
      <c r="G32" s="24" t="str">
        <f t="shared" si="12"/>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0"/>
        <v/>
      </c>
      <c r="K32" s="26"/>
      <c r="L32" s="24" t="str">
        <f>IF(OR(F32="",K32=""),"",MATCH(K32,Confidence!$A$1:$A$10,0))</f>
        <v/>
      </c>
      <c r="M32" s="27" t="str">
        <f t="shared" si="1"/>
        <v/>
      </c>
      <c r="N32" s="27" t="str">
        <f t="shared" si="2"/>
        <v/>
      </c>
      <c r="O32" s="24"/>
      <c r="P32" s="111" t="str">
        <f t="shared" si="3"/>
        <v/>
      </c>
      <c r="Q32" s="111" t="str">
        <f t="shared" si="4"/>
        <v/>
      </c>
      <c r="R32" s="39" t="str">
        <f t="shared" si="5"/>
        <v/>
      </c>
      <c r="S32" s="124"/>
      <c r="T32" s="218" t="str">
        <f>IF(AND(B32&gt;0,C32&gt;0,D32&gt;0,M32&gt;0,N32&gt;0,S32&gt;0,NOT(K32="")),ABS(VLOOKUP($S$1,VLookups!$A$28:$B$29,2,FALSE)-_xlfn.BETA.DIST(S32,IF(G32="L",N32,M32),IF(G32="L",M32,N32),TRUE,B32,D32)),"")</f>
        <v/>
      </c>
      <c r="U32" s="121" t="str">
        <f>IF(OR($M32="",$N32=""),"",_xlfn.BETA.INV(ABS(VLOOKUP($S$1,VLookups!$A$28:$B$29,2,FALSE)-U$3),IF($G32="L",$N32,$M32),IF($G32="L",$M32,$N32),$B32,$D32))</f>
        <v/>
      </c>
      <c r="V32" s="122" t="str">
        <f>IF(OR($M32="",$N32=""),"",_xlfn.BETA.INV(ABS(VLOOKUP($S$1,VLookups!$A$28:$B$29,2,FALSE)-V$3),IF($G32="L",$N32,$M32),IF($G32="L",$M32,$N32),$B32,$D32))</f>
        <v/>
      </c>
      <c r="W32" s="121" t="str">
        <f>IF(OR($M32="",$N32=""),"",_xlfn.BETA.INV(ABS(VLOOKUP($S$1,VLookups!$A$28:$B$29,2,FALSE)-W$3),IF($G32="L",$N32,$M32),IF($G32="L",$M32,$N32),$B32,$D32))</f>
        <v/>
      </c>
      <c r="X32" s="122" t="str">
        <f>IF(OR($M32="",$N32=""),"",_xlfn.BETA.INV(ABS(VLOOKUP($S$1,VLookups!$A$28:$B$29,2,FALSE)-X$3),IF($G32="L",$N32,$M32),IF($G32="L",$M32,$N32),$B32,$D32))</f>
        <v/>
      </c>
      <c r="Y32" s="121" t="str">
        <f>IF(OR($M32="",$N32=""),"",_xlfn.BETA.INV(ABS(VLOOKUP($S$1,VLookups!$A$28:$B$29,2,FALSE)-Y$3),IF($G32="L",$N32,$M32),IF($G32="L",$M32,$N32),$B32,$D32))</f>
        <v/>
      </c>
      <c r="Z32" s="122" t="str">
        <f>IF(OR($M32="",$N32=""),"",_xlfn.BETA.INV(ABS(VLOOKUP($S$1,VLookups!$A$28:$B$29,2,FALSE)-Z$3),IF($G32="L",$N32,$M32),IF($G32="L",$M32,$N32),$B32,$D32))</f>
        <v/>
      </c>
      <c r="AA32" s="121" t="str">
        <f>IF(OR($M32="",$N32=""),"",_xlfn.BETA.INV(ABS(VLOOKUP($S$1,VLookups!$A$28:$B$29,2,FALSE)-AA$3),IF($G32="L",$N32,$M32),IF($G32="L",$M32,$N32),$B32,$D32))</f>
        <v/>
      </c>
      <c r="AB32" s="122" t="str">
        <f>IF(OR($M32="",$N32=""),"",_xlfn.BETA.INV(ABS(VLOOKUP($S$1,VLookups!$A$28:$B$29,2,FALSE)-AB$3),IF($G32="L",$N32,$M32),IF($G32="L",$M32,$N32),$B32,$D32))</f>
        <v/>
      </c>
      <c r="AC32" s="121" t="str">
        <f>IF(OR($M32="",$N32=""),"",_xlfn.BETA.INV(ABS(VLOOKUP($S$1,VLookups!$A$28:$B$29,2,FALSE)-AC$3),IF($G32="L",$N32,$M32),IF($G32="L",$M32,$N32),$B32,$D32))</f>
        <v/>
      </c>
      <c r="AD32" s="122" t="str">
        <f>IF(OR($M32="",$N32=""),"",_xlfn.BETA.INV(ABS(VLOOKUP($S$1,VLookups!$A$28:$B$29,2,FALSE)-AD$3),IF($G32="L",$N32,$M32),IF($G32="L",$M32,$N32),$B32,$D32))</f>
        <v/>
      </c>
      <c r="AE32" s="121" t="str">
        <f>IF(OR($M32="",$N32=""),"",_xlfn.BETA.INV(ABS(VLOOKUP($S$1,VLookups!$A$28:$B$29,2,FALSE)-AE$3),IF($G32="L",$N32,$M32),IF($G32="L",$M32,$N32),$B32,$D32))</f>
        <v/>
      </c>
      <c r="AF32" s="122" t="str">
        <f>IF(OR($M32="",$N32=""),"",_xlfn.BETA.INV(ABS(VLOOKUP($S$1,VLookups!$A$28:$B$29,2,FALSE)-AF$3),IF($G32="L",$N32,$M32),IF($G32="L",$M32,$N32),$B32,$D32))</f>
        <v/>
      </c>
      <c r="AG32" s="17"/>
      <c r="AH32" s="208" t="str">
        <f t="shared" si="13"/>
        <v/>
      </c>
      <c r="AI32" s="206" t="str">
        <f t="shared" si="14"/>
        <v/>
      </c>
      <c r="AJ32" s="190" t="str">
        <f t="shared" si="49"/>
        <v/>
      </c>
      <c r="AK32" s="190" t="str">
        <f t="shared" si="49"/>
        <v/>
      </c>
      <c r="AL32" s="190" t="str">
        <f t="shared" si="49"/>
        <v/>
      </c>
      <c r="AM32" s="190" t="str">
        <f t="shared" si="49"/>
        <v/>
      </c>
      <c r="AN32" s="190" t="str">
        <f t="shared" si="49"/>
        <v/>
      </c>
      <c r="AO32" s="190" t="str">
        <f t="shared" si="49"/>
        <v/>
      </c>
      <c r="AP32" s="190" t="str">
        <f t="shared" si="49"/>
        <v/>
      </c>
      <c r="AQ32" s="190" t="str">
        <f t="shared" si="49"/>
        <v/>
      </c>
      <c r="AR32" s="190" t="str">
        <f t="shared" si="49"/>
        <v/>
      </c>
      <c r="AS32" s="190" t="str">
        <f t="shared" si="49"/>
        <v/>
      </c>
      <c r="AT32" s="190" t="str">
        <f t="shared" si="49"/>
        <v/>
      </c>
      <c r="AU32" s="190" t="str">
        <f t="shared" si="49"/>
        <v/>
      </c>
      <c r="AV32" s="190" t="str">
        <f t="shared" si="49"/>
        <v/>
      </c>
      <c r="AW32" s="190" t="str">
        <f t="shared" si="49"/>
        <v/>
      </c>
      <c r="AX32" s="190" t="str">
        <f t="shared" si="49"/>
        <v/>
      </c>
      <c r="AY32" s="190" t="str">
        <f t="shared" si="49"/>
        <v/>
      </c>
      <c r="AZ32" s="190" t="str">
        <f t="shared" si="49"/>
        <v/>
      </c>
      <c r="BA32" s="190" t="str">
        <f t="shared" si="49"/>
        <v/>
      </c>
      <c r="BB32" s="190" t="str">
        <f t="shared" si="49"/>
        <v/>
      </c>
      <c r="BC32" s="190" t="str">
        <f t="shared" si="49"/>
        <v/>
      </c>
      <c r="BD32" s="190" t="str">
        <f t="shared" si="49"/>
        <v/>
      </c>
      <c r="BE32" s="190" t="str">
        <f t="shared" si="49"/>
        <v/>
      </c>
      <c r="BF32" s="190" t="str">
        <f t="shared" si="49"/>
        <v/>
      </c>
      <c r="BG32" s="190" t="str">
        <f t="shared" si="49"/>
        <v/>
      </c>
      <c r="BH32" s="190" t="str">
        <f t="shared" si="49"/>
        <v/>
      </c>
      <c r="BI32" s="190" t="str">
        <f t="shared" si="49"/>
        <v/>
      </c>
      <c r="BJ32" s="190" t="str">
        <f t="shared" si="49"/>
        <v/>
      </c>
      <c r="BK32" s="190" t="str">
        <f t="shared" si="49"/>
        <v/>
      </c>
      <c r="BL32" s="190" t="str">
        <f t="shared" si="49"/>
        <v/>
      </c>
      <c r="BM32" s="190" t="str">
        <f t="shared" si="49"/>
        <v/>
      </c>
      <c r="BN32" s="190" t="str">
        <f t="shared" si="49"/>
        <v/>
      </c>
      <c r="BO32" s="190" t="str">
        <f t="shared" si="49"/>
        <v/>
      </c>
      <c r="BP32" s="190" t="str">
        <f t="shared" si="49"/>
        <v/>
      </c>
      <c r="BQ32" s="190" t="str">
        <f t="shared" si="49"/>
        <v/>
      </c>
      <c r="BR32" s="190" t="str">
        <f t="shared" si="49"/>
        <v/>
      </c>
      <c r="BS32" s="190" t="str">
        <f t="shared" si="49"/>
        <v/>
      </c>
      <c r="BT32" s="190" t="str">
        <f t="shared" si="49"/>
        <v/>
      </c>
      <c r="BU32" s="190" t="str">
        <f t="shared" si="49"/>
        <v/>
      </c>
      <c r="BV32" s="190" t="str">
        <f t="shared" si="49"/>
        <v/>
      </c>
      <c r="BW32" s="190" t="str">
        <f t="shared" si="49"/>
        <v/>
      </c>
      <c r="BX32" s="190" t="str">
        <f t="shared" si="49"/>
        <v/>
      </c>
      <c r="BY32" s="190" t="str">
        <f t="shared" si="49"/>
        <v/>
      </c>
      <c r="BZ32" s="190" t="str">
        <f t="shared" si="49"/>
        <v/>
      </c>
      <c r="CA32" s="190" t="str">
        <f t="shared" si="49"/>
        <v/>
      </c>
      <c r="CB32" s="190" t="str">
        <f t="shared" si="49"/>
        <v/>
      </c>
      <c r="CC32" s="190" t="str">
        <f t="shared" si="49"/>
        <v/>
      </c>
      <c r="CD32" s="190" t="str">
        <f t="shared" si="49"/>
        <v/>
      </c>
      <c r="CE32" s="190" t="str">
        <f t="shared" si="49"/>
        <v/>
      </c>
      <c r="CF32" s="190" t="str">
        <f t="shared" si="49"/>
        <v/>
      </c>
      <c r="CG32" s="190" t="str">
        <f t="shared" si="49"/>
        <v/>
      </c>
      <c r="CH32" s="190" t="str">
        <f t="shared" si="49"/>
        <v/>
      </c>
      <c r="CI32" s="190" t="str">
        <f t="shared" si="49"/>
        <v/>
      </c>
      <c r="CJ32" s="190" t="str">
        <f t="shared" si="49"/>
        <v/>
      </c>
      <c r="CK32" s="190" t="str">
        <f t="shared" si="49"/>
        <v/>
      </c>
      <c r="CL32" s="190" t="str">
        <f t="shared" si="49"/>
        <v/>
      </c>
      <c r="CM32" s="190" t="str">
        <f t="shared" si="49"/>
        <v/>
      </c>
      <c r="CN32" s="190" t="str">
        <f t="shared" si="49"/>
        <v/>
      </c>
      <c r="CO32" s="190" t="str">
        <f t="shared" si="49"/>
        <v/>
      </c>
      <c r="CP32" s="190" t="str">
        <f t="shared" si="49"/>
        <v/>
      </c>
      <c r="CQ32" s="190" t="str">
        <f t="shared" si="49"/>
        <v/>
      </c>
      <c r="CR32" s="190" t="str">
        <f t="shared" si="49"/>
        <v/>
      </c>
      <c r="CS32" s="190" t="str">
        <f t="shared" si="49"/>
        <v/>
      </c>
      <c r="CT32" s="190" t="str">
        <f t="shared" si="49"/>
        <v/>
      </c>
      <c r="CU32" s="190" t="str">
        <f t="shared" ref="CU32" si="50">IF(ISNONTEXT($AH32),CT32+$AH32,"")</f>
        <v/>
      </c>
      <c r="CV32" s="190" t="str">
        <f t="shared" si="48"/>
        <v/>
      </c>
      <c r="CW32" s="190" t="str">
        <f t="shared" si="48"/>
        <v/>
      </c>
      <c r="CX32" s="190" t="str">
        <f t="shared" si="48"/>
        <v/>
      </c>
      <c r="CY32" s="190" t="str">
        <f t="shared" si="48"/>
        <v/>
      </c>
      <c r="CZ32" s="190" t="str">
        <f t="shared" si="48"/>
        <v/>
      </c>
      <c r="DA32" s="190" t="str">
        <f t="shared" si="48"/>
        <v/>
      </c>
      <c r="DB32" s="190" t="str">
        <f t="shared" si="48"/>
        <v/>
      </c>
      <c r="DC32" s="190" t="str">
        <f t="shared" si="48"/>
        <v/>
      </c>
      <c r="DD32" s="190" t="str">
        <f t="shared" si="48"/>
        <v/>
      </c>
      <c r="DE32" s="190" t="str">
        <f t="shared" si="48"/>
        <v/>
      </c>
      <c r="DF32" s="190" t="str">
        <f t="shared" si="48"/>
        <v/>
      </c>
      <c r="DG32" s="190" t="str">
        <f t="shared" si="48"/>
        <v/>
      </c>
      <c r="DH32" s="190" t="str">
        <f t="shared" si="48"/>
        <v/>
      </c>
      <c r="DI32" s="190" t="str">
        <f t="shared" si="48"/>
        <v/>
      </c>
      <c r="DJ32" s="190" t="str">
        <f t="shared" si="48"/>
        <v/>
      </c>
      <c r="DK32" s="190" t="str">
        <f t="shared" si="48"/>
        <v/>
      </c>
      <c r="DL32" s="190" t="str">
        <f t="shared" si="48"/>
        <v/>
      </c>
      <c r="DM32" s="190" t="str">
        <f t="shared" si="48"/>
        <v/>
      </c>
      <c r="DN32" s="190" t="str">
        <f t="shared" si="48"/>
        <v/>
      </c>
      <c r="DO32" s="190" t="str">
        <f t="shared" si="48"/>
        <v/>
      </c>
      <c r="DP32" s="190" t="str">
        <f t="shared" si="48"/>
        <v/>
      </c>
      <c r="DQ32" s="190" t="str">
        <f t="shared" si="48"/>
        <v/>
      </c>
      <c r="DR32" s="190" t="str">
        <f t="shared" si="48"/>
        <v/>
      </c>
      <c r="DS32" s="190" t="str">
        <f t="shared" si="48"/>
        <v/>
      </c>
      <c r="DT32" s="190" t="str">
        <f t="shared" si="48"/>
        <v/>
      </c>
      <c r="DU32" s="190" t="str">
        <f t="shared" si="48"/>
        <v/>
      </c>
      <c r="DV32" s="190" t="str">
        <f t="shared" si="48"/>
        <v/>
      </c>
      <c r="DW32" s="190" t="str">
        <f t="shared" si="48"/>
        <v/>
      </c>
      <c r="DX32" s="190" t="str">
        <f t="shared" si="48"/>
        <v/>
      </c>
      <c r="DY32" s="190" t="str">
        <f t="shared" si="48"/>
        <v/>
      </c>
      <c r="DZ32" s="190" t="str">
        <f t="shared" si="48"/>
        <v/>
      </c>
      <c r="EA32" s="190" t="str">
        <f t="shared" si="48"/>
        <v/>
      </c>
      <c r="EB32" s="190" t="str">
        <f t="shared" si="48"/>
        <v/>
      </c>
      <c r="EC32" s="190" t="str">
        <f t="shared" si="48"/>
        <v/>
      </c>
      <c r="ED32" s="190" t="str">
        <f t="shared" si="48"/>
        <v/>
      </c>
      <c r="EE32" s="206" t="str">
        <f t="shared" si="16"/>
        <v/>
      </c>
      <c r="EF32" s="207" t="e">
        <f t="shared" si="41"/>
        <v>#N/A</v>
      </c>
      <c r="EG32" s="207" t="e">
        <f t="shared" si="41"/>
        <v>#N/A</v>
      </c>
      <c r="EH32" s="207" t="e">
        <f t="shared" si="41"/>
        <v>#N/A</v>
      </c>
      <c r="EI32" s="207" t="e">
        <f t="shared" si="41"/>
        <v>#N/A</v>
      </c>
      <c r="EJ32" s="207" t="e">
        <f t="shared" si="41"/>
        <v>#N/A</v>
      </c>
      <c r="EK32" s="207" t="e">
        <f t="shared" si="41"/>
        <v>#N/A</v>
      </c>
      <c r="EL32" s="207" t="e">
        <f t="shared" si="41"/>
        <v>#N/A</v>
      </c>
      <c r="EM32" s="207" t="e">
        <f t="shared" si="41"/>
        <v>#N/A</v>
      </c>
      <c r="EN32" s="207" t="e">
        <f t="shared" si="41"/>
        <v>#N/A</v>
      </c>
      <c r="EO32" s="207" t="e">
        <f t="shared" si="41"/>
        <v>#N/A</v>
      </c>
      <c r="EP32" s="207" t="e">
        <f t="shared" si="41"/>
        <v>#N/A</v>
      </c>
      <c r="EQ32" s="207" t="e">
        <f t="shared" si="41"/>
        <v>#N/A</v>
      </c>
      <c r="ER32" s="207" t="e">
        <f t="shared" si="36"/>
        <v>#N/A</v>
      </c>
      <c r="ES32" s="207" t="e">
        <f t="shared" si="36"/>
        <v>#N/A</v>
      </c>
      <c r="ET32" s="207" t="e">
        <f t="shared" si="36"/>
        <v>#N/A</v>
      </c>
      <c r="EU32" s="207" t="e">
        <f t="shared" si="36"/>
        <v>#N/A</v>
      </c>
      <c r="EV32" s="207" t="e">
        <f t="shared" si="36"/>
        <v>#N/A</v>
      </c>
      <c r="EW32" s="207" t="e">
        <f t="shared" si="36"/>
        <v>#N/A</v>
      </c>
      <c r="EX32" s="207" t="e">
        <f t="shared" si="36"/>
        <v>#N/A</v>
      </c>
      <c r="EY32" s="207" t="e">
        <f t="shared" si="36"/>
        <v>#N/A</v>
      </c>
      <c r="EZ32" s="207" t="e">
        <f t="shared" si="36"/>
        <v>#N/A</v>
      </c>
      <c r="FA32" s="207" t="e">
        <f t="shared" si="36"/>
        <v>#N/A</v>
      </c>
      <c r="FB32" s="207" t="e">
        <f t="shared" si="36"/>
        <v>#N/A</v>
      </c>
      <c r="FC32" s="207" t="e">
        <f t="shared" si="36"/>
        <v>#N/A</v>
      </c>
      <c r="FD32" s="207" t="e">
        <f t="shared" si="36"/>
        <v>#N/A</v>
      </c>
      <c r="FE32" s="207" t="e">
        <f t="shared" si="36"/>
        <v>#N/A</v>
      </c>
      <c r="FF32" s="207" t="e">
        <f t="shared" si="36"/>
        <v>#N/A</v>
      </c>
      <c r="FG32" s="207" t="e">
        <f t="shared" si="36"/>
        <v>#N/A</v>
      </c>
      <c r="FH32" s="207" t="e">
        <f t="shared" si="42"/>
        <v>#N/A</v>
      </c>
      <c r="FI32" s="207" t="e">
        <f t="shared" si="42"/>
        <v>#N/A</v>
      </c>
      <c r="FJ32" s="207" t="e">
        <f t="shared" si="42"/>
        <v>#N/A</v>
      </c>
      <c r="FK32" s="207" t="e">
        <f t="shared" si="37"/>
        <v>#N/A</v>
      </c>
      <c r="FL32" s="207" t="e">
        <f t="shared" si="37"/>
        <v>#N/A</v>
      </c>
      <c r="FM32" s="207" t="e">
        <f t="shared" si="37"/>
        <v>#N/A</v>
      </c>
      <c r="FN32" s="207" t="e">
        <f t="shared" si="37"/>
        <v>#N/A</v>
      </c>
      <c r="FO32" s="207" t="e">
        <f t="shared" si="37"/>
        <v>#N/A</v>
      </c>
      <c r="FP32" s="207" t="e">
        <f t="shared" si="37"/>
        <v>#N/A</v>
      </c>
      <c r="FQ32" s="207" t="e">
        <f t="shared" si="37"/>
        <v>#N/A</v>
      </c>
      <c r="FR32" s="207" t="e">
        <f t="shared" si="37"/>
        <v>#N/A</v>
      </c>
      <c r="FS32" s="207" t="e">
        <f t="shared" si="37"/>
        <v>#N/A</v>
      </c>
      <c r="FT32" s="207" t="e">
        <f t="shared" si="37"/>
        <v>#N/A</v>
      </c>
      <c r="FU32" s="207" t="e">
        <f t="shared" si="37"/>
        <v>#N/A</v>
      </c>
      <c r="FV32" s="207" t="e">
        <f t="shared" si="37"/>
        <v>#N/A</v>
      </c>
      <c r="FW32" s="207" t="e">
        <f t="shared" si="37"/>
        <v>#N/A</v>
      </c>
      <c r="FX32" s="207" t="e">
        <f t="shared" si="37"/>
        <v>#N/A</v>
      </c>
      <c r="FY32" s="207" t="e">
        <f t="shared" si="37"/>
        <v>#N/A</v>
      </c>
      <c r="FZ32" s="207" t="e">
        <f t="shared" si="37"/>
        <v>#N/A</v>
      </c>
      <c r="GA32" s="207" t="e">
        <f t="shared" si="38"/>
        <v>#N/A</v>
      </c>
      <c r="GB32" s="207" t="e">
        <f t="shared" si="38"/>
        <v>#N/A</v>
      </c>
      <c r="GC32" s="207" t="e">
        <f t="shared" si="38"/>
        <v>#N/A</v>
      </c>
      <c r="GD32" s="207" t="e">
        <f t="shared" si="38"/>
        <v>#N/A</v>
      </c>
      <c r="GE32" s="207" t="e">
        <f t="shared" si="38"/>
        <v>#N/A</v>
      </c>
      <c r="GF32" s="207" t="e">
        <f t="shared" si="38"/>
        <v>#N/A</v>
      </c>
      <c r="GG32" s="207" t="e">
        <f t="shared" si="38"/>
        <v>#N/A</v>
      </c>
      <c r="GH32" s="207" t="e">
        <f t="shared" si="38"/>
        <v>#N/A</v>
      </c>
      <c r="GI32" s="207" t="e">
        <f t="shared" si="38"/>
        <v>#N/A</v>
      </c>
      <c r="GJ32" s="207" t="e">
        <f t="shared" si="38"/>
        <v>#N/A</v>
      </c>
      <c r="GK32" s="207" t="e">
        <f t="shared" si="38"/>
        <v>#N/A</v>
      </c>
      <c r="GL32" s="207" t="e">
        <f t="shared" si="38"/>
        <v>#N/A</v>
      </c>
      <c r="GM32" s="207" t="e">
        <f t="shared" si="38"/>
        <v>#N/A</v>
      </c>
      <c r="GN32" s="207" t="e">
        <f t="shared" si="38"/>
        <v>#N/A</v>
      </c>
      <c r="GO32" s="207" t="e">
        <f t="shared" si="38"/>
        <v>#N/A</v>
      </c>
      <c r="GP32" s="207" t="e">
        <f t="shared" si="38"/>
        <v>#N/A</v>
      </c>
      <c r="GQ32" s="207" t="e">
        <f t="shared" si="39"/>
        <v>#N/A</v>
      </c>
      <c r="GR32" s="207" t="e">
        <f t="shared" si="18"/>
        <v>#N/A</v>
      </c>
      <c r="GS32" s="207" t="e">
        <f t="shared" si="18"/>
        <v>#N/A</v>
      </c>
      <c r="GT32" s="207" t="e">
        <f t="shared" si="18"/>
        <v>#N/A</v>
      </c>
      <c r="GU32" s="207" t="e">
        <f t="shared" si="18"/>
        <v>#N/A</v>
      </c>
      <c r="GV32" s="207" t="e">
        <f t="shared" si="18"/>
        <v>#N/A</v>
      </c>
      <c r="GW32" s="207" t="e">
        <f t="shared" si="18"/>
        <v>#N/A</v>
      </c>
      <c r="GX32" s="207" t="e">
        <f t="shared" si="18"/>
        <v>#N/A</v>
      </c>
      <c r="GY32" s="207" t="e">
        <f t="shared" si="18"/>
        <v>#N/A</v>
      </c>
      <c r="GZ32" s="207" t="e">
        <f t="shared" si="18"/>
        <v>#N/A</v>
      </c>
      <c r="HA32" s="207" t="e">
        <f t="shared" si="18"/>
        <v>#N/A</v>
      </c>
      <c r="HB32" s="207" t="e">
        <f t="shared" si="18"/>
        <v>#N/A</v>
      </c>
      <c r="HC32" s="207" t="e">
        <f t="shared" si="18"/>
        <v>#N/A</v>
      </c>
      <c r="HD32" s="207" t="e">
        <f t="shared" si="18"/>
        <v>#N/A</v>
      </c>
      <c r="HE32" s="207" t="e">
        <f t="shared" si="18"/>
        <v>#N/A</v>
      </c>
      <c r="HF32" s="207" t="e">
        <f t="shared" si="18"/>
        <v>#N/A</v>
      </c>
      <c r="HG32" s="207" t="e">
        <f t="shared" si="18"/>
        <v>#N/A</v>
      </c>
      <c r="HH32" s="207" t="e">
        <f t="shared" si="47"/>
        <v>#N/A</v>
      </c>
      <c r="HI32" s="207" t="e">
        <f t="shared" si="47"/>
        <v>#N/A</v>
      </c>
      <c r="HJ32" s="207" t="e">
        <f t="shared" si="47"/>
        <v>#N/A</v>
      </c>
      <c r="HK32" s="207" t="e">
        <f t="shared" si="44"/>
        <v>#N/A</v>
      </c>
      <c r="HL32" s="207" t="e">
        <f t="shared" si="44"/>
        <v>#N/A</v>
      </c>
      <c r="HM32" s="207" t="e">
        <f t="shared" si="44"/>
        <v>#N/A</v>
      </c>
      <c r="HN32" s="207" t="e">
        <f t="shared" si="44"/>
        <v>#N/A</v>
      </c>
      <c r="HO32" s="207" t="e">
        <f t="shared" si="44"/>
        <v>#N/A</v>
      </c>
      <c r="HP32" s="207" t="e">
        <f t="shared" si="44"/>
        <v>#N/A</v>
      </c>
      <c r="HQ32" s="207" t="e">
        <f t="shared" si="44"/>
        <v>#N/A</v>
      </c>
      <c r="HR32" s="207" t="e">
        <f t="shared" si="44"/>
        <v>#N/A</v>
      </c>
      <c r="HS32" s="207" t="e">
        <f t="shared" si="44"/>
        <v>#N/A</v>
      </c>
      <c r="HT32" s="207" t="e">
        <f t="shared" si="44"/>
        <v>#N/A</v>
      </c>
      <c r="HU32" s="207" t="e">
        <f t="shared" si="44"/>
        <v>#N/A</v>
      </c>
      <c r="HV32" s="207" t="e">
        <f t="shared" si="44"/>
        <v>#N/A</v>
      </c>
      <c r="HW32" s="207" t="e">
        <f t="shared" si="44"/>
        <v>#N/A</v>
      </c>
      <c r="HX32" s="207" t="e">
        <f t="shared" si="44"/>
        <v>#N/A</v>
      </c>
      <c r="HY32" s="207" t="e">
        <f t="shared" si="44"/>
        <v>#N/A</v>
      </c>
      <c r="HZ32" s="207" t="e">
        <f t="shared" si="44"/>
        <v>#N/A</v>
      </c>
      <c r="IA32" s="207" t="e">
        <f t="shared" si="45"/>
        <v>#N/A</v>
      </c>
      <c r="IB32" s="207" t="e">
        <f t="shared" si="27"/>
        <v>#N/A</v>
      </c>
    </row>
    <row r="33" spans="1:236" hidden="1" x14ac:dyDescent="0.25">
      <c r="A33" s="22">
        <v>30</v>
      </c>
      <c r="B33" s="124"/>
      <c r="C33" s="124"/>
      <c r="D33" s="124"/>
      <c r="E33" s="119" t="str">
        <f t="shared" si="10"/>
        <v/>
      </c>
      <c r="F33" s="23" t="str">
        <f t="shared" si="11"/>
        <v/>
      </c>
      <c r="G33" s="24" t="str">
        <f t="shared" si="12"/>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0"/>
        <v/>
      </c>
      <c r="K33" s="26"/>
      <c r="L33" s="24" t="str">
        <f>IF(OR(F33="",K33=""),"",MATCH(K33,Confidence!$A$1:$A$10,0))</f>
        <v/>
      </c>
      <c r="M33" s="27" t="str">
        <f t="shared" si="1"/>
        <v/>
      </c>
      <c r="N33" s="27" t="str">
        <f t="shared" si="2"/>
        <v/>
      </c>
      <c r="O33" s="24"/>
      <c r="P33" s="111" t="str">
        <f t="shared" si="3"/>
        <v/>
      </c>
      <c r="Q33" s="111" t="str">
        <f t="shared" si="4"/>
        <v/>
      </c>
      <c r="R33" s="39" t="str">
        <f t="shared" si="5"/>
        <v/>
      </c>
      <c r="S33" s="124"/>
      <c r="T33" s="218" t="str">
        <f>IF(AND(B33&gt;0,C33&gt;0,D33&gt;0,M33&gt;0,N33&gt;0,S33&gt;0,NOT(K33="")),ABS(VLOOKUP($S$1,VLookups!$A$28:$B$29,2,FALSE)-_xlfn.BETA.DIST(S33,IF(G33="L",N33,M33),IF(G33="L",M33,N33),TRUE,B33,D33)),"")</f>
        <v/>
      </c>
      <c r="U33" s="121" t="str">
        <f>IF(OR($M33="",$N33=""),"",_xlfn.BETA.INV(ABS(VLOOKUP($S$1,VLookups!$A$28:$B$29,2,FALSE)-U$3),IF($G33="L",$N33,$M33),IF($G33="L",$M33,$N33),$B33,$D33))</f>
        <v/>
      </c>
      <c r="V33" s="122" t="str">
        <f>IF(OR($M33="",$N33=""),"",_xlfn.BETA.INV(ABS(VLOOKUP($S$1,VLookups!$A$28:$B$29,2,FALSE)-V$3),IF($G33="L",$N33,$M33),IF($G33="L",$M33,$N33),$B33,$D33))</f>
        <v/>
      </c>
      <c r="W33" s="121" t="str">
        <f>IF(OR($M33="",$N33=""),"",_xlfn.BETA.INV(ABS(VLOOKUP($S$1,VLookups!$A$28:$B$29,2,FALSE)-W$3),IF($G33="L",$N33,$M33),IF($G33="L",$M33,$N33),$B33,$D33))</f>
        <v/>
      </c>
      <c r="X33" s="122" t="str">
        <f>IF(OR($M33="",$N33=""),"",_xlfn.BETA.INV(ABS(VLOOKUP($S$1,VLookups!$A$28:$B$29,2,FALSE)-X$3),IF($G33="L",$N33,$M33),IF($G33="L",$M33,$N33),$B33,$D33))</f>
        <v/>
      </c>
      <c r="Y33" s="121" t="str">
        <f>IF(OR($M33="",$N33=""),"",_xlfn.BETA.INV(ABS(VLOOKUP($S$1,VLookups!$A$28:$B$29,2,FALSE)-Y$3),IF($G33="L",$N33,$M33),IF($G33="L",$M33,$N33),$B33,$D33))</f>
        <v/>
      </c>
      <c r="Z33" s="122" t="str">
        <f>IF(OR($M33="",$N33=""),"",_xlfn.BETA.INV(ABS(VLOOKUP($S$1,VLookups!$A$28:$B$29,2,FALSE)-Z$3),IF($G33="L",$N33,$M33),IF($G33="L",$M33,$N33),$B33,$D33))</f>
        <v/>
      </c>
      <c r="AA33" s="121" t="str">
        <f>IF(OR($M33="",$N33=""),"",_xlfn.BETA.INV(ABS(VLOOKUP($S$1,VLookups!$A$28:$B$29,2,FALSE)-AA$3),IF($G33="L",$N33,$M33),IF($G33="L",$M33,$N33),$B33,$D33))</f>
        <v/>
      </c>
      <c r="AB33" s="122" t="str">
        <f>IF(OR($M33="",$N33=""),"",_xlfn.BETA.INV(ABS(VLOOKUP($S$1,VLookups!$A$28:$B$29,2,FALSE)-AB$3),IF($G33="L",$N33,$M33),IF($G33="L",$M33,$N33),$B33,$D33))</f>
        <v/>
      </c>
      <c r="AC33" s="121" t="str">
        <f>IF(OR($M33="",$N33=""),"",_xlfn.BETA.INV(ABS(VLOOKUP($S$1,VLookups!$A$28:$B$29,2,FALSE)-AC$3),IF($G33="L",$N33,$M33),IF($G33="L",$M33,$N33),$B33,$D33))</f>
        <v/>
      </c>
      <c r="AD33" s="122" t="str">
        <f>IF(OR($M33="",$N33=""),"",_xlfn.BETA.INV(ABS(VLOOKUP($S$1,VLookups!$A$28:$B$29,2,FALSE)-AD$3),IF($G33="L",$N33,$M33),IF($G33="L",$M33,$N33),$B33,$D33))</f>
        <v/>
      </c>
      <c r="AE33" s="121" t="str">
        <f>IF(OR($M33="",$N33=""),"",_xlfn.BETA.INV(ABS(VLOOKUP($S$1,VLookups!$A$28:$B$29,2,FALSE)-AE$3),IF($G33="L",$N33,$M33),IF($G33="L",$M33,$N33),$B33,$D33))</f>
        <v/>
      </c>
      <c r="AF33" s="122" t="str">
        <f>IF(OR($M33="",$N33=""),"",_xlfn.BETA.INV(ABS(VLOOKUP($S$1,VLookups!$A$28:$B$29,2,FALSE)-AF$3),IF($G33="L",$N33,$M33),IF($G33="L",$M33,$N33),$B33,$D33))</f>
        <v/>
      </c>
      <c r="AG33" s="17"/>
      <c r="AH33" s="208" t="str">
        <f t="shared" si="13"/>
        <v/>
      </c>
      <c r="AI33" s="206" t="str">
        <f t="shared" si="14"/>
        <v/>
      </c>
      <c r="AJ33" s="190" t="str">
        <f t="shared" ref="AJ33:CU36" si="51">IF(ISNONTEXT($AH33),AI33+$AH33,"")</f>
        <v/>
      </c>
      <c r="AK33" s="190" t="str">
        <f t="shared" si="51"/>
        <v/>
      </c>
      <c r="AL33" s="190" t="str">
        <f t="shared" si="51"/>
        <v/>
      </c>
      <c r="AM33" s="190" t="str">
        <f t="shared" si="51"/>
        <v/>
      </c>
      <c r="AN33" s="190" t="str">
        <f t="shared" si="51"/>
        <v/>
      </c>
      <c r="AO33" s="190" t="str">
        <f t="shared" si="51"/>
        <v/>
      </c>
      <c r="AP33" s="190" t="str">
        <f t="shared" si="51"/>
        <v/>
      </c>
      <c r="AQ33" s="190" t="str">
        <f t="shared" si="51"/>
        <v/>
      </c>
      <c r="AR33" s="190" t="str">
        <f t="shared" si="51"/>
        <v/>
      </c>
      <c r="AS33" s="190" t="str">
        <f t="shared" si="51"/>
        <v/>
      </c>
      <c r="AT33" s="190" t="str">
        <f t="shared" si="51"/>
        <v/>
      </c>
      <c r="AU33" s="190" t="str">
        <f t="shared" si="51"/>
        <v/>
      </c>
      <c r="AV33" s="190" t="str">
        <f t="shared" si="51"/>
        <v/>
      </c>
      <c r="AW33" s="190" t="str">
        <f t="shared" si="51"/>
        <v/>
      </c>
      <c r="AX33" s="190" t="str">
        <f t="shared" si="51"/>
        <v/>
      </c>
      <c r="AY33" s="190" t="str">
        <f t="shared" si="51"/>
        <v/>
      </c>
      <c r="AZ33" s="190" t="str">
        <f t="shared" si="51"/>
        <v/>
      </c>
      <c r="BA33" s="190" t="str">
        <f t="shared" si="51"/>
        <v/>
      </c>
      <c r="BB33" s="190" t="str">
        <f t="shared" si="51"/>
        <v/>
      </c>
      <c r="BC33" s="190" t="str">
        <f t="shared" si="51"/>
        <v/>
      </c>
      <c r="BD33" s="190" t="str">
        <f t="shared" si="51"/>
        <v/>
      </c>
      <c r="BE33" s="190" t="str">
        <f t="shared" si="51"/>
        <v/>
      </c>
      <c r="BF33" s="190" t="str">
        <f t="shared" si="51"/>
        <v/>
      </c>
      <c r="BG33" s="190" t="str">
        <f t="shared" si="51"/>
        <v/>
      </c>
      <c r="BH33" s="190" t="str">
        <f t="shared" si="51"/>
        <v/>
      </c>
      <c r="BI33" s="190" t="str">
        <f t="shared" si="51"/>
        <v/>
      </c>
      <c r="BJ33" s="190" t="str">
        <f t="shared" si="51"/>
        <v/>
      </c>
      <c r="BK33" s="190" t="str">
        <f t="shared" si="51"/>
        <v/>
      </c>
      <c r="BL33" s="190" t="str">
        <f t="shared" si="51"/>
        <v/>
      </c>
      <c r="BM33" s="190" t="str">
        <f t="shared" si="51"/>
        <v/>
      </c>
      <c r="BN33" s="190" t="str">
        <f t="shared" si="51"/>
        <v/>
      </c>
      <c r="BO33" s="190" t="str">
        <f t="shared" si="51"/>
        <v/>
      </c>
      <c r="BP33" s="190" t="str">
        <f t="shared" si="51"/>
        <v/>
      </c>
      <c r="BQ33" s="190" t="str">
        <f t="shared" si="51"/>
        <v/>
      </c>
      <c r="BR33" s="190" t="str">
        <f t="shared" si="51"/>
        <v/>
      </c>
      <c r="BS33" s="190" t="str">
        <f t="shared" si="51"/>
        <v/>
      </c>
      <c r="BT33" s="190" t="str">
        <f t="shared" si="51"/>
        <v/>
      </c>
      <c r="BU33" s="190" t="str">
        <f t="shared" si="51"/>
        <v/>
      </c>
      <c r="BV33" s="190" t="str">
        <f t="shared" si="51"/>
        <v/>
      </c>
      <c r="BW33" s="190" t="str">
        <f t="shared" si="51"/>
        <v/>
      </c>
      <c r="BX33" s="190" t="str">
        <f t="shared" si="51"/>
        <v/>
      </c>
      <c r="BY33" s="190" t="str">
        <f t="shared" si="51"/>
        <v/>
      </c>
      <c r="BZ33" s="190" t="str">
        <f t="shared" si="51"/>
        <v/>
      </c>
      <c r="CA33" s="190" t="str">
        <f t="shared" si="51"/>
        <v/>
      </c>
      <c r="CB33" s="190" t="str">
        <f t="shared" si="51"/>
        <v/>
      </c>
      <c r="CC33" s="190" t="str">
        <f t="shared" si="51"/>
        <v/>
      </c>
      <c r="CD33" s="190" t="str">
        <f t="shared" si="51"/>
        <v/>
      </c>
      <c r="CE33" s="190" t="str">
        <f t="shared" si="51"/>
        <v/>
      </c>
      <c r="CF33" s="190" t="str">
        <f t="shared" si="51"/>
        <v/>
      </c>
      <c r="CG33" s="190" t="str">
        <f t="shared" si="51"/>
        <v/>
      </c>
      <c r="CH33" s="190" t="str">
        <f t="shared" si="51"/>
        <v/>
      </c>
      <c r="CI33" s="190" t="str">
        <f t="shared" si="51"/>
        <v/>
      </c>
      <c r="CJ33" s="190" t="str">
        <f t="shared" si="51"/>
        <v/>
      </c>
      <c r="CK33" s="190" t="str">
        <f t="shared" si="51"/>
        <v/>
      </c>
      <c r="CL33" s="190" t="str">
        <f t="shared" si="51"/>
        <v/>
      </c>
      <c r="CM33" s="190" t="str">
        <f t="shared" si="51"/>
        <v/>
      </c>
      <c r="CN33" s="190" t="str">
        <f t="shared" si="51"/>
        <v/>
      </c>
      <c r="CO33" s="190" t="str">
        <f t="shared" si="51"/>
        <v/>
      </c>
      <c r="CP33" s="190" t="str">
        <f t="shared" si="51"/>
        <v/>
      </c>
      <c r="CQ33" s="190" t="str">
        <f t="shared" si="51"/>
        <v/>
      </c>
      <c r="CR33" s="190" t="str">
        <f t="shared" si="51"/>
        <v/>
      </c>
      <c r="CS33" s="190" t="str">
        <f t="shared" si="51"/>
        <v/>
      </c>
      <c r="CT33" s="190" t="str">
        <f t="shared" si="51"/>
        <v/>
      </c>
      <c r="CU33" s="190" t="str">
        <f t="shared" si="51"/>
        <v/>
      </c>
      <c r="CV33" s="190" t="str">
        <f t="shared" si="48"/>
        <v/>
      </c>
      <c r="CW33" s="190" t="str">
        <f t="shared" si="48"/>
        <v/>
      </c>
      <c r="CX33" s="190" t="str">
        <f t="shared" si="48"/>
        <v/>
      </c>
      <c r="CY33" s="190" t="str">
        <f t="shared" si="48"/>
        <v/>
      </c>
      <c r="CZ33" s="190" t="str">
        <f t="shared" si="48"/>
        <v/>
      </c>
      <c r="DA33" s="190" t="str">
        <f t="shared" si="48"/>
        <v/>
      </c>
      <c r="DB33" s="190" t="str">
        <f t="shared" si="48"/>
        <v/>
      </c>
      <c r="DC33" s="190" t="str">
        <f t="shared" si="48"/>
        <v/>
      </c>
      <c r="DD33" s="190" t="str">
        <f t="shared" si="48"/>
        <v/>
      </c>
      <c r="DE33" s="190" t="str">
        <f t="shared" si="48"/>
        <v/>
      </c>
      <c r="DF33" s="190" t="str">
        <f t="shared" si="48"/>
        <v/>
      </c>
      <c r="DG33" s="190" t="str">
        <f t="shared" si="48"/>
        <v/>
      </c>
      <c r="DH33" s="190" t="str">
        <f t="shared" si="48"/>
        <v/>
      </c>
      <c r="DI33" s="190" t="str">
        <f t="shared" si="48"/>
        <v/>
      </c>
      <c r="DJ33" s="190" t="str">
        <f t="shared" si="48"/>
        <v/>
      </c>
      <c r="DK33" s="190" t="str">
        <f t="shared" si="48"/>
        <v/>
      </c>
      <c r="DL33" s="190" t="str">
        <f t="shared" si="48"/>
        <v/>
      </c>
      <c r="DM33" s="190" t="str">
        <f t="shared" si="48"/>
        <v/>
      </c>
      <c r="DN33" s="190" t="str">
        <f t="shared" si="48"/>
        <v/>
      </c>
      <c r="DO33" s="190" t="str">
        <f t="shared" si="48"/>
        <v/>
      </c>
      <c r="DP33" s="190" t="str">
        <f t="shared" si="48"/>
        <v/>
      </c>
      <c r="DQ33" s="190" t="str">
        <f t="shared" si="48"/>
        <v/>
      </c>
      <c r="DR33" s="190" t="str">
        <f t="shared" si="48"/>
        <v/>
      </c>
      <c r="DS33" s="190" t="str">
        <f t="shared" si="48"/>
        <v/>
      </c>
      <c r="DT33" s="190" t="str">
        <f t="shared" si="48"/>
        <v/>
      </c>
      <c r="DU33" s="190" t="str">
        <f t="shared" si="48"/>
        <v/>
      </c>
      <c r="DV33" s="190" t="str">
        <f t="shared" si="48"/>
        <v/>
      </c>
      <c r="DW33" s="190" t="str">
        <f t="shared" si="48"/>
        <v/>
      </c>
      <c r="DX33" s="190" t="str">
        <f t="shared" si="48"/>
        <v/>
      </c>
      <c r="DY33" s="190" t="str">
        <f t="shared" si="48"/>
        <v/>
      </c>
      <c r="DZ33" s="190" t="str">
        <f t="shared" si="48"/>
        <v/>
      </c>
      <c r="EA33" s="190" t="str">
        <f t="shared" si="48"/>
        <v/>
      </c>
      <c r="EB33" s="190" t="str">
        <f t="shared" si="48"/>
        <v/>
      </c>
      <c r="EC33" s="190" t="str">
        <f t="shared" si="48"/>
        <v/>
      </c>
      <c r="ED33" s="190" t="str">
        <f t="shared" si="48"/>
        <v/>
      </c>
      <c r="EE33" s="206" t="str">
        <f t="shared" si="16"/>
        <v/>
      </c>
      <c r="EF33" s="207" t="e">
        <f t="shared" si="41"/>
        <v>#N/A</v>
      </c>
      <c r="EG33" s="207" t="e">
        <f t="shared" si="41"/>
        <v>#N/A</v>
      </c>
      <c r="EH33" s="207" t="e">
        <f t="shared" si="41"/>
        <v>#N/A</v>
      </c>
      <c r="EI33" s="207" t="e">
        <f t="shared" si="41"/>
        <v>#N/A</v>
      </c>
      <c r="EJ33" s="207" t="e">
        <f t="shared" si="41"/>
        <v>#N/A</v>
      </c>
      <c r="EK33" s="207" t="e">
        <f t="shared" si="41"/>
        <v>#N/A</v>
      </c>
      <c r="EL33" s="207" t="e">
        <f t="shared" si="41"/>
        <v>#N/A</v>
      </c>
      <c r="EM33" s="207" t="e">
        <f t="shared" si="41"/>
        <v>#N/A</v>
      </c>
      <c r="EN33" s="207" t="e">
        <f t="shared" si="41"/>
        <v>#N/A</v>
      </c>
      <c r="EO33" s="207" t="e">
        <f t="shared" si="41"/>
        <v>#N/A</v>
      </c>
      <c r="EP33" s="207" t="e">
        <f t="shared" si="41"/>
        <v>#N/A</v>
      </c>
      <c r="EQ33" s="207" t="e">
        <f t="shared" si="41"/>
        <v>#N/A</v>
      </c>
      <c r="ER33" s="207" t="e">
        <f t="shared" si="36"/>
        <v>#N/A</v>
      </c>
      <c r="ES33" s="207" t="e">
        <f t="shared" si="36"/>
        <v>#N/A</v>
      </c>
      <c r="ET33" s="207" t="e">
        <f t="shared" si="36"/>
        <v>#N/A</v>
      </c>
      <c r="EU33" s="207" t="e">
        <f t="shared" si="36"/>
        <v>#N/A</v>
      </c>
      <c r="EV33" s="207" t="e">
        <f t="shared" si="36"/>
        <v>#N/A</v>
      </c>
      <c r="EW33" s="207" t="e">
        <f t="shared" si="36"/>
        <v>#N/A</v>
      </c>
      <c r="EX33" s="207" t="e">
        <f t="shared" si="36"/>
        <v>#N/A</v>
      </c>
      <c r="EY33" s="207" t="e">
        <f t="shared" si="36"/>
        <v>#N/A</v>
      </c>
      <c r="EZ33" s="207" t="e">
        <f t="shared" si="36"/>
        <v>#N/A</v>
      </c>
      <c r="FA33" s="207" t="e">
        <f t="shared" si="36"/>
        <v>#N/A</v>
      </c>
      <c r="FB33" s="207" t="e">
        <f t="shared" si="36"/>
        <v>#N/A</v>
      </c>
      <c r="FC33" s="207" t="e">
        <f t="shared" si="36"/>
        <v>#N/A</v>
      </c>
      <c r="FD33" s="207" t="e">
        <f t="shared" si="36"/>
        <v>#N/A</v>
      </c>
      <c r="FE33" s="207" t="e">
        <f t="shared" si="36"/>
        <v>#N/A</v>
      </c>
      <c r="FF33" s="207" t="e">
        <f t="shared" si="36"/>
        <v>#N/A</v>
      </c>
      <c r="FG33" s="207" t="e">
        <f t="shared" si="36"/>
        <v>#N/A</v>
      </c>
      <c r="FH33" s="207" t="e">
        <f t="shared" si="42"/>
        <v>#N/A</v>
      </c>
      <c r="FI33" s="207" t="e">
        <f t="shared" si="42"/>
        <v>#N/A</v>
      </c>
      <c r="FJ33" s="207" t="e">
        <f t="shared" si="42"/>
        <v>#N/A</v>
      </c>
      <c r="FK33" s="207" t="e">
        <f t="shared" si="37"/>
        <v>#N/A</v>
      </c>
      <c r="FL33" s="207" t="e">
        <f t="shared" si="37"/>
        <v>#N/A</v>
      </c>
      <c r="FM33" s="207" t="e">
        <f t="shared" si="37"/>
        <v>#N/A</v>
      </c>
      <c r="FN33" s="207" t="e">
        <f t="shared" si="37"/>
        <v>#N/A</v>
      </c>
      <c r="FO33" s="207" t="e">
        <f t="shared" si="37"/>
        <v>#N/A</v>
      </c>
      <c r="FP33" s="207" t="e">
        <f t="shared" si="37"/>
        <v>#N/A</v>
      </c>
      <c r="FQ33" s="207" t="e">
        <f t="shared" si="37"/>
        <v>#N/A</v>
      </c>
      <c r="FR33" s="207" t="e">
        <f t="shared" si="37"/>
        <v>#N/A</v>
      </c>
      <c r="FS33" s="207" t="e">
        <f t="shared" si="37"/>
        <v>#N/A</v>
      </c>
      <c r="FT33" s="207" t="e">
        <f t="shared" si="37"/>
        <v>#N/A</v>
      </c>
      <c r="FU33" s="207" t="e">
        <f t="shared" si="37"/>
        <v>#N/A</v>
      </c>
      <c r="FV33" s="207" t="e">
        <f t="shared" si="37"/>
        <v>#N/A</v>
      </c>
      <c r="FW33" s="207" t="e">
        <f t="shared" si="37"/>
        <v>#N/A</v>
      </c>
      <c r="FX33" s="207" t="e">
        <f t="shared" si="37"/>
        <v>#N/A</v>
      </c>
      <c r="FY33" s="207" t="e">
        <f t="shared" si="37"/>
        <v>#N/A</v>
      </c>
      <c r="FZ33" s="207" t="e">
        <f t="shared" si="37"/>
        <v>#N/A</v>
      </c>
      <c r="GA33" s="207" t="e">
        <f t="shared" si="38"/>
        <v>#N/A</v>
      </c>
      <c r="GB33" s="207" t="e">
        <f t="shared" si="38"/>
        <v>#N/A</v>
      </c>
      <c r="GC33" s="207" t="e">
        <f t="shared" si="38"/>
        <v>#N/A</v>
      </c>
      <c r="GD33" s="207" t="e">
        <f t="shared" si="38"/>
        <v>#N/A</v>
      </c>
      <c r="GE33" s="207" t="e">
        <f t="shared" si="38"/>
        <v>#N/A</v>
      </c>
      <c r="GF33" s="207" t="e">
        <f t="shared" si="38"/>
        <v>#N/A</v>
      </c>
      <c r="GG33" s="207" t="e">
        <f t="shared" si="38"/>
        <v>#N/A</v>
      </c>
      <c r="GH33" s="207" t="e">
        <f t="shared" si="38"/>
        <v>#N/A</v>
      </c>
      <c r="GI33" s="207" t="e">
        <f t="shared" si="38"/>
        <v>#N/A</v>
      </c>
      <c r="GJ33" s="207" t="e">
        <f t="shared" si="38"/>
        <v>#N/A</v>
      </c>
      <c r="GK33" s="207" t="e">
        <f t="shared" si="38"/>
        <v>#N/A</v>
      </c>
      <c r="GL33" s="207" t="e">
        <f t="shared" si="38"/>
        <v>#N/A</v>
      </c>
      <c r="GM33" s="207" t="e">
        <f t="shared" si="38"/>
        <v>#N/A</v>
      </c>
      <c r="GN33" s="207" t="e">
        <f t="shared" si="38"/>
        <v>#N/A</v>
      </c>
      <c r="GO33" s="207" t="e">
        <f t="shared" si="38"/>
        <v>#N/A</v>
      </c>
      <c r="GP33" s="207" t="e">
        <f t="shared" si="38"/>
        <v>#N/A</v>
      </c>
      <c r="GQ33" s="207" t="e">
        <f t="shared" si="39"/>
        <v>#N/A</v>
      </c>
      <c r="GR33" s="207" t="e">
        <f t="shared" si="18"/>
        <v>#N/A</v>
      </c>
      <c r="GS33" s="207" t="e">
        <f t="shared" si="18"/>
        <v>#N/A</v>
      </c>
      <c r="GT33" s="207" t="e">
        <f t="shared" si="18"/>
        <v>#N/A</v>
      </c>
      <c r="GU33" s="207" t="e">
        <f t="shared" si="18"/>
        <v>#N/A</v>
      </c>
      <c r="GV33" s="207" t="e">
        <f t="shared" si="18"/>
        <v>#N/A</v>
      </c>
      <c r="GW33" s="207" t="e">
        <f t="shared" si="18"/>
        <v>#N/A</v>
      </c>
      <c r="GX33" s="207" t="e">
        <f t="shared" si="18"/>
        <v>#N/A</v>
      </c>
      <c r="GY33" s="207" t="e">
        <f t="shared" si="18"/>
        <v>#N/A</v>
      </c>
      <c r="GZ33" s="207" t="e">
        <f t="shared" si="18"/>
        <v>#N/A</v>
      </c>
      <c r="HA33" s="207" t="e">
        <f t="shared" si="18"/>
        <v>#N/A</v>
      </c>
      <c r="HB33" s="207" t="e">
        <f t="shared" si="18"/>
        <v>#N/A</v>
      </c>
      <c r="HC33" s="207" t="e">
        <f t="shared" si="18"/>
        <v>#N/A</v>
      </c>
      <c r="HD33" s="207" t="e">
        <f t="shared" si="18"/>
        <v>#N/A</v>
      </c>
      <c r="HE33" s="207" t="e">
        <f t="shared" si="18"/>
        <v>#N/A</v>
      </c>
      <c r="HF33" s="207" t="e">
        <f t="shared" si="18"/>
        <v>#N/A</v>
      </c>
      <c r="HG33" s="207" t="e">
        <f t="shared" si="18"/>
        <v>#N/A</v>
      </c>
      <c r="HH33" s="207" t="e">
        <f t="shared" si="47"/>
        <v>#N/A</v>
      </c>
      <c r="HI33" s="207" t="e">
        <f t="shared" si="47"/>
        <v>#N/A</v>
      </c>
      <c r="HJ33" s="207" t="e">
        <f t="shared" si="47"/>
        <v>#N/A</v>
      </c>
      <c r="HK33" s="207" t="e">
        <f t="shared" si="44"/>
        <v>#N/A</v>
      </c>
      <c r="HL33" s="207" t="e">
        <f t="shared" si="44"/>
        <v>#N/A</v>
      </c>
      <c r="HM33" s="207" t="e">
        <f t="shared" si="44"/>
        <v>#N/A</v>
      </c>
      <c r="HN33" s="207" t="e">
        <f t="shared" si="44"/>
        <v>#N/A</v>
      </c>
      <c r="HO33" s="207" t="e">
        <f t="shared" si="44"/>
        <v>#N/A</v>
      </c>
      <c r="HP33" s="207" t="e">
        <f t="shared" si="44"/>
        <v>#N/A</v>
      </c>
      <c r="HQ33" s="207" t="e">
        <f t="shared" si="44"/>
        <v>#N/A</v>
      </c>
      <c r="HR33" s="207" t="e">
        <f t="shared" si="44"/>
        <v>#N/A</v>
      </c>
      <c r="HS33" s="207" t="e">
        <f t="shared" si="44"/>
        <v>#N/A</v>
      </c>
      <c r="HT33" s="207" t="e">
        <f t="shared" si="44"/>
        <v>#N/A</v>
      </c>
      <c r="HU33" s="207" t="e">
        <f t="shared" si="44"/>
        <v>#N/A</v>
      </c>
      <c r="HV33" s="207" t="e">
        <f t="shared" si="44"/>
        <v>#N/A</v>
      </c>
      <c r="HW33" s="207" t="e">
        <f t="shared" si="44"/>
        <v>#N/A</v>
      </c>
      <c r="HX33" s="207" t="e">
        <f t="shared" si="44"/>
        <v>#N/A</v>
      </c>
      <c r="HY33" s="207" t="e">
        <f t="shared" si="44"/>
        <v>#N/A</v>
      </c>
      <c r="HZ33" s="207" t="e">
        <f t="shared" si="44"/>
        <v>#N/A</v>
      </c>
      <c r="IA33" s="207" t="e">
        <f t="shared" si="45"/>
        <v>#N/A</v>
      </c>
      <c r="IB33" s="207" t="e">
        <f t="shared" si="27"/>
        <v>#N/A</v>
      </c>
    </row>
    <row r="34" spans="1:236" hidden="1" x14ac:dyDescent="0.25">
      <c r="A34" s="22">
        <v>31</v>
      </c>
      <c r="B34" s="124"/>
      <c r="C34" s="124"/>
      <c r="D34" s="124"/>
      <c r="E34" s="119" t="str">
        <f t="shared" si="10"/>
        <v/>
      </c>
      <c r="F34" s="23" t="str">
        <f t="shared" si="11"/>
        <v/>
      </c>
      <c r="G34" s="24" t="str">
        <f t="shared" si="12"/>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0"/>
        <v/>
      </c>
      <c r="K34" s="26"/>
      <c r="L34" s="24" t="str">
        <f>IF(OR(F34="",K34=""),"",MATCH(K34,Confidence!$A$1:$A$10,0))</f>
        <v/>
      </c>
      <c r="M34" s="27" t="str">
        <f t="shared" si="1"/>
        <v/>
      </c>
      <c r="N34" s="27" t="str">
        <f t="shared" si="2"/>
        <v/>
      </c>
      <c r="O34" s="24"/>
      <c r="P34" s="111" t="str">
        <f t="shared" si="3"/>
        <v/>
      </c>
      <c r="Q34" s="111" t="str">
        <f t="shared" si="4"/>
        <v/>
      </c>
      <c r="R34" s="39" t="str">
        <f t="shared" si="5"/>
        <v/>
      </c>
      <c r="S34" s="124"/>
      <c r="T34" s="218" t="str">
        <f>IF(AND(B34&gt;0,C34&gt;0,D34&gt;0,M34&gt;0,N34&gt;0,S34&gt;0,NOT(K34="")),ABS(VLOOKUP($S$1,VLookups!$A$28:$B$29,2,FALSE)-_xlfn.BETA.DIST(S34,IF(G34="L",N34,M34),IF(G34="L",M34,N34),TRUE,B34,D34)),"")</f>
        <v/>
      </c>
      <c r="U34" s="121" t="str">
        <f>IF(OR($M34="",$N34=""),"",_xlfn.BETA.INV(ABS(VLOOKUP($S$1,VLookups!$A$28:$B$29,2,FALSE)-U$3),IF($G34="L",$N34,$M34),IF($G34="L",$M34,$N34),$B34,$D34))</f>
        <v/>
      </c>
      <c r="V34" s="122" t="str">
        <f>IF(OR($M34="",$N34=""),"",_xlfn.BETA.INV(ABS(VLOOKUP($S$1,VLookups!$A$28:$B$29,2,FALSE)-V$3),IF($G34="L",$N34,$M34),IF($G34="L",$M34,$N34),$B34,$D34))</f>
        <v/>
      </c>
      <c r="W34" s="121" t="str">
        <f>IF(OR($M34="",$N34=""),"",_xlfn.BETA.INV(ABS(VLOOKUP($S$1,VLookups!$A$28:$B$29,2,FALSE)-W$3),IF($G34="L",$N34,$M34),IF($G34="L",$M34,$N34),$B34,$D34))</f>
        <v/>
      </c>
      <c r="X34" s="122" t="str">
        <f>IF(OR($M34="",$N34=""),"",_xlfn.BETA.INV(ABS(VLOOKUP($S$1,VLookups!$A$28:$B$29,2,FALSE)-X$3),IF($G34="L",$N34,$M34),IF($G34="L",$M34,$N34),$B34,$D34))</f>
        <v/>
      </c>
      <c r="Y34" s="121" t="str">
        <f>IF(OR($M34="",$N34=""),"",_xlfn.BETA.INV(ABS(VLOOKUP($S$1,VLookups!$A$28:$B$29,2,FALSE)-Y$3),IF($G34="L",$N34,$M34),IF($G34="L",$M34,$N34),$B34,$D34))</f>
        <v/>
      </c>
      <c r="Z34" s="122" t="str">
        <f>IF(OR($M34="",$N34=""),"",_xlfn.BETA.INV(ABS(VLOOKUP($S$1,VLookups!$A$28:$B$29,2,FALSE)-Z$3),IF($G34="L",$N34,$M34),IF($G34="L",$M34,$N34),$B34,$D34))</f>
        <v/>
      </c>
      <c r="AA34" s="121" t="str">
        <f>IF(OR($M34="",$N34=""),"",_xlfn.BETA.INV(ABS(VLOOKUP($S$1,VLookups!$A$28:$B$29,2,FALSE)-AA$3),IF($G34="L",$N34,$M34),IF($G34="L",$M34,$N34),$B34,$D34))</f>
        <v/>
      </c>
      <c r="AB34" s="122" t="str">
        <f>IF(OR($M34="",$N34=""),"",_xlfn.BETA.INV(ABS(VLOOKUP($S$1,VLookups!$A$28:$B$29,2,FALSE)-AB$3),IF($G34="L",$N34,$M34),IF($G34="L",$M34,$N34),$B34,$D34))</f>
        <v/>
      </c>
      <c r="AC34" s="121" t="str">
        <f>IF(OR($M34="",$N34=""),"",_xlfn.BETA.INV(ABS(VLOOKUP($S$1,VLookups!$A$28:$B$29,2,FALSE)-AC$3),IF($G34="L",$N34,$M34),IF($G34="L",$M34,$N34),$B34,$D34))</f>
        <v/>
      </c>
      <c r="AD34" s="122" t="str">
        <f>IF(OR($M34="",$N34=""),"",_xlfn.BETA.INV(ABS(VLOOKUP($S$1,VLookups!$A$28:$B$29,2,FALSE)-AD$3),IF($G34="L",$N34,$M34),IF($G34="L",$M34,$N34),$B34,$D34))</f>
        <v/>
      </c>
      <c r="AE34" s="121" t="str">
        <f>IF(OR($M34="",$N34=""),"",_xlfn.BETA.INV(ABS(VLOOKUP($S$1,VLookups!$A$28:$B$29,2,FALSE)-AE$3),IF($G34="L",$N34,$M34),IF($G34="L",$M34,$N34),$B34,$D34))</f>
        <v/>
      </c>
      <c r="AF34" s="122" t="str">
        <f>IF(OR($M34="",$N34=""),"",_xlfn.BETA.INV(ABS(VLOOKUP($S$1,VLookups!$A$28:$B$29,2,FALSE)-AF$3),IF($G34="L",$N34,$M34),IF($G34="L",$M34,$N34),$B34,$D34))</f>
        <v/>
      </c>
      <c r="AG34" s="17"/>
      <c r="AH34" s="208" t="str">
        <f t="shared" si="13"/>
        <v/>
      </c>
      <c r="AI34" s="206" t="str">
        <f t="shared" si="14"/>
        <v/>
      </c>
      <c r="AJ34" s="190" t="str">
        <f t="shared" si="51"/>
        <v/>
      </c>
      <c r="AK34" s="190" t="str">
        <f t="shared" si="51"/>
        <v/>
      </c>
      <c r="AL34" s="190" t="str">
        <f t="shared" si="51"/>
        <v/>
      </c>
      <c r="AM34" s="190" t="str">
        <f t="shared" si="51"/>
        <v/>
      </c>
      <c r="AN34" s="190" t="str">
        <f t="shared" si="51"/>
        <v/>
      </c>
      <c r="AO34" s="190" t="str">
        <f t="shared" si="51"/>
        <v/>
      </c>
      <c r="AP34" s="190" t="str">
        <f t="shared" si="51"/>
        <v/>
      </c>
      <c r="AQ34" s="190" t="str">
        <f t="shared" si="51"/>
        <v/>
      </c>
      <c r="AR34" s="190" t="str">
        <f t="shared" si="51"/>
        <v/>
      </c>
      <c r="AS34" s="190" t="str">
        <f t="shared" si="51"/>
        <v/>
      </c>
      <c r="AT34" s="190" t="str">
        <f t="shared" si="51"/>
        <v/>
      </c>
      <c r="AU34" s="190" t="str">
        <f t="shared" si="51"/>
        <v/>
      </c>
      <c r="AV34" s="190" t="str">
        <f t="shared" si="51"/>
        <v/>
      </c>
      <c r="AW34" s="190" t="str">
        <f t="shared" si="51"/>
        <v/>
      </c>
      <c r="AX34" s="190" t="str">
        <f t="shared" si="51"/>
        <v/>
      </c>
      <c r="AY34" s="190" t="str">
        <f t="shared" si="51"/>
        <v/>
      </c>
      <c r="AZ34" s="190" t="str">
        <f t="shared" si="51"/>
        <v/>
      </c>
      <c r="BA34" s="190" t="str">
        <f t="shared" si="51"/>
        <v/>
      </c>
      <c r="BB34" s="190" t="str">
        <f t="shared" si="51"/>
        <v/>
      </c>
      <c r="BC34" s="190" t="str">
        <f t="shared" si="51"/>
        <v/>
      </c>
      <c r="BD34" s="190" t="str">
        <f t="shared" si="51"/>
        <v/>
      </c>
      <c r="BE34" s="190" t="str">
        <f t="shared" si="51"/>
        <v/>
      </c>
      <c r="BF34" s="190" t="str">
        <f t="shared" si="51"/>
        <v/>
      </c>
      <c r="BG34" s="190" t="str">
        <f t="shared" si="51"/>
        <v/>
      </c>
      <c r="BH34" s="190" t="str">
        <f t="shared" si="51"/>
        <v/>
      </c>
      <c r="BI34" s="190" t="str">
        <f t="shared" si="51"/>
        <v/>
      </c>
      <c r="BJ34" s="190" t="str">
        <f t="shared" si="51"/>
        <v/>
      </c>
      <c r="BK34" s="190" t="str">
        <f t="shared" si="51"/>
        <v/>
      </c>
      <c r="BL34" s="190" t="str">
        <f t="shared" si="51"/>
        <v/>
      </c>
      <c r="BM34" s="190" t="str">
        <f t="shared" si="51"/>
        <v/>
      </c>
      <c r="BN34" s="190" t="str">
        <f t="shared" si="51"/>
        <v/>
      </c>
      <c r="BO34" s="190" t="str">
        <f t="shared" si="51"/>
        <v/>
      </c>
      <c r="BP34" s="190" t="str">
        <f t="shared" si="51"/>
        <v/>
      </c>
      <c r="BQ34" s="190" t="str">
        <f t="shared" si="51"/>
        <v/>
      </c>
      <c r="BR34" s="190" t="str">
        <f t="shared" si="51"/>
        <v/>
      </c>
      <c r="BS34" s="190" t="str">
        <f t="shared" si="51"/>
        <v/>
      </c>
      <c r="BT34" s="190" t="str">
        <f t="shared" si="51"/>
        <v/>
      </c>
      <c r="BU34" s="190" t="str">
        <f t="shared" si="51"/>
        <v/>
      </c>
      <c r="BV34" s="190" t="str">
        <f t="shared" si="51"/>
        <v/>
      </c>
      <c r="BW34" s="190" t="str">
        <f t="shared" si="51"/>
        <v/>
      </c>
      <c r="BX34" s="190" t="str">
        <f t="shared" si="51"/>
        <v/>
      </c>
      <c r="BY34" s="190" t="str">
        <f t="shared" si="51"/>
        <v/>
      </c>
      <c r="BZ34" s="190" t="str">
        <f t="shared" si="51"/>
        <v/>
      </c>
      <c r="CA34" s="190" t="str">
        <f t="shared" si="51"/>
        <v/>
      </c>
      <c r="CB34" s="190" t="str">
        <f t="shared" si="51"/>
        <v/>
      </c>
      <c r="CC34" s="190" t="str">
        <f t="shared" si="51"/>
        <v/>
      </c>
      <c r="CD34" s="190" t="str">
        <f t="shared" si="51"/>
        <v/>
      </c>
      <c r="CE34" s="190" t="str">
        <f t="shared" si="51"/>
        <v/>
      </c>
      <c r="CF34" s="190" t="str">
        <f t="shared" si="51"/>
        <v/>
      </c>
      <c r="CG34" s="190" t="str">
        <f t="shared" si="51"/>
        <v/>
      </c>
      <c r="CH34" s="190" t="str">
        <f t="shared" si="51"/>
        <v/>
      </c>
      <c r="CI34" s="190" t="str">
        <f t="shared" si="51"/>
        <v/>
      </c>
      <c r="CJ34" s="190" t="str">
        <f t="shared" si="51"/>
        <v/>
      </c>
      <c r="CK34" s="190" t="str">
        <f t="shared" si="51"/>
        <v/>
      </c>
      <c r="CL34" s="190" t="str">
        <f t="shared" si="51"/>
        <v/>
      </c>
      <c r="CM34" s="190" t="str">
        <f t="shared" si="51"/>
        <v/>
      </c>
      <c r="CN34" s="190" t="str">
        <f t="shared" si="51"/>
        <v/>
      </c>
      <c r="CO34" s="190" t="str">
        <f t="shared" si="51"/>
        <v/>
      </c>
      <c r="CP34" s="190" t="str">
        <f t="shared" si="51"/>
        <v/>
      </c>
      <c r="CQ34" s="190" t="str">
        <f t="shared" si="51"/>
        <v/>
      </c>
      <c r="CR34" s="190" t="str">
        <f t="shared" si="51"/>
        <v/>
      </c>
      <c r="CS34" s="190" t="str">
        <f t="shared" si="51"/>
        <v/>
      </c>
      <c r="CT34" s="190" t="str">
        <f t="shared" si="51"/>
        <v/>
      </c>
      <c r="CU34" s="190" t="str">
        <f t="shared" si="51"/>
        <v/>
      </c>
      <c r="CV34" s="190" t="str">
        <f t="shared" si="48"/>
        <v/>
      </c>
      <c r="CW34" s="190" t="str">
        <f t="shared" si="48"/>
        <v/>
      </c>
      <c r="CX34" s="190" t="str">
        <f t="shared" si="48"/>
        <v/>
      </c>
      <c r="CY34" s="190" t="str">
        <f t="shared" si="48"/>
        <v/>
      </c>
      <c r="CZ34" s="190" t="str">
        <f t="shared" si="48"/>
        <v/>
      </c>
      <c r="DA34" s="190" t="str">
        <f t="shared" si="48"/>
        <v/>
      </c>
      <c r="DB34" s="190" t="str">
        <f t="shared" si="48"/>
        <v/>
      </c>
      <c r="DC34" s="190" t="str">
        <f t="shared" si="48"/>
        <v/>
      </c>
      <c r="DD34" s="190" t="str">
        <f t="shared" si="48"/>
        <v/>
      </c>
      <c r="DE34" s="190" t="str">
        <f t="shared" si="48"/>
        <v/>
      </c>
      <c r="DF34" s="190" t="str">
        <f t="shared" si="48"/>
        <v/>
      </c>
      <c r="DG34" s="190" t="str">
        <f t="shared" si="48"/>
        <v/>
      </c>
      <c r="DH34" s="190" t="str">
        <f t="shared" si="48"/>
        <v/>
      </c>
      <c r="DI34" s="190" t="str">
        <f t="shared" si="48"/>
        <v/>
      </c>
      <c r="DJ34" s="190" t="str">
        <f t="shared" si="48"/>
        <v/>
      </c>
      <c r="DK34" s="190" t="str">
        <f t="shared" si="48"/>
        <v/>
      </c>
      <c r="DL34" s="190" t="str">
        <f t="shared" si="48"/>
        <v/>
      </c>
      <c r="DM34" s="190" t="str">
        <f t="shared" si="48"/>
        <v/>
      </c>
      <c r="DN34" s="190" t="str">
        <f t="shared" si="48"/>
        <v/>
      </c>
      <c r="DO34" s="190" t="str">
        <f t="shared" si="48"/>
        <v/>
      </c>
      <c r="DP34" s="190" t="str">
        <f t="shared" si="48"/>
        <v/>
      </c>
      <c r="DQ34" s="190" t="str">
        <f t="shared" si="48"/>
        <v/>
      </c>
      <c r="DR34" s="190" t="str">
        <f t="shared" si="48"/>
        <v/>
      </c>
      <c r="DS34" s="190" t="str">
        <f t="shared" si="48"/>
        <v/>
      </c>
      <c r="DT34" s="190" t="str">
        <f t="shared" si="48"/>
        <v/>
      </c>
      <c r="DU34" s="190" t="str">
        <f t="shared" si="48"/>
        <v/>
      </c>
      <c r="DV34" s="190" t="str">
        <f t="shared" si="48"/>
        <v/>
      </c>
      <c r="DW34" s="190" t="str">
        <f t="shared" si="48"/>
        <v/>
      </c>
      <c r="DX34" s="190" t="str">
        <f t="shared" si="48"/>
        <v/>
      </c>
      <c r="DY34" s="190" t="str">
        <f t="shared" si="48"/>
        <v/>
      </c>
      <c r="DZ34" s="190" t="str">
        <f t="shared" si="48"/>
        <v/>
      </c>
      <c r="EA34" s="190" t="str">
        <f t="shared" si="48"/>
        <v/>
      </c>
      <c r="EB34" s="190" t="str">
        <f t="shared" si="48"/>
        <v/>
      </c>
      <c r="EC34" s="190" t="str">
        <f t="shared" si="48"/>
        <v/>
      </c>
      <c r="ED34" s="190" t="str">
        <f t="shared" si="48"/>
        <v/>
      </c>
      <c r="EE34" s="206" t="str">
        <f t="shared" si="16"/>
        <v/>
      </c>
      <c r="EF34" s="207" t="e">
        <f t="shared" si="41"/>
        <v>#N/A</v>
      </c>
      <c r="EG34" s="207" t="e">
        <f t="shared" si="41"/>
        <v>#N/A</v>
      </c>
      <c r="EH34" s="207" t="e">
        <f t="shared" si="41"/>
        <v>#N/A</v>
      </c>
      <c r="EI34" s="207" t="e">
        <f t="shared" si="41"/>
        <v>#N/A</v>
      </c>
      <c r="EJ34" s="207" t="e">
        <f t="shared" si="41"/>
        <v>#N/A</v>
      </c>
      <c r="EK34" s="207" t="e">
        <f t="shared" si="41"/>
        <v>#N/A</v>
      </c>
      <c r="EL34" s="207" t="e">
        <f t="shared" si="41"/>
        <v>#N/A</v>
      </c>
      <c r="EM34" s="207" t="e">
        <f t="shared" si="41"/>
        <v>#N/A</v>
      </c>
      <c r="EN34" s="207" t="e">
        <f t="shared" si="41"/>
        <v>#N/A</v>
      </c>
      <c r="EO34" s="207" t="e">
        <f t="shared" si="41"/>
        <v>#N/A</v>
      </c>
      <c r="EP34" s="207" t="e">
        <f t="shared" si="41"/>
        <v>#N/A</v>
      </c>
      <c r="EQ34" s="207" t="e">
        <f t="shared" si="41"/>
        <v>#N/A</v>
      </c>
      <c r="ER34" s="207" t="e">
        <f t="shared" si="36"/>
        <v>#N/A</v>
      </c>
      <c r="ES34" s="207" t="e">
        <f t="shared" si="36"/>
        <v>#N/A</v>
      </c>
      <c r="ET34" s="207" t="e">
        <f t="shared" si="36"/>
        <v>#N/A</v>
      </c>
      <c r="EU34" s="207" t="e">
        <f t="shared" si="36"/>
        <v>#N/A</v>
      </c>
      <c r="EV34" s="207" t="e">
        <f t="shared" si="36"/>
        <v>#N/A</v>
      </c>
      <c r="EW34" s="207" t="e">
        <f t="shared" si="36"/>
        <v>#N/A</v>
      </c>
      <c r="EX34" s="207" t="e">
        <f t="shared" si="36"/>
        <v>#N/A</v>
      </c>
      <c r="EY34" s="207" t="e">
        <f t="shared" si="36"/>
        <v>#N/A</v>
      </c>
      <c r="EZ34" s="207" t="e">
        <f t="shared" si="36"/>
        <v>#N/A</v>
      </c>
      <c r="FA34" s="207" t="e">
        <f t="shared" si="36"/>
        <v>#N/A</v>
      </c>
      <c r="FB34" s="207" t="e">
        <f t="shared" si="36"/>
        <v>#N/A</v>
      </c>
      <c r="FC34" s="207" t="e">
        <f t="shared" si="36"/>
        <v>#N/A</v>
      </c>
      <c r="FD34" s="207" t="e">
        <f t="shared" si="36"/>
        <v>#N/A</v>
      </c>
      <c r="FE34" s="207" t="e">
        <f t="shared" si="36"/>
        <v>#N/A</v>
      </c>
      <c r="FF34" s="207" t="e">
        <f t="shared" si="36"/>
        <v>#N/A</v>
      </c>
      <c r="FG34" s="207" t="e">
        <f t="shared" si="36"/>
        <v>#N/A</v>
      </c>
      <c r="FH34" s="207" t="e">
        <f t="shared" si="42"/>
        <v>#N/A</v>
      </c>
      <c r="FI34" s="207" t="e">
        <f t="shared" si="42"/>
        <v>#N/A</v>
      </c>
      <c r="FJ34" s="207" t="e">
        <f t="shared" si="42"/>
        <v>#N/A</v>
      </c>
      <c r="FK34" s="207" t="e">
        <f t="shared" si="37"/>
        <v>#N/A</v>
      </c>
      <c r="FL34" s="207" t="e">
        <f t="shared" si="37"/>
        <v>#N/A</v>
      </c>
      <c r="FM34" s="207" t="e">
        <f t="shared" si="37"/>
        <v>#N/A</v>
      </c>
      <c r="FN34" s="207" t="e">
        <f t="shared" si="37"/>
        <v>#N/A</v>
      </c>
      <c r="FO34" s="207" t="e">
        <f t="shared" si="37"/>
        <v>#N/A</v>
      </c>
      <c r="FP34" s="207" t="e">
        <f t="shared" si="37"/>
        <v>#N/A</v>
      </c>
      <c r="FQ34" s="207" t="e">
        <f t="shared" si="37"/>
        <v>#N/A</v>
      </c>
      <c r="FR34" s="207" t="e">
        <f t="shared" si="37"/>
        <v>#N/A</v>
      </c>
      <c r="FS34" s="207" t="e">
        <f t="shared" si="37"/>
        <v>#N/A</v>
      </c>
      <c r="FT34" s="207" t="e">
        <f t="shared" si="37"/>
        <v>#N/A</v>
      </c>
      <c r="FU34" s="207" t="e">
        <f t="shared" si="37"/>
        <v>#N/A</v>
      </c>
      <c r="FV34" s="207" t="e">
        <f t="shared" si="37"/>
        <v>#N/A</v>
      </c>
      <c r="FW34" s="207" t="e">
        <f t="shared" si="37"/>
        <v>#N/A</v>
      </c>
      <c r="FX34" s="207" t="e">
        <f t="shared" si="37"/>
        <v>#N/A</v>
      </c>
      <c r="FY34" s="207" t="e">
        <f t="shared" si="37"/>
        <v>#N/A</v>
      </c>
      <c r="FZ34" s="207" t="e">
        <f t="shared" si="37"/>
        <v>#N/A</v>
      </c>
      <c r="GA34" s="207" t="e">
        <f t="shared" si="38"/>
        <v>#N/A</v>
      </c>
      <c r="GB34" s="207" t="e">
        <f t="shared" si="38"/>
        <v>#N/A</v>
      </c>
      <c r="GC34" s="207" t="e">
        <f t="shared" si="38"/>
        <v>#N/A</v>
      </c>
      <c r="GD34" s="207" t="e">
        <f t="shared" si="38"/>
        <v>#N/A</v>
      </c>
      <c r="GE34" s="207" t="e">
        <f t="shared" si="38"/>
        <v>#N/A</v>
      </c>
      <c r="GF34" s="207" t="e">
        <f t="shared" si="38"/>
        <v>#N/A</v>
      </c>
      <c r="GG34" s="207" t="e">
        <f t="shared" si="38"/>
        <v>#N/A</v>
      </c>
      <c r="GH34" s="207" t="e">
        <f t="shared" si="38"/>
        <v>#N/A</v>
      </c>
      <c r="GI34" s="207" t="e">
        <f t="shared" si="38"/>
        <v>#N/A</v>
      </c>
      <c r="GJ34" s="207" t="e">
        <f t="shared" si="38"/>
        <v>#N/A</v>
      </c>
      <c r="GK34" s="207" t="e">
        <f t="shared" si="38"/>
        <v>#N/A</v>
      </c>
      <c r="GL34" s="207" t="e">
        <f t="shared" si="38"/>
        <v>#N/A</v>
      </c>
      <c r="GM34" s="207" t="e">
        <f t="shared" si="38"/>
        <v>#N/A</v>
      </c>
      <c r="GN34" s="207" t="e">
        <f t="shared" si="38"/>
        <v>#N/A</v>
      </c>
      <c r="GO34" s="207" t="e">
        <f t="shared" si="38"/>
        <v>#N/A</v>
      </c>
      <c r="GP34" s="207" t="e">
        <f t="shared" si="38"/>
        <v>#N/A</v>
      </c>
      <c r="GQ34" s="207" t="e">
        <f t="shared" si="39"/>
        <v>#N/A</v>
      </c>
      <c r="GR34" s="207" t="e">
        <f t="shared" si="18"/>
        <v>#N/A</v>
      </c>
      <c r="GS34" s="207" t="e">
        <f t="shared" si="18"/>
        <v>#N/A</v>
      </c>
      <c r="GT34" s="207" t="e">
        <f t="shared" si="18"/>
        <v>#N/A</v>
      </c>
      <c r="GU34" s="207" t="e">
        <f t="shared" si="18"/>
        <v>#N/A</v>
      </c>
      <c r="GV34" s="207" t="e">
        <f t="shared" si="18"/>
        <v>#N/A</v>
      </c>
      <c r="GW34" s="207" t="e">
        <f t="shared" si="18"/>
        <v>#N/A</v>
      </c>
      <c r="GX34" s="207" t="e">
        <f t="shared" si="18"/>
        <v>#N/A</v>
      </c>
      <c r="GY34" s="207" t="e">
        <f t="shared" si="18"/>
        <v>#N/A</v>
      </c>
      <c r="GZ34" s="207" t="e">
        <f t="shared" si="18"/>
        <v>#N/A</v>
      </c>
      <c r="HA34" s="207" t="e">
        <f t="shared" si="18"/>
        <v>#N/A</v>
      </c>
      <c r="HB34" s="207" t="e">
        <f t="shared" si="18"/>
        <v>#N/A</v>
      </c>
      <c r="HC34" s="207" t="e">
        <f t="shared" si="18"/>
        <v>#N/A</v>
      </c>
      <c r="HD34" s="207" t="e">
        <f t="shared" si="18"/>
        <v>#N/A</v>
      </c>
      <c r="HE34" s="207" t="e">
        <f t="shared" si="18"/>
        <v>#N/A</v>
      </c>
      <c r="HF34" s="207" t="e">
        <f t="shared" si="18"/>
        <v>#N/A</v>
      </c>
      <c r="HG34" s="207" t="e">
        <f t="shared" si="18"/>
        <v>#N/A</v>
      </c>
      <c r="HH34" s="207" t="e">
        <f t="shared" si="47"/>
        <v>#N/A</v>
      </c>
      <c r="HI34" s="207" t="e">
        <f t="shared" si="47"/>
        <v>#N/A</v>
      </c>
      <c r="HJ34" s="207" t="e">
        <f t="shared" si="47"/>
        <v>#N/A</v>
      </c>
      <c r="HK34" s="207" t="e">
        <f t="shared" si="44"/>
        <v>#N/A</v>
      </c>
      <c r="HL34" s="207" t="e">
        <f t="shared" si="44"/>
        <v>#N/A</v>
      </c>
      <c r="HM34" s="207" t="e">
        <f t="shared" si="44"/>
        <v>#N/A</v>
      </c>
      <c r="HN34" s="207" t="e">
        <f t="shared" si="44"/>
        <v>#N/A</v>
      </c>
      <c r="HO34" s="207" t="e">
        <f t="shared" si="44"/>
        <v>#N/A</v>
      </c>
      <c r="HP34" s="207" t="e">
        <f t="shared" si="44"/>
        <v>#N/A</v>
      </c>
      <c r="HQ34" s="207" t="e">
        <f t="shared" si="44"/>
        <v>#N/A</v>
      </c>
      <c r="HR34" s="207" t="e">
        <f t="shared" si="44"/>
        <v>#N/A</v>
      </c>
      <c r="HS34" s="207" t="e">
        <f t="shared" si="44"/>
        <v>#N/A</v>
      </c>
      <c r="HT34" s="207" t="e">
        <f t="shared" si="44"/>
        <v>#N/A</v>
      </c>
      <c r="HU34" s="207" t="e">
        <f t="shared" si="44"/>
        <v>#N/A</v>
      </c>
      <c r="HV34" s="207" t="e">
        <f t="shared" si="44"/>
        <v>#N/A</v>
      </c>
      <c r="HW34" s="207" t="e">
        <f t="shared" si="44"/>
        <v>#N/A</v>
      </c>
      <c r="HX34" s="207" t="e">
        <f t="shared" si="44"/>
        <v>#N/A</v>
      </c>
      <c r="HY34" s="207" t="e">
        <f t="shared" si="44"/>
        <v>#N/A</v>
      </c>
      <c r="HZ34" s="207" t="e">
        <f t="shared" si="44"/>
        <v>#N/A</v>
      </c>
      <c r="IA34" s="207" t="e">
        <f t="shared" si="45"/>
        <v>#N/A</v>
      </c>
      <c r="IB34" s="207" t="e">
        <f t="shared" si="27"/>
        <v>#N/A</v>
      </c>
    </row>
    <row r="35" spans="1:236" hidden="1" x14ac:dyDescent="0.25">
      <c r="A35" s="22">
        <v>32</v>
      </c>
      <c r="B35" s="124"/>
      <c r="C35" s="124"/>
      <c r="D35" s="124"/>
      <c r="E35" s="119" t="str">
        <f t="shared" si="10"/>
        <v/>
      </c>
      <c r="F35" s="23" t="str">
        <f t="shared" si="11"/>
        <v/>
      </c>
      <c r="G35" s="24" t="str">
        <f t="shared" si="12"/>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0"/>
        <v/>
      </c>
      <c r="K35" s="26"/>
      <c r="L35" s="24" t="str">
        <f>IF(OR(F35="",K35=""),"",MATCH(K35,Confidence!$A$1:$A$10,0))</f>
        <v/>
      </c>
      <c r="M35" s="27" t="str">
        <f t="shared" si="1"/>
        <v/>
      </c>
      <c r="N35" s="27" t="str">
        <f t="shared" si="2"/>
        <v/>
      </c>
      <c r="O35" s="24"/>
      <c r="P35" s="111" t="str">
        <f t="shared" si="3"/>
        <v/>
      </c>
      <c r="Q35" s="111" t="str">
        <f t="shared" si="4"/>
        <v/>
      </c>
      <c r="R35" s="39" t="str">
        <f t="shared" si="5"/>
        <v/>
      </c>
      <c r="S35" s="124"/>
      <c r="T35" s="218" t="str">
        <f>IF(AND(B35&gt;0,C35&gt;0,D35&gt;0,M35&gt;0,N35&gt;0,S35&gt;0,NOT(K35="")),ABS(VLOOKUP($S$1,VLookups!$A$28:$B$29,2,FALSE)-_xlfn.BETA.DIST(S35,IF(G35="L",N35,M35),IF(G35="L",M35,N35),TRUE,B35,D35)),"")</f>
        <v/>
      </c>
      <c r="U35" s="121" t="str">
        <f>IF(OR($M35="",$N35=""),"",_xlfn.BETA.INV(ABS(VLOOKUP($S$1,VLookups!$A$28:$B$29,2,FALSE)-U$3),IF($G35="L",$N35,$M35),IF($G35="L",$M35,$N35),$B35,$D35))</f>
        <v/>
      </c>
      <c r="V35" s="122" t="str">
        <f>IF(OR($M35="",$N35=""),"",_xlfn.BETA.INV(ABS(VLOOKUP($S$1,VLookups!$A$28:$B$29,2,FALSE)-V$3),IF($G35="L",$N35,$M35),IF($G35="L",$M35,$N35),$B35,$D35))</f>
        <v/>
      </c>
      <c r="W35" s="121" t="str">
        <f>IF(OR($M35="",$N35=""),"",_xlfn.BETA.INV(ABS(VLOOKUP($S$1,VLookups!$A$28:$B$29,2,FALSE)-W$3),IF($G35="L",$N35,$M35),IF($G35="L",$M35,$N35),$B35,$D35))</f>
        <v/>
      </c>
      <c r="X35" s="122" t="str">
        <f>IF(OR($M35="",$N35=""),"",_xlfn.BETA.INV(ABS(VLOOKUP($S$1,VLookups!$A$28:$B$29,2,FALSE)-X$3),IF($G35="L",$N35,$M35),IF($G35="L",$M35,$N35),$B35,$D35))</f>
        <v/>
      </c>
      <c r="Y35" s="121" t="str">
        <f>IF(OR($M35="",$N35=""),"",_xlfn.BETA.INV(ABS(VLOOKUP($S$1,VLookups!$A$28:$B$29,2,FALSE)-Y$3),IF($G35="L",$N35,$M35),IF($G35="L",$M35,$N35),$B35,$D35))</f>
        <v/>
      </c>
      <c r="Z35" s="122" t="str">
        <f>IF(OR($M35="",$N35=""),"",_xlfn.BETA.INV(ABS(VLOOKUP($S$1,VLookups!$A$28:$B$29,2,FALSE)-Z$3),IF($G35="L",$N35,$M35),IF($G35="L",$M35,$N35),$B35,$D35))</f>
        <v/>
      </c>
      <c r="AA35" s="121" t="str">
        <f>IF(OR($M35="",$N35=""),"",_xlfn.BETA.INV(ABS(VLOOKUP($S$1,VLookups!$A$28:$B$29,2,FALSE)-AA$3),IF($G35="L",$N35,$M35),IF($G35="L",$M35,$N35),$B35,$D35))</f>
        <v/>
      </c>
      <c r="AB35" s="122" t="str">
        <f>IF(OR($M35="",$N35=""),"",_xlfn.BETA.INV(ABS(VLOOKUP($S$1,VLookups!$A$28:$B$29,2,FALSE)-AB$3),IF($G35="L",$N35,$M35),IF($G35="L",$M35,$N35),$B35,$D35))</f>
        <v/>
      </c>
      <c r="AC35" s="121" t="str">
        <f>IF(OR($M35="",$N35=""),"",_xlfn.BETA.INV(ABS(VLOOKUP($S$1,VLookups!$A$28:$B$29,2,FALSE)-AC$3),IF($G35="L",$N35,$M35),IF($G35="L",$M35,$N35),$B35,$D35))</f>
        <v/>
      </c>
      <c r="AD35" s="122" t="str">
        <f>IF(OR($M35="",$N35=""),"",_xlfn.BETA.INV(ABS(VLOOKUP($S$1,VLookups!$A$28:$B$29,2,FALSE)-AD$3),IF($G35="L",$N35,$M35),IF($G35="L",$M35,$N35),$B35,$D35))</f>
        <v/>
      </c>
      <c r="AE35" s="121" t="str">
        <f>IF(OR($M35="",$N35=""),"",_xlfn.BETA.INV(ABS(VLOOKUP($S$1,VLookups!$A$28:$B$29,2,FALSE)-AE$3),IF($G35="L",$N35,$M35),IF($G35="L",$M35,$N35),$B35,$D35))</f>
        <v/>
      </c>
      <c r="AF35" s="122" t="str">
        <f>IF(OR($M35="",$N35=""),"",_xlfn.BETA.INV(ABS(VLOOKUP($S$1,VLookups!$A$28:$B$29,2,FALSE)-AF$3),IF($G35="L",$N35,$M35),IF($G35="L",$M35,$N35),$B35,$D35))</f>
        <v/>
      </c>
      <c r="AG35" s="17"/>
      <c r="AH35" s="208" t="str">
        <f t="shared" si="13"/>
        <v/>
      </c>
      <c r="AI35" s="206" t="str">
        <f t="shared" si="14"/>
        <v/>
      </c>
      <c r="AJ35" s="190" t="str">
        <f t="shared" si="51"/>
        <v/>
      </c>
      <c r="AK35" s="190" t="str">
        <f t="shared" si="51"/>
        <v/>
      </c>
      <c r="AL35" s="190" t="str">
        <f t="shared" si="51"/>
        <v/>
      </c>
      <c r="AM35" s="190" t="str">
        <f t="shared" si="51"/>
        <v/>
      </c>
      <c r="AN35" s="190" t="str">
        <f t="shared" si="51"/>
        <v/>
      </c>
      <c r="AO35" s="190" t="str">
        <f t="shared" si="51"/>
        <v/>
      </c>
      <c r="AP35" s="190" t="str">
        <f t="shared" si="51"/>
        <v/>
      </c>
      <c r="AQ35" s="190" t="str">
        <f t="shared" si="51"/>
        <v/>
      </c>
      <c r="AR35" s="190" t="str">
        <f t="shared" si="51"/>
        <v/>
      </c>
      <c r="AS35" s="190" t="str">
        <f t="shared" si="51"/>
        <v/>
      </c>
      <c r="AT35" s="190" t="str">
        <f t="shared" si="51"/>
        <v/>
      </c>
      <c r="AU35" s="190" t="str">
        <f t="shared" si="51"/>
        <v/>
      </c>
      <c r="AV35" s="190" t="str">
        <f t="shared" si="51"/>
        <v/>
      </c>
      <c r="AW35" s="190" t="str">
        <f t="shared" si="51"/>
        <v/>
      </c>
      <c r="AX35" s="190" t="str">
        <f t="shared" si="51"/>
        <v/>
      </c>
      <c r="AY35" s="190" t="str">
        <f t="shared" si="51"/>
        <v/>
      </c>
      <c r="AZ35" s="190" t="str">
        <f t="shared" si="51"/>
        <v/>
      </c>
      <c r="BA35" s="190" t="str">
        <f t="shared" si="51"/>
        <v/>
      </c>
      <c r="BB35" s="190" t="str">
        <f t="shared" si="51"/>
        <v/>
      </c>
      <c r="BC35" s="190" t="str">
        <f t="shared" si="51"/>
        <v/>
      </c>
      <c r="BD35" s="190" t="str">
        <f t="shared" si="51"/>
        <v/>
      </c>
      <c r="BE35" s="190" t="str">
        <f t="shared" si="51"/>
        <v/>
      </c>
      <c r="BF35" s="190" t="str">
        <f t="shared" si="51"/>
        <v/>
      </c>
      <c r="BG35" s="190" t="str">
        <f t="shared" si="51"/>
        <v/>
      </c>
      <c r="BH35" s="190" t="str">
        <f t="shared" si="51"/>
        <v/>
      </c>
      <c r="BI35" s="190" t="str">
        <f t="shared" si="51"/>
        <v/>
      </c>
      <c r="BJ35" s="190" t="str">
        <f t="shared" si="51"/>
        <v/>
      </c>
      <c r="BK35" s="190" t="str">
        <f t="shared" si="51"/>
        <v/>
      </c>
      <c r="BL35" s="190" t="str">
        <f t="shared" si="51"/>
        <v/>
      </c>
      <c r="BM35" s="190" t="str">
        <f t="shared" si="51"/>
        <v/>
      </c>
      <c r="BN35" s="190" t="str">
        <f t="shared" si="51"/>
        <v/>
      </c>
      <c r="BO35" s="190" t="str">
        <f t="shared" si="51"/>
        <v/>
      </c>
      <c r="BP35" s="190" t="str">
        <f t="shared" si="51"/>
        <v/>
      </c>
      <c r="BQ35" s="190" t="str">
        <f t="shared" si="51"/>
        <v/>
      </c>
      <c r="BR35" s="190" t="str">
        <f t="shared" si="51"/>
        <v/>
      </c>
      <c r="BS35" s="190" t="str">
        <f t="shared" si="51"/>
        <v/>
      </c>
      <c r="BT35" s="190" t="str">
        <f t="shared" si="51"/>
        <v/>
      </c>
      <c r="BU35" s="190" t="str">
        <f t="shared" si="51"/>
        <v/>
      </c>
      <c r="BV35" s="190" t="str">
        <f t="shared" si="51"/>
        <v/>
      </c>
      <c r="BW35" s="190" t="str">
        <f t="shared" si="51"/>
        <v/>
      </c>
      <c r="BX35" s="190" t="str">
        <f t="shared" si="51"/>
        <v/>
      </c>
      <c r="BY35" s="190" t="str">
        <f t="shared" si="51"/>
        <v/>
      </c>
      <c r="BZ35" s="190" t="str">
        <f t="shared" si="51"/>
        <v/>
      </c>
      <c r="CA35" s="190" t="str">
        <f t="shared" si="51"/>
        <v/>
      </c>
      <c r="CB35" s="190" t="str">
        <f t="shared" si="51"/>
        <v/>
      </c>
      <c r="CC35" s="190" t="str">
        <f t="shared" si="51"/>
        <v/>
      </c>
      <c r="CD35" s="190" t="str">
        <f t="shared" si="51"/>
        <v/>
      </c>
      <c r="CE35" s="190" t="str">
        <f t="shared" si="51"/>
        <v/>
      </c>
      <c r="CF35" s="190" t="str">
        <f t="shared" si="51"/>
        <v/>
      </c>
      <c r="CG35" s="190" t="str">
        <f t="shared" si="51"/>
        <v/>
      </c>
      <c r="CH35" s="190" t="str">
        <f t="shared" si="51"/>
        <v/>
      </c>
      <c r="CI35" s="190" t="str">
        <f t="shared" si="51"/>
        <v/>
      </c>
      <c r="CJ35" s="190" t="str">
        <f t="shared" si="51"/>
        <v/>
      </c>
      <c r="CK35" s="190" t="str">
        <f t="shared" si="51"/>
        <v/>
      </c>
      <c r="CL35" s="190" t="str">
        <f t="shared" si="51"/>
        <v/>
      </c>
      <c r="CM35" s="190" t="str">
        <f t="shared" si="51"/>
        <v/>
      </c>
      <c r="CN35" s="190" t="str">
        <f t="shared" si="51"/>
        <v/>
      </c>
      <c r="CO35" s="190" t="str">
        <f t="shared" si="51"/>
        <v/>
      </c>
      <c r="CP35" s="190" t="str">
        <f t="shared" si="51"/>
        <v/>
      </c>
      <c r="CQ35" s="190" t="str">
        <f t="shared" si="51"/>
        <v/>
      </c>
      <c r="CR35" s="190" t="str">
        <f t="shared" si="51"/>
        <v/>
      </c>
      <c r="CS35" s="190" t="str">
        <f t="shared" si="51"/>
        <v/>
      </c>
      <c r="CT35" s="190" t="str">
        <f t="shared" si="51"/>
        <v/>
      </c>
      <c r="CU35" s="190" t="str">
        <f t="shared" si="51"/>
        <v/>
      </c>
      <c r="CV35" s="190" t="str">
        <f t="shared" si="48"/>
        <v/>
      </c>
      <c r="CW35" s="190" t="str">
        <f t="shared" si="48"/>
        <v/>
      </c>
      <c r="CX35" s="190" t="str">
        <f t="shared" si="48"/>
        <v/>
      </c>
      <c r="CY35" s="190" t="str">
        <f t="shared" si="48"/>
        <v/>
      </c>
      <c r="CZ35" s="190" t="str">
        <f t="shared" si="48"/>
        <v/>
      </c>
      <c r="DA35" s="190" t="str">
        <f t="shared" si="48"/>
        <v/>
      </c>
      <c r="DB35" s="190" t="str">
        <f t="shared" si="48"/>
        <v/>
      </c>
      <c r="DC35" s="190" t="str">
        <f t="shared" si="48"/>
        <v/>
      </c>
      <c r="DD35" s="190" t="str">
        <f t="shared" si="48"/>
        <v/>
      </c>
      <c r="DE35" s="190" t="str">
        <f t="shared" ref="DE35:ED35" si="52">IF(ISNONTEXT($AH35),DD35+$AH35,"")</f>
        <v/>
      </c>
      <c r="DF35" s="190" t="str">
        <f t="shared" si="52"/>
        <v/>
      </c>
      <c r="DG35" s="190" t="str">
        <f t="shared" si="52"/>
        <v/>
      </c>
      <c r="DH35" s="190" t="str">
        <f t="shared" si="52"/>
        <v/>
      </c>
      <c r="DI35" s="190" t="str">
        <f t="shared" si="52"/>
        <v/>
      </c>
      <c r="DJ35" s="190" t="str">
        <f t="shared" si="52"/>
        <v/>
      </c>
      <c r="DK35" s="190" t="str">
        <f t="shared" si="52"/>
        <v/>
      </c>
      <c r="DL35" s="190" t="str">
        <f t="shared" si="52"/>
        <v/>
      </c>
      <c r="DM35" s="190" t="str">
        <f t="shared" si="52"/>
        <v/>
      </c>
      <c r="DN35" s="190" t="str">
        <f t="shared" si="52"/>
        <v/>
      </c>
      <c r="DO35" s="190" t="str">
        <f t="shared" si="52"/>
        <v/>
      </c>
      <c r="DP35" s="190" t="str">
        <f t="shared" si="52"/>
        <v/>
      </c>
      <c r="DQ35" s="190" t="str">
        <f t="shared" si="52"/>
        <v/>
      </c>
      <c r="DR35" s="190" t="str">
        <f t="shared" si="52"/>
        <v/>
      </c>
      <c r="DS35" s="190" t="str">
        <f t="shared" si="52"/>
        <v/>
      </c>
      <c r="DT35" s="190" t="str">
        <f t="shared" si="52"/>
        <v/>
      </c>
      <c r="DU35" s="190" t="str">
        <f t="shared" si="52"/>
        <v/>
      </c>
      <c r="DV35" s="190" t="str">
        <f t="shared" si="52"/>
        <v/>
      </c>
      <c r="DW35" s="190" t="str">
        <f t="shared" si="52"/>
        <v/>
      </c>
      <c r="DX35" s="190" t="str">
        <f t="shared" si="52"/>
        <v/>
      </c>
      <c r="DY35" s="190" t="str">
        <f t="shared" si="52"/>
        <v/>
      </c>
      <c r="DZ35" s="190" t="str">
        <f t="shared" si="52"/>
        <v/>
      </c>
      <c r="EA35" s="190" t="str">
        <f t="shared" si="52"/>
        <v/>
      </c>
      <c r="EB35" s="190" t="str">
        <f t="shared" si="52"/>
        <v/>
      </c>
      <c r="EC35" s="190" t="str">
        <f t="shared" si="52"/>
        <v/>
      </c>
      <c r="ED35" s="190" t="str">
        <f t="shared" si="52"/>
        <v/>
      </c>
      <c r="EE35" s="206" t="str">
        <f t="shared" si="16"/>
        <v/>
      </c>
      <c r="EF35" s="207" t="e">
        <f t="shared" si="41"/>
        <v>#N/A</v>
      </c>
      <c r="EG35" s="207" t="e">
        <f t="shared" si="41"/>
        <v>#N/A</v>
      </c>
      <c r="EH35" s="207" t="e">
        <f t="shared" si="41"/>
        <v>#N/A</v>
      </c>
      <c r="EI35" s="207" t="e">
        <f t="shared" si="41"/>
        <v>#N/A</v>
      </c>
      <c r="EJ35" s="207" t="e">
        <f t="shared" si="41"/>
        <v>#N/A</v>
      </c>
      <c r="EK35" s="207" t="e">
        <f t="shared" si="41"/>
        <v>#N/A</v>
      </c>
      <c r="EL35" s="207" t="e">
        <f t="shared" si="41"/>
        <v>#N/A</v>
      </c>
      <c r="EM35" s="207" t="e">
        <f t="shared" si="41"/>
        <v>#N/A</v>
      </c>
      <c r="EN35" s="207" t="e">
        <f t="shared" si="41"/>
        <v>#N/A</v>
      </c>
      <c r="EO35" s="207" t="e">
        <f t="shared" si="41"/>
        <v>#N/A</v>
      </c>
      <c r="EP35" s="207" t="e">
        <f t="shared" si="41"/>
        <v>#N/A</v>
      </c>
      <c r="EQ35" s="207" t="e">
        <f t="shared" si="41"/>
        <v>#N/A</v>
      </c>
      <c r="ER35" s="207" t="e">
        <f t="shared" si="36"/>
        <v>#N/A</v>
      </c>
      <c r="ES35" s="207" t="e">
        <f t="shared" si="36"/>
        <v>#N/A</v>
      </c>
      <c r="ET35" s="207" t="e">
        <f t="shared" si="36"/>
        <v>#N/A</v>
      </c>
      <c r="EU35" s="207" t="e">
        <f t="shared" si="36"/>
        <v>#N/A</v>
      </c>
      <c r="EV35" s="207" t="e">
        <f t="shared" si="36"/>
        <v>#N/A</v>
      </c>
      <c r="EW35" s="207" t="e">
        <f t="shared" si="36"/>
        <v>#N/A</v>
      </c>
      <c r="EX35" s="207" t="e">
        <f t="shared" si="36"/>
        <v>#N/A</v>
      </c>
      <c r="EY35" s="207" t="e">
        <f t="shared" si="36"/>
        <v>#N/A</v>
      </c>
      <c r="EZ35" s="207" t="e">
        <f t="shared" si="36"/>
        <v>#N/A</v>
      </c>
      <c r="FA35" s="207" t="e">
        <f t="shared" si="36"/>
        <v>#N/A</v>
      </c>
      <c r="FB35" s="207" t="e">
        <f t="shared" si="36"/>
        <v>#N/A</v>
      </c>
      <c r="FC35" s="207" t="e">
        <f t="shared" si="36"/>
        <v>#N/A</v>
      </c>
      <c r="FD35" s="207" t="e">
        <f t="shared" si="36"/>
        <v>#N/A</v>
      </c>
      <c r="FE35" s="207" t="e">
        <f t="shared" si="36"/>
        <v>#N/A</v>
      </c>
      <c r="FF35" s="207" t="e">
        <f t="shared" si="36"/>
        <v>#N/A</v>
      </c>
      <c r="FG35" s="207" t="e">
        <f t="shared" si="36"/>
        <v>#N/A</v>
      </c>
      <c r="FH35" s="207" t="e">
        <f t="shared" si="42"/>
        <v>#N/A</v>
      </c>
      <c r="FI35" s="207" t="e">
        <f t="shared" si="42"/>
        <v>#N/A</v>
      </c>
      <c r="FJ35" s="207" t="e">
        <f t="shared" si="42"/>
        <v>#N/A</v>
      </c>
      <c r="FK35" s="207" t="e">
        <f t="shared" si="37"/>
        <v>#N/A</v>
      </c>
      <c r="FL35" s="207" t="e">
        <f t="shared" si="37"/>
        <v>#N/A</v>
      </c>
      <c r="FM35" s="207" t="e">
        <f t="shared" si="37"/>
        <v>#N/A</v>
      </c>
      <c r="FN35" s="207" t="e">
        <f t="shared" si="37"/>
        <v>#N/A</v>
      </c>
      <c r="FO35" s="207" t="e">
        <f t="shared" si="37"/>
        <v>#N/A</v>
      </c>
      <c r="FP35" s="207" t="e">
        <f t="shared" si="37"/>
        <v>#N/A</v>
      </c>
      <c r="FQ35" s="207" t="e">
        <f t="shared" si="37"/>
        <v>#N/A</v>
      </c>
      <c r="FR35" s="207" t="e">
        <f t="shared" si="37"/>
        <v>#N/A</v>
      </c>
      <c r="FS35" s="207" t="e">
        <f t="shared" si="37"/>
        <v>#N/A</v>
      </c>
      <c r="FT35" s="207" t="e">
        <f t="shared" si="37"/>
        <v>#N/A</v>
      </c>
      <c r="FU35" s="207" t="e">
        <f t="shared" si="37"/>
        <v>#N/A</v>
      </c>
      <c r="FV35" s="207" t="e">
        <f t="shared" si="37"/>
        <v>#N/A</v>
      </c>
      <c r="FW35" s="207" t="e">
        <f t="shared" si="37"/>
        <v>#N/A</v>
      </c>
      <c r="FX35" s="207" t="e">
        <f t="shared" si="37"/>
        <v>#N/A</v>
      </c>
      <c r="FY35" s="207" t="e">
        <f t="shared" si="37"/>
        <v>#N/A</v>
      </c>
      <c r="FZ35" s="207" t="e">
        <f t="shared" si="37"/>
        <v>#N/A</v>
      </c>
      <c r="GA35" s="207" t="e">
        <f t="shared" si="38"/>
        <v>#N/A</v>
      </c>
      <c r="GB35" s="207" t="e">
        <f t="shared" si="38"/>
        <v>#N/A</v>
      </c>
      <c r="GC35" s="207" t="e">
        <f t="shared" si="38"/>
        <v>#N/A</v>
      </c>
      <c r="GD35" s="207" t="e">
        <f t="shared" si="38"/>
        <v>#N/A</v>
      </c>
      <c r="GE35" s="207" t="e">
        <f t="shared" si="38"/>
        <v>#N/A</v>
      </c>
      <c r="GF35" s="207" t="e">
        <f t="shared" si="38"/>
        <v>#N/A</v>
      </c>
      <c r="GG35" s="207" t="e">
        <f t="shared" si="38"/>
        <v>#N/A</v>
      </c>
      <c r="GH35" s="207" t="e">
        <f t="shared" si="38"/>
        <v>#N/A</v>
      </c>
      <c r="GI35" s="207" t="e">
        <f t="shared" si="38"/>
        <v>#N/A</v>
      </c>
      <c r="GJ35" s="207" t="e">
        <f t="shared" si="38"/>
        <v>#N/A</v>
      </c>
      <c r="GK35" s="207" t="e">
        <f t="shared" si="38"/>
        <v>#N/A</v>
      </c>
      <c r="GL35" s="207" t="e">
        <f t="shared" si="38"/>
        <v>#N/A</v>
      </c>
      <c r="GM35" s="207" t="e">
        <f t="shared" si="38"/>
        <v>#N/A</v>
      </c>
      <c r="GN35" s="207" t="e">
        <f t="shared" si="38"/>
        <v>#N/A</v>
      </c>
      <c r="GO35" s="207" t="e">
        <f t="shared" si="38"/>
        <v>#N/A</v>
      </c>
      <c r="GP35" s="207" t="e">
        <f t="shared" si="38"/>
        <v>#N/A</v>
      </c>
      <c r="GQ35" s="207" t="e">
        <f t="shared" si="39"/>
        <v>#N/A</v>
      </c>
      <c r="GR35" s="207" t="e">
        <f t="shared" si="18"/>
        <v>#N/A</v>
      </c>
      <c r="GS35" s="207" t="e">
        <f t="shared" si="18"/>
        <v>#N/A</v>
      </c>
      <c r="GT35" s="207" t="e">
        <f t="shared" si="18"/>
        <v>#N/A</v>
      </c>
      <c r="GU35" s="207" t="e">
        <f t="shared" si="18"/>
        <v>#N/A</v>
      </c>
      <c r="GV35" s="207" t="e">
        <f t="shared" si="18"/>
        <v>#N/A</v>
      </c>
      <c r="GW35" s="207" t="e">
        <f t="shared" si="18"/>
        <v>#N/A</v>
      </c>
      <c r="GX35" s="207" t="e">
        <f t="shared" si="18"/>
        <v>#N/A</v>
      </c>
      <c r="GY35" s="207" t="e">
        <f t="shared" si="18"/>
        <v>#N/A</v>
      </c>
      <c r="GZ35" s="207" t="e">
        <f t="shared" si="18"/>
        <v>#N/A</v>
      </c>
      <c r="HA35" s="207" t="e">
        <f t="shared" si="18"/>
        <v>#N/A</v>
      </c>
      <c r="HB35" s="207" t="e">
        <f t="shared" si="18"/>
        <v>#N/A</v>
      </c>
      <c r="HC35" s="207" t="e">
        <f t="shared" si="18"/>
        <v>#N/A</v>
      </c>
      <c r="HD35" s="207" t="e">
        <f t="shared" si="18"/>
        <v>#N/A</v>
      </c>
      <c r="HE35" s="207" t="e">
        <f t="shared" si="18"/>
        <v>#N/A</v>
      </c>
      <c r="HF35" s="207" t="e">
        <f t="shared" si="18"/>
        <v>#N/A</v>
      </c>
      <c r="HG35" s="207" t="e">
        <f t="shared" si="18"/>
        <v>#N/A</v>
      </c>
      <c r="HH35" s="207" t="e">
        <f t="shared" si="47"/>
        <v>#N/A</v>
      </c>
      <c r="HI35" s="207" t="e">
        <f t="shared" si="47"/>
        <v>#N/A</v>
      </c>
      <c r="HJ35" s="207" t="e">
        <f t="shared" si="47"/>
        <v>#N/A</v>
      </c>
      <c r="HK35" s="207" t="e">
        <f t="shared" si="44"/>
        <v>#N/A</v>
      </c>
      <c r="HL35" s="207" t="e">
        <f t="shared" si="44"/>
        <v>#N/A</v>
      </c>
      <c r="HM35" s="207" t="e">
        <f t="shared" si="44"/>
        <v>#N/A</v>
      </c>
      <c r="HN35" s="207" t="e">
        <f t="shared" si="44"/>
        <v>#N/A</v>
      </c>
      <c r="HO35" s="207" t="e">
        <f t="shared" si="44"/>
        <v>#N/A</v>
      </c>
      <c r="HP35" s="207" t="e">
        <f t="shared" si="44"/>
        <v>#N/A</v>
      </c>
      <c r="HQ35" s="207" t="e">
        <f t="shared" si="44"/>
        <v>#N/A</v>
      </c>
      <c r="HR35" s="207" t="e">
        <f t="shared" si="44"/>
        <v>#N/A</v>
      </c>
      <c r="HS35" s="207" t="e">
        <f t="shared" si="44"/>
        <v>#N/A</v>
      </c>
      <c r="HT35" s="207" t="e">
        <f t="shared" si="44"/>
        <v>#N/A</v>
      </c>
      <c r="HU35" s="207" t="e">
        <f t="shared" si="44"/>
        <v>#N/A</v>
      </c>
      <c r="HV35" s="207" t="e">
        <f t="shared" si="44"/>
        <v>#N/A</v>
      </c>
      <c r="HW35" s="207" t="e">
        <f t="shared" si="44"/>
        <v>#N/A</v>
      </c>
      <c r="HX35" s="207" t="e">
        <f t="shared" si="44"/>
        <v>#N/A</v>
      </c>
      <c r="HY35" s="207" t="e">
        <f t="shared" si="44"/>
        <v>#N/A</v>
      </c>
      <c r="HZ35" s="207" t="e">
        <f t="shared" si="44"/>
        <v>#N/A</v>
      </c>
      <c r="IA35" s="207" t="e">
        <f t="shared" si="45"/>
        <v>#N/A</v>
      </c>
      <c r="IB35" s="207" t="e">
        <f t="shared" si="27"/>
        <v>#N/A</v>
      </c>
    </row>
    <row r="36" spans="1:236" hidden="1" x14ac:dyDescent="0.25">
      <c r="A36" s="22">
        <v>33</v>
      </c>
      <c r="B36" s="124"/>
      <c r="C36" s="124"/>
      <c r="D36" s="124"/>
      <c r="E36" s="119" t="str">
        <f t="shared" si="10"/>
        <v/>
      </c>
      <c r="F36" s="23" t="str">
        <f t="shared" si="11"/>
        <v/>
      </c>
      <c r="G36" s="24" t="str">
        <f t="shared" si="12"/>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0"/>
        <v/>
      </c>
      <c r="K36" s="26"/>
      <c r="L36" s="24" t="str">
        <f>IF(OR(F36="",K36=""),"",MATCH(K36,Confidence!$A$1:$A$10,0))</f>
        <v/>
      </c>
      <c r="M36" s="27" t="str">
        <f t="shared" si="1"/>
        <v/>
      </c>
      <c r="N36" s="27" t="str">
        <f t="shared" si="2"/>
        <v/>
      </c>
      <c r="O36" s="24"/>
      <c r="P36" s="111" t="str">
        <f t="shared" si="3"/>
        <v/>
      </c>
      <c r="Q36" s="111" t="str">
        <f t="shared" si="4"/>
        <v/>
      </c>
      <c r="R36" s="39" t="str">
        <f t="shared" si="5"/>
        <v/>
      </c>
      <c r="S36" s="124"/>
      <c r="T36" s="218" t="str">
        <f>IF(AND(B36&gt;0,C36&gt;0,D36&gt;0,M36&gt;0,N36&gt;0,S36&gt;0,NOT(K36="")),ABS(VLOOKUP($S$1,VLookups!$A$28:$B$29,2,FALSE)-_xlfn.BETA.DIST(S36,IF(G36="L",N36,M36),IF(G36="L",M36,N36),TRUE,B36,D36)),"")</f>
        <v/>
      </c>
      <c r="U36" s="121" t="str">
        <f>IF(OR($M36="",$N36=""),"",_xlfn.BETA.INV(ABS(VLOOKUP($S$1,VLookups!$A$28:$B$29,2,FALSE)-U$3),IF($G36="L",$N36,$M36),IF($G36="L",$M36,$N36),$B36,$D36))</f>
        <v/>
      </c>
      <c r="V36" s="122" t="str">
        <f>IF(OR($M36="",$N36=""),"",_xlfn.BETA.INV(ABS(VLOOKUP($S$1,VLookups!$A$28:$B$29,2,FALSE)-V$3),IF($G36="L",$N36,$M36),IF($G36="L",$M36,$N36),$B36,$D36))</f>
        <v/>
      </c>
      <c r="W36" s="121" t="str">
        <f>IF(OR($M36="",$N36=""),"",_xlfn.BETA.INV(ABS(VLOOKUP($S$1,VLookups!$A$28:$B$29,2,FALSE)-W$3),IF($G36="L",$N36,$M36),IF($G36="L",$M36,$N36),$B36,$D36))</f>
        <v/>
      </c>
      <c r="X36" s="122" t="str">
        <f>IF(OR($M36="",$N36=""),"",_xlfn.BETA.INV(ABS(VLOOKUP($S$1,VLookups!$A$28:$B$29,2,FALSE)-X$3),IF($G36="L",$N36,$M36),IF($G36="L",$M36,$N36),$B36,$D36))</f>
        <v/>
      </c>
      <c r="Y36" s="121" t="str">
        <f>IF(OR($M36="",$N36=""),"",_xlfn.BETA.INV(ABS(VLOOKUP($S$1,VLookups!$A$28:$B$29,2,FALSE)-Y$3),IF($G36="L",$N36,$M36),IF($G36="L",$M36,$N36),$B36,$D36))</f>
        <v/>
      </c>
      <c r="Z36" s="122" t="str">
        <f>IF(OR($M36="",$N36=""),"",_xlfn.BETA.INV(ABS(VLOOKUP($S$1,VLookups!$A$28:$B$29,2,FALSE)-Z$3),IF($G36="L",$N36,$M36),IF($G36="L",$M36,$N36),$B36,$D36))</f>
        <v/>
      </c>
      <c r="AA36" s="121" t="str">
        <f>IF(OR($M36="",$N36=""),"",_xlfn.BETA.INV(ABS(VLOOKUP($S$1,VLookups!$A$28:$B$29,2,FALSE)-AA$3),IF($G36="L",$N36,$M36),IF($G36="L",$M36,$N36),$B36,$D36))</f>
        <v/>
      </c>
      <c r="AB36" s="122" t="str">
        <f>IF(OR($M36="",$N36=""),"",_xlfn.BETA.INV(ABS(VLOOKUP($S$1,VLookups!$A$28:$B$29,2,FALSE)-AB$3),IF($G36="L",$N36,$M36),IF($G36="L",$M36,$N36),$B36,$D36))</f>
        <v/>
      </c>
      <c r="AC36" s="121" t="str">
        <f>IF(OR($M36="",$N36=""),"",_xlfn.BETA.INV(ABS(VLOOKUP($S$1,VLookups!$A$28:$B$29,2,FALSE)-AC$3),IF($G36="L",$N36,$M36),IF($G36="L",$M36,$N36),$B36,$D36))</f>
        <v/>
      </c>
      <c r="AD36" s="122" t="str">
        <f>IF(OR($M36="",$N36=""),"",_xlfn.BETA.INV(ABS(VLOOKUP($S$1,VLookups!$A$28:$B$29,2,FALSE)-AD$3),IF($G36="L",$N36,$M36),IF($G36="L",$M36,$N36),$B36,$D36))</f>
        <v/>
      </c>
      <c r="AE36" s="121" t="str">
        <f>IF(OR($M36="",$N36=""),"",_xlfn.BETA.INV(ABS(VLOOKUP($S$1,VLookups!$A$28:$B$29,2,FALSE)-AE$3),IF($G36="L",$N36,$M36),IF($G36="L",$M36,$N36),$B36,$D36))</f>
        <v/>
      </c>
      <c r="AF36" s="122" t="str">
        <f>IF(OR($M36="",$N36=""),"",_xlfn.BETA.INV(ABS(VLOOKUP($S$1,VLookups!$A$28:$B$29,2,FALSE)-AF$3),IF($G36="L",$N36,$M36),IF($G36="L",$M36,$N36),$B36,$D36))</f>
        <v/>
      </c>
      <c r="AG36" s="17"/>
      <c r="AH36" s="208" t="str">
        <f t="shared" si="13"/>
        <v/>
      </c>
      <c r="AI36" s="206" t="str">
        <f t="shared" si="14"/>
        <v/>
      </c>
      <c r="AJ36" s="190" t="str">
        <f t="shared" si="51"/>
        <v/>
      </c>
      <c r="AK36" s="190" t="str">
        <f t="shared" si="51"/>
        <v/>
      </c>
      <c r="AL36" s="190" t="str">
        <f t="shared" si="51"/>
        <v/>
      </c>
      <c r="AM36" s="190" t="str">
        <f t="shared" si="51"/>
        <v/>
      </c>
      <c r="AN36" s="190" t="str">
        <f t="shared" si="51"/>
        <v/>
      </c>
      <c r="AO36" s="190" t="str">
        <f t="shared" si="51"/>
        <v/>
      </c>
      <c r="AP36" s="190" t="str">
        <f t="shared" si="51"/>
        <v/>
      </c>
      <c r="AQ36" s="190" t="str">
        <f t="shared" si="51"/>
        <v/>
      </c>
      <c r="AR36" s="190" t="str">
        <f t="shared" si="51"/>
        <v/>
      </c>
      <c r="AS36" s="190" t="str">
        <f t="shared" si="51"/>
        <v/>
      </c>
      <c r="AT36" s="190" t="str">
        <f t="shared" si="51"/>
        <v/>
      </c>
      <c r="AU36" s="190" t="str">
        <f t="shared" si="51"/>
        <v/>
      </c>
      <c r="AV36" s="190" t="str">
        <f t="shared" si="51"/>
        <v/>
      </c>
      <c r="AW36" s="190" t="str">
        <f t="shared" si="51"/>
        <v/>
      </c>
      <c r="AX36" s="190" t="str">
        <f t="shared" si="51"/>
        <v/>
      </c>
      <c r="AY36" s="190" t="str">
        <f t="shared" si="51"/>
        <v/>
      </c>
      <c r="AZ36" s="190" t="str">
        <f t="shared" si="51"/>
        <v/>
      </c>
      <c r="BA36" s="190" t="str">
        <f t="shared" si="51"/>
        <v/>
      </c>
      <c r="BB36" s="190" t="str">
        <f t="shared" si="51"/>
        <v/>
      </c>
      <c r="BC36" s="190" t="str">
        <f t="shared" si="51"/>
        <v/>
      </c>
      <c r="BD36" s="190" t="str">
        <f t="shared" si="51"/>
        <v/>
      </c>
      <c r="BE36" s="190" t="str">
        <f t="shared" si="51"/>
        <v/>
      </c>
      <c r="BF36" s="190" t="str">
        <f t="shared" si="51"/>
        <v/>
      </c>
      <c r="BG36" s="190" t="str">
        <f t="shared" si="51"/>
        <v/>
      </c>
      <c r="BH36" s="190" t="str">
        <f t="shared" si="51"/>
        <v/>
      </c>
      <c r="BI36" s="190" t="str">
        <f t="shared" si="51"/>
        <v/>
      </c>
      <c r="BJ36" s="190" t="str">
        <f t="shared" si="51"/>
        <v/>
      </c>
      <c r="BK36" s="190" t="str">
        <f t="shared" si="51"/>
        <v/>
      </c>
      <c r="BL36" s="190" t="str">
        <f t="shared" si="51"/>
        <v/>
      </c>
      <c r="BM36" s="190" t="str">
        <f t="shared" si="51"/>
        <v/>
      </c>
      <c r="BN36" s="190" t="str">
        <f t="shared" si="51"/>
        <v/>
      </c>
      <c r="BO36" s="190" t="str">
        <f t="shared" si="51"/>
        <v/>
      </c>
      <c r="BP36" s="190" t="str">
        <f t="shared" si="51"/>
        <v/>
      </c>
      <c r="BQ36" s="190" t="str">
        <f t="shared" si="51"/>
        <v/>
      </c>
      <c r="BR36" s="190" t="str">
        <f t="shared" si="51"/>
        <v/>
      </c>
      <c r="BS36" s="190" t="str">
        <f t="shared" si="51"/>
        <v/>
      </c>
      <c r="BT36" s="190" t="str">
        <f t="shared" si="51"/>
        <v/>
      </c>
      <c r="BU36" s="190" t="str">
        <f t="shared" si="51"/>
        <v/>
      </c>
      <c r="BV36" s="190" t="str">
        <f t="shared" si="51"/>
        <v/>
      </c>
      <c r="BW36" s="190" t="str">
        <f t="shared" si="51"/>
        <v/>
      </c>
      <c r="BX36" s="190" t="str">
        <f t="shared" si="51"/>
        <v/>
      </c>
      <c r="BY36" s="190" t="str">
        <f t="shared" si="51"/>
        <v/>
      </c>
      <c r="BZ36" s="190" t="str">
        <f t="shared" si="51"/>
        <v/>
      </c>
      <c r="CA36" s="190" t="str">
        <f t="shared" si="51"/>
        <v/>
      </c>
      <c r="CB36" s="190" t="str">
        <f t="shared" si="51"/>
        <v/>
      </c>
      <c r="CC36" s="190" t="str">
        <f t="shared" si="51"/>
        <v/>
      </c>
      <c r="CD36" s="190" t="str">
        <f t="shared" si="51"/>
        <v/>
      </c>
      <c r="CE36" s="190" t="str">
        <f t="shared" si="51"/>
        <v/>
      </c>
      <c r="CF36" s="190" t="str">
        <f t="shared" si="51"/>
        <v/>
      </c>
      <c r="CG36" s="190" t="str">
        <f t="shared" si="51"/>
        <v/>
      </c>
      <c r="CH36" s="190" t="str">
        <f t="shared" si="51"/>
        <v/>
      </c>
      <c r="CI36" s="190" t="str">
        <f t="shared" si="51"/>
        <v/>
      </c>
      <c r="CJ36" s="190" t="str">
        <f t="shared" si="51"/>
        <v/>
      </c>
      <c r="CK36" s="190" t="str">
        <f t="shared" si="51"/>
        <v/>
      </c>
      <c r="CL36" s="190" t="str">
        <f t="shared" si="51"/>
        <v/>
      </c>
      <c r="CM36" s="190" t="str">
        <f t="shared" si="51"/>
        <v/>
      </c>
      <c r="CN36" s="190" t="str">
        <f t="shared" si="51"/>
        <v/>
      </c>
      <c r="CO36" s="190" t="str">
        <f t="shared" si="51"/>
        <v/>
      </c>
      <c r="CP36" s="190" t="str">
        <f t="shared" si="51"/>
        <v/>
      </c>
      <c r="CQ36" s="190" t="str">
        <f t="shared" si="51"/>
        <v/>
      </c>
      <c r="CR36" s="190" t="str">
        <f t="shared" si="51"/>
        <v/>
      </c>
      <c r="CS36" s="190" t="str">
        <f t="shared" si="51"/>
        <v/>
      </c>
      <c r="CT36" s="190" t="str">
        <f t="shared" si="51"/>
        <v/>
      </c>
      <c r="CU36" s="190" t="str">
        <f t="shared" ref="CU36:ED43" si="53">IF(ISNONTEXT($AH36),CT36+$AH36,"")</f>
        <v/>
      </c>
      <c r="CV36" s="190" t="str">
        <f t="shared" si="53"/>
        <v/>
      </c>
      <c r="CW36" s="190" t="str">
        <f t="shared" si="53"/>
        <v/>
      </c>
      <c r="CX36" s="190" t="str">
        <f t="shared" si="53"/>
        <v/>
      </c>
      <c r="CY36" s="190" t="str">
        <f t="shared" si="53"/>
        <v/>
      </c>
      <c r="CZ36" s="190" t="str">
        <f t="shared" si="53"/>
        <v/>
      </c>
      <c r="DA36" s="190" t="str">
        <f t="shared" si="53"/>
        <v/>
      </c>
      <c r="DB36" s="190" t="str">
        <f t="shared" si="53"/>
        <v/>
      </c>
      <c r="DC36" s="190" t="str">
        <f t="shared" si="53"/>
        <v/>
      </c>
      <c r="DD36" s="190" t="str">
        <f t="shared" si="53"/>
        <v/>
      </c>
      <c r="DE36" s="190" t="str">
        <f t="shared" si="53"/>
        <v/>
      </c>
      <c r="DF36" s="190" t="str">
        <f t="shared" si="53"/>
        <v/>
      </c>
      <c r="DG36" s="190" t="str">
        <f t="shared" si="53"/>
        <v/>
      </c>
      <c r="DH36" s="190" t="str">
        <f t="shared" si="53"/>
        <v/>
      </c>
      <c r="DI36" s="190" t="str">
        <f t="shared" si="53"/>
        <v/>
      </c>
      <c r="DJ36" s="190" t="str">
        <f t="shared" si="53"/>
        <v/>
      </c>
      <c r="DK36" s="190" t="str">
        <f t="shared" si="53"/>
        <v/>
      </c>
      <c r="DL36" s="190" t="str">
        <f t="shared" si="53"/>
        <v/>
      </c>
      <c r="DM36" s="190" t="str">
        <f t="shared" si="53"/>
        <v/>
      </c>
      <c r="DN36" s="190" t="str">
        <f t="shared" si="53"/>
        <v/>
      </c>
      <c r="DO36" s="190" t="str">
        <f t="shared" si="53"/>
        <v/>
      </c>
      <c r="DP36" s="190" t="str">
        <f t="shared" si="53"/>
        <v/>
      </c>
      <c r="DQ36" s="190" t="str">
        <f t="shared" si="53"/>
        <v/>
      </c>
      <c r="DR36" s="190" t="str">
        <f t="shared" si="53"/>
        <v/>
      </c>
      <c r="DS36" s="190" t="str">
        <f t="shared" si="53"/>
        <v/>
      </c>
      <c r="DT36" s="190" t="str">
        <f t="shared" si="53"/>
        <v/>
      </c>
      <c r="DU36" s="190" t="str">
        <f t="shared" si="53"/>
        <v/>
      </c>
      <c r="DV36" s="190" t="str">
        <f t="shared" si="53"/>
        <v/>
      </c>
      <c r="DW36" s="190" t="str">
        <f t="shared" si="53"/>
        <v/>
      </c>
      <c r="DX36" s="190" t="str">
        <f t="shared" si="53"/>
        <v/>
      </c>
      <c r="DY36" s="190" t="str">
        <f t="shared" si="53"/>
        <v/>
      </c>
      <c r="DZ36" s="190" t="str">
        <f t="shared" si="53"/>
        <v/>
      </c>
      <c r="EA36" s="190" t="str">
        <f t="shared" si="53"/>
        <v/>
      </c>
      <c r="EB36" s="190" t="str">
        <f t="shared" si="53"/>
        <v/>
      </c>
      <c r="EC36" s="190" t="str">
        <f t="shared" si="53"/>
        <v/>
      </c>
      <c r="ED36" s="190" t="str">
        <f t="shared" si="53"/>
        <v/>
      </c>
      <c r="EE36" s="206" t="str">
        <f t="shared" si="16"/>
        <v/>
      </c>
      <c r="EF36" s="207" t="e">
        <f t="shared" si="41"/>
        <v>#N/A</v>
      </c>
      <c r="EG36" s="207" t="e">
        <f t="shared" si="41"/>
        <v>#N/A</v>
      </c>
      <c r="EH36" s="207" t="e">
        <f t="shared" si="41"/>
        <v>#N/A</v>
      </c>
      <c r="EI36" s="207" t="e">
        <f t="shared" si="41"/>
        <v>#N/A</v>
      </c>
      <c r="EJ36" s="207" t="e">
        <f t="shared" si="41"/>
        <v>#N/A</v>
      </c>
      <c r="EK36" s="207" t="e">
        <f t="shared" si="41"/>
        <v>#N/A</v>
      </c>
      <c r="EL36" s="207" t="e">
        <f t="shared" si="41"/>
        <v>#N/A</v>
      </c>
      <c r="EM36" s="207" t="e">
        <f t="shared" si="41"/>
        <v>#N/A</v>
      </c>
      <c r="EN36" s="207" t="e">
        <f t="shared" si="41"/>
        <v>#N/A</v>
      </c>
      <c r="EO36" s="207" t="e">
        <f t="shared" si="41"/>
        <v>#N/A</v>
      </c>
      <c r="EP36" s="207" t="e">
        <f t="shared" si="41"/>
        <v>#N/A</v>
      </c>
      <c r="EQ36" s="207" t="e">
        <f t="shared" si="41"/>
        <v>#N/A</v>
      </c>
      <c r="ER36" s="207" t="e">
        <f t="shared" si="36"/>
        <v>#N/A</v>
      </c>
      <c r="ES36" s="207" t="e">
        <f t="shared" si="36"/>
        <v>#N/A</v>
      </c>
      <c r="ET36" s="207" t="e">
        <f t="shared" si="36"/>
        <v>#N/A</v>
      </c>
      <c r="EU36" s="207" t="e">
        <f t="shared" si="36"/>
        <v>#N/A</v>
      </c>
      <c r="EV36" s="207" t="e">
        <f t="shared" si="36"/>
        <v>#N/A</v>
      </c>
      <c r="EW36" s="207" t="e">
        <f t="shared" si="36"/>
        <v>#N/A</v>
      </c>
      <c r="EX36" s="207" t="e">
        <f t="shared" si="36"/>
        <v>#N/A</v>
      </c>
      <c r="EY36" s="207" t="e">
        <f t="shared" si="36"/>
        <v>#N/A</v>
      </c>
      <c r="EZ36" s="207" t="e">
        <f t="shared" si="36"/>
        <v>#N/A</v>
      </c>
      <c r="FA36" s="207" t="e">
        <f t="shared" si="36"/>
        <v>#N/A</v>
      </c>
      <c r="FB36" s="207" t="e">
        <f t="shared" si="36"/>
        <v>#N/A</v>
      </c>
      <c r="FC36" s="207" t="e">
        <f t="shared" si="36"/>
        <v>#N/A</v>
      </c>
      <c r="FD36" s="207" t="e">
        <f t="shared" si="36"/>
        <v>#N/A</v>
      </c>
      <c r="FE36" s="207" t="e">
        <f t="shared" si="36"/>
        <v>#N/A</v>
      </c>
      <c r="FF36" s="207" t="e">
        <f t="shared" si="36"/>
        <v>#N/A</v>
      </c>
      <c r="FG36" s="207" t="e">
        <f t="shared" si="36"/>
        <v>#N/A</v>
      </c>
      <c r="FH36" s="207" t="e">
        <f t="shared" si="42"/>
        <v>#N/A</v>
      </c>
      <c r="FI36" s="207" t="e">
        <f t="shared" si="42"/>
        <v>#N/A</v>
      </c>
      <c r="FJ36" s="207" t="e">
        <f t="shared" si="42"/>
        <v>#N/A</v>
      </c>
      <c r="FK36" s="207" t="e">
        <f t="shared" si="37"/>
        <v>#N/A</v>
      </c>
      <c r="FL36" s="207" t="e">
        <f t="shared" si="37"/>
        <v>#N/A</v>
      </c>
      <c r="FM36" s="207" t="e">
        <f t="shared" si="37"/>
        <v>#N/A</v>
      </c>
      <c r="FN36" s="207" t="e">
        <f t="shared" si="37"/>
        <v>#N/A</v>
      </c>
      <c r="FO36" s="207" t="e">
        <f t="shared" si="37"/>
        <v>#N/A</v>
      </c>
      <c r="FP36" s="207" t="e">
        <f t="shared" si="37"/>
        <v>#N/A</v>
      </c>
      <c r="FQ36" s="207" t="e">
        <f t="shared" si="37"/>
        <v>#N/A</v>
      </c>
      <c r="FR36" s="207" t="e">
        <f t="shared" si="37"/>
        <v>#N/A</v>
      </c>
      <c r="FS36" s="207" t="e">
        <f t="shared" si="37"/>
        <v>#N/A</v>
      </c>
      <c r="FT36" s="207" t="e">
        <f t="shared" si="37"/>
        <v>#N/A</v>
      </c>
      <c r="FU36" s="207" t="e">
        <f t="shared" si="37"/>
        <v>#N/A</v>
      </c>
      <c r="FV36" s="207" t="e">
        <f t="shared" si="37"/>
        <v>#N/A</v>
      </c>
      <c r="FW36" s="207" t="e">
        <f t="shared" si="37"/>
        <v>#N/A</v>
      </c>
      <c r="FX36" s="207" t="e">
        <f t="shared" si="37"/>
        <v>#N/A</v>
      </c>
      <c r="FY36" s="207" t="e">
        <f t="shared" si="37"/>
        <v>#N/A</v>
      </c>
      <c r="FZ36" s="207" t="e">
        <f t="shared" si="37"/>
        <v>#N/A</v>
      </c>
      <c r="GA36" s="207" t="e">
        <f t="shared" si="38"/>
        <v>#N/A</v>
      </c>
      <c r="GB36" s="207" t="e">
        <f t="shared" si="38"/>
        <v>#N/A</v>
      </c>
      <c r="GC36" s="207" t="e">
        <f t="shared" si="38"/>
        <v>#N/A</v>
      </c>
      <c r="GD36" s="207" t="e">
        <f t="shared" si="38"/>
        <v>#N/A</v>
      </c>
      <c r="GE36" s="207" t="e">
        <f t="shared" si="38"/>
        <v>#N/A</v>
      </c>
      <c r="GF36" s="207" t="e">
        <f t="shared" si="38"/>
        <v>#N/A</v>
      </c>
      <c r="GG36" s="207" t="e">
        <f t="shared" si="38"/>
        <v>#N/A</v>
      </c>
      <c r="GH36" s="207" t="e">
        <f t="shared" si="38"/>
        <v>#N/A</v>
      </c>
      <c r="GI36" s="207" t="e">
        <f t="shared" si="38"/>
        <v>#N/A</v>
      </c>
      <c r="GJ36" s="207" t="e">
        <f t="shared" si="38"/>
        <v>#N/A</v>
      </c>
      <c r="GK36" s="207" t="e">
        <f t="shared" si="38"/>
        <v>#N/A</v>
      </c>
      <c r="GL36" s="207" t="e">
        <f t="shared" si="38"/>
        <v>#N/A</v>
      </c>
      <c r="GM36" s="207" t="e">
        <f t="shared" si="38"/>
        <v>#N/A</v>
      </c>
      <c r="GN36" s="207" t="e">
        <f t="shared" si="38"/>
        <v>#N/A</v>
      </c>
      <c r="GO36" s="207" t="e">
        <f t="shared" si="38"/>
        <v>#N/A</v>
      </c>
      <c r="GP36" s="207" t="e">
        <f t="shared" si="38"/>
        <v>#N/A</v>
      </c>
      <c r="GQ36" s="207" t="e">
        <f t="shared" si="39"/>
        <v>#N/A</v>
      </c>
      <c r="GR36" s="207" t="e">
        <f t="shared" si="18"/>
        <v>#N/A</v>
      </c>
      <c r="GS36" s="207" t="e">
        <f t="shared" si="18"/>
        <v>#N/A</v>
      </c>
      <c r="GT36" s="207" t="e">
        <f t="shared" si="18"/>
        <v>#N/A</v>
      </c>
      <c r="GU36" s="207" t="e">
        <f t="shared" si="18"/>
        <v>#N/A</v>
      </c>
      <c r="GV36" s="207" t="e">
        <f t="shared" si="18"/>
        <v>#N/A</v>
      </c>
      <c r="GW36" s="207" t="e">
        <f t="shared" si="18"/>
        <v>#N/A</v>
      </c>
      <c r="GX36" s="207" t="e">
        <f t="shared" si="18"/>
        <v>#N/A</v>
      </c>
      <c r="GY36" s="207" t="e">
        <f t="shared" si="18"/>
        <v>#N/A</v>
      </c>
      <c r="GZ36" s="207" t="e">
        <f t="shared" si="18"/>
        <v>#N/A</v>
      </c>
      <c r="HA36" s="207" t="e">
        <f t="shared" si="18"/>
        <v>#N/A</v>
      </c>
      <c r="HB36" s="207" t="e">
        <f t="shared" si="18"/>
        <v>#N/A</v>
      </c>
      <c r="HC36" s="207" t="e">
        <f t="shared" si="18"/>
        <v>#N/A</v>
      </c>
      <c r="HD36" s="207" t="e">
        <f t="shared" si="18"/>
        <v>#N/A</v>
      </c>
      <c r="HE36" s="207" t="e">
        <f t="shared" si="18"/>
        <v>#N/A</v>
      </c>
      <c r="HF36" s="207" t="e">
        <f t="shared" si="18"/>
        <v>#N/A</v>
      </c>
      <c r="HG36" s="207" t="e">
        <f t="shared" si="18"/>
        <v>#N/A</v>
      </c>
      <c r="HH36" s="207" t="e">
        <f t="shared" si="47"/>
        <v>#N/A</v>
      </c>
      <c r="HI36" s="207" t="e">
        <f t="shared" si="47"/>
        <v>#N/A</v>
      </c>
      <c r="HJ36" s="207" t="e">
        <f t="shared" si="47"/>
        <v>#N/A</v>
      </c>
      <c r="HK36" s="207" t="e">
        <f t="shared" si="44"/>
        <v>#N/A</v>
      </c>
      <c r="HL36" s="207" t="e">
        <f t="shared" si="44"/>
        <v>#N/A</v>
      </c>
      <c r="HM36" s="207" t="e">
        <f t="shared" si="44"/>
        <v>#N/A</v>
      </c>
      <c r="HN36" s="207" t="e">
        <f t="shared" si="44"/>
        <v>#N/A</v>
      </c>
      <c r="HO36" s="207" t="e">
        <f t="shared" si="44"/>
        <v>#N/A</v>
      </c>
      <c r="HP36" s="207" t="e">
        <f t="shared" si="44"/>
        <v>#N/A</v>
      </c>
      <c r="HQ36" s="207" t="e">
        <f t="shared" si="44"/>
        <v>#N/A</v>
      </c>
      <c r="HR36" s="207" t="e">
        <f t="shared" si="44"/>
        <v>#N/A</v>
      </c>
      <c r="HS36" s="207" t="e">
        <f t="shared" si="44"/>
        <v>#N/A</v>
      </c>
      <c r="HT36" s="207" t="e">
        <f t="shared" si="44"/>
        <v>#N/A</v>
      </c>
      <c r="HU36" s="207" t="e">
        <f t="shared" si="44"/>
        <v>#N/A</v>
      </c>
      <c r="HV36" s="207" t="e">
        <f t="shared" si="44"/>
        <v>#N/A</v>
      </c>
      <c r="HW36" s="207" t="e">
        <f t="shared" si="44"/>
        <v>#N/A</v>
      </c>
      <c r="HX36" s="207" t="e">
        <f t="shared" si="44"/>
        <v>#N/A</v>
      </c>
      <c r="HY36" s="207" t="e">
        <f t="shared" si="44"/>
        <v>#N/A</v>
      </c>
      <c r="HZ36" s="207" t="e">
        <f t="shared" si="44"/>
        <v>#N/A</v>
      </c>
      <c r="IA36" s="207" t="e">
        <f t="shared" si="45"/>
        <v>#N/A</v>
      </c>
      <c r="IB36" s="207" t="e">
        <f t="shared" si="27"/>
        <v>#N/A</v>
      </c>
    </row>
    <row r="37" spans="1:236" hidden="1" x14ac:dyDescent="0.25">
      <c r="A37" s="22">
        <v>34</v>
      </c>
      <c r="B37" s="124"/>
      <c r="C37" s="124"/>
      <c r="D37" s="124"/>
      <c r="E37" s="119" t="str">
        <f t="shared" si="10"/>
        <v/>
      </c>
      <c r="F37" s="23" t="str">
        <f t="shared" si="11"/>
        <v/>
      </c>
      <c r="G37" s="24" t="str">
        <f t="shared" si="12"/>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0"/>
        <v/>
      </c>
      <c r="K37" s="26"/>
      <c r="L37" s="24" t="str">
        <f>IF(OR(F37="",K37=""),"",MATCH(K37,Confidence!$A$1:$A$10,0))</f>
        <v/>
      </c>
      <c r="M37" s="27" t="str">
        <f t="shared" si="1"/>
        <v/>
      </c>
      <c r="N37" s="27" t="str">
        <f t="shared" si="2"/>
        <v/>
      </c>
      <c r="O37" s="24"/>
      <c r="P37" s="111" t="str">
        <f t="shared" si="3"/>
        <v/>
      </c>
      <c r="Q37" s="111" t="str">
        <f t="shared" si="4"/>
        <v/>
      </c>
      <c r="R37" s="39" t="str">
        <f t="shared" si="5"/>
        <v/>
      </c>
      <c r="S37" s="124"/>
      <c r="T37" s="218" t="str">
        <f>IF(AND(B37&gt;0,C37&gt;0,D37&gt;0,M37&gt;0,N37&gt;0,S37&gt;0,NOT(K37="")),ABS(VLOOKUP($S$1,VLookups!$A$28:$B$29,2,FALSE)-_xlfn.BETA.DIST(S37,IF(G37="L",N37,M37),IF(G37="L",M37,N37),TRUE,B37,D37)),"")</f>
        <v/>
      </c>
      <c r="U37" s="121" t="str">
        <f>IF(OR($M37="",$N37=""),"",_xlfn.BETA.INV(ABS(VLOOKUP($S$1,VLookups!$A$28:$B$29,2,FALSE)-U$3),IF($G37="L",$N37,$M37),IF($G37="L",$M37,$N37),$B37,$D37))</f>
        <v/>
      </c>
      <c r="V37" s="122" t="str">
        <f>IF(OR($M37="",$N37=""),"",_xlfn.BETA.INV(ABS(VLOOKUP($S$1,VLookups!$A$28:$B$29,2,FALSE)-V$3),IF($G37="L",$N37,$M37),IF($G37="L",$M37,$N37),$B37,$D37))</f>
        <v/>
      </c>
      <c r="W37" s="121" t="str">
        <f>IF(OR($M37="",$N37=""),"",_xlfn.BETA.INV(ABS(VLOOKUP($S$1,VLookups!$A$28:$B$29,2,FALSE)-W$3),IF($G37="L",$N37,$M37),IF($G37="L",$M37,$N37),$B37,$D37))</f>
        <v/>
      </c>
      <c r="X37" s="122" t="str">
        <f>IF(OR($M37="",$N37=""),"",_xlfn.BETA.INV(ABS(VLOOKUP($S$1,VLookups!$A$28:$B$29,2,FALSE)-X$3),IF($G37="L",$N37,$M37),IF($G37="L",$M37,$N37),$B37,$D37))</f>
        <v/>
      </c>
      <c r="Y37" s="121" t="str">
        <f>IF(OR($M37="",$N37=""),"",_xlfn.BETA.INV(ABS(VLOOKUP($S$1,VLookups!$A$28:$B$29,2,FALSE)-Y$3),IF($G37="L",$N37,$M37),IF($G37="L",$M37,$N37),$B37,$D37))</f>
        <v/>
      </c>
      <c r="Z37" s="122" t="str">
        <f>IF(OR($M37="",$N37=""),"",_xlfn.BETA.INV(ABS(VLOOKUP($S$1,VLookups!$A$28:$B$29,2,FALSE)-Z$3),IF($G37="L",$N37,$M37),IF($G37="L",$M37,$N37),$B37,$D37))</f>
        <v/>
      </c>
      <c r="AA37" s="121" t="str">
        <f>IF(OR($M37="",$N37=""),"",_xlfn.BETA.INV(ABS(VLOOKUP($S$1,VLookups!$A$28:$B$29,2,FALSE)-AA$3),IF($G37="L",$N37,$M37),IF($G37="L",$M37,$N37),$B37,$D37))</f>
        <v/>
      </c>
      <c r="AB37" s="122" t="str">
        <f>IF(OR($M37="",$N37=""),"",_xlfn.BETA.INV(ABS(VLOOKUP($S$1,VLookups!$A$28:$B$29,2,FALSE)-AB$3),IF($G37="L",$N37,$M37),IF($G37="L",$M37,$N37),$B37,$D37))</f>
        <v/>
      </c>
      <c r="AC37" s="121" t="str">
        <f>IF(OR($M37="",$N37=""),"",_xlfn.BETA.INV(ABS(VLOOKUP($S$1,VLookups!$A$28:$B$29,2,FALSE)-AC$3),IF($G37="L",$N37,$M37),IF($G37="L",$M37,$N37),$B37,$D37))</f>
        <v/>
      </c>
      <c r="AD37" s="122" t="str">
        <f>IF(OR($M37="",$N37=""),"",_xlfn.BETA.INV(ABS(VLOOKUP($S$1,VLookups!$A$28:$B$29,2,FALSE)-AD$3),IF($G37="L",$N37,$M37),IF($G37="L",$M37,$N37),$B37,$D37))</f>
        <v/>
      </c>
      <c r="AE37" s="121" t="str">
        <f>IF(OR($M37="",$N37=""),"",_xlfn.BETA.INV(ABS(VLOOKUP($S$1,VLookups!$A$28:$B$29,2,FALSE)-AE$3),IF($G37="L",$N37,$M37),IF($G37="L",$M37,$N37),$B37,$D37))</f>
        <v/>
      </c>
      <c r="AF37" s="122" t="str">
        <f>IF(OR($M37="",$N37=""),"",_xlfn.BETA.INV(ABS(VLOOKUP($S$1,VLookups!$A$28:$B$29,2,FALSE)-AF$3),IF($G37="L",$N37,$M37),IF($G37="L",$M37,$N37),$B37,$D37))</f>
        <v/>
      </c>
      <c r="AG37" s="17"/>
      <c r="AH37" s="208" t="str">
        <f t="shared" si="13"/>
        <v/>
      </c>
      <c r="AI37" s="206" t="str">
        <f t="shared" si="14"/>
        <v/>
      </c>
      <c r="AJ37" s="190" t="str">
        <f t="shared" ref="AJ37:CU40" si="54">IF(ISNONTEXT($AH37),AI37+$AH37,"")</f>
        <v/>
      </c>
      <c r="AK37" s="190" t="str">
        <f t="shared" si="54"/>
        <v/>
      </c>
      <c r="AL37" s="190" t="str">
        <f t="shared" si="54"/>
        <v/>
      </c>
      <c r="AM37" s="190" t="str">
        <f t="shared" si="54"/>
        <v/>
      </c>
      <c r="AN37" s="190" t="str">
        <f t="shared" si="54"/>
        <v/>
      </c>
      <c r="AO37" s="190" t="str">
        <f t="shared" si="54"/>
        <v/>
      </c>
      <c r="AP37" s="190" t="str">
        <f t="shared" si="54"/>
        <v/>
      </c>
      <c r="AQ37" s="190" t="str">
        <f t="shared" si="54"/>
        <v/>
      </c>
      <c r="AR37" s="190" t="str">
        <f t="shared" si="54"/>
        <v/>
      </c>
      <c r="AS37" s="190" t="str">
        <f t="shared" si="54"/>
        <v/>
      </c>
      <c r="AT37" s="190" t="str">
        <f t="shared" si="54"/>
        <v/>
      </c>
      <c r="AU37" s="190" t="str">
        <f t="shared" si="54"/>
        <v/>
      </c>
      <c r="AV37" s="190" t="str">
        <f t="shared" si="54"/>
        <v/>
      </c>
      <c r="AW37" s="190" t="str">
        <f t="shared" si="54"/>
        <v/>
      </c>
      <c r="AX37" s="190" t="str">
        <f t="shared" si="54"/>
        <v/>
      </c>
      <c r="AY37" s="190" t="str">
        <f t="shared" si="54"/>
        <v/>
      </c>
      <c r="AZ37" s="190" t="str">
        <f t="shared" si="54"/>
        <v/>
      </c>
      <c r="BA37" s="190" t="str">
        <f t="shared" si="54"/>
        <v/>
      </c>
      <c r="BB37" s="190" t="str">
        <f t="shared" si="54"/>
        <v/>
      </c>
      <c r="BC37" s="190" t="str">
        <f t="shared" si="54"/>
        <v/>
      </c>
      <c r="BD37" s="190" t="str">
        <f t="shared" si="54"/>
        <v/>
      </c>
      <c r="BE37" s="190" t="str">
        <f t="shared" si="54"/>
        <v/>
      </c>
      <c r="BF37" s="190" t="str">
        <f t="shared" si="54"/>
        <v/>
      </c>
      <c r="BG37" s="190" t="str">
        <f t="shared" si="54"/>
        <v/>
      </c>
      <c r="BH37" s="190" t="str">
        <f t="shared" si="54"/>
        <v/>
      </c>
      <c r="BI37" s="190" t="str">
        <f t="shared" si="54"/>
        <v/>
      </c>
      <c r="BJ37" s="190" t="str">
        <f t="shared" si="54"/>
        <v/>
      </c>
      <c r="BK37" s="190" t="str">
        <f t="shared" si="54"/>
        <v/>
      </c>
      <c r="BL37" s="190" t="str">
        <f t="shared" si="54"/>
        <v/>
      </c>
      <c r="BM37" s="190" t="str">
        <f t="shared" si="54"/>
        <v/>
      </c>
      <c r="BN37" s="190" t="str">
        <f t="shared" si="54"/>
        <v/>
      </c>
      <c r="BO37" s="190" t="str">
        <f t="shared" si="54"/>
        <v/>
      </c>
      <c r="BP37" s="190" t="str">
        <f t="shared" si="54"/>
        <v/>
      </c>
      <c r="BQ37" s="190" t="str">
        <f t="shared" si="54"/>
        <v/>
      </c>
      <c r="BR37" s="190" t="str">
        <f t="shared" si="54"/>
        <v/>
      </c>
      <c r="BS37" s="190" t="str">
        <f t="shared" si="54"/>
        <v/>
      </c>
      <c r="BT37" s="190" t="str">
        <f t="shared" si="54"/>
        <v/>
      </c>
      <c r="BU37" s="190" t="str">
        <f t="shared" si="54"/>
        <v/>
      </c>
      <c r="BV37" s="190" t="str">
        <f t="shared" si="54"/>
        <v/>
      </c>
      <c r="BW37" s="190" t="str">
        <f t="shared" si="54"/>
        <v/>
      </c>
      <c r="BX37" s="190" t="str">
        <f t="shared" si="54"/>
        <v/>
      </c>
      <c r="BY37" s="190" t="str">
        <f t="shared" si="54"/>
        <v/>
      </c>
      <c r="BZ37" s="190" t="str">
        <f t="shared" si="54"/>
        <v/>
      </c>
      <c r="CA37" s="190" t="str">
        <f t="shared" si="54"/>
        <v/>
      </c>
      <c r="CB37" s="190" t="str">
        <f t="shared" si="54"/>
        <v/>
      </c>
      <c r="CC37" s="190" t="str">
        <f t="shared" si="54"/>
        <v/>
      </c>
      <c r="CD37" s="190" t="str">
        <f t="shared" si="54"/>
        <v/>
      </c>
      <c r="CE37" s="190" t="str">
        <f t="shared" si="54"/>
        <v/>
      </c>
      <c r="CF37" s="190" t="str">
        <f t="shared" si="54"/>
        <v/>
      </c>
      <c r="CG37" s="190" t="str">
        <f t="shared" si="54"/>
        <v/>
      </c>
      <c r="CH37" s="190" t="str">
        <f t="shared" si="54"/>
        <v/>
      </c>
      <c r="CI37" s="190" t="str">
        <f t="shared" si="54"/>
        <v/>
      </c>
      <c r="CJ37" s="190" t="str">
        <f t="shared" si="54"/>
        <v/>
      </c>
      <c r="CK37" s="190" t="str">
        <f t="shared" si="54"/>
        <v/>
      </c>
      <c r="CL37" s="190" t="str">
        <f t="shared" si="54"/>
        <v/>
      </c>
      <c r="CM37" s="190" t="str">
        <f t="shared" si="54"/>
        <v/>
      </c>
      <c r="CN37" s="190" t="str">
        <f t="shared" si="54"/>
        <v/>
      </c>
      <c r="CO37" s="190" t="str">
        <f t="shared" si="54"/>
        <v/>
      </c>
      <c r="CP37" s="190" t="str">
        <f t="shared" si="54"/>
        <v/>
      </c>
      <c r="CQ37" s="190" t="str">
        <f t="shared" si="54"/>
        <v/>
      </c>
      <c r="CR37" s="190" t="str">
        <f t="shared" si="54"/>
        <v/>
      </c>
      <c r="CS37" s="190" t="str">
        <f t="shared" si="54"/>
        <v/>
      </c>
      <c r="CT37" s="190" t="str">
        <f t="shared" si="54"/>
        <v/>
      </c>
      <c r="CU37" s="190" t="str">
        <f t="shared" si="54"/>
        <v/>
      </c>
      <c r="CV37" s="190" t="str">
        <f t="shared" si="53"/>
        <v/>
      </c>
      <c r="CW37" s="190" t="str">
        <f t="shared" si="53"/>
        <v/>
      </c>
      <c r="CX37" s="190" t="str">
        <f t="shared" si="53"/>
        <v/>
      </c>
      <c r="CY37" s="190" t="str">
        <f t="shared" si="53"/>
        <v/>
      </c>
      <c r="CZ37" s="190" t="str">
        <f t="shared" si="53"/>
        <v/>
      </c>
      <c r="DA37" s="190" t="str">
        <f t="shared" si="53"/>
        <v/>
      </c>
      <c r="DB37" s="190" t="str">
        <f t="shared" si="53"/>
        <v/>
      </c>
      <c r="DC37" s="190" t="str">
        <f t="shared" si="53"/>
        <v/>
      </c>
      <c r="DD37" s="190" t="str">
        <f t="shared" si="53"/>
        <v/>
      </c>
      <c r="DE37" s="190" t="str">
        <f t="shared" si="53"/>
        <v/>
      </c>
      <c r="DF37" s="190" t="str">
        <f t="shared" si="53"/>
        <v/>
      </c>
      <c r="DG37" s="190" t="str">
        <f t="shared" si="53"/>
        <v/>
      </c>
      <c r="DH37" s="190" t="str">
        <f t="shared" si="53"/>
        <v/>
      </c>
      <c r="DI37" s="190" t="str">
        <f t="shared" si="53"/>
        <v/>
      </c>
      <c r="DJ37" s="190" t="str">
        <f t="shared" si="53"/>
        <v/>
      </c>
      <c r="DK37" s="190" t="str">
        <f t="shared" si="53"/>
        <v/>
      </c>
      <c r="DL37" s="190" t="str">
        <f t="shared" si="53"/>
        <v/>
      </c>
      <c r="DM37" s="190" t="str">
        <f t="shared" si="53"/>
        <v/>
      </c>
      <c r="DN37" s="190" t="str">
        <f t="shared" si="53"/>
        <v/>
      </c>
      <c r="DO37" s="190" t="str">
        <f t="shared" si="53"/>
        <v/>
      </c>
      <c r="DP37" s="190" t="str">
        <f t="shared" si="53"/>
        <v/>
      </c>
      <c r="DQ37" s="190" t="str">
        <f t="shared" si="53"/>
        <v/>
      </c>
      <c r="DR37" s="190" t="str">
        <f t="shared" si="53"/>
        <v/>
      </c>
      <c r="DS37" s="190" t="str">
        <f t="shared" si="53"/>
        <v/>
      </c>
      <c r="DT37" s="190" t="str">
        <f t="shared" si="53"/>
        <v/>
      </c>
      <c r="DU37" s="190" t="str">
        <f t="shared" si="53"/>
        <v/>
      </c>
      <c r="DV37" s="190" t="str">
        <f t="shared" si="53"/>
        <v/>
      </c>
      <c r="DW37" s="190" t="str">
        <f t="shared" si="53"/>
        <v/>
      </c>
      <c r="DX37" s="190" t="str">
        <f t="shared" si="53"/>
        <v/>
      </c>
      <c r="DY37" s="190" t="str">
        <f t="shared" si="53"/>
        <v/>
      </c>
      <c r="DZ37" s="190" t="str">
        <f t="shared" si="53"/>
        <v/>
      </c>
      <c r="EA37" s="190" t="str">
        <f t="shared" si="53"/>
        <v/>
      </c>
      <c r="EB37" s="190" t="str">
        <f t="shared" si="53"/>
        <v/>
      </c>
      <c r="EC37" s="190" t="str">
        <f t="shared" si="53"/>
        <v/>
      </c>
      <c r="ED37" s="190" t="str">
        <f t="shared" si="53"/>
        <v/>
      </c>
      <c r="EE37" s="206" t="str">
        <f t="shared" si="16"/>
        <v/>
      </c>
      <c r="EF37" s="207" t="e">
        <f t="shared" si="41"/>
        <v>#N/A</v>
      </c>
      <c r="EG37" s="207" t="e">
        <f t="shared" si="41"/>
        <v>#N/A</v>
      </c>
      <c r="EH37" s="207" t="e">
        <f t="shared" si="41"/>
        <v>#N/A</v>
      </c>
      <c r="EI37" s="207" t="e">
        <f t="shared" si="41"/>
        <v>#N/A</v>
      </c>
      <c r="EJ37" s="207" t="e">
        <f t="shared" si="41"/>
        <v>#N/A</v>
      </c>
      <c r="EK37" s="207" t="e">
        <f t="shared" si="41"/>
        <v>#N/A</v>
      </c>
      <c r="EL37" s="207" t="e">
        <f t="shared" si="41"/>
        <v>#N/A</v>
      </c>
      <c r="EM37" s="207" t="e">
        <f t="shared" si="41"/>
        <v>#N/A</v>
      </c>
      <c r="EN37" s="207" t="e">
        <f t="shared" si="41"/>
        <v>#N/A</v>
      </c>
      <c r="EO37" s="207" t="e">
        <f t="shared" si="41"/>
        <v>#N/A</v>
      </c>
      <c r="EP37" s="207" t="e">
        <f t="shared" si="41"/>
        <v>#N/A</v>
      </c>
      <c r="EQ37" s="207" t="e">
        <f t="shared" si="41"/>
        <v>#N/A</v>
      </c>
      <c r="ER37" s="207" t="e">
        <f t="shared" si="36"/>
        <v>#N/A</v>
      </c>
      <c r="ES37" s="207" t="e">
        <f t="shared" si="36"/>
        <v>#N/A</v>
      </c>
      <c r="ET37" s="207" t="e">
        <f t="shared" si="36"/>
        <v>#N/A</v>
      </c>
      <c r="EU37" s="207" t="e">
        <f t="shared" si="36"/>
        <v>#N/A</v>
      </c>
      <c r="EV37" s="207" t="e">
        <f t="shared" si="36"/>
        <v>#N/A</v>
      </c>
      <c r="EW37" s="207" t="e">
        <f t="shared" si="36"/>
        <v>#N/A</v>
      </c>
      <c r="EX37" s="207" t="e">
        <f t="shared" si="36"/>
        <v>#N/A</v>
      </c>
      <c r="EY37" s="207" t="e">
        <f t="shared" si="36"/>
        <v>#N/A</v>
      </c>
      <c r="EZ37" s="207" t="e">
        <f t="shared" si="36"/>
        <v>#N/A</v>
      </c>
      <c r="FA37" s="207" t="e">
        <f t="shared" si="36"/>
        <v>#N/A</v>
      </c>
      <c r="FB37" s="207" t="e">
        <f t="shared" si="36"/>
        <v>#N/A</v>
      </c>
      <c r="FC37" s="207" t="e">
        <f t="shared" si="36"/>
        <v>#N/A</v>
      </c>
      <c r="FD37" s="207" t="e">
        <f t="shared" si="36"/>
        <v>#N/A</v>
      </c>
      <c r="FE37" s="207" t="e">
        <f t="shared" si="36"/>
        <v>#N/A</v>
      </c>
      <c r="FF37" s="207" t="e">
        <f t="shared" si="36"/>
        <v>#N/A</v>
      </c>
      <c r="FG37" s="207" t="e">
        <f t="shared" si="36"/>
        <v>#N/A</v>
      </c>
      <c r="FH37" s="207" t="e">
        <f t="shared" si="42"/>
        <v>#N/A</v>
      </c>
      <c r="FI37" s="207" t="e">
        <f t="shared" si="42"/>
        <v>#N/A</v>
      </c>
      <c r="FJ37" s="207" t="e">
        <f t="shared" si="42"/>
        <v>#N/A</v>
      </c>
      <c r="FK37" s="207" t="e">
        <f t="shared" si="37"/>
        <v>#N/A</v>
      </c>
      <c r="FL37" s="207" t="e">
        <f t="shared" si="37"/>
        <v>#N/A</v>
      </c>
      <c r="FM37" s="207" t="e">
        <f t="shared" si="37"/>
        <v>#N/A</v>
      </c>
      <c r="FN37" s="207" t="e">
        <f t="shared" si="37"/>
        <v>#N/A</v>
      </c>
      <c r="FO37" s="207" t="e">
        <f t="shared" si="37"/>
        <v>#N/A</v>
      </c>
      <c r="FP37" s="207" t="e">
        <f t="shared" si="37"/>
        <v>#N/A</v>
      </c>
      <c r="FQ37" s="207" t="e">
        <f t="shared" si="37"/>
        <v>#N/A</v>
      </c>
      <c r="FR37" s="207" t="e">
        <f t="shared" si="37"/>
        <v>#N/A</v>
      </c>
      <c r="FS37" s="207" t="e">
        <f t="shared" si="37"/>
        <v>#N/A</v>
      </c>
      <c r="FT37" s="207" t="e">
        <f t="shared" si="37"/>
        <v>#N/A</v>
      </c>
      <c r="FU37" s="207" t="e">
        <f t="shared" si="37"/>
        <v>#N/A</v>
      </c>
      <c r="FV37" s="207" t="e">
        <f t="shared" si="37"/>
        <v>#N/A</v>
      </c>
      <c r="FW37" s="207" t="e">
        <f t="shared" si="37"/>
        <v>#N/A</v>
      </c>
      <c r="FX37" s="207" t="e">
        <f t="shared" si="37"/>
        <v>#N/A</v>
      </c>
      <c r="FY37" s="207" t="e">
        <f t="shared" si="37"/>
        <v>#N/A</v>
      </c>
      <c r="FZ37" s="207" t="e">
        <f t="shared" si="37"/>
        <v>#N/A</v>
      </c>
      <c r="GA37" s="207" t="e">
        <f t="shared" si="38"/>
        <v>#N/A</v>
      </c>
      <c r="GB37" s="207" t="e">
        <f t="shared" si="38"/>
        <v>#N/A</v>
      </c>
      <c r="GC37" s="207" t="e">
        <f t="shared" si="38"/>
        <v>#N/A</v>
      </c>
      <c r="GD37" s="207" t="e">
        <f t="shared" si="38"/>
        <v>#N/A</v>
      </c>
      <c r="GE37" s="207" t="e">
        <f t="shared" si="38"/>
        <v>#N/A</v>
      </c>
      <c r="GF37" s="207" t="e">
        <f t="shared" si="38"/>
        <v>#N/A</v>
      </c>
      <c r="GG37" s="207" t="e">
        <f t="shared" si="38"/>
        <v>#N/A</v>
      </c>
      <c r="GH37" s="207" t="e">
        <f t="shared" si="38"/>
        <v>#N/A</v>
      </c>
      <c r="GI37" s="207" t="e">
        <f t="shared" si="38"/>
        <v>#N/A</v>
      </c>
      <c r="GJ37" s="207" t="e">
        <f t="shared" si="38"/>
        <v>#N/A</v>
      </c>
      <c r="GK37" s="207" t="e">
        <f t="shared" si="38"/>
        <v>#N/A</v>
      </c>
      <c r="GL37" s="207" t="e">
        <f t="shared" si="38"/>
        <v>#N/A</v>
      </c>
      <c r="GM37" s="207" t="e">
        <f t="shared" si="38"/>
        <v>#N/A</v>
      </c>
      <c r="GN37" s="207" t="e">
        <f t="shared" si="38"/>
        <v>#N/A</v>
      </c>
      <c r="GO37" s="207" t="e">
        <f t="shared" si="38"/>
        <v>#N/A</v>
      </c>
      <c r="GP37" s="207" t="e">
        <f t="shared" si="38"/>
        <v>#N/A</v>
      </c>
      <c r="GQ37" s="207" t="e">
        <f t="shared" si="39"/>
        <v>#N/A</v>
      </c>
      <c r="GR37" s="207" t="e">
        <f t="shared" si="18"/>
        <v>#N/A</v>
      </c>
      <c r="GS37" s="207" t="e">
        <f t="shared" si="18"/>
        <v>#N/A</v>
      </c>
      <c r="GT37" s="207" t="e">
        <f t="shared" si="18"/>
        <v>#N/A</v>
      </c>
      <c r="GU37" s="207" t="e">
        <f t="shared" si="18"/>
        <v>#N/A</v>
      </c>
      <c r="GV37" s="207" t="e">
        <f t="shared" si="18"/>
        <v>#N/A</v>
      </c>
      <c r="GW37" s="207" t="e">
        <f t="shared" si="18"/>
        <v>#N/A</v>
      </c>
      <c r="GX37" s="207" t="e">
        <f t="shared" si="18"/>
        <v>#N/A</v>
      </c>
      <c r="GY37" s="207" t="e">
        <f t="shared" si="18"/>
        <v>#N/A</v>
      </c>
      <c r="GZ37" s="207" t="e">
        <f t="shared" si="18"/>
        <v>#N/A</v>
      </c>
      <c r="HA37" s="207" t="e">
        <f t="shared" si="18"/>
        <v>#N/A</v>
      </c>
      <c r="HB37" s="207" t="e">
        <f t="shared" si="18"/>
        <v>#N/A</v>
      </c>
      <c r="HC37" s="207" t="e">
        <f t="shared" si="18"/>
        <v>#N/A</v>
      </c>
      <c r="HD37" s="207" t="e">
        <f t="shared" si="18"/>
        <v>#N/A</v>
      </c>
      <c r="HE37" s="207" t="e">
        <f t="shared" si="18"/>
        <v>#N/A</v>
      </c>
      <c r="HF37" s="207" t="e">
        <f t="shared" si="18"/>
        <v>#N/A</v>
      </c>
      <c r="HG37" s="207" t="e">
        <f t="shared" si="18"/>
        <v>#N/A</v>
      </c>
      <c r="HH37" s="207" t="e">
        <f t="shared" si="47"/>
        <v>#N/A</v>
      </c>
      <c r="HI37" s="207" t="e">
        <f t="shared" si="47"/>
        <v>#N/A</v>
      </c>
      <c r="HJ37" s="207" t="e">
        <f t="shared" si="47"/>
        <v>#N/A</v>
      </c>
      <c r="HK37" s="207" t="e">
        <f t="shared" si="44"/>
        <v>#N/A</v>
      </c>
      <c r="HL37" s="207" t="e">
        <f t="shared" si="44"/>
        <v>#N/A</v>
      </c>
      <c r="HM37" s="207" t="e">
        <f t="shared" si="44"/>
        <v>#N/A</v>
      </c>
      <c r="HN37" s="207" t="e">
        <f t="shared" si="44"/>
        <v>#N/A</v>
      </c>
      <c r="HO37" s="207" t="e">
        <f t="shared" si="44"/>
        <v>#N/A</v>
      </c>
      <c r="HP37" s="207" t="e">
        <f t="shared" si="44"/>
        <v>#N/A</v>
      </c>
      <c r="HQ37" s="207" t="e">
        <f t="shared" si="44"/>
        <v>#N/A</v>
      </c>
      <c r="HR37" s="207" t="e">
        <f t="shared" si="44"/>
        <v>#N/A</v>
      </c>
      <c r="HS37" s="207" t="e">
        <f t="shared" si="44"/>
        <v>#N/A</v>
      </c>
      <c r="HT37" s="207" t="e">
        <f t="shared" si="44"/>
        <v>#N/A</v>
      </c>
      <c r="HU37" s="207" t="e">
        <f t="shared" si="44"/>
        <v>#N/A</v>
      </c>
      <c r="HV37" s="207" t="e">
        <f t="shared" si="44"/>
        <v>#N/A</v>
      </c>
      <c r="HW37" s="207" t="e">
        <f t="shared" si="44"/>
        <v>#N/A</v>
      </c>
      <c r="HX37" s="207" t="e">
        <f t="shared" si="44"/>
        <v>#N/A</v>
      </c>
      <c r="HY37" s="207" t="e">
        <f t="shared" si="44"/>
        <v>#N/A</v>
      </c>
      <c r="HZ37" s="207" t="e">
        <f t="shared" si="44"/>
        <v>#N/A</v>
      </c>
      <c r="IA37" s="207" t="e">
        <f t="shared" si="45"/>
        <v>#N/A</v>
      </c>
      <c r="IB37" s="207" t="e">
        <f t="shared" si="27"/>
        <v>#N/A</v>
      </c>
    </row>
    <row r="38" spans="1:236" hidden="1" x14ac:dyDescent="0.25">
      <c r="A38" s="22">
        <v>35</v>
      </c>
      <c r="B38" s="124"/>
      <c r="C38" s="124"/>
      <c r="D38" s="124"/>
      <c r="E38" s="119" t="str">
        <f t="shared" si="10"/>
        <v/>
      </c>
      <c r="F38" s="23" t="str">
        <f t="shared" si="11"/>
        <v/>
      </c>
      <c r="G38" s="24" t="str">
        <f t="shared" si="12"/>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0"/>
        <v/>
      </c>
      <c r="K38" s="26"/>
      <c r="L38" s="24" t="str">
        <f>IF(OR(F38="",K38=""),"",MATCH(K38,Confidence!$A$1:$A$10,0))</f>
        <v/>
      </c>
      <c r="M38" s="27" t="str">
        <f t="shared" si="1"/>
        <v/>
      </c>
      <c r="N38" s="27" t="str">
        <f t="shared" si="2"/>
        <v/>
      </c>
      <c r="O38" s="24"/>
      <c r="P38" s="111" t="str">
        <f t="shared" si="3"/>
        <v/>
      </c>
      <c r="Q38" s="111" t="str">
        <f t="shared" si="4"/>
        <v/>
      </c>
      <c r="R38" s="39" t="str">
        <f t="shared" si="5"/>
        <v/>
      </c>
      <c r="S38" s="124"/>
      <c r="T38" s="218" t="str">
        <f>IF(AND(B38&gt;0,C38&gt;0,D38&gt;0,M38&gt;0,N38&gt;0,S38&gt;0,NOT(K38="")),ABS(VLOOKUP($S$1,VLookups!$A$28:$B$29,2,FALSE)-_xlfn.BETA.DIST(S38,IF(G38="L",N38,M38),IF(G38="L",M38,N38),TRUE,B38,D38)),"")</f>
        <v/>
      </c>
      <c r="U38" s="121" t="str">
        <f>IF(OR($M38="",$N38=""),"",_xlfn.BETA.INV(ABS(VLOOKUP($S$1,VLookups!$A$28:$B$29,2,FALSE)-U$3),IF($G38="L",$N38,$M38),IF($G38="L",$M38,$N38),$B38,$D38))</f>
        <v/>
      </c>
      <c r="V38" s="122" t="str">
        <f>IF(OR($M38="",$N38=""),"",_xlfn.BETA.INV(ABS(VLOOKUP($S$1,VLookups!$A$28:$B$29,2,FALSE)-V$3),IF($G38="L",$N38,$M38),IF($G38="L",$M38,$N38),$B38,$D38))</f>
        <v/>
      </c>
      <c r="W38" s="121" t="str">
        <f>IF(OR($M38="",$N38=""),"",_xlfn.BETA.INV(ABS(VLOOKUP($S$1,VLookups!$A$28:$B$29,2,FALSE)-W$3),IF($G38="L",$N38,$M38),IF($G38="L",$M38,$N38),$B38,$D38))</f>
        <v/>
      </c>
      <c r="X38" s="122" t="str">
        <f>IF(OR($M38="",$N38=""),"",_xlfn.BETA.INV(ABS(VLOOKUP($S$1,VLookups!$A$28:$B$29,2,FALSE)-X$3),IF($G38="L",$N38,$M38),IF($G38="L",$M38,$N38),$B38,$D38))</f>
        <v/>
      </c>
      <c r="Y38" s="121" t="str">
        <f>IF(OR($M38="",$N38=""),"",_xlfn.BETA.INV(ABS(VLOOKUP($S$1,VLookups!$A$28:$B$29,2,FALSE)-Y$3),IF($G38="L",$N38,$M38),IF($G38="L",$M38,$N38),$B38,$D38))</f>
        <v/>
      </c>
      <c r="Z38" s="122" t="str">
        <f>IF(OR($M38="",$N38=""),"",_xlfn.BETA.INV(ABS(VLOOKUP($S$1,VLookups!$A$28:$B$29,2,FALSE)-Z$3),IF($G38="L",$N38,$M38),IF($G38="L",$M38,$N38),$B38,$D38))</f>
        <v/>
      </c>
      <c r="AA38" s="121" t="str">
        <f>IF(OR($M38="",$N38=""),"",_xlfn.BETA.INV(ABS(VLOOKUP($S$1,VLookups!$A$28:$B$29,2,FALSE)-AA$3),IF($G38="L",$N38,$M38),IF($G38="L",$M38,$N38),$B38,$D38))</f>
        <v/>
      </c>
      <c r="AB38" s="122" t="str">
        <f>IF(OR($M38="",$N38=""),"",_xlfn.BETA.INV(ABS(VLOOKUP($S$1,VLookups!$A$28:$B$29,2,FALSE)-AB$3),IF($G38="L",$N38,$M38),IF($G38="L",$M38,$N38),$B38,$D38))</f>
        <v/>
      </c>
      <c r="AC38" s="121" t="str">
        <f>IF(OR($M38="",$N38=""),"",_xlfn.BETA.INV(ABS(VLOOKUP($S$1,VLookups!$A$28:$B$29,2,FALSE)-AC$3),IF($G38="L",$N38,$M38),IF($G38="L",$M38,$N38),$B38,$D38))</f>
        <v/>
      </c>
      <c r="AD38" s="122" t="str">
        <f>IF(OR($M38="",$N38=""),"",_xlfn.BETA.INV(ABS(VLOOKUP($S$1,VLookups!$A$28:$B$29,2,FALSE)-AD$3),IF($G38="L",$N38,$M38),IF($G38="L",$M38,$N38),$B38,$D38))</f>
        <v/>
      </c>
      <c r="AE38" s="121" t="str">
        <f>IF(OR($M38="",$N38=""),"",_xlfn.BETA.INV(ABS(VLOOKUP($S$1,VLookups!$A$28:$B$29,2,FALSE)-AE$3),IF($G38="L",$N38,$M38),IF($G38="L",$M38,$N38),$B38,$D38))</f>
        <v/>
      </c>
      <c r="AF38" s="122" t="str">
        <f>IF(OR($M38="",$N38=""),"",_xlfn.BETA.INV(ABS(VLOOKUP($S$1,VLookups!$A$28:$B$29,2,FALSE)-AF$3),IF($G38="L",$N38,$M38),IF($G38="L",$M38,$N38),$B38,$D38))</f>
        <v/>
      </c>
      <c r="AG38" s="17"/>
      <c r="AH38" s="208" t="str">
        <f t="shared" si="13"/>
        <v/>
      </c>
      <c r="AI38" s="206" t="str">
        <f t="shared" si="14"/>
        <v/>
      </c>
      <c r="AJ38" s="190" t="str">
        <f t="shared" si="54"/>
        <v/>
      </c>
      <c r="AK38" s="190" t="str">
        <f t="shared" si="54"/>
        <v/>
      </c>
      <c r="AL38" s="190" t="str">
        <f t="shared" si="54"/>
        <v/>
      </c>
      <c r="AM38" s="190" t="str">
        <f t="shared" si="54"/>
        <v/>
      </c>
      <c r="AN38" s="190" t="str">
        <f t="shared" si="54"/>
        <v/>
      </c>
      <c r="AO38" s="190" t="str">
        <f t="shared" si="54"/>
        <v/>
      </c>
      <c r="AP38" s="190" t="str">
        <f t="shared" si="54"/>
        <v/>
      </c>
      <c r="AQ38" s="190" t="str">
        <f t="shared" si="54"/>
        <v/>
      </c>
      <c r="AR38" s="190" t="str">
        <f t="shared" si="54"/>
        <v/>
      </c>
      <c r="AS38" s="190" t="str">
        <f t="shared" si="54"/>
        <v/>
      </c>
      <c r="AT38" s="190" t="str">
        <f t="shared" si="54"/>
        <v/>
      </c>
      <c r="AU38" s="190" t="str">
        <f t="shared" si="54"/>
        <v/>
      </c>
      <c r="AV38" s="190" t="str">
        <f t="shared" si="54"/>
        <v/>
      </c>
      <c r="AW38" s="190" t="str">
        <f t="shared" si="54"/>
        <v/>
      </c>
      <c r="AX38" s="190" t="str">
        <f t="shared" si="54"/>
        <v/>
      </c>
      <c r="AY38" s="190" t="str">
        <f t="shared" si="54"/>
        <v/>
      </c>
      <c r="AZ38" s="190" t="str">
        <f t="shared" si="54"/>
        <v/>
      </c>
      <c r="BA38" s="190" t="str">
        <f t="shared" si="54"/>
        <v/>
      </c>
      <c r="BB38" s="190" t="str">
        <f t="shared" si="54"/>
        <v/>
      </c>
      <c r="BC38" s="190" t="str">
        <f t="shared" si="54"/>
        <v/>
      </c>
      <c r="BD38" s="190" t="str">
        <f t="shared" si="54"/>
        <v/>
      </c>
      <c r="BE38" s="190" t="str">
        <f t="shared" si="54"/>
        <v/>
      </c>
      <c r="BF38" s="190" t="str">
        <f t="shared" si="54"/>
        <v/>
      </c>
      <c r="BG38" s="190" t="str">
        <f t="shared" si="54"/>
        <v/>
      </c>
      <c r="BH38" s="190" t="str">
        <f t="shared" si="54"/>
        <v/>
      </c>
      <c r="BI38" s="190" t="str">
        <f t="shared" si="54"/>
        <v/>
      </c>
      <c r="BJ38" s="190" t="str">
        <f t="shared" si="54"/>
        <v/>
      </c>
      <c r="BK38" s="190" t="str">
        <f t="shared" si="54"/>
        <v/>
      </c>
      <c r="BL38" s="190" t="str">
        <f t="shared" si="54"/>
        <v/>
      </c>
      <c r="BM38" s="190" t="str">
        <f t="shared" si="54"/>
        <v/>
      </c>
      <c r="BN38" s="190" t="str">
        <f t="shared" si="54"/>
        <v/>
      </c>
      <c r="BO38" s="190" t="str">
        <f t="shared" si="54"/>
        <v/>
      </c>
      <c r="BP38" s="190" t="str">
        <f t="shared" si="54"/>
        <v/>
      </c>
      <c r="BQ38" s="190" t="str">
        <f t="shared" si="54"/>
        <v/>
      </c>
      <c r="BR38" s="190" t="str">
        <f t="shared" si="54"/>
        <v/>
      </c>
      <c r="BS38" s="190" t="str">
        <f t="shared" si="54"/>
        <v/>
      </c>
      <c r="BT38" s="190" t="str">
        <f t="shared" si="54"/>
        <v/>
      </c>
      <c r="BU38" s="190" t="str">
        <f t="shared" si="54"/>
        <v/>
      </c>
      <c r="BV38" s="190" t="str">
        <f t="shared" si="54"/>
        <v/>
      </c>
      <c r="BW38" s="190" t="str">
        <f t="shared" si="54"/>
        <v/>
      </c>
      <c r="BX38" s="190" t="str">
        <f t="shared" si="54"/>
        <v/>
      </c>
      <c r="BY38" s="190" t="str">
        <f t="shared" si="54"/>
        <v/>
      </c>
      <c r="BZ38" s="190" t="str">
        <f t="shared" si="54"/>
        <v/>
      </c>
      <c r="CA38" s="190" t="str">
        <f t="shared" si="54"/>
        <v/>
      </c>
      <c r="CB38" s="190" t="str">
        <f t="shared" si="54"/>
        <v/>
      </c>
      <c r="CC38" s="190" t="str">
        <f t="shared" si="54"/>
        <v/>
      </c>
      <c r="CD38" s="190" t="str">
        <f t="shared" si="54"/>
        <v/>
      </c>
      <c r="CE38" s="190" t="str">
        <f t="shared" si="54"/>
        <v/>
      </c>
      <c r="CF38" s="190" t="str">
        <f t="shared" si="54"/>
        <v/>
      </c>
      <c r="CG38" s="190" t="str">
        <f t="shared" si="54"/>
        <v/>
      </c>
      <c r="CH38" s="190" t="str">
        <f t="shared" si="54"/>
        <v/>
      </c>
      <c r="CI38" s="190" t="str">
        <f t="shared" si="54"/>
        <v/>
      </c>
      <c r="CJ38" s="190" t="str">
        <f t="shared" si="54"/>
        <v/>
      </c>
      <c r="CK38" s="190" t="str">
        <f t="shared" si="54"/>
        <v/>
      </c>
      <c r="CL38" s="190" t="str">
        <f t="shared" si="54"/>
        <v/>
      </c>
      <c r="CM38" s="190" t="str">
        <f t="shared" si="54"/>
        <v/>
      </c>
      <c r="CN38" s="190" t="str">
        <f t="shared" si="54"/>
        <v/>
      </c>
      <c r="CO38" s="190" t="str">
        <f t="shared" si="54"/>
        <v/>
      </c>
      <c r="CP38" s="190" t="str">
        <f t="shared" si="54"/>
        <v/>
      </c>
      <c r="CQ38" s="190" t="str">
        <f t="shared" si="54"/>
        <v/>
      </c>
      <c r="CR38" s="190" t="str">
        <f t="shared" si="54"/>
        <v/>
      </c>
      <c r="CS38" s="190" t="str">
        <f t="shared" si="54"/>
        <v/>
      </c>
      <c r="CT38" s="190" t="str">
        <f t="shared" si="54"/>
        <v/>
      </c>
      <c r="CU38" s="190" t="str">
        <f t="shared" si="54"/>
        <v/>
      </c>
      <c r="CV38" s="190" t="str">
        <f t="shared" si="53"/>
        <v/>
      </c>
      <c r="CW38" s="190" t="str">
        <f t="shared" si="53"/>
        <v/>
      </c>
      <c r="CX38" s="190" t="str">
        <f t="shared" si="53"/>
        <v/>
      </c>
      <c r="CY38" s="190" t="str">
        <f t="shared" si="53"/>
        <v/>
      </c>
      <c r="CZ38" s="190" t="str">
        <f t="shared" si="53"/>
        <v/>
      </c>
      <c r="DA38" s="190" t="str">
        <f t="shared" si="53"/>
        <v/>
      </c>
      <c r="DB38" s="190" t="str">
        <f t="shared" si="53"/>
        <v/>
      </c>
      <c r="DC38" s="190" t="str">
        <f t="shared" si="53"/>
        <v/>
      </c>
      <c r="DD38" s="190" t="str">
        <f t="shared" si="53"/>
        <v/>
      </c>
      <c r="DE38" s="190" t="str">
        <f t="shared" si="53"/>
        <v/>
      </c>
      <c r="DF38" s="190" t="str">
        <f t="shared" si="53"/>
        <v/>
      </c>
      <c r="DG38" s="190" t="str">
        <f t="shared" si="53"/>
        <v/>
      </c>
      <c r="DH38" s="190" t="str">
        <f t="shared" si="53"/>
        <v/>
      </c>
      <c r="DI38" s="190" t="str">
        <f t="shared" si="53"/>
        <v/>
      </c>
      <c r="DJ38" s="190" t="str">
        <f t="shared" si="53"/>
        <v/>
      </c>
      <c r="DK38" s="190" t="str">
        <f t="shared" si="53"/>
        <v/>
      </c>
      <c r="DL38" s="190" t="str">
        <f t="shared" si="53"/>
        <v/>
      </c>
      <c r="DM38" s="190" t="str">
        <f t="shared" si="53"/>
        <v/>
      </c>
      <c r="DN38" s="190" t="str">
        <f t="shared" si="53"/>
        <v/>
      </c>
      <c r="DO38" s="190" t="str">
        <f t="shared" si="53"/>
        <v/>
      </c>
      <c r="DP38" s="190" t="str">
        <f t="shared" si="53"/>
        <v/>
      </c>
      <c r="DQ38" s="190" t="str">
        <f t="shared" si="53"/>
        <v/>
      </c>
      <c r="DR38" s="190" t="str">
        <f t="shared" si="53"/>
        <v/>
      </c>
      <c r="DS38" s="190" t="str">
        <f t="shared" si="53"/>
        <v/>
      </c>
      <c r="DT38" s="190" t="str">
        <f t="shared" si="53"/>
        <v/>
      </c>
      <c r="DU38" s="190" t="str">
        <f t="shared" si="53"/>
        <v/>
      </c>
      <c r="DV38" s="190" t="str">
        <f t="shared" si="53"/>
        <v/>
      </c>
      <c r="DW38" s="190" t="str">
        <f t="shared" si="53"/>
        <v/>
      </c>
      <c r="DX38" s="190" t="str">
        <f t="shared" si="53"/>
        <v/>
      </c>
      <c r="DY38" s="190" t="str">
        <f t="shared" si="53"/>
        <v/>
      </c>
      <c r="DZ38" s="190" t="str">
        <f t="shared" si="53"/>
        <v/>
      </c>
      <c r="EA38" s="190" t="str">
        <f t="shared" si="53"/>
        <v/>
      </c>
      <c r="EB38" s="190" t="str">
        <f t="shared" si="53"/>
        <v/>
      </c>
      <c r="EC38" s="190" t="str">
        <f t="shared" si="53"/>
        <v/>
      </c>
      <c r="ED38" s="190" t="str">
        <f t="shared" si="53"/>
        <v/>
      </c>
      <c r="EE38" s="206" t="str">
        <f t="shared" si="16"/>
        <v/>
      </c>
      <c r="EF38" s="207" t="e">
        <f t="shared" si="41"/>
        <v>#N/A</v>
      </c>
      <c r="EG38" s="207" t="e">
        <f t="shared" si="41"/>
        <v>#N/A</v>
      </c>
      <c r="EH38" s="207" t="e">
        <f t="shared" si="41"/>
        <v>#N/A</v>
      </c>
      <c r="EI38" s="207" t="e">
        <f t="shared" si="41"/>
        <v>#N/A</v>
      </c>
      <c r="EJ38" s="207" t="e">
        <f t="shared" si="41"/>
        <v>#N/A</v>
      </c>
      <c r="EK38" s="207" t="e">
        <f t="shared" si="41"/>
        <v>#N/A</v>
      </c>
      <c r="EL38" s="207" t="e">
        <f t="shared" si="41"/>
        <v>#N/A</v>
      </c>
      <c r="EM38" s="207" t="e">
        <f t="shared" si="41"/>
        <v>#N/A</v>
      </c>
      <c r="EN38" s="207" t="e">
        <f t="shared" si="41"/>
        <v>#N/A</v>
      </c>
      <c r="EO38" s="207" t="e">
        <f t="shared" si="41"/>
        <v>#N/A</v>
      </c>
      <c r="EP38" s="207" t="e">
        <f t="shared" si="41"/>
        <v>#N/A</v>
      </c>
      <c r="EQ38" s="207" t="e">
        <f t="shared" si="41"/>
        <v>#N/A</v>
      </c>
      <c r="ER38" s="207" t="e">
        <f t="shared" si="36"/>
        <v>#N/A</v>
      </c>
      <c r="ES38" s="207" t="e">
        <f t="shared" si="36"/>
        <v>#N/A</v>
      </c>
      <c r="ET38" s="207" t="e">
        <f t="shared" si="36"/>
        <v>#N/A</v>
      </c>
      <c r="EU38" s="207" t="e">
        <f t="shared" si="36"/>
        <v>#N/A</v>
      </c>
      <c r="EV38" s="207" t="e">
        <f t="shared" si="36"/>
        <v>#N/A</v>
      </c>
      <c r="EW38" s="207" t="e">
        <f t="shared" si="36"/>
        <v>#N/A</v>
      </c>
      <c r="EX38" s="207" t="e">
        <f t="shared" si="36"/>
        <v>#N/A</v>
      </c>
      <c r="EY38" s="207" t="e">
        <f t="shared" si="36"/>
        <v>#N/A</v>
      </c>
      <c r="EZ38" s="207" t="e">
        <f t="shared" si="36"/>
        <v>#N/A</v>
      </c>
      <c r="FA38" s="207" t="e">
        <f t="shared" si="36"/>
        <v>#N/A</v>
      </c>
      <c r="FB38" s="207" t="e">
        <f t="shared" si="36"/>
        <v>#N/A</v>
      </c>
      <c r="FC38" s="207" t="e">
        <f t="shared" si="36"/>
        <v>#N/A</v>
      </c>
      <c r="FD38" s="207" t="e">
        <f t="shared" si="36"/>
        <v>#N/A</v>
      </c>
      <c r="FE38" s="207" t="e">
        <f t="shared" si="36"/>
        <v>#N/A</v>
      </c>
      <c r="FF38" s="207" t="e">
        <f t="shared" si="36"/>
        <v>#N/A</v>
      </c>
      <c r="FG38" s="207" t="e">
        <f t="shared" si="36"/>
        <v>#N/A</v>
      </c>
      <c r="FH38" s="207" t="e">
        <f t="shared" si="42"/>
        <v>#N/A</v>
      </c>
      <c r="FI38" s="207" t="e">
        <f t="shared" si="42"/>
        <v>#N/A</v>
      </c>
      <c r="FJ38" s="207" t="e">
        <f t="shared" si="42"/>
        <v>#N/A</v>
      </c>
      <c r="FK38" s="207" t="e">
        <f t="shared" si="37"/>
        <v>#N/A</v>
      </c>
      <c r="FL38" s="207" t="e">
        <f t="shared" si="37"/>
        <v>#N/A</v>
      </c>
      <c r="FM38" s="207" t="e">
        <f t="shared" si="37"/>
        <v>#N/A</v>
      </c>
      <c r="FN38" s="207" t="e">
        <f t="shared" si="37"/>
        <v>#N/A</v>
      </c>
      <c r="FO38" s="207" t="e">
        <f t="shared" si="37"/>
        <v>#N/A</v>
      </c>
      <c r="FP38" s="207" t="e">
        <f t="shared" si="37"/>
        <v>#N/A</v>
      </c>
      <c r="FQ38" s="207" t="e">
        <f t="shared" si="37"/>
        <v>#N/A</v>
      </c>
      <c r="FR38" s="207" t="e">
        <f t="shared" si="37"/>
        <v>#N/A</v>
      </c>
      <c r="FS38" s="207" t="e">
        <f t="shared" si="37"/>
        <v>#N/A</v>
      </c>
      <c r="FT38" s="207" t="e">
        <f t="shared" si="37"/>
        <v>#N/A</v>
      </c>
      <c r="FU38" s="207" t="e">
        <f t="shared" si="37"/>
        <v>#N/A</v>
      </c>
      <c r="FV38" s="207" t="e">
        <f t="shared" si="37"/>
        <v>#N/A</v>
      </c>
      <c r="FW38" s="207" t="e">
        <f t="shared" si="37"/>
        <v>#N/A</v>
      </c>
      <c r="FX38" s="207" t="e">
        <f t="shared" si="37"/>
        <v>#N/A</v>
      </c>
      <c r="FY38" s="207" t="e">
        <f t="shared" si="37"/>
        <v>#N/A</v>
      </c>
      <c r="FZ38" s="207" t="e">
        <f t="shared" si="37"/>
        <v>#N/A</v>
      </c>
      <c r="GA38" s="207" t="e">
        <f t="shared" si="38"/>
        <v>#N/A</v>
      </c>
      <c r="GB38" s="207" t="e">
        <f t="shared" si="38"/>
        <v>#N/A</v>
      </c>
      <c r="GC38" s="207" t="e">
        <f t="shared" si="38"/>
        <v>#N/A</v>
      </c>
      <c r="GD38" s="207" t="e">
        <f t="shared" si="38"/>
        <v>#N/A</v>
      </c>
      <c r="GE38" s="207" t="e">
        <f t="shared" si="38"/>
        <v>#N/A</v>
      </c>
      <c r="GF38" s="207" t="e">
        <f t="shared" si="38"/>
        <v>#N/A</v>
      </c>
      <c r="GG38" s="207" t="e">
        <f t="shared" si="38"/>
        <v>#N/A</v>
      </c>
      <c r="GH38" s="207" t="e">
        <f t="shared" si="38"/>
        <v>#N/A</v>
      </c>
      <c r="GI38" s="207" t="e">
        <f t="shared" si="38"/>
        <v>#N/A</v>
      </c>
      <c r="GJ38" s="207" t="e">
        <f t="shared" si="38"/>
        <v>#N/A</v>
      </c>
      <c r="GK38" s="207" t="e">
        <f t="shared" si="38"/>
        <v>#N/A</v>
      </c>
      <c r="GL38" s="207" t="e">
        <f t="shared" si="38"/>
        <v>#N/A</v>
      </c>
      <c r="GM38" s="207" t="e">
        <f t="shared" si="38"/>
        <v>#N/A</v>
      </c>
      <c r="GN38" s="207" t="e">
        <f t="shared" si="38"/>
        <v>#N/A</v>
      </c>
      <c r="GO38" s="207" t="e">
        <f t="shared" si="38"/>
        <v>#N/A</v>
      </c>
      <c r="GP38" s="207" t="e">
        <f t="shared" si="38"/>
        <v>#N/A</v>
      </c>
      <c r="GQ38" s="207" t="e">
        <f t="shared" si="39"/>
        <v>#N/A</v>
      </c>
      <c r="GR38" s="207" t="e">
        <f t="shared" si="18"/>
        <v>#N/A</v>
      </c>
      <c r="GS38" s="207" t="e">
        <f t="shared" si="18"/>
        <v>#N/A</v>
      </c>
      <c r="GT38" s="207" t="e">
        <f t="shared" si="18"/>
        <v>#N/A</v>
      </c>
      <c r="GU38" s="207" t="e">
        <f t="shared" si="18"/>
        <v>#N/A</v>
      </c>
      <c r="GV38" s="207" t="e">
        <f t="shared" si="18"/>
        <v>#N/A</v>
      </c>
      <c r="GW38" s="207" t="e">
        <f t="shared" si="18"/>
        <v>#N/A</v>
      </c>
      <c r="GX38" s="207" t="e">
        <f t="shared" si="18"/>
        <v>#N/A</v>
      </c>
      <c r="GY38" s="207" t="e">
        <f t="shared" si="18"/>
        <v>#N/A</v>
      </c>
      <c r="GZ38" s="207" t="e">
        <f t="shared" si="18"/>
        <v>#N/A</v>
      </c>
      <c r="HA38" s="207" t="e">
        <f t="shared" si="18"/>
        <v>#N/A</v>
      </c>
      <c r="HB38" s="207" t="e">
        <f t="shared" si="18"/>
        <v>#N/A</v>
      </c>
      <c r="HC38" s="207" t="e">
        <f t="shared" si="18"/>
        <v>#N/A</v>
      </c>
      <c r="HD38" s="207" t="e">
        <f t="shared" si="18"/>
        <v>#N/A</v>
      </c>
      <c r="HE38" s="207" t="e">
        <f t="shared" si="18"/>
        <v>#N/A</v>
      </c>
      <c r="HF38" s="207" t="e">
        <f t="shared" ref="HF38:HU69" si="55">IF(ISNONTEXT($Q38),IF($G38="R",_xlfn.BETA.DIST(DI38,$M38,$N38,FALSE,$B38,$D38),_xlfn.BETA.DIST(DI38,$N38,$M38,FALSE,$B38,$D38)),NA())</f>
        <v>#N/A</v>
      </c>
      <c r="HG38" s="207" t="e">
        <f t="shared" si="55"/>
        <v>#N/A</v>
      </c>
      <c r="HH38" s="207" t="e">
        <f t="shared" si="47"/>
        <v>#N/A</v>
      </c>
      <c r="HI38" s="207" t="e">
        <f t="shared" si="47"/>
        <v>#N/A</v>
      </c>
      <c r="HJ38" s="207" t="e">
        <f t="shared" si="47"/>
        <v>#N/A</v>
      </c>
      <c r="HK38" s="207" t="e">
        <f t="shared" si="44"/>
        <v>#N/A</v>
      </c>
      <c r="HL38" s="207" t="e">
        <f t="shared" si="44"/>
        <v>#N/A</v>
      </c>
      <c r="HM38" s="207" t="e">
        <f t="shared" si="44"/>
        <v>#N/A</v>
      </c>
      <c r="HN38" s="207" t="e">
        <f t="shared" si="44"/>
        <v>#N/A</v>
      </c>
      <c r="HO38" s="207" t="e">
        <f t="shared" si="44"/>
        <v>#N/A</v>
      </c>
      <c r="HP38" s="207" t="e">
        <f t="shared" si="44"/>
        <v>#N/A</v>
      </c>
      <c r="HQ38" s="207" t="e">
        <f t="shared" si="44"/>
        <v>#N/A</v>
      </c>
      <c r="HR38" s="207" t="e">
        <f t="shared" si="44"/>
        <v>#N/A</v>
      </c>
      <c r="HS38" s="207" t="e">
        <f t="shared" si="44"/>
        <v>#N/A</v>
      </c>
      <c r="HT38" s="207" t="e">
        <f t="shared" si="44"/>
        <v>#N/A</v>
      </c>
      <c r="HU38" s="207" t="e">
        <f t="shared" si="44"/>
        <v>#N/A</v>
      </c>
      <c r="HV38" s="207" t="e">
        <f t="shared" si="44"/>
        <v>#N/A</v>
      </c>
      <c r="HW38" s="207" t="e">
        <f t="shared" si="44"/>
        <v>#N/A</v>
      </c>
      <c r="HX38" s="207" t="e">
        <f t="shared" si="44"/>
        <v>#N/A</v>
      </c>
      <c r="HY38" s="207" t="e">
        <f t="shared" si="44"/>
        <v>#N/A</v>
      </c>
      <c r="HZ38" s="207" t="e">
        <f t="shared" si="44"/>
        <v>#N/A</v>
      </c>
      <c r="IA38" s="207" t="e">
        <f t="shared" si="45"/>
        <v>#N/A</v>
      </c>
      <c r="IB38" s="207" t="e">
        <f t="shared" si="27"/>
        <v>#N/A</v>
      </c>
    </row>
    <row r="39" spans="1:236" hidden="1" x14ac:dyDescent="0.25">
      <c r="A39" s="22">
        <v>36</v>
      </c>
      <c r="B39" s="124"/>
      <c r="C39" s="124"/>
      <c r="D39" s="124"/>
      <c r="E39" s="119" t="str">
        <f t="shared" si="10"/>
        <v/>
      </c>
      <c r="F39" s="23" t="str">
        <f t="shared" si="11"/>
        <v/>
      </c>
      <c r="G39" s="24" t="str">
        <f t="shared" si="12"/>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0"/>
        <v/>
      </c>
      <c r="K39" s="26"/>
      <c r="L39" s="24" t="str">
        <f>IF(OR(F39="",K39=""),"",MATCH(K39,Confidence!$A$1:$A$10,0))</f>
        <v/>
      </c>
      <c r="M39" s="27" t="str">
        <f t="shared" si="1"/>
        <v/>
      </c>
      <c r="N39" s="27" t="str">
        <f t="shared" si="2"/>
        <v/>
      </c>
      <c r="O39" s="24"/>
      <c r="P39" s="111" t="str">
        <f t="shared" si="3"/>
        <v/>
      </c>
      <c r="Q39" s="111" t="str">
        <f t="shared" si="4"/>
        <v/>
      </c>
      <c r="R39" s="39" t="str">
        <f t="shared" si="5"/>
        <v/>
      </c>
      <c r="S39" s="124"/>
      <c r="T39" s="218" t="str">
        <f>IF(AND(B39&gt;0,C39&gt;0,D39&gt;0,M39&gt;0,N39&gt;0,S39&gt;0,NOT(K39="")),ABS(VLOOKUP($S$1,VLookups!$A$28:$B$29,2,FALSE)-_xlfn.BETA.DIST(S39,IF(G39="L",N39,M39),IF(G39="L",M39,N39),TRUE,B39,D39)),"")</f>
        <v/>
      </c>
      <c r="U39" s="121" t="str">
        <f>IF(OR($M39="",$N39=""),"",_xlfn.BETA.INV(ABS(VLOOKUP($S$1,VLookups!$A$28:$B$29,2,FALSE)-U$3),IF($G39="L",$N39,$M39),IF($G39="L",$M39,$N39),$B39,$D39))</f>
        <v/>
      </c>
      <c r="V39" s="122" t="str">
        <f>IF(OR($M39="",$N39=""),"",_xlfn.BETA.INV(ABS(VLOOKUP($S$1,VLookups!$A$28:$B$29,2,FALSE)-V$3),IF($G39="L",$N39,$M39),IF($G39="L",$M39,$N39),$B39,$D39))</f>
        <v/>
      </c>
      <c r="W39" s="121" t="str">
        <f>IF(OR($M39="",$N39=""),"",_xlfn.BETA.INV(ABS(VLOOKUP($S$1,VLookups!$A$28:$B$29,2,FALSE)-W$3),IF($G39="L",$N39,$M39),IF($G39="L",$M39,$N39),$B39,$D39))</f>
        <v/>
      </c>
      <c r="X39" s="122" t="str">
        <f>IF(OR($M39="",$N39=""),"",_xlfn.BETA.INV(ABS(VLOOKUP($S$1,VLookups!$A$28:$B$29,2,FALSE)-X$3),IF($G39="L",$N39,$M39),IF($G39="L",$M39,$N39),$B39,$D39))</f>
        <v/>
      </c>
      <c r="Y39" s="121" t="str">
        <f>IF(OR($M39="",$N39=""),"",_xlfn.BETA.INV(ABS(VLOOKUP($S$1,VLookups!$A$28:$B$29,2,FALSE)-Y$3),IF($G39="L",$N39,$M39),IF($G39="L",$M39,$N39),$B39,$D39))</f>
        <v/>
      </c>
      <c r="Z39" s="122" t="str">
        <f>IF(OR($M39="",$N39=""),"",_xlfn.BETA.INV(ABS(VLOOKUP($S$1,VLookups!$A$28:$B$29,2,FALSE)-Z$3),IF($G39="L",$N39,$M39),IF($G39="L",$M39,$N39),$B39,$D39))</f>
        <v/>
      </c>
      <c r="AA39" s="121" t="str">
        <f>IF(OR($M39="",$N39=""),"",_xlfn.BETA.INV(ABS(VLOOKUP($S$1,VLookups!$A$28:$B$29,2,FALSE)-AA$3),IF($G39="L",$N39,$M39),IF($G39="L",$M39,$N39),$B39,$D39))</f>
        <v/>
      </c>
      <c r="AB39" s="122" t="str">
        <f>IF(OR($M39="",$N39=""),"",_xlfn.BETA.INV(ABS(VLOOKUP($S$1,VLookups!$A$28:$B$29,2,FALSE)-AB$3),IF($G39="L",$N39,$M39),IF($G39="L",$M39,$N39),$B39,$D39))</f>
        <v/>
      </c>
      <c r="AC39" s="121" t="str">
        <f>IF(OR($M39="",$N39=""),"",_xlfn.BETA.INV(ABS(VLOOKUP($S$1,VLookups!$A$28:$B$29,2,FALSE)-AC$3),IF($G39="L",$N39,$M39),IF($G39="L",$M39,$N39),$B39,$D39))</f>
        <v/>
      </c>
      <c r="AD39" s="122" t="str">
        <f>IF(OR($M39="",$N39=""),"",_xlfn.BETA.INV(ABS(VLOOKUP($S$1,VLookups!$A$28:$B$29,2,FALSE)-AD$3),IF($G39="L",$N39,$M39),IF($G39="L",$M39,$N39),$B39,$D39))</f>
        <v/>
      </c>
      <c r="AE39" s="121" t="str">
        <f>IF(OR($M39="",$N39=""),"",_xlfn.BETA.INV(ABS(VLOOKUP($S$1,VLookups!$A$28:$B$29,2,FALSE)-AE$3),IF($G39="L",$N39,$M39),IF($G39="L",$M39,$N39),$B39,$D39))</f>
        <v/>
      </c>
      <c r="AF39" s="122" t="str">
        <f>IF(OR($M39="",$N39=""),"",_xlfn.BETA.INV(ABS(VLOOKUP($S$1,VLookups!$A$28:$B$29,2,FALSE)-AF$3),IF($G39="L",$N39,$M39),IF($G39="L",$M39,$N39),$B39,$D39))</f>
        <v/>
      </c>
      <c r="AG39" s="17"/>
      <c r="AH39" s="208" t="str">
        <f t="shared" si="13"/>
        <v/>
      </c>
      <c r="AI39" s="206" t="str">
        <f t="shared" si="14"/>
        <v/>
      </c>
      <c r="AJ39" s="190" t="str">
        <f t="shared" si="54"/>
        <v/>
      </c>
      <c r="AK39" s="190" t="str">
        <f t="shared" si="54"/>
        <v/>
      </c>
      <c r="AL39" s="190" t="str">
        <f t="shared" si="54"/>
        <v/>
      </c>
      <c r="AM39" s="190" t="str">
        <f t="shared" si="54"/>
        <v/>
      </c>
      <c r="AN39" s="190" t="str">
        <f t="shared" si="54"/>
        <v/>
      </c>
      <c r="AO39" s="190" t="str">
        <f t="shared" si="54"/>
        <v/>
      </c>
      <c r="AP39" s="190" t="str">
        <f t="shared" si="54"/>
        <v/>
      </c>
      <c r="AQ39" s="190" t="str">
        <f t="shared" si="54"/>
        <v/>
      </c>
      <c r="AR39" s="190" t="str">
        <f t="shared" si="54"/>
        <v/>
      </c>
      <c r="AS39" s="190" t="str">
        <f t="shared" si="54"/>
        <v/>
      </c>
      <c r="AT39" s="190" t="str">
        <f t="shared" si="54"/>
        <v/>
      </c>
      <c r="AU39" s="190" t="str">
        <f t="shared" si="54"/>
        <v/>
      </c>
      <c r="AV39" s="190" t="str">
        <f t="shared" si="54"/>
        <v/>
      </c>
      <c r="AW39" s="190" t="str">
        <f t="shared" si="54"/>
        <v/>
      </c>
      <c r="AX39" s="190" t="str">
        <f t="shared" si="54"/>
        <v/>
      </c>
      <c r="AY39" s="190" t="str">
        <f t="shared" si="54"/>
        <v/>
      </c>
      <c r="AZ39" s="190" t="str">
        <f t="shared" si="54"/>
        <v/>
      </c>
      <c r="BA39" s="190" t="str">
        <f t="shared" si="54"/>
        <v/>
      </c>
      <c r="BB39" s="190" t="str">
        <f t="shared" si="54"/>
        <v/>
      </c>
      <c r="BC39" s="190" t="str">
        <f t="shared" si="54"/>
        <v/>
      </c>
      <c r="BD39" s="190" t="str">
        <f t="shared" si="54"/>
        <v/>
      </c>
      <c r="BE39" s="190" t="str">
        <f t="shared" si="54"/>
        <v/>
      </c>
      <c r="BF39" s="190" t="str">
        <f t="shared" si="54"/>
        <v/>
      </c>
      <c r="BG39" s="190" t="str">
        <f t="shared" si="54"/>
        <v/>
      </c>
      <c r="BH39" s="190" t="str">
        <f t="shared" si="54"/>
        <v/>
      </c>
      <c r="BI39" s="190" t="str">
        <f t="shared" si="54"/>
        <v/>
      </c>
      <c r="BJ39" s="190" t="str">
        <f t="shared" si="54"/>
        <v/>
      </c>
      <c r="BK39" s="190" t="str">
        <f t="shared" si="54"/>
        <v/>
      </c>
      <c r="BL39" s="190" t="str">
        <f t="shared" si="54"/>
        <v/>
      </c>
      <c r="BM39" s="190" t="str">
        <f t="shared" si="54"/>
        <v/>
      </c>
      <c r="BN39" s="190" t="str">
        <f t="shared" si="54"/>
        <v/>
      </c>
      <c r="BO39" s="190" t="str">
        <f t="shared" si="54"/>
        <v/>
      </c>
      <c r="BP39" s="190" t="str">
        <f t="shared" si="54"/>
        <v/>
      </c>
      <c r="BQ39" s="190" t="str">
        <f t="shared" si="54"/>
        <v/>
      </c>
      <c r="BR39" s="190" t="str">
        <f t="shared" si="54"/>
        <v/>
      </c>
      <c r="BS39" s="190" t="str">
        <f t="shared" si="54"/>
        <v/>
      </c>
      <c r="BT39" s="190" t="str">
        <f t="shared" si="54"/>
        <v/>
      </c>
      <c r="BU39" s="190" t="str">
        <f t="shared" si="54"/>
        <v/>
      </c>
      <c r="BV39" s="190" t="str">
        <f t="shared" si="54"/>
        <v/>
      </c>
      <c r="BW39" s="190" t="str">
        <f t="shared" si="54"/>
        <v/>
      </c>
      <c r="BX39" s="190" t="str">
        <f t="shared" si="54"/>
        <v/>
      </c>
      <c r="BY39" s="190" t="str">
        <f t="shared" si="54"/>
        <v/>
      </c>
      <c r="BZ39" s="190" t="str">
        <f t="shared" si="54"/>
        <v/>
      </c>
      <c r="CA39" s="190" t="str">
        <f t="shared" si="54"/>
        <v/>
      </c>
      <c r="CB39" s="190" t="str">
        <f t="shared" si="54"/>
        <v/>
      </c>
      <c r="CC39" s="190" t="str">
        <f t="shared" si="54"/>
        <v/>
      </c>
      <c r="CD39" s="190" t="str">
        <f t="shared" si="54"/>
        <v/>
      </c>
      <c r="CE39" s="190" t="str">
        <f t="shared" si="54"/>
        <v/>
      </c>
      <c r="CF39" s="190" t="str">
        <f t="shared" si="54"/>
        <v/>
      </c>
      <c r="CG39" s="190" t="str">
        <f t="shared" si="54"/>
        <v/>
      </c>
      <c r="CH39" s="190" t="str">
        <f t="shared" si="54"/>
        <v/>
      </c>
      <c r="CI39" s="190" t="str">
        <f t="shared" si="54"/>
        <v/>
      </c>
      <c r="CJ39" s="190" t="str">
        <f t="shared" si="54"/>
        <v/>
      </c>
      <c r="CK39" s="190" t="str">
        <f t="shared" si="54"/>
        <v/>
      </c>
      <c r="CL39" s="190" t="str">
        <f t="shared" si="54"/>
        <v/>
      </c>
      <c r="CM39" s="190" t="str">
        <f t="shared" si="54"/>
        <v/>
      </c>
      <c r="CN39" s="190" t="str">
        <f t="shared" si="54"/>
        <v/>
      </c>
      <c r="CO39" s="190" t="str">
        <f t="shared" si="54"/>
        <v/>
      </c>
      <c r="CP39" s="190" t="str">
        <f t="shared" si="54"/>
        <v/>
      </c>
      <c r="CQ39" s="190" t="str">
        <f t="shared" si="54"/>
        <v/>
      </c>
      <c r="CR39" s="190" t="str">
        <f t="shared" si="54"/>
        <v/>
      </c>
      <c r="CS39" s="190" t="str">
        <f t="shared" si="54"/>
        <v/>
      </c>
      <c r="CT39" s="190" t="str">
        <f t="shared" si="54"/>
        <v/>
      </c>
      <c r="CU39" s="190" t="str">
        <f t="shared" si="54"/>
        <v/>
      </c>
      <c r="CV39" s="190" t="str">
        <f t="shared" si="53"/>
        <v/>
      </c>
      <c r="CW39" s="190" t="str">
        <f t="shared" si="53"/>
        <v/>
      </c>
      <c r="CX39" s="190" t="str">
        <f t="shared" si="53"/>
        <v/>
      </c>
      <c r="CY39" s="190" t="str">
        <f t="shared" si="53"/>
        <v/>
      </c>
      <c r="CZ39" s="190" t="str">
        <f t="shared" si="53"/>
        <v/>
      </c>
      <c r="DA39" s="190" t="str">
        <f t="shared" si="53"/>
        <v/>
      </c>
      <c r="DB39" s="190" t="str">
        <f t="shared" si="53"/>
        <v/>
      </c>
      <c r="DC39" s="190" t="str">
        <f t="shared" si="53"/>
        <v/>
      </c>
      <c r="DD39" s="190" t="str">
        <f t="shared" si="53"/>
        <v/>
      </c>
      <c r="DE39" s="190" t="str">
        <f t="shared" si="53"/>
        <v/>
      </c>
      <c r="DF39" s="190" t="str">
        <f t="shared" si="53"/>
        <v/>
      </c>
      <c r="DG39" s="190" t="str">
        <f t="shared" si="53"/>
        <v/>
      </c>
      <c r="DH39" s="190" t="str">
        <f t="shared" si="53"/>
        <v/>
      </c>
      <c r="DI39" s="190" t="str">
        <f t="shared" si="53"/>
        <v/>
      </c>
      <c r="DJ39" s="190" t="str">
        <f t="shared" si="53"/>
        <v/>
      </c>
      <c r="DK39" s="190" t="str">
        <f t="shared" si="53"/>
        <v/>
      </c>
      <c r="DL39" s="190" t="str">
        <f t="shared" si="53"/>
        <v/>
      </c>
      <c r="DM39" s="190" t="str">
        <f t="shared" si="53"/>
        <v/>
      </c>
      <c r="DN39" s="190" t="str">
        <f t="shared" si="53"/>
        <v/>
      </c>
      <c r="DO39" s="190" t="str">
        <f t="shared" si="53"/>
        <v/>
      </c>
      <c r="DP39" s="190" t="str">
        <f t="shared" si="53"/>
        <v/>
      </c>
      <c r="DQ39" s="190" t="str">
        <f t="shared" si="53"/>
        <v/>
      </c>
      <c r="DR39" s="190" t="str">
        <f t="shared" si="53"/>
        <v/>
      </c>
      <c r="DS39" s="190" t="str">
        <f t="shared" si="53"/>
        <v/>
      </c>
      <c r="DT39" s="190" t="str">
        <f t="shared" si="53"/>
        <v/>
      </c>
      <c r="DU39" s="190" t="str">
        <f t="shared" si="53"/>
        <v/>
      </c>
      <c r="DV39" s="190" t="str">
        <f t="shared" si="53"/>
        <v/>
      </c>
      <c r="DW39" s="190" t="str">
        <f t="shared" si="53"/>
        <v/>
      </c>
      <c r="DX39" s="190" t="str">
        <f t="shared" si="53"/>
        <v/>
      </c>
      <c r="DY39" s="190" t="str">
        <f t="shared" si="53"/>
        <v/>
      </c>
      <c r="DZ39" s="190" t="str">
        <f t="shared" si="53"/>
        <v/>
      </c>
      <c r="EA39" s="190" t="str">
        <f t="shared" si="53"/>
        <v/>
      </c>
      <c r="EB39" s="190" t="str">
        <f t="shared" si="53"/>
        <v/>
      </c>
      <c r="EC39" s="190" t="str">
        <f t="shared" si="53"/>
        <v/>
      </c>
      <c r="ED39" s="190" t="str">
        <f t="shared" si="53"/>
        <v/>
      </c>
      <c r="EE39" s="206" t="str">
        <f t="shared" si="16"/>
        <v/>
      </c>
      <c r="EF39" s="207" t="e">
        <f t="shared" si="41"/>
        <v>#N/A</v>
      </c>
      <c r="EG39" s="207" t="e">
        <f t="shared" si="41"/>
        <v>#N/A</v>
      </c>
      <c r="EH39" s="207" t="e">
        <f t="shared" si="41"/>
        <v>#N/A</v>
      </c>
      <c r="EI39" s="207" t="e">
        <f t="shared" si="41"/>
        <v>#N/A</v>
      </c>
      <c r="EJ39" s="207" t="e">
        <f t="shared" si="41"/>
        <v>#N/A</v>
      </c>
      <c r="EK39" s="207" t="e">
        <f t="shared" si="41"/>
        <v>#N/A</v>
      </c>
      <c r="EL39" s="207" t="e">
        <f t="shared" si="41"/>
        <v>#N/A</v>
      </c>
      <c r="EM39" s="207" t="e">
        <f t="shared" si="41"/>
        <v>#N/A</v>
      </c>
      <c r="EN39" s="207" t="e">
        <f t="shared" si="41"/>
        <v>#N/A</v>
      </c>
      <c r="EO39" s="207" t="e">
        <f t="shared" si="41"/>
        <v>#N/A</v>
      </c>
      <c r="EP39" s="207" t="e">
        <f t="shared" si="41"/>
        <v>#N/A</v>
      </c>
      <c r="EQ39" s="207" t="e">
        <f t="shared" si="41"/>
        <v>#N/A</v>
      </c>
      <c r="ER39" s="207" t="e">
        <f t="shared" si="36"/>
        <v>#N/A</v>
      </c>
      <c r="ES39" s="207" t="e">
        <f t="shared" si="36"/>
        <v>#N/A</v>
      </c>
      <c r="ET39" s="207" t="e">
        <f t="shared" si="36"/>
        <v>#N/A</v>
      </c>
      <c r="EU39" s="207" t="e">
        <f t="shared" si="36"/>
        <v>#N/A</v>
      </c>
      <c r="EV39" s="207" t="e">
        <f t="shared" si="36"/>
        <v>#N/A</v>
      </c>
      <c r="EW39" s="207" t="e">
        <f t="shared" si="36"/>
        <v>#N/A</v>
      </c>
      <c r="EX39" s="207" t="e">
        <f t="shared" si="36"/>
        <v>#N/A</v>
      </c>
      <c r="EY39" s="207" t="e">
        <f t="shared" si="36"/>
        <v>#N/A</v>
      </c>
      <c r="EZ39" s="207" t="e">
        <f t="shared" si="36"/>
        <v>#N/A</v>
      </c>
      <c r="FA39" s="207" t="e">
        <f t="shared" si="36"/>
        <v>#N/A</v>
      </c>
      <c r="FB39" s="207" t="e">
        <f t="shared" si="36"/>
        <v>#N/A</v>
      </c>
      <c r="FC39" s="207" t="e">
        <f t="shared" ref="FC39:FR64" si="56">IF(ISNONTEXT($Q39),IF($G39="R",_xlfn.BETA.DIST(BF39,$M39,$N39,FALSE,$B39,$D39),_xlfn.BETA.DIST(BF39,$N39,$M39,FALSE,$B39,$D39)),NA())</f>
        <v>#N/A</v>
      </c>
      <c r="FD39" s="207" t="e">
        <f t="shared" si="56"/>
        <v>#N/A</v>
      </c>
      <c r="FE39" s="207" t="e">
        <f t="shared" si="56"/>
        <v>#N/A</v>
      </c>
      <c r="FF39" s="207" t="e">
        <f t="shared" si="56"/>
        <v>#N/A</v>
      </c>
      <c r="FG39" s="207" t="e">
        <f t="shared" si="56"/>
        <v>#N/A</v>
      </c>
      <c r="FH39" s="207" t="e">
        <f t="shared" si="42"/>
        <v>#N/A</v>
      </c>
      <c r="FI39" s="207" t="e">
        <f t="shared" si="42"/>
        <v>#N/A</v>
      </c>
      <c r="FJ39" s="207" t="e">
        <f t="shared" si="42"/>
        <v>#N/A</v>
      </c>
      <c r="FK39" s="207" t="e">
        <f t="shared" si="37"/>
        <v>#N/A</v>
      </c>
      <c r="FL39" s="207" t="e">
        <f t="shared" si="37"/>
        <v>#N/A</v>
      </c>
      <c r="FM39" s="207" t="e">
        <f t="shared" si="37"/>
        <v>#N/A</v>
      </c>
      <c r="FN39" s="207" t="e">
        <f t="shared" si="37"/>
        <v>#N/A</v>
      </c>
      <c r="FO39" s="207" t="e">
        <f t="shared" si="37"/>
        <v>#N/A</v>
      </c>
      <c r="FP39" s="207" t="e">
        <f t="shared" si="37"/>
        <v>#N/A</v>
      </c>
      <c r="FQ39" s="207" t="e">
        <f t="shared" si="37"/>
        <v>#N/A</v>
      </c>
      <c r="FR39" s="207" t="e">
        <f t="shared" si="37"/>
        <v>#N/A</v>
      </c>
      <c r="FS39" s="207" t="e">
        <f t="shared" si="37"/>
        <v>#N/A</v>
      </c>
      <c r="FT39" s="207" t="e">
        <f t="shared" si="37"/>
        <v>#N/A</v>
      </c>
      <c r="FU39" s="207" t="e">
        <f t="shared" si="37"/>
        <v>#N/A</v>
      </c>
      <c r="FV39" s="207" t="e">
        <f t="shared" si="37"/>
        <v>#N/A</v>
      </c>
      <c r="FW39" s="207" t="e">
        <f t="shared" si="37"/>
        <v>#N/A</v>
      </c>
      <c r="FX39" s="207" t="e">
        <f t="shared" si="37"/>
        <v>#N/A</v>
      </c>
      <c r="FY39" s="207" t="e">
        <f t="shared" ref="FY39:GN55" si="57">IF(ISNONTEXT($Q39),IF($G39="R",_xlfn.BETA.DIST(CB39,$M39,$N39,FALSE,$B39,$D39),_xlfn.BETA.DIST(CB39,$N39,$M39,FALSE,$B39,$D39)),NA())</f>
        <v>#N/A</v>
      </c>
      <c r="FZ39" s="207" t="e">
        <f t="shared" si="57"/>
        <v>#N/A</v>
      </c>
      <c r="GA39" s="207" t="e">
        <f t="shared" si="38"/>
        <v>#N/A</v>
      </c>
      <c r="GB39" s="207" t="e">
        <f t="shared" si="38"/>
        <v>#N/A</v>
      </c>
      <c r="GC39" s="207" t="e">
        <f t="shared" si="38"/>
        <v>#N/A</v>
      </c>
      <c r="GD39" s="207" t="e">
        <f t="shared" si="38"/>
        <v>#N/A</v>
      </c>
      <c r="GE39" s="207" t="e">
        <f t="shared" si="38"/>
        <v>#N/A</v>
      </c>
      <c r="GF39" s="207" t="e">
        <f t="shared" si="38"/>
        <v>#N/A</v>
      </c>
      <c r="GG39" s="207" t="e">
        <f t="shared" si="38"/>
        <v>#N/A</v>
      </c>
      <c r="GH39" s="207" t="e">
        <f t="shared" si="38"/>
        <v>#N/A</v>
      </c>
      <c r="GI39" s="207" t="e">
        <f t="shared" si="38"/>
        <v>#N/A</v>
      </c>
      <c r="GJ39" s="207" t="e">
        <f t="shared" si="38"/>
        <v>#N/A</v>
      </c>
      <c r="GK39" s="207" t="e">
        <f t="shared" si="38"/>
        <v>#N/A</v>
      </c>
      <c r="GL39" s="207" t="e">
        <f t="shared" si="38"/>
        <v>#N/A</v>
      </c>
      <c r="GM39" s="207" t="e">
        <f t="shared" si="38"/>
        <v>#N/A</v>
      </c>
      <c r="GN39" s="207" t="e">
        <f t="shared" si="38"/>
        <v>#N/A</v>
      </c>
      <c r="GO39" s="207" t="e">
        <f t="shared" ref="GO39:HD68" si="58">IF(ISNONTEXT($Q39),IF($G39="R",_xlfn.BETA.DIST(CR39,$M39,$N39,FALSE,$B39,$D39),_xlfn.BETA.DIST(CR39,$N39,$M39,FALSE,$B39,$D39)),NA())</f>
        <v>#N/A</v>
      </c>
      <c r="GP39" s="207" t="e">
        <f t="shared" si="58"/>
        <v>#N/A</v>
      </c>
      <c r="GQ39" s="207" t="e">
        <f t="shared" si="39"/>
        <v>#N/A</v>
      </c>
      <c r="GR39" s="207" t="e">
        <f t="shared" si="39"/>
        <v>#N/A</v>
      </c>
      <c r="GS39" s="207" t="e">
        <f t="shared" si="39"/>
        <v>#N/A</v>
      </c>
      <c r="GT39" s="207" t="e">
        <f t="shared" si="39"/>
        <v>#N/A</v>
      </c>
      <c r="GU39" s="207" t="e">
        <f t="shared" si="39"/>
        <v>#N/A</v>
      </c>
      <c r="GV39" s="207" t="e">
        <f t="shared" si="39"/>
        <v>#N/A</v>
      </c>
      <c r="GW39" s="207" t="e">
        <f t="shared" si="39"/>
        <v>#N/A</v>
      </c>
      <c r="GX39" s="207" t="e">
        <f t="shared" si="39"/>
        <v>#N/A</v>
      </c>
      <c r="GY39" s="207" t="e">
        <f t="shared" si="39"/>
        <v>#N/A</v>
      </c>
      <c r="GZ39" s="207" t="e">
        <f t="shared" si="39"/>
        <v>#N/A</v>
      </c>
      <c r="HA39" s="207" t="e">
        <f t="shared" si="39"/>
        <v>#N/A</v>
      </c>
      <c r="HB39" s="207" t="e">
        <f t="shared" si="39"/>
        <v>#N/A</v>
      </c>
      <c r="HC39" s="207" t="e">
        <f t="shared" si="39"/>
        <v>#N/A</v>
      </c>
      <c r="HD39" s="207" t="e">
        <f t="shared" si="39"/>
        <v>#N/A</v>
      </c>
      <c r="HE39" s="207" t="e">
        <f t="shared" si="39"/>
        <v>#N/A</v>
      </c>
      <c r="HF39" s="207" t="e">
        <f t="shared" si="55"/>
        <v>#N/A</v>
      </c>
      <c r="HG39" s="207" t="e">
        <f t="shared" si="55"/>
        <v>#N/A</v>
      </c>
      <c r="HH39" s="207" t="e">
        <f t="shared" si="47"/>
        <v>#N/A</v>
      </c>
      <c r="HI39" s="207" t="e">
        <f t="shared" si="47"/>
        <v>#N/A</v>
      </c>
      <c r="HJ39" s="207" t="e">
        <f t="shared" si="47"/>
        <v>#N/A</v>
      </c>
      <c r="HK39" s="207" t="e">
        <f t="shared" si="44"/>
        <v>#N/A</v>
      </c>
      <c r="HL39" s="207" t="e">
        <f t="shared" si="44"/>
        <v>#N/A</v>
      </c>
      <c r="HM39" s="207" t="e">
        <f t="shared" si="44"/>
        <v>#N/A</v>
      </c>
      <c r="HN39" s="207" t="e">
        <f t="shared" si="44"/>
        <v>#N/A</v>
      </c>
      <c r="HO39" s="207" t="e">
        <f t="shared" si="44"/>
        <v>#N/A</v>
      </c>
      <c r="HP39" s="207" t="e">
        <f t="shared" si="44"/>
        <v>#N/A</v>
      </c>
      <c r="HQ39" s="207" t="e">
        <f t="shared" si="44"/>
        <v>#N/A</v>
      </c>
      <c r="HR39" s="207" t="e">
        <f t="shared" si="44"/>
        <v>#N/A</v>
      </c>
      <c r="HS39" s="207" t="e">
        <f t="shared" si="44"/>
        <v>#N/A</v>
      </c>
      <c r="HT39" s="207" t="e">
        <f t="shared" si="44"/>
        <v>#N/A</v>
      </c>
      <c r="HU39" s="207" t="e">
        <f t="shared" si="44"/>
        <v>#N/A</v>
      </c>
      <c r="HV39" s="207" t="e">
        <f t="shared" si="44"/>
        <v>#N/A</v>
      </c>
      <c r="HW39" s="207" t="e">
        <f t="shared" si="44"/>
        <v>#N/A</v>
      </c>
      <c r="HX39" s="207" t="e">
        <f t="shared" si="44"/>
        <v>#N/A</v>
      </c>
      <c r="HY39" s="207" t="e">
        <f t="shared" si="44"/>
        <v>#N/A</v>
      </c>
      <c r="HZ39" s="207" t="e">
        <f t="shared" si="44"/>
        <v>#N/A</v>
      </c>
      <c r="IA39" s="207" t="e">
        <f t="shared" si="45"/>
        <v>#N/A</v>
      </c>
      <c r="IB39" s="207" t="e">
        <f t="shared" si="27"/>
        <v>#N/A</v>
      </c>
    </row>
    <row r="40" spans="1:236" hidden="1" x14ac:dyDescent="0.25">
      <c r="A40" s="22">
        <v>37</v>
      </c>
      <c r="B40" s="124"/>
      <c r="C40" s="124"/>
      <c r="D40" s="124"/>
      <c r="E40" s="119" t="str">
        <f t="shared" si="10"/>
        <v/>
      </c>
      <c r="F40" s="23" t="str">
        <f t="shared" si="11"/>
        <v/>
      </c>
      <c r="G40" s="24" t="str">
        <f t="shared" si="12"/>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0"/>
        <v/>
      </c>
      <c r="K40" s="26"/>
      <c r="L40" s="24" t="str">
        <f>IF(OR(F40="",K40=""),"",MATCH(K40,Confidence!$A$1:$A$10,0))</f>
        <v/>
      </c>
      <c r="M40" s="27" t="str">
        <f t="shared" si="1"/>
        <v/>
      </c>
      <c r="N40" s="27" t="str">
        <f t="shared" si="2"/>
        <v/>
      </c>
      <c r="O40" s="24"/>
      <c r="P40" s="111" t="str">
        <f t="shared" si="3"/>
        <v/>
      </c>
      <c r="Q40" s="111" t="str">
        <f t="shared" si="4"/>
        <v/>
      </c>
      <c r="R40" s="39" t="str">
        <f t="shared" si="5"/>
        <v/>
      </c>
      <c r="S40" s="124"/>
      <c r="T40" s="218" t="str">
        <f>IF(AND(B40&gt;0,C40&gt;0,D40&gt;0,M40&gt;0,N40&gt;0,S40&gt;0,NOT(K40="")),ABS(VLOOKUP($S$1,VLookups!$A$28:$B$29,2,FALSE)-_xlfn.BETA.DIST(S40,IF(G40="L",N40,M40),IF(G40="L",M40,N40),TRUE,B40,D40)),"")</f>
        <v/>
      </c>
      <c r="U40" s="121" t="str">
        <f>IF(OR($M40="",$N40=""),"",_xlfn.BETA.INV(ABS(VLOOKUP($S$1,VLookups!$A$28:$B$29,2,FALSE)-U$3),IF($G40="L",$N40,$M40),IF($G40="L",$M40,$N40),$B40,$D40))</f>
        <v/>
      </c>
      <c r="V40" s="122" t="str">
        <f>IF(OR($M40="",$N40=""),"",_xlfn.BETA.INV(ABS(VLOOKUP($S$1,VLookups!$A$28:$B$29,2,FALSE)-V$3),IF($G40="L",$N40,$M40),IF($G40="L",$M40,$N40),$B40,$D40))</f>
        <v/>
      </c>
      <c r="W40" s="121" t="str">
        <f>IF(OR($M40="",$N40=""),"",_xlfn.BETA.INV(ABS(VLOOKUP($S$1,VLookups!$A$28:$B$29,2,FALSE)-W$3),IF($G40="L",$N40,$M40),IF($G40="L",$M40,$N40),$B40,$D40))</f>
        <v/>
      </c>
      <c r="X40" s="122" t="str">
        <f>IF(OR($M40="",$N40=""),"",_xlfn.BETA.INV(ABS(VLOOKUP($S$1,VLookups!$A$28:$B$29,2,FALSE)-X$3),IF($G40="L",$N40,$M40),IF($G40="L",$M40,$N40),$B40,$D40))</f>
        <v/>
      </c>
      <c r="Y40" s="121" t="str">
        <f>IF(OR($M40="",$N40=""),"",_xlfn.BETA.INV(ABS(VLOOKUP($S$1,VLookups!$A$28:$B$29,2,FALSE)-Y$3),IF($G40="L",$N40,$M40),IF($G40="L",$M40,$N40),$B40,$D40))</f>
        <v/>
      </c>
      <c r="Z40" s="122" t="str">
        <f>IF(OR($M40="",$N40=""),"",_xlfn.BETA.INV(ABS(VLOOKUP($S$1,VLookups!$A$28:$B$29,2,FALSE)-Z$3),IF($G40="L",$N40,$M40),IF($G40="L",$M40,$N40),$B40,$D40))</f>
        <v/>
      </c>
      <c r="AA40" s="121" t="str">
        <f>IF(OR($M40="",$N40=""),"",_xlfn.BETA.INV(ABS(VLOOKUP($S$1,VLookups!$A$28:$B$29,2,FALSE)-AA$3),IF($G40="L",$N40,$M40),IF($G40="L",$M40,$N40),$B40,$D40))</f>
        <v/>
      </c>
      <c r="AB40" s="122" t="str">
        <f>IF(OR($M40="",$N40=""),"",_xlfn.BETA.INV(ABS(VLOOKUP($S$1,VLookups!$A$28:$B$29,2,FALSE)-AB$3),IF($G40="L",$N40,$M40),IF($G40="L",$M40,$N40),$B40,$D40))</f>
        <v/>
      </c>
      <c r="AC40" s="121" t="str">
        <f>IF(OR($M40="",$N40=""),"",_xlfn.BETA.INV(ABS(VLOOKUP($S$1,VLookups!$A$28:$B$29,2,FALSE)-AC$3),IF($G40="L",$N40,$M40),IF($G40="L",$M40,$N40),$B40,$D40))</f>
        <v/>
      </c>
      <c r="AD40" s="122" t="str">
        <f>IF(OR($M40="",$N40=""),"",_xlfn.BETA.INV(ABS(VLOOKUP($S$1,VLookups!$A$28:$B$29,2,FALSE)-AD$3),IF($G40="L",$N40,$M40),IF($G40="L",$M40,$N40),$B40,$D40))</f>
        <v/>
      </c>
      <c r="AE40" s="121" t="str">
        <f>IF(OR($M40="",$N40=""),"",_xlfn.BETA.INV(ABS(VLOOKUP($S$1,VLookups!$A$28:$B$29,2,FALSE)-AE$3),IF($G40="L",$N40,$M40),IF($G40="L",$M40,$N40),$B40,$D40))</f>
        <v/>
      </c>
      <c r="AF40" s="122" t="str">
        <f>IF(OR($M40="",$N40=""),"",_xlfn.BETA.INV(ABS(VLOOKUP($S$1,VLookups!$A$28:$B$29,2,FALSE)-AF$3),IF($G40="L",$N40,$M40),IF($G40="L",$M40,$N40),$B40,$D40))</f>
        <v/>
      </c>
      <c r="AG40" s="17"/>
      <c r="AH40" s="208" t="str">
        <f t="shared" si="13"/>
        <v/>
      </c>
      <c r="AI40" s="206" t="str">
        <f t="shared" si="14"/>
        <v/>
      </c>
      <c r="AJ40" s="190" t="str">
        <f t="shared" si="54"/>
        <v/>
      </c>
      <c r="AK40" s="190" t="str">
        <f t="shared" si="54"/>
        <v/>
      </c>
      <c r="AL40" s="190" t="str">
        <f t="shared" si="54"/>
        <v/>
      </c>
      <c r="AM40" s="190" t="str">
        <f t="shared" si="54"/>
        <v/>
      </c>
      <c r="AN40" s="190" t="str">
        <f t="shared" si="54"/>
        <v/>
      </c>
      <c r="AO40" s="190" t="str">
        <f t="shared" si="54"/>
        <v/>
      </c>
      <c r="AP40" s="190" t="str">
        <f t="shared" si="54"/>
        <v/>
      </c>
      <c r="AQ40" s="190" t="str">
        <f t="shared" si="54"/>
        <v/>
      </c>
      <c r="AR40" s="190" t="str">
        <f t="shared" si="54"/>
        <v/>
      </c>
      <c r="AS40" s="190" t="str">
        <f t="shared" si="54"/>
        <v/>
      </c>
      <c r="AT40" s="190" t="str">
        <f t="shared" si="54"/>
        <v/>
      </c>
      <c r="AU40" s="190" t="str">
        <f t="shared" si="54"/>
        <v/>
      </c>
      <c r="AV40" s="190" t="str">
        <f t="shared" si="54"/>
        <v/>
      </c>
      <c r="AW40" s="190" t="str">
        <f t="shared" si="54"/>
        <v/>
      </c>
      <c r="AX40" s="190" t="str">
        <f t="shared" si="54"/>
        <v/>
      </c>
      <c r="AY40" s="190" t="str">
        <f t="shared" si="54"/>
        <v/>
      </c>
      <c r="AZ40" s="190" t="str">
        <f t="shared" si="54"/>
        <v/>
      </c>
      <c r="BA40" s="190" t="str">
        <f t="shared" si="54"/>
        <v/>
      </c>
      <c r="BB40" s="190" t="str">
        <f t="shared" si="54"/>
        <v/>
      </c>
      <c r="BC40" s="190" t="str">
        <f t="shared" si="54"/>
        <v/>
      </c>
      <c r="BD40" s="190" t="str">
        <f t="shared" si="54"/>
        <v/>
      </c>
      <c r="BE40" s="190" t="str">
        <f t="shared" si="54"/>
        <v/>
      </c>
      <c r="BF40" s="190" t="str">
        <f t="shared" si="54"/>
        <v/>
      </c>
      <c r="BG40" s="190" t="str">
        <f t="shared" si="54"/>
        <v/>
      </c>
      <c r="BH40" s="190" t="str">
        <f t="shared" si="54"/>
        <v/>
      </c>
      <c r="BI40" s="190" t="str">
        <f t="shared" si="54"/>
        <v/>
      </c>
      <c r="BJ40" s="190" t="str">
        <f t="shared" si="54"/>
        <v/>
      </c>
      <c r="BK40" s="190" t="str">
        <f t="shared" si="54"/>
        <v/>
      </c>
      <c r="BL40" s="190" t="str">
        <f t="shared" si="54"/>
        <v/>
      </c>
      <c r="BM40" s="190" t="str">
        <f t="shared" si="54"/>
        <v/>
      </c>
      <c r="BN40" s="190" t="str">
        <f t="shared" si="54"/>
        <v/>
      </c>
      <c r="BO40" s="190" t="str">
        <f t="shared" si="54"/>
        <v/>
      </c>
      <c r="BP40" s="190" t="str">
        <f t="shared" si="54"/>
        <v/>
      </c>
      <c r="BQ40" s="190" t="str">
        <f t="shared" si="54"/>
        <v/>
      </c>
      <c r="BR40" s="190" t="str">
        <f t="shared" si="54"/>
        <v/>
      </c>
      <c r="BS40" s="190" t="str">
        <f t="shared" si="54"/>
        <v/>
      </c>
      <c r="BT40" s="190" t="str">
        <f t="shared" si="54"/>
        <v/>
      </c>
      <c r="BU40" s="190" t="str">
        <f t="shared" si="54"/>
        <v/>
      </c>
      <c r="BV40" s="190" t="str">
        <f t="shared" si="54"/>
        <v/>
      </c>
      <c r="BW40" s="190" t="str">
        <f t="shared" si="54"/>
        <v/>
      </c>
      <c r="BX40" s="190" t="str">
        <f t="shared" si="54"/>
        <v/>
      </c>
      <c r="BY40" s="190" t="str">
        <f t="shared" si="54"/>
        <v/>
      </c>
      <c r="BZ40" s="190" t="str">
        <f t="shared" si="54"/>
        <v/>
      </c>
      <c r="CA40" s="190" t="str">
        <f t="shared" si="54"/>
        <v/>
      </c>
      <c r="CB40" s="190" t="str">
        <f t="shared" si="54"/>
        <v/>
      </c>
      <c r="CC40" s="190" t="str">
        <f t="shared" si="54"/>
        <v/>
      </c>
      <c r="CD40" s="190" t="str">
        <f t="shared" si="54"/>
        <v/>
      </c>
      <c r="CE40" s="190" t="str">
        <f t="shared" si="54"/>
        <v/>
      </c>
      <c r="CF40" s="190" t="str">
        <f t="shared" si="54"/>
        <v/>
      </c>
      <c r="CG40" s="190" t="str">
        <f t="shared" si="54"/>
        <v/>
      </c>
      <c r="CH40" s="190" t="str">
        <f t="shared" si="54"/>
        <v/>
      </c>
      <c r="CI40" s="190" t="str">
        <f t="shared" si="54"/>
        <v/>
      </c>
      <c r="CJ40" s="190" t="str">
        <f t="shared" si="54"/>
        <v/>
      </c>
      <c r="CK40" s="190" t="str">
        <f t="shared" si="54"/>
        <v/>
      </c>
      <c r="CL40" s="190" t="str">
        <f t="shared" si="54"/>
        <v/>
      </c>
      <c r="CM40" s="190" t="str">
        <f t="shared" si="54"/>
        <v/>
      </c>
      <c r="CN40" s="190" t="str">
        <f t="shared" si="54"/>
        <v/>
      </c>
      <c r="CO40" s="190" t="str">
        <f t="shared" si="54"/>
        <v/>
      </c>
      <c r="CP40" s="190" t="str">
        <f t="shared" si="54"/>
        <v/>
      </c>
      <c r="CQ40" s="190" t="str">
        <f t="shared" si="54"/>
        <v/>
      </c>
      <c r="CR40" s="190" t="str">
        <f t="shared" si="54"/>
        <v/>
      </c>
      <c r="CS40" s="190" t="str">
        <f t="shared" si="54"/>
        <v/>
      </c>
      <c r="CT40" s="190" t="str">
        <f t="shared" si="54"/>
        <v/>
      </c>
      <c r="CU40" s="190" t="str">
        <f t="shared" ref="CU40" si="59">IF(ISNONTEXT($AH40),CT40+$AH40,"")</f>
        <v/>
      </c>
      <c r="CV40" s="190" t="str">
        <f t="shared" si="53"/>
        <v/>
      </c>
      <c r="CW40" s="190" t="str">
        <f t="shared" si="53"/>
        <v/>
      </c>
      <c r="CX40" s="190" t="str">
        <f t="shared" si="53"/>
        <v/>
      </c>
      <c r="CY40" s="190" t="str">
        <f t="shared" si="53"/>
        <v/>
      </c>
      <c r="CZ40" s="190" t="str">
        <f t="shared" si="53"/>
        <v/>
      </c>
      <c r="DA40" s="190" t="str">
        <f t="shared" si="53"/>
        <v/>
      </c>
      <c r="DB40" s="190" t="str">
        <f t="shared" si="53"/>
        <v/>
      </c>
      <c r="DC40" s="190" t="str">
        <f t="shared" si="53"/>
        <v/>
      </c>
      <c r="DD40" s="190" t="str">
        <f t="shared" si="53"/>
        <v/>
      </c>
      <c r="DE40" s="190" t="str">
        <f t="shared" si="53"/>
        <v/>
      </c>
      <c r="DF40" s="190" t="str">
        <f t="shared" si="53"/>
        <v/>
      </c>
      <c r="DG40" s="190" t="str">
        <f t="shared" si="53"/>
        <v/>
      </c>
      <c r="DH40" s="190" t="str">
        <f t="shared" si="53"/>
        <v/>
      </c>
      <c r="DI40" s="190" t="str">
        <f t="shared" si="53"/>
        <v/>
      </c>
      <c r="DJ40" s="190" t="str">
        <f t="shared" si="53"/>
        <v/>
      </c>
      <c r="DK40" s="190" t="str">
        <f t="shared" si="53"/>
        <v/>
      </c>
      <c r="DL40" s="190" t="str">
        <f t="shared" si="53"/>
        <v/>
      </c>
      <c r="DM40" s="190" t="str">
        <f t="shared" si="53"/>
        <v/>
      </c>
      <c r="DN40" s="190" t="str">
        <f t="shared" si="53"/>
        <v/>
      </c>
      <c r="DO40" s="190" t="str">
        <f t="shared" si="53"/>
        <v/>
      </c>
      <c r="DP40" s="190" t="str">
        <f t="shared" si="53"/>
        <v/>
      </c>
      <c r="DQ40" s="190" t="str">
        <f t="shared" si="53"/>
        <v/>
      </c>
      <c r="DR40" s="190" t="str">
        <f t="shared" si="53"/>
        <v/>
      </c>
      <c r="DS40" s="190" t="str">
        <f t="shared" si="53"/>
        <v/>
      </c>
      <c r="DT40" s="190" t="str">
        <f t="shared" si="53"/>
        <v/>
      </c>
      <c r="DU40" s="190" t="str">
        <f t="shared" si="53"/>
        <v/>
      </c>
      <c r="DV40" s="190" t="str">
        <f t="shared" si="53"/>
        <v/>
      </c>
      <c r="DW40" s="190" t="str">
        <f t="shared" si="53"/>
        <v/>
      </c>
      <c r="DX40" s="190" t="str">
        <f t="shared" si="53"/>
        <v/>
      </c>
      <c r="DY40" s="190" t="str">
        <f t="shared" si="53"/>
        <v/>
      </c>
      <c r="DZ40" s="190" t="str">
        <f t="shared" si="53"/>
        <v/>
      </c>
      <c r="EA40" s="190" t="str">
        <f t="shared" si="53"/>
        <v/>
      </c>
      <c r="EB40" s="190" t="str">
        <f t="shared" si="53"/>
        <v/>
      </c>
      <c r="EC40" s="190" t="str">
        <f t="shared" si="53"/>
        <v/>
      </c>
      <c r="ED40" s="190" t="str">
        <f t="shared" si="53"/>
        <v/>
      </c>
      <c r="EE40" s="206" t="str">
        <f t="shared" si="16"/>
        <v/>
      </c>
      <c r="EF40" s="207" t="e">
        <f t="shared" si="41"/>
        <v>#N/A</v>
      </c>
      <c r="EG40" s="207" t="e">
        <f t="shared" si="41"/>
        <v>#N/A</v>
      </c>
      <c r="EH40" s="207" t="e">
        <f t="shared" si="41"/>
        <v>#N/A</v>
      </c>
      <c r="EI40" s="207" t="e">
        <f t="shared" si="41"/>
        <v>#N/A</v>
      </c>
      <c r="EJ40" s="207" t="e">
        <f t="shared" si="41"/>
        <v>#N/A</v>
      </c>
      <c r="EK40" s="207" t="e">
        <f t="shared" si="41"/>
        <v>#N/A</v>
      </c>
      <c r="EL40" s="207" t="e">
        <f t="shared" si="41"/>
        <v>#N/A</v>
      </c>
      <c r="EM40" s="207" t="e">
        <f t="shared" si="41"/>
        <v>#N/A</v>
      </c>
      <c r="EN40" s="207" t="e">
        <f t="shared" si="41"/>
        <v>#N/A</v>
      </c>
      <c r="EO40" s="207" t="e">
        <f t="shared" si="41"/>
        <v>#N/A</v>
      </c>
      <c r="EP40" s="207" t="e">
        <f t="shared" si="41"/>
        <v>#N/A</v>
      </c>
      <c r="EQ40" s="207" t="e">
        <f t="shared" si="41"/>
        <v>#N/A</v>
      </c>
      <c r="ER40" s="207" t="e">
        <f t="shared" si="41"/>
        <v>#N/A</v>
      </c>
      <c r="ES40" s="207" t="e">
        <f t="shared" si="41"/>
        <v>#N/A</v>
      </c>
      <c r="ET40" s="207" t="e">
        <f t="shared" si="41"/>
        <v>#N/A</v>
      </c>
      <c r="EU40" s="207" t="e">
        <f t="shared" si="41"/>
        <v>#N/A</v>
      </c>
      <c r="EV40" s="207" t="e">
        <f t="shared" ref="EV40:FK69" si="60">IF(ISNONTEXT($Q40),IF($G40="R",_xlfn.BETA.DIST(AY40,$M40,$N40,FALSE,$B40,$D40),_xlfn.BETA.DIST(AY40,$N40,$M40,FALSE,$B40,$D40)),NA())</f>
        <v>#N/A</v>
      </c>
      <c r="EW40" s="207" t="e">
        <f t="shared" si="60"/>
        <v>#N/A</v>
      </c>
      <c r="EX40" s="207" t="e">
        <f t="shared" si="60"/>
        <v>#N/A</v>
      </c>
      <c r="EY40" s="207" t="e">
        <f t="shared" si="60"/>
        <v>#N/A</v>
      </c>
      <c r="EZ40" s="207" t="e">
        <f t="shared" si="60"/>
        <v>#N/A</v>
      </c>
      <c r="FA40" s="207" t="e">
        <f t="shared" si="60"/>
        <v>#N/A</v>
      </c>
      <c r="FB40" s="207" t="e">
        <f t="shared" si="60"/>
        <v>#N/A</v>
      </c>
      <c r="FC40" s="207" t="e">
        <f t="shared" si="56"/>
        <v>#N/A</v>
      </c>
      <c r="FD40" s="207" t="e">
        <f t="shared" si="56"/>
        <v>#N/A</v>
      </c>
      <c r="FE40" s="207" t="e">
        <f t="shared" si="56"/>
        <v>#N/A</v>
      </c>
      <c r="FF40" s="207" t="e">
        <f t="shared" si="56"/>
        <v>#N/A</v>
      </c>
      <c r="FG40" s="207" t="e">
        <f t="shared" si="56"/>
        <v>#N/A</v>
      </c>
      <c r="FH40" s="207" t="e">
        <f t="shared" si="42"/>
        <v>#N/A</v>
      </c>
      <c r="FI40" s="207" t="e">
        <f t="shared" si="42"/>
        <v>#N/A</v>
      </c>
      <c r="FJ40" s="207" t="e">
        <f t="shared" si="42"/>
        <v>#N/A</v>
      </c>
      <c r="FK40" s="207" t="e">
        <f t="shared" si="42"/>
        <v>#N/A</v>
      </c>
      <c r="FL40" s="207" t="e">
        <f t="shared" si="42"/>
        <v>#N/A</v>
      </c>
      <c r="FM40" s="207" t="e">
        <f t="shared" si="42"/>
        <v>#N/A</v>
      </c>
      <c r="FN40" s="207" t="e">
        <f t="shared" si="42"/>
        <v>#N/A</v>
      </c>
      <c r="FO40" s="207" t="e">
        <f t="shared" si="42"/>
        <v>#N/A</v>
      </c>
      <c r="FP40" s="207" t="e">
        <f t="shared" si="42"/>
        <v>#N/A</v>
      </c>
      <c r="FQ40" s="207" t="e">
        <f t="shared" si="42"/>
        <v>#N/A</v>
      </c>
      <c r="FR40" s="207" t="e">
        <f t="shared" si="42"/>
        <v>#N/A</v>
      </c>
      <c r="FS40" s="207" t="e">
        <f t="shared" si="42"/>
        <v>#N/A</v>
      </c>
      <c r="FT40" s="207" t="e">
        <f t="shared" si="42"/>
        <v>#N/A</v>
      </c>
      <c r="FU40" s="207" t="e">
        <f t="shared" si="42"/>
        <v>#N/A</v>
      </c>
      <c r="FV40" s="207" t="e">
        <f t="shared" si="42"/>
        <v>#N/A</v>
      </c>
      <c r="FW40" s="207" t="e">
        <f t="shared" si="42"/>
        <v>#N/A</v>
      </c>
      <c r="FX40" s="207" t="e">
        <f t="shared" ref="FX40:GK73" si="61">IF(ISNONTEXT($Q40),IF($G40="R",_xlfn.BETA.DIST(CA40,$M40,$N40,FALSE,$B40,$D40),_xlfn.BETA.DIST(CA40,$N40,$M40,FALSE,$B40,$D40)),NA())</f>
        <v>#N/A</v>
      </c>
      <c r="FY40" s="207" t="e">
        <f t="shared" si="57"/>
        <v>#N/A</v>
      </c>
      <c r="FZ40" s="207" t="e">
        <f t="shared" si="57"/>
        <v>#N/A</v>
      </c>
      <c r="GA40" s="207" t="e">
        <f t="shared" si="57"/>
        <v>#N/A</v>
      </c>
      <c r="GB40" s="207" t="e">
        <f t="shared" si="57"/>
        <v>#N/A</v>
      </c>
      <c r="GC40" s="207" t="e">
        <f t="shared" si="57"/>
        <v>#N/A</v>
      </c>
      <c r="GD40" s="207" t="e">
        <f t="shared" si="57"/>
        <v>#N/A</v>
      </c>
      <c r="GE40" s="207" t="e">
        <f t="shared" si="57"/>
        <v>#N/A</v>
      </c>
      <c r="GF40" s="207" t="e">
        <f t="shared" si="57"/>
        <v>#N/A</v>
      </c>
      <c r="GG40" s="207" t="e">
        <f t="shared" si="57"/>
        <v>#N/A</v>
      </c>
      <c r="GH40" s="207" t="e">
        <f t="shared" si="57"/>
        <v>#N/A</v>
      </c>
      <c r="GI40" s="207" t="e">
        <f t="shared" si="57"/>
        <v>#N/A</v>
      </c>
      <c r="GJ40" s="207" t="e">
        <f t="shared" si="57"/>
        <v>#N/A</v>
      </c>
      <c r="GK40" s="207" t="e">
        <f t="shared" si="57"/>
        <v>#N/A</v>
      </c>
      <c r="GL40" s="207" t="e">
        <f t="shared" si="57"/>
        <v>#N/A</v>
      </c>
      <c r="GM40" s="207" t="e">
        <f t="shared" si="57"/>
        <v>#N/A</v>
      </c>
      <c r="GN40" s="207" t="e">
        <f t="shared" si="57"/>
        <v>#N/A</v>
      </c>
      <c r="GO40" s="207" t="e">
        <f t="shared" si="58"/>
        <v>#N/A</v>
      </c>
      <c r="GP40" s="207" t="e">
        <f t="shared" si="58"/>
        <v>#N/A</v>
      </c>
      <c r="GQ40" s="207" t="e">
        <f t="shared" si="39"/>
        <v>#N/A</v>
      </c>
      <c r="GR40" s="207" t="e">
        <f t="shared" si="39"/>
        <v>#N/A</v>
      </c>
      <c r="GS40" s="207" t="e">
        <f t="shared" si="39"/>
        <v>#N/A</v>
      </c>
      <c r="GT40" s="207" t="e">
        <f t="shared" si="39"/>
        <v>#N/A</v>
      </c>
      <c r="GU40" s="207" t="e">
        <f t="shared" si="39"/>
        <v>#N/A</v>
      </c>
      <c r="GV40" s="207" t="e">
        <f t="shared" si="39"/>
        <v>#N/A</v>
      </c>
      <c r="GW40" s="207" t="e">
        <f t="shared" si="39"/>
        <v>#N/A</v>
      </c>
      <c r="GX40" s="207" t="e">
        <f t="shared" si="39"/>
        <v>#N/A</v>
      </c>
      <c r="GY40" s="207" t="e">
        <f t="shared" si="39"/>
        <v>#N/A</v>
      </c>
      <c r="GZ40" s="207" t="e">
        <f t="shared" si="39"/>
        <v>#N/A</v>
      </c>
      <c r="HA40" s="207" t="e">
        <f t="shared" si="39"/>
        <v>#N/A</v>
      </c>
      <c r="HB40" s="207" t="e">
        <f t="shared" si="39"/>
        <v>#N/A</v>
      </c>
      <c r="HC40" s="207" t="e">
        <f t="shared" si="39"/>
        <v>#N/A</v>
      </c>
      <c r="HD40" s="207" t="e">
        <f t="shared" si="39"/>
        <v>#N/A</v>
      </c>
      <c r="HE40" s="207" t="e">
        <f t="shared" si="39"/>
        <v>#N/A</v>
      </c>
      <c r="HF40" s="207" t="e">
        <f t="shared" si="55"/>
        <v>#N/A</v>
      </c>
      <c r="HG40" s="207" t="e">
        <f t="shared" si="55"/>
        <v>#N/A</v>
      </c>
      <c r="HH40" s="207" t="e">
        <f t="shared" si="47"/>
        <v>#N/A</v>
      </c>
      <c r="HI40" s="207" t="e">
        <f t="shared" si="47"/>
        <v>#N/A</v>
      </c>
      <c r="HJ40" s="207" t="e">
        <f t="shared" si="47"/>
        <v>#N/A</v>
      </c>
      <c r="HK40" s="207" t="e">
        <f t="shared" si="44"/>
        <v>#N/A</v>
      </c>
      <c r="HL40" s="207" t="e">
        <f t="shared" si="44"/>
        <v>#N/A</v>
      </c>
      <c r="HM40" s="207" t="e">
        <f t="shared" si="44"/>
        <v>#N/A</v>
      </c>
      <c r="HN40" s="207" t="e">
        <f t="shared" si="44"/>
        <v>#N/A</v>
      </c>
      <c r="HO40" s="207" t="e">
        <f t="shared" si="44"/>
        <v>#N/A</v>
      </c>
      <c r="HP40" s="207" t="e">
        <f t="shared" si="44"/>
        <v>#N/A</v>
      </c>
      <c r="HQ40" s="207" t="e">
        <f t="shared" si="44"/>
        <v>#N/A</v>
      </c>
      <c r="HR40" s="207" t="e">
        <f t="shared" si="44"/>
        <v>#N/A</v>
      </c>
      <c r="HS40" s="207" t="e">
        <f t="shared" si="44"/>
        <v>#N/A</v>
      </c>
      <c r="HT40" s="207" t="e">
        <f t="shared" si="44"/>
        <v>#N/A</v>
      </c>
      <c r="HU40" s="207" t="e">
        <f t="shared" si="44"/>
        <v>#N/A</v>
      </c>
      <c r="HV40" s="207" t="e">
        <f t="shared" si="44"/>
        <v>#N/A</v>
      </c>
      <c r="HW40" s="207" t="e">
        <f t="shared" si="44"/>
        <v>#N/A</v>
      </c>
      <c r="HX40" s="207" t="e">
        <f t="shared" si="44"/>
        <v>#N/A</v>
      </c>
      <c r="HY40" s="207" t="e">
        <f t="shared" si="44"/>
        <v>#N/A</v>
      </c>
      <c r="HZ40" s="207" t="e">
        <f t="shared" si="44"/>
        <v>#N/A</v>
      </c>
      <c r="IA40" s="207" t="e">
        <f t="shared" si="45"/>
        <v>#N/A</v>
      </c>
      <c r="IB40" s="207" t="e">
        <f t="shared" si="27"/>
        <v>#N/A</v>
      </c>
    </row>
    <row r="41" spans="1:236" hidden="1" x14ac:dyDescent="0.25">
      <c r="A41" s="22">
        <v>38</v>
      </c>
      <c r="B41" s="124"/>
      <c r="C41" s="124"/>
      <c r="D41" s="124"/>
      <c r="E41" s="119" t="str">
        <f t="shared" si="10"/>
        <v/>
      </c>
      <c r="F41" s="23" t="str">
        <f t="shared" si="11"/>
        <v/>
      </c>
      <c r="G41" s="24" t="str">
        <f t="shared" si="12"/>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0"/>
        <v/>
      </c>
      <c r="K41" s="26"/>
      <c r="L41" s="24" t="str">
        <f>IF(OR(F41="",K41=""),"",MATCH(K41,Confidence!$A$1:$A$10,0))</f>
        <v/>
      </c>
      <c r="M41" s="27" t="str">
        <f t="shared" si="1"/>
        <v/>
      </c>
      <c r="N41" s="27" t="str">
        <f t="shared" si="2"/>
        <v/>
      </c>
      <c r="O41" s="24"/>
      <c r="P41" s="111" t="str">
        <f t="shared" si="3"/>
        <v/>
      </c>
      <c r="Q41" s="111" t="str">
        <f t="shared" si="4"/>
        <v/>
      </c>
      <c r="R41" s="39" t="str">
        <f t="shared" si="5"/>
        <v/>
      </c>
      <c r="S41" s="124"/>
      <c r="T41" s="218" t="str">
        <f>IF(AND(B41&gt;0,C41&gt;0,D41&gt;0,M41&gt;0,N41&gt;0,S41&gt;0,NOT(K41="")),ABS(VLOOKUP($S$1,VLookups!$A$28:$B$29,2,FALSE)-_xlfn.BETA.DIST(S41,IF(G41="L",N41,M41),IF(G41="L",M41,N41),TRUE,B41,D41)),"")</f>
        <v/>
      </c>
      <c r="U41" s="121" t="str">
        <f>IF(OR($M41="",$N41=""),"",_xlfn.BETA.INV(ABS(VLOOKUP($S$1,VLookups!$A$28:$B$29,2,FALSE)-U$3),IF($G41="L",$N41,$M41),IF($G41="L",$M41,$N41),$B41,$D41))</f>
        <v/>
      </c>
      <c r="V41" s="122" t="str">
        <f>IF(OR($M41="",$N41=""),"",_xlfn.BETA.INV(ABS(VLOOKUP($S$1,VLookups!$A$28:$B$29,2,FALSE)-V$3),IF($G41="L",$N41,$M41),IF($G41="L",$M41,$N41),$B41,$D41))</f>
        <v/>
      </c>
      <c r="W41" s="121" t="str">
        <f>IF(OR($M41="",$N41=""),"",_xlfn.BETA.INV(ABS(VLOOKUP($S$1,VLookups!$A$28:$B$29,2,FALSE)-W$3),IF($G41="L",$N41,$M41),IF($G41="L",$M41,$N41),$B41,$D41))</f>
        <v/>
      </c>
      <c r="X41" s="122" t="str">
        <f>IF(OR($M41="",$N41=""),"",_xlfn.BETA.INV(ABS(VLOOKUP($S$1,VLookups!$A$28:$B$29,2,FALSE)-X$3),IF($G41="L",$N41,$M41),IF($G41="L",$M41,$N41),$B41,$D41))</f>
        <v/>
      </c>
      <c r="Y41" s="121" t="str">
        <f>IF(OR($M41="",$N41=""),"",_xlfn.BETA.INV(ABS(VLOOKUP($S$1,VLookups!$A$28:$B$29,2,FALSE)-Y$3),IF($G41="L",$N41,$M41),IF($G41="L",$M41,$N41),$B41,$D41))</f>
        <v/>
      </c>
      <c r="Z41" s="122" t="str">
        <f>IF(OR($M41="",$N41=""),"",_xlfn.BETA.INV(ABS(VLOOKUP($S$1,VLookups!$A$28:$B$29,2,FALSE)-Z$3),IF($G41="L",$N41,$M41),IF($G41="L",$M41,$N41),$B41,$D41))</f>
        <v/>
      </c>
      <c r="AA41" s="121" t="str">
        <f>IF(OR($M41="",$N41=""),"",_xlfn.BETA.INV(ABS(VLOOKUP($S$1,VLookups!$A$28:$B$29,2,FALSE)-AA$3),IF($G41="L",$N41,$M41),IF($G41="L",$M41,$N41),$B41,$D41))</f>
        <v/>
      </c>
      <c r="AB41" s="122" t="str">
        <f>IF(OR($M41="",$N41=""),"",_xlfn.BETA.INV(ABS(VLOOKUP($S$1,VLookups!$A$28:$B$29,2,FALSE)-AB$3),IF($G41="L",$N41,$M41),IF($G41="L",$M41,$N41),$B41,$D41))</f>
        <v/>
      </c>
      <c r="AC41" s="121" t="str">
        <f>IF(OR($M41="",$N41=""),"",_xlfn.BETA.INV(ABS(VLOOKUP($S$1,VLookups!$A$28:$B$29,2,FALSE)-AC$3),IF($G41="L",$N41,$M41),IF($G41="L",$M41,$N41),$B41,$D41))</f>
        <v/>
      </c>
      <c r="AD41" s="122" t="str">
        <f>IF(OR($M41="",$N41=""),"",_xlfn.BETA.INV(ABS(VLOOKUP($S$1,VLookups!$A$28:$B$29,2,FALSE)-AD$3),IF($G41="L",$N41,$M41),IF($G41="L",$M41,$N41),$B41,$D41))</f>
        <v/>
      </c>
      <c r="AE41" s="121" t="str">
        <f>IF(OR($M41="",$N41=""),"",_xlfn.BETA.INV(ABS(VLOOKUP($S$1,VLookups!$A$28:$B$29,2,FALSE)-AE$3),IF($G41="L",$N41,$M41),IF($G41="L",$M41,$N41),$B41,$D41))</f>
        <v/>
      </c>
      <c r="AF41" s="122" t="str">
        <f>IF(OR($M41="",$N41=""),"",_xlfn.BETA.INV(ABS(VLOOKUP($S$1,VLookups!$A$28:$B$29,2,FALSE)-AF$3),IF($G41="L",$N41,$M41),IF($G41="L",$M41,$N41),$B41,$D41))</f>
        <v/>
      </c>
      <c r="AG41" s="17"/>
      <c r="AH41" s="208" t="str">
        <f t="shared" si="13"/>
        <v/>
      </c>
      <c r="AI41" s="206" t="str">
        <f t="shared" si="14"/>
        <v/>
      </c>
      <c r="AJ41" s="190" t="str">
        <f t="shared" ref="AJ41:CU44" si="62">IF(ISNONTEXT($AH41),AI41+$AH41,"")</f>
        <v/>
      </c>
      <c r="AK41" s="190" t="str">
        <f t="shared" si="62"/>
        <v/>
      </c>
      <c r="AL41" s="190" t="str">
        <f t="shared" si="62"/>
        <v/>
      </c>
      <c r="AM41" s="190" t="str">
        <f t="shared" si="62"/>
        <v/>
      </c>
      <c r="AN41" s="190" t="str">
        <f t="shared" si="62"/>
        <v/>
      </c>
      <c r="AO41" s="190" t="str">
        <f t="shared" si="62"/>
        <v/>
      </c>
      <c r="AP41" s="190" t="str">
        <f t="shared" si="62"/>
        <v/>
      </c>
      <c r="AQ41" s="190" t="str">
        <f t="shared" si="62"/>
        <v/>
      </c>
      <c r="AR41" s="190" t="str">
        <f t="shared" si="62"/>
        <v/>
      </c>
      <c r="AS41" s="190" t="str">
        <f t="shared" si="62"/>
        <v/>
      </c>
      <c r="AT41" s="190" t="str">
        <f t="shared" si="62"/>
        <v/>
      </c>
      <c r="AU41" s="190" t="str">
        <f t="shared" si="62"/>
        <v/>
      </c>
      <c r="AV41" s="190" t="str">
        <f t="shared" si="62"/>
        <v/>
      </c>
      <c r="AW41" s="190" t="str">
        <f t="shared" si="62"/>
        <v/>
      </c>
      <c r="AX41" s="190" t="str">
        <f t="shared" si="62"/>
        <v/>
      </c>
      <c r="AY41" s="190" t="str">
        <f t="shared" si="62"/>
        <v/>
      </c>
      <c r="AZ41" s="190" t="str">
        <f t="shared" si="62"/>
        <v/>
      </c>
      <c r="BA41" s="190" t="str">
        <f t="shared" si="62"/>
        <v/>
      </c>
      <c r="BB41" s="190" t="str">
        <f t="shared" si="62"/>
        <v/>
      </c>
      <c r="BC41" s="190" t="str">
        <f t="shared" si="62"/>
        <v/>
      </c>
      <c r="BD41" s="190" t="str">
        <f t="shared" si="62"/>
        <v/>
      </c>
      <c r="BE41" s="190" t="str">
        <f t="shared" si="62"/>
        <v/>
      </c>
      <c r="BF41" s="190" t="str">
        <f t="shared" si="62"/>
        <v/>
      </c>
      <c r="BG41" s="190" t="str">
        <f t="shared" si="62"/>
        <v/>
      </c>
      <c r="BH41" s="190" t="str">
        <f t="shared" si="62"/>
        <v/>
      </c>
      <c r="BI41" s="190" t="str">
        <f t="shared" si="62"/>
        <v/>
      </c>
      <c r="BJ41" s="190" t="str">
        <f t="shared" si="62"/>
        <v/>
      </c>
      <c r="BK41" s="190" t="str">
        <f t="shared" si="62"/>
        <v/>
      </c>
      <c r="BL41" s="190" t="str">
        <f t="shared" si="62"/>
        <v/>
      </c>
      <c r="BM41" s="190" t="str">
        <f t="shared" si="62"/>
        <v/>
      </c>
      <c r="BN41" s="190" t="str">
        <f t="shared" si="62"/>
        <v/>
      </c>
      <c r="BO41" s="190" t="str">
        <f t="shared" si="62"/>
        <v/>
      </c>
      <c r="BP41" s="190" t="str">
        <f t="shared" si="62"/>
        <v/>
      </c>
      <c r="BQ41" s="190" t="str">
        <f t="shared" si="62"/>
        <v/>
      </c>
      <c r="BR41" s="190" t="str">
        <f t="shared" si="62"/>
        <v/>
      </c>
      <c r="BS41" s="190" t="str">
        <f t="shared" si="62"/>
        <v/>
      </c>
      <c r="BT41" s="190" t="str">
        <f t="shared" si="62"/>
        <v/>
      </c>
      <c r="BU41" s="190" t="str">
        <f t="shared" si="62"/>
        <v/>
      </c>
      <c r="BV41" s="190" t="str">
        <f t="shared" si="62"/>
        <v/>
      </c>
      <c r="BW41" s="190" t="str">
        <f t="shared" si="62"/>
        <v/>
      </c>
      <c r="BX41" s="190" t="str">
        <f t="shared" si="62"/>
        <v/>
      </c>
      <c r="BY41" s="190" t="str">
        <f t="shared" si="62"/>
        <v/>
      </c>
      <c r="BZ41" s="190" t="str">
        <f t="shared" si="62"/>
        <v/>
      </c>
      <c r="CA41" s="190" t="str">
        <f t="shared" si="62"/>
        <v/>
      </c>
      <c r="CB41" s="190" t="str">
        <f t="shared" si="62"/>
        <v/>
      </c>
      <c r="CC41" s="190" t="str">
        <f t="shared" si="62"/>
        <v/>
      </c>
      <c r="CD41" s="190" t="str">
        <f t="shared" si="62"/>
        <v/>
      </c>
      <c r="CE41" s="190" t="str">
        <f t="shared" si="62"/>
        <v/>
      </c>
      <c r="CF41" s="190" t="str">
        <f t="shared" si="62"/>
        <v/>
      </c>
      <c r="CG41" s="190" t="str">
        <f t="shared" si="62"/>
        <v/>
      </c>
      <c r="CH41" s="190" t="str">
        <f t="shared" si="62"/>
        <v/>
      </c>
      <c r="CI41" s="190" t="str">
        <f t="shared" si="62"/>
        <v/>
      </c>
      <c r="CJ41" s="190" t="str">
        <f t="shared" si="62"/>
        <v/>
      </c>
      <c r="CK41" s="190" t="str">
        <f t="shared" si="62"/>
        <v/>
      </c>
      <c r="CL41" s="190" t="str">
        <f t="shared" si="62"/>
        <v/>
      </c>
      <c r="CM41" s="190" t="str">
        <f t="shared" si="62"/>
        <v/>
      </c>
      <c r="CN41" s="190" t="str">
        <f t="shared" si="62"/>
        <v/>
      </c>
      <c r="CO41" s="190" t="str">
        <f t="shared" si="62"/>
        <v/>
      </c>
      <c r="CP41" s="190" t="str">
        <f t="shared" si="62"/>
        <v/>
      </c>
      <c r="CQ41" s="190" t="str">
        <f t="shared" si="62"/>
        <v/>
      </c>
      <c r="CR41" s="190" t="str">
        <f t="shared" si="62"/>
        <v/>
      </c>
      <c r="CS41" s="190" t="str">
        <f t="shared" si="62"/>
        <v/>
      </c>
      <c r="CT41" s="190" t="str">
        <f t="shared" si="62"/>
        <v/>
      </c>
      <c r="CU41" s="190" t="str">
        <f t="shared" si="62"/>
        <v/>
      </c>
      <c r="CV41" s="190" t="str">
        <f t="shared" si="53"/>
        <v/>
      </c>
      <c r="CW41" s="190" t="str">
        <f t="shared" si="53"/>
        <v/>
      </c>
      <c r="CX41" s="190" t="str">
        <f t="shared" si="53"/>
        <v/>
      </c>
      <c r="CY41" s="190" t="str">
        <f t="shared" si="53"/>
        <v/>
      </c>
      <c r="CZ41" s="190" t="str">
        <f t="shared" si="53"/>
        <v/>
      </c>
      <c r="DA41" s="190" t="str">
        <f t="shared" si="53"/>
        <v/>
      </c>
      <c r="DB41" s="190" t="str">
        <f t="shared" si="53"/>
        <v/>
      </c>
      <c r="DC41" s="190" t="str">
        <f t="shared" si="53"/>
        <v/>
      </c>
      <c r="DD41" s="190" t="str">
        <f t="shared" si="53"/>
        <v/>
      </c>
      <c r="DE41" s="190" t="str">
        <f t="shared" si="53"/>
        <v/>
      </c>
      <c r="DF41" s="190" t="str">
        <f t="shared" si="53"/>
        <v/>
      </c>
      <c r="DG41" s="190" t="str">
        <f t="shared" si="53"/>
        <v/>
      </c>
      <c r="DH41" s="190" t="str">
        <f t="shared" si="53"/>
        <v/>
      </c>
      <c r="DI41" s="190" t="str">
        <f t="shared" si="53"/>
        <v/>
      </c>
      <c r="DJ41" s="190" t="str">
        <f t="shared" si="53"/>
        <v/>
      </c>
      <c r="DK41" s="190" t="str">
        <f t="shared" si="53"/>
        <v/>
      </c>
      <c r="DL41" s="190" t="str">
        <f t="shared" si="53"/>
        <v/>
      </c>
      <c r="DM41" s="190" t="str">
        <f t="shared" si="53"/>
        <v/>
      </c>
      <c r="DN41" s="190" t="str">
        <f t="shared" si="53"/>
        <v/>
      </c>
      <c r="DO41" s="190" t="str">
        <f t="shared" si="53"/>
        <v/>
      </c>
      <c r="DP41" s="190" t="str">
        <f t="shared" si="53"/>
        <v/>
      </c>
      <c r="DQ41" s="190" t="str">
        <f t="shared" si="53"/>
        <v/>
      </c>
      <c r="DR41" s="190" t="str">
        <f t="shared" si="53"/>
        <v/>
      </c>
      <c r="DS41" s="190" t="str">
        <f t="shared" si="53"/>
        <v/>
      </c>
      <c r="DT41" s="190" t="str">
        <f t="shared" si="53"/>
        <v/>
      </c>
      <c r="DU41" s="190" t="str">
        <f t="shared" si="53"/>
        <v/>
      </c>
      <c r="DV41" s="190" t="str">
        <f t="shared" si="53"/>
        <v/>
      </c>
      <c r="DW41" s="190" t="str">
        <f t="shared" si="53"/>
        <v/>
      </c>
      <c r="DX41" s="190" t="str">
        <f t="shared" si="53"/>
        <v/>
      </c>
      <c r="DY41" s="190" t="str">
        <f t="shared" si="53"/>
        <v/>
      </c>
      <c r="DZ41" s="190" t="str">
        <f t="shared" si="53"/>
        <v/>
      </c>
      <c r="EA41" s="190" t="str">
        <f t="shared" si="53"/>
        <v/>
      </c>
      <c r="EB41" s="190" t="str">
        <f t="shared" si="53"/>
        <v/>
      </c>
      <c r="EC41" s="190" t="str">
        <f t="shared" si="53"/>
        <v/>
      </c>
      <c r="ED41" s="190" t="str">
        <f t="shared" si="53"/>
        <v/>
      </c>
      <c r="EE41" s="206" t="str">
        <f t="shared" si="16"/>
        <v/>
      </c>
      <c r="EF41" s="207" t="e">
        <f t="shared" si="41"/>
        <v>#N/A</v>
      </c>
      <c r="EG41" s="207" t="e">
        <f t="shared" si="41"/>
        <v>#N/A</v>
      </c>
      <c r="EH41" s="207" t="e">
        <f t="shared" si="41"/>
        <v>#N/A</v>
      </c>
      <c r="EI41" s="207" t="e">
        <f t="shared" si="41"/>
        <v>#N/A</v>
      </c>
      <c r="EJ41" s="207" t="e">
        <f t="shared" si="41"/>
        <v>#N/A</v>
      </c>
      <c r="EK41" s="207" t="e">
        <f t="shared" si="41"/>
        <v>#N/A</v>
      </c>
      <c r="EL41" s="207" t="e">
        <f t="shared" si="41"/>
        <v>#N/A</v>
      </c>
      <c r="EM41" s="207" t="e">
        <f t="shared" si="41"/>
        <v>#N/A</v>
      </c>
      <c r="EN41" s="207" t="e">
        <f t="shared" si="41"/>
        <v>#N/A</v>
      </c>
      <c r="EO41" s="207" t="e">
        <f t="shared" si="41"/>
        <v>#N/A</v>
      </c>
      <c r="EP41" s="207" t="e">
        <f t="shared" si="41"/>
        <v>#N/A</v>
      </c>
      <c r="EQ41" s="207" t="e">
        <f t="shared" si="41"/>
        <v>#N/A</v>
      </c>
      <c r="ER41" s="207" t="e">
        <f t="shared" si="41"/>
        <v>#N/A</v>
      </c>
      <c r="ES41" s="207" t="e">
        <f t="shared" si="41"/>
        <v>#N/A</v>
      </c>
      <c r="ET41" s="207" t="e">
        <f t="shared" si="41"/>
        <v>#N/A</v>
      </c>
      <c r="EU41" s="207" t="e">
        <f t="shared" si="41"/>
        <v>#N/A</v>
      </c>
      <c r="EV41" s="207" t="e">
        <f t="shared" si="60"/>
        <v>#N/A</v>
      </c>
      <c r="EW41" s="207" t="e">
        <f t="shared" si="60"/>
        <v>#N/A</v>
      </c>
      <c r="EX41" s="207" t="e">
        <f t="shared" si="60"/>
        <v>#N/A</v>
      </c>
      <c r="EY41" s="207" t="e">
        <f t="shared" si="60"/>
        <v>#N/A</v>
      </c>
      <c r="EZ41" s="207" t="e">
        <f t="shared" si="60"/>
        <v>#N/A</v>
      </c>
      <c r="FA41" s="207" t="e">
        <f t="shared" si="60"/>
        <v>#N/A</v>
      </c>
      <c r="FB41" s="207" t="e">
        <f t="shared" si="60"/>
        <v>#N/A</v>
      </c>
      <c r="FC41" s="207" t="e">
        <f t="shared" si="56"/>
        <v>#N/A</v>
      </c>
      <c r="FD41" s="207" t="e">
        <f t="shared" si="56"/>
        <v>#N/A</v>
      </c>
      <c r="FE41" s="207" t="e">
        <f t="shared" si="56"/>
        <v>#N/A</v>
      </c>
      <c r="FF41" s="207" t="e">
        <f t="shared" si="56"/>
        <v>#N/A</v>
      </c>
      <c r="FG41" s="207" t="e">
        <f t="shared" si="56"/>
        <v>#N/A</v>
      </c>
      <c r="FH41" s="207" t="e">
        <f t="shared" si="42"/>
        <v>#N/A</v>
      </c>
      <c r="FI41" s="207" t="e">
        <f t="shared" si="42"/>
        <v>#N/A</v>
      </c>
      <c r="FJ41" s="207" t="e">
        <f t="shared" si="42"/>
        <v>#N/A</v>
      </c>
      <c r="FK41" s="207" t="e">
        <f t="shared" si="42"/>
        <v>#N/A</v>
      </c>
      <c r="FL41" s="207" t="e">
        <f t="shared" si="42"/>
        <v>#N/A</v>
      </c>
      <c r="FM41" s="207" t="e">
        <f t="shared" si="42"/>
        <v>#N/A</v>
      </c>
      <c r="FN41" s="207" t="e">
        <f t="shared" si="42"/>
        <v>#N/A</v>
      </c>
      <c r="FO41" s="207" t="e">
        <f t="shared" si="42"/>
        <v>#N/A</v>
      </c>
      <c r="FP41" s="207" t="e">
        <f t="shared" si="42"/>
        <v>#N/A</v>
      </c>
      <c r="FQ41" s="207" t="e">
        <f t="shared" si="42"/>
        <v>#N/A</v>
      </c>
      <c r="FR41" s="207" t="e">
        <f t="shared" si="42"/>
        <v>#N/A</v>
      </c>
      <c r="FS41" s="207" t="e">
        <f t="shared" si="42"/>
        <v>#N/A</v>
      </c>
      <c r="FT41" s="207" t="e">
        <f t="shared" si="42"/>
        <v>#N/A</v>
      </c>
      <c r="FU41" s="207" t="e">
        <f t="shared" si="42"/>
        <v>#N/A</v>
      </c>
      <c r="FV41" s="207" t="e">
        <f t="shared" si="42"/>
        <v>#N/A</v>
      </c>
      <c r="FW41" s="207" t="e">
        <f t="shared" si="42"/>
        <v>#N/A</v>
      </c>
      <c r="FX41" s="207" t="e">
        <f t="shared" si="61"/>
        <v>#N/A</v>
      </c>
      <c r="FY41" s="207" t="e">
        <f t="shared" si="57"/>
        <v>#N/A</v>
      </c>
      <c r="FZ41" s="207" t="e">
        <f t="shared" si="57"/>
        <v>#N/A</v>
      </c>
      <c r="GA41" s="207" t="e">
        <f t="shared" si="57"/>
        <v>#N/A</v>
      </c>
      <c r="GB41" s="207" t="e">
        <f t="shared" si="57"/>
        <v>#N/A</v>
      </c>
      <c r="GC41" s="207" t="e">
        <f t="shared" si="57"/>
        <v>#N/A</v>
      </c>
      <c r="GD41" s="207" t="e">
        <f t="shared" si="57"/>
        <v>#N/A</v>
      </c>
      <c r="GE41" s="207" t="e">
        <f t="shared" si="57"/>
        <v>#N/A</v>
      </c>
      <c r="GF41" s="207" t="e">
        <f t="shared" si="57"/>
        <v>#N/A</v>
      </c>
      <c r="GG41" s="207" t="e">
        <f t="shared" si="57"/>
        <v>#N/A</v>
      </c>
      <c r="GH41" s="207" t="e">
        <f t="shared" si="57"/>
        <v>#N/A</v>
      </c>
      <c r="GI41" s="207" t="e">
        <f t="shared" si="57"/>
        <v>#N/A</v>
      </c>
      <c r="GJ41" s="207" t="e">
        <f t="shared" si="57"/>
        <v>#N/A</v>
      </c>
      <c r="GK41" s="207" t="e">
        <f t="shared" si="57"/>
        <v>#N/A</v>
      </c>
      <c r="GL41" s="207" t="e">
        <f t="shared" si="57"/>
        <v>#N/A</v>
      </c>
      <c r="GM41" s="207" t="e">
        <f t="shared" si="57"/>
        <v>#N/A</v>
      </c>
      <c r="GN41" s="207" t="e">
        <f t="shared" si="57"/>
        <v>#N/A</v>
      </c>
      <c r="GO41" s="207" t="e">
        <f t="shared" si="58"/>
        <v>#N/A</v>
      </c>
      <c r="GP41" s="207" t="e">
        <f t="shared" si="58"/>
        <v>#N/A</v>
      </c>
      <c r="GQ41" s="207" t="e">
        <f t="shared" si="39"/>
        <v>#N/A</v>
      </c>
      <c r="GR41" s="207" t="e">
        <f t="shared" si="39"/>
        <v>#N/A</v>
      </c>
      <c r="GS41" s="207" t="e">
        <f t="shared" si="39"/>
        <v>#N/A</v>
      </c>
      <c r="GT41" s="207" t="e">
        <f t="shared" si="39"/>
        <v>#N/A</v>
      </c>
      <c r="GU41" s="207" t="e">
        <f t="shared" si="39"/>
        <v>#N/A</v>
      </c>
      <c r="GV41" s="207" t="e">
        <f t="shared" si="39"/>
        <v>#N/A</v>
      </c>
      <c r="GW41" s="207" t="e">
        <f t="shared" si="39"/>
        <v>#N/A</v>
      </c>
      <c r="GX41" s="207" t="e">
        <f t="shared" si="39"/>
        <v>#N/A</v>
      </c>
      <c r="GY41" s="207" t="e">
        <f t="shared" si="39"/>
        <v>#N/A</v>
      </c>
      <c r="GZ41" s="207" t="e">
        <f t="shared" si="39"/>
        <v>#N/A</v>
      </c>
      <c r="HA41" s="207" t="e">
        <f t="shared" si="39"/>
        <v>#N/A</v>
      </c>
      <c r="HB41" s="207" t="e">
        <f t="shared" si="39"/>
        <v>#N/A</v>
      </c>
      <c r="HC41" s="207" t="e">
        <f t="shared" si="39"/>
        <v>#N/A</v>
      </c>
      <c r="HD41" s="207" t="e">
        <f t="shared" si="39"/>
        <v>#N/A</v>
      </c>
      <c r="HE41" s="207" t="e">
        <f t="shared" si="39"/>
        <v>#N/A</v>
      </c>
      <c r="HF41" s="207" t="e">
        <f t="shared" si="55"/>
        <v>#N/A</v>
      </c>
      <c r="HG41" s="207" t="e">
        <f t="shared" si="55"/>
        <v>#N/A</v>
      </c>
      <c r="HH41" s="207" t="e">
        <f t="shared" si="47"/>
        <v>#N/A</v>
      </c>
      <c r="HI41" s="207" t="e">
        <f t="shared" si="47"/>
        <v>#N/A</v>
      </c>
      <c r="HJ41" s="207" t="e">
        <f t="shared" si="47"/>
        <v>#N/A</v>
      </c>
      <c r="HK41" s="207" t="e">
        <f t="shared" si="44"/>
        <v>#N/A</v>
      </c>
      <c r="HL41" s="207" t="e">
        <f t="shared" si="44"/>
        <v>#N/A</v>
      </c>
      <c r="HM41" s="207" t="e">
        <f t="shared" si="44"/>
        <v>#N/A</v>
      </c>
      <c r="HN41" s="207" t="e">
        <f t="shared" si="44"/>
        <v>#N/A</v>
      </c>
      <c r="HO41" s="207" t="e">
        <f t="shared" si="44"/>
        <v>#N/A</v>
      </c>
      <c r="HP41" s="207" t="e">
        <f t="shared" si="44"/>
        <v>#N/A</v>
      </c>
      <c r="HQ41" s="207" t="e">
        <f t="shared" si="44"/>
        <v>#N/A</v>
      </c>
      <c r="HR41" s="207" t="e">
        <f t="shared" si="44"/>
        <v>#N/A</v>
      </c>
      <c r="HS41" s="207" t="e">
        <f t="shared" si="44"/>
        <v>#N/A</v>
      </c>
      <c r="HT41" s="207" t="e">
        <f t="shared" si="44"/>
        <v>#N/A</v>
      </c>
      <c r="HU41" s="207" t="e">
        <f t="shared" si="44"/>
        <v>#N/A</v>
      </c>
      <c r="HV41" s="207" t="e">
        <f t="shared" si="44"/>
        <v>#N/A</v>
      </c>
      <c r="HW41" s="207" t="e">
        <f t="shared" si="44"/>
        <v>#N/A</v>
      </c>
      <c r="HX41" s="207" t="e">
        <f t="shared" si="44"/>
        <v>#N/A</v>
      </c>
      <c r="HY41" s="207" t="e">
        <f t="shared" si="44"/>
        <v>#N/A</v>
      </c>
      <c r="HZ41" s="207" t="e">
        <f t="shared" si="44"/>
        <v>#N/A</v>
      </c>
      <c r="IA41" s="207" t="e">
        <f t="shared" si="45"/>
        <v>#N/A</v>
      </c>
      <c r="IB41" s="207" t="e">
        <f t="shared" si="27"/>
        <v>#N/A</v>
      </c>
    </row>
    <row r="42" spans="1:236" hidden="1" x14ac:dyDescent="0.25">
      <c r="A42" s="22">
        <v>39</v>
      </c>
      <c r="B42" s="124"/>
      <c r="C42" s="124"/>
      <c r="D42" s="124"/>
      <c r="E42" s="119" t="str">
        <f t="shared" si="10"/>
        <v/>
      </c>
      <c r="F42" s="23" t="str">
        <f t="shared" si="11"/>
        <v/>
      </c>
      <c r="G42" s="24" t="str">
        <f t="shared" si="12"/>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0"/>
        <v/>
      </c>
      <c r="K42" s="26"/>
      <c r="L42" s="24" t="str">
        <f>IF(OR(F42="",K42=""),"",MATCH(K42,Confidence!$A$1:$A$10,0))</f>
        <v/>
      </c>
      <c r="M42" s="27" t="str">
        <f t="shared" si="1"/>
        <v/>
      </c>
      <c r="N42" s="27" t="str">
        <f t="shared" si="2"/>
        <v/>
      </c>
      <c r="O42" s="24"/>
      <c r="P42" s="111" t="str">
        <f t="shared" si="3"/>
        <v/>
      </c>
      <c r="Q42" s="111" t="str">
        <f t="shared" si="4"/>
        <v/>
      </c>
      <c r="R42" s="39" t="str">
        <f t="shared" si="5"/>
        <v/>
      </c>
      <c r="S42" s="124"/>
      <c r="T42" s="218" t="str">
        <f>IF(AND(B42&gt;0,C42&gt;0,D42&gt;0,M42&gt;0,N42&gt;0,S42&gt;0,NOT(K42="")),ABS(VLOOKUP($S$1,VLookups!$A$28:$B$29,2,FALSE)-_xlfn.BETA.DIST(S42,IF(G42="L",N42,M42),IF(G42="L",M42,N42),TRUE,B42,D42)),"")</f>
        <v/>
      </c>
      <c r="U42" s="121" t="str">
        <f>IF(OR($M42="",$N42=""),"",_xlfn.BETA.INV(ABS(VLOOKUP($S$1,VLookups!$A$28:$B$29,2,FALSE)-U$3),IF($G42="L",$N42,$M42),IF($G42="L",$M42,$N42),$B42,$D42))</f>
        <v/>
      </c>
      <c r="V42" s="122" t="str">
        <f>IF(OR($M42="",$N42=""),"",_xlfn.BETA.INV(ABS(VLOOKUP($S$1,VLookups!$A$28:$B$29,2,FALSE)-V$3),IF($G42="L",$N42,$M42),IF($G42="L",$M42,$N42),$B42,$D42))</f>
        <v/>
      </c>
      <c r="W42" s="121" t="str">
        <f>IF(OR($M42="",$N42=""),"",_xlfn.BETA.INV(ABS(VLOOKUP($S$1,VLookups!$A$28:$B$29,2,FALSE)-W$3),IF($G42="L",$N42,$M42),IF($G42="L",$M42,$N42),$B42,$D42))</f>
        <v/>
      </c>
      <c r="X42" s="122" t="str">
        <f>IF(OR($M42="",$N42=""),"",_xlfn.BETA.INV(ABS(VLOOKUP($S$1,VLookups!$A$28:$B$29,2,FALSE)-X$3),IF($G42="L",$N42,$M42),IF($G42="L",$M42,$N42),$B42,$D42))</f>
        <v/>
      </c>
      <c r="Y42" s="121" t="str">
        <f>IF(OR($M42="",$N42=""),"",_xlfn.BETA.INV(ABS(VLOOKUP($S$1,VLookups!$A$28:$B$29,2,FALSE)-Y$3),IF($G42="L",$N42,$M42),IF($G42="L",$M42,$N42),$B42,$D42))</f>
        <v/>
      </c>
      <c r="Z42" s="122" t="str">
        <f>IF(OR($M42="",$N42=""),"",_xlfn.BETA.INV(ABS(VLOOKUP($S$1,VLookups!$A$28:$B$29,2,FALSE)-Z$3),IF($G42="L",$N42,$M42),IF($G42="L",$M42,$N42),$B42,$D42))</f>
        <v/>
      </c>
      <c r="AA42" s="121" t="str">
        <f>IF(OR($M42="",$N42=""),"",_xlfn.BETA.INV(ABS(VLOOKUP($S$1,VLookups!$A$28:$B$29,2,FALSE)-AA$3),IF($G42="L",$N42,$M42),IF($G42="L",$M42,$N42),$B42,$D42))</f>
        <v/>
      </c>
      <c r="AB42" s="122" t="str">
        <f>IF(OR($M42="",$N42=""),"",_xlfn.BETA.INV(ABS(VLOOKUP($S$1,VLookups!$A$28:$B$29,2,FALSE)-AB$3),IF($G42="L",$N42,$M42),IF($G42="L",$M42,$N42),$B42,$D42))</f>
        <v/>
      </c>
      <c r="AC42" s="121" t="str">
        <f>IF(OR($M42="",$N42=""),"",_xlfn.BETA.INV(ABS(VLOOKUP($S$1,VLookups!$A$28:$B$29,2,FALSE)-AC$3),IF($G42="L",$N42,$M42),IF($G42="L",$M42,$N42),$B42,$D42))</f>
        <v/>
      </c>
      <c r="AD42" s="122" t="str">
        <f>IF(OR($M42="",$N42=""),"",_xlfn.BETA.INV(ABS(VLOOKUP($S$1,VLookups!$A$28:$B$29,2,FALSE)-AD$3),IF($G42="L",$N42,$M42),IF($G42="L",$M42,$N42),$B42,$D42))</f>
        <v/>
      </c>
      <c r="AE42" s="121" t="str">
        <f>IF(OR($M42="",$N42=""),"",_xlfn.BETA.INV(ABS(VLOOKUP($S$1,VLookups!$A$28:$B$29,2,FALSE)-AE$3),IF($G42="L",$N42,$M42),IF($G42="L",$M42,$N42),$B42,$D42))</f>
        <v/>
      </c>
      <c r="AF42" s="122" t="str">
        <f>IF(OR($M42="",$N42=""),"",_xlfn.BETA.INV(ABS(VLOOKUP($S$1,VLookups!$A$28:$B$29,2,FALSE)-AF$3),IF($G42="L",$N42,$M42),IF($G42="L",$M42,$N42),$B42,$D42))</f>
        <v/>
      </c>
      <c r="AG42" s="17"/>
      <c r="AH42" s="208" t="str">
        <f t="shared" si="13"/>
        <v/>
      </c>
      <c r="AI42" s="206" t="str">
        <f t="shared" si="14"/>
        <v/>
      </c>
      <c r="AJ42" s="190" t="str">
        <f t="shared" si="62"/>
        <v/>
      </c>
      <c r="AK42" s="190" t="str">
        <f t="shared" si="62"/>
        <v/>
      </c>
      <c r="AL42" s="190" t="str">
        <f t="shared" si="62"/>
        <v/>
      </c>
      <c r="AM42" s="190" t="str">
        <f t="shared" si="62"/>
        <v/>
      </c>
      <c r="AN42" s="190" t="str">
        <f t="shared" si="62"/>
        <v/>
      </c>
      <c r="AO42" s="190" t="str">
        <f t="shared" si="62"/>
        <v/>
      </c>
      <c r="AP42" s="190" t="str">
        <f t="shared" si="62"/>
        <v/>
      </c>
      <c r="AQ42" s="190" t="str">
        <f t="shared" si="62"/>
        <v/>
      </c>
      <c r="AR42" s="190" t="str">
        <f t="shared" si="62"/>
        <v/>
      </c>
      <c r="AS42" s="190" t="str">
        <f t="shared" si="62"/>
        <v/>
      </c>
      <c r="AT42" s="190" t="str">
        <f t="shared" si="62"/>
        <v/>
      </c>
      <c r="AU42" s="190" t="str">
        <f t="shared" si="62"/>
        <v/>
      </c>
      <c r="AV42" s="190" t="str">
        <f t="shared" si="62"/>
        <v/>
      </c>
      <c r="AW42" s="190" t="str">
        <f t="shared" si="62"/>
        <v/>
      </c>
      <c r="AX42" s="190" t="str">
        <f t="shared" si="62"/>
        <v/>
      </c>
      <c r="AY42" s="190" t="str">
        <f t="shared" si="62"/>
        <v/>
      </c>
      <c r="AZ42" s="190" t="str">
        <f t="shared" si="62"/>
        <v/>
      </c>
      <c r="BA42" s="190" t="str">
        <f t="shared" si="62"/>
        <v/>
      </c>
      <c r="BB42" s="190" t="str">
        <f t="shared" si="62"/>
        <v/>
      </c>
      <c r="BC42" s="190" t="str">
        <f t="shared" si="62"/>
        <v/>
      </c>
      <c r="BD42" s="190" t="str">
        <f t="shared" si="62"/>
        <v/>
      </c>
      <c r="BE42" s="190" t="str">
        <f t="shared" si="62"/>
        <v/>
      </c>
      <c r="BF42" s="190" t="str">
        <f t="shared" si="62"/>
        <v/>
      </c>
      <c r="BG42" s="190" t="str">
        <f t="shared" si="62"/>
        <v/>
      </c>
      <c r="BH42" s="190" t="str">
        <f t="shared" si="62"/>
        <v/>
      </c>
      <c r="BI42" s="190" t="str">
        <f t="shared" si="62"/>
        <v/>
      </c>
      <c r="BJ42" s="190" t="str">
        <f t="shared" si="62"/>
        <v/>
      </c>
      <c r="BK42" s="190" t="str">
        <f t="shared" si="62"/>
        <v/>
      </c>
      <c r="BL42" s="190" t="str">
        <f t="shared" si="62"/>
        <v/>
      </c>
      <c r="BM42" s="190" t="str">
        <f t="shared" si="62"/>
        <v/>
      </c>
      <c r="BN42" s="190" t="str">
        <f t="shared" si="62"/>
        <v/>
      </c>
      <c r="BO42" s="190" t="str">
        <f t="shared" si="62"/>
        <v/>
      </c>
      <c r="BP42" s="190" t="str">
        <f t="shared" si="62"/>
        <v/>
      </c>
      <c r="BQ42" s="190" t="str">
        <f t="shared" si="62"/>
        <v/>
      </c>
      <c r="BR42" s="190" t="str">
        <f t="shared" si="62"/>
        <v/>
      </c>
      <c r="BS42" s="190" t="str">
        <f t="shared" si="62"/>
        <v/>
      </c>
      <c r="BT42" s="190" t="str">
        <f t="shared" si="62"/>
        <v/>
      </c>
      <c r="BU42" s="190" t="str">
        <f t="shared" si="62"/>
        <v/>
      </c>
      <c r="BV42" s="190" t="str">
        <f t="shared" si="62"/>
        <v/>
      </c>
      <c r="BW42" s="190" t="str">
        <f t="shared" si="62"/>
        <v/>
      </c>
      <c r="BX42" s="190" t="str">
        <f t="shared" si="62"/>
        <v/>
      </c>
      <c r="BY42" s="190" t="str">
        <f t="shared" si="62"/>
        <v/>
      </c>
      <c r="BZ42" s="190" t="str">
        <f t="shared" si="62"/>
        <v/>
      </c>
      <c r="CA42" s="190" t="str">
        <f t="shared" si="62"/>
        <v/>
      </c>
      <c r="CB42" s="190" t="str">
        <f t="shared" si="62"/>
        <v/>
      </c>
      <c r="CC42" s="190" t="str">
        <f t="shared" si="62"/>
        <v/>
      </c>
      <c r="CD42" s="190" t="str">
        <f t="shared" si="62"/>
        <v/>
      </c>
      <c r="CE42" s="190" t="str">
        <f t="shared" si="62"/>
        <v/>
      </c>
      <c r="CF42" s="190" t="str">
        <f t="shared" si="62"/>
        <v/>
      </c>
      <c r="CG42" s="190" t="str">
        <f t="shared" si="62"/>
        <v/>
      </c>
      <c r="CH42" s="190" t="str">
        <f t="shared" si="62"/>
        <v/>
      </c>
      <c r="CI42" s="190" t="str">
        <f t="shared" si="62"/>
        <v/>
      </c>
      <c r="CJ42" s="190" t="str">
        <f t="shared" si="62"/>
        <v/>
      </c>
      <c r="CK42" s="190" t="str">
        <f t="shared" si="62"/>
        <v/>
      </c>
      <c r="CL42" s="190" t="str">
        <f t="shared" si="62"/>
        <v/>
      </c>
      <c r="CM42" s="190" t="str">
        <f t="shared" si="62"/>
        <v/>
      </c>
      <c r="CN42" s="190" t="str">
        <f t="shared" si="62"/>
        <v/>
      </c>
      <c r="CO42" s="190" t="str">
        <f t="shared" si="62"/>
        <v/>
      </c>
      <c r="CP42" s="190" t="str">
        <f t="shared" si="62"/>
        <v/>
      </c>
      <c r="CQ42" s="190" t="str">
        <f t="shared" si="62"/>
        <v/>
      </c>
      <c r="CR42" s="190" t="str">
        <f t="shared" si="62"/>
        <v/>
      </c>
      <c r="CS42" s="190" t="str">
        <f t="shared" si="62"/>
        <v/>
      </c>
      <c r="CT42" s="190" t="str">
        <f t="shared" si="62"/>
        <v/>
      </c>
      <c r="CU42" s="190" t="str">
        <f t="shared" si="62"/>
        <v/>
      </c>
      <c r="CV42" s="190" t="str">
        <f t="shared" si="53"/>
        <v/>
      </c>
      <c r="CW42" s="190" t="str">
        <f t="shared" si="53"/>
        <v/>
      </c>
      <c r="CX42" s="190" t="str">
        <f t="shared" si="53"/>
        <v/>
      </c>
      <c r="CY42" s="190" t="str">
        <f t="shared" si="53"/>
        <v/>
      </c>
      <c r="CZ42" s="190" t="str">
        <f t="shared" si="53"/>
        <v/>
      </c>
      <c r="DA42" s="190" t="str">
        <f t="shared" si="53"/>
        <v/>
      </c>
      <c r="DB42" s="190" t="str">
        <f t="shared" si="53"/>
        <v/>
      </c>
      <c r="DC42" s="190" t="str">
        <f t="shared" si="53"/>
        <v/>
      </c>
      <c r="DD42" s="190" t="str">
        <f t="shared" si="53"/>
        <v/>
      </c>
      <c r="DE42" s="190" t="str">
        <f t="shared" si="53"/>
        <v/>
      </c>
      <c r="DF42" s="190" t="str">
        <f t="shared" si="53"/>
        <v/>
      </c>
      <c r="DG42" s="190" t="str">
        <f t="shared" si="53"/>
        <v/>
      </c>
      <c r="DH42" s="190" t="str">
        <f t="shared" si="53"/>
        <v/>
      </c>
      <c r="DI42" s="190" t="str">
        <f t="shared" si="53"/>
        <v/>
      </c>
      <c r="DJ42" s="190" t="str">
        <f t="shared" si="53"/>
        <v/>
      </c>
      <c r="DK42" s="190" t="str">
        <f t="shared" si="53"/>
        <v/>
      </c>
      <c r="DL42" s="190" t="str">
        <f t="shared" si="53"/>
        <v/>
      </c>
      <c r="DM42" s="190" t="str">
        <f t="shared" si="53"/>
        <v/>
      </c>
      <c r="DN42" s="190" t="str">
        <f t="shared" si="53"/>
        <v/>
      </c>
      <c r="DO42" s="190" t="str">
        <f t="shared" si="53"/>
        <v/>
      </c>
      <c r="DP42" s="190" t="str">
        <f t="shared" si="53"/>
        <v/>
      </c>
      <c r="DQ42" s="190" t="str">
        <f t="shared" si="53"/>
        <v/>
      </c>
      <c r="DR42" s="190" t="str">
        <f t="shared" si="53"/>
        <v/>
      </c>
      <c r="DS42" s="190" t="str">
        <f t="shared" si="53"/>
        <v/>
      </c>
      <c r="DT42" s="190" t="str">
        <f t="shared" si="53"/>
        <v/>
      </c>
      <c r="DU42" s="190" t="str">
        <f t="shared" si="53"/>
        <v/>
      </c>
      <c r="DV42" s="190" t="str">
        <f t="shared" si="53"/>
        <v/>
      </c>
      <c r="DW42" s="190" t="str">
        <f t="shared" si="53"/>
        <v/>
      </c>
      <c r="DX42" s="190" t="str">
        <f t="shared" si="53"/>
        <v/>
      </c>
      <c r="DY42" s="190" t="str">
        <f t="shared" si="53"/>
        <v/>
      </c>
      <c r="DZ42" s="190" t="str">
        <f t="shared" si="53"/>
        <v/>
      </c>
      <c r="EA42" s="190" t="str">
        <f t="shared" si="53"/>
        <v/>
      </c>
      <c r="EB42" s="190" t="str">
        <f t="shared" si="53"/>
        <v/>
      </c>
      <c r="EC42" s="190" t="str">
        <f t="shared" si="53"/>
        <v/>
      </c>
      <c r="ED42" s="190" t="str">
        <f t="shared" si="53"/>
        <v/>
      </c>
      <c r="EE42" s="206" t="str">
        <f t="shared" si="16"/>
        <v/>
      </c>
      <c r="EF42" s="207" t="e">
        <f t="shared" si="41"/>
        <v>#N/A</v>
      </c>
      <c r="EG42" s="207" t="e">
        <f t="shared" si="41"/>
        <v>#N/A</v>
      </c>
      <c r="EH42" s="207" t="e">
        <f t="shared" si="41"/>
        <v>#N/A</v>
      </c>
      <c r="EI42" s="207" t="e">
        <f t="shared" si="41"/>
        <v>#N/A</v>
      </c>
      <c r="EJ42" s="207" t="e">
        <f t="shared" si="41"/>
        <v>#N/A</v>
      </c>
      <c r="EK42" s="207" t="e">
        <f t="shared" si="41"/>
        <v>#N/A</v>
      </c>
      <c r="EL42" s="207" t="e">
        <f t="shared" si="41"/>
        <v>#N/A</v>
      </c>
      <c r="EM42" s="207" t="e">
        <f t="shared" si="41"/>
        <v>#N/A</v>
      </c>
      <c r="EN42" s="207" t="e">
        <f t="shared" si="41"/>
        <v>#N/A</v>
      </c>
      <c r="EO42" s="207" t="e">
        <f t="shared" si="41"/>
        <v>#N/A</v>
      </c>
      <c r="EP42" s="207" t="e">
        <f t="shared" si="41"/>
        <v>#N/A</v>
      </c>
      <c r="EQ42" s="207" t="e">
        <f t="shared" si="41"/>
        <v>#N/A</v>
      </c>
      <c r="ER42" s="207" t="e">
        <f t="shared" si="41"/>
        <v>#N/A</v>
      </c>
      <c r="ES42" s="207" t="e">
        <f t="shared" si="41"/>
        <v>#N/A</v>
      </c>
      <c r="ET42" s="207" t="e">
        <f t="shared" si="41"/>
        <v>#N/A</v>
      </c>
      <c r="EU42" s="207" t="e">
        <f t="shared" si="41"/>
        <v>#N/A</v>
      </c>
      <c r="EV42" s="207" t="e">
        <f t="shared" si="60"/>
        <v>#N/A</v>
      </c>
      <c r="EW42" s="207" t="e">
        <f t="shared" si="60"/>
        <v>#N/A</v>
      </c>
      <c r="EX42" s="207" t="e">
        <f t="shared" si="60"/>
        <v>#N/A</v>
      </c>
      <c r="EY42" s="207" t="e">
        <f t="shared" si="60"/>
        <v>#N/A</v>
      </c>
      <c r="EZ42" s="207" t="e">
        <f t="shared" si="60"/>
        <v>#N/A</v>
      </c>
      <c r="FA42" s="207" t="e">
        <f t="shared" si="60"/>
        <v>#N/A</v>
      </c>
      <c r="FB42" s="207" t="e">
        <f t="shared" si="60"/>
        <v>#N/A</v>
      </c>
      <c r="FC42" s="207" t="e">
        <f t="shared" si="56"/>
        <v>#N/A</v>
      </c>
      <c r="FD42" s="207" t="e">
        <f t="shared" si="56"/>
        <v>#N/A</v>
      </c>
      <c r="FE42" s="207" t="e">
        <f t="shared" si="56"/>
        <v>#N/A</v>
      </c>
      <c r="FF42" s="207" t="e">
        <f t="shared" si="56"/>
        <v>#N/A</v>
      </c>
      <c r="FG42" s="207" t="e">
        <f t="shared" si="56"/>
        <v>#N/A</v>
      </c>
      <c r="FH42" s="207" t="e">
        <f t="shared" si="42"/>
        <v>#N/A</v>
      </c>
      <c r="FI42" s="207" t="e">
        <f t="shared" si="42"/>
        <v>#N/A</v>
      </c>
      <c r="FJ42" s="207" t="e">
        <f t="shared" si="42"/>
        <v>#N/A</v>
      </c>
      <c r="FK42" s="207" t="e">
        <f t="shared" si="42"/>
        <v>#N/A</v>
      </c>
      <c r="FL42" s="207" t="e">
        <f t="shared" si="42"/>
        <v>#N/A</v>
      </c>
      <c r="FM42" s="207" t="e">
        <f t="shared" si="42"/>
        <v>#N/A</v>
      </c>
      <c r="FN42" s="207" t="e">
        <f t="shared" si="42"/>
        <v>#N/A</v>
      </c>
      <c r="FO42" s="207" t="e">
        <f t="shared" si="42"/>
        <v>#N/A</v>
      </c>
      <c r="FP42" s="207" t="e">
        <f t="shared" si="42"/>
        <v>#N/A</v>
      </c>
      <c r="FQ42" s="207" t="e">
        <f t="shared" si="42"/>
        <v>#N/A</v>
      </c>
      <c r="FR42" s="207" t="e">
        <f t="shared" si="42"/>
        <v>#N/A</v>
      </c>
      <c r="FS42" s="207" t="e">
        <f t="shared" si="42"/>
        <v>#N/A</v>
      </c>
      <c r="FT42" s="207" t="e">
        <f t="shared" si="42"/>
        <v>#N/A</v>
      </c>
      <c r="FU42" s="207" t="e">
        <f t="shared" si="42"/>
        <v>#N/A</v>
      </c>
      <c r="FV42" s="207" t="e">
        <f t="shared" si="42"/>
        <v>#N/A</v>
      </c>
      <c r="FW42" s="207" t="e">
        <f t="shared" si="42"/>
        <v>#N/A</v>
      </c>
      <c r="FX42" s="207" t="e">
        <f t="shared" si="61"/>
        <v>#N/A</v>
      </c>
      <c r="FY42" s="207" t="e">
        <f t="shared" si="57"/>
        <v>#N/A</v>
      </c>
      <c r="FZ42" s="207" t="e">
        <f t="shared" si="57"/>
        <v>#N/A</v>
      </c>
      <c r="GA42" s="207" t="e">
        <f t="shared" si="57"/>
        <v>#N/A</v>
      </c>
      <c r="GB42" s="207" t="e">
        <f t="shared" si="57"/>
        <v>#N/A</v>
      </c>
      <c r="GC42" s="207" t="e">
        <f t="shared" si="57"/>
        <v>#N/A</v>
      </c>
      <c r="GD42" s="207" t="e">
        <f t="shared" si="57"/>
        <v>#N/A</v>
      </c>
      <c r="GE42" s="207" t="e">
        <f t="shared" si="57"/>
        <v>#N/A</v>
      </c>
      <c r="GF42" s="207" t="e">
        <f t="shared" si="57"/>
        <v>#N/A</v>
      </c>
      <c r="GG42" s="207" t="e">
        <f t="shared" si="57"/>
        <v>#N/A</v>
      </c>
      <c r="GH42" s="207" t="e">
        <f t="shared" si="57"/>
        <v>#N/A</v>
      </c>
      <c r="GI42" s="207" t="e">
        <f t="shared" si="57"/>
        <v>#N/A</v>
      </c>
      <c r="GJ42" s="207" t="e">
        <f t="shared" si="57"/>
        <v>#N/A</v>
      </c>
      <c r="GK42" s="207" t="e">
        <f t="shared" si="57"/>
        <v>#N/A</v>
      </c>
      <c r="GL42" s="207" t="e">
        <f t="shared" si="57"/>
        <v>#N/A</v>
      </c>
      <c r="GM42" s="207" t="e">
        <f t="shared" si="57"/>
        <v>#N/A</v>
      </c>
      <c r="GN42" s="207" t="e">
        <f t="shared" si="57"/>
        <v>#N/A</v>
      </c>
      <c r="GO42" s="207" t="e">
        <f t="shared" si="58"/>
        <v>#N/A</v>
      </c>
      <c r="GP42" s="207" t="e">
        <f t="shared" si="58"/>
        <v>#N/A</v>
      </c>
      <c r="GQ42" s="207" t="e">
        <f t="shared" si="39"/>
        <v>#N/A</v>
      </c>
      <c r="GR42" s="207" t="e">
        <f t="shared" si="39"/>
        <v>#N/A</v>
      </c>
      <c r="GS42" s="207" t="e">
        <f t="shared" si="39"/>
        <v>#N/A</v>
      </c>
      <c r="GT42" s="207" t="e">
        <f t="shared" si="39"/>
        <v>#N/A</v>
      </c>
      <c r="GU42" s="207" t="e">
        <f t="shared" si="39"/>
        <v>#N/A</v>
      </c>
      <c r="GV42" s="207" t="e">
        <f t="shared" si="39"/>
        <v>#N/A</v>
      </c>
      <c r="GW42" s="207" t="e">
        <f t="shared" si="39"/>
        <v>#N/A</v>
      </c>
      <c r="GX42" s="207" t="e">
        <f t="shared" si="39"/>
        <v>#N/A</v>
      </c>
      <c r="GY42" s="207" t="e">
        <f t="shared" si="39"/>
        <v>#N/A</v>
      </c>
      <c r="GZ42" s="207" t="e">
        <f t="shared" si="39"/>
        <v>#N/A</v>
      </c>
      <c r="HA42" s="207" t="e">
        <f t="shared" si="39"/>
        <v>#N/A</v>
      </c>
      <c r="HB42" s="207" t="e">
        <f t="shared" si="39"/>
        <v>#N/A</v>
      </c>
      <c r="HC42" s="207" t="e">
        <f t="shared" si="39"/>
        <v>#N/A</v>
      </c>
      <c r="HD42" s="207" t="e">
        <f t="shared" si="39"/>
        <v>#N/A</v>
      </c>
      <c r="HE42" s="207" t="e">
        <f t="shared" si="39"/>
        <v>#N/A</v>
      </c>
      <c r="HF42" s="207" t="e">
        <f t="shared" si="55"/>
        <v>#N/A</v>
      </c>
      <c r="HG42" s="207" t="e">
        <f t="shared" si="55"/>
        <v>#N/A</v>
      </c>
      <c r="HH42" s="207" t="e">
        <f t="shared" si="47"/>
        <v>#N/A</v>
      </c>
      <c r="HI42" s="207" t="e">
        <f t="shared" si="47"/>
        <v>#N/A</v>
      </c>
      <c r="HJ42" s="207" t="e">
        <f t="shared" si="47"/>
        <v>#N/A</v>
      </c>
      <c r="HK42" s="207" t="e">
        <f t="shared" si="44"/>
        <v>#N/A</v>
      </c>
      <c r="HL42" s="207" t="e">
        <f t="shared" si="44"/>
        <v>#N/A</v>
      </c>
      <c r="HM42" s="207" t="e">
        <f t="shared" si="44"/>
        <v>#N/A</v>
      </c>
      <c r="HN42" s="207" t="e">
        <f t="shared" si="44"/>
        <v>#N/A</v>
      </c>
      <c r="HO42" s="207" t="e">
        <f t="shared" si="44"/>
        <v>#N/A</v>
      </c>
      <c r="HP42" s="207" t="e">
        <f t="shared" si="44"/>
        <v>#N/A</v>
      </c>
      <c r="HQ42" s="207" t="e">
        <f t="shared" si="44"/>
        <v>#N/A</v>
      </c>
      <c r="HR42" s="207" t="e">
        <f t="shared" si="44"/>
        <v>#N/A</v>
      </c>
      <c r="HS42" s="207" t="e">
        <f t="shared" si="44"/>
        <v>#N/A</v>
      </c>
      <c r="HT42" s="207" t="e">
        <f t="shared" si="44"/>
        <v>#N/A</v>
      </c>
      <c r="HU42" s="207" t="e">
        <f t="shared" si="44"/>
        <v>#N/A</v>
      </c>
      <c r="HV42" s="207" t="e">
        <f t="shared" si="44"/>
        <v>#N/A</v>
      </c>
      <c r="HW42" s="207" t="e">
        <f t="shared" si="44"/>
        <v>#N/A</v>
      </c>
      <c r="HX42" s="207" t="e">
        <f t="shared" si="44"/>
        <v>#N/A</v>
      </c>
      <c r="HY42" s="207" t="e">
        <f t="shared" ref="HY42:IB103" si="63">IF(ISNONTEXT($Q42),IF($G42="R",_xlfn.BETA.DIST(EB42,$M42,$N42,FALSE,$B42,$D42),_xlfn.BETA.DIST(EB42,$N42,$M42,FALSE,$B42,$D42)),NA())</f>
        <v>#N/A</v>
      </c>
      <c r="HZ42" s="207" t="e">
        <f t="shared" si="63"/>
        <v>#N/A</v>
      </c>
      <c r="IA42" s="207" t="e">
        <f t="shared" si="45"/>
        <v>#N/A</v>
      </c>
      <c r="IB42" s="207" t="e">
        <f t="shared" si="27"/>
        <v>#N/A</v>
      </c>
    </row>
    <row r="43" spans="1:236" hidden="1" x14ac:dyDescent="0.25">
      <c r="A43" s="22">
        <v>40</v>
      </c>
      <c r="B43" s="124"/>
      <c r="C43" s="124"/>
      <c r="D43" s="124"/>
      <c r="E43" s="119" t="str">
        <f t="shared" si="10"/>
        <v/>
      </c>
      <c r="F43" s="23" t="str">
        <f t="shared" si="11"/>
        <v/>
      </c>
      <c r="G43" s="24" t="str">
        <f t="shared" si="12"/>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0"/>
        <v/>
      </c>
      <c r="K43" s="26"/>
      <c r="L43" s="24" t="str">
        <f>IF(OR(F43="",K43=""),"",MATCH(K43,Confidence!$A$1:$A$10,0))</f>
        <v/>
      </c>
      <c r="M43" s="27" t="str">
        <f t="shared" si="1"/>
        <v/>
      </c>
      <c r="N43" s="27" t="str">
        <f t="shared" si="2"/>
        <v/>
      </c>
      <c r="O43" s="24"/>
      <c r="P43" s="111" t="str">
        <f t="shared" si="3"/>
        <v/>
      </c>
      <c r="Q43" s="111" t="str">
        <f t="shared" si="4"/>
        <v/>
      </c>
      <c r="R43" s="39" t="str">
        <f t="shared" si="5"/>
        <v/>
      </c>
      <c r="S43" s="124"/>
      <c r="T43" s="218" t="str">
        <f>IF(AND(B43&gt;0,C43&gt;0,D43&gt;0,M43&gt;0,N43&gt;0,S43&gt;0,NOT(K43="")),ABS(VLOOKUP($S$1,VLookups!$A$28:$B$29,2,FALSE)-_xlfn.BETA.DIST(S43,IF(G43="L",N43,M43),IF(G43="L",M43,N43),TRUE,B43,D43)),"")</f>
        <v/>
      </c>
      <c r="U43" s="121" t="str">
        <f>IF(OR($M43="",$N43=""),"",_xlfn.BETA.INV(ABS(VLOOKUP($S$1,VLookups!$A$28:$B$29,2,FALSE)-U$3),IF($G43="L",$N43,$M43),IF($G43="L",$M43,$N43),$B43,$D43))</f>
        <v/>
      </c>
      <c r="V43" s="122" t="str">
        <f>IF(OR($M43="",$N43=""),"",_xlfn.BETA.INV(ABS(VLOOKUP($S$1,VLookups!$A$28:$B$29,2,FALSE)-V$3),IF($G43="L",$N43,$M43),IF($G43="L",$M43,$N43),$B43,$D43))</f>
        <v/>
      </c>
      <c r="W43" s="121" t="str">
        <f>IF(OR($M43="",$N43=""),"",_xlfn.BETA.INV(ABS(VLOOKUP($S$1,VLookups!$A$28:$B$29,2,FALSE)-W$3),IF($G43="L",$N43,$M43),IF($G43="L",$M43,$N43),$B43,$D43))</f>
        <v/>
      </c>
      <c r="X43" s="122" t="str">
        <f>IF(OR($M43="",$N43=""),"",_xlfn.BETA.INV(ABS(VLOOKUP($S$1,VLookups!$A$28:$B$29,2,FALSE)-X$3),IF($G43="L",$N43,$M43),IF($G43="L",$M43,$N43),$B43,$D43))</f>
        <v/>
      </c>
      <c r="Y43" s="121" t="str">
        <f>IF(OR($M43="",$N43=""),"",_xlfn.BETA.INV(ABS(VLOOKUP($S$1,VLookups!$A$28:$B$29,2,FALSE)-Y$3),IF($G43="L",$N43,$M43),IF($G43="L",$M43,$N43),$B43,$D43))</f>
        <v/>
      </c>
      <c r="Z43" s="122" t="str">
        <f>IF(OR($M43="",$N43=""),"",_xlfn.BETA.INV(ABS(VLOOKUP($S$1,VLookups!$A$28:$B$29,2,FALSE)-Z$3),IF($G43="L",$N43,$M43),IF($G43="L",$M43,$N43),$B43,$D43))</f>
        <v/>
      </c>
      <c r="AA43" s="121" t="str">
        <f>IF(OR($M43="",$N43=""),"",_xlfn.BETA.INV(ABS(VLOOKUP($S$1,VLookups!$A$28:$B$29,2,FALSE)-AA$3),IF($G43="L",$N43,$M43),IF($G43="L",$M43,$N43),$B43,$D43))</f>
        <v/>
      </c>
      <c r="AB43" s="122" t="str">
        <f>IF(OR($M43="",$N43=""),"",_xlfn.BETA.INV(ABS(VLOOKUP($S$1,VLookups!$A$28:$B$29,2,FALSE)-AB$3),IF($G43="L",$N43,$M43),IF($G43="L",$M43,$N43),$B43,$D43))</f>
        <v/>
      </c>
      <c r="AC43" s="121" t="str">
        <f>IF(OR($M43="",$N43=""),"",_xlfn.BETA.INV(ABS(VLOOKUP($S$1,VLookups!$A$28:$B$29,2,FALSE)-AC$3),IF($G43="L",$N43,$M43),IF($G43="L",$M43,$N43),$B43,$D43))</f>
        <v/>
      </c>
      <c r="AD43" s="122" t="str">
        <f>IF(OR($M43="",$N43=""),"",_xlfn.BETA.INV(ABS(VLOOKUP($S$1,VLookups!$A$28:$B$29,2,FALSE)-AD$3),IF($G43="L",$N43,$M43),IF($G43="L",$M43,$N43),$B43,$D43))</f>
        <v/>
      </c>
      <c r="AE43" s="121" t="str">
        <f>IF(OR($M43="",$N43=""),"",_xlfn.BETA.INV(ABS(VLOOKUP($S$1,VLookups!$A$28:$B$29,2,FALSE)-AE$3),IF($G43="L",$N43,$M43),IF($G43="L",$M43,$N43),$B43,$D43))</f>
        <v/>
      </c>
      <c r="AF43" s="122" t="str">
        <f>IF(OR($M43="",$N43=""),"",_xlfn.BETA.INV(ABS(VLOOKUP($S$1,VLookups!$A$28:$B$29,2,FALSE)-AF$3),IF($G43="L",$N43,$M43),IF($G43="L",$M43,$N43),$B43,$D43))</f>
        <v/>
      </c>
      <c r="AG43" s="17"/>
      <c r="AH43" s="208" t="str">
        <f t="shared" si="13"/>
        <v/>
      </c>
      <c r="AI43" s="206" t="str">
        <f t="shared" si="14"/>
        <v/>
      </c>
      <c r="AJ43" s="190" t="str">
        <f t="shared" si="62"/>
        <v/>
      </c>
      <c r="AK43" s="190" t="str">
        <f t="shared" si="62"/>
        <v/>
      </c>
      <c r="AL43" s="190" t="str">
        <f t="shared" si="62"/>
        <v/>
      </c>
      <c r="AM43" s="190" t="str">
        <f t="shared" si="62"/>
        <v/>
      </c>
      <c r="AN43" s="190" t="str">
        <f t="shared" si="62"/>
        <v/>
      </c>
      <c r="AO43" s="190" t="str">
        <f t="shared" si="62"/>
        <v/>
      </c>
      <c r="AP43" s="190" t="str">
        <f t="shared" si="62"/>
        <v/>
      </c>
      <c r="AQ43" s="190" t="str">
        <f t="shared" si="62"/>
        <v/>
      </c>
      <c r="AR43" s="190" t="str">
        <f t="shared" si="62"/>
        <v/>
      </c>
      <c r="AS43" s="190" t="str">
        <f t="shared" si="62"/>
        <v/>
      </c>
      <c r="AT43" s="190" t="str">
        <f t="shared" si="62"/>
        <v/>
      </c>
      <c r="AU43" s="190" t="str">
        <f t="shared" si="62"/>
        <v/>
      </c>
      <c r="AV43" s="190" t="str">
        <f t="shared" si="62"/>
        <v/>
      </c>
      <c r="AW43" s="190" t="str">
        <f t="shared" si="62"/>
        <v/>
      </c>
      <c r="AX43" s="190" t="str">
        <f t="shared" si="62"/>
        <v/>
      </c>
      <c r="AY43" s="190" t="str">
        <f t="shared" si="62"/>
        <v/>
      </c>
      <c r="AZ43" s="190" t="str">
        <f t="shared" si="62"/>
        <v/>
      </c>
      <c r="BA43" s="190" t="str">
        <f t="shared" si="62"/>
        <v/>
      </c>
      <c r="BB43" s="190" t="str">
        <f t="shared" si="62"/>
        <v/>
      </c>
      <c r="BC43" s="190" t="str">
        <f t="shared" si="62"/>
        <v/>
      </c>
      <c r="BD43" s="190" t="str">
        <f t="shared" si="62"/>
        <v/>
      </c>
      <c r="BE43" s="190" t="str">
        <f t="shared" si="62"/>
        <v/>
      </c>
      <c r="BF43" s="190" t="str">
        <f t="shared" si="62"/>
        <v/>
      </c>
      <c r="BG43" s="190" t="str">
        <f t="shared" si="62"/>
        <v/>
      </c>
      <c r="BH43" s="190" t="str">
        <f t="shared" si="62"/>
        <v/>
      </c>
      <c r="BI43" s="190" t="str">
        <f t="shared" si="62"/>
        <v/>
      </c>
      <c r="BJ43" s="190" t="str">
        <f t="shared" si="62"/>
        <v/>
      </c>
      <c r="BK43" s="190" t="str">
        <f t="shared" si="62"/>
        <v/>
      </c>
      <c r="BL43" s="190" t="str">
        <f t="shared" si="62"/>
        <v/>
      </c>
      <c r="BM43" s="190" t="str">
        <f t="shared" si="62"/>
        <v/>
      </c>
      <c r="BN43" s="190" t="str">
        <f t="shared" si="62"/>
        <v/>
      </c>
      <c r="BO43" s="190" t="str">
        <f t="shared" si="62"/>
        <v/>
      </c>
      <c r="BP43" s="190" t="str">
        <f t="shared" si="62"/>
        <v/>
      </c>
      <c r="BQ43" s="190" t="str">
        <f t="shared" si="62"/>
        <v/>
      </c>
      <c r="BR43" s="190" t="str">
        <f t="shared" si="62"/>
        <v/>
      </c>
      <c r="BS43" s="190" t="str">
        <f t="shared" si="62"/>
        <v/>
      </c>
      <c r="BT43" s="190" t="str">
        <f t="shared" si="62"/>
        <v/>
      </c>
      <c r="BU43" s="190" t="str">
        <f t="shared" si="62"/>
        <v/>
      </c>
      <c r="BV43" s="190" t="str">
        <f t="shared" si="62"/>
        <v/>
      </c>
      <c r="BW43" s="190" t="str">
        <f t="shared" si="62"/>
        <v/>
      </c>
      <c r="BX43" s="190" t="str">
        <f t="shared" si="62"/>
        <v/>
      </c>
      <c r="BY43" s="190" t="str">
        <f t="shared" si="62"/>
        <v/>
      </c>
      <c r="BZ43" s="190" t="str">
        <f t="shared" si="62"/>
        <v/>
      </c>
      <c r="CA43" s="190" t="str">
        <f t="shared" si="62"/>
        <v/>
      </c>
      <c r="CB43" s="190" t="str">
        <f t="shared" si="62"/>
        <v/>
      </c>
      <c r="CC43" s="190" t="str">
        <f t="shared" si="62"/>
        <v/>
      </c>
      <c r="CD43" s="190" t="str">
        <f t="shared" si="62"/>
        <v/>
      </c>
      <c r="CE43" s="190" t="str">
        <f t="shared" si="62"/>
        <v/>
      </c>
      <c r="CF43" s="190" t="str">
        <f t="shared" si="62"/>
        <v/>
      </c>
      <c r="CG43" s="190" t="str">
        <f t="shared" si="62"/>
        <v/>
      </c>
      <c r="CH43" s="190" t="str">
        <f t="shared" si="62"/>
        <v/>
      </c>
      <c r="CI43" s="190" t="str">
        <f t="shared" si="62"/>
        <v/>
      </c>
      <c r="CJ43" s="190" t="str">
        <f t="shared" si="62"/>
        <v/>
      </c>
      <c r="CK43" s="190" t="str">
        <f t="shared" si="62"/>
        <v/>
      </c>
      <c r="CL43" s="190" t="str">
        <f t="shared" si="62"/>
        <v/>
      </c>
      <c r="CM43" s="190" t="str">
        <f t="shared" si="62"/>
        <v/>
      </c>
      <c r="CN43" s="190" t="str">
        <f t="shared" si="62"/>
        <v/>
      </c>
      <c r="CO43" s="190" t="str">
        <f t="shared" si="62"/>
        <v/>
      </c>
      <c r="CP43" s="190" t="str">
        <f t="shared" si="62"/>
        <v/>
      </c>
      <c r="CQ43" s="190" t="str">
        <f t="shared" si="62"/>
        <v/>
      </c>
      <c r="CR43" s="190" t="str">
        <f t="shared" si="62"/>
        <v/>
      </c>
      <c r="CS43" s="190" t="str">
        <f t="shared" si="62"/>
        <v/>
      </c>
      <c r="CT43" s="190" t="str">
        <f t="shared" si="62"/>
        <v/>
      </c>
      <c r="CU43" s="190" t="str">
        <f t="shared" si="62"/>
        <v/>
      </c>
      <c r="CV43" s="190" t="str">
        <f t="shared" si="53"/>
        <v/>
      </c>
      <c r="CW43" s="190" t="str">
        <f t="shared" si="53"/>
        <v/>
      </c>
      <c r="CX43" s="190" t="str">
        <f t="shared" si="53"/>
        <v/>
      </c>
      <c r="CY43" s="190" t="str">
        <f t="shared" si="53"/>
        <v/>
      </c>
      <c r="CZ43" s="190" t="str">
        <f t="shared" si="53"/>
        <v/>
      </c>
      <c r="DA43" s="190" t="str">
        <f t="shared" si="53"/>
        <v/>
      </c>
      <c r="DB43" s="190" t="str">
        <f t="shared" si="53"/>
        <v/>
      </c>
      <c r="DC43" s="190" t="str">
        <f t="shared" si="53"/>
        <v/>
      </c>
      <c r="DD43" s="190" t="str">
        <f t="shared" si="53"/>
        <v/>
      </c>
      <c r="DE43" s="190" t="str">
        <f t="shared" ref="DE43:ED43" si="64">IF(ISNONTEXT($AH43),DD43+$AH43,"")</f>
        <v/>
      </c>
      <c r="DF43" s="190" t="str">
        <f t="shared" si="64"/>
        <v/>
      </c>
      <c r="DG43" s="190" t="str">
        <f t="shared" si="64"/>
        <v/>
      </c>
      <c r="DH43" s="190" t="str">
        <f t="shared" si="64"/>
        <v/>
      </c>
      <c r="DI43" s="190" t="str">
        <f t="shared" si="64"/>
        <v/>
      </c>
      <c r="DJ43" s="190" t="str">
        <f t="shared" si="64"/>
        <v/>
      </c>
      <c r="DK43" s="190" t="str">
        <f t="shared" si="64"/>
        <v/>
      </c>
      <c r="DL43" s="190" t="str">
        <f t="shared" si="64"/>
        <v/>
      </c>
      <c r="DM43" s="190" t="str">
        <f t="shared" si="64"/>
        <v/>
      </c>
      <c r="DN43" s="190" t="str">
        <f t="shared" si="64"/>
        <v/>
      </c>
      <c r="DO43" s="190" t="str">
        <f t="shared" si="64"/>
        <v/>
      </c>
      <c r="DP43" s="190" t="str">
        <f t="shared" si="64"/>
        <v/>
      </c>
      <c r="DQ43" s="190" t="str">
        <f t="shared" si="64"/>
        <v/>
      </c>
      <c r="DR43" s="190" t="str">
        <f t="shared" si="64"/>
        <v/>
      </c>
      <c r="DS43" s="190" t="str">
        <f t="shared" si="64"/>
        <v/>
      </c>
      <c r="DT43" s="190" t="str">
        <f t="shared" si="64"/>
        <v/>
      </c>
      <c r="DU43" s="190" t="str">
        <f t="shared" si="64"/>
        <v/>
      </c>
      <c r="DV43" s="190" t="str">
        <f t="shared" si="64"/>
        <v/>
      </c>
      <c r="DW43" s="190" t="str">
        <f t="shared" si="64"/>
        <v/>
      </c>
      <c r="DX43" s="190" t="str">
        <f t="shared" si="64"/>
        <v/>
      </c>
      <c r="DY43" s="190" t="str">
        <f t="shared" si="64"/>
        <v/>
      </c>
      <c r="DZ43" s="190" t="str">
        <f t="shared" si="64"/>
        <v/>
      </c>
      <c r="EA43" s="190" t="str">
        <f t="shared" si="64"/>
        <v/>
      </c>
      <c r="EB43" s="190" t="str">
        <f t="shared" si="64"/>
        <v/>
      </c>
      <c r="EC43" s="190" t="str">
        <f t="shared" si="64"/>
        <v/>
      </c>
      <c r="ED43" s="190" t="str">
        <f t="shared" si="64"/>
        <v/>
      </c>
      <c r="EE43" s="206" t="str">
        <f t="shared" si="16"/>
        <v/>
      </c>
      <c r="EF43" s="207" t="e">
        <f t="shared" si="41"/>
        <v>#N/A</v>
      </c>
      <c r="EG43" s="207" t="e">
        <f t="shared" si="41"/>
        <v>#N/A</v>
      </c>
      <c r="EH43" s="207" t="e">
        <f t="shared" si="41"/>
        <v>#N/A</v>
      </c>
      <c r="EI43" s="207" t="e">
        <f t="shared" si="41"/>
        <v>#N/A</v>
      </c>
      <c r="EJ43" s="207" t="e">
        <f t="shared" si="41"/>
        <v>#N/A</v>
      </c>
      <c r="EK43" s="207" t="e">
        <f t="shared" si="41"/>
        <v>#N/A</v>
      </c>
      <c r="EL43" s="207" t="e">
        <f t="shared" si="41"/>
        <v>#N/A</v>
      </c>
      <c r="EM43" s="207" t="e">
        <f t="shared" si="41"/>
        <v>#N/A</v>
      </c>
      <c r="EN43" s="207" t="e">
        <f t="shared" si="41"/>
        <v>#N/A</v>
      </c>
      <c r="EO43" s="207" t="e">
        <f t="shared" si="41"/>
        <v>#N/A</v>
      </c>
      <c r="EP43" s="207" t="e">
        <f t="shared" si="41"/>
        <v>#N/A</v>
      </c>
      <c r="EQ43" s="207" t="e">
        <f t="shared" si="41"/>
        <v>#N/A</v>
      </c>
      <c r="ER43" s="207" t="e">
        <f t="shared" si="41"/>
        <v>#N/A</v>
      </c>
      <c r="ES43" s="207" t="e">
        <f t="shared" si="41"/>
        <v>#N/A</v>
      </c>
      <c r="ET43" s="207" t="e">
        <f t="shared" si="41"/>
        <v>#N/A</v>
      </c>
      <c r="EU43" s="207" t="e">
        <f t="shared" ref="EU43:FJ84" si="65">IF(ISNONTEXT($Q43),IF($G43="R",_xlfn.BETA.DIST(AX43,$M43,$N43,FALSE,$B43,$D43),_xlfn.BETA.DIST(AX43,$N43,$M43,FALSE,$B43,$D43)),NA())</f>
        <v>#N/A</v>
      </c>
      <c r="EV43" s="207" t="e">
        <f t="shared" si="60"/>
        <v>#N/A</v>
      </c>
      <c r="EW43" s="207" t="e">
        <f t="shared" si="60"/>
        <v>#N/A</v>
      </c>
      <c r="EX43" s="207" t="e">
        <f t="shared" si="60"/>
        <v>#N/A</v>
      </c>
      <c r="EY43" s="207" t="e">
        <f t="shared" si="60"/>
        <v>#N/A</v>
      </c>
      <c r="EZ43" s="207" t="e">
        <f t="shared" si="60"/>
        <v>#N/A</v>
      </c>
      <c r="FA43" s="207" t="e">
        <f t="shared" si="60"/>
        <v>#N/A</v>
      </c>
      <c r="FB43" s="207" t="e">
        <f t="shared" si="60"/>
        <v>#N/A</v>
      </c>
      <c r="FC43" s="207" t="e">
        <f t="shared" si="56"/>
        <v>#N/A</v>
      </c>
      <c r="FD43" s="207" t="e">
        <f t="shared" si="56"/>
        <v>#N/A</v>
      </c>
      <c r="FE43" s="207" t="e">
        <f t="shared" si="56"/>
        <v>#N/A</v>
      </c>
      <c r="FF43" s="207" t="e">
        <f t="shared" si="56"/>
        <v>#N/A</v>
      </c>
      <c r="FG43" s="207" t="e">
        <f t="shared" si="56"/>
        <v>#N/A</v>
      </c>
      <c r="FH43" s="207" t="e">
        <f t="shared" si="42"/>
        <v>#N/A</v>
      </c>
      <c r="FI43" s="207" t="e">
        <f t="shared" si="42"/>
        <v>#N/A</v>
      </c>
      <c r="FJ43" s="207" t="e">
        <f t="shared" si="42"/>
        <v>#N/A</v>
      </c>
      <c r="FK43" s="207" t="e">
        <f t="shared" si="42"/>
        <v>#N/A</v>
      </c>
      <c r="FL43" s="207" t="e">
        <f t="shared" si="42"/>
        <v>#N/A</v>
      </c>
      <c r="FM43" s="207" t="e">
        <f t="shared" si="42"/>
        <v>#N/A</v>
      </c>
      <c r="FN43" s="207" t="e">
        <f t="shared" si="42"/>
        <v>#N/A</v>
      </c>
      <c r="FO43" s="207" t="e">
        <f t="shared" si="42"/>
        <v>#N/A</v>
      </c>
      <c r="FP43" s="207" t="e">
        <f t="shared" si="42"/>
        <v>#N/A</v>
      </c>
      <c r="FQ43" s="207" t="e">
        <f t="shared" si="42"/>
        <v>#N/A</v>
      </c>
      <c r="FR43" s="207" t="e">
        <f t="shared" si="42"/>
        <v>#N/A</v>
      </c>
      <c r="FS43" s="207" t="e">
        <f t="shared" si="42"/>
        <v>#N/A</v>
      </c>
      <c r="FT43" s="207" t="e">
        <f t="shared" si="42"/>
        <v>#N/A</v>
      </c>
      <c r="FU43" s="207" t="e">
        <f t="shared" si="42"/>
        <v>#N/A</v>
      </c>
      <c r="FV43" s="207" t="e">
        <f t="shared" si="42"/>
        <v>#N/A</v>
      </c>
      <c r="FW43" s="207" t="e">
        <f t="shared" si="42"/>
        <v>#N/A</v>
      </c>
      <c r="FX43" s="207" t="e">
        <f t="shared" si="61"/>
        <v>#N/A</v>
      </c>
      <c r="FY43" s="207" t="e">
        <f t="shared" si="57"/>
        <v>#N/A</v>
      </c>
      <c r="FZ43" s="207" t="e">
        <f t="shared" si="57"/>
        <v>#N/A</v>
      </c>
      <c r="GA43" s="207" t="e">
        <f t="shared" si="57"/>
        <v>#N/A</v>
      </c>
      <c r="GB43" s="207" t="e">
        <f t="shared" si="57"/>
        <v>#N/A</v>
      </c>
      <c r="GC43" s="207" t="e">
        <f t="shared" si="57"/>
        <v>#N/A</v>
      </c>
      <c r="GD43" s="207" t="e">
        <f t="shared" si="57"/>
        <v>#N/A</v>
      </c>
      <c r="GE43" s="207" t="e">
        <f t="shared" si="57"/>
        <v>#N/A</v>
      </c>
      <c r="GF43" s="207" t="e">
        <f t="shared" si="57"/>
        <v>#N/A</v>
      </c>
      <c r="GG43" s="207" t="e">
        <f t="shared" si="57"/>
        <v>#N/A</v>
      </c>
      <c r="GH43" s="207" t="e">
        <f t="shared" si="57"/>
        <v>#N/A</v>
      </c>
      <c r="GI43" s="207" t="e">
        <f t="shared" si="57"/>
        <v>#N/A</v>
      </c>
      <c r="GJ43" s="207" t="e">
        <f t="shared" si="57"/>
        <v>#N/A</v>
      </c>
      <c r="GK43" s="207" t="e">
        <f t="shared" si="57"/>
        <v>#N/A</v>
      </c>
      <c r="GL43" s="207" t="e">
        <f t="shared" si="57"/>
        <v>#N/A</v>
      </c>
      <c r="GM43" s="207" t="e">
        <f t="shared" si="57"/>
        <v>#N/A</v>
      </c>
      <c r="GN43" s="207" t="e">
        <f t="shared" si="57"/>
        <v>#N/A</v>
      </c>
      <c r="GO43" s="207" t="e">
        <f t="shared" si="58"/>
        <v>#N/A</v>
      </c>
      <c r="GP43" s="207" t="e">
        <f t="shared" si="58"/>
        <v>#N/A</v>
      </c>
      <c r="GQ43" s="207" t="e">
        <f t="shared" si="39"/>
        <v>#N/A</v>
      </c>
      <c r="GR43" s="207" t="e">
        <f t="shared" si="39"/>
        <v>#N/A</v>
      </c>
      <c r="GS43" s="207" t="e">
        <f t="shared" si="39"/>
        <v>#N/A</v>
      </c>
      <c r="GT43" s="207" t="e">
        <f t="shared" si="39"/>
        <v>#N/A</v>
      </c>
      <c r="GU43" s="207" t="e">
        <f t="shared" si="39"/>
        <v>#N/A</v>
      </c>
      <c r="GV43" s="207" t="e">
        <f t="shared" si="39"/>
        <v>#N/A</v>
      </c>
      <c r="GW43" s="207" t="e">
        <f t="shared" si="39"/>
        <v>#N/A</v>
      </c>
      <c r="GX43" s="207" t="e">
        <f t="shared" si="39"/>
        <v>#N/A</v>
      </c>
      <c r="GY43" s="207" t="e">
        <f t="shared" si="39"/>
        <v>#N/A</v>
      </c>
      <c r="GZ43" s="207" t="e">
        <f t="shared" si="39"/>
        <v>#N/A</v>
      </c>
      <c r="HA43" s="207" t="e">
        <f t="shared" si="39"/>
        <v>#N/A</v>
      </c>
      <c r="HB43" s="207" t="e">
        <f t="shared" si="39"/>
        <v>#N/A</v>
      </c>
      <c r="HC43" s="207" t="e">
        <f t="shared" si="39"/>
        <v>#N/A</v>
      </c>
      <c r="HD43" s="207" t="e">
        <f t="shared" si="39"/>
        <v>#N/A</v>
      </c>
      <c r="HE43" s="207" t="e">
        <f t="shared" si="39"/>
        <v>#N/A</v>
      </c>
      <c r="HF43" s="207" t="e">
        <f t="shared" si="55"/>
        <v>#N/A</v>
      </c>
      <c r="HG43" s="207" t="e">
        <f t="shared" si="55"/>
        <v>#N/A</v>
      </c>
      <c r="HH43" s="207" t="e">
        <f t="shared" si="47"/>
        <v>#N/A</v>
      </c>
      <c r="HI43" s="207" t="e">
        <f t="shared" si="47"/>
        <v>#N/A</v>
      </c>
      <c r="HJ43" s="207" t="e">
        <f t="shared" si="47"/>
        <v>#N/A</v>
      </c>
      <c r="HK43" s="207" t="e">
        <f t="shared" si="47"/>
        <v>#N/A</v>
      </c>
      <c r="HL43" s="207" t="e">
        <f t="shared" si="47"/>
        <v>#N/A</v>
      </c>
      <c r="HM43" s="207" t="e">
        <f t="shared" si="47"/>
        <v>#N/A</v>
      </c>
      <c r="HN43" s="207" t="e">
        <f t="shared" si="47"/>
        <v>#N/A</v>
      </c>
      <c r="HO43" s="207" t="e">
        <f t="shared" si="47"/>
        <v>#N/A</v>
      </c>
      <c r="HP43" s="207" t="e">
        <f t="shared" si="47"/>
        <v>#N/A</v>
      </c>
      <c r="HQ43" s="207" t="e">
        <f t="shared" si="47"/>
        <v>#N/A</v>
      </c>
      <c r="HR43" s="207" t="e">
        <f t="shared" si="47"/>
        <v>#N/A</v>
      </c>
      <c r="HS43" s="207" t="e">
        <f t="shared" si="47"/>
        <v>#N/A</v>
      </c>
      <c r="HT43" s="207" t="e">
        <f t="shared" si="47"/>
        <v>#N/A</v>
      </c>
      <c r="HU43" s="207" t="e">
        <f t="shared" si="47"/>
        <v>#N/A</v>
      </c>
      <c r="HV43" s="207" t="e">
        <f t="shared" si="47"/>
        <v>#N/A</v>
      </c>
      <c r="HW43" s="207" t="e">
        <f t="shared" si="47"/>
        <v>#N/A</v>
      </c>
      <c r="HX43" s="207" t="e">
        <f t="shared" ref="HX43:HX103" si="66">IF(ISNONTEXT($Q43),IF($G43="R",_xlfn.BETA.DIST(EA43,$M43,$N43,FALSE,$B43,$D43),_xlfn.BETA.DIST(EA43,$N43,$M43,FALSE,$B43,$D43)),NA())</f>
        <v>#N/A</v>
      </c>
      <c r="HY43" s="207" t="e">
        <f t="shared" si="63"/>
        <v>#N/A</v>
      </c>
      <c r="HZ43" s="207" t="e">
        <f t="shared" si="63"/>
        <v>#N/A</v>
      </c>
      <c r="IA43" s="207" t="e">
        <f t="shared" si="45"/>
        <v>#N/A</v>
      </c>
      <c r="IB43" s="207" t="e">
        <f t="shared" si="27"/>
        <v>#N/A</v>
      </c>
    </row>
    <row r="44" spans="1:236" hidden="1" x14ac:dyDescent="0.25">
      <c r="A44" s="22">
        <v>41</v>
      </c>
      <c r="B44" s="124"/>
      <c r="C44" s="124"/>
      <c r="D44" s="124"/>
      <c r="E44" s="119" t="str">
        <f t="shared" si="10"/>
        <v/>
      </c>
      <c r="F44" s="23" t="str">
        <f t="shared" si="11"/>
        <v/>
      </c>
      <c r="G44" s="24" t="str">
        <f t="shared" si="12"/>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0"/>
        <v/>
      </c>
      <c r="K44" s="26"/>
      <c r="L44" s="24" t="str">
        <f>IF(OR(F44="",K44=""),"",MATCH(K44,Confidence!$A$1:$A$10,0))</f>
        <v/>
      </c>
      <c r="M44" s="27" t="str">
        <f t="shared" si="1"/>
        <v/>
      </c>
      <c r="N44" s="27" t="str">
        <f t="shared" si="2"/>
        <v/>
      </c>
      <c r="O44" s="24"/>
      <c r="P44" s="111" t="str">
        <f t="shared" si="3"/>
        <v/>
      </c>
      <c r="Q44" s="111" t="str">
        <f t="shared" si="4"/>
        <v/>
      </c>
      <c r="R44" s="39" t="str">
        <f t="shared" si="5"/>
        <v/>
      </c>
      <c r="S44" s="124"/>
      <c r="T44" s="218" t="str">
        <f>IF(AND(B44&gt;0,C44&gt;0,D44&gt;0,M44&gt;0,N44&gt;0,S44&gt;0,NOT(K44="")),ABS(VLOOKUP($S$1,VLookups!$A$28:$B$29,2,FALSE)-_xlfn.BETA.DIST(S44,IF(G44="L",N44,M44),IF(G44="L",M44,N44),TRUE,B44,D44)),"")</f>
        <v/>
      </c>
      <c r="U44" s="121" t="str">
        <f>IF(OR($M44="",$N44=""),"",_xlfn.BETA.INV(ABS(VLOOKUP($S$1,VLookups!$A$28:$B$29,2,FALSE)-U$3),IF($G44="L",$N44,$M44),IF($G44="L",$M44,$N44),$B44,$D44))</f>
        <v/>
      </c>
      <c r="V44" s="122" t="str">
        <f>IF(OR($M44="",$N44=""),"",_xlfn.BETA.INV(ABS(VLOOKUP($S$1,VLookups!$A$28:$B$29,2,FALSE)-V$3),IF($G44="L",$N44,$M44),IF($G44="L",$M44,$N44),$B44,$D44))</f>
        <v/>
      </c>
      <c r="W44" s="121" t="str">
        <f>IF(OR($M44="",$N44=""),"",_xlfn.BETA.INV(ABS(VLOOKUP($S$1,VLookups!$A$28:$B$29,2,FALSE)-W$3),IF($G44="L",$N44,$M44),IF($G44="L",$M44,$N44),$B44,$D44))</f>
        <v/>
      </c>
      <c r="X44" s="122" t="str">
        <f>IF(OR($M44="",$N44=""),"",_xlfn.BETA.INV(ABS(VLOOKUP($S$1,VLookups!$A$28:$B$29,2,FALSE)-X$3),IF($G44="L",$N44,$M44),IF($G44="L",$M44,$N44),$B44,$D44))</f>
        <v/>
      </c>
      <c r="Y44" s="121" t="str">
        <f>IF(OR($M44="",$N44=""),"",_xlfn.BETA.INV(ABS(VLOOKUP($S$1,VLookups!$A$28:$B$29,2,FALSE)-Y$3),IF($G44="L",$N44,$M44),IF($G44="L",$M44,$N44),$B44,$D44))</f>
        <v/>
      </c>
      <c r="Z44" s="122" t="str">
        <f>IF(OR($M44="",$N44=""),"",_xlfn.BETA.INV(ABS(VLOOKUP($S$1,VLookups!$A$28:$B$29,2,FALSE)-Z$3),IF($G44="L",$N44,$M44),IF($G44="L",$M44,$N44),$B44,$D44))</f>
        <v/>
      </c>
      <c r="AA44" s="121" t="str">
        <f>IF(OR($M44="",$N44=""),"",_xlfn.BETA.INV(ABS(VLOOKUP($S$1,VLookups!$A$28:$B$29,2,FALSE)-AA$3),IF($G44="L",$N44,$M44),IF($G44="L",$M44,$N44),$B44,$D44))</f>
        <v/>
      </c>
      <c r="AB44" s="122" t="str">
        <f>IF(OR($M44="",$N44=""),"",_xlfn.BETA.INV(ABS(VLOOKUP($S$1,VLookups!$A$28:$B$29,2,FALSE)-AB$3),IF($G44="L",$N44,$M44),IF($G44="L",$M44,$N44),$B44,$D44))</f>
        <v/>
      </c>
      <c r="AC44" s="121" t="str">
        <f>IF(OR($M44="",$N44=""),"",_xlfn.BETA.INV(ABS(VLOOKUP($S$1,VLookups!$A$28:$B$29,2,FALSE)-AC$3),IF($G44="L",$N44,$M44),IF($G44="L",$M44,$N44),$B44,$D44))</f>
        <v/>
      </c>
      <c r="AD44" s="122" t="str">
        <f>IF(OR($M44="",$N44=""),"",_xlfn.BETA.INV(ABS(VLOOKUP($S$1,VLookups!$A$28:$B$29,2,FALSE)-AD$3),IF($G44="L",$N44,$M44),IF($G44="L",$M44,$N44),$B44,$D44))</f>
        <v/>
      </c>
      <c r="AE44" s="121" t="str">
        <f>IF(OR($M44="",$N44=""),"",_xlfn.BETA.INV(ABS(VLOOKUP($S$1,VLookups!$A$28:$B$29,2,FALSE)-AE$3),IF($G44="L",$N44,$M44),IF($G44="L",$M44,$N44),$B44,$D44))</f>
        <v/>
      </c>
      <c r="AF44" s="122" t="str">
        <f>IF(OR($M44="",$N44=""),"",_xlfn.BETA.INV(ABS(VLOOKUP($S$1,VLookups!$A$28:$B$29,2,FALSE)-AF$3),IF($G44="L",$N44,$M44),IF($G44="L",$M44,$N44),$B44,$D44))</f>
        <v/>
      </c>
      <c r="AG44" s="17"/>
      <c r="AH44" s="208" t="str">
        <f t="shared" si="13"/>
        <v/>
      </c>
      <c r="AI44" s="206" t="str">
        <f t="shared" si="14"/>
        <v/>
      </c>
      <c r="AJ44" s="190" t="str">
        <f t="shared" si="62"/>
        <v/>
      </c>
      <c r="AK44" s="190" t="str">
        <f t="shared" si="62"/>
        <v/>
      </c>
      <c r="AL44" s="190" t="str">
        <f t="shared" si="62"/>
        <v/>
      </c>
      <c r="AM44" s="190" t="str">
        <f t="shared" si="62"/>
        <v/>
      </c>
      <c r="AN44" s="190" t="str">
        <f t="shared" si="62"/>
        <v/>
      </c>
      <c r="AO44" s="190" t="str">
        <f t="shared" si="62"/>
        <v/>
      </c>
      <c r="AP44" s="190" t="str">
        <f t="shared" si="62"/>
        <v/>
      </c>
      <c r="AQ44" s="190" t="str">
        <f t="shared" si="62"/>
        <v/>
      </c>
      <c r="AR44" s="190" t="str">
        <f t="shared" si="62"/>
        <v/>
      </c>
      <c r="AS44" s="190" t="str">
        <f t="shared" si="62"/>
        <v/>
      </c>
      <c r="AT44" s="190" t="str">
        <f t="shared" si="62"/>
        <v/>
      </c>
      <c r="AU44" s="190" t="str">
        <f t="shared" si="62"/>
        <v/>
      </c>
      <c r="AV44" s="190" t="str">
        <f t="shared" si="62"/>
        <v/>
      </c>
      <c r="AW44" s="190" t="str">
        <f t="shared" si="62"/>
        <v/>
      </c>
      <c r="AX44" s="190" t="str">
        <f t="shared" si="62"/>
        <v/>
      </c>
      <c r="AY44" s="190" t="str">
        <f t="shared" si="62"/>
        <v/>
      </c>
      <c r="AZ44" s="190" t="str">
        <f t="shared" si="62"/>
        <v/>
      </c>
      <c r="BA44" s="190" t="str">
        <f t="shared" si="62"/>
        <v/>
      </c>
      <c r="BB44" s="190" t="str">
        <f t="shared" si="62"/>
        <v/>
      </c>
      <c r="BC44" s="190" t="str">
        <f t="shared" si="62"/>
        <v/>
      </c>
      <c r="BD44" s="190" t="str">
        <f t="shared" si="62"/>
        <v/>
      </c>
      <c r="BE44" s="190" t="str">
        <f t="shared" si="62"/>
        <v/>
      </c>
      <c r="BF44" s="190" t="str">
        <f t="shared" si="62"/>
        <v/>
      </c>
      <c r="BG44" s="190" t="str">
        <f t="shared" si="62"/>
        <v/>
      </c>
      <c r="BH44" s="190" t="str">
        <f t="shared" si="62"/>
        <v/>
      </c>
      <c r="BI44" s="190" t="str">
        <f t="shared" si="62"/>
        <v/>
      </c>
      <c r="BJ44" s="190" t="str">
        <f t="shared" si="62"/>
        <v/>
      </c>
      <c r="BK44" s="190" t="str">
        <f t="shared" si="62"/>
        <v/>
      </c>
      <c r="BL44" s="190" t="str">
        <f t="shared" si="62"/>
        <v/>
      </c>
      <c r="BM44" s="190" t="str">
        <f t="shared" si="62"/>
        <v/>
      </c>
      <c r="BN44" s="190" t="str">
        <f t="shared" si="62"/>
        <v/>
      </c>
      <c r="BO44" s="190" t="str">
        <f t="shared" si="62"/>
        <v/>
      </c>
      <c r="BP44" s="190" t="str">
        <f t="shared" si="62"/>
        <v/>
      </c>
      <c r="BQ44" s="190" t="str">
        <f t="shared" si="62"/>
        <v/>
      </c>
      <c r="BR44" s="190" t="str">
        <f t="shared" si="62"/>
        <v/>
      </c>
      <c r="BS44" s="190" t="str">
        <f t="shared" si="62"/>
        <v/>
      </c>
      <c r="BT44" s="190" t="str">
        <f t="shared" si="62"/>
        <v/>
      </c>
      <c r="BU44" s="190" t="str">
        <f t="shared" si="62"/>
        <v/>
      </c>
      <c r="BV44" s="190" t="str">
        <f t="shared" si="62"/>
        <v/>
      </c>
      <c r="BW44" s="190" t="str">
        <f t="shared" si="62"/>
        <v/>
      </c>
      <c r="BX44" s="190" t="str">
        <f t="shared" si="62"/>
        <v/>
      </c>
      <c r="BY44" s="190" t="str">
        <f t="shared" si="62"/>
        <v/>
      </c>
      <c r="BZ44" s="190" t="str">
        <f t="shared" si="62"/>
        <v/>
      </c>
      <c r="CA44" s="190" t="str">
        <f t="shared" si="62"/>
        <v/>
      </c>
      <c r="CB44" s="190" t="str">
        <f t="shared" si="62"/>
        <v/>
      </c>
      <c r="CC44" s="190" t="str">
        <f t="shared" si="62"/>
        <v/>
      </c>
      <c r="CD44" s="190" t="str">
        <f t="shared" si="62"/>
        <v/>
      </c>
      <c r="CE44" s="190" t="str">
        <f t="shared" si="62"/>
        <v/>
      </c>
      <c r="CF44" s="190" t="str">
        <f t="shared" si="62"/>
        <v/>
      </c>
      <c r="CG44" s="190" t="str">
        <f t="shared" si="62"/>
        <v/>
      </c>
      <c r="CH44" s="190" t="str">
        <f t="shared" si="62"/>
        <v/>
      </c>
      <c r="CI44" s="190" t="str">
        <f t="shared" si="62"/>
        <v/>
      </c>
      <c r="CJ44" s="190" t="str">
        <f t="shared" si="62"/>
        <v/>
      </c>
      <c r="CK44" s="190" t="str">
        <f t="shared" si="62"/>
        <v/>
      </c>
      <c r="CL44" s="190" t="str">
        <f t="shared" si="62"/>
        <v/>
      </c>
      <c r="CM44" s="190" t="str">
        <f t="shared" si="62"/>
        <v/>
      </c>
      <c r="CN44" s="190" t="str">
        <f t="shared" si="62"/>
        <v/>
      </c>
      <c r="CO44" s="190" t="str">
        <f t="shared" si="62"/>
        <v/>
      </c>
      <c r="CP44" s="190" t="str">
        <f t="shared" si="62"/>
        <v/>
      </c>
      <c r="CQ44" s="190" t="str">
        <f t="shared" si="62"/>
        <v/>
      </c>
      <c r="CR44" s="190" t="str">
        <f t="shared" si="62"/>
        <v/>
      </c>
      <c r="CS44" s="190" t="str">
        <f t="shared" si="62"/>
        <v/>
      </c>
      <c r="CT44" s="190" t="str">
        <f t="shared" si="62"/>
        <v/>
      </c>
      <c r="CU44" s="190" t="str">
        <f t="shared" ref="CU44:ED51" si="67">IF(ISNONTEXT($AH44),CT44+$AH44,"")</f>
        <v/>
      </c>
      <c r="CV44" s="190" t="str">
        <f t="shared" si="67"/>
        <v/>
      </c>
      <c r="CW44" s="190" t="str">
        <f t="shared" si="67"/>
        <v/>
      </c>
      <c r="CX44" s="190" t="str">
        <f t="shared" si="67"/>
        <v/>
      </c>
      <c r="CY44" s="190" t="str">
        <f t="shared" si="67"/>
        <v/>
      </c>
      <c r="CZ44" s="190" t="str">
        <f t="shared" si="67"/>
        <v/>
      </c>
      <c r="DA44" s="190" t="str">
        <f t="shared" si="67"/>
        <v/>
      </c>
      <c r="DB44" s="190" t="str">
        <f t="shared" si="67"/>
        <v/>
      </c>
      <c r="DC44" s="190" t="str">
        <f t="shared" si="67"/>
        <v/>
      </c>
      <c r="DD44" s="190" t="str">
        <f t="shared" si="67"/>
        <v/>
      </c>
      <c r="DE44" s="190" t="str">
        <f t="shared" si="67"/>
        <v/>
      </c>
      <c r="DF44" s="190" t="str">
        <f t="shared" si="67"/>
        <v/>
      </c>
      <c r="DG44" s="190" t="str">
        <f t="shared" si="67"/>
        <v/>
      </c>
      <c r="DH44" s="190" t="str">
        <f t="shared" si="67"/>
        <v/>
      </c>
      <c r="DI44" s="190" t="str">
        <f t="shared" si="67"/>
        <v/>
      </c>
      <c r="DJ44" s="190" t="str">
        <f t="shared" si="67"/>
        <v/>
      </c>
      <c r="DK44" s="190" t="str">
        <f t="shared" si="67"/>
        <v/>
      </c>
      <c r="DL44" s="190" t="str">
        <f t="shared" si="67"/>
        <v/>
      </c>
      <c r="DM44" s="190" t="str">
        <f t="shared" si="67"/>
        <v/>
      </c>
      <c r="DN44" s="190" t="str">
        <f t="shared" si="67"/>
        <v/>
      </c>
      <c r="DO44" s="190" t="str">
        <f t="shared" si="67"/>
        <v/>
      </c>
      <c r="DP44" s="190" t="str">
        <f t="shared" si="67"/>
        <v/>
      </c>
      <c r="DQ44" s="190" t="str">
        <f t="shared" si="67"/>
        <v/>
      </c>
      <c r="DR44" s="190" t="str">
        <f t="shared" si="67"/>
        <v/>
      </c>
      <c r="DS44" s="190" t="str">
        <f t="shared" si="67"/>
        <v/>
      </c>
      <c r="DT44" s="190" t="str">
        <f t="shared" si="67"/>
        <v/>
      </c>
      <c r="DU44" s="190" t="str">
        <f t="shared" si="67"/>
        <v/>
      </c>
      <c r="DV44" s="190" t="str">
        <f t="shared" si="67"/>
        <v/>
      </c>
      <c r="DW44" s="190" t="str">
        <f t="shared" si="67"/>
        <v/>
      </c>
      <c r="DX44" s="190" t="str">
        <f t="shared" si="67"/>
        <v/>
      </c>
      <c r="DY44" s="190" t="str">
        <f t="shared" si="67"/>
        <v/>
      </c>
      <c r="DZ44" s="190" t="str">
        <f t="shared" si="67"/>
        <v/>
      </c>
      <c r="EA44" s="190" t="str">
        <f t="shared" si="67"/>
        <v/>
      </c>
      <c r="EB44" s="190" t="str">
        <f t="shared" si="67"/>
        <v/>
      </c>
      <c r="EC44" s="190" t="str">
        <f t="shared" si="67"/>
        <v/>
      </c>
      <c r="ED44" s="190" t="str">
        <f t="shared" si="67"/>
        <v/>
      </c>
      <c r="EE44" s="206" t="str">
        <f t="shared" si="16"/>
        <v/>
      </c>
      <c r="EF44" s="207" t="e">
        <f t="shared" ref="EF44:ET60" si="68">IF(ISNONTEXT($Q44),IF($G44="R",_xlfn.BETA.DIST(AI44,$M44,$N44,FALSE,$B44,$D44),_xlfn.BETA.DIST(AI44,$N44,$M44,FALSE,$B44,$D44)),NA())</f>
        <v>#N/A</v>
      </c>
      <c r="EG44" s="207" t="e">
        <f t="shared" si="68"/>
        <v>#N/A</v>
      </c>
      <c r="EH44" s="207" t="e">
        <f t="shared" si="68"/>
        <v>#N/A</v>
      </c>
      <c r="EI44" s="207" t="e">
        <f t="shared" si="68"/>
        <v>#N/A</v>
      </c>
      <c r="EJ44" s="207" t="e">
        <f t="shared" si="68"/>
        <v>#N/A</v>
      </c>
      <c r="EK44" s="207" t="e">
        <f t="shared" si="68"/>
        <v>#N/A</v>
      </c>
      <c r="EL44" s="207" t="e">
        <f t="shared" si="68"/>
        <v>#N/A</v>
      </c>
      <c r="EM44" s="207" t="e">
        <f t="shared" si="68"/>
        <v>#N/A</v>
      </c>
      <c r="EN44" s="207" t="e">
        <f t="shared" si="68"/>
        <v>#N/A</v>
      </c>
      <c r="EO44" s="207" t="e">
        <f t="shared" si="68"/>
        <v>#N/A</v>
      </c>
      <c r="EP44" s="207" t="e">
        <f t="shared" si="68"/>
        <v>#N/A</v>
      </c>
      <c r="EQ44" s="207" t="e">
        <f t="shared" si="68"/>
        <v>#N/A</v>
      </c>
      <c r="ER44" s="207" t="e">
        <f t="shared" si="68"/>
        <v>#N/A</v>
      </c>
      <c r="ES44" s="207" t="e">
        <f t="shared" si="68"/>
        <v>#N/A</v>
      </c>
      <c r="ET44" s="207" t="e">
        <f t="shared" si="68"/>
        <v>#N/A</v>
      </c>
      <c r="EU44" s="207" t="e">
        <f t="shared" si="65"/>
        <v>#N/A</v>
      </c>
      <c r="EV44" s="207" t="e">
        <f t="shared" si="60"/>
        <v>#N/A</v>
      </c>
      <c r="EW44" s="207" t="e">
        <f t="shared" si="60"/>
        <v>#N/A</v>
      </c>
      <c r="EX44" s="207" t="e">
        <f t="shared" si="60"/>
        <v>#N/A</v>
      </c>
      <c r="EY44" s="207" t="e">
        <f t="shared" si="60"/>
        <v>#N/A</v>
      </c>
      <c r="EZ44" s="207" t="e">
        <f t="shared" si="60"/>
        <v>#N/A</v>
      </c>
      <c r="FA44" s="207" t="e">
        <f t="shared" si="60"/>
        <v>#N/A</v>
      </c>
      <c r="FB44" s="207" t="e">
        <f t="shared" si="60"/>
        <v>#N/A</v>
      </c>
      <c r="FC44" s="207" t="e">
        <f t="shared" si="56"/>
        <v>#N/A</v>
      </c>
      <c r="FD44" s="207" t="e">
        <f t="shared" si="56"/>
        <v>#N/A</v>
      </c>
      <c r="FE44" s="207" t="e">
        <f t="shared" si="56"/>
        <v>#N/A</v>
      </c>
      <c r="FF44" s="207" t="e">
        <f t="shared" si="56"/>
        <v>#N/A</v>
      </c>
      <c r="FG44" s="207" t="e">
        <f t="shared" si="56"/>
        <v>#N/A</v>
      </c>
      <c r="FH44" s="207" t="e">
        <f t="shared" si="42"/>
        <v>#N/A</v>
      </c>
      <c r="FI44" s="207" t="e">
        <f t="shared" si="42"/>
        <v>#N/A</v>
      </c>
      <c r="FJ44" s="207" t="e">
        <f t="shared" si="42"/>
        <v>#N/A</v>
      </c>
      <c r="FK44" s="207" t="e">
        <f t="shared" si="42"/>
        <v>#N/A</v>
      </c>
      <c r="FL44" s="207" t="e">
        <f t="shared" si="42"/>
        <v>#N/A</v>
      </c>
      <c r="FM44" s="207" t="e">
        <f t="shared" si="42"/>
        <v>#N/A</v>
      </c>
      <c r="FN44" s="207" t="e">
        <f t="shared" si="42"/>
        <v>#N/A</v>
      </c>
      <c r="FO44" s="207" t="e">
        <f t="shared" si="42"/>
        <v>#N/A</v>
      </c>
      <c r="FP44" s="207" t="e">
        <f t="shared" si="42"/>
        <v>#N/A</v>
      </c>
      <c r="FQ44" s="207" t="e">
        <f t="shared" si="42"/>
        <v>#N/A</v>
      </c>
      <c r="FR44" s="207" t="e">
        <f t="shared" si="42"/>
        <v>#N/A</v>
      </c>
      <c r="FS44" s="207" t="e">
        <f t="shared" si="42"/>
        <v>#N/A</v>
      </c>
      <c r="FT44" s="207" t="e">
        <f t="shared" si="42"/>
        <v>#N/A</v>
      </c>
      <c r="FU44" s="207" t="e">
        <f t="shared" si="42"/>
        <v>#N/A</v>
      </c>
      <c r="FV44" s="207" t="e">
        <f t="shared" si="42"/>
        <v>#N/A</v>
      </c>
      <c r="FW44" s="207" t="e">
        <f t="shared" si="42"/>
        <v>#N/A</v>
      </c>
      <c r="FX44" s="207" t="e">
        <f t="shared" si="61"/>
        <v>#N/A</v>
      </c>
      <c r="FY44" s="207" t="e">
        <f t="shared" si="57"/>
        <v>#N/A</v>
      </c>
      <c r="FZ44" s="207" t="e">
        <f t="shared" si="57"/>
        <v>#N/A</v>
      </c>
      <c r="GA44" s="207" t="e">
        <f t="shared" si="57"/>
        <v>#N/A</v>
      </c>
      <c r="GB44" s="207" t="e">
        <f t="shared" si="57"/>
        <v>#N/A</v>
      </c>
      <c r="GC44" s="207" t="e">
        <f t="shared" si="57"/>
        <v>#N/A</v>
      </c>
      <c r="GD44" s="207" t="e">
        <f t="shared" si="57"/>
        <v>#N/A</v>
      </c>
      <c r="GE44" s="207" t="e">
        <f t="shared" si="57"/>
        <v>#N/A</v>
      </c>
      <c r="GF44" s="207" t="e">
        <f t="shared" si="57"/>
        <v>#N/A</v>
      </c>
      <c r="GG44" s="207" t="e">
        <f t="shared" si="57"/>
        <v>#N/A</v>
      </c>
      <c r="GH44" s="207" t="e">
        <f t="shared" si="57"/>
        <v>#N/A</v>
      </c>
      <c r="GI44" s="207" t="e">
        <f t="shared" si="57"/>
        <v>#N/A</v>
      </c>
      <c r="GJ44" s="207" t="e">
        <f t="shared" si="57"/>
        <v>#N/A</v>
      </c>
      <c r="GK44" s="207" t="e">
        <f t="shared" si="57"/>
        <v>#N/A</v>
      </c>
      <c r="GL44" s="207" t="e">
        <f t="shared" si="57"/>
        <v>#N/A</v>
      </c>
      <c r="GM44" s="207" t="e">
        <f t="shared" si="57"/>
        <v>#N/A</v>
      </c>
      <c r="GN44" s="207" t="e">
        <f t="shared" si="57"/>
        <v>#N/A</v>
      </c>
      <c r="GO44" s="207" t="e">
        <f t="shared" si="58"/>
        <v>#N/A</v>
      </c>
      <c r="GP44" s="207" t="e">
        <f t="shared" si="58"/>
        <v>#N/A</v>
      </c>
      <c r="GQ44" s="207" t="e">
        <f t="shared" si="39"/>
        <v>#N/A</v>
      </c>
      <c r="GR44" s="207" t="e">
        <f t="shared" si="39"/>
        <v>#N/A</v>
      </c>
      <c r="GS44" s="207" t="e">
        <f t="shared" si="39"/>
        <v>#N/A</v>
      </c>
      <c r="GT44" s="207" t="e">
        <f t="shared" si="39"/>
        <v>#N/A</v>
      </c>
      <c r="GU44" s="207" t="e">
        <f t="shared" si="39"/>
        <v>#N/A</v>
      </c>
      <c r="GV44" s="207" t="e">
        <f t="shared" si="39"/>
        <v>#N/A</v>
      </c>
      <c r="GW44" s="207" t="e">
        <f t="shared" si="39"/>
        <v>#N/A</v>
      </c>
      <c r="GX44" s="207" t="e">
        <f t="shared" si="39"/>
        <v>#N/A</v>
      </c>
      <c r="GY44" s="207" t="e">
        <f t="shared" si="39"/>
        <v>#N/A</v>
      </c>
      <c r="GZ44" s="207" t="e">
        <f t="shared" si="39"/>
        <v>#N/A</v>
      </c>
      <c r="HA44" s="207" t="e">
        <f t="shared" si="39"/>
        <v>#N/A</v>
      </c>
      <c r="HB44" s="207" t="e">
        <f t="shared" si="39"/>
        <v>#N/A</v>
      </c>
      <c r="HC44" s="207" t="e">
        <f t="shared" si="39"/>
        <v>#N/A</v>
      </c>
      <c r="HD44" s="207" t="e">
        <f t="shared" si="39"/>
        <v>#N/A</v>
      </c>
      <c r="HE44" s="207" t="e">
        <f t="shared" si="39"/>
        <v>#N/A</v>
      </c>
      <c r="HF44" s="207" t="e">
        <f t="shared" si="55"/>
        <v>#N/A</v>
      </c>
      <c r="HG44" s="207" t="e">
        <f t="shared" si="55"/>
        <v>#N/A</v>
      </c>
      <c r="HH44" s="207" t="e">
        <f t="shared" si="47"/>
        <v>#N/A</v>
      </c>
      <c r="HI44" s="207" t="e">
        <f t="shared" si="47"/>
        <v>#N/A</v>
      </c>
      <c r="HJ44" s="207" t="e">
        <f t="shared" si="47"/>
        <v>#N/A</v>
      </c>
      <c r="HK44" s="207" t="e">
        <f t="shared" si="47"/>
        <v>#N/A</v>
      </c>
      <c r="HL44" s="207" t="e">
        <f t="shared" si="47"/>
        <v>#N/A</v>
      </c>
      <c r="HM44" s="207" t="e">
        <f t="shared" si="47"/>
        <v>#N/A</v>
      </c>
      <c r="HN44" s="207" t="e">
        <f t="shared" si="47"/>
        <v>#N/A</v>
      </c>
      <c r="HO44" s="207" t="e">
        <f t="shared" si="47"/>
        <v>#N/A</v>
      </c>
      <c r="HP44" s="207" t="e">
        <f t="shared" si="47"/>
        <v>#N/A</v>
      </c>
      <c r="HQ44" s="207" t="e">
        <f t="shared" si="47"/>
        <v>#N/A</v>
      </c>
      <c r="HR44" s="207" t="e">
        <f t="shared" si="47"/>
        <v>#N/A</v>
      </c>
      <c r="HS44" s="207" t="e">
        <f t="shared" si="47"/>
        <v>#N/A</v>
      </c>
      <c r="HT44" s="207" t="e">
        <f t="shared" si="47"/>
        <v>#N/A</v>
      </c>
      <c r="HU44" s="207" t="e">
        <f t="shared" si="47"/>
        <v>#N/A</v>
      </c>
      <c r="HV44" s="207" t="e">
        <f t="shared" si="47"/>
        <v>#N/A</v>
      </c>
      <c r="HW44" s="207" t="e">
        <f t="shared" si="47"/>
        <v>#N/A</v>
      </c>
      <c r="HX44" s="207" t="e">
        <f t="shared" si="66"/>
        <v>#N/A</v>
      </c>
      <c r="HY44" s="207" t="e">
        <f t="shared" si="63"/>
        <v>#N/A</v>
      </c>
      <c r="HZ44" s="207" t="e">
        <f t="shared" si="63"/>
        <v>#N/A</v>
      </c>
      <c r="IA44" s="207" t="e">
        <f t="shared" si="45"/>
        <v>#N/A</v>
      </c>
      <c r="IB44" s="207" t="e">
        <f t="shared" si="27"/>
        <v>#N/A</v>
      </c>
    </row>
    <row r="45" spans="1:236" hidden="1" x14ac:dyDescent="0.25">
      <c r="A45" s="22">
        <v>42</v>
      </c>
      <c r="B45" s="124"/>
      <c r="C45" s="124"/>
      <c r="D45" s="124"/>
      <c r="E45" s="119" t="str">
        <f t="shared" si="10"/>
        <v/>
      </c>
      <c r="F45" s="23" t="str">
        <f t="shared" si="11"/>
        <v/>
      </c>
      <c r="G45" s="24" t="str">
        <f t="shared" si="12"/>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0"/>
        <v/>
      </c>
      <c r="K45" s="26"/>
      <c r="L45" s="24" t="str">
        <f>IF(OR(F45="",K45=""),"",MATCH(K45,Confidence!$A$1:$A$10,0))</f>
        <v/>
      </c>
      <c r="M45" s="27" t="str">
        <f t="shared" si="1"/>
        <v/>
      </c>
      <c r="N45" s="27" t="str">
        <f t="shared" si="2"/>
        <v/>
      </c>
      <c r="O45" s="24"/>
      <c r="P45" s="111" t="str">
        <f t="shared" si="3"/>
        <v/>
      </c>
      <c r="Q45" s="111" t="str">
        <f t="shared" si="4"/>
        <v/>
      </c>
      <c r="R45" s="39" t="str">
        <f t="shared" si="5"/>
        <v/>
      </c>
      <c r="S45" s="124"/>
      <c r="T45" s="218" t="str">
        <f>IF(AND(B45&gt;0,C45&gt;0,D45&gt;0,M45&gt;0,N45&gt;0,S45&gt;0,NOT(K45="")),ABS(VLOOKUP($S$1,VLookups!$A$28:$B$29,2,FALSE)-_xlfn.BETA.DIST(S45,IF(G45="L",N45,M45),IF(G45="L",M45,N45),TRUE,B45,D45)),"")</f>
        <v/>
      </c>
      <c r="U45" s="121" t="str">
        <f>IF(OR($M45="",$N45=""),"",_xlfn.BETA.INV(ABS(VLOOKUP($S$1,VLookups!$A$28:$B$29,2,FALSE)-U$3),IF($G45="L",$N45,$M45),IF($G45="L",$M45,$N45),$B45,$D45))</f>
        <v/>
      </c>
      <c r="V45" s="122" t="str">
        <f>IF(OR($M45="",$N45=""),"",_xlfn.BETA.INV(ABS(VLOOKUP($S$1,VLookups!$A$28:$B$29,2,FALSE)-V$3),IF($G45="L",$N45,$M45),IF($G45="L",$M45,$N45),$B45,$D45))</f>
        <v/>
      </c>
      <c r="W45" s="121" t="str">
        <f>IF(OR($M45="",$N45=""),"",_xlfn.BETA.INV(ABS(VLOOKUP($S$1,VLookups!$A$28:$B$29,2,FALSE)-W$3),IF($G45="L",$N45,$M45),IF($G45="L",$M45,$N45),$B45,$D45))</f>
        <v/>
      </c>
      <c r="X45" s="122" t="str">
        <f>IF(OR($M45="",$N45=""),"",_xlfn.BETA.INV(ABS(VLOOKUP($S$1,VLookups!$A$28:$B$29,2,FALSE)-X$3),IF($G45="L",$N45,$M45),IF($G45="L",$M45,$N45),$B45,$D45))</f>
        <v/>
      </c>
      <c r="Y45" s="121" t="str">
        <f>IF(OR($M45="",$N45=""),"",_xlfn.BETA.INV(ABS(VLOOKUP($S$1,VLookups!$A$28:$B$29,2,FALSE)-Y$3),IF($G45="L",$N45,$M45),IF($G45="L",$M45,$N45),$B45,$D45))</f>
        <v/>
      </c>
      <c r="Z45" s="122" t="str">
        <f>IF(OR($M45="",$N45=""),"",_xlfn.BETA.INV(ABS(VLOOKUP($S$1,VLookups!$A$28:$B$29,2,FALSE)-Z$3),IF($G45="L",$N45,$M45),IF($G45="L",$M45,$N45),$B45,$D45))</f>
        <v/>
      </c>
      <c r="AA45" s="121" t="str">
        <f>IF(OR($M45="",$N45=""),"",_xlfn.BETA.INV(ABS(VLOOKUP($S$1,VLookups!$A$28:$B$29,2,FALSE)-AA$3),IF($G45="L",$N45,$M45),IF($G45="L",$M45,$N45),$B45,$D45))</f>
        <v/>
      </c>
      <c r="AB45" s="122" t="str">
        <f>IF(OR($M45="",$N45=""),"",_xlfn.BETA.INV(ABS(VLOOKUP($S$1,VLookups!$A$28:$B$29,2,FALSE)-AB$3),IF($G45="L",$N45,$M45),IF($G45="L",$M45,$N45),$B45,$D45))</f>
        <v/>
      </c>
      <c r="AC45" s="121" t="str">
        <f>IF(OR($M45="",$N45=""),"",_xlfn.BETA.INV(ABS(VLOOKUP($S$1,VLookups!$A$28:$B$29,2,FALSE)-AC$3),IF($G45="L",$N45,$M45),IF($G45="L",$M45,$N45),$B45,$D45))</f>
        <v/>
      </c>
      <c r="AD45" s="122" t="str">
        <f>IF(OR($M45="",$N45=""),"",_xlfn.BETA.INV(ABS(VLOOKUP($S$1,VLookups!$A$28:$B$29,2,FALSE)-AD$3),IF($G45="L",$N45,$M45),IF($G45="L",$M45,$N45),$B45,$D45))</f>
        <v/>
      </c>
      <c r="AE45" s="121" t="str">
        <f>IF(OR($M45="",$N45=""),"",_xlfn.BETA.INV(ABS(VLOOKUP($S$1,VLookups!$A$28:$B$29,2,FALSE)-AE$3),IF($G45="L",$N45,$M45),IF($G45="L",$M45,$N45),$B45,$D45))</f>
        <v/>
      </c>
      <c r="AF45" s="122" t="str">
        <f>IF(OR($M45="",$N45=""),"",_xlfn.BETA.INV(ABS(VLOOKUP($S$1,VLookups!$A$28:$B$29,2,FALSE)-AF$3),IF($G45="L",$N45,$M45),IF($G45="L",$M45,$N45),$B45,$D45))</f>
        <v/>
      </c>
      <c r="AG45" s="17"/>
      <c r="AH45" s="208" t="str">
        <f t="shared" si="13"/>
        <v/>
      </c>
      <c r="AI45" s="206" t="str">
        <f t="shared" si="14"/>
        <v/>
      </c>
      <c r="AJ45" s="190" t="str">
        <f t="shared" ref="AJ45:CU48" si="69">IF(ISNONTEXT($AH45),AI45+$AH45,"")</f>
        <v/>
      </c>
      <c r="AK45" s="190" t="str">
        <f t="shared" si="69"/>
        <v/>
      </c>
      <c r="AL45" s="190" t="str">
        <f t="shared" si="69"/>
        <v/>
      </c>
      <c r="AM45" s="190" t="str">
        <f t="shared" si="69"/>
        <v/>
      </c>
      <c r="AN45" s="190" t="str">
        <f t="shared" si="69"/>
        <v/>
      </c>
      <c r="AO45" s="190" t="str">
        <f t="shared" si="69"/>
        <v/>
      </c>
      <c r="AP45" s="190" t="str">
        <f t="shared" si="69"/>
        <v/>
      </c>
      <c r="AQ45" s="190" t="str">
        <f t="shared" si="69"/>
        <v/>
      </c>
      <c r="AR45" s="190" t="str">
        <f t="shared" si="69"/>
        <v/>
      </c>
      <c r="AS45" s="190" t="str">
        <f t="shared" si="69"/>
        <v/>
      </c>
      <c r="AT45" s="190" t="str">
        <f t="shared" si="69"/>
        <v/>
      </c>
      <c r="AU45" s="190" t="str">
        <f t="shared" si="69"/>
        <v/>
      </c>
      <c r="AV45" s="190" t="str">
        <f t="shared" si="69"/>
        <v/>
      </c>
      <c r="AW45" s="190" t="str">
        <f t="shared" si="69"/>
        <v/>
      </c>
      <c r="AX45" s="190" t="str">
        <f t="shared" si="69"/>
        <v/>
      </c>
      <c r="AY45" s="190" t="str">
        <f t="shared" si="69"/>
        <v/>
      </c>
      <c r="AZ45" s="190" t="str">
        <f t="shared" si="69"/>
        <v/>
      </c>
      <c r="BA45" s="190" t="str">
        <f t="shared" si="69"/>
        <v/>
      </c>
      <c r="BB45" s="190" t="str">
        <f t="shared" si="69"/>
        <v/>
      </c>
      <c r="BC45" s="190" t="str">
        <f t="shared" si="69"/>
        <v/>
      </c>
      <c r="BD45" s="190" t="str">
        <f t="shared" si="69"/>
        <v/>
      </c>
      <c r="BE45" s="190" t="str">
        <f t="shared" si="69"/>
        <v/>
      </c>
      <c r="BF45" s="190" t="str">
        <f t="shared" si="69"/>
        <v/>
      </c>
      <c r="BG45" s="190" t="str">
        <f t="shared" si="69"/>
        <v/>
      </c>
      <c r="BH45" s="190" t="str">
        <f t="shared" si="69"/>
        <v/>
      </c>
      <c r="BI45" s="190" t="str">
        <f t="shared" si="69"/>
        <v/>
      </c>
      <c r="BJ45" s="190" t="str">
        <f t="shared" si="69"/>
        <v/>
      </c>
      <c r="BK45" s="190" t="str">
        <f t="shared" si="69"/>
        <v/>
      </c>
      <c r="BL45" s="190" t="str">
        <f t="shared" si="69"/>
        <v/>
      </c>
      <c r="BM45" s="190" t="str">
        <f t="shared" si="69"/>
        <v/>
      </c>
      <c r="BN45" s="190" t="str">
        <f t="shared" si="69"/>
        <v/>
      </c>
      <c r="BO45" s="190" t="str">
        <f t="shared" si="69"/>
        <v/>
      </c>
      <c r="BP45" s="190" t="str">
        <f t="shared" si="69"/>
        <v/>
      </c>
      <c r="BQ45" s="190" t="str">
        <f t="shared" si="69"/>
        <v/>
      </c>
      <c r="BR45" s="190" t="str">
        <f t="shared" si="69"/>
        <v/>
      </c>
      <c r="BS45" s="190" t="str">
        <f t="shared" si="69"/>
        <v/>
      </c>
      <c r="BT45" s="190" t="str">
        <f t="shared" si="69"/>
        <v/>
      </c>
      <c r="BU45" s="190" t="str">
        <f t="shared" si="69"/>
        <v/>
      </c>
      <c r="BV45" s="190" t="str">
        <f t="shared" si="69"/>
        <v/>
      </c>
      <c r="BW45" s="190" t="str">
        <f t="shared" si="69"/>
        <v/>
      </c>
      <c r="BX45" s="190" t="str">
        <f t="shared" si="69"/>
        <v/>
      </c>
      <c r="BY45" s="190" t="str">
        <f t="shared" si="69"/>
        <v/>
      </c>
      <c r="BZ45" s="190" t="str">
        <f t="shared" si="69"/>
        <v/>
      </c>
      <c r="CA45" s="190" t="str">
        <f t="shared" si="69"/>
        <v/>
      </c>
      <c r="CB45" s="190" t="str">
        <f t="shared" si="69"/>
        <v/>
      </c>
      <c r="CC45" s="190" t="str">
        <f t="shared" si="69"/>
        <v/>
      </c>
      <c r="CD45" s="190" t="str">
        <f t="shared" si="69"/>
        <v/>
      </c>
      <c r="CE45" s="190" t="str">
        <f t="shared" si="69"/>
        <v/>
      </c>
      <c r="CF45" s="190" t="str">
        <f t="shared" si="69"/>
        <v/>
      </c>
      <c r="CG45" s="190" t="str">
        <f t="shared" si="69"/>
        <v/>
      </c>
      <c r="CH45" s="190" t="str">
        <f t="shared" si="69"/>
        <v/>
      </c>
      <c r="CI45" s="190" t="str">
        <f t="shared" si="69"/>
        <v/>
      </c>
      <c r="CJ45" s="190" t="str">
        <f t="shared" si="69"/>
        <v/>
      </c>
      <c r="CK45" s="190" t="str">
        <f t="shared" si="69"/>
        <v/>
      </c>
      <c r="CL45" s="190" t="str">
        <f t="shared" si="69"/>
        <v/>
      </c>
      <c r="CM45" s="190" t="str">
        <f t="shared" si="69"/>
        <v/>
      </c>
      <c r="CN45" s="190" t="str">
        <f t="shared" si="69"/>
        <v/>
      </c>
      <c r="CO45" s="190" t="str">
        <f t="shared" si="69"/>
        <v/>
      </c>
      <c r="CP45" s="190" t="str">
        <f t="shared" si="69"/>
        <v/>
      </c>
      <c r="CQ45" s="190" t="str">
        <f t="shared" si="69"/>
        <v/>
      </c>
      <c r="CR45" s="190" t="str">
        <f t="shared" si="69"/>
        <v/>
      </c>
      <c r="CS45" s="190" t="str">
        <f t="shared" si="69"/>
        <v/>
      </c>
      <c r="CT45" s="190" t="str">
        <f t="shared" si="69"/>
        <v/>
      </c>
      <c r="CU45" s="190" t="str">
        <f t="shared" si="69"/>
        <v/>
      </c>
      <c r="CV45" s="190" t="str">
        <f t="shared" si="67"/>
        <v/>
      </c>
      <c r="CW45" s="190" t="str">
        <f t="shared" si="67"/>
        <v/>
      </c>
      <c r="CX45" s="190" t="str">
        <f t="shared" si="67"/>
        <v/>
      </c>
      <c r="CY45" s="190" t="str">
        <f t="shared" si="67"/>
        <v/>
      </c>
      <c r="CZ45" s="190" t="str">
        <f t="shared" si="67"/>
        <v/>
      </c>
      <c r="DA45" s="190" t="str">
        <f t="shared" si="67"/>
        <v/>
      </c>
      <c r="DB45" s="190" t="str">
        <f t="shared" si="67"/>
        <v/>
      </c>
      <c r="DC45" s="190" t="str">
        <f t="shared" si="67"/>
        <v/>
      </c>
      <c r="DD45" s="190" t="str">
        <f t="shared" si="67"/>
        <v/>
      </c>
      <c r="DE45" s="190" t="str">
        <f t="shared" si="67"/>
        <v/>
      </c>
      <c r="DF45" s="190" t="str">
        <f t="shared" si="67"/>
        <v/>
      </c>
      <c r="DG45" s="190" t="str">
        <f t="shared" si="67"/>
        <v/>
      </c>
      <c r="DH45" s="190" t="str">
        <f t="shared" si="67"/>
        <v/>
      </c>
      <c r="DI45" s="190" t="str">
        <f t="shared" si="67"/>
        <v/>
      </c>
      <c r="DJ45" s="190" t="str">
        <f t="shared" si="67"/>
        <v/>
      </c>
      <c r="DK45" s="190" t="str">
        <f t="shared" si="67"/>
        <v/>
      </c>
      <c r="DL45" s="190" t="str">
        <f t="shared" si="67"/>
        <v/>
      </c>
      <c r="DM45" s="190" t="str">
        <f t="shared" si="67"/>
        <v/>
      </c>
      <c r="DN45" s="190" t="str">
        <f t="shared" si="67"/>
        <v/>
      </c>
      <c r="DO45" s="190" t="str">
        <f t="shared" si="67"/>
        <v/>
      </c>
      <c r="DP45" s="190" t="str">
        <f t="shared" si="67"/>
        <v/>
      </c>
      <c r="DQ45" s="190" t="str">
        <f t="shared" si="67"/>
        <v/>
      </c>
      <c r="DR45" s="190" t="str">
        <f t="shared" si="67"/>
        <v/>
      </c>
      <c r="DS45" s="190" t="str">
        <f t="shared" si="67"/>
        <v/>
      </c>
      <c r="DT45" s="190" t="str">
        <f t="shared" si="67"/>
        <v/>
      </c>
      <c r="DU45" s="190" t="str">
        <f t="shared" si="67"/>
        <v/>
      </c>
      <c r="DV45" s="190" t="str">
        <f t="shared" si="67"/>
        <v/>
      </c>
      <c r="DW45" s="190" t="str">
        <f t="shared" si="67"/>
        <v/>
      </c>
      <c r="DX45" s="190" t="str">
        <f t="shared" si="67"/>
        <v/>
      </c>
      <c r="DY45" s="190" t="str">
        <f t="shared" si="67"/>
        <v/>
      </c>
      <c r="DZ45" s="190" t="str">
        <f t="shared" si="67"/>
        <v/>
      </c>
      <c r="EA45" s="190" t="str">
        <f t="shared" si="67"/>
        <v/>
      </c>
      <c r="EB45" s="190" t="str">
        <f t="shared" si="67"/>
        <v/>
      </c>
      <c r="EC45" s="190" t="str">
        <f t="shared" si="67"/>
        <v/>
      </c>
      <c r="ED45" s="190" t="str">
        <f t="shared" si="67"/>
        <v/>
      </c>
      <c r="EE45" s="206" t="str">
        <f t="shared" si="16"/>
        <v/>
      </c>
      <c r="EF45" s="207" t="e">
        <f t="shared" si="68"/>
        <v>#N/A</v>
      </c>
      <c r="EG45" s="207" t="e">
        <f t="shared" si="68"/>
        <v>#N/A</v>
      </c>
      <c r="EH45" s="207" t="e">
        <f t="shared" si="68"/>
        <v>#N/A</v>
      </c>
      <c r="EI45" s="207" t="e">
        <f t="shared" si="68"/>
        <v>#N/A</v>
      </c>
      <c r="EJ45" s="207" t="e">
        <f t="shared" si="68"/>
        <v>#N/A</v>
      </c>
      <c r="EK45" s="207" t="e">
        <f t="shared" si="68"/>
        <v>#N/A</v>
      </c>
      <c r="EL45" s="207" t="e">
        <f t="shared" si="68"/>
        <v>#N/A</v>
      </c>
      <c r="EM45" s="207" t="e">
        <f t="shared" si="68"/>
        <v>#N/A</v>
      </c>
      <c r="EN45" s="207" t="e">
        <f t="shared" si="68"/>
        <v>#N/A</v>
      </c>
      <c r="EO45" s="207" t="e">
        <f t="shared" si="68"/>
        <v>#N/A</v>
      </c>
      <c r="EP45" s="207" t="e">
        <f t="shared" si="68"/>
        <v>#N/A</v>
      </c>
      <c r="EQ45" s="207" t="e">
        <f t="shared" si="68"/>
        <v>#N/A</v>
      </c>
      <c r="ER45" s="207" t="e">
        <f t="shared" si="68"/>
        <v>#N/A</v>
      </c>
      <c r="ES45" s="207" t="e">
        <f t="shared" si="68"/>
        <v>#N/A</v>
      </c>
      <c r="ET45" s="207" t="e">
        <f t="shared" si="68"/>
        <v>#N/A</v>
      </c>
      <c r="EU45" s="207" t="e">
        <f t="shared" si="65"/>
        <v>#N/A</v>
      </c>
      <c r="EV45" s="207" t="e">
        <f t="shared" si="60"/>
        <v>#N/A</v>
      </c>
      <c r="EW45" s="207" t="e">
        <f t="shared" si="60"/>
        <v>#N/A</v>
      </c>
      <c r="EX45" s="207" t="e">
        <f t="shared" si="60"/>
        <v>#N/A</v>
      </c>
      <c r="EY45" s="207" t="e">
        <f t="shared" si="60"/>
        <v>#N/A</v>
      </c>
      <c r="EZ45" s="207" t="e">
        <f t="shared" si="60"/>
        <v>#N/A</v>
      </c>
      <c r="FA45" s="207" t="e">
        <f t="shared" si="60"/>
        <v>#N/A</v>
      </c>
      <c r="FB45" s="207" t="e">
        <f t="shared" si="60"/>
        <v>#N/A</v>
      </c>
      <c r="FC45" s="207" t="e">
        <f t="shared" si="56"/>
        <v>#N/A</v>
      </c>
      <c r="FD45" s="207" t="e">
        <f t="shared" si="56"/>
        <v>#N/A</v>
      </c>
      <c r="FE45" s="207" t="e">
        <f t="shared" si="56"/>
        <v>#N/A</v>
      </c>
      <c r="FF45" s="207" t="e">
        <f t="shared" si="56"/>
        <v>#N/A</v>
      </c>
      <c r="FG45" s="207" t="e">
        <f t="shared" si="56"/>
        <v>#N/A</v>
      </c>
      <c r="FH45" s="207" t="e">
        <f t="shared" si="42"/>
        <v>#N/A</v>
      </c>
      <c r="FI45" s="207" t="e">
        <f t="shared" si="42"/>
        <v>#N/A</v>
      </c>
      <c r="FJ45" s="207" t="e">
        <f t="shared" si="42"/>
        <v>#N/A</v>
      </c>
      <c r="FK45" s="207" t="e">
        <f t="shared" si="42"/>
        <v>#N/A</v>
      </c>
      <c r="FL45" s="207" t="e">
        <f t="shared" si="42"/>
        <v>#N/A</v>
      </c>
      <c r="FM45" s="207" t="e">
        <f t="shared" si="42"/>
        <v>#N/A</v>
      </c>
      <c r="FN45" s="207" t="e">
        <f t="shared" si="42"/>
        <v>#N/A</v>
      </c>
      <c r="FO45" s="207" t="e">
        <f t="shared" si="42"/>
        <v>#N/A</v>
      </c>
      <c r="FP45" s="207" t="e">
        <f t="shared" si="42"/>
        <v>#N/A</v>
      </c>
      <c r="FQ45" s="207" t="e">
        <f t="shared" si="42"/>
        <v>#N/A</v>
      </c>
      <c r="FR45" s="207" t="e">
        <f t="shared" si="42"/>
        <v>#N/A</v>
      </c>
      <c r="FS45" s="207" t="e">
        <f t="shared" si="42"/>
        <v>#N/A</v>
      </c>
      <c r="FT45" s="207" t="e">
        <f t="shared" si="42"/>
        <v>#N/A</v>
      </c>
      <c r="FU45" s="207" t="e">
        <f t="shared" si="42"/>
        <v>#N/A</v>
      </c>
      <c r="FV45" s="207" t="e">
        <f t="shared" si="42"/>
        <v>#N/A</v>
      </c>
      <c r="FW45" s="207" t="e">
        <f t="shared" si="42"/>
        <v>#N/A</v>
      </c>
      <c r="FX45" s="207" t="e">
        <f t="shared" si="61"/>
        <v>#N/A</v>
      </c>
      <c r="FY45" s="207" t="e">
        <f t="shared" si="57"/>
        <v>#N/A</v>
      </c>
      <c r="FZ45" s="207" t="e">
        <f t="shared" si="57"/>
        <v>#N/A</v>
      </c>
      <c r="GA45" s="207" t="e">
        <f t="shared" si="57"/>
        <v>#N/A</v>
      </c>
      <c r="GB45" s="207" t="e">
        <f t="shared" si="57"/>
        <v>#N/A</v>
      </c>
      <c r="GC45" s="207" t="e">
        <f t="shared" si="57"/>
        <v>#N/A</v>
      </c>
      <c r="GD45" s="207" t="e">
        <f t="shared" si="57"/>
        <v>#N/A</v>
      </c>
      <c r="GE45" s="207" t="e">
        <f t="shared" si="57"/>
        <v>#N/A</v>
      </c>
      <c r="GF45" s="207" t="e">
        <f t="shared" si="57"/>
        <v>#N/A</v>
      </c>
      <c r="GG45" s="207" t="e">
        <f t="shared" si="57"/>
        <v>#N/A</v>
      </c>
      <c r="GH45" s="207" t="e">
        <f t="shared" si="57"/>
        <v>#N/A</v>
      </c>
      <c r="GI45" s="207" t="e">
        <f t="shared" si="57"/>
        <v>#N/A</v>
      </c>
      <c r="GJ45" s="207" t="e">
        <f t="shared" si="57"/>
        <v>#N/A</v>
      </c>
      <c r="GK45" s="207" t="e">
        <f t="shared" si="57"/>
        <v>#N/A</v>
      </c>
      <c r="GL45" s="207" t="e">
        <f t="shared" si="57"/>
        <v>#N/A</v>
      </c>
      <c r="GM45" s="207" t="e">
        <f t="shared" si="57"/>
        <v>#N/A</v>
      </c>
      <c r="GN45" s="207" t="e">
        <f t="shared" si="57"/>
        <v>#N/A</v>
      </c>
      <c r="GO45" s="207" t="e">
        <f t="shared" si="58"/>
        <v>#N/A</v>
      </c>
      <c r="GP45" s="207" t="e">
        <f t="shared" si="58"/>
        <v>#N/A</v>
      </c>
      <c r="GQ45" s="207" t="e">
        <f t="shared" si="39"/>
        <v>#N/A</v>
      </c>
      <c r="GR45" s="207" t="e">
        <f t="shared" si="39"/>
        <v>#N/A</v>
      </c>
      <c r="GS45" s="207" t="e">
        <f t="shared" si="39"/>
        <v>#N/A</v>
      </c>
      <c r="GT45" s="207" t="e">
        <f t="shared" si="39"/>
        <v>#N/A</v>
      </c>
      <c r="GU45" s="207" t="e">
        <f t="shared" si="39"/>
        <v>#N/A</v>
      </c>
      <c r="GV45" s="207" t="e">
        <f t="shared" si="39"/>
        <v>#N/A</v>
      </c>
      <c r="GW45" s="207" t="e">
        <f t="shared" si="39"/>
        <v>#N/A</v>
      </c>
      <c r="GX45" s="207" t="e">
        <f t="shared" si="39"/>
        <v>#N/A</v>
      </c>
      <c r="GY45" s="207" t="e">
        <f t="shared" si="39"/>
        <v>#N/A</v>
      </c>
      <c r="GZ45" s="207" t="e">
        <f t="shared" si="39"/>
        <v>#N/A</v>
      </c>
      <c r="HA45" s="207" t="e">
        <f t="shared" si="39"/>
        <v>#N/A</v>
      </c>
      <c r="HB45" s="207" t="e">
        <f t="shared" si="39"/>
        <v>#N/A</v>
      </c>
      <c r="HC45" s="207" t="e">
        <f t="shared" si="39"/>
        <v>#N/A</v>
      </c>
      <c r="HD45" s="207" t="e">
        <f t="shared" si="39"/>
        <v>#N/A</v>
      </c>
      <c r="HE45" s="207" t="e">
        <f t="shared" si="39"/>
        <v>#N/A</v>
      </c>
      <c r="HF45" s="207" t="e">
        <f t="shared" si="55"/>
        <v>#N/A</v>
      </c>
      <c r="HG45" s="207" t="e">
        <f t="shared" si="55"/>
        <v>#N/A</v>
      </c>
      <c r="HH45" s="207" t="e">
        <f t="shared" si="47"/>
        <v>#N/A</v>
      </c>
      <c r="HI45" s="207" t="e">
        <f t="shared" si="47"/>
        <v>#N/A</v>
      </c>
      <c r="HJ45" s="207" t="e">
        <f t="shared" si="47"/>
        <v>#N/A</v>
      </c>
      <c r="HK45" s="207" t="e">
        <f t="shared" si="47"/>
        <v>#N/A</v>
      </c>
      <c r="HL45" s="207" t="e">
        <f t="shared" si="47"/>
        <v>#N/A</v>
      </c>
      <c r="HM45" s="207" t="e">
        <f t="shared" si="47"/>
        <v>#N/A</v>
      </c>
      <c r="HN45" s="207" t="e">
        <f t="shared" si="47"/>
        <v>#N/A</v>
      </c>
      <c r="HO45" s="207" t="e">
        <f t="shared" si="47"/>
        <v>#N/A</v>
      </c>
      <c r="HP45" s="207" t="e">
        <f t="shared" si="47"/>
        <v>#N/A</v>
      </c>
      <c r="HQ45" s="207" t="e">
        <f t="shared" si="47"/>
        <v>#N/A</v>
      </c>
      <c r="HR45" s="207" t="e">
        <f t="shared" si="47"/>
        <v>#N/A</v>
      </c>
      <c r="HS45" s="207" t="e">
        <f t="shared" si="47"/>
        <v>#N/A</v>
      </c>
      <c r="HT45" s="207" t="e">
        <f t="shared" si="47"/>
        <v>#N/A</v>
      </c>
      <c r="HU45" s="207" t="e">
        <f t="shared" si="47"/>
        <v>#N/A</v>
      </c>
      <c r="HV45" s="207" t="e">
        <f t="shared" si="47"/>
        <v>#N/A</v>
      </c>
      <c r="HW45" s="207" t="e">
        <f t="shared" si="47"/>
        <v>#N/A</v>
      </c>
      <c r="HX45" s="207" t="e">
        <f t="shared" si="66"/>
        <v>#N/A</v>
      </c>
      <c r="HY45" s="207" t="e">
        <f t="shared" si="63"/>
        <v>#N/A</v>
      </c>
      <c r="HZ45" s="207" t="e">
        <f t="shared" si="63"/>
        <v>#N/A</v>
      </c>
      <c r="IA45" s="207" t="e">
        <f t="shared" si="45"/>
        <v>#N/A</v>
      </c>
      <c r="IB45" s="207" t="e">
        <f t="shared" si="27"/>
        <v>#N/A</v>
      </c>
    </row>
    <row r="46" spans="1:236" hidden="1" x14ac:dyDescent="0.25">
      <c r="A46" s="22">
        <v>43</v>
      </c>
      <c r="B46" s="124"/>
      <c r="C46" s="124"/>
      <c r="D46" s="124"/>
      <c r="E46" s="119" t="str">
        <f t="shared" si="10"/>
        <v/>
      </c>
      <c r="F46" s="23" t="str">
        <f t="shared" si="11"/>
        <v/>
      </c>
      <c r="G46" s="24" t="str">
        <f t="shared" si="12"/>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0"/>
        <v/>
      </c>
      <c r="K46" s="26"/>
      <c r="L46" s="24" t="str">
        <f>IF(OR(F46="",K46=""),"",MATCH(K46,Confidence!$A$1:$A$10,0))</f>
        <v/>
      </c>
      <c r="M46" s="27" t="str">
        <f t="shared" si="1"/>
        <v/>
      </c>
      <c r="N46" s="27" t="str">
        <f t="shared" si="2"/>
        <v/>
      </c>
      <c r="O46" s="24"/>
      <c r="P46" s="111" t="str">
        <f t="shared" si="3"/>
        <v/>
      </c>
      <c r="Q46" s="111" t="str">
        <f t="shared" si="4"/>
        <v/>
      </c>
      <c r="R46" s="39" t="str">
        <f t="shared" si="5"/>
        <v/>
      </c>
      <c r="S46" s="124"/>
      <c r="T46" s="218" t="str">
        <f>IF(AND(B46&gt;0,C46&gt;0,D46&gt;0,M46&gt;0,N46&gt;0,S46&gt;0,NOT(K46="")),ABS(VLOOKUP($S$1,VLookups!$A$28:$B$29,2,FALSE)-_xlfn.BETA.DIST(S46,IF(G46="L",N46,M46),IF(G46="L",M46,N46),TRUE,B46,D46)),"")</f>
        <v/>
      </c>
      <c r="U46" s="121" t="str">
        <f>IF(OR($M46="",$N46=""),"",_xlfn.BETA.INV(ABS(VLOOKUP($S$1,VLookups!$A$28:$B$29,2,FALSE)-U$3),IF($G46="L",$N46,$M46),IF($G46="L",$M46,$N46),$B46,$D46))</f>
        <v/>
      </c>
      <c r="V46" s="122" t="str">
        <f>IF(OR($M46="",$N46=""),"",_xlfn.BETA.INV(ABS(VLOOKUP($S$1,VLookups!$A$28:$B$29,2,FALSE)-V$3),IF($G46="L",$N46,$M46),IF($G46="L",$M46,$N46),$B46,$D46))</f>
        <v/>
      </c>
      <c r="W46" s="121" t="str">
        <f>IF(OR($M46="",$N46=""),"",_xlfn.BETA.INV(ABS(VLOOKUP($S$1,VLookups!$A$28:$B$29,2,FALSE)-W$3),IF($G46="L",$N46,$M46),IF($G46="L",$M46,$N46),$B46,$D46))</f>
        <v/>
      </c>
      <c r="X46" s="122" t="str">
        <f>IF(OR($M46="",$N46=""),"",_xlfn.BETA.INV(ABS(VLOOKUP($S$1,VLookups!$A$28:$B$29,2,FALSE)-X$3),IF($G46="L",$N46,$M46),IF($G46="L",$M46,$N46),$B46,$D46))</f>
        <v/>
      </c>
      <c r="Y46" s="121" t="str">
        <f>IF(OR($M46="",$N46=""),"",_xlfn.BETA.INV(ABS(VLOOKUP($S$1,VLookups!$A$28:$B$29,2,FALSE)-Y$3),IF($G46="L",$N46,$M46),IF($G46="L",$M46,$N46),$B46,$D46))</f>
        <v/>
      </c>
      <c r="Z46" s="122" t="str">
        <f>IF(OR($M46="",$N46=""),"",_xlfn.BETA.INV(ABS(VLOOKUP($S$1,VLookups!$A$28:$B$29,2,FALSE)-Z$3),IF($G46="L",$N46,$M46),IF($G46="L",$M46,$N46),$B46,$D46))</f>
        <v/>
      </c>
      <c r="AA46" s="121" t="str">
        <f>IF(OR($M46="",$N46=""),"",_xlfn.BETA.INV(ABS(VLOOKUP($S$1,VLookups!$A$28:$B$29,2,FALSE)-AA$3),IF($G46="L",$N46,$M46),IF($G46="L",$M46,$N46),$B46,$D46))</f>
        <v/>
      </c>
      <c r="AB46" s="122" t="str">
        <f>IF(OR($M46="",$N46=""),"",_xlfn.BETA.INV(ABS(VLOOKUP($S$1,VLookups!$A$28:$B$29,2,FALSE)-AB$3),IF($G46="L",$N46,$M46),IF($G46="L",$M46,$N46),$B46,$D46))</f>
        <v/>
      </c>
      <c r="AC46" s="121" t="str">
        <f>IF(OR($M46="",$N46=""),"",_xlfn.BETA.INV(ABS(VLOOKUP($S$1,VLookups!$A$28:$B$29,2,FALSE)-AC$3),IF($G46="L",$N46,$M46),IF($G46="L",$M46,$N46),$B46,$D46))</f>
        <v/>
      </c>
      <c r="AD46" s="122" t="str">
        <f>IF(OR($M46="",$N46=""),"",_xlfn.BETA.INV(ABS(VLOOKUP($S$1,VLookups!$A$28:$B$29,2,FALSE)-AD$3),IF($G46="L",$N46,$M46),IF($G46="L",$M46,$N46),$B46,$D46))</f>
        <v/>
      </c>
      <c r="AE46" s="121" t="str">
        <f>IF(OR($M46="",$N46=""),"",_xlfn.BETA.INV(ABS(VLOOKUP($S$1,VLookups!$A$28:$B$29,2,FALSE)-AE$3),IF($G46="L",$N46,$M46),IF($G46="L",$M46,$N46),$B46,$D46))</f>
        <v/>
      </c>
      <c r="AF46" s="122" t="str">
        <f>IF(OR($M46="",$N46=""),"",_xlfn.BETA.INV(ABS(VLOOKUP($S$1,VLookups!$A$28:$B$29,2,FALSE)-AF$3),IF($G46="L",$N46,$M46),IF($G46="L",$M46,$N46),$B46,$D46))</f>
        <v/>
      </c>
      <c r="AG46" s="17"/>
      <c r="AH46" s="208" t="str">
        <f t="shared" si="13"/>
        <v/>
      </c>
      <c r="AI46" s="206" t="str">
        <f t="shared" si="14"/>
        <v/>
      </c>
      <c r="AJ46" s="190" t="str">
        <f t="shared" si="69"/>
        <v/>
      </c>
      <c r="AK46" s="190" t="str">
        <f t="shared" si="69"/>
        <v/>
      </c>
      <c r="AL46" s="190" t="str">
        <f t="shared" si="69"/>
        <v/>
      </c>
      <c r="AM46" s="190" t="str">
        <f t="shared" si="69"/>
        <v/>
      </c>
      <c r="AN46" s="190" t="str">
        <f t="shared" si="69"/>
        <v/>
      </c>
      <c r="AO46" s="190" t="str">
        <f t="shared" si="69"/>
        <v/>
      </c>
      <c r="AP46" s="190" t="str">
        <f t="shared" si="69"/>
        <v/>
      </c>
      <c r="AQ46" s="190" t="str">
        <f t="shared" si="69"/>
        <v/>
      </c>
      <c r="AR46" s="190" t="str">
        <f t="shared" si="69"/>
        <v/>
      </c>
      <c r="AS46" s="190" t="str">
        <f t="shared" si="69"/>
        <v/>
      </c>
      <c r="AT46" s="190" t="str">
        <f t="shared" si="69"/>
        <v/>
      </c>
      <c r="AU46" s="190" t="str">
        <f t="shared" si="69"/>
        <v/>
      </c>
      <c r="AV46" s="190" t="str">
        <f t="shared" si="69"/>
        <v/>
      </c>
      <c r="AW46" s="190" t="str">
        <f t="shared" si="69"/>
        <v/>
      </c>
      <c r="AX46" s="190" t="str">
        <f t="shared" si="69"/>
        <v/>
      </c>
      <c r="AY46" s="190" t="str">
        <f t="shared" si="69"/>
        <v/>
      </c>
      <c r="AZ46" s="190" t="str">
        <f t="shared" si="69"/>
        <v/>
      </c>
      <c r="BA46" s="190" t="str">
        <f t="shared" si="69"/>
        <v/>
      </c>
      <c r="BB46" s="190" t="str">
        <f t="shared" si="69"/>
        <v/>
      </c>
      <c r="BC46" s="190" t="str">
        <f t="shared" si="69"/>
        <v/>
      </c>
      <c r="BD46" s="190" t="str">
        <f t="shared" si="69"/>
        <v/>
      </c>
      <c r="BE46" s="190" t="str">
        <f t="shared" si="69"/>
        <v/>
      </c>
      <c r="BF46" s="190" t="str">
        <f t="shared" si="69"/>
        <v/>
      </c>
      <c r="BG46" s="190" t="str">
        <f t="shared" si="69"/>
        <v/>
      </c>
      <c r="BH46" s="190" t="str">
        <f t="shared" si="69"/>
        <v/>
      </c>
      <c r="BI46" s="190" t="str">
        <f t="shared" si="69"/>
        <v/>
      </c>
      <c r="BJ46" s="190" t="str">
        <f t="shared" si="69"/>
        <v/>
      </c>
      <c r="BK46" s="190" t="str">
        <f t="shared" si="69"/>
        <v/>
      </c>
      <c r="BL46" s="190" t="str">
        <f t="shared" si="69"/>
        <v/>
      </c>
      <c r="BM46" s="190" t="str">
        <f t="shared" si="69"/>
        <v/>
      </c>
      <c r="BN46" s="190" t="str">
        <f t="shared" si="69"/>
        <v/>
      </c>
      <c r="BO46" s="190" t="str">
        <f t="shared" si="69"/>
        <v/>
      </c>
      <c r="BP46" s="190" t="str">
        <f t="shared" si="69"/>
        <v/>
      </c>
      <c r="BQ46" s="190" t="str">
        <f t="shared" si="69"/>
        <v/>
      </c>
      <c r="BR46" s="190" t="str">
        <f t="shared" si="69"/>
        <v/>
      </c>
      <c r="BS46" s="190" t="str">
        <f t="shared" si="69"/>
        <v/>
      </c>
      <c r="BT46" s="190" t="str">
        <f t="shared" si="69"/>
        <v/>
      </c>
      <c r="BU46" s="190" t="str">
        <f t="shared" si="69"/>
        <v/>
      </c>
      <c r="BV46" s="190" t="str">
        <f t="shared" si="69"/>
        <v/>
      </c>
      <c r="BW46" s="190" t="str">
        <f t="shared" si="69"/>
        <v/>
      </c>
      <c r="BX46" s="190" t="str">
        <f t="shared" si="69"/>
        <v/>
      </c>
      <c r="BY46" s="190" t="str">
        <f t="shared" si="69"/>
        <v/>
      </c>
      <c r="BZ46" s="190" t="str">
        <f t="shared" si="69"/>
        <v/>
      </c>
      <c r="CA46" s="190" t="str">
        <f t="shared" si="69"/>
        <v/>
      </c>
      <c r="CB46" s="190" t="str">
        <f t="shared" si="69"/>
        <v/>
      </c>
      <c r="CC46" s="190" t="str">
        <f t="shared" si="69"/>
        <v/>
      </c>
      <c r="CD46" s="190" t="str">
        <f t="shared" si="69"/>
        <v/>
      </c>
      <c r="CE46" s="190" t="str">
        <f t="shared" si="69"/>
        <v/>
      </c>
      <c r="CF46" s="190" t="str">
        <f t="shared" si="69"/>
        <v/>
      </c>
      <c r="CG46" s="190" t="str">
        <f t="shared" si="69"/>
        <v/>
      </c>
      <c r="CH46" s="190" t="str">
        <f t="shared" si="69"/>
        <v/>
      </c>
      <c r="CI46" s="190" t="str">
        <f t="shared" si="69"/>
        <v/>
      </c>
      <c r="CJ46" s="190" t="str">
        <f t="shared" si="69"/>
        <v/>
      </c>
      <c r="CK46" s="190" t="str">
        <f t="shared" si="69"/>
        <v/>
      </c>
      <c r="CL46" s="190" t="str">
        <f t="shared" si="69"/>
        <v/>
      </c>
      <c r="CM46" s="190" t="str">
        <f t="shared" si="69"/>
        <v/>
      </c>
      <c r="CN46" s="190" t="str">
        <f t="shared" si="69"/>
        <v/>
      </c>
      <c r="CO46" s="190" t="str">
        <f t="shared" si="69"/>
        <v/>
      </c>
      <c r="CP46" s="190" t="str">
        <f t="shared" si="69"/>
        <v/>
      </c>
      <c r="CQ46" s="190" t="str">
        <f t="shared" si="69"/>
        <v/>
      </c>
      <c r="CR46" s="190" t="str">
        <f t="shared" si="69"/>
        <v/>
      </c>
      <c r="CS46" s="190" t="str">
        <f t="shared" si="69"/>
        <v/>
      </c>
      <c r="CT46" s="190" t="str">
        <f t="shared" si="69"/>
        <v/>
      </c>
      <c r="CU46" s="190" t="str">
        <f t="shared" si="69"/>
        <v/>
      </c>
      <c r="CV46" s="190" t="str">
        <f t="shared" si="67"/>
        <v/>
      </c>
      <c r="CW46" s="190" t="str">
        <f t="shared" si="67"/>
        <v/>
      </c>
      <c r="CX46" s="190" t="str">
        <f t="shared" si="67"/>
        <v/>
      </c>
      <c r="CY46" s="190" t="str">
        <f t="shared" si="67"/>
        <v/>
      </c>
      <c r="CZ46" s="190" t="str">
        <f t="shared" si="67"/>
        <v/>
      </c>
      <c r="DA46" s="190" t="str">
        <f t="shared" si="67"/>
        <v/>
      </c>
      <c r="DB46" s="190" t="str">
        <f t="shared" si="67"/>
        <v/>
      </c>
      <c r="DC46" s="190" t="str">
        <f t="shared" si="67"/>
        <v/>
      </c>
      <c r="DD46" s="190" t="str">
        <f t="shared" si="67"/>
        <v/>
      </c>
      <c r="DE46" s="190" t="str">
        <f t="shared" si="67"/>
        <v/>
      </c>
      <c r="DF46" s="190" t="str">
        <f t="shared" si="67"/>
        <v/>
      </c>
      <c r="DG46" s="190" t="str">
        <f t="shared" si="67"/>
        <v/>
      </c>
      <c r="DH46" s="190" t="str">
        <f t="shared" si="67"/>
        <v/>
      </c>
      <c r="DI46" s="190" t="str">
        <f t="shared" si="67"/>
        <v/>
      </c>
      <c r="DJ46" s="190" t="str">
        <f t="shared" si="67"/>
        <v/>
      </c>
      <c r="DK46" s="190" t="str">
        <f t="shared" si="67"/>
        <v/>
      </c>
      <c r="DL46" s="190" t="str">
        <f t="shared" si="67"/>
        <v/>
      </c>
      <c r="DM46" s="190" t="str">
        <f t="shared" si="67"/>
        <v/>
      </c>
      <c r="DN46" s="190" t="str">
        <f t="shared" si="67"/>
        <v/>
      </c>
      <c r="DO46" s="190" t="str">
        <f t="shared" si="67"/>
        <v/>
      </c>
      <c r="DP46" s="190" t="str">
        <f t="shared" si="67"/>
        <v/>
      </c>
      <c r="DQ46" s="190" t="str">
        <f t="shared" si="67"/>
        <v/>
      </c>
      <c r="DR46" s="190" t="str">
        <f t="shared" si="67"/>
        <v/>
      </c>
      <c r="DS46" s="190" t="str">
        <f t="shared" si="67"/>
        <v/>
      </c>
      <c r="DT46" s="190" t="str">
        <f t="shared" si="67"/>
        <v/>
      </c>
      <c r="DU46" s="190" t="str">
        <f t="shared" si="67"/>
        <v/>
      </c>
      <c r="DV46" s="190" t="str">
        <f t="shared" si="67"/>
        <v/>
      </c>
      <c r="DW46" s="190" t="str">
        <f t="shared" si="67"/>
        <v/>
      </c>
      <c r="DX46" s="190" t="str">
        <f t="shared" si="67"/>
        <v/>
      </c>
      <c r="DY46" s="190" t="str">
        <f t="shared" si="67"/>
        <v/>
      </c>
      <c r="DZ46" s="190" t="str">
        <f t="shared" si="67"/>
        <v/>
      </c>
      <c r="EA46" s="190" t="str">
        <f t="shared" si="67"/>
        <v/>
      </c>
      <c r="EB46" s="190" t="str">
        <f t="shared" si="67"/>
        <v/>
      </c>
      <c r="EC46" s="190" t="str">
        <f t="shared" si="67"/>
        <v/>
      </c>
      <c r="ED46" s="190" t="str">
        <f t="shared" si="67"/>
        <v/>
      </c>
      <c r="EE46" s="206" t="str">
        <f t="shared" si="16"/>
        <v/>
      </c>
      <c r="EF46" s="207" t="e">
        <f t="shared" si="68"/>
        <v>#N/A</v>
      </c>
      <c r="EG46" s="207" t="e">
        <f t="shared" si="68"/>
        <v>#N/A</v>
      </c>
      <c r="EH46" s="207" t="e">
        <f t="shared" si="68"/>
        <v>#N/A</v>
      </c>
      <c r="EI46" s="207" t="e">
        <f t="shared" si="68"/>
        <v>#N/A</v>
      </c>
      <c r="EJ46" s="207" t="e">
        <f t="shared" si="68"/>
        <v>#N/A</v>
      </c>
      <c r="EK46" s="207" t="e">
        <f t="shared" si="68"/>
        <v>#N/A</v>
      </c>
      <c r="EL46" s="207" t="e">
        <f t="shared" si="68"/>
        <v>#N/A</v>
      </c>
      <c r="EM46" s="207" t="e">
        <f t="shared" si="68"/>
        <v>#N/A</v>
      </c>
      <c r="EN46" s="207" t="e">
        <f t="shared" si="68"/>
        <v>#N/A</v>
      </c>
      <c r="EO46" s="207" t="e">
        <f t="shared" si="68"/>
        <v>#N/A</v>
      </c>
      <c r="EP46" s="207" t="e">
        <f t="shared" si="68"/>
        <v>#N/A</v>
      </c>
      <c r="EQ46" s="207" t="e">
        <f t="shared" si="68"/>
        <v>#N/A</v>
      </c>
      <c r="ER46" s="207" t="e">
        <f t="shared" si="68"/>
        <v>#N/A</v>
      </c>
      <c r="ES46" s="207" t="e">
        <f t="shared" si="68"/>
        <v>#N/A</v>
      </c>
      <c r="ET46" s="207" t="e">
        <f t="shared" si="68"/>
        <v>#N/A</v>
      </c>
      <c r="EU46" s="207" t="e">
        <f t="shared" si="65"/>
        <v>#N/A</v>
      </c>
      <c r="EV46" s="207" t="e">
        <f t="shared" si="60"/>
        <v>#N/A</v>
      </c>
      <c r="EW46" s="207" t="e">
        <f t="shared" si="60"/>
        <v>#N/A</v>
      </c>
      <c r="EX46" s="207" t="e">
        <f t="shared" si="60"/>
        <v>#N/A</v>
      </c>
      <c r="EY46" s="207" t="e">
        <f t="shared" si="60"/>
        <v>#N/A</v>
      </c>
      <c r="EZ46" s="207" t="e">
        <f t="shared" si="60"/>
        <v>#N/A</v>
      </c>
      <c r="FA46" s="207" t="e">
        <f t="shared" si="60"/>
        <v>#N/A</v>
      </c>
      <c r="FB46" s="207" t="e">
        <f t="shared" si="60"/>
        <v>#N/A</v>
      </c>
      <c r="FC46" s="207" t="e">
        <f t="shared" si="56"/>
        <v>#N/A</v>
      </c>
      <c r="FD46" s="207" t="e">
        <f t="shared" si="56"/>
        <v>#N/A</v>
      </c>
      <c r="FE46" s="207" t="e">
        <f t="shared" si="56"/>
        <v>#N/A</v>
      </c>
      <c r="FF46" s="207" t="e">
        <f t="shared" si="56"/>
        <v>#N/A</v>
      </c>
      <c r="FG46" s="207" t="e">
        <f t="shared" si="56"/>
        <v>#N/A</v>
      </c>
      <c r="FH46" s="207" t="e">
        <f t="shared" si="42"/>
        <v>#N/A</v>
      </c>
      <c r="FI46" s="207" t="e">
        <f t="shared" si="42"/>
        <v>#N/A</v>
      </c>
      <c r="FJ46" s="207" t="e">
        <f t="shared" si="42"/>
        <v>#N/A</v>
      </c>
      <c r="FK46" s="207" t="e">
        <f t="shared" si="42"/>
        <v>#N/A</v>
      </c>
      <c r="FL46" s="207" t="e">
        <f t="shared" si="42"/>
        <v>#N/A</v>
      </c>
      <c r="FM46" s="207" t="e">
        <f t="shared" si="42"/>
        <v>#N/A</v>
      </c>
      <c r="FN46" s="207" t="e">
        <f t="shared" si="42"/>
        <v>#N/A</v>
      </c>
      <c r="FO46" s="207" t="e">
        <f t="shared" si="42"/>
        <v>#N/A</v>
      </c>
      <c r="FP46" s="207" t="e">
        <f t="shared" si="42"/>
        <v>#N/A</v>
      </c>
      <c r="FQ46" s="207" t="e">
        <f t="shared" si="42"/>
        <v>#N/A</v>
      </c>
      <c r="FR46" s="207" t="e">
        <f t="shared" si="42"/>
        <v>#N/A</v>
      </c>
      <c r="FS46" s="207" t="e">
        <f t="shared" si="42"/>
        <v>#N/A</v>
      </c>
      <c r="FT46" s="207" t="e">
        <f t="shared" si="42"/>
        <v>#N/A</v>
      </c>
      <c r="FU46" s="207" t="e">
        <f t="shared" si="42"/>
        <v>#N/A</v>
      </c>
      <c r="FV46" s="207" t="e">
        <f t="shared" si="42"/>
        <v>#N/A</v>
      </c>
      <c r="FW46" s="207" t="e">
        <f t="shared" si="42"/>
        <v>#N/A</v>
      </c>
      <c r="FX46" s="207" t="e">
        <f t="shared" si="61"/>
        <v>#N/A</v>
      </c>
      <c r="FY46" s="207" t="e">
        <f t="shared" si="57"/>
        <v>#N/A</v>
      </c>
      <c r="FZ46" s="207" t="e">
        <f t="shared" si="57"/>
        <v>#N/A</v>
      </c>
      <c r="GA46" s="207" t="e">
        <f t="shared" si="57"/>
        <v>#N/A</v>
      </c>
      <c r="GB46" s="207" t="e">
        <f t="shared" si="57"/>
        <v>#N/A</v>
      </c>
      <c r="GC46" s="207" t="e">
        <f t="shared" si="57"/>
        <v>#N/A</v>
      </c>
      <c r="GD46" s="207" t="e">
        <f t="shared" si="57"/>
        <v>#N/A</v>
      </c>
      <c r="GE46" s="207" t="e">
        <f t="shared" si="57"/>
        <v>#N/A</v>
      </c>
      <c r="GF46" s="207" t="e">
        <f t="shared" si="57"/>
        <v>#N/A</v>
      </c>
      <c r="GG46" s="207" t="e">
        <f t="shared" si="57"/>
        <v>#N/A</v>
      </c>
      <c r="GH46" s="207" t="e">
        <f t="shared" si="57"/>
        <v>#N/A</v>
      </c>
      <c r="GI46" s="207" t="e">
        <f t="shared" si="57"/>
        <v>#N/A</v>
      </c>
      <c r="GJ46" s="207" t="e">
        <f t="shared" si="57"/>
        <v>#N/A</v>
      </c>
      <c r="GK46" s="207" t="e">
        <f t="shared" si="57"/>
        <v>#N/A</v>
      </c>
      <c r="GL46" s="207" t="e">
        <f t="shared" si="57"/>
        <v>#N/A</v>
      </c>
      <c r="GM46" s="207" t="e">
        <f t="shared" si="57"/>
        <v>#N/A</v>
      </c>
      <c r="GN46" s="207" t="e">
        <f t="shared" si="57"/>
        <v>#N/A</v>
      </c>
      <c r="GO46" s="207" t="e">
        <f t="shared" si="58"/>
        <v>#N/A</v>
      </c>
      <c r="GP46" s="207" t="e">
        <f t="shared" si="58"/>
        <v>#N/A</v>
      </c>
      <c r="GQ46" s="207" t="e">
        <f t="shared" si="39"/>
        <v>#N/A</v>
      </c>
      <c r="GR46" s="207" t="e">
        <f t="shared" si="39"/>
        <v>#N/A</v>
      </c>
      <c r="GS46" s="207" t="e">
        <f t="shared" si="39"/>
        <v>#N/A</v>
      </c>
      <c r="GT46" s="207" t="e">
        <f t="shared" si="39"/>
        <v>#N/A</v>
      </c>
      <c r="GU46" s="207" t="e">
        <f t="shared" si="39"/>
        <v>#N/A</v>
      </c>
      <c r="GV46" s="207" t="e">
        <f t="shared" si="39"/>
        <v>#N/A</v>
      </c>
      <c r="GW46" s="207" t="e">
        <f t="shared" si="39"/>
        <v>#N/A</v>
      </c>
      <c r="GX46" s="207" t="e">
        <f t="shared" si="39"/>
        <v>#N/A</v>
      </c>
      <c r="GY46" s="207" t="e">
        <f t="shared" si="39"/>
        <v>#N/A</v>
      </c>
      <c r="GZ46" s="207" t="e">
        <f t="shared" si="39"/>
        <v>#N/A</v>
      </c>
      <c r="HA46" s="207" t="e">
        <f t="shared" si="39"/>
        <v>#N/A</v>
      </c>
      <c r="HB46" s="207" t="e">
        <f t="shared" si="39"/>
        <v>#N/A</v>
      </c>
      <c r="HC46" s="207" t="e">
        <f t="shared" si="39"/>
        <v>#N/A</v>
      </c>
      <c r="HD46" s="207" t="e">
        <f t="shared" si="39"/>
        <v>#N/A</v>
      </c>
      <c r="HE46" s="207" t="e">
        <f t="shared" si="39"/>
        <v>#N/A</v>
      </c>
      <c r="HF46" s="207" t="e">
        <f t="shared" si="55"/>
        <v>#N/A</v>
      </c>
      <c r="HG46" s="207" t="e">
        <f t="shared" si="55"/>
        <v>#N/A</v>
      </c>
      <c r="HH46" s="207" t="e">
        <f t="shared" si="47"/>
        <v>#N/A</v>
      </c>
      <c r="HI46" s="207" t="e">
        <f t="shared" si="47"/>
        <v>#N/A</v>
      </c>
      <c r="HJ46" s="207" t="e">
        <f t="shared" si="47"/>
        <v>#N/A</v>
      </c>
      <c r="HK46" s="207" t="e">
        <f t="shared" si="47"/>
        <v>#N/A</v>
      </c>
      <c r="HL46" s="207" t="e">
        <f t="shared" si="47"/>
        <v>#N/A</v>
      </c>
      <c r="HM46" s="207" t="e">
        <f t="shared" si="47"/>
        <v>#N/A</v>
      </c>
      <c r="HN46" s="207" t="e">
        <f t="shared" si="47"/>
        <v>#N/A</v>
      </c>
      <c r="HO46" s="207" t="e">
        <f t="shared" si="47"/>
        <v>#N/A</v>
      </c>
      <c r="HP46" s="207" t="e">
        <f t="shared" si="47"/>
        <v>#N/A</v>
      </c>
      <c r="HQ46" s="207" t="e">
        <f t="shared" si="47"/>
        <v>#N/A</v>
      </c>
      <c r="HR46" s="207" t="e">
        <f t="shared" si="47"/>
        <v>#N/A</v>
      </c>
      <c r="HS46" s="207" t="e">
        <f t="shared" si="47"/>
        <v>#N/A</v>
      </c>
      <c r="HT46" s="207" t="e">
        <f t="shared" si="47"/>
        <v>#N/A</v>
      </c>
      <c r="HU46" s="207" t="e">
        <f t="shared" si="47"/>
        <v>#N/A</v>
      </c>
      <c r="HV46" s="207" t="e">
        <f t="shared" si="47"/>
        <v>#N/A</v>
      </c>
      <c r="HW46" s="207" t="e">
        <f t="shared" si="47"/>
        <v>#N/A</v>
      </c>
      <c r="HX46" s="207" t="e">
        <f t="shared" si="66"/>
        <v>#N/A</v>
      </c>
      <c r="HY46" s="207" t="e">
        <f t="shared" si="63"/>
        <v>#N/A</v>
      </c>
      <c r="HZ46" s="207" t="e">
        <f t="shared" si="63"/>
        <v>#N/A</v>
      </c>
      <c r="IA46" s="207" t="e">
        <f t="shared" si="45"/>
        <v>#N/A</v>
      </c>
      <c r="IB46" s="207" t="e">
        <f t="shared" si="27"/>
        <v>#N/A</v>
      </c>
    </row>
    <row r="47" spans="1:236" hidden="1" x14ac:dyDescent="0.25">
      <c r="A47" s="22">
        <v>44</v>
      </c>
      <c r="B47" s="124"/>
      <c r="C47" s="124"/>
      <c r="D47" s="124"/>
      <c r="E47" s="119" t="str">
        <f t="shared" si="10"/>
        <v/>
      </c>
      <c r="F47" s="23" t="str">
        <f t="shared" si="11"/>
        <v/>
      </c>
      <c r="G47" s="24" t="str">
        <f t="shared" si="12"/>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0"/>
        <v/>
      </c>
      <c r="K47" s="26"/>
      <c r="L47" s="24" t="str">
        <f>IF(OR(F47="",K47=""),"",MATCH(K47,Confidence!$A$1:$A$10,0))</f>
        <v/>
      </c>
      <c r="M47" s="27" t="str">
        <f t="shared" si="1"/>
        <v/>
      </c>
      <c r="N47" s="27" t="str">
        <f t="shared" si="2"/>
        <v/>
      </c>
      <c r="O47" s="24"/>
      <c r="P47" s="111" t="str">
        <f t="shared" si="3"/>
        <v/>
      </c>
      <c r="Q47" s="111" t="str">
        <f t="shared" si="4"/>
        <v/>
      </c>
      <c r="R47" s="39" t="str">
        <f t="shared" si="5"/>
        <v/>
      </c>
      <c r="S47" s="124"/>
      <c r="T47" s="218" t="str">
        <f>IF(AND(B47&gt;0,C47&gt;0,D47&gt;0,M47&gt;0,N47&gt;0,S47&gt;0,NOT(K47="")),ABS(VLOOKUP($S$1,VLookups!$A$28:$B$29,2,FALSE)-_xlfn.BETA.DIST(S47,IF(G47="L",N47,M47),IF(G47="L",M47,N47),TRUE,B47,D47)),"")</f>
        <v/>
      </c>
      <c r="U47" s="121" t="str">
        <f>IF(OR($M47="",$N47=""),"",_xlfn.BETA.INV(ABS(VLOOKUP($S$1,VLookups!$A$28:$B$29,2,FALSE)-U$3),IF($G47="L",$N47,$M47),IF($G47="L",$M47,$N47),$B47,$D47))</f>
        <v/>
      </c>
      <c r="V47" s="122" t="str">
        <f>IF(OR($M47="",$N47=""),"",_xlfn.BETA.INV(ABS(VLOOKUP($S$1,VLookups!$A$28:$B$29,2,FALSE)-V$3),IF($G47="L",$N47,$M47),IF($G47="L",$M47,$N47),$B47,$D47))</f>
        <v/>
      </c>
      <c r="W47" s="121" t="str">
        <f>IF(OR($M47="",$N47=""),"",_xlfn.BETA.INV(ABS(VLOOKUP($S$1,VLookups!$A$28:$B$29,2,FALSE)-W$3),IF($G47="L",$N47,$M47),IF($G47="L",$M47,$N47),$B47,$D47))</f>
        <v/>
      </c>
      <c r="X47" s="122" t="str">
        <f>IF(OR($M47="",$N47=""),"",_xlfn.BETA.INV(ABS(VLOOKUP($S$1,VLookups!$A$28:$B$29,2,FALSE)-X$3),IF($G47="L",$N47,$M47),IF($G47="L",$M47,$N47),$B47,$D47))</f>
        <v/>
      </c>
      <c r="Y47" s="121" t="str">
        <f>IF(OR($M47="",$N47=""),"",_xlfn.BETA.INV(ABS(VLOOKUP($S$1,VLookups!$A$28:$B$29,2,FALSE)-Y$3),IF($G47="L",$N47,$M47),IF($G47="L",$M47,$N47),$B47,$D47))</f>
        <v/>
      </c>
      <c r="Z47" s="122" t="str">
        <f>IF(OR($M47="",$N47=""),"",_xlfn.BETA.INV(ABS(VLOOKUP($S$1,VLookups!$A$28:$B$29,2,FALSE)-Z$3),IF($G47="L",$N47,$M47),IF($G47="L",$M47,$N47),$B47,$D47))</f>
        <v/>
      </c>
      <c r="AA47" s="121" t="str">
        <f>IF(OR($M47="",$N47=""),"",_xlfn.BETA.INV(ABS(VLOOKUP($S$1,VLookups!$A$28:$B$29,2,FALSE)-AA$3),IF($G47="L",$N47,$M47),IF($G47="L",$M47,$N47),$B47,$D47))</f>
        <v/>
      </c>
      <c r="AB47" s="122" t="str">
        <f>IF(OR($M47="",$N47=""),"",_xlfn.BETA.INV(ABS(VLOOKUP($S$1,VLookups!$A$28:$B$29,2,FALSE)-AB$3),IF($G47="L",$N47,$M47),IF($G47="L",$M47,$N47),$B47,$D47))</f>
        <v/>
      </c>
      <c r="AC47" s="121" t="str">
        <f>IF(OR($M47="",$N47=""),"",_xlfn.BETA.INV(ABS(VLOOKUP($S$1,VLookups!$A$28:$B$29,2,FALSE)-AC$3),IF($G47="L",$N47,$M47),IF($G47="L",$M47,$N47),$B47,$D47))</f>
        <v/>
      </c>
      <c r="AD47" s="122" t="str">
        <f>IF(OR($M47="",$N47=""),"",_xlfn.BETA.INV(ABS(VLOOKUP($S$1,VLookups!$A$28:$B$29,2,FALSE)-AD$3),IF($G47="L",$N47,$M47),IF($G47="L",$M47,$N47),$B47,$D47))</f>
        <v/>
      </c>
      <c r="AE47" s="121" t="str">
        <f>IF(OR($M47="",$N47=""),"",_xlfn.BETA.INV(ABS(VLOOKUP($S$1,VLookups!$A$28:$B$29,2,FALSE)-AE$3),IF($G47="L",$N47,$M47),IF($G47="L",$M47,$N47),$B47,$D47))</f>
        <v/>
      </c>
      <c r="AF47" s="122" t="str">
        <f>IF(OR($M47="",$N47=""),"",_xlfn.BETA.INV(ABS(VLOOKUP($S$1,VLookups!$A$28:$B$29,2,FALSE)-AF$3),IF($G47="L",$N47,$M47),IF($G47="L",$M47,$N47),$B47,$D47))</f>
        <v/>
      </c>
      <c r="AG47" s="17"/>
      <c r="AH47" s="208" t="str">
        <f t="shared" si="13"/>
        <v/>
      </c>
      <c r="AI47" s="206" t="str">
        <f t="shared" si="14"/>
        <v/>
      </c>
      <c r="AJ47" s="190" t="str">
        <f t="shared" si="69"/>
        <v/>
      </c>
      <c r="AK47" s="190" t="str">
        <f t="shared" si="69"/>
        <v/>
      </c>
      <c r="AL47" s="190" t="str">
        <f t="shared" si="69"/>
        <v/>
      </c>
      <c r="AM47" s="190" t="str">
        <f t="shared" si="69"/>
        <v/>
      </c>
      <c r="AN47" s="190" t="str">
        <f t="shared" si="69"/>
        <v/>
      </c>
      <c r="AO47" s="190" t="str">
        <f t="shared" si="69"/>
        <v/>
      </c>
      <c r="AP47" s="190" t="str">
        <f t="shared" si="69"/>
        <v/>
      </c>
      <c r="AQ47" s="190" t="str">
        <f t="shared" si="69"/>
        <v/>
      </c>
      <c r="AR47" s="190" t="str">
        <f t="shared" si="69"/>
        <v/>
      </c>
      <c r="AS47" s="190" t="str">
        <f t="shared" si="69"/>
        <v/>
      </c>
      <c r="AT47" s="190" t="str">
        <f t="shared" si="69"/>
        <v/>
      </c>
      <c r="AU47" s="190" t="str">
        <f t="shared" si="69"/>
        <v/>
      </c>
      <c r="AV47" s="190" t="str">
        <f t="shared" si="69"/>
        <v/>
      </c>
      <c r="AW47" s="190" t="str">
        <f t="shared" si="69"/>
        <v/>
      </c>
      <c r="AX47" s="190" t="str">
        <f t="shared" si="69"/>
        <v/>
      </c>
      <c r="AY47" s="190" t="str">
        <f t="shared" si="69"/>
        <v/>
      </c>
      <c r="AZ47" s="190" t="str">
        <f t="shared" si="69"/>
        <v/>
      </c>
      <c r="BA47" s="190" t="str">
        <f t="shared" si="69"/>
        <v/>
      </c>
      <c r="BB47" s="190" t="str">
        <f t="shared" si="69"/>
        <v/>
      </c>
      <c r="BC47" s="190" t="str">
        <f t="shared" si="69"/>
        <v/>
      </c>
      <c r="BD47" s="190" t="str">
        <f t="shared" si="69"/>
        <v/>
      </c>
      <c r="BE47" s="190" t="str">
        <f t="shared" si="69"/>
        <v/>
      </c>
      <c r="BF47" s="190" t="str">
        <f t="shared" si="69"/>
        <v/>
      </c>
      <c r="BG47" s="190" t="str">
        <f t="shared" si="69"/>
        <v/>
      </c>
      <c r="BH47" s="190" t="str">
        <f t="shared" si="69"/>
        <v/>
      </c>
      <c r="BI47" s="190" t="str">
        <f t="shared" si="69"/>
        <v/>
      </c>
      <c r="BJ47" s="190" t="str">
        <f t="shared" si="69"/>
        <v/>
      </c>
      <c r="BK47" s="190" t="str">
        <f t="shared" si="69"/>
        <v/>
      </c>
      <c r="BL47" s="190" t="str">
        <f t="shared" si="69"/>
        <v/>
      </c>
      <c r="BM47" s="190" t="str">
        <f t="shared" si="69"/>
        <v/>
      </c>
      <c r="BN47" s="190" t="str">
        <f t="shared" si="69"/>
        <v/>
      </c>
      <c r="BO47" s="190" t="str">
        <f t="shared" si="69"/>
        <v/>
      </c>
      <c r="BP47" s="190" t="str">
        <f t="shared" si="69"/>
        <v/>
      </c>
      <c r="BQ47" s="190" t="str">
        <f t="shared" si="69"/>
        <v/>
      </c>
      <c r="BR47" s="190" t="str">
        <f t="shared" si="69"/>
        <v/>
      </c>
      <c r="BS47" s="190" t="str">
        <f t="shared" si="69"/>
        <v/>
      </c>
      <c r="BT47" s="190" t="str">
        <f t="shared" si="69"/>
        <v/>
      </c>
      <c r="BU47" s="190" t="str">
        <f t="shared" si="69"/>
        <v/>
      </c>
      <c r="BV47" s="190" t="str">
        <f t="shared" si="69"/>
        <v/>
      </c>
      <c r="BW47" s="190" t="str">
        <f t="shared" si="69"/>
        <v/>
      </c>
      <c r="BX47" s="190" t="str">
        <f t="shared" si="69"/>
        <v/>
      </c>
      <c r="BY47" s="190" t="str">
        <f t="shared" si="69"/>
        <v/>
      </c>
      <c r="BZ47" s="190" t="str">
        <f t="shared" si="69"/>
        <v/>
      </c>
      <c r="CA47" s="190" t="str">
        <f t="shared" si="69"/>
        <v/>
      </c>
      <c r="CB47" s="190" t="str">
        <f t="shared" si="69"/>
        <v/>
      </c>
      <c r="CC47" s="190" t="str">
        <f t="shared" si="69"/>
        <v/>
      </c>
      <c r="CD47" s="190" t="str">
        <f t="shared" si="69"/>
        <v/>
      </c>
      <c r="CE47" s="190" t="str">
        <f t="shared" si="69"/>
        <v/>
      </c>
      <c r="CF47" s="190" t="str">
        <f t="shared" si="69"/>
        <v/>
      </c>
      <c r="CG47" s="190" t="str">
        <f t="shared" si="69"/>
        <v/>
      </c>
      <c r="CH47" s="190" t="str">
        <f t="shared" si="69"/>
        <v/>
      </c>
      <c r="CI47" s="190" t="str">
        <f t="shared" si="69"/>
        <v/>
      </c>
      <c r="CJ47" s="190" t="str">
        <f t="shared" si="69"/>
        <v/>
      </c>
      <c r="CK47" s="190" t="str">
        <f t="shared" si="69"/>
        <v/>
      </c>
      <c r="CL47" s="190" t="str">
        <f t="shared" si="69"/>
        <v/>
      </c>
      <c r="CM47" s="190" t="str">
        <f t="shared" si="69"/>
        <v/>
      </c>
      <c r="CN47" s="190" t="str">
        <f t="shared" si="69"/>
        <v/>
      </c>
      <c r="CO47" s="190" t="str">
        <f t="shared" si="69"/>
        <v/>
      </c>
      <c r="CP47" s="190" t="str">
        <f t="shared" si="69"/>
        <v/>
      </c>
      <c r="CQ47" s="190" t="str">
        <f t="shared" si="69"/>
        <v/>
      </c>
      <c r="CR47" s="190" t="str">
        <f t="shared" si="69"/>
        <v/>
      </c>
      <c r="CS47" s="190" t="str">
        <f t="shared" si="69"/>
        <v/>
      </c>
      <c r="CT47" s="190" t="str">
        <f t="shared" si="69"/>
        <v/>
      </c>
      <c r="CU47" s="190" t="str">
        <f t="shared" si="69"/>
        <v/>
      </c>
      <c r="CV47" s="190" t="str">
        <f t="shared" si="67"/>
        <v/>
      </c>
      <c r="CW47" s="190" t="str">
        <f t="shared" si="67"/>
        <v/>
      </c>
      <c r="CX47" s="190" t="str">
        <f t="shared" si="67"/>
        <v/>
      </c>
      <c r="CY47" s="190" t="str">
        <f t="shared" si="67"/>
        <v/>
      </c>
      <c r="CZ47" s="190" t="str">
        <f t="shared" si="67"/>
        <v/>
      </c>
      <c r="DA47" s="190" t="str">
        <f t="shared" si="67"/>
        <v/>
      </c>
      <c r="DB47" s="190" t="str">
        <f t="shared" si="67"/>
        <v/>
      </c>
      <c r="DC47" s="190" t="str">
        <f t="shared" si="67"/>
        <v/>
      </c>
      <c r="DD47" s="190" t="str">
        <f t="shared" si="67"/>
        <v/>
      </c>
      <c r="DE47" s="190" t="str">
        <f t="shared" si="67"/>
        <v/>
      </c>
      <c r="DF47" s="190" t="str">
        <f t="shared" si="67"/>
        <v/>
      </c>
      <c r="DG47" s="190" t="str">
        <f t="shared" si="67"/>
        <v/>
      </c>
      <c r="DH47" s="190" t="str">
        <f t="shared" si="67"/>
        <v/>
      </c>
      <c r="DI47" s="190" t="str">
        <f t="shared" si="67"/>
        <v/>
      </c>
      <c r="DJ47" s="190" t="str">
        <f t="shared" si="67"/>
        <v/>
      </c>
      <c r="DK47" s="190" t="str">
        <f t="shared" si="67"/>
        <v/>
      </c>
      <c r="DL47" s="190" t="str">
        <f t="shared" si="67"/>
        <v/>
      </c>
      <c r="DM47" s="190" t="str">
        <f t="shared" si="67"/>
        <v/>
      </c>
      <c r="DN47" s="190" t="str">
        <f t="shared" si="67"/>
        <v/>
      </c>
      <c r="DO47" s="190" t="str">
        <f t="shared" si="67"/>
        <v/>
      </c>
      <c r="DP47" s="190" t="str">
        <f t="shared" si="67"/>
        <v/>
      </c>
      <c r="DQ47" s="190" t="str">
        <f t="shared" si="67"/>
        <v/>
      </c>
      <c r="DR47" s="190" t="str">
        <f t="shared" si="67"/>
        <v/>
      </c>
      <c r="DS47" s="190" t="str">
        <f t="shared" si="67"/>
        <v/>
      </c>
      <c r="DT47" s="190" t="str">
        <f t="shared" si="67"/>
        <v/>
      </c>
      <c r="DU47" s="190" t="str">
        <f t="shared" si="67"/>
        <v/>
      </c>
      <c r="DV47" s="190" t="str">
        <f t="shared" si="67"/>
        <v/>
      </c>
      <c r="DW47" s="190" t="str">
        <f t="shared" si="67"/>
        <v/>
      </c>
      <c r="DX47" s="190" t="str">
        <f t="shared" si="67"/>
        <v/>
      </c>
      <c r="DY47" s="190" t="str">
        <f t="shared" si="67"/>
        <v/>
      </c>
      <c r="DZ47" s="190" t="str">
        <f t="shared" si="67"/>
        <v/>
      </c>
      <c r="EA47" s="190" t="str">
        <f t="shared" si="67"/>
        <v/>
      </c>
      <c r="EB47" s="190" t="str">
        <f t="shared" si="67"/>
        <v/>
      </c>
      <c r="EC47" s="190" t="str">
        <f t="shared" si="67"/>
        <v/>
      </c>
      <c r="ED47" s="190" t="str">
        <f t="shared" si="67"/>
        <v/>
      </c>
      <c r="EE47" s="206" t="str">
        <f t="shared" si="16"/>
        <v/>
      </c>
      <c r="EF47" s="207" t="e">
        <f t="shared" si="68"/>
        <v>#N/A</v>
      </c>
      <c r="EG47" s="207" t="e">
        <f t="shared" si="68"/>
        <v>#N/A</v>
      </c>
      <c r="EH47" s="207" t="e">
        <f t="shared" si="68"/>
        <v>#N/A</v>
      </c>
      <c r="EI47" s="207" t="e">
        <f t="shared" si="68"/>
        <v>#N/A</v>
      </c>
      <c r="EJ47" s="207" t="e">
        <f t="shared" si="68"/>
        <v>#N/A</v>
      </c>
      <c r="EK47" s="207" t="e">
        <f t="shared" si="68"/>
        <v>#N/A</v>
      </c>
      <c r="EL47" s="207" t="e">
        <f t="shared" si="68"/>
        <v>#N/A</v>
      </c>
      <c r="EM47" s="207" t="e">
        <f t="shared" si="68"/>
        <v>#N/A</v>
      </c>
      <c r="EN47" s="207" t="e">
        <f t="shared" si="68"/>
        <v>#N/A</v>
      </c>
      <c r="EO47" s="207" t="e">
        <f t="shared" si="68"/>
        <v>#N/A</v>
      </c>
      <c r="EP47" s="207" t="e">
        <f t="shared" si="68"/>
        <v>#N/A</v>
      </c>
      <c r="EQ47" s="207" t="e">
        <f t="shared" si="68"/>
        <v>#N/A</v>
      </c>
      <c r="ER47" s="207" t="e">
        <f t="shared" si="68"/>
        <v>#N/A</v>
      </c>
      <c r="ES47" s="207" t="e">
        <f t="shared" si="68"/>
        <v>#N/A</v>
      </c>
      <c r="ET47" s="207" t="e">
        <f t="shared" si="68"/>
        <v>#N/A</v>
      </c>
      <c r="EU47" s="207" t="e">
        <f t="shared" si="65"/>
        <v>#N/A</v>
      </c>
      <c r="EV47" s="207" t="e">
        <f t="shared" si="60"/>
        <v>#N/A</v>
      </c>
      <c r="EW47" s="207" t="e">
        <f t="shared" si="60"/>
        <v>#N/A</v>
      </c>
      <c r="EX47" s="207" t="e">
        <f t="shared" si="60"/>
        <v>#N/A</v>
      </c>
      <c r="EY47" s="207" t="e">
        <f t="shared" si="60"/>
        <v>#N/A</v>
      </c>
      <c r="EZ47" s="207" t="e">
        <f t="shared" si="60"/>
        <v>#N/A</v>
      </c>
      <c r="FA47" s="207" t="e">
        <f t="shared" si="60"/>
        <v>#N/A</v>
      </c>
      <c r="FB47" s="207" t="e">
        <f t="shared" si="60"/>
        <v>#N/A</v>
      </c>
      <c r="FC47" s="207" t="e">
        <f t="shared" si="56"/>
        <v>#N/A</v>
      </c>
      <c r="FD47" s="207" t="e">
        <f t="shared" si="56"/>
        <v>#N/A</v>
      </c>
      <c r="FE47" s="207" t="e">
        <f t="shared" si="56"/>
        <v>#N/A</v>
      </c>
      <c r="FF47" s="207" t="e">
        <f t="shared" si="56"/>
        <v>#N/A</v>
      </c>
      <c r="FG47" s="207" t="e">
        <f t="shared" si="56"/>
        <v>#N/A</v>
      </c>
      <c r="FH47" s="207" t="e">
        <f t="shared" si="42"/>
        <v>#N/A</v>
      </c>
      <c r="FI47" s="207" t="e">
        <f t="shared" si="42"/>
        <v>#N/A</v>
      </c>
      <c r="FJ47" s="207" t="e">
        <f t="shared" si="42"/>
        <v>#N/A</v>
      </c>
      <c r="FK47" s="207" t="e">
        <f t="shared" si="42"/>
        <v>#N/A</v>
      </c>
      <c r="FL47" s="207" t="e">
        <f t="shared" si="42"/>
        <v>#N/A</v>
      </c>
      <c r="FM47" s="207" t="e">
        <f t="shared" si="42"/>
        <v>#N/A</v>
      </c>
      <c r="FN47" s="207" t="e">
        <f t="shared" si="42"/>
        <v>#N/A</v>
      </c>
      <c r="FO47" s="207" t="e">
        <f t="shared" si="42"/>
        <v>#N/A</v>
      </c>
      <c r="FP47" s="207" t="e">
        <f t="shared" si="42"/>
        <v>#N/A</v>
      </c>
      <c r="FQ47" s="207" t="e">
        <f t="shared" si="42"/>
        <v>#N/A</v>
      </c>
      <c r="FR47" s="207" t="e">
        <f t="shared" si="42"/>
        <v>#N/A</v>
      </c>
      <c r="FS47" s="207" t="e">
        <f t="shared" si="42"/>
        <v>#N/A</v>
      </c>
      <c r="FT47" s="207" t="e">
        <f t="shared" si="42"/>
        <v>#N/A</v>
      </c>
      <c r="FU47" s="207" t="e">
        <f t="shared" si="42"/>
        <v>#N/A</v>
      </c>
      <c r="FV47" s="207" t="e">
        <f t="shared" si="42"/>
        <v>#N/A</v>
      </c>
      <c r="FW47" s="207" t="e">
        <f t="shared" si="42"/>
        <v>#N/A</v>
      </c>
      <c r="FX47" s="207" t="e">
        <f t="shared" si="61"/>
        <v>#N/A</v>
      </c>
      <c r="FY47" s="207" t="e">
        <f t="shared" si="57"/>
        <v>#N/A</v>
      </c>
      <c r="FZ47" s="207" t="e">
        <f t="shared" si="57"/>
        <v>#N/A</v>
      </c>
      <c r="GA47" s="207" t="e">
        <f t="shared" si="57"/>
        <v>#N/A</v>
      </c>
      <c r="GB47" s="207" t="e">
        <f t="shared" si="57"/>
        <v>#N/A</v>
      </c>
      <c r="GC47" s="207" t="e">
        <f t="shared" si="57"/>
        <v>#N/A</v>
      </c>
      <c r="GD47" s="207" t="e">
        <f t="shared" si="57"/>
        <v>#N/A</v>
      </c>
      <c r="GE47" s="207" t="e">
        <f t="shared" si="57"/>
        <v>#N/A</v>
      </c>
      <c r="GF47" s="207" t="e">
        <f t="shared" si="57"/>
        <v>#N/A</v>
      </c>
      <c r="GG47" s="207" t="e">
        <f t="shared" si="57"/>
        <v>#N/A</v>
      </c>
      <c r="GH47" s="207" t="e">
        <f t="shared" si="57"/>
        <v>#N/A</v>
      </c>
      <c r="GI47" s="207" t="e">
        <f t="shared" si="57"/>
        <v>#N/A</v>
      </c>
      <c r="GJ47" s="207" t="e">
        <f t="shared" si="57"/>
        <v>#N/A</v>
      </c>
      <c r="GK47" s="207" t="e">
        <f t="shared" si="57"/>
        <v>#N/A</v>
      </c>
      <c r="GL47" s="207" t="e">
        <f t="shared" si="57"/>
        <v>#N/A</v>
      </c>
      <c r="GM47" s="207" t="e">
        <f t="shared" si="57"/>
        <v>#N/A</v>
      </c>
      <c r="GN47" s="207" t="e">
        <f t="shared" si="57"/>
        <v>#N/A</v>
      </c>
      <c r="GO47" s="207" t="e">
        <f t="shared" si="58"/>
        <v>#N/A</v>
      </c>
      <c r="GP47" s="207" t="e">
        <f t="shared" si="58"/>
        <v>#N/A</v>
      </c>
      <c r="GQ47" s="207" t="e">
        <f t="shared" si="39"/>
        <v>#N/A</v>
      </c>
      <c r="GR47" s="207" t="e">
        <f t="shared" si="39"/>
        <v>#N/A</v>
      </c>
      <c r="GS47" s="207" t="e">
        <f t="shared" si="39"/>
        <v>#N/A</v>
      </c>
      <c r="GT47" s="207" t="e">
        <f t="shared" si="39"/>
        <v>#N/A</v>
      </c>
      <c r="GU47" s="207" t="e">
        <f t="shared" si="39"/>
        <v>#N/A</v>
      </c>
      <c r="GV47" s="207" t="e">
        <f t="shared" si="39"/>
        <v>#N/A</v>
      </c>
      <c r="GW47" s="207" t="e">
        <f t="shared" si="39"/>
        <v>#N/A</v>
      </c>
      <c r="GX47" s="207" t="e">
        <f t="shared" si="39"/>
        <v>#N/A</v>
      </c>
      <c r="GY47" s="207" t="e">
        <f t="shared" si="39"/>
        <v>#N/A</v>
      </c>
      <c r="GZ47" s="207" t="e">
        <f t="shared" si="39"/>
        <v>#N/A</v>
      </c>
      <c r="HA47" s="207" t="e">
        <f t="shared" si="39"/>
        <v>#N/A</v>
      </c>
      <c r="HB47" s="207" t="e">
        <f t="shared" si="39"/>
        <v>#N/A</v>
      </c>
      <c r="HC47" s="207" t="e">
        <f t="shared" si="39"/>
        <v>#N/A</v>
      </c>
      <c r="HD47" s="207" t="e">
        <f t="shared" si="39"/>
        <v>#N/A</v>
      </c>
      <c r="HE47" s="207" t="e">
        <f t="shared" si="39"/>
        <v>#N/A</v>
      </c>
      <c r="HF47" s="207" t="e">
        <f t="shared" si="55"/>
        <v>#N/A</v>
      </c>
      <c r="HG47" s="207" t="e">
        <f t="shared" si="55"/>
        <v>#N/A</v>
      </c>
      <c r="HH47" s="207" t="e">
        <f t="shared" si="47"/>
        <v>#N/A</v>
      </c>
      <c r="HI47" s="207" t="e">
        <f t="shared" si="47"/>
        <v>#N/A</v>
      </c>
      <c r="HJ47" s="207" t="e">
        <f t="shared" si="47"/>
        <v>#N/A</v>
      </c>
      <c r="HK47" s="207" t="e">
        <f t="shared" si="47"/>
        <v>#N/A</v>
      </c>
      <c r="HL47" s="207" t="e">
        <f t="shared" si="47"/>
        <v>#N/A</v>
      </c>
      <c r="HM47" s="207" t="e">
        <f t="shared" si="47"/>
        <v>#N/A</v>
      </c>
      <c r="HN47" s="207" t="e">
        <f t="shared" si="47"/>
        <v>#N/A</v>
      </c>
      <c r="HO47" s="207" t="e">
        <f t="shared" si="47"/>
        <v>#N/A</v>
      </c>
      <c r="HP47" s="207" t="e">
        <f t="shared" si="47"/>
        <v>#N/A</v>
      </c>
      <c r="HQ47" s="207" t="e">
        <f t="shared" si="47"/>
        <v>#N/A</v>
      </c>
      <c r="HR47" s="207" t="e">
        <f t="shared" si="47"/>
        <v>#N/A</v>
      </c>
      <c r="HS47" s="207" t="e">
        <f t="shared" si="47"/>
        <v>#N/A</v>
      </c>
      <c r="HT47" s="207" t="e">
        <f t="shared" si="47"/>
        <v>#N/A</v>
      </c>
      <c r="HU47" s="207" t="e">
        <f t="shared" si="47"/>
        <v>#N/A</v>
      </c>
      <c r="HV47" s="207" t="e">
        <f t="shared" si="47"/>
        <v>#N/A</v>
      </c>
      <c r="HW47" s="207" t="e">
        <f t="shared" si="47"/>
        <v>#N/A</v>
      </c>
      <c r="HX47" s="207" t="e">
        <f t="shared" si="66"/>
        <v>#N/A</v>
      </c>
      <c r="HY47" s="207" t="e">
        <f t="shared" si="63"/>
        <v>#N/A</v>
      </c>
      <c r="HZ47" s="207" t="e">
        <f t="shared" si="63"/>
        <v>#N/A</v>
      </c>
      <c r="IA47" s="207" t="e">
        <f t="shared" si="45"/>
        <v>#N/A</v>
      </c>
      <c r="IB47" s="207" t="e">
        <f t="shared" si="27"/>
        <v>#N/A</v>
      </c>
    </row>
    <row r="48" spans="1:236" hidden="1" x14ac:dyDescent="0.25">
      <c r="A48" s="22">
        <v>45</v>
      </c>
      <c r="B48" s="124"/>
      <c r="C48" s="124"/>
      <c r="D48" s="124"/>
      <c r="E48" s="119" t="str">
        <f t="shared" si="10"/>
        <v/>
      </c>
      <c r="F48" s="23" t="str">
        <f t="shared" si="11"/>
        <v/>
      </c>
      <c r="G48" s="24" t="str">
        <f t="shared" si="12"/>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0"/>
        <v/>
      </c>
      <c r="K48" s="26"/>
      <c r="L48" s="24" t="str">
        <f>IF(OR(F48="",K48=""),"",MATCH(K48,Confidence!$A$1:$A$10,0))</f>
        <v/>
      </c>
      <c r="M48" s="27" t="str">
        <f t="shared" si="1"/>
        <v/>
      </c>
      <c r="N48" s="27" t="str">
        <f t="shared" si="2"/>
        <v/>
      </c>
      <c r="O48" s="24"/>
      <c r="P48" s="111" t="str">
        <f t="shared" si="3"/>
        <v/>
      </c>
      <c r="Q48" s="111" t="str">
        <f t="shared" si="4"/>
        <v/>
      </c>
      <c r="R48" s="39" t="str">
        <f t="shared" si="5"/>
        <v/>
      </c>
      <c r="S48" s="124"/>
      <c r="T48" s="218" t="str">
        <f>IF(AND(B48&gt;0,C48&gt;0,D48&gt;0,M48&gt;0,N48&gt;0,S48&gt;0,NOT(K48="")),ABS(VLOOKUP($S$1,VLookups!$A$28:$B$29,2,FALSE)-_xlfn.BETA.DIST(S48,IF(G48="L",N48,M48),IF(G48="L",M48,N48),TRUE,B48,D48)),"")</f>
        <v/>
      </c>
      <c r="U48" s="121" t="str">
        <f>IF(OR($M48="",$N48=""),"",_xlfn.BETA.INV(ABS(VLOOKUP($S$1,VLookups!$A$28:$B$29,2,FALSE)-U$3),IF($G48="L",$N48,$M48),IF($G48="L",$M48,$N48),$B48,$D48))</f>
        <v/>
      </c>
      <c r="V48" s="122" t="str">
        <f>IF(OR($M48="",$N48=""),"",_xlfn.BETA.INV(ABS(VLOOKUP($S$1,VLookups!$A$28:$B$29,2,FALSE)-V$3),IF($G48="L",$N48,$M48),IF($G48="L",$M48,$N48),$B48,$D48))</f>
        <v/>
      </c>
      <c r="W48" s="121" t="str">
        <f>IF(OR($M48="",$N48=""),"",_xlfn.BETA.INV(ABS(VLOOKUP($S$1,VLookups!$A$28:$B$29,2,FALSE)-W$3),IF($G48="L",$N48,$M48),IF($G48="L",$M48,$N48),$B48,$D48))</f>
        <v/>
      </c>
      <c r="X48" s="122" t="str">
        <f>IF(OR($M48="",$N48=""),"",_xlfn.BETA.INV(ABS(VLOOKUP($S$1,VLookups!$A$28:$B$29,2,FALSE)-X$3),IF($G48="L",$N48,$M48),IF($G48="L",$M48,$N48),$B48,$D48))</f>
        <v/>
      </c>
      <c r="Y48" s="121" t="str">
        <f>IF(OR($M48="",$N48=""),"",_xlfn.BETA.INV(ABS(VLOOKUP($S$1,VLookups!$A$28:$B$29,2,FALSE)-Y$3),IF($G48="L",$N48,$M48),IF($G48="L",$M48,$N48),$B48,$D48))</f>
        <v/>
      </c>
      <c r="Z48" s="122" t="str">
        <f>IF(OR($M48="",$N48=""),"",_xlfn.BETA.INV(ABS(VLOOKUP($S$1,VLookups!$A$28:$B$29,2,FALSE)-Z$3),IF($G48="L",$N48,$M48),IF($G48="L",$M48,$N48),$B48,$D48))</f>
        <v/>
      </c>
      <c r="AA48" s="121" t="str">
        <f>IF(OR($M48="",$N48=""),"",_xlfn.BETA.INV(ABS(VLOOKUP($S$1,VLookups!$A$28:$B$29,2,FALSE)-AA$3),IF($G48="L",$N48,$M48),IF($G48="L",$M48,$N48),$B48,$D48))</f>
        <v/>
      </c>
      <c r="AB48" s="122" t="str">
        <f>IF(OR($M48="",$N48=""),"",_xlfn.BETA.INV(ABS(VLOOKUP($S$1,VLookups!$A$28:$B$29,2,FALSE)-AB$3),IF($G48="L",$N48,$M48),IF($G48="L",$M48,$N48),$B48,$D48))</f>
        <v/>
      </c>
      <c r="AC48" s="121" t="str">
        <f>IF(OR($M48="",$N48=""),"",_xlfn.BETA.INV(ABS(VLOOKUP($S$1,VLookups!$A$28:$B$29,2,FALSE)-AC$3),IF($G48="L",$N48,$M48),IF($G48="L",$M48,$N48),$B48,$D48))</f>
        <v/>
      </c>
      <c r="AD48" s="122" t="str">
        <f>IF(OR($M48="",$N48=""),"",_xlfn.BETA.INV(ABS(VLOOKUP($S$1,VLookups!$A$28:$B$29,2,FALSE)-AD$3),IF($G48="L",$N48,$M48),IF($G48="L",$M48,$N48),$B48,$D48))</f>
        <v/>
      </c>
      <c r="AE48" s="121" t="str">
        <f>IF(OR($M48="",$N48=""),"",_xlfn.BETA.INV(ABS(VLOOKUP($S$1,VLookups!$A$28:$B$29,2,FALSE)-AE$3),IF($G48="L",$N48,$M48),IF($G48="L",$M48,$N48),$B48,$D48))</f>
        <v/>
      </c>
      <c r="AF48" s="122" t="str">
        <f>IF(OR($M48="",$N48=""),"",_xlfn.BETA.INV(ABS(VLOOKUP($S$1,VLookups!$A$28:$B$29,2,FALSE)-AF$3),IF($G48="L",$N48,$M48),IF($G48="L",$M48,$N48),$B48,$D48))</f>
        <v/>
      </c>
      <c r="AG48" s="17"/>
      <c r="AH48" s="208" t="str">
        <f t="shared" si="13"/>
        <v/>
      </c>
      <c r="AI48" s="206" t="str">
        <f t="shared" si="14"/>
        <v/>
      </c>
      <c r="AJ48" s="190" t="str">
        <f t="shared" si="69"/>
        <v/>
      </c>
      <c r="AK48" s="190" t="str">
        <f t="shared" si="69"/>
        <v/>
      </c>
      <c r="AL48" s="190" t="str">
        <f t="shared" si="69"/>
        <v/>
      </c>
      <c r="AM48" s="190" t="str">
        <f t="shared" si="69"/>
        <v/>
      </c>
      <c r="AN48" s="190" t="str">
        <f t="shared" si="69"/>
        <v/>
      </c>
      <c r="AO48" s="190" t="str">
        <f t="shared" si="69"/>
        <v/>
      </c>
      <c r="AP48" s="190" t="str">
        <f t="shared" si="69"/>
        <v/>
      </c>
      <c r="AQ48" s="190" t="str">
        <f t="shared" si="69"/>
        <v/>
      </c>
      <c r="AR48" s="190" t="str">
        <f t="shared" si="69"/>
        <v/>
      </c>
      <c r="AS48" s="190" t="str">
        <f t="shared" si="69"/>
        <v/>
      </c>
      <c r="AT48" s="190" t="str">
        <f t="shared" si="69"/>
        <v/>
      </c>
      <c r="AU48" s="190" t="str">
        <f t="shared" si="69"/>
        <v/>
      </c>
      <c r="AV48" s="190" t="str">
        <f t="shared" si="69"/>
        <v/>
      </c>
      <c r="AW48" s="190" t="str">
        <f t="shared" si="69"/>
        <v/>
      </c>
      <c r="AX48" s="190" t="str">
        <f t="shared" si="69"/>
        <v/>
      </c>
      <c r="AY48" s="190" t="str">
        <f t="shared" si="69"/>
        <v/>
      </c>
      <c r="AZ48" s="190" t="str">
        <f t="shared" si="69"/>
        <v/>
      </c>
      <c r="BA48" s="190" t="str">
        <f t="shared" si="69"/>
        <v/>
      </c>
      <c r="BB48" s="190" t="str">
        <f t="shared" si="69"/>
        <v/>
      </c>
      <c r="BC48" s="190" t="str">
        <f t="shared" si="69"/>
        <v/>
      </c>
      <c r="BD48" s="190" t="str">
        <f t="shared" si="69"/>
        <v/>
      </c>
      <c r="BE48" s="190" t="str">
        <f t="shared" si="69"/>
        <v/>
      </c>
      <c r="BF48" s="190" t="str">
        <f t="shared" si="69"/>
        <v/>
      </c>
      <c r="BG48" s="190" t="str">
        <f t="shared" si="69"/>
        <v/>
      </c>
      <c r="BH48" s="190" t="str">
        <f t="shared" si="69"/>
        <v/>
      </c>
      <c r="BI48" s="190" t="str">
        <f t="shared" si="69"/>
        <v/>
      </c>
      <c r="BJ48" s="190" t="str">
        <f t="shared" si="69"/>
        <v/>
      </c>
      <c r="BK48" s="190" t="str">
        <f t="shared" si="69"/>
        <v/>
      </c>
      <c r="BL48" s="190" t="str">
        <f t="shared" si="69"/>
        <v/>
      </c>
      <c r="BM48" s="190" t="str">
        <f t="shared" si="69"/>
        <v/>
      </c>
      <c r="BN48" s="190" t="str">
        <f t="shared" si="69"/>
        <v/>
      </c>
      <c r="BO48" s="190" t="str">
        <f t="shared" si="69"/>
        <v/>
      </c>
      <c r="BP48" s="190" t="str">
        <f t="shared" si="69"/>
        <v/>
      </c>
      <c r="BQ48" s="190" t="str">
        <f t="shared" si="69"/>
        <v/>
      </c>
      <c r="BR48" s="190" t="str">
        <f t="shared" si="69"/>
        <v/>
      </c>
      <c r="BS48" s="190" t="str">
        <f t="shared" si="69"/>
        <v/>
      </c>
      <c r="BT48" s="190" t="str">
        <f t="shared" si="69"/>
        <v/>
      </c>
      <c r="BU48" s="190" t="str">
        <f t="shared" si="69"/>
        <v/>
      </c>
      <c r="BV48" s="190" t="str">
        <f t="shared" si="69"/>
        <v/>
      </c>
      <c r="BW48" s="190" t="str">
        <f t="shared" si="69"/>
        <v/>
      </c>
      <c r="BX48" s="190" t="str">
        <f t="shared" si="69"/>
        <v/>
      </c>
      <c r="BY48" s="190" t="str">
        <f t="shared" si="69"/>
        <v/>
      </c>
      <c r="BZ48" s="190" t="str">
        <f t="shared" si="69"/>
        <v/>
      </c>
      <c r="CA48" s="190" t="str">
        <f t="shared" si="69"/>
        <v/>
      </c>
      <c r="CB48" s="190" t="str">
        <f t="shared" si="69"/>
        <v/>
      </c>
      <c r="CC48" s="190" t="str">
        <f t="shared" si="69"/>
        <v/>
      </c>
      <c r="CD48" s="190" t="str">
        <f t="shared" si="69"/>
        <v/>
      </c>
      <c r="CE48" s="190" t="str">
        <f t="shared" si="69"/>
        <v/>
      </c>
      <c r="CF48" s="190" t="str">
        <f t="shared" si="69"/>
        <v/>
      </c>
      <c r="CG48" s="190" t="str">
        <f t="shared" si="69"/>
        <v/>
      </c>
      <c r="CH48" s="190" t="str">
        <f t="shared" si="69"/>
        <v/>
      </c>
      <c r="CI48" s="190" t="str">
        <f t="shared" si="69"/>
        <v/>
      </c>
      <c r="CJ48" s="190" t="str">
        <f t="shared" si="69"/>
        <v/>
      </c>
      <c r="CK48" s="190" t="str">
        <f t="shared" si="69"/>
        <v/>
      </c>
      <c r="CL48" s="190" t="str">
        <f t="shared" si="69"/>
        <v/>
      </c>
      <c r="CM48" s="190" t="str">
        <f t="shared" si="69"/>
        <v/>
      </c>
      <c r="CN48" s="190" t="str">
        <f t="shared" si="69"/>
        <v/>
      </c>
      <c r="CO48" s="190" t="str">
        <f t="shared" si="69"/>
        <v/>
      </c>
      <c r="CP48" s="190" t="str">
        <f t="shared" si="69"/>
        <v/>
      </c>
      <c r="CQ48" s="190" t="str">
        <f t="shared" si="69"/>
        <v/>
      </c>
      <c r="CR48" s="190" t="str">
        <f t="shared" si="69"/>
        <v/>
      </c>
      <c r="CS48" s="190" t="str">
        <f t="shared" si="69"/>
        <v/>
      </c>
      <c r="CT48" s="190" t="str">
        <f t="shared" si="69"/>
        <v/>
      </c>
      <c r="CU48" s="190" t="str">
        <f t="shared" ref="CU48" si="70">IF(ISNONTEXT($AH48),CT48+$AH48,"")</f>
        <v/>
      </c>
      <c r="CV48" s="190" t="str">
        <f t="shared" si="67"/>
        <v/>
      </c>
      <c r="CW48" s="190" t="str">
        <f t="shared" si="67"/>
        <v/>
      </c>
      <c r="CX48" s="190" t="str">
        <f t="shared" si="67"/>
        <v/>
      </c>
      <c r="CY48" s="190" t="str">
        <f t="shared" si="67"/>
        <v/>
      </c>
      <c r="CZ48" s="190" t="str">
        <f t="shared" si="67"/>
        <v/>
      </c>
      <c r="DA48" s="190" t="str">
        <f t="shared" si="67"/>
        <v/>
      </c>
      <c r="DB48" s="190" t="str">
        <f t="shared" si="67"/>
        <v/>
      </c>
      <c r="DC48" s="190" t="str">
        <f t="shared" si="67"/>
        <v/>
      </c>
      <c r="DD48" s="190" t="str">
        <f t="shared" si="67"/>
        <v/>
      </c>
      <c r="DE48" s="190" t="str">
        <f t="shared" si="67"/>
        <v/>
      </c>
      <c r="DF48" s="190" t="str">
        <f t="shared" si="67"/>
        <v/>
      </c>
      <c r="DG48" s="190" t="str">
        <f t="shared" si="67"/>
        <v/>
      </c>
      <c r="DH48" s="190" t="str">
        <f t="shared" si="67"/>
        <v/>
      </c>
      <c r="DI48" s="190" t="str">
        <f t="shared" si="67"/>
        <v/>
      </c>
      <c r="DJ48" s="190" t="str">
        <f t="shared" si="67"/>
        <v/>
      </c>
      <c r="DK48" s="190" t="str">
        <f t="shared" si="67"/>
        <v/>
      </c>
      <c r="DL48" s="190" t="str">
        <f t="shared" si="67"/>
        <v/>
      </c>
      <c r="DM48" s="190" t="str">
        <f t="shared" si="67"/>
        <v/>
      </c>
      <c r="DN48" s="190" t="str">
        <f t="shared" si="67"/>
        <v/>
      </c>
      <c r="DO48" s="190" t="str">
        <f t="shared" si="67"/>
        <v/>
      </c>
      <c r="DP48" s="190" t="str">
        <f t="shared" si="67"/>
        <v/>
      </c>
      <c r="DQ48" s="190" t="str">
        <f t="shared" si="67"/>
        <v/>
      </c>
      <c r="DR48" s="190" t="str">
        <f t="shared" si="67"/>
        <v/>
      </c>
      <c r="DS48" s="190" t="str">
        <f t="shared" si="67"/>
        <v/>
      </c>
      <c r="DT48" s="190" t="str">
        <f t="shared" si="67"/>
        <v/>
      </c>
      <c r="DU48" s="190" t="str">
        <f t="shared" si="67"/>
        <v/>
      </c>
      <c r="DV48" s="190" t="str">
        <f t="shared" si="67"/>
        <v/>
      </c>
      <c r="DW48" s="190" t="str">
        <f t="shared" si="67"/>
        <v/>
      </c>
      <c r="DX48" s="190" t="str">
        <f t="shared" si="67"/>
        <v/>
      </c>
      <c r="DY48" s="190" t="str">
        <f t="shared" si="67"/>
        <v/>
      </c>
      <c r="DZ48" s="190" t="str">
        <f t="shared" si="67"/>
        <v/>
      </c>
      <c r="EA48" s="190" t="str">
        <f t="shared" si="67"/>
        <v/>
      </c>
      <c r="EB48" s="190" t="str">
        <f t="shared" si="67"/>
        <v/>
      </c>
      <c r="EC48" s="190" t="str">
        <f t="shared" si="67"/>
        <v/>
      </c>
      <c r="ED48" s="190" t="str">
        <f t="shared" si="67"/>
        <v/>
      </c>
      <c r="EE48" s="206" t="str">
        <f t="shared" si="16"/>
        <v/>
      </c>
      <c r="EF48" s="207" t="e">
        <f t="shared" si="68"/>
        <v>#N/A</v>
      </c>
      <c r="EG48" s="207" t="e">
        <f t="shared" si="68"/>
        <v>#N/A</v>
      </c>
      <c r="EH48" s="207" t="e">
        <f t="shared" si="68"/>
        <v>#N/A</v>
      </c>
      <c r="EI48" s="207" t="e">
        <f t="shared" si="68"/>
        <v>#N/A</v>
      </c>
      <c r="EJ48" s="207" t="e">
        <f t="shared" si="68"/>
        <v>#N/A</v>
      </c>
      <c r="EK48" s="207" t="e">
        <f t="shared" si="68"/>
        <v>#N/A</v>
      </c>
      <c r="EL48" s="207" t="e">
        <f t="shared" si="68"/>
        <v>#N/A</v>
      </c>
      <c r="EM48" s="207" t="e">
        <f t="shared" si="68"/>
        <v>#N/A</v>
      </c>
      <c r="EN48" s="207" t="e">
        <f t="shared" si="68"/>
        <v>#N/A</v>
      </c>
      <c r="EO48" s="207" t="e">
        <f t="shared" si="68"/>
        <v>#N/A</v>
      </c>
      <c r="EP48" s="207" t="e">
        <f t="shared" si="68"/>
        <v>#N/A</v>
      </c>
      <c r="EQ48" s="207" t="e">
        <f t="shared" si="68"/>
        <v>#N/A</v>
      </c>
      <c r="ER48" s="207" t="e">
        <f t="shared" si="68"/>
        <v>#N/A</v>
      </c>
      <c r="ES48" s="207" t="e">
        <f t="shared" si="68"/>
        <v>#N/A</v>
      </c>
      <c r="ET48" s="207" t="e">
        <f t="shared" si="68"/>
        <v>#N/A</v>
      </c>
      <c r="EU48" s="207" t="e">
        <f t="shared" si="65"/>
        <v>#N/A</v>
      </c>
      <c r="EV48" s="207" t="e">
        <f t="shared" si="60"/>
        <v>#N/A</v>
      </c>
      <c r="EW48" s="207" t="e">
        <f t="shared" si="60"/>
        <v>#N/A</v>
      </c>
      <c r="EX48" s="207" t="e">
        <f t="shared" si="60"/>
        <v>#N/A</v>
      </c>
      <c r="EY48" s="207" t="e">
        <f t="shared" si="60"/>
        <v>#N/A</v>
      </c>
      <c r="EZ48" s="207" t="e">
        <f t="shared" si="60"/>
        <v>#N/A</v>
      </c>
      <c r="FA48" s="207" t="e">
        <f t="shared" si="60"/>
        <v>#N/A</v>
      </c>
      <c r="FB48" s="207" t="e">
        <f t="shared" si="60"/>
        <v>#N/A</v>
      </c>
      <c r="FC48" s="207" t="e">
        <f t="shared" si="56"/>
        <v>#N/A</v>
      </c>
      <c r="FD48" s="207" t="e">
        <f t="shared" si="56"/>
        <v>#N/A</v>
      </c>
      <c r="FE48" s="207" t="e">
        <f t="shared" si="56"/>
        <v>#N/A</v>
      </c>
      <c r="FF48" s="207" t="e">
        <f t="shared" si="56"/>
        <v>#N/A</v>
      </c>
      <c r="FG48" s="207" t="e">
        <f t="shared" si="56"/>
        <v>#N/A</v>
      </c>
      <c r="FH48" s="207" t="e">
        <f t="shared" si="42"/>
        <v>#N/A</v>
      </c>
      <c r="FI48" s="207" t="e">
        <f t="shared" si="42"/>
        <v>#N/A</v>
      </c>
      <c r="FJ48" s="207" t="e">
        <f t="shared" si="42"/>
        <v>#N/A</v>
      </c>
      <c r="FK48" s="207" t="e">
        <f t="shared" si="42"/>
        <v>#N/A</v>
      </c>
      <c r="FL48" s="207" t="e">
        <f t="shared" si="42"/>
        <v>#N/A</v>
      </c>
      <c r="FM48" s="207" t="e">
        <f t="shared" si="42"/>
        <v>#N/A</v>
      </c>
      <c r="FN48" s="207" t="e">
        <f t="shared" si="42"/>
        <v>#N/A</v>
      </c>
      <c r="FO48" s="207" t="e">
        <f t="shared" si="42"/>
        <v>#N/A</v>
      </c>
      <c r="FP48" s="207" t="e">
        <f t="shared" si="42"/>
        <v>#N/A</v>
      </c>
      <c r="FQ48" s="207" t="e">
        <f t="shared" si="42"/>
        <v>#N/A</v>
      </c>
      <c r="FR48" s="207" t="e">
        <f t="shared" si="42"/>
        <v>#N/A</v>
      </c>
      <c r="FS48" s="207" t="e">
        <f t="shared" si="42"/>
        <v>#N/A</v>
      </c>
      <c r="FT48" s="207" t="e">
        <f t="shared" si="42"/>
        <v>#N/A</v>
      </c>
      <c r="FU48" s="207" t="e">
        <f t="shared" si="42"/>
        <v>#N/A</v>
      </c>
      <c r="FV48" s="207" t="e">
        <f t="shared" si="42"/>
        <v>#N/A</v>
      </c>
      <c r="FW48" s="207" t="e">
        <f t="shared" si="42"/>
        <v>#N/A</v>
      </c>
      <c r="FX48" s="207" t="e">
        <f t="shared" si="61"/>
        <v>#N/A</v>
      </c>
      <c r="FY48" s="207" t="e">
        <f t="shared" si="57"/>
        <v>#N/A</v>
      </c>
      <c r="FZ48" s="207" t="e">
        <f t="shared" si="57"/>
        <v>#N/A</v>
      </c>
      <c r="GA48" s="207" t="e">
        <f t="shared" si="57"/>
        <v>#N/A</v>
      </c>
      <c r="GB48" s="207" t="e">
        <f t="shared" si="57"/>
        <v>#N/A</v>
      </c>
      <c r="GC48" s="207" t="e">
        <f t="shared" si="57"/>
        <v>#N/A</v>
      </c>
      <c r="GD48" s="207" t="e">
        <f t="shared" si="57"/>
        <v>#N/A</v>
      </c>
      <c r="GE48" s="207" t="e">
        <f t="shared" si="57"/>
        <v>#N/A</v>
      </c>
      <c r="GF48" s="207" t="e">
        <f t="shared" si="57"/>
        <v>#N/A</v>
      </c>
      <c r="GG48" s="207" t="e">
        <f t="shared" si="57"/>
        <v>#N/A</v>
      </c>
      <c r="GH48" s="207" t="e">
        <f t="shared" si="57"/>
        <v>#N/A</v>
      </c>
      <c r="GI48" s="207" t="e">
        <f t="shared" si="57"/>
        <v>#N/A</v>
      </c>
      <c r="GJ48" s="207" t="e">
        <f t="shared" si="57"/>
        <v>#N/A</v>
      </c>
      <c r="GK48" s="207" t="e">
        <f t="shared" si="57"/>
        <v>#N/A</v>
      </c>
      <c r="GL48" s="207" t="e">
        <f t="shared" si="57"/>
        <v>#N/A</v>
      </c>
      <c r="GM48" s="207" t="e">
        <f t="shared" si="57"/>
        <v>#N/A</v>
      </c>
      <c r="GN48" s="207" t="e">
        <f t="shared" si="57"/>
        <v>#N/A</v>
      </c>
      <c r="GO48" s="207" t="e">
        <f t="shared" si="58"/>
        <v>#N/A</v>
      </c>
      <c r="GP48" s="207" t="e">
        <f t="shared" si="58"/>
        <v>#N/A</v>
      </c>
      <c r="GQ48" s="207" t="e">
        <f t="shared" si="39"/>
        <v>#N/A</v>
      </c>
      <c r="GR48" s="207" t="e">
        <f t="shared" si="39"/>
        <v>#N/A</v>
      </c>
      <c r="GS48" s="207" t="e">
        <f t="shared" si="39"/>
        <v>#N/A</v>
      </c>
      <c r="GT48" s="207" t="e">
        <f t="shared" si="39"/>
        <v>#N/A</v>
      </c>
      <c r="GU48" s="207" t="e">
        <f t="shared" si="39"/>
        <v>#N/A</v>
      </c>
      <c r="GV48" s="207" t="e">
        <f t="shared" si="39"/>
        <v>#N/A</v>
      </c>
      <c r="GW48" s="207" t="e">
        <f t="shared" si="39"/>
        <v>#N/A</v>
      </c>
      <c r="GX48" s="207" t="e">
        <f t="shared" si="39"/>
        <v>#N/A</v>
      </c>
      <c r="GY48" s="207" t="e">
        <f t="shared" si="39"/>
        <v>#N/A</v>
      </c>
      <c r="GZ48" s="207" t="e">
        <f t="shared" si="39"/>
        <v>#N/A</v>
      </c>
      <c r="HA48" s="207" t="e">
        <f t="shared" si="39"/>
        <v>#N/A</v>
      </c>
      <c r="HB48" s="207" t="e">
        <f t="shared" si="39"/>
        <v>#N/A</v>
      </c>
      <c r="HC48" s="207" t="e">
        <f t="shared" si="39"/>
        <v>#N/A</v>
      </c>
      <c r="HD48" s="207" t="e">
        <f t="shared" si="39"/>
        <v>#N/A</v>
      </c>
      <c r="HE48" s="207" t="e">
        <f t="shared" si="39"/>
        <v>#N/A</v>
      </c>
      <c r="HF48" s="207" t="e">
        <f t="shared" si="55"/>
        <v>#N/A</v>
      </c>
      <c r="HG48" s="207" t="e">
        <f t="shared" si="55"/>
        <v>#N/A</v>
      </c>
      <c r="HH48" s="207" t="e">
        <f t="shared" si="47"/>
        <v>#N/A</v>
      </c>
      <c r="HI48" s="207" t="e">
        <f t="shared" si="47"/>
        <v>#N/A</v>
      </c>
      <c r="HJ48" s="207" t="e">
        <f t="shared" si="47"/>
        <v>#N/A</v>
      </c>
      <c r="HK48" s="207" t="e">
        <f t="shared" si="47"/>
        <v>#N/A</v>
      </c>
      <c r="HL48" s="207" t="e">
        <f t="shared" si="47"/>
        <v>#N/A</v>
      </c>
      <c r="HM48" s="207" t="e">
        <f t="shared" si="47"/>
        <v>#N/A</v>
      </c>
      <c r="HN48" s="207" t="e">
        <f t="shared" si="47"/>
        <v>#N/A</v>
      </c>
      <c r="HO48" s="207" t="e">
        <f t="shared" si="47"/>
        <v>#N/A</v>
      </c>
      <c r="HP48" s="207" t="e">
        <f t="shared" si="47"/>
        <v>#N/A</v>
      </c>
      <c r="HQ48" s="207" t="e">
        <f t="shared" si="47"/>
        <v>#N/A</v>
      </c>
      <c r="HR48" s="207" t="e">
        <f t="shared" si="47"/>
        <v>#N/A</v>
      </c>
      <c r="HS48" s="207" t="e">
        <f t="shared" si="47"/>
        <v>#N/A</v>
      </c>
      <c r="HT48" s="207" t="e">
        <f t="shared" si="47"/>
        <v>#N/A</v>
      </c>
      <c r="HU48" s="207" t="e">
        <f t="shared" si="47"/>
        <v>#N/A</v>
      </c>
      <c r="HV48" s="207" t="e">
        <f t="shared" si="47"/>
        <v>#N/A</v>
      </c>
      <c r="HW48" s="207" t="e">
        <f t="shared" si="47"/>
        <v>#N/A</v>
      </c>
      <c r="HX48" s="207" t="e">
        <f t="shared" si="66"/>
        <v>#N/A</v>
      </c>
      <c r="HY48" s="207" t="e">
        <f t="shared" si="63"/>
        <v>#N/A</v>
      </c>
      <c r="HZ48" s="207" t="e">
        <f t="shared" si="63"/>
        <v>#N/A</v>
      </c>
      <c r="IA48" s="207" t="e">
        <f t="shared" si="45"/>
        <v>#N/A</v>
      </c>
      <c r="IB48" s="207" t="e">
        <f t="shared" si="27"/>
        <v>#N/A</v>
      </c>
    </row>
    <row r="49" spans="1:236" hidden="1" x14ac:dyDescent="0.25">
      <c r="A49" s="22">
        <v>46</v>
      </c>
      <c r="B49" s="124"/>
      <c r="C49" s="124"/>
      <c r="D49" s="124"/>
      <c r="E49" s="119" t="str">
        <f t="shared" si="10"/>
        <v/>
      </c>
      <c r="F49" s="23" t="str">
        <f t="shared" si="11"/>
        <v/>
      </c>
      <c r="G49" s="24" t="str">
        <f t="shared" si="12"/>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0"/>
        <v/>
      </c>
      <c r="K49" s="26"/>
      <c r="L49" s="24" t="str">
        <f>IF(OR(F49="",K49=""),"",MATCH(K49,Confidence!$A$1:$A$10,0))</f>
        <v/>
      </c>
      <c r="M49" s="27" t="str">
        <f t="shared" si="1"/>
        <v/>
      </c>
      <c r="N49" s="27" t="str">
        <f t="shared" si="2"/>
        <v/>
      </c>
      <c r="O49" s="24"/>
      <c r="P49" s="111" t="str">
        <f t="shared" si="3"/>
        <v/>
      </c>
      <c r="Q49" s="111" t="str">
        <f t="shared" si="4"/>
        <v/>
      </c>
      <c r="R49" s="39" t="str">
        <f t="shared" si="5"/>
        <v/>
      </c>
      <c r="S49" s="124"/>
      <c r="T49" s="218" t="str">
        <f>IF(AND(B49&gt;0,C49&gt;0,D49&gt;0,M49&gt;0,N49&gt;0,S49&gt;0,NOT(K49="")),ABS(VLOOKUP($S$1,VLookups!$A$28:$B$29,2,FALSE)-_xlfn.BETA.DIST(S49,IF(G49="L",N49,M49),IF(G49="L",M49,N49),TRUE,B49,D49)),"")</f>
        <v/>
      </c>
      <c r="U49" s="121" t="str">
        <f>IF(OR($M49="",$N49=""),"",_xlfn.BETA.INV(ABS(VLOOKUP($S$1,VLookups!$A$28:$B$29,2,FALSE)-U$3),IF($G49="L",$N49,$M49),IF($G49="L",$M49,$N49),$B49,$D49))</f>
        <v/>
      </c>
      <c r="V49" s="122" t="str">
        <f>IF(OR($M49="",$N49=""),"",_xlfn.BETA.INV(ABS(VLOOKUP($S$1,VLookups!$A$28:$B$29,2,FALSE)-V$3),IF($G49="L",$N49,$M49),IF($G49="L",$M49,$N49),$B49,$D49))</f>
        <v/>
      </c>
      <c r="W49" s="121" t="str">
        <f>IF(OR($M49="",$N49=""),"",_xlfn.BETA.INV(ABS(VLOOKUP($S$1,VLookups!$A$28:$B$29,2,FALSE)-W$3),IF($G49="L",$N49,$M49),IF($G49="L",$M49,$N49),$B49,$D49))</f>
        <v/>
      </c>
      <c r="X49" s="122" t="str">
        <f>IF(OR($M49="",$N49=""),"",_xlfn.BETA.INV(ABS(VLOOKUP($S$1,VLookups!$A$28:$B$29,2,FALSE)-X$3),IF($G49="L",$N49,$M49),IF($G49="L",$M49,$N49),$B49,$D49))</f>
        <v/>
      </c>
      <c r="Y49" s="121" t="str">
        <f>IF(OR($M49="",$N49=""),"",_xlfn.BETA.INV(ABS(VLOOKUP($S$1,VLookups!$A$28:$B$29,2,FALSE)-Y$3),IF($G49="L",$N49,$M49),IF($G49="L",$M49,$N49),$B49,$D49))</f>
        <v/>
      </c>
      <c r="Z49" s="122" t="str">
        <f>IF(OR($M49="",$N49=""),"",_xlfn.BETA.INV(ABS(VLOOKUP($S$1,VLookups!$A$28:$B$29,2,FALSE)-Z$3),IF($G49="L",$N49,$M49),IF($G49="L",$M49,$N49),$B49,$D49))</f>
        <v/>
      </c>
      <c r="AA49" s="121" t="str">
        <f>IF(OR($M49="",$N49=""),"",_xlfn.BETA.INV(ABS(VLOOKUP($S$1,VLookups!$A$28:$B$29,2,FALSE)-AA$3),IF($G49="L",$N49,$M49),IF($G49="L",$M49,$N49),$B49,$D49))</f>
        <v/>
      </c>
      <c r="AB49" s="122" t="str">
        <f>IF(OR($M49="",$N49=""),"",_xlfn.BETA.INV(ABS(VLOOKUP($S$1,VLookups!$A$28:$B$29,2,FALSE)-AB$3),IF($G49="L",$N49,$M49),IF($G49="L",$M49,$N49),$B49,$D49))</f>
        <v/>
      </c>
      <c r="AC49" s="121" t="str">
        <f>IF(OR($M49="",$N49=""),"",_xlfn.BETA.INV(ABS(VLOOKUP($S$1,VLookups!$A$28:$B$29,2,FALSE)-AC$3),IF($G49="L",$N49,$M49),IF($G49="L",$M49,$N49),$B49,$D49))</f>
        <v/>
      </c>
      <c r="AD49" s="122" t="str">
        <f>IF(OR($M49="",$N49=""),"",_xlfn.BETA.INV(ABS(VLOOKUP($S$1,VLookups!$A$28:$B$29,2,FALSE)-AD$3),IF($G49="L",$N49,$M49),IF($G49="L",$M49,$N49),$B49,$D49))</f>
        <v/>
      </c>
      <c r="AE49" s="121" t="str">
        <f>IF(OR($M49="",$N49=""),"",_xlfn.BETA.INV(ABS(VLOOKUP($S$1,VLookups!$A$28:$B$29,2,FALSE)-AE$3),IF($G49="L",$N49,$M49),IF($G49="L",$M49,$N49),$B49,$D49))</f>
        <v/>
      </c>
      <c r="AF49" s="122" t="str">
        <f>IF(OR($M49="",$N49=""),"",_xlfn.BETA.INV(ABS(VLOOKUP($S$1,VLookups!$A$28:$B$29,2,FALSE)-AF$3),IF($G49="L",$N49,$M49),IF($G49="L",$M49,$N49),$B49,$D49))</f>
        <v/>
      </c>
      <c r="AG49" s="17"/>
      <c r="AH49" s="208" t="str">
        <f t="shared" si="13"/>
        <v/>
      </c>
      <c r="AI49" s="206" t="str">
        <f t="shared" si="14"/>
        <v/>
      </c>
      <c r="AJ49" s="190" t="str">
        <f t="shared" ref="AJ49:CU52" si="71">IF(ISNONTEXT($AH49),AI49+$AH49,"")</f>
        <v/>
      </c>
      <c r="AK49" s="190" t="str">
        <f t="shared" si="71"/>
        <v/>
      </c>
      <c r="AL49" s="190" t="str">
        <f t="shared" si="71"/>
        <v/>
      </c>
      <c r="AM49" s="190" t="str">
        <f t="shared" si="71"/>
        <v/>
      </c>
      <c r="AN49" s="190" t="str">
        <f t="shared" si="71"/>
        <v/>
      </c>
      <c r="AO49" s="190" t="str">
        <f t="shared" si="71"/>
        <v/>
      </c>
      <c r="AP49" s="190" t="str">
        <f t="shared" si="71"/>
        <v/>
      </c>
      <c r="AQ49" s="190" t="str">
        <f t="shared" si="71"/>
        <v/>
      </c>
      <c r="AR49" s="190" t="str">
        <f t="shared" si="71"/>
        <v/>
      </c>
      <c r="AS49" s="190" t="str">
        <f t="shared" si="71"/>
        <v/>
      </c>
      <c r="AT49" s="190" t="str">
        <f t="shared" si="71"/>
        <v/>
      </c>
      <c r="AU49" s="190" t="str">
        <f t="shared" si="71"/>
        <v/>
      </c>
      <c r="AV49" s="190" t="str">
        <f t="shared" si="71"/>
        <v/>
      </c>
      <c r="AW49" s="190" t="str">
        <f t="shared" si="71"/>
        <v/>
      </c>
      <c r="AX49" s="190" t="str">
        <f t="shared" si="71"/>
        <v/>
      </c>
      <c r="AY49" s="190" t="str">
        <f t="shared" si="71"/>
        <v/>
      </c>
      <c r="AZ49" s="190" t="str">
        <f t="shared" si="71"/>
        <v/>
      </c>
      <c r="BA49" s="190" t="str">
        <f t="shared" si="71"/>
        <v/>
      </c>
      <c r="BB49" s="190" t="str">
        <f t="shared" si="71"/>
        <v/>
      </c>
      <c r="BC49" s="190" t="str">
        <f t="shared" si="71"/>
        <v/>
      </c>
      <c r="BD49" s="190" t="str">
        <f t="shared" si="71"/>
        <v/>
      </c>
      <c r="BE49" s="190" t="str">
        <f t="shared" si="71"/>
        <v/>
      </c>
      <c r="BF49" s="190" t="str">
        <f t="shared" si="71"/>
        <v/>
      </c>
      <c r="BG49" s="190" t="str">
        <f t="shared" si="71"/>
        <v/>
      </c>
      <c r="BH49" s="190" t="str">
        <f t="shared" si="71"/>
        <v/>
      </c>
      <c r="BI49" s="190" t="str">
        <f t="shared" si="71"/>
        <v/>
      </c>
      <c r="BJ49" s="190" t="str">
        <f t="shared" si="71"/>
        <v/>
      </c>
      <c r="BK49" s="190" t="str">
        <f t="shared" si="71"/>
        <v/>
      </c>
      <c r="BL49" s="190" t="str">
        <f t="shared" si="71"/>
        <v/>
      </c>
      <c r="BM49" s="190" t="str">
        <f t="shared" si="71"/>
        <v/>
      </c>
      <c r="BN49" s="190" t="str">
        <f t="shared" si="71"/>
        <v/>
      </c>
      <c r="BO49" s="190" t="str">
        <f t="shared" si="71"/>
        <v/>
      </c>
      <c r="BP49" s="190" t="str">
        <f t="shared" si="71"/>
        <v/>
      </c>
      <c r="BQ49" s="190" t="str">
        <f t="shared" si="71"/>
        <v/>
      </c>
      <c r="BR49" s="190" t="str">
        <f t="shared" si="71"/>
        <v/>
      </c>
      <c r="BS49" s="190" t="str">
        <f t="shared" si="71"/>
        <v/>
      </c>
      <c r="BT49" s="190" t="str">
        <f t="shared" si="71"/>
        <v/>
      </c>
      <c r="BU49" s="190" t="str">
        <f t="shared" si="71"/>
        <v/>
      </c>
      <c r="BV49" s="190" t="str">
        <f t="shared" si="71"/>
        <v/>
      </c>
      <c r="BW49" s="190" t="str">
        <f t="shared" si="71"/>
        <v/>
      </c>
      <c r="BX49" s="190" t="str">
        <f t="shared" si="71"/>
        <v/>
      </c>
      <c r="BY49" s="190" t="str">
        <f t="shared" si="71"/>
        <v/>
      </c>
      <c r="BZ49" s="190" t="str">
        <f t="shared" si="71"/>
        <v/>
      </c>
      <c r="CA49" s="190" t="str">
        <f t="shared" si="71"/>
        <v/>
      </c>
      <c r="CB49" s="190" t="str">
        <f t="shared" si="71"/>
        <v/>
      </c>
      <c r="CC49" s="190" t="str">
        <f t="shared" si="71"/>
        <v/>
      </c>
      <c r="CD49" s="190" t="str">
        <f t="shared" si="71"/>
        <v/>
      </c>
      <c r="CE49" s="190" t="str">
        <f t="shared" si="71"/>
        <v/>
      </c>
      <c r="CF49" s="190" t="str">
        <f t="shared" si="71"/>
        <v/>
      </c>
      <c r="CG49" s="190" t="str">
        <f t="shared" si="71"/>
        <v/>
      </c>
      <c r="CH49" s="190" t="str">
        <f t="shared" si="71"/>
        <v/>
      </c>
      <c r="CI49" s="190" t="str">
        <f t="shared" si="71"/>
        <v/>
      </c>
      <c r="CJ49" s="190" t="str">
        <f t="shared" si="71"/>
        <v/>
      </c>
      <c r="CK49" s="190" t="str">
        <f t="shared" si="71"/>
        <v/>
      </c>
      <c r="CL49" s="190" t="str">
        <f t="shared" si="71"/>
        <v/>
      </c>
      <c r="CM49" s="190" t="str">
        <f t="shared" si="71"/>
        <v/>
      </c>
      <c r="CN49" s="190" t="str">
        <f t="shared" si="71"/>
        <v/>
      </c>
      <c r="CO49" s="190" t="str">
        <f t="shared" si="71"/>
        <v/>
      </c>
      <c r="CP49" s="190" t="str">
        <f t="shared" si="71"/>
        <v/>
      </c>
      <c r="CQ49" s="190" t="str">
        <f t="shared" si="71"/>
        <v/>
      </c>
      <c r="CR49" s="190" t="str">
        <f t="shared" si="71"/>
        <v/>
      </c>
      <c r="CS49" s="190" t="str">
        <f t="shared" si="71"/>
        <v/>
      </c>
      <c r="CT49" s="190" t="str">
        <f t="shared" si="71"/>
        <v/>
      </c>
      <c r="CU49" s="190" t="str">
        <f t="shared" si="71"/>
        <v/>
      </c>
      <c r="CV49" s="190" t="str">
        <f t="shared" si="67"/>
        <v/>
      </c>
      <c r="CW49" s="190" t="str">
        <f t="shared" si="67"/>
        <v/>
      </c>
      <c r="CX49" s="190" t="str">
        <f t="shared" si="67"/>
        <v/>
      </c>
      <c r="CY49" s="190" t="str">
        <f t="shared" si="67"/>
        <v/>
      </c>
      <c r="CZ49" s="190" t="str">
        <f t="shared" si="67"/>
        <v/>
      </c>
      <c r="DA49" s="190" t="str">
        <f t="shared" si="67"/>
        <v/>
      </c>
      <c r="DB49" s="190" t="str">
        <f t="shared" si="67"/>
        <v/>
      </c>
      <c r="DC49" s="190" t="str">
        <f t="shared" si="67"/>
        <v/>
      </c>
      <c r="DD49" s="190" t="str">
        <f t="shared" si="67"/>
        <v/>
      </c>
      <c r="DE49" s="190" t="str">
        <f t="shared" si="67"/>
        <v/>
      </c>
      <c r="DF49" s="190" t="str">
        <f t="shared" si="67"/>
        <v/>
      </c>
      <c r="DG49" s="190" t="str">
        <f t="shared" si="67"/>
        <v/>
      </c>
      <c r="DH49" s="190" t="str">
        <f t="shared" si="67"/>
        <v/>
      </c>
      <c r="DI49" s="190" t="str">
        <f t="shared" si="67"/>
        <v/>
      </c>
      <c r="DJ49" s="190" t="str">
        <f t="shared" si="67"/>
        <v/>
      </c>
      <c r="DK49" s="190" t="str">
        <f t="shared" si="67"/>
        <v/>
      </c>
      <c r="DL49" s="190" t="str">
        <f t="shared" si="67"/>
        <v/>
      </c>
      <c r="DM49" s="190" t="str">
        <f t="shared" si="67"/>
        <v/>
      </c>
      <c r="DN49" s="190" t="str">
        <f t="shared" si="67"/>
        <v/>
      </c>
      <c r="DO49" s="190" t="str">
        <f t="shared" si="67"/>
        <v/>
      </c>
      <c r="DP49" s="190" t="str">
        <f t="shared" si="67"/>
        <v/>
      </c>
      <c r="DQ49" s="190" t="str">
        <f t="shared" si="67"/>
        <v/>
      </c>
      <c r="DR49" s="190" t="str">
        <f t="shared" si="67"/>
        <v/>
      </c>
      <c r="DS49" s="190" t="str">
        <f t="shared" si="67"/>
        <v/>
      </c>
      <c r="DT49" s="190" t="str">
        <f t="shared" si="67"/>
        <v/>
      </c>
      <c r="DU49" s="190" t="str">
        <f t="shared" si="67"/>
        <v/>
      </c>
      <c r="DV49" s="190" t="str">
        <f t="shared" si="67"/>
        <v/>
      </c>
      <c r="DW49" s="190" t="str">
        <f t="shared" si="67"/>
        <v/>
      </c>
      <c r="DX49" s="190" t="str">
        <f t="shared" si="67"/>
        <v/>
      </c>
      <c r="DY49" s="190" t="str">
        <f t="shared" si="67"/>
        <v/>
      </c>
      <c r="DZ49" s="190" t="str">
        <f t="shared" si="67"/>
        <v/>
      </c>
      <c r="EA49" s="190" t="str">
        <f t="shared" si="67"/>
        <v/>
      </c>
      <c r="EB49" s="190" t="str">
        <f t="shared" si="67"/>
        <v/>
      </c>
      <c r="EC49" s="190" t="str">
        <f t="shared" si="67"/>
        <v/>
      </c>
      <c r="ED49" s="190" t="str">
        <f t="shared" si="67"/>
        <v/>
      </c>
      <c r="EE49" s="206" t="str">
        <f t="shared" si="16"/>
        <v/>
      </c>
      <c r="EF49" s="207" t="e">
        <f t="shared" si="68"/>
        <v>#N/A</v>
      </c>
      <c r="EG49" s="207" t="e">
        <f t="shared" si="68"/>
        <v>#N/A</v>
      </c>
      <c r="EH49" s="207" t="e">
        <f t="shared" si="68"/>
        <v>#N/A</v>
      </c>
      <c r="EI49" s="207" t="e">
        <f t="shared" si="68"/>
        <v>#N/A</v>
      </c>
      <c r="EJ49" s="207" t="e">
        <f t="shared" si="68"/>
        <v>#N/A</v>
      </c>
      <c r="EK49" s="207" t="e">
        <f t="shared" si="68"/>
        <v>#N/A</v>
      </c>
      <c r="EL49" s="207" t="e">
        <f t="shared" si="68"/>
        <v>#N/A</v>
      </c>
      <c r="EM49" s="207" t="e">
        <f t="shared" si="68"/>
        <v>#N/A</v>
      </c>
      <c r="EN49" s="207" t="e">
        <f t="shared" si="68"/>
        <v>#N/A</v>
      </c>
      <c r="EO49" s="207" t="e">
        <f t="shared" si="68"/>
        <v>#N/A</v>
      </c>
      <c r="EP49" s="207" t="e">
        <f t="shared" si="68"/>
        <v>#N/A</v>
      </c>
      <c r="EQ49" s="207" t="e">
        <f t="shared" si="68"/>
        <v>#N/A</v>
      </c>
      <c r="ER49" s="207" t="e">
        <f t="shared" si="68"/>
        <v>#N/A</v>
      </c>
      <c r="ES49" s="207" t="e">
        <f t="shared" si="68"/>
        <v>#N/A</v>
      </c>
      <c r="ET49" s="207" t="e">
        <f t="shared" si="68"/>
        <v>#N/A</v>
      </c>
      <c r="EU49" s="207" t="e">
        <f t="shared" si="65"/>
        <v>#N/A</v>
      </c>
      <c r="EV49" s="207" t="e">
        <f t="shared" si="60"/>
        <v>#N/A</v>
      </c>
      <c r="EW49" s="207" t="e">
        <f t="shared" si="60"/>
        <v>#N/A</v>
      </c>
      <c r="EX49" s="207" t="e">
        <f t="shared" si="60"/>
        <v>#N/A</v>
      </c>
      <c r="EY49" s="207" t="e">
        <f t="shared" si="60"/>
        <v>#N/A</v>
      </c>
      <c r="EZ49" s="207" t="e">
        <f t="shared" si="60"/>
        <v>#N/A</v>
      </c>
      <c r="FA49" s="207" t="e">
        <f t="shared" si="60"/>
        <v>#N/A</v>
      </c>
      <c r="FB49" s="207" t="e">
        <f t="shared" si="60"/>
        <v>#N/A</v>
      </c>
      <c r="FC49" s="207" t="e">
        <f t="shared" si="56"/>
        <v>#N/A</v>
      </c>
      <c r="FD49" s="207" t="e">
        <f t="shared" si="56"/>
        <v>#N/A</v>
      </c>
      <c r="FE49" s="207" t="e">
        <f t="shared" si="56"/>
        <v>#N/A</v>
      </c>
      <c r="FF49" s="207" t="e">
        <f t="shared" si="56"/>
        <v>#N/A</v>
      </c>
      <c r="FG49" s="207" t="e">
        <f t="shared" si="56"/>
        <v>#N/A</v>
      </c>
      <c r="FH49" s="207" t="e">
        <f t="shared" si="42"/>
        <v>#N/A</v>
      </c>
      <c r="FI49" s="207" t="e">
        <f t="shared" si="42"/>
        <v>#N/A</v>
      </c>
      <c r="FJ49" s="207" t="e">
        <f t="shared" si="42"/>
        <v>#N/A</v>
      </c>
      <c r="FK49" s="207" t="e">
        <f t="shared" si="42"/>
        <v>#N/A</v>
      </c>
      <c r="FL49" s="207" t="e">
        <f t="shared" si="42"/>
        <v>#N/A</v>
      </c>
      <c r="FM49" s="207" t="e">
        <f t="shared" si="42"/>
        <v>#N/A</v>
      </c>
      <c r="FN49" s="207" t="e">
        <f t="shared" si="42"/>
        <v>#N/A</v>
      </c>
      <c r="FO49" s="207" t="e">
        <f t="shared" si="42"/>
        <v>#N/A</v>
      </c>
      <c r="FP49" s="207" t="e">
        <f t="shared" si="42"/>
        <v>#N/A</v>
      </c>
      <c r="FQ49" s="207" t="e">
        <f t="shared" si="42"/>
        <v>#N/A</v>
      </c>
      <c r="FR49" s="207" t="e">
        <f t="shared" si="42"/>
        <v>#N/A</v>
      </c>
      <c r="FS49" s="207" t="e">
        <f t="shared" si="42"/>
        <v>#N/A</v>
      </c>
      <c r="FT49" s="207" t="e">
        <f t="shared" si="42"/>
        <v>#N/A</v>
      </c>
      <c r="FU49" s="207" t="e">
        <f t="shared" si="42"/>
        <v>#N/A</v>
      </c>
      <c r="FV49" s="207" t="e">
        <f t="shared" si="42"/>
        <v>#N/A</v>
      </c>
      <c r="FW49" s="207" t="e">
        <f t="shared" si="42"/>
        <v>#N/A</v>
      </c>
      <c r="FX49" s="207" t="e">
        <f t="shared" si="61"/>
        <v>#N/A</v>
      </c>
      <c r="FY49" s="207" t="e">
        <f t="shared" si="57"/>
        <v>#N/A</v>
      </c>
      <c r="FZ49" s="207" t="e">
        <f t="shared" si="57"/>
        <v>#N/A</v>
      </c>
      <c r="GA49" s="207" t="e">
        <f t="shared" si="57"/>
        <v>#N/A</v>
      </c>
      <c r="GB49" s="207" t="e">
        <f t="shared" si="57"/>
        <v>#N/A</v>
      </c>
      <c r="GC49" s="207" t="e">
        <f t="shared" si="57"/>
        <v>#N/A</v>
      </c>
      <c r="GD49" s="207" t="e">
        <f t="shared" si="57"/>
        <v>#N/A</v>
      </c>
      <c r="GE49" s="207" t="e">
        <f t="shared" si="57"/>
        <v>#N/A</v>
      </c>
      <c r="GF49" s="207" t="e">
        <f t="shared" si="57"/>
        <v>#N/A</v>
      </c>
      <c r="GG49" s="207" t="e">
        <f t="shared" si="57"/>
        <v>#N/A</v>
      </c>
      <c r="GH49" s="207" t="e">
        <f t="shared" si="57"/>
        <v>#N/A</v>
      </c>
      <c r="GI49" s="207" t="e">
        <f t="shared" si="57"/>
        <v>#N/A</v>
      </c>
      <c r="GJ49" s="207" t="e">
        <f t="shared" si="57"/>
        <v>#N/A</v>
      </c>
      <c r="GK49" s="207" t="e">
        <f t="shared" si="57"/>
        <v>#N/A</v>
      </c>
      <c r="GL49" s="207" t="e">
        <f t="shared" si="57"/>
        <v>#N/A</v>
      </c>
      <c r="GM49" s="207" t="e">
        <f t="shared" si="57"/>
        <v>#N/A</v>
      </c>
      <c r="GN49" s="207" t="e">
        <f t="shared" si="57"/>
        <v>#N/A</v>
      </c>
      <c r="GO49" s="207" t="e">
        <f t="shared" si="58"/>
        <v>#N/A</v>
      </c>
      <c r="GP49" s="207" t="e">
        <f t="shared" si="58"/>
        <v>#N/A</v>
      </c>
      <c r="GQ49" s="207" t="e">
        <f t="shared" si="39"/>
        <v>#N/A</v>
      </c>
      <c r="GR49" s="207" t="e">
        <f t="shared" si="39"/>
        <v>#N/A</v>
      </c>
      <c r="GS49" s="207" t="e">
        <f t="shared" si="39"/>
        <v>#N/A</v>
      </c>
      <c r="GT49" s="207" t="e">
        <f t="shared" si="39"/>
        <v>#N/A</v>
      </c>
      <c r="GU49" s="207" t="e">
        <f t="shared" si="39"/>
        <v>#N/A</v>
      </c>
      <c r="GV49" s="207" t="e">
        <f t="shared" si="39"/>
        <v>#N/A</v>
      </c>
      <c r="GW49" s="207" t="e">
        <f t="shared" si="39"/>
        <v>#N/A</v>
      </c>
      <c r="GX49" s="207" t="e">
        <f t="shared" si="39"/>
        <v>#N/A</v>
      </c>
      <c r="GY49" s="207" t="e">
        <f t="shared" si="39"/>
        <v>#N/A</v>
      </c>
      <c r="GZ49" s="207" t="e">
        <f t="shared" si="39"/>
        <v>#N/A</v>
      </c>
      <c r="HA49" s="207" t="e">
        <f t="shared" si="39"/>
        <v>#N/A</v>
      </c>
      <c r="HB49" s="207" t="e">
        <f t="shared" si="39"/>
        <v>#N/A</v>
      </c>
      <c r="HC49" s="207" t="e">
        <f t="shared" si="39"/>
        <v>#N/A</v>
      </c>
      <c r="HD49" s="207" t="e">
        <f t="shared" si="39"/>
        <v>#N/A</v>
      </c>
      <c r="HE49" s="207" t="e">
        <f t="shared" si="39"/>
        <v>#N/A</v>
      </c>
      <c r="HF49" s="207" t="e">
        <f t="shared" si="55"/>
        <v>#N/A</v>
      </c>
      <c r="HG49" s="207" t="e">
        <f t="shared" si="55"/>
        <v>#N/A</v>
      </c>
      <c r="HH49" s="207" t="e">
        <f t="shared" si="47"/>
        <v>#N/A</v>
      </c>
      <c r="HI49" s="207" t="e">
        <f t="shared" si="47"/>
        <v>#N/A</v>
      </c>
      <c r="HJ49" s="207" t="e">
        <f t="shared" si="47"/>
        <v>#N/A</v>
      </c>
      <c r="HK49" s="207" t="e">
        <f t="shared" si="47"/>
        <v>#N/A</v>
      </c>
      <c r="HL49" s="207" t="e">
        <f t="shared" si="47"/>
        <v>#N/A</v>
      </c>
      <c r="HM49" s="207" t="e">
        <f t="shared" si="47"/>
        <v>#N/A</v>
      </c>
      <c r="HN49" s="207" t="e">
        <f t="shared" si="47"/>
        <v>#N/A</v>
      </c>
      <c r="HO49" s="207" t="e">
        <f t="shared" si="47"/>
        <v>#N/A</v>
      </c>
      <c r="HP49" s="207" t="e">
        <f t="shared" si="47"/>
        <v>#N/A</v>
      </c>
      <c r="HQ49" s="207" t="e">
        <f t="shared" si="47"/>
        <v>#N/A</v>
      </c>
      <c r="HR49" s="207" t="e">
        <f t="shared" si="47"/>
        <v>#N/A</v>
      </c>
      <c r="HS49" s="207" t="e">
        <f t="shared" si="47"/>
        <v>#N/A</v>
      </c>
      <c r="HT49" s="207" t="e">
        <f t="shared" si="47"/>
        <v>#N/A</v>
      </c>
      <c r="HU49" s="207" t="e">
        <f t="shared" si="47"/>
        <v>#N/A</v>
      </c>
      <c r="HV49" s="207" t="e">
        <f t="shared" si="47"/>
        <v>#N/A</v>
      </c>
      <c r="HW49" s="207" t="e">
        <f t="shared" si="47"/>
        <v>#N/A</v>
      </c>
      <c r="HX49" s="207" t="e">
        <f t="shared" si="66"/>
        <v>#N/A</v>
      </c>
      <c r="HY49" s="207" t="e">
        <f t="shared" si="63"/>
        <v>#N/A</v>
      </c>
      <c r="HZ49" s="207" t="e">
        <f t="shared" si="63"/>
        <v>#N/A</v>
      </c>
      <c r="IA49" s="207" t="e">
        <f t="shared" si="45"/>
        <v>#N/A</v>
      </c>
      <c r="IB49" s="207" t="e">
        <f t="shared" si="27"/>
        <v>#N/A</v>
      </c>
    </row>
    <row r="50" spans="1:236" hidden="1" x14ac:dyDescent="0.25">
      <c r="A50" s="22">
        <v>47</v>
      </c>
      <c r="B50" s="124"/>
      <c r="C50" s="124"/>
      <c r="D50" s="124"/>
      <c r="E50" s="119" t="str">
        <f t="shared" si="10"/>
        <v/>
      </c>
      <c r="F50" s="23" t="str">
        <f t="shared" si="11"/>
        <v/>
      </c>
      <c r="G50" s="24" t="str">
        <f t="shared" si="12"/>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0"/>
        <v/>
      </c>
      <c r="K50" s="26"/>
      <c r="L50" s="24" t="str">
        <f>IF(OR(F50="",K50=""),"",MATCH(K50,Confidence!$A$1:$A$10,0))</f>
        <v/>
      </c>
      <c r="M50" s="27" t="str">
        <f t="shared" si="1"/>
        <v/>
      </c>
      <c r="N50" s="27" t="str">
        <f t="shared" si="2"/>
        <v/>
      </c>
      <c r="O50" s="24"/>
      <c r="P50" s="111" t="str">
        <f t="shared" si="3"/>
        <v/>
      </c>
      <c r="Q50" s="111" t="str">
        <f t="shared" si="4"/>
        <v/>
      </c>
      <c r="R50" s="39" t="str">
        <f t="shared" si="5"/>
        <v/>
      </c>
      <c r="S50" s="124"/>
      <c r="T50" s="218" t="str">
        <f>IF(AND(B50&gt;0,C50&gt;0,D50&gt;0,M50&gt;0,N50&gt;0,S50&gt;0,NOT(K50="")),ABS(VLOOKUP($S$1,VLookups!$A$28:$B$29,2,FALSE)-_xlfn.BETA.DIST(S50,IF(G50="L",N50,M50),IF(G50="L",M50,N50),TRUE,B50,D50)),"")</f>
        <v/>
      </c>
      <c r="U50" s="121" t="str">
        <f>IF(OR($M50="",$N50=""),"",_xlfn.BETA.INV(ABS(VLOOKUP($S$1,VLookups!$A$28:$B$29,2,FALSE)-U$3),IF($G50="L",$N50,$M50),IF($G50="L",$M50,$N50),$B50,$D50))</f>
        <v/>
      </c>
      <c r="V50" s="122" t="str">
        <f>IF(OR($M50="",$N50=""),"",_xlfn.BETA.INV(ABS(VLOOKUP($S$1,VLookups!$A$28:$B$29,2,FALSE)-V$3),IF($G50="L",$N50,$M50),IF($G50="L",$M50,$N50),$B50,$D50))</f>
        <v/>
      </c>
      <c r="W50" s="121" t="str">
        <f>IF(OR($M50="",$N50=""),"",_xlfn.BETA.INV(ABS(VLOOKUP($S$1,VLookups!$A$28:$B$29,2,FALSE)-W$3),IF($G50="L",$N50,$M50),IF($G50="L",$M50,$N50),$B50,$D50))</f>
        <v/>
      </c>
      <c r="X50" s="122" t="str">
        <f>IF(OR($M50="",$N50=""),"",_xlfn.BETA.INV(ABS(VLOOKUP($S$1,VLookups!$A$28:$B$29,2,FALSE)-X$3),IF($G50="L",$N50,$M50),IF($G50="L",$M50,$N50),$B50,$D50))</f>
        <v/>
      </c>
      <c r="Y50" s="121" t="str">
        <f>IF(OR($M50="",$N50=""),"",_xlfn.BETA.INV(ABS(VLOOKUP($S$1,VLookups!$A$28:$B$29,2,FALSE)-Y$3),IF($G50="L",$N50,$M50),IF($G50="L",$M50,$N50),$B50,$D50))</f>
        <v/>
      </c>
      <c r="Z50" s="122" t="str">
        <f>IF(OR($M50="",$N50=""),"",_xlfn.BETA.INV(ABS(VLOOKUP($S$1,VLookups!$A$28:$B$29,2,FALSE)-Z$3),IF($G50="L",$N50,$M50),IF($G50="L",$M50,$N50),$B50,$D50))</f>
        <v/>
      </c>
      <c r="AA50" s="121" t="str">
        <f>IF(OR($M50="",$N50=""),"",_xlfn.BETA.INV(ABS(VLOOKUP($S$1,VLookups!$A$28:$B$29,2,FALSE)-AA$3),IF($G50="L",$N50,$M50),IF($G50="L",$M50,$N50),$B50,$D50))</f>
        <v/>
      </c>
      <c r="AB50" s="122" t="str">
        <f>IF(OR($M50="",$N50=""),"",_xlfn.BETA.INV(ABS(VLOOKUP($S$1,VLookups!$A$28:$B$29,2,FALSE)-AB$3),IF($G50="L",$N50,$M50),IF($G50="L",$M50,$N50),$B50,$D50))</f>
        <v/>
      </c>
      <c r="AC50" s="121" t="str">
        <f>IF(OR($M50="",$N50=""),"",_xlfn.BETA.INV(ABS(VLOOKUP($S$1,VLookups!$A$28:$B$29,2,FALSE)-AC$3),IF($G50="L",$N50,$M50),IF($G50="L",$M50,$N50),$B50,$D50))</f>
        <v/>
      </c>
      <c r="AD50" s="122" t="str">
        <f>IF(OR($M50="",$N50=""),"",_xlfn.BETA.INV(ABS(VLOOKUP($S$1,VLookups!$A$28:$B$29,2,FALSE)-AD$3),IF($G50="L",$N50,$M50),IF($G50="L",$M50,$N50),$B50,$D50))</f>
        <v/>
      </c>
      <c r="AE50" s="121" t="str">
        <f>IF(OR($M50="",$N50=""),"",_xlfn.BETA.INV(ABS(VLOOKUP($S$1,VLookups!$A$28:$B$29,2,FALSE)-AE$3),IF($G50="L",$N50,$M50),IF($G50="L",$M50,$N50),$B50,$D50))</f>
        <v/>
      </c>
      <c r="AF50" s="122" t="str">
        <f>IF(OR($M50="",$N50=""),"",_xlfn.BETA.INV(ABS(VLOOKUP($S$1,VLookups!$A$28:$B$29,2,FALSE)-AF$3),IF($G50="L",$N50,$M50),IF($G50="L",$M50,$N50),$B50,$D50))</f>
        <v/>
      </c>
      <c r="AG50" s="17"/>
      <c r="AH50" s="208" t="str">
        <f t="shared" si="13"/>
        <v/>
      </c>
      <c r="AI50" s="206" t="str">
        <f t="shared" si="14"/>
        <v/>
      </c>
      <c r="AJ50" s="190" t="str">
        <f t="shared" si="71"/>
        <v/>
      </c>
      <c r="AK50" s="190" t="str">
        <f t="shared" si="71"/>
        <v/>
      </c>
      <c r="AL50" s="190" t="str">
        <f t="shared" si="71"/>
        <v/>
      </c>
      <c r="AM50" s="190" t="str">
        <f t="shared" si="71"/>
        <v/>
      </c>
      <c r="AN50" s="190" t="str">
        <f t="shared" si="71"/>
        <v/>
      </c>
      <c r="AO50" s="190" t="str">
        <f t="shared" si="71"/>
        <v/>
      </c>
      <c r="AP50" s="190" t="str">
        <f t="shared" si="71"/>
        <v/>
      </c>
      <c r="AQ50" s="190" t="str">
        <f t="shared" si="71"/>
        <v/>
      </c>
      <c r="AR50" s="190" t="str">
        <f t="shared" si="71"/>
        <v/>
      </c>
      <c r="AS50" s="190" t="str">
        <f t="shared" si="71"/>
        <v/>
      </c>
      <c r="AT50" s="190" t="str">
        <f t="shared" si="71"/>
        <v/>
      </c>
      <c r="AU50" s="190" t="str">
        <f t="shared" si="71"/>
        <v/>
      </c>
      <c r="AV50" s="190" t="str">
        <f t="shared" si="71"/>
        <v/>
      </c>
      <c r="AW50" s="190" t="str">
        <f t="shared" si="71"/>
        <v/>
      </c>
      <c r="AX50" s="190" t="str">
        <f t="shared" si="71"/>
        <v/>
      </c>
      <c r="AY50" s="190" t="str">
        <f t="shared" si="71"/>
        <v/>
      </c>
      <c r="AZ50" s="190" t="str">
        <f t="shared" si="71"/>
        <v/>
      </c>
      <c r="BA50" s="190" t="str">
        <f t="shared" si="71"/>
        <v/>
      </c>
      <c r="BB50" s="190" t="str">
        <f t="shared" si="71"/>
        <v/>
      </c>
      <c r="BC50" s="190" t="str">
        <f t="shared" si="71"/>
        <v/>
      </c>
      <c r="BD50" s="190" t="str">
        <f t="shared" si="71"/>
        <v/>
      </c>
      <c r="BE50" s="190" t="str">
        <f t="shared" si="71"/>
        <v/>
      </c>
      <c r="BF50" s="190" t="str">
        <f t="shared" si="71"/>
        <v/>
      </c>
      <c r="BG50" s="190" t="str">
        <f t="shared" si="71"/>
        <v/>
      </c>
      <c r="BH50" s="190" t="str">
        <f t="shared" si="71"/>
        <v/>
      </c>
      <c r="BI50" s="190" t="str">
        <f t="shared" si="71"/>
        <v/>
      </c>
      <c r="BJ50" s="190" t="str">
        <f t="shared" si="71"/>
        <v/>
      </c>
      <c r="BK50" s="190" t="str">
        <f t="shared" si="71"/>
        <v/>
      </c>
      <c r="BL50" s="190" t="str">
        <f t="shared" si="71"/>
        <v/>
      </c>
      <c r="BM50" s="190" t="str">
        <f t="shared" si="71"/>
        <v/>
      </c>
      <c r="BN50" s="190" t="str">
        <f t="shared" si="71"/>
        <v/>
      </c>
      <c r="BO50" s="190" t="str">
        <f t="shared" si="71"/>
        <v/>
      </c>
      <c r="BP50" s="190" t="str">
        <f t="shared" si="71"/>
        <v/>
      </c>
      <c r="BQ50" s="190" t="str">
        <f t="shared" si="71"/>
        <v/>
      </c>
      <c r="BR50" s="190" t="str">
        <f t="shared" si="71"/>
        <v/>
      </c>
      <c r="BS50" s="190" t="str">
        <f t="shared" si="71"/>
        <v/>
      </c>
      <c r="BT50" s="190" t="str">
        <f t="shared" si="71"/>
        <v/>
      </c>
      <c r="BU50" s="190" t="str">
        <f t="shared" si="71"/>
        <v/>
      </c>
      <c r="BV50" s="190" t="str">
        <f t="shared" si="71"/>
        <v/>
      </c>
      <c r="BW50" s="190" t="str">
        <f t="shared" si="71"/>
        <v/>
      </c>
      <c r="BX50" s="190" t="str">
        <f t="shared" si="71"/>
        <v/>
      </c>
      <c r="BY50" s="190" t="str">
        <f t="shared" si="71"/>
        <v/>
      </c>
      <c r="BZ50" s="190" t="str">
        <f t="shared" si="71"/>
        <v/>
      </c>
      <c r="CA50" s="190" t="str">
        <f t="shared" si="71"/>
        <v/>
      </c>
      <c r="CB50" s="190" t="str">
        <f t="shared" si="71"/>
        <v/>
      </c>
      <c r="CC50" s="190" t="str">
        <f t="shared" si="71"/>
        <v/>
      </c>
      <c r="CD50" s="190" t="str">
        <f t="shared" si="71"/>
        <v/>
      </c>
      <c r="CE50" s="190" t="str">
        <f t="shared" si="71"/>
        <v/>
      </c>
      <c r="CF50" s="190" t="str">
        <f t="shared" si="71"/>
        <v/>
      </c>
      <c r="CG50" s="190" t="str">
        <f t="shared" si="71"/>
        <v/>
      </c>
      <c r="CH50" s="190" t="str">
        <f t="shared" si="71"/>
        <v/>
      </c>
      <c r="CI50" s="190" t="str">
        <f t="shared" si="71"/>
        <v/>
      </c>
      <c r="CJ50" s="190" t="str">
        <f t="shared" si="71"/>
        <v/>
      </c>
      <c r="CK50" s="190" t="str">
        <f t="shared" si="71"/>
        <v/>
      </c>
      <c r="CL50" s="190" t="str">
        <f t="shared" si="71"/>
        <v/>
      </c>
      <c r="CM50" s="190" t="str">
        <f t="shared" si="71"/>
        <v/>
      </c>
      <c r="CN50" s="190" t="str">
        <f t="shared" si="71"/>
        <v/>
      </c>
      <c r="CO50" s="190" t="str">
        <f t="shared" si="71"/>
        <v/>
      </c>
      <c r="CP50" s="190" t="str">
        <f t="shared" si="71"/>
        <v/>
      </c>
      <c r="CQ50" s="190" t="str">
        <f t="shared" si="71"/>
        <v/>
      </c>
      <c r="CR50" s="190" t="str">
        <f t="shared" si="71"/>
        <v/>
      </c>
      <c r="CS50" s="190" t="str">
        <f t="shared" si="71"/>
        <v/>
      </c>
      <c r="CT50" s="190" t="str">
        <f t="shared" si="71"/>
        <v/>
      </c>
      <c r="CU50" s="190" t="str">
        <f t="shared" si="71"/>
        <v/>
      </c>
      <c r="CV50" s="190" t="str">
        <f t="shared" si="67"/>
        <v/>
      </c>
      <c r="CW50" s="190" t="str">
        <f t="shared" si="67"/>
        <v/>
      </c>
      <c r="CX50" s="190" t="str">
        <f t="shared" si="67"/>
        <v/>
      </c>
      <c r="CY50" s="190" t="str">
        <f t="shared" si="67"/>
        <v/>
      </c>
      <c r="CZ50" s="190" t="str">
        <f t="shared" si="67"/>
        <v/>
      </c>
      <c r="DA50" s="190" t="str">
        <f t="shared" si="67"/>
        <v/>
      </c>
      <c r="DB50" s="190" t="str">
        <f t="shared" si="67"/>
        <v/>
      </c>
      <c r="DC50" s="190" t="str">
        <f t="shared" si="67"/>
        <v/>
      </c>
      <c r="DD50" s="190" t="str">
        <f t="shared" si="67"/>
        <v/>
      </c>
      <c r="DE50" s="190" t="str">
        <f t="shared" si="67"/>
        <v/>
      </c>
      <c r="DF50" s="190" t="str">
        <f t="shared" si="67"/>
        <v/>
      </c>
      <c r="DG50" s="190" t="str">
        <f t="shared" si="67"/>
        <v/>
      </c>
      <c r="DH50" s="190" t="str">
        <f t="shared" si="67"/>
        <v/>
      </c>
      <c r="DI50" s="190" t="str">
        <f t="shared" si="67"/>
        <v/>
      </c>
      <c r="DJ50" s="190" t="str">
        <f t="shared" si="67"/>
        <v/>
      </c>
      <c r="DK50" s="190" t="str">
        <f t="shared" si="67"/>
        <v/>
      </c>
      <c r="DL50" s="190" t="str">
        <f t="shared" si="67"/>
        <v/>
      </c>
      <c r="DM50" s="190" t="str">
        <f t="shared" si="67"/>
        <v/>
      </c>
      <c r="DN50" s="190" t="str">
        <f t="shared" si="67"/>
        <v/>
      </c>
      <c r="DO50" s="190" t="str">
        <f t="shared" si="67"/>
        <v/>
      </c>
      <c r="DP50" s="190" t="str">
        <f t="shared" si="67"/>
        <v/>
      </c>
      <c r="DQ50" s="190" t="str">
        <f t="shared" si="67"/>
        <v/>
      </c>
      <c r="DR50" s="190" t="str">
        <f t="shared" si="67"/>
        <v/>
      </c>
      <c r="DS50" s="190" t="str">
        <f t="shared" si="67"/>
        <v/>
      </c>
      <c r="DT50" s="190" t="str">
        <f t="shared" si="67"/>
        <v/>
      </c>
      <c r="DU50" s="190" t="str">
        <f t="shared" si="67"/>
        <v/>
      </c>
      <c r="DV50" s="190" t="str">
        <f t="shared" si="67"/>
        <v/>
      </c>
      <c r="DW50" s="190" t="str">
        <f t="shared" si="67"/>
        <v/>
      </c>
      <c r="DX50" s="190" t="str">
        <f t="shared" si="67"/>
        <v/>
      </c>
      <c r="DY50" s="190" t="str">
        <f t="shared" si="67"/>
        <v/>
      </c>
      <c r="DZ50" s="190" t="str">
        <f t="shared" si="67"/>
        <v/>
      </c>
      <c r="EA50" s="190" t="str">
        <f t="shared" si="67"/>
        <v/>
      </c>
      <c r="EB50" s="190" t="str">
        <f t="shared" si="67"/>
        <v/>
      </c>
      <c r="EC50" s="190" t="str">
        <f t="shared" si="67"/>
        <v/>
      </c>
      <c r="ED50" s="190" t="str">
        <f t="shared" si="67"/>
        <v/>
      </c>
      <c r="EE50" s="206" t="str">
        <f t="shared" si="16"/>
        <v/>
      </c>
      <c r="EF50" s="207" t="e">
        <f t="shared" si="68"/>
        <v>#N/A</v>
      </c>
      <c r="EG50" s="207" t="e">
        <f t="shared" si="68"/>
        <v>#N/A</v>
      </c>
      <c r="EH50" s="207" t="e">
        <f t="shared" si="68"/>
        <v>#N/A</v>
      </c>
      <c r="EI50" s="207" t="e">
        <f t="shared" si="68"/>
        <v>#N/A</v>
      </c>
      <c r="EJ50" s="207" t="e">
        <f t="shared" si="68"/>
        <v>#N/A</v>
      </c>
      <c r="EK50" s="207" t="e">
        <f t="shared" si="68"/>
        <v>#N/A</v>
      </c>
      <c r="EL50" s="207" t="e">
        <f t="shared" si="68"/>
        <v>#N/A</v>
      </c>
      <c r="EM50" s="207" t="e">
        <f t="shared" si="68"/>
        <v>#N/A</v>
      </c>
      <c r="EN50" s="207" t="e">
        <f t="shared" si="68"/>
        <v>#N/A</v>
      </c>
      <c r="EO50" s="207" t="e">
        <f t="shared" si="68"/>
        <v>#N/A</v>
      </c>
      <c r="EP50" s="207" t="e">
        <f t="shared" si="68"/>
        <v>#N/A</v>
      </c>
      <c r="EQ50" s="207" t="e">
        <f t="shared" si="68"/>
        <v>#N/A</v>
      </c>
      <c r="ER50" s="207" t="e">
        <f t="shared" si="68"/>
        <v>#N/A</v>
      </c>
      <c r="ES50" s="207" t="e">
        <f t="shared" si="68"/>
        <v>#N/A</v>
      </c>
      <c r="ET50" s="207" t="e">
        <f t="shared" si="68"/>
        <v>#N/A</v>
      </c>
      <c r="EU50" s="207" t="e">
        <f t="shared" si="65"/>
        <v>#N/A</v>
      </c>
      <c r="EV50" s="207" t="e">
        <f t="shared" si="60"/>
        <v>#N/A</v>
      </c>
      <c r="EW50" s="207" t="e">
        <f t="shared" si="60"/>
        <v>#N/A</v>
      </c>
      <c r="EX50" s="207" t="e">
        <f t="shared" si="60"/>
        <v>#N/A</v>
      </c>
      <c r="EY50" s="207" t="e">
        <f t="shared" si="60"/>
        <v>#N/A</v>
      </c>
      <c r="EZ50" s="207" t="e">
        <f t="shared" si="60"/>
        <v>#N/A</v>
      </c>
      <c r="FA50" s="207" t="e">
        <f t="shared" si="60"/>
        <v>#N/A</v>
      </c>
      <c r="FB50" s="207" t="e">
        <f t="shared" si="60"/>
        <v>#N/A</v>
      </c>
      <c r="FC50" s="207" t="e">
        <f t="shared" si="56"/>
        <v>#N/A</v>
      </c>
      <c r="FD50" s="207" t="e">
        <f t="shared" si="56"/>
        <v>#N/A</v>
      </c>
      <c r="FE50" s="207" t="e">
        <f t="shared" si="56"/>
        <v>#N/A</v>
      </c>
      <c r="FF50" s="207" t="e">
        <f t="shared" si="56"/>
        <v>#N/A</v>
      </c>
      <c r="FG50" s="207" t="e">
        <f t="shared" si="56"/>
        <v>#N/A</v>
      </c>
      <c r="FH50" s="207" t="e">
        <f t="shared" si="42"/>
        <v>#N/A</v>
      </c>
      <c r="FI50" s="207" t="e">
        <f t="shared" si="42"/>
        <v>#N/A</v>
      </c>
      <c r="FJ50" s="207" t="e">
        <f t="shared" si="42"/>
        <v>#N/A</v>
      </c>
      <c r="FK50" s="207" t="e">
        <f t="shared" si="42"/>
        <v>#N/A</v>
      </c>
      <c r="FL50" s="207" t="e">
        <f t="shared" si="42"/>
        <v>#N/A</v>
      </c>
      <c r="FM50" s="207" t="e">
        <f t="shared" si="42"/>
        <v>#N/A</v>
      </c>
      <c r="FN50" s="207" t="e">
        <f t="shared" si="42"/>
        <v>#N/A</v>
      </c>
      <c r="FO50" s="207" t="e">
        <f t="shared" si="42"/>
        <v>#N/A</v>
      </c>
      <c r="FP50" s="207" t="e">
        <f t="shared" si="42"/>
        <v>#N/A</v>
      </c>
      <c r="FQ50" s="207" t="e">
        <f t="shared" si="42"/>
        <v>#N/A</v>
      </c>
      <c r="FR50" s="207" t="e">
        <f t="shared" si="42"/>
        <v>#N/A</v>
      </c>
      <c r="FS50" s="207" t="e">
        <f t="shared" si="42"/>
        <v>#N/A</v>
      </c>
      <c r="FT50" s="207" t="e">
        <f t="shared" si="42"/>
        <v>#N/A</v>
      </c>
      <c r="FU50" s="207" t="e">
        <f t="shared" si="42"/>
        <v>#N/A</v>
      </c>
      <c r="FV50" s="207" t="e">
        <f t="shared" si="42"/>
        <v>#N/A</v>
      </c>
      <c r="FW50" s="207" t="e">
        <f t="shared" si="42"/>
        <v>#N/A</v>
      </c>
      <c r="FX50" s="207" t="e">
        <f t="shared" si="61"/>
        <v>#N/A</v>
      </c>
      <c r="FY50" s="207" t="e">
        <f t="shared" si="57"/>
        <v>#N/A</v>
      </c>
      <c r="FZ50" s="207" t="e">
        <f t="shared" si="57"/>
        <v>#N/A</v>
      </c>
      <c r="GA50" s="207" t="e">
        <f t="shared" si="57"/>
        <v>#N/A</v>
      </c>
      <c r="GB50" s="207" t="e">
        <f t="shared" si="57"/>
        <v>#N/A</v>
      </c>
      <c r="GC50" s="207" t="e">
        <f t="shared" si="57"/>
        <v>#N/A</v>
      </c>
      <c r="GD50" s="207" t="e">
        <f t="shared" si="57"/>
        <v>#N/A</v>
      </c>
      <c r="GE50" s="207" t="e">
        <f t="shared" si="57"/>
        <v>#N/A</v>
      </c>
      <c r="GF50" s="207" t="e">
        <f t="shared" si="57"/>
        <v>#N/A</v>
      </c>
      <c r="GG50" s="207" t="e">
        <f t="shared" si="57"/>
        <v>#N/A</v>
      </c>
      <c r="GH50" s="207" t="e">
        <f t="shared" si="57"/>
        <v>#N/A</v>
      </c>
      <c r="GI50" s="207" t="e">
        <f t="shared" si="57"/>
        <v>#N/A</v>
      </c>
      <c r="GJ50" s="207" t="e">
        <f t="shared" si="57"/>
        <v>#N/A</v>
      </c>
      <c r="GK50" s="207" t="e">
        <f t="shared" si="57"/>
        <v>#N/A</v>
      </c>
      <c r="GL50" s="207" t="e">
        <f t="shared" si="57"/>
        <v>#N/A</v>
      </c>
      <c r="GM50" s="207" t="e">
        <f t="shared" si="57"/>
        <v>#N/A</v>
      </c>
      <c r="GN50" s="207" t="e">
        <f t="shared" si="57"/>
        <v>#N/A</v>
      </c>
      <c r="GO50" s="207" t="e">
        <f t="shared" si="58"/>
        <v>#N/A</v>
      </c>
      <c r="GP50" s="207" t="e">
        <f t="shared" si="58"/>
        <v>#N/A</v>
      </c>
      <c r="GQ50" s="207" t="e">
        <f t="shared" si="39"/>
        <v>#N/A</v>
      </c>
      <c r="GR50" s="207" t="e">
        <f t="shared" si="39"/>
        <v>#N/A</v>
      </c>
      <c r="GS50" s="207" t="e">
        <f t="shared" si="39"/>
        <v>#N/A</v>
      </c>
      <c r="GT50" s="207" t="e">
        <f t="shared" si="39"/>
        <v>#N/A</v>
      </c>
      <c r="GU50" s="207" t="e">
        <f t="shared" si="39"/>
        <v>#N/A</v>
      </c>
      <c r="GV50" s="207" t="e">
        <f t="shared" si="39"/>
        <v>#N/A</v>
      </c>
      <c r="GW50" s="207" t="e">
        <f t="shared" si="39"/>
        <v>#N/A</v>
      </c>
      <c r="GX50" s="207" t="e">
        <f t="shared" si="39"/>
        <v>#N/A</v>
      </c>
      <c r="GY50" s="207" t="e">
        <f t="shared" si="39"/>
        <v>#N/A</v>
      </c>
      <c r="GZ50" s="207" t="e">
        <f t="shared" si="39"/>
        <v>#N/A</v>
      </c>
      <c r="HA50" s="207" t="e">
        <f t="shared" si="39"/>
        <v>#N/A</v>
      </c>
      <c r="HB50" s="207" t="e">
        <f t="shared" si="39"/>
        <v>#N/A</v>
      </c>
      <c r="HC50" s="207" t="e">
        <f t="shared" si="39"/>
        <v>#N/A</v>
      </c>
      <c r="HD50" s="207" t="e">
        <f t="shared" si="39"/>
        <v>#N/A</v>
      </c>
      <c r="HE50" s="207" t="e">
        <f t="shared" si="39"/>
        <v>#N/A</v>
      </c>
      <c r="HF50" s="207" t="e">
        <f t="shared" si="55"/>
        <v>#N/A</v>
      </c>
      <c r="HG50" s="207" t="e">
        <f t="shared" si="55"/>
        <v>#N/A</v>
      </c>
      <c r="HH50" s="207" t="e">
        <f t="shared" si="47"/>
        <v>#N/A</v>
      </c>
      <c r="HI50" s="207" t="e">
        <f t="shared" si="47"/>
        <v>#N/A</v>
      </c>
      <c r="HJ50" s="207" t="e">
        <f t="shared" si="47"/>
        <v>#N/A</v>
      </c>
      <c r="HK50" s="207" t="e">
        <f t="shared" si="47"/>
        <v>#N/A</v>
      </c>
      <c r="HL50" s="207" t="e">
        <f t="shared" si="47"/>
        <v>#N/A</v>
      </c>
      <c r="HM50" s="207" t="e">
        <f t="shared" si="47"/>
        <v>#N/A</v>
      </c>
      <c r="HN50" s="207" t="e">
        <f t="shared" si="47"/>
        <v>#N/A</v>
      </c>
      <c r="HO50" s="207" t="e">
        <f t="shared" si="47"/>
        <v>#N/A</v>
      </c>
      <c r="HP50" s="207" t="e">
        <f t="shared" si="47"/>
        <v>#N/A</v>
      </c>
      <c r="HQ50" s="207" t="e">
        <f t="shared" si="47"/>
        <v>#N/A</v>
      </c>
      <c r="HR50" s="207" t="e">
        <f t="shared" si="47"/>
        <v>#N/A</v>
      </c>
      <c r="HS50" s="207" t="e">
        <f t="shared" si="47"/>
        <v>#N/A</v>
      </c>
      <c r="HT50" s="207" t="e">
        <f t="shared" si="47"/>
        <v>#N/A</v>
      </c>
      <c r="HU50" s="207" t="e">
        <f t="shared" si="47"/>
        <v>#N/A</v>
      </c>
      <c r="HV50" s="207" t="e">
        <f t="shared" si="47"/>
        <v>#N/A</v>
      </c>
      <c r="HW50" s="207" t="e">
        <f t="shared" si="47"/>
        <v>#N/A</v>
      </c>
      <c r="HX50" s="207" t="e">
        <f t="shared" si="66"/>
        <v>#N/A</v>
      </c>
      <c r="HY50" s="207" t="e">
        <f t="shared" si="63"/>
        <v>#N/A</v>
      </c>
      <c r="HZ50" s="207" t="e">
        <f t="shared" si="63"/>
        <v>#N/A</v>
      </c>
      <c r="IA50" s="207" t="e">
        <f t="shared" si="45"/>
        <v>#N/A</v>
      </c>
      <c r="IB50" s="207" t="e">
        <f t="shared" si="27"/>
        <v>#N/A</v>
      </c>
    </row>
    <row r="51" spans="1:236" hidden="1" x14ac:dyDescent="0.25">
      <c r="A51" s="22">
        <v>48</v>
      </c>
      <c r="B51" s="124"/>
      <c r="C51" s="124"/>
      <c r="D51" s="124"/>
      <c r="E51" s="119" t="str">
        <f t="shared" si="10"/>
        <v/>
      </c>
      <c r="F51" s="23" t="str">
        <f t="shared" si="11"/>
        <v/>
      </c>
      <c r="G51" s="24" t="str">
        <f t="shared" si="12"/>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0"/>
        <v/>
      </c>
      <c r="K51" s="26"/>
      <c r="L51" s="24" t="str">
        <f>IF(OR(F51="",K51=""),"",MATCH(K51,Confidence!$A$1:$A$10,0))</f>
        <v/>
      </c>
      <c r="M51" s="27" t="str">
        <f t="shared" si="1"/>
        <v/>
      </c>
      <c r="N51" s="27" t="str">
        <f t="shared" si="2"/>
        <v/>
      </c>
      <c r="O51" s="24"/>
      <c r="P51" s="111" t="str">
        <f t="shared" si="3"/>
        <v/>
      </c>
      <c r="Q51" s="111" t="str">
        <f t="shared" si="4"/>
        <v/>
      </c>
      <c r="R51" s="39" t="str">
        <f t="shared" si="5"/>
        <v/>
      </c>
      <c r="S51" s="124"/>
      <c r="T51" s="218" t="str">
        <f>IF(AND(B51&gt;0,C51&gt;0,D51&gt;0,M51&gt;0,N51&gt;0,S51&gt;0,NOT(K51="")),ABS(VLOOKUP($S$1,VLookups!$A$28:$B$29,2,FALSE)-_xlfn.BETA.DIST(S51,IF(G51="L",N51,M51),IF(G51="L",M51,N51),TRUE,B51,D51)),"")</f>
        <v/>
      </c>
      <c r="U51" s="121" t="str">
        <f>IF(OR($M51="",$N51=""),"",_xlfn.BETA.INV(ABS(VLOOKUP($S$1,VLookups!$A$28:$B$29,2,FALSE)-U$3),IF($G51="L",$N51,$M51),IF($G51="L",$M51,$N51),$B51,$D51))</f>
        <v/>
      </c>
      <c r="V51" s="122" t="str">
        <f>IF(OR($M51="",$N51=""),"",_xlfn.BETA.INV(ABS(VLOOKUP($S$1,VLookups!$A$28:$B$29,2,FALSE)-V$3),IF($G51="L",$N51,$M51),IF($G51="L",$M51,$N51),$B51,$D51))</f>
        <v/>
      </c>
      <c r="W51" s="121" t="str">
        <f>IF(OR($M51="",$N51=""),"",_xlfn.BETA.INV(ABS(VLOOKUP($S$1,VLookups!$A$28:$B$29,2,FALSE)-W$3),IF($G51="L",$N51,$M51),IF($G51="L",$M51,$N51),$B51,$D51))</f>
        <v/>
      </c>
      <c r="X51" s="122" t="str">
        <f>IF(OR($M51="",$N51=""),"",_xlfn.BETA.INV(ABS(VLOOKUP($S$1,VLookups!$A$28:$B$29,2,FALSE)-X$3),IF($G51="L",$N51,$M51),IF($G51="L",$M51,$N51),$B51,$D51))</f>
        <v/>
      </c>
      <c r="Y51" s="121" t="str">
        <f>IF(OR($M51="",$N51=""),"",_xlfn.BETA.INV(ABS(VLOOKUP($S$1,VLookups!$A$28:$B$29,2,FALSE)-Y$3),IF($G51="L",$N51,$M51),IF($G51="L",$M51,$N51),$B51,$D51))</f>
        <v/>
      </c>
      <c r="Z51" s="122" t="str">
        <f>IF(OR($M51="",$N51=""),"",_xlfn.BETA.INV(ABS(VLOOKUP($S$1,VLookups!$A$28:$B$29,2,FALSE)-Z$3),IF($G51="L",$N51,$M51),IF($G51="L",$M51,$N51),$B51,$D51))</f>
        <v/>
      </c>
      <c r="AA51" s="121" t="str">
        <f>IF(OR($M51="",$N51=""),"",_xlfn.BETA.INV(ABS(VLOOKUP($S$1,VLookups!$A$28:$B$29,2,FALSE)-AA$3),IF($G51="L",$N51,$M51),IF($G51="L",$M51,$N51),$B51,$D51))</f>
        <v/>
      </c>
      <c r="AB51" s="122" t="str">
        <f>IF(OR($M51="",$N51=""),"",_xlfn.BETA.INV(ABS(VLOOKUP($S$1,VLookups!$A$28:$B$29,2,FALSE)-AB$3),IF($G51="L",$N51,$M51),IF($G51="L",$M51,$N51),$B51,$D51))</f>
        <v/>
      </c>
      <c r="AC51" s="121" t="str">
        <f>IF(OR($M51="",$N51=""),"",_xlfn.BETA.INV(ABS(VLOOKUP($S$1,VLookups!$A$28:$B$29,2,FALSE)-AC$3),IF($G51="L",$N51,$M51),IF($G51="L",$M51,$N51),$B51,$D51))</f>
        <v/>
      </c>
      <c r="AD51" s="122" t="str">
        <f>IF(OR($M51="",$N51=""),"",_xlfn.BETA.INV(ABS(VLOOKUP($S$1,VLookups!$A$28:$B$29,2,FALSE)-AD$3),IF($G51="L",$N51,$M51),IF($G51="L",$M51,$N51),$B51,$D51))</f>
        <v/>
      </c>
      <c r="AE51" s="121" t="str">
        <f>IF(OR($M51="",$N51=""),"",_xlfn.BETA.INV(ABS(VLOOKUP($S$1,VLookups!$A$28:$B$29,2,FALSE)-AE$3),IF($G51="L",$N51,$M51),IF($G51="L",$M51,$N51),$B51,$D51))</f>
        <v/>
      </c>
      <c r="AF51" s="122" t="str">
        <f>IF(OR($M51="",$N51=""),"",_xlfn.BETA.INV(ABS(VLOOKUP($S$1,VLookups!$A$28:$B$29,2,FALSE)-AF$3),IF($G51="L",$N51,$M51),IF($G51="L",$M51,$N51),$B51,$D51))</f>
        <v/>
      </c>
      <c r="AG51" s="17"/>
      <c r="AH51" s="208" t="str">
        <f t="shared" si="13"/>
        <v/>
      </c>
      <c r="AI51" s="206" t="str">
        <f t="shared" si="14"/>
        <v/>
      </c>
      <c r="AJ51" s="190" t="str">
        <f t="shared" si="71"/>
        <v/>
      </c>
      <c r="AK51" s="190" t="str">
        <f t="shared" si="71"/>
        <v/>
      </c>
      <c r="AL51" s="190" t="str">
        <f t="shared" si="71"/>
        <v/>
      </c>
      <c r="AM51" s="190" t="str">
        <f t="shared" si="71"/>
        <v/>
      </c>
      <c r="AN51" s="190" t="str">
        <f t="shared" si="71"/>
        <v/>
      </c>
      <c r="AO51" s="190" t="str">
        <f t="shared" si="71"/>
        <v/>
      </c>
      <c r="AP51" s="190" t="str">
        <f t="shared" si="71"/>
        <v/>
      </c>
      <c r="AQ51" s="190" t="str">
        <f t="shared" si="71"/>
        <v/>
      </c>
      <c r="AR51" s="190" t="str">
        <f t="shared" si="71"/>
        <v/>
      </c>
      <c r="AS51" s="190" t="str">
        <f t="shared" si="71"/>
        <v/>
      </c>
      <c r="AT51" s="190" t="str">
        <f t="shared" si="71"/>
        <v/>
      </c>
      <c r="AU51" s="190" t="str">
        <f t="shared" si="71"/>
        <v/>
      </c>
      <c r="AV51" s="190" t="str">
        <f t="shared" si="71"/>
        <v/>
      </c>
      <c r="AW51" s="190" t="str">
        <f t="shared" si="71"/>
        <v/>
      </c>
      <c r="AX51" s="190" t="str">
        <f t="shared" si="71"/>
        <v/>
      </c>
      <c r="AY51" s="190" t="str">
        <f t="shared" si="71"/>
        <v/>
      </c>
      <c r="AZ51" s="190" t="str">
        <f t="shared" si="71"/>
        <v/>
      </c>
      <c r="BA51" s="190" t="str">
        <f t="shared" si="71"/>
        <v/>
      </c>
      <c r="BB51" s="190" t="str">
        <f t="shared" si="71"/>
        <v/>
      </c>
      <c r="BC51" s="190" t="str">
        <f t="shared" si="71"/>
        <v/>
      </c>
      <c r="BD51" s="190" t="str">
        <f t="shared" si="71"/>
        <v/>
      </c>
      <c r="BE51" s="190" t="str">
        <f t="shared" si="71"/>
        <v/>
      </c>
      <c r="BF51" s="190" t="str">
        <f t="shared" si="71"/>
        <v/>
      </c>
      <c r="BG51" s="190" t="str">
        <f t="shared" si="71"/>
        <v/>
      </c>
      <c r="BH51" s="190" t="str">
        <f t="shared" si="71"/>
        <v/>
      </c>
      <c r="BI51" s="190" t="str">
        <f t="shared" si="71"/>
        <v/>
      </c>
      <c r="BJ51" s="190" t="str">
        <f t="shared" si="71"/>
        <v/>
      </c>
      <c r="BK51" s="190" t="str">
        <f t="shared" si="71"/>
        <v/>
      </c>
      <c r="BL51" s="190" t="str">
        <f t="shared" si="71"/>
        <v/>
      </c>
      <c r="BM51" s="190" t="str">
        <f t="shared" si="71"/>
        <v/>
      </c>
      <c r="BN51" s="190" t="str">
        <f t="shared" si="71"/>
        <v/>
      </c>
      <c r="BO51" s="190" t="str">
        <f t="shared" si="71"/>
        <v/>
      </c>
      <c r="BP51" s="190" t="str">
        <f t="shared" si="71"/>
        <v/>
      </c>
      <c r="BQ51" s="190" t="str">
        <f t="shared" si="71"/>
        <v/>
      </c>
      <c r="BR51" s="190" t="str">
        <f t="shared" si="71"/>
        <v/>
      </c>
      <c r="BS51" s="190" t="str">
        <f t="shared" si="71"/>
        <v/>
      </c>
      <c r="BT51" s="190" t="str">
        <f t="shared" si="71"/>
        <v/>
      </c>
      <c r="BU51" s="190" t="str">
        <f t="shared" si="71"/>
        <v/>
      </c>
      <c r="BV51" s="190" t="str">
        <f t="shared" si="71"/>
        <v/>
      </c>
      <c r="BW51" s="190" t="str">
        <f t="shared" si="71"/>
        <v/>
      </c>
      <c r="BX51" s="190" t="str">
        <f t="shared" si="71"/>
        <v/>
      </c>
      <c r="BY51" s="190" t="str">
        <f t="shared" si="71"/>
        <v/>
      </c>
      <c r="BZ51" s="190" t="str">
        <f t="shared" si="71"/>
        <v/>
      </c>
      <c r="CA51" s="190" t="str">
        <f t="shared" si="71"/>
        <v/>
      </c>
      <c r="CB51" s="190" t="str">
        <f t="shared" si="71"/>
        <v/>
      </c>
      <c r="CC51" s="190" t="str">
        <f t="shared" si="71"/>
        <v/>
      </c>
      <c r="CD51" s="190" t="str">
        <f t="shared" si="71"/>
        <v/>
      </c>
      <c r="CE51" s="190" t="str">
        <f t="shared" si="71"/>
        <v/>
      </c>
      <c r="CF51" s="190" t="str">
        <f t="shared" si="71"/>
        <v/>
      </c>
      <c r="CG51" s="190" t="str">
        <f t="shared" si="71"/>
        <v/>
      </c>
      <c r="CH51" s="190" t="str">
        <f t="shared" si="71"/>
        <v/>
      </c>
      <c r="CI51" s="190" t="str">
        <f t="shared" si="71"/>
        <v/>
      </c>
      <c r="CJ51" s="190" t="str">
        <f t="shared" si="71"/>
        <v/>
      </c>
      <c r="CK51" s="190" t="str">
        <f t="shared" si="71"/>
        <v/>
      </c>
      <c r="CL51" s="190" t="str">
        <f t="shared" si="71"/>
        <v/>
      </c>
      <c r="CM51" s="190" t="str">
        <f t="shared" si="71"/>
        <v/>
      </c>
      <c r="CN51" s="190" t="str">
        <f t="shared" si="71"/>
        <v/>
      </c>
      <c r="CO51" s="190" t="str">
        <f t="shared" si="71"/>
        <v/>
      </c>
      <c r="CP51" s="190" t="str">
        <f t="shared" si="71"/>
        <v/>
      </c>
      <c r="CQ51" s="190" t="str">
        <f t="shared" si="71"/>
        <v/>
      </c>
      <c r="CR51" s="190" t="str">
        <f t="shared" si="71"/>
        <v/>
      </c>
      <c r="CS51" s="190" t="str">
        <f t="shared" si="71"/>
        <v/>
      </c>
      <c r="CT51" s="190" t="str">
        <f t="shared" si="71"/>
        <v/>
      </c>
      <c r="CU51" s="190" t="str">
        <f t="shared" si="71"/>
        <v/>
      </c>
      <c r="CV51" s="190" t="str">
        <f t="shared" si="67"/>
        <v/>
      </c>
      <c r="CW51" s="190" t="str">
        <f t="shared" si="67"/>
        <v/>
      </c>
      <c r="CX51" s="190" t="str">
        <f t="shared" si="67"/>
        <v/>
      </c>
      <c r="CY51" s="190" t="str">
        <f t="shared" si="67"/>
        <v/>
      </c>
      <c r="CZ51" s="190" t="str">
        <f t="shared" si="67"/>
        <v/>
      </c>
      <c r="DA51" s="190" t="str">
        <f t="shared" si="67"/>
        <v/>
      </c>
      <c r="DB51" s="190" t="str">
        <f t="shared" si="67"/>
        <v/>
      </c>
      <c r="DC51" s="190" t="str">
        <f t="shared" si="67"/>
        <v/>
      </c>
      <c r="DD51" s="190" t="str">
        <f t="shared" si="67"/>
        <v/>
      </c>
      <c r="DE51" s="190" t="str">
        <f t="shared" ref="DE51:ED51" si="72">IF(ISNONTEXT($AH51),DD51+$AH51,"")</f>
        <v/>
      </c>
      <c r="DF51" s="190" t="str">
        <f t="shared" si="72"/>
        <v/>
      </c>
      <c r="DG51" s="190" t="str">
        <f t="shared" si="72"/>
        <v/>
      </c>
      <c r="DH51" s="190" t="str">
        <f t="shared" si="72"/>
        <v/>
      </c>
      <c r="DI51" s="190" t="str">
        <f t="shared" si="72"/>
        <v/>
      </c>
      <c r="DJ51" s="190" t="str">
        <f t="shared" si="72"/>
        <v/>
      </c>
      <c r="DK51" s="190" t="str">
        <f t="shared" si="72"/>
        <v/>
      </c>
      <c r="DL51" s="190" t="str">
        <f t="shared" si="72"/>
        <v/>
      </c>
      <c r="DM51" s="190" t="str">
        <f t="shared" si="72"/>
        <v/>
      </c>
      <c r="DN51" s="190" t="str">
        <f t="shared" si="72"/>
        <v/>
      </c>
      <c r="DO51" s="190" t="str">
        <f t="shared" si="72"/>
        <v/>
      </c>
      <c r="DP51" s="190" t="str">
        <f t="shared" si="72"/>
        <v/>
      </c>
      <c r="DQ51" s="190" t="str">
        <f t="shared" si="72"/>
        <v/>
      </c>
      <c r="DR51" s="190" t="str">
        <f t="shared" si="72"/>
        <v/>
      </c>
      <c r="DS51" s="190" t="str">
        <f t="shared" si="72"/>
        <v/>
      </c>
      <c r="DT51" s="190" t="str">
        <f t="shared" si="72"/>
        <v/>
      </c>
      <c r="DU51" s="190" t="str">
        <f t="shared" si="72"/>
        <v/>
      </c>
      <c r="DV51" s="190" t="str">
        <f t="shared" si="72"/>
        <v/>
      </c>
      <c r="DW51" s="190" t="str">
        <f t="shared" si="72"/>
        <v/>
      </c>
      <c r="DX51" s="190" t="str">
        <f t="shared" si="72"/>
        <v/>
      </c>
      <c r="DY51" s="190" t="str">
        <f t="shared" si="72"/>
        <v/>
      </c>
      <c r="DZ51" s="190" t="str">
        <f t="shared" si="72"/>
        <v/>
      </c>
      <c r="EA51" s="190" t="str">
        <f t="shared" si="72"/>
        <v/>
      </c>
      <c r="EB51" s="190" t="str">
        <f t="shared" si="72"/>
        <v/>
      </c>
      <c r="EC51" s="190" t="str">
        <f t="shared" si="72"/>
        <v/>
      </c>
      <c r="ED51" s="190" t="str">
        <f t="shared" si="72"/>
        <v/>
      </c>
      <c r="EE51" s="206" t="str">
        <f t="shared" si="16"/>
        <v/>
      </c>
      <c r="EF51" s="207" t="e">
        <f t="shared" si="68"/>
        <v>#N/A</v>
      </c>
      <c r="EG51" s="207" t="e">
        <f t="shared" si="68"/>
        <v>#N/A</v>
      </c>
      <c r="EH51" s="207" t="e">
        <f t="shared" si="68"/>
        <v>#N/A</v>
      </c>
      <c r="EI51" s="207" t="e">
        <f t="shared" si="68"/>
        <v>#N/A</v>
      </c>
      <c r="EJ51" s="207" t="e">
        <f t="shared" si="68"/>
        <v>#N/A</v>
      </c>
      <c r="EK51" s="207" t="e">
        <f t="shared" si="68"/>
        <v>#N/A</v>
      </c>
      <c r="EL51" s="207" t="e">
        <f t="shared" si="68"/>
        <v>#N/A</v>
      </c>
      <c r="EM51" s="207" t="e">
        <f t="shared" si="68"/>
        <v>#N/A</v>
      </c>
      <c r="EN51" s="207" t="e">
        <f t="shared" si="68"/>
        <v>#N/A</v>
      </c>
      <c r="EO51" s="207" t="e">
        <f t="shared" si="68"/>
        <v>#N/A</v>
      </c>
      <c r="EP51" s="207" t="e">
        <f t="shared" si="68"/>
        <v>#N/A</v>
      </c>
      <c r="EQ51" s="207" t="e">
        <f t="shared" si="68"/>
        <v>#N/A</v>
      </c>
      <c r="ER51" s="207" t="e">
        <f t="shared" si="68"/>
        <v>#N/A</v>
      </c>
      <c r="ES51" s="207" t="e">
        <f t="shared" si="68"/>
        <v>#N/A</v>
      </c>
      <c r="ET51" s="207" t="e">
        <f t="shared" si="68"/>
        <v>#N/A</v>
      </c>
      <c r="EU51" s="207" t="e">
        <f t="shared" si="65"/>
        <v>#N/A</v>
      </c>
      <c r="EV51" s="207" t="e">
        <f t="shared" si="60"/>
        <v>#N/A</v>
      </c>
      <c r="EW51" s="207" t="e">
        <f t="shared" si="60"/>
        <v>#N/A</v>
      </c>
      <c r="EX51" s="207" t="e">
        <f t="shared" si="60"/>
        <v>#N/A</v>
      </c>
      <c r="EY51" s="207" t="e">
        <f t="shared" si="60"/>
        <v>#N/A</v>
      </c>
      <c r="EZ51" s="207" t="e">
        <f t="shared" si="60"/>
        <v>#N/A</v>
      </c>
      <c r="FA51" s="207" t="e">
        <f t="shared" si="60"/>
        <v>#N/A</v>
      </c>
      <c r="FB51" s="207" t="e">
        <f t="shared" si="60"/>
        <v>#N/A</v>
      </c>
      <c r="FC51" s="207" t="e">
        <f t="shared" si="56"/>
        <v>#N/A</v>
      </c>
      <c r="FD51" s="207" t="e">
        <f t="shared" si="56"/>
        <v>#N/A</v>
      </c>
      <c r="FE51" s="207" t="e">
        <f t="shared" si="56"/>
        <v>#N/A</v>
      </c>
      <c r="FF51" s="207" t="e">
        <f t="shared" si="56"/>
        <v>#N/A</v>
      </c>
      <c r="FG51" s="207" t="e">
        <f t="shared" si="56"/>
        <v>#N/A</v>
      </c>
      <c r="FH51" s="207" t="e">
        <f t="shared" si="42"/>
        <v>#N/A</v>
      </c>
      <c r="FI51" s="207" t="e">
        <f t="shared" si="42"/>
        <v>#N/A</v>
      </c>
      <c r="FJ51" s="207" t="e">
        <f t="shared" si="42"/>
        <v>#N/A</v>
      </c>
      <c r="FK51" s="207" t="e">
        <f t="shared" si="42"/>
        <v>#N/A</v>
      </c>
      <c r="FL51" s="207" t="e">
        <f t="shared" si="42"/>
        <v>#N/A</v>
      </c>
      <c r="FM51" s="207" t="e">
        <f t="shared" si="42"/>
        <v>#N/A</v>
      </c>
      <c r="FN51" s="207" t="e">
        <f t="shared" si="42"/>
        <v>#N/A</v>
      </c>
      <c r="FO51" s="207" t="e">
        <f t="shared" si="42"/>
        <v>#N/A</v>
      </c>
      <c r="FP51" s="207" t="e">
        <f t="shared" si="42"/>
        <v>#N/A</v>
      </c>
      <c r="FQ51" s="207" t="e">
        <f t="shared" si="42"/>
        <v>#N/A</v>
      </c>
      <c r="FR51" s="207" t="e">
        <f t="shared" si="42"/>
        <v>#N/A</v>
      </c>
      <c r="FS51" s="207" t="e">
        <f t="shared" si="42"/>
        <v>#N/A</v>
      </c>
      <c r="FT51" s="207" t="e">
        <f t="shared" si="42"/>
        <v>#N/A</v>
      </c>
      <c r="FU51" s="207" t="e">
        <f t="shared" si="42"/>
        <v>#N/A</v>
      </c>
      <c r="FV51" s="207" t="e">
        <f t="shared" si="42"/>
        <v>#N/A</v>
      </c>
      <c r="FW51" s="207" t="e">
        <f t="shared" si="42"/>
        <v>#N/A</v>
      </c>
      <c r="FX51" s="207" t="e">
        <f t="shared" si="61"/>
        <v>#N/A</v>
      </c>
      <c r="FY51" s="207" t="e">
        <f t="shared" si="57"/>
        <v>#N/A</v>
      </c>
      <c r="FZ51" s="207" t="e">
        <f t="shared" si="57"/>
        <v>#N/A</v>
      </c>
      <c r="GA51" s="207" t="e">
        <f t="shared" si="57"/>
        <v>#N/A</v>
      </c>
      <c r="GB51" s="207" t="e">
        <f t="shared" si="57"/>
        <v>#N/A</v>
      </c>
      <c r="GC51" s="207" t="e">
        <f t="shared" si="57"/>
        <v>#N/A</v>
      </c>
      <c r="GD51" s="207" t="e">
        <f t="shared" si="57"/>
        <v>#N/A</v>
      </c>
      <c r="GE51" s="207" t="e">
        <f t="shared" si="57"/>
        <v>#N/A</v>
      </c>
      <c r="GF51" s="207" t="e">
        <f t="shared" si="57"/>
        <v>#N/A</v>
      </c>
      <c r="GG51" s="207" t="e">
        <f t="shared" si="57"/>
        <v>#N/A</v>
      </c>
      <c r="GH51" s="207" t="e">
        <f t="shared" si="57"/>
        <v>#N/A</v>
      </c>
      <c r="GI51" s="207" t="e">
        <f t="shared" si="57"/>
        <v>#N/A</v>
      </c>
      <c r="GJ51" s="207" t="e">
        <f t="shared" si="57"/>
        <v>#N/A</v>
      </c>
      <c r="GK51" s="207" t="e">
        <f t="shared" si="57"/>
        <v>#N/A</v>
      </c>
      <c r="GL51" s="207" t="e">
        <f t="shared" si="57"/>
        <v>#N/A</v>
      </c>
      <c r="GM51" s="207" t="e">
        <f t="shared" si="57"/>
        <v>#N/A</v>
      </c>
      <c r="GN51" s="207" t="e">
        <f t="shared" si="57"/>
        <v>#N/A</v>
      </c>
      <c r="GO51" s="207" t="e">
        <f t="shared" si="58"/>
        <v>#N/A</v>
      </c>
      <c r="GP51" s="207" t="e">
        <f t="shared" si="58"/>
        <v>#N/A</v>
      </c>
      <c r="GQ51" s="207" t="e">
        <f t="shared" si="39"/>
        <v>#N/A</v>
      </c>
      <c r="GR51" s="207" t="e">
        <f t="shared" si="39"/>
        <v>#N/A</v>
      </c>
      <c r="GS51" s="207" t="e">
        <f t="shared" si="39"/>
        <v>#N/A</v>
      </c>
      <c r="GT51" s="207" t="e">
        <f t="shared" si="39"/>
        <v>#N/A</v>
      </c>
      <c r="GU51" s="207" t="e">
        <f t="shared" si="39"/>
        <v>#N/A</v>
      </c>
      <c r="GV51" s="207" t="e">
        <f t="shared" si="39"/>
        <v>#N/A</v>
      </c>
      <c r="GW51" s="207" t="e">
        <f t="shared" si="39"/>
        <v>#N/A</v>
      </c>
      <c r="GX51" s="207" t="e">
        <f t="shared" si="39"/>
        <v>#N/A</v>
      </c>
      <c r="GY51" s="207" t="e">
        <f t="shared" si="39"/>
        <v>#N/A</v>
      </c>
      <c r="GZ51" s="207" t="e">
        <f t="shared" si="39"/>
        <v>#N/A</v>
      </c>
      <c r="HA51" s="207" t="e">
        <f t="shared" si="39"/>
        <v>#N/A</v>
      </c>
      <c r="HB51" s="207" t="e">
        <f t="shared" si="39"/>
        <v>#N/A</v>
      </c>
      <c r="HC51" s="207" t="e">
        <f t="shared" si="39"/>
        <v>#N/A</v>
      </c>
      <c r="HD51" s="207" t="e">
        <f t="shared" si="39"/>
        <v>#N/A</v>
      </c>
      <c r="HE51" s="207" t="e">
        <f t="shared" si="39"/>
        <v>#N/A</v>
      </c>
      <c r="HF51" s="207" t="e">
        <f t="shared" si="55"/>
        <v>#N/A</v>
      </c>
      <c r="HG51" s="207" t="e">
        <f t="shared" si="55"/>
        <v>#N/A</v>
      </c>
      <c r="HH51" s="207" t="e">
        <f t="shared" si="47"/>
        <v>#N/A</v>
      </c>
      <c r="HI51" s="207" t="e">
        <f t="shared" si="47"/>
        <v>#N/A</v>
      </c>
      <c r="HJ51" s="207" t="e">
        <f t="shared" si="47"/>
        <v>#N/A</v>
      </c>
      <c r="HK51" s="207" t="e">
        <f t="shared" si="47"/>
        <v>#N/A</v>
      </c>
      <c r="HL51" s="207" t="e">
        <f t="shared" si="47"/>
        <v>#N/A</v>
      </c>
      <c r="HM51" s="207" t="e">
        <f t="shared" si="47"/>
        <v>#N/A</v>
      </c>
      <c r="HN51" s="207" t="e">
        <f t="shared" si="47"/>
        <v>#N/A</v>
      </c>
      <c r="HO51" s="207" t="e">
        <f t="shared" si="47"/>
        <v>#N/A</v>
      </c>
      <c r="HP51" s="207" t="e">
        <f t="shared" si="47"/>
        <v>#N/A</v>
      </c>
      <c r="HQ51" s="207" t="e">
        <f t="shared" si="47"/>
        <v>#N/A</v>
      </c>
      <c r="HR51" s="207" t="e">
        <f t="shared" si="47"/>
        <v>#N/A</v>
      </c>
      <c r="HS51" s="207" t="e">
        <f t="shared" si="47"/>
        <v>#N/A</v>
      </c>
      <c r="HT51" s="207" t="e">
        <f t="shared" si="47"/>
        <v>#N/A</v>
      </c>
      <c r="HU51" s="207" t="e">
        <f t="shared" si="47"/>
        <v>#N/A</v>
      </c>
      <c r="HV51" s="207" t="e">
        <f t="shared" si="47"/>
        <v>#N/A</v>
      </c>
      <c r="HW51" s="207" t="e">
        <f t="shared" si="47"/>
        <v>#N/A</v>
      </c>
      <c r="HX51" s="207" t="e">
        <f t="shared" si="66"/>
        <v>#N/A</v>
      </c>
      <c r="HY51" s="207" t="e">
        <f t="shared" si="63"/>
        <v>#N/A</v>
      </c>
      <c r="HZ51" s="207" t="e">
        <f t="shared" si="63"/>
        <v>#N/A</v>
      </c>
      <c r="IA51" s="207" t="e">
        <f t="shared" si="45"/>
        <v>#N/A</v>
      </c>
      <c r="IB51" s="207" t="e">
        <f t="shared" si="27"/>
        <v>#N/A</v>
      </c>
    </row>
    <row r="52" spans="1:236" hidden="1" x14ac:dyDescent="0.25">
      <c r="A52" s="22">
        <v>49</v>
      </c>
      <c r="B52" s="124"/>
      <c r="C52" s="124"/>
      <c r="D52" s="124"/>
      <c r="E52" s="119" t="str">
        <f t="shared" si="10"/>
        <v/>
      </c>
      <c r="F52" s="23" t="str">
        <f t="shared" si="11"/>
        <v/>
      </c>
      <c r="G52" s="24" t="str">
        <f t="shared" si="12"/>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0"/>
        <v/>
      </c>
      <c r="K52" s="26"/>
      <c r="L52" s="24" t="str">
        <f>IF(OR(F52="",K52=""),"",MATCH(K52,Confidence!$A$1:$A$10,0))</f>
        <v/>
      </c>
      <c r="M52" s="27" t="str">
        <f t="shared" si="1"/>
        <v/>
      </c>
      <c r="N52" s="27" t="str">
        <f t="shared" si="2"/>
        <v/>
      </c>
      <c r="O52" s="24"/>
      <c r="P52" s="111" t="str">
        <f t="shared" si="3"/>
        <v/>
      </c>
      <c r="Q52" s="111" t="str">
        <f t="shared" si="4"/>
        <v/>
      </c>
      <c r="R52" s="39" t="str">
        <f t="shared" si="5"/>
        <v/>
      </c>
      <c r="S52" s="124"/>
      <c r="T52" s="218" t="str">
        <f>IF(AND(B52&gt;0,C52&gt;0,D52&gt;0,M52&gt;0,N52&gt;0,S52&gt;0,NOT(K52="")),ABS(VLOOKUP($S$1,VLookups!$A$28:$B$29,2,FALSE)-_xlfn.BETA.DIST(S52,IF(G52="L",N52,M52),IF(G52="L",M52,N52),TRUE,B52,D52)),"")</f>
        <v/>
      </c>
      <c r="U52" s="121" t="str">
        <f>IF(OR($M52="",$N52=""),"",_xlfn.BETA.INV(ABS(VLOOKUP($S$1,VLookups!$A$28:$B$29,2,FALSE)-U$3),IF($G52="L",$N52,$M52),IF($G52="L",$M52,$N52),$B52,$D52))</f>
        <v/>
      </c>
      <c r="V52" s="122" t="str">
        <f>IF(OR($M52="",$N52=""),"",_xlfn.BETA.INV(ABS(VLOOKUP($S$1,VLookups!$A$28:$B$29,2,FALSE)-V$3),IF($G52="L",$N52,$M52),IF($G52="L",$M52,$N52),$B52,$D52))</f>
        <v/>
      </c>
      <c r="W52" s="121" t="str">
        <f>IF(OR($M52="",$N52=""),"",_xlfn.BETA.INV(ABS(VLOOKUP($S$1,VLookups!$A$28:$B$29,2,FALSE)-W$3),IF($G52="L",$N52,$M52),IF($G52="L",$M52,$N52),$B52,$D52))</f>
        <v/>
      </c>
      <c r="X52" s="122" t="str">
        <f>IF(OR($M52="",$N52=""),"",_xlfn.BETA.INV(ABS(VLOOKUP($S$1,VLookups!$A$28:$B$29,2,FALSE)-X$3),IF($G52="L",$N52,$M52),IF($G52="L",$M52,$N52),$B52,$D52))</f>
        <v/>
      </c>
      <c r="Y52" s="121" t="str">
        <f>IF(OR($M52="",$N52=""),"",_xlfn.BETA.INV(ABS(VLOOKUP($S$1,VLookups!$A$28:$B$29,2,FALSE)-Y$3),IF($G52="L",$N52,$M52),IF($G52="L",$M52,$N52),$B52,$D52))</f>
        <v/>
      </c>
      <c r="Z52" s="122" t="str">
        <f>IF(OR($M52="",$N52=""),"",_xlfn.BETA.INV(ABS(VLOOKUP($S$1,VLookups!$A$28:$B$29,2,FALSE)-Z$3),IF($G52="L",$N52,$M52),IF($G52="L",$M52,$N52),$B52,$D52))</f>
        <v/>
      </c>
      <c r="AA52" s="121" t="str">
        <f>IF(OR($M52="",$N52=""),"",_xlfn.BETA.INV(ABS(VLOOKUP($S$1,VLookups!$A$28:$B$29,2,FALSE)-AA$3),IF($G52="L",$N52,$M52),IF($G52="L",$M52,$N52),$B52,$D52))</f>
        <v/>
      </c>
      <c r="AB52" s="122" t="str">
        <f>IF(OR($M52="",$N52=""),"",_xlfn.BETA.INV(ABS(VLOOKUP($S$1,VLookups!$A$28:$B$29,2,FALSE)-AB$3),IF($G52="L",$N52,$M52),IF($G52="L",$M52,$N52),$B52,$D52))</f>
        <v/>
      </c>
      <c r="AC52" s="121" t="str">
        <f>IF(OR($M52="",$N52=""),"",_xlfn.BETA.INV(ABS(VLOOKUP($S$1,VLookups!$A$28:$B$29,2,FALSE)-AC$3),IF($G52="L",$N52,$M52),IF($G52="L",$M52,$N52),$B52,$D52))</f>
        <v/>
      </c>
      <c r="AD52" s="122" t="str">
        <f>IF(OR($M52="",$N52=""),"",_xlfn.BETA.INV(ABS(VLOOKUP($S$1,VLookups!$A$28:$B$29,2,FALSE)-AD$3),IF($G52="L",$N52,$M52),IF($G52="L",$M52,$N52),$B52,$D52))</f>
        <v/>
      </c>
      <c r="AE52" s="121" t="str">
        <f>IF(OR($M52="",$N52=""),"",_xlfn.BETA.INV(ABS(VLOOKUP($S$1,VLookups!$A$28:$B$29,2,FALSE)-AE$3),IF($G52="L",$N52,$M52),IF($G52="L",$M52,$N52),$B52,$D52))</f>
        <v/>
      </c>
      <c r="AF52" s="122" t="str">
        <f>IF(OR($M52="",$N52=""),"",_xlfn.BETA.INV(ABS(VLOOKUP($S$1,VLookups!$A$28:$B$29,2,FALSE)-AF$3),IF($G52="L",$N52,$M52),IF($G52="L",$M52,$N52),$B52,$D52))</f>
        <v/>
      </c>
      <c r="AG52" s="17"/>
      <c r="AH52" s="208" t="str">
        <f t="shared" si="13"/>
        <v/>
      </c>
      <c r="AI52" s="206" t="str">
        <f t="shared" si="14"/>
        <v/>
      </c>
      <c r="AJ52" s="190" t="str">
        <f t="shared" si="71"/>
        <v/>
      </c>
      <c r="AK52" s="190" t="str">
        <f t="shared" si="71"/>
        <v/>
      </c>
      <c r="AL52" s="190" t="str">
        <f t="shared" si="71"/>
        <v/>
      </c>
      <c r="AM52" s="190" t="str">
        <f t="shared" si="71"/>
        <v/>
      </c>
      <c r="AN52" s="190" t="str">
        <f t="shared" si="71"/>
        <v/>
      </c>
      <c r="AO52" s="190" t="str">
        <f t="shared" si="71"/>
        <v/>
      </c>
      <c r="AP52" s="190" t="str">
        <f t="shared" si="71"/>
        <v/>
      </c>
      <c r="AQ52" s="190" t="str">
        <f t="shared" si="71"/>
        <v/>
      </c>
      <c r="AR52" s="190" t="str">
        <f t="shared" si="71"/>
        <v/>
      </c>
      <c r="AS52" s="190" t="str">
        <f t="shared" si="71"/>
        <v/>
      </c>
      <c r="AT52" s="190" t="str">
        <f t="shared" si="71"/>
        <v/>
      </c>
      <c r="AU52" s="190" t="str">
        <f t="shared" si="71"/>
        <v/>
      </c>
      <c r="AV52" s="190" t="str">
        <f t="shared" si="71"/>
        <v/>
      </c>
      <c r="AW52" s="190" t="str">
        <f t="shared" si="71"/>
        <v/>
      </c>
      <c r="AX52" s="190" t="str">
        <f t="shared" si="71"/>
        <v/>
      </c>
      <c r="AY52" s="190" t="str">
        <f t="shared" si="71"/>
        <v/>
      </c>
      <c r="AZ52" s="190" t="str">
        <f t="shared" si="71"/>
        <v/>
      </c>
      <c r="BA52" s="190" t="str">
        <f t="shared" si="71"/>
        <v/>
      </c>
      <c r="BB52" s="190" t="str">
        <f t="shared" si="71"/>
        <v/>
      </c>
      <c r="BC52" s="190" t="str">
        <f t="shared" si="71"/>
        <v/>
      </c>
      <c r="BD52" s="190" t="str">
        <f t="shared" si="71"/>
        <v/>
      </c>
      <c r="BE52" s="190" t="str">
        <f t="shared" si="71"/>
        <v/>
      </c>
      <c r="BF52" s="190" t="str">
        <f t="shared" si="71"/>
        <v/>
      </c>
      <c r="BG52" s="190" t="str">
        <f t="shared" si="71"/>
        <v/>
      </c>
      <c r="BH52" s="190" t="str">
        <f t="shared" si="71"/>
        <v/>
      </c>
      <c r="BI52" s="190" t="str">
        <f t="shared" si="71"/>
        <v/>
      </c>
      <c r="BJ52" s="190" t="str">
        <f t="shared" si="71"/>
        <v/>
      </c>
      <c r="BK52" s="190" t="str">
        <f t="shared" si="71"/>
        <v/>
      </c>
      <c r="BL52" s="190" t="str">
        <f t="shared" si="71"/>
        <v/>
      </c>
      <c r="BM52" s="190" t="str">
        <f t="shared" si="71"/>
        <v/>
      </c>
      <c r="BN52" s="190" t="str">
        <f t="shared" si="71"/>
        <v/>
      </c>
      <c r="BO52" s="190" t="str">
        <f t="shared" si="71"/>
        <v/>
      </c>
      <c r="BP52" s="190" t="str">
        <f t="shared" si="71"/>
        <v/>
      </c>
      <c r="BQ52" s="190" t="str">
        <f t="shared" si="71"/>
        <v/>
      </c>
      <c r="BR52" s="190" t="str">
        <f t="shared" si="71"/>
        <v/>
      </c>
      <c r="BS52" s="190" t="str">
        <f t="shared" si="71"/>
        <v/>
      </c>
      <c r="BT52" s="190" t="str">
        <f t="shared" si="71"/>
        <v/>
      </c>
      <c r="BU52" s="190" t="str">
        <f t="shared" si="71"/>
        <v/>
      </c>
      <c r="BV52" s="190" t="str">
        <f t="shared" si="71"/>
        <v/>
      </c>
      <c r="BW52" s="190" t="str">
        <f t="shared" si="71"/>
        <v/>
      </c>
      <c r="BX52" s="190" t="str">
        <f t="shared" si="71"/>
        <v/>
      </c>
      <c r="BY52" s="190" t="str">
        <f t="shared" si="71"/>
        <v/>
      </c>
      <c r="BZ52" s="190" t="str">
        <f t="shared" si="71"/>
        <v/>
      </c>
      <c r="CA52" s="190" t="str">
        <f t="shared" si="71"/>
        <v/>
      </c>
      <c r="CB52" s="190" t="str">
        <f t="shared" si="71"/>
        <v/>
      </c>
      <c r="CC52" s="190" t="str">
        <f t="shared" si="71"/>
        <v/>
      </c>
      <c r="CD52" s="190" t="str">
        <f t="shared" si="71"/>
        <v/>
      </c>
      <c r="CE52" s="190" t="str">
        <f t="shared" si="71"/>
        <v/>
      </c>
      <c r="CF52" s="190" t="str">
        <f t="shared" si="71"/>
        <v/>
      </c>
      <c r="CG52" s="190" t="str">
        <f t="shared" si="71"/>
        <v/>
      </c>
      <c r="CH52" s="190" t="str">
        <f t="shared" si="71"/>
        <v/>
      </c>
      <c r="CI52" s="190" t="str">
        <f t="shared" si="71"/>
        <v/>
      </c>
      <c r="CJ52" s="190" t="str">
        <f t="shared" si="71"/>
        <v/>
      </c>
      <c r="CK52" s="190" t="str">
        <f t="shared" si="71"/>
        <v/>
      </c>
      <c r="CL52" s="190" t="str">
        <f t="shared" si="71"/>
        <v/>
      </c>
      <c r="CM52" s="190" t="str">
        <f t="shared" si="71"/>
        <v/>
      </c>
      <c r="CN52" s="190" t="str">
        <f t="shared" si="71"/>
        <v/>
      </c>
      <c r="CO52" s="190" t="str">
        <f t="shared" si="71"/>
        <v/>
      </c>
      <c r="CP52" s="190" t="str">
        <f t="shared" si="71"/>
        <v/>
      </c>
      <c r="CQ52" s="190" t="str">
        <f t="shared" si="71"/>
        <v/>
      </c>
      <c r="CR52" s="190" t="str">
        <f t="shared" si="71"/>
        <v/>
      </c>
      <c r="CS52" s="190" t="str">
        <f t="shared" si="71"/>
        <v/>
      </c>
      <c r="CT52" s="190" t="str">
        <f t="shared" si="71"/>
        <v/>
      </c>
      <c r="CU52" s="190" t="str">
        <f t="shared" ref="CU52:ED59" si="73">IF(ISNONTEXT($AH52),CT52+$AH52,"")</f>
        <v/>
      </c>
      <c r="CV52" s="190" t="str">
        <f t="shared" si="73"/>
        <v/>
      </c>
      <c r="CW52" s="190" t="str">
        <f t="shared" si="73"/>
        <v/>
      </c>
      <c r="CX52" s="190" t="str">
        <f t="shared" si="73"/>
        <v/>
      </c>
      <c r="CY52" s="190" t="str">
        <f t="shared" si="73"/>
        <v/>
      </c>
      <c r="CZ52" s="190" t="str">
        <f t="shared" si="73"/>
        <v/>
      </c>
      <c r="DA52" s="190" t="str">
        <f t="shared" si="73"/>
        <v/>
      </c>
      <c r="DB52" s="190" t="str">
        <f t="shared" si="73"/>
        <v/>
      </c>
      <c r="DC52" s="190" t="str">
        <f t="shared" si="73"/>
        <v/>
      </c>
      <c r="DD52" s="190" t="str">
        <f t="shared" si="73"/>
        <v/>
      </c>
      <c r="DE52" s="190" t="str">
        <f t="shared" si="73"/>
        <v/>
      </c>
      <c r="DF52" s="190" t="str">
        <f t="shared" si="73"/>
        <v/>
      </c>
      <c r="DG52" s="190" t="str">
        <f t="shared" si="73"/>
        <v/>
      </c>
      <c r="DH52" s="190" t="str">
        <f t="shared" si="73"/>
        <v/>
      </c>
      <c r="DI52" s="190" t="str">
        <f t="shared" si="73"/>
        <v/>
      </c>
      <c r="DJ52" s="190" t="str">
        <f t="shared" si="73"/>
        <v/>
      </c>
      <c r="DK52" s="190" t="str">
        <f t="shared" si="73"/>
        <v/>
      </c>
      <c r="DL52" s="190" t="str">
        <f t="shared" si="73"/>
        <v/>
      </c>
      <c r="DM52" s="190" t="str">
        <f t="shared" si="73"/>
        <v/>
      </c>
      <c r="DN52" s="190" t="str">
        <f t="shared" si="73"/>
        <v/>
      </c>
      <c r="DO52" s="190" t="str">
        <f t="shared" si="73"/>
        <v/>
      </c>
      <c r="DP52" s="190" t="str">
        <f t="shared" si="73"/>
        <v/>
      </c>
      <c r="DQ52" s="190" t="str">
        <f t="shared" si="73"/>
        <v/>
      </c>
      <c r="DR52" s="190" t="str">
        <f t="shared" si="73"/>
        <v/>
      </c>
      <c r="DS52" s="190" t="str">
        <f t="shared" si="73"/>
        <v/>
      </c>
      <c r="DT52" s="190" t="str">
        <f t="shared" si="73"/>
        <v/>
      </c>
      <c r="DU52" s="190" t="str">
        <f t="shared" si="73"/>
        <v/>
      </c>
      <c r="DV52" s="190" t="str">
        <f t="shared" si="73"/>
        <v/>
      </c>
      <c r="DW52" s="190" t="str">
        <f t="shared" si="73"/>
        <v/>
      </c>
      <c r="DX52" s="190" t="str">
        <f t="shared" si="73"/>
        <v/>
      </c>
      <c r="DY52" s="190" t="str">
        <f t="shared" si="73"/>
        <v/>
      </c>
      <c r="DZ52" s="190" t="str">
        <f t="shared" si="73"/>
        <v/>
      </c>
      <c r="EA52" s="190" t="str">
        <f t="shared" si="73"/>
        <v/>
      </c>
      <c r="EB52" s="190" t="str">
        <f t="shared" si="73"/>
        <v/>
      </c>
      <c r="EC52" s="190" t="str">
        <f t="shared" si="73"/>
        <v/>
      </c>
      <c r="ED52" s="190" t="str">
        <f t="shared" si="73"/>
        <v/>
      </c>
      <c r="EE52" s="206" t="str">
        <f t="shared" si="16"/>
        <v/>
      </c>
      <c r="EF52" s="207" t="e">
        <f t="shared" si="68"/>
        <v>#N/A</v>
      </c>
      <c r="EG52" s="207" t="e">
        <f t="shared" si="68"/>
        <v>#N/A</v>
      </c>
      <c r="EH52" s="207" t="e">
        <f t="shared" si="68"/>
        <v>#N/A</v>
      </c>
      <c r="EI52" s="207" t="e">
        <f t="shared" si="68"/>
        <v>#N/A</v>
      </c>
      <c r="EJ52" s="207" t="e">
        <f t="shared" si="68"/>
        <v>#N/A</v>
      </c>
      <c r="EK52" s="207" t="e">
        <f t="shared" si="68"/>
        <v>#N/A</v>
      </c>
      <c r="EL52" s="207" t="e">
        <f t="shared" si="68"/>
        <v>#N/A</v>
      </c>
      <c r="EM52" s="207" t="e">
        <f t="shared" si="68"/>
        <v>#N/A</v>
      </c>
      <c r="EN52" s="207" t="e">
        <f t="shared" si="68"/>
        <v>#N/A</v>
      </c>
      <c r="EO52" s="207" t="e">
        <f t="shared" si="68"/>
        <v>#N/A</v>
      </c>
      <c r="EP52" s="207" t="e">
        <f t="shared" si="68"/>
        <v>#N/A</v>
      </c>
      <c r="EQ52" s="207" t="e">
        <f t="shared" si="68"/>
        <v>#N/A</v>
      </c>
      <c r="ER52" s="207" t="e">
        <f t="shared" si="68"/>
        <v>#N/A</v>
      </c>
      <c r="ES52" s="207" t="e">
        <f t="shared" si="68"/>
        <v>#N/A</v>
      </c>
      <c r="ET52" s="207" t="e">
        <f t="shared" si="68"/>
        <v>#N/A</v>
      </c>
      <c r="EU52" s="207" t="e">
        <f t="shared" si="65"/>
        <v>#N/A</v>
      </c>
      <c r="EV52" s="207" t="e">
        <f t="shared" si="60"/>
        <v>#N/A</v>
      </c>
      <c r="EW52" s="207" t="e">
        <f t="shared" si="60"/>
        <v>#N/A</v>
      </c>
      <c r="EX52" s="207" t="e">
        <f t="shared" si="60"/>
        <v>#N/A</v>
      </c>
      <c r="EY52" s="207" t="e">
        <f t="shared" si="60"/>
        <v>#N/A</v>
      </c>
      <c r="EZ52" s="207" t="e">
        <f t="shared" si="60"/>
        <v>#N/A</v>
      </c>
      <c r="FA52" s="207" t="e">
        <f t="shared" si="60"/>
        <v>#N/A</v>
      </c>
      <c r="FB52" s="207" t="e">
        <f t="shared" si="60"/>
        <v>#N/A</v>
      </c>
      <c r="FC52" s="207" t="e">
        <f t="shared" si="56"/>
        <v>#N/A</v>
      </c>
      <c r="FD52" s="207" t="e">
        <f t="shared" si="56"/>
        <v>#N/A</v>
      </c>
      <c r="FE52" s="207" t="e">
        <f t="shared" si="56"/>
        <v>#N/A</v>
      </c>
      <c r="FF52" s="207" t="e">
        <f t="shared" si="56"/>
        <v>#N/A</v>
      </c>
      <c r="FG52" s="207" t="e">
        <f t="shared" si="56"/>
        <v>#N/A</v>
      </c>
      <c r="FH52" s="207" t="e">
        <f t="shared" si="42"/>
        <v>#N/A</v>
      </c>
      <c r="FI52" s="207" t="e">
        <f t="shared" si="42"/>
        <v>#N/A</v>
      </c>
      <c r="FJ52" s="207" t="e">
        <f t="shared" si="42"/>
        <v>#N/A</v>
      </c>
      <c r="FK52" s="207" t="e">
        <f t="shared" si="42"/>
        <v>#N/A</v>
      </c>
      <c r="FL52" s="207" t="e">
        <f t="shared" si="42"/>
        <v>#N/A</v>
      </c>
      <c r="FM52" s="207" t="e">
        <f t="shared" si="42"/>
        <v>#N/A</v>
      </c>
      <c r="FN52" s="207" t="e">
        <f t="shared" si="42"/>
        <v>#N/A</v>
      </c>
      <c r="FO52" s="207" t="e">
        <f t="shared" si="42"/>
        <v>#N/A</v>
      </c>
      <c r="FP52" s="207" t="e">
        <f t="shared" si="42"/>
        <v>#N/A</v>
      </c>
      <c r="FQ52" s="207" t="e">
        <f t="shared" si="42"/>
        <v>#N/A</v>
      </c>
      <c r="FR52" s="207" t="e">
        <f t="shared" si="42"/>
        <v>#N/A</v>
      </c>
      <c r="FS52" s="207" t="e">
        <f t="shared" si="42"/>
        <v>#N/A</v>
      </c>
      <c r="FT52" s="207" t="e">
        <f t="shared" si="42"/>
        <v>#N/A</v>
      </c>
      <c r="FU52" s="207" t="e">
        <f t="shared" si="42"/>
        <v>#N/A</v>
      </c>
      <c r="FV52" s="207" t="e">
        <f t="shared" si="42"/>
        <v>#N/A</v>
      </c>
      <c r="FW52" s="207" t="e">
        <f t="shared" ref="FW52:GK103" si="74">IF(ISNONTEXT($Q52),IF($G52="R",_xlfn.BETA.DIST(BZ52,$M52,$N52,FALSE,$B52,$D52),_xlfn.BETA.DIST(BZ52,$N52,$M52,FALSE,$B52,$D52)),NA())</f>
        <v>#N/A</v>
      </c>
      <c r="FX52" s="207" t="e">
        <f t="shared" si="61"/>
        <v>#N/A</v>
      </c>
      <c r="FY52" s="207" t="e">
        <f t="shared" si="57"/>
        <v>#N/A</v>
      </c>
      <c r="FZ52" s="207" t="e">
        <f t="shared" si="57"/>
        <v>#N/A</v>
      </c>
      <c r="GA52" s="207" t="e">
        <f t="shared" si="57"/>
        <v>#N/A</v>
      </c>
      <c r="GB52" s="207" t="e">
        <f t="shared" si="57"/>
        <v>#N/A</v>
      </c>
      <c r="GC52" s="207" t="e">
        <f t="shared" si="57"/>
        <v>#N/A</v>
      </c>
      <c r="GD52" s="207" t="e">
        <f t="shared" si="57"/>
        <v>#N/A</v>
      </c>
      <c r="GE52" s="207" t="e">
        <f t="shared" si="57"/>
        <v>#N/A</v>
      </c>
      <c r="GF52" s="207" t="e">
        <f t="shared" si="57"/>
        <v>#N/A</v>
      </c>
      <c r="GG52" s="207" t="e">
        <f t="shared" si="57"/>
        <v>#N/A</v>
      </c>
      <c r="GH52" s="207" t="e">
        <f t="shared" si="57"/>
        <v>#N/A</v>
      </c>
      <c r="GI52" s="207" t="e">
        <f t="shared" si="57"/>
        <v>#N/A</v>
      </c>
      <c r="GJ52" s="207" t="e">
        <f t="shared" si="57"/>
        <v>#N/A</v>
      </c>
      <c r="GK52" s="207" t="e">
        <f t="shared" si="57"/>
        <v>#N/A</v>
      </c>
      <c r="GL52" s="207" t="e">
        <f t="shared" si="57"/>
        <v>#N/A</v>
      </c>
      <c r="GM52" s="207" t="e">
        <f t="shared" si="57"/>
        <v>#N/A</v>
      </c>
      <c r="GN52" s="207" t="e">
        <f t="shared" si="57"/>
        <v>#N/A</v>
      </c>
      <c r="GO52" s="207" t="e">
        <f t="shared" si="58"/>
        <v>#N/A</v>
      </c>
      <c r="GP52" s="207" t="e">
        <f t="shared" si="58"/>
        <v>#N/A</v>
      </c>
      <c r="GQ52" s="207" t="e">
        <f t="shared" si="39"/>
        <v>#N/A</v>
      </c>
      <c r="GR52" s="207" t="e">
        <f t="shared" si="39"/>
        <v>#N/A</v>
      </c>
      <c r="GS52" s="207" t="e">
        <f t="shared" si="39"/>
        <v>#N/A</v>
      </c>
      <c r="GT52" s="207" t="e">
        <f t="shared" si="39"/>
        <v>#N/A</v>
      </c>
      <c r="GU52" s="207" t="e">
        <f t="shared" si="39"/>
        <v>#N/A</v>
      </c>
      <c r="GV52" s="207" t="e">
        <f t="shared" si="39"/>
        <v>#N/A</v>
      </c>
      <c r="GW52" s="207" t="e">
        <f t="shared" si="39"/>
        <v>#N/A</v>
      </c>
      <c r="GX52" s="207" t="e">
        <f t="shared" si="39"/>
        <v>#N/A</v>
      </c>
      <c r="GY52" s="207" t="e">
        <f t="shared" si="39"/>
        <v>#N/A</v>
      </c>
      <c r="GZ52" s="207" t="e">
        <f t="shared" si="39"/>
        <v>#N/A</v>
      </c>
      <c r="HA52" s="207" t="e">
        <f t="shared" si="39"/>
        <v>#N/A</v>
      </c>
      <c r="HB52" s="207" t="e">
        <f t="shared" si="39"/>
        <v>#N/A</v>
      </c>
      <c r="HC52" s="207" t="e">
        <f t="shared" si="39"/>
        <v>#N/A</v>
      </c>
      <c r="HD52" s="207" t="e">
        <f t="shared" si="39"/>
        <v>#N/A</v>
      </c>
      <c r="HE52" s="207" t="e">
        <f t="shared" si="39"/>
        <v>#N/A</v>
      </c>
      <c r="HF52" s="207" t="e">
        <f t="shared" si="55"/>
        <v>#N/A</v>
      </c>
      <c r="HG52" s="207" t="e">
        <f t="shared" si="55"/>
        <v>#N/A</v>
      </c>
      <c r="HH52" s="207" t="e">
        <f t="shared" si="47"/>
        <v>#N/A</v>
      </c>
      <c r="HI52" s="207" t="e">
        <f t="shared" si="47"/>
        <v>#N/A</v>
      </c>
      <c r="HJ52" s="207" t="e">
        <f t="shared" si="47"/>
        <v>#N/A</v>
      </c>
      <c r="HK52" s="207" t="e">
        <f t="shared" si="47"/>
        <v>#N/A</v>
      </c>
      <c r="HL52" s="207" t="e">
        <f t="shared" si="47"/>
        <v>#N/A</v>
      </c>
      <c r="HM52" s="207" t="e">
        <f t="shared" si="47"/>
        <v>#N/A</v>
      </c>
      <c r="HN52" s="207" t="e">
        <f t="shared" si="47"/>
        <v>#N/A</v>
      </c>
      <c r="HO52" s="207" t="e">
        <f t="shared" si="47"/>
        <v>#N/A</v>
      </c>
      <c r="HP52" s="207" t="e">
        <f t="shared" si="47"/>
        <v>#N/A</v>
      </c>
      <c r="HQ52" s="207" t="e">
        <f t="shared" si="47"/>
        <v>#N/A</v>
      </c>
      <c r="HR52" s="207" t="e">
        <f t="shared" si="47"/>
        <v>#N/A</v>
      </c>
      <c r="HS52" s="207" t="e">
        <f t="shared" si="47"/>
        <v>#N/A</v>
      </c>
      <c r="HT52" s="207" t="e">
        <f t="shared" si="47"/>
        <v>#N/A</v>
      </c>
      <c r="HU52" s="207" t="e">
        <f t="shared" si="47"/>
        <v>#N/A</v>
      </c>
      <c r="HV52" s="207" t="e">
        <f t="shared" si="47"/>
        <v>#N/A</v>
      </c>
      <c r="HW52" s="207" t="e">
        <f t="shared" si="47"/>
        <v>#N/A</v>
      </c>
      <c r="HX52" s="207" t="e">
        <f t="shared" si="66"/>
        <v>#N/A</v>
      </c>
      <c r="HY52" s="207" t="e">
        <f t="shared" si="63"/>
        <v>#N/A</v>
      </c>
      <c r="HZ52" s="207" t="e">
        <f t="shared" si="63"/>
        <v>#N/A</v>
      </c>
      <c r="IA52" s="207" t="e">
        <f t="shared" si="45"/>
        <v>#N/A</v>
      </c>
      <c r="IB52" s="207" t="e">
        <f t="shared" si="27"/>
        <v>#N/A</v>
      </c>
    </row>
    <row r="53" spans="1:236" hidden="1" x14ac:dyDescent="0.25">
      <c r="A53" s="22">
        <v>50</v>
      </c>
      <c r="B53" s="124"/>
      <c r="C53" s="124"/>
      <c r="D53" s="124"/>
      <c r="E53" s="119" t="str">
        <f t="shared" si="10"/>
        <v/>
      </c>
      <c r="F53" s="23" t="str">
        <f t="shared" si="11"/>
        <v/>
      </c>
      <c r="G53" s="24" t="str">
        <f t="shared" si="12"/>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0"/>
        <v/>
      </c>
      <c r="K53" s="26"/>
      <c r="L53" s="24" t="str">
        <f>IF(OR(F53="",K53=""),"",MATCH(K53,Confidence!$A$1:$A$10,0))</f>
        <v/>
      </c>
      <c r="M53" s="27" t="str">
        <f t="shared" si="1"/>
        <v/>
      </c>
      <c r="N53" s="27" t="str">
        <f t="shared" si="2"/>
        <v/>
      </c>
      <c r="O53" s="24"/>
      <c r="P53" s="111" t="str">
        <f t="shared" si="3"/>
        <v/>
      </c>
      <c r="Q53" s="111" t="str">
        <f t="shared" si="4"/>
        <v/>
      </c>
      <c r="R53" s="39" t="str">
        <f t="shared" si="5"/>
        <v/>
      </c>
      <c r="S53" s="124"/>
      <c r="T53" s="218" t="str">
        <f>IF(AND(B53&gt;0,C53&gt;0,D53&gt;0,M53&gt;0,N53&gt;0,S53&gt;0,NOT(K53="")),ABS(VLOOKUP($S$1,VLookups!$A$28:$B$29,2,FALSE)-_xlfn.BETA.DIST(S53,IF(G53="L",N53,M53),IF(G53="L",M53,N53),TRUE,B53,D53)),"")</f>
        <v/>
      </c>
      <c r="U53" s="121" t="str">
        <f>IF(OR($M53="",$N53=""),"",_xlfn.BETA.INV(ABS(VLOOKUP($S$1,VLookups!$A$28:$B$29,2,FALSE)-U$3),IF($G53="L",$N53,$M53),IF($G53="L",$M53,$N53),$B53,$D53))</f>
        <v/>
      </c>
      <c r="V53" s="122" t="str">
        <f>IF(OR($M53="",$N53=""),"",_xlfn.BETA.INV(ABS(VLOOKUP($S$1,VLookups!$A$28:$B$29,2,FALSE)-V$3),IF($G53="L",$N53,$M53),IF($G53="L",$M53,$N53),$B53,$D53))</f>
        <v/>
      </c>
      <c r="W53" s="121" t="str">
        <f>IF(OR($M53="",$N53=""),"",_xlfn.BETA.INV(ABS(VLOOKUP($S$1,VLookups!$A$28:$B$29,2,FALSE)-W$3),IF($G53="L",$N53,$M53),IF($G53="L",$M53,$N53),$B53,$D53))</f>
        <v/>
      </c>
      <c r="X53" s="122" t="str">
        <f>IF(OR($M53="",$N53=""),"",_xlfn.BETA.INV(ABS(VLOOKUP($S$1,VLookups!$A$28:$B$29,2,FALSE)-X$3),IF($G53="L",$N53,$M53),IF($G53="L",$M53,$N53),$B53,$D53))</f>
        <v/>
      </c>
      <c r="Y53" s="121" t="str">
        <f>IF(OR($M53="",$N53=""),"",_xlfn.BETA.INV(ABS(VLOOKUP($S$1,VLookups!$A$28:$B$29,2,FALSE)-Y$3),IF($G53="L",$N53,$M53),IF($G53="L",$M53,$N53),$B53,$D53))</f>
        <v/>
      </c>
      <c r="Z53" s="122" t="str">
        <f>IF(OR($M53="",$N53=""),"",_xlfn.BETA.INV(ABS(VLOOKUP($S$1,VLookups!$A$28:$B$29,2,FALSE)-Z$3),IF($G53="L",$N53,$M53),IF($G53="L",$M53,$N53),$B53,$D53))</f>
        <v/>
      </c>
      <c r="AA53" s="121" t="str">
        <f>IF(OR($M53="",$N53=""),"",_xlfn.BETA.INV(ABS(VLOOKUP($S$1,VLookups!$A$28:$B$29,2,FALSE)-AA$3),IF($G53="L",$N53,$M53),IF($G53="L",$M53,$N53),$B53,$D53))</f>
        <v/>
      </c>
      <c r="AB53" s="122" t="str">
        <f>IF(OR($M53="",$N53=""),"",_xlfn.BETA.INV(ABS(VLOOKUP($S$1,VLookups!$A$28:$B$29,2,FALSE)-AB$3),IF($G53="L",$N53,$M53),IF($G53="L",$M53,$N53),$B53,$D53))</f>
        <v/>
      </c>
      <c r="AC53" s="121" t="str">
        <f>IF(OR($M53="",$N53=""),"",_xlfn.BETA.INV(ABS(VLOOKUP($S$1,VLookups!$A$28:$B$29,2,FALSE)-AC$3),IF($G53="L",$N53,$M53),IF($G53="L",$M53,$N53),$B53,$D53))</f>
        <v/>
      </c>
      <c r="AD53" s="122" t="str">
        <f>IF(OR($M53="",$N53=""),"",_xlfn.BETA.INV(ABS(VLOOKUP($S$1,VLookups!$A$28:$B$29,2,FALSE)-AD$3),IF($G53="L",$N53,$M53),IF($G53="L",$M53,$N53),$B53,$D53))</f>
        <v/>
      </c>
      <c r="AE53" s="121" t="str">
        <f>IF(OR($M53="",$N53=""),"",_xlfn.BETA.INV(ABS(VLOOKUP($S$1,VLookups!$A$28:$B$29,2,FALSE)-AE$3),IF($G53="L",$N53,$M53),IF($G53="L",$M53,$N53),$B53,$D53))</f>
        <v/>
      </c>
      <c r="AF53" s="122" t="str">
        <f>IF(OR($M53="",$N53=""),"",_xlfn.BETA.INV(ABS(VLOOKUP($S$1,VLookups!$A$28:$B$29,2,FALSE)-AF$3),IF($G53="L",$N53,$M53),IF($G53="L",$M53,$N53),$B53,$D53))</f>
        <v/>
      </c>
      <c r="AG53" s="17"/>
      <c r="AH53" s="208" t="str">
        <f t="shared" si="13"/>
        <v/>
      </c>
      <c r="AI53" s="206" t="str">
        <f t="shared" si="14"/>
        <v/>
      </c>
      <c r="AJ53" s="190" t="str">
        <f t="shared" ref="AJ53:CU56" si="75">IF(ISNONTEXT($AH53),AI53+$AH53,"")</f>
        <v/>
      </c>
      <c r="AK53" s="190" t="str">
        <f t="shared" si="75"/>
        <v/>
      </c>
      <c r="AL53" s="190" t="str">
        <f t="shared" si="75"/>
        <v/>
      </c>
      <c r="AM53" s="190" t="str">
        <f t="shared" si="75"/>
        <v/>
      </c>
      <c r="AN53" s="190" t="str">
        <f t="shared" si="75"/>
        <v/>
      </c>
      <c r="AO53" s="190" t="str">
        <f t="shared" si="75"/>
        <v/>
      </c>
      <c r="AP53" s="190" t="str">
        <f t="shared" si="75"/>
        <v/>
      </c>
      <c r="AQ53" s="190" t="str">
        <f t="shared" si="75"/>
        <v/>
      </c>
      <c r="AR53" s="190" t="str">
        <f t="shared" si="75"/>
        <v/>
      </c>
      <c r="AS53" s="190" t="str">
        <f t="shared" si="75"/>
        <v/>
      </c>
      <c r="AT53" s="190" t="str">
        <f t="shared" si="75"/>
        <v/>
      </c>
      <c r="AU53" s="190" t="str">
        <f t="shared" si="75"/>
        <v/>
      </c>
      <c r="AV53" s="190" t="str">
        <f t="shared" si="75"/>
        <v/>
      </c>
      <c r="AW53" s="190" t="str">
        <f t="shared" si="75"/>
        <v/>
      </c>
      <c r="AX53" s="190" t="str">
        <f t="shared" si="75"/>
        <v/>
      </c>
      <c r="AY53" s="190" t="str">
        <f t="shared" si="75"/>
        <v/>
      </c>
      <c r="AZ53" s="190" t="str">
        <f t="shared" si="75"/>
        <v/>
      </c>
      <c r="BA53" s="190" t="str">
        <f t="shared" si="75"/>
        <v/>
      </c>
      <c r="BB53" s="190" t="str">
        <f t="shared" si="75"/>
        <v/>
      </c>
      <c r="BC53" s="190" t="str">
        <f t="shared" si="75"/>
        <v/>
      </c>
      <c r="BD53" s="190" t="str">
        <f t="shared" si="75"/>
        <v/>
      </c>
      <c r="BE53" s="190" t="str">
        <f t="shared" si="75"/>
        <v/>
      </c>
      <c r="BF53" s="190" t="str">
        <f t="shared" si="75"/>
        <v/>
      </c>
      <c r="BG53" s="190" t="str">
        <f t="shared" si="75"/>
        <v/>
      </c>
      <c r="BH53" s="190" t="str">
        <f t="shared" si="75"/>
        <v/>
      </c>
      <c r="BI53" s="190" t="str">
        <f t="shared" si="75"/>
        <v/>
      </c>
      <c r="BJ53" s="190" t="str">
        <f t="shared" si="75"/>
        <v/>
      </c>
      <c r="BK53" s="190" t="str">
        <f t="shared" si="75"/>
        <v/>
      </c>
      <c r="BL53" s="190" t="str">
        <f t="shared" si="75"/>
        <v/>
      </c>
      <c r="BM53" s="190" t="str">
        <f t="shared" si="75"/>
        <v/>
      </c>
      <c r="BN53" s="190" t="str">
        <f t="shared" si="75"/>
        <v/>
      </c>
      <c r="BO53" s="190" t="str">
        <f t="shared" si="75"/>
        <v/>
      </c>
      <c r="BP53" s="190" t="str">
        <f t="shared" si="75"/>
        <v/>
      </c>
      <c r="BQ53" s="190" t="str">
        <f t="shared" si="75"/>
        <v/>
      </c>
      <c r="BR53" s="190" t="str">
        <f t="shared" si="75"/>
        <v/>
      </c>
      <c r="BS53" s="190" t="str">
        <f t="shared" si="75"/>
        <v/>
      </c>
      <c r="BT53" s="190" t="str">
        <f t="shared" si="75"/>
        <v/>
      </c>
      <c r="BU53" s="190" t="str">
        <f t="shared" si="75"/>
        <v/>
      </c>
      <c r="BV53" s="190" t="str">
        <f t="shared" si="75"/>
        <v/>
      </c>
      <c r="BW53" s="190" t="str">
        <f t="shared" si="75"/>
        <v/>
      </c>
      <c r="BX53" s="190" t="str">
        <f t="shared" si="75"/>
        <v/>
      </c>
      <c r="BY53" s="190" t="str">
        <f t="shared" si="75"/>
        <v/>
      </c>
      <c r="BZ53" s="190" t="str">
        <f t="shared" si="75"/>
        <v/>
      </c>
      <c r="CA53" s="190" t="str">
        <f t="shared" si="75"/>
        <v/>
      </c>
      <c r="CB53" s="190" t="str">
        <f t="shared" si="75"/>
        <v/>
      </c>
      <c r="CC53" s="190" t="str">
        <f t="shared" si="75"/>
        <v/>
      </c>
      <c r="CD53" s="190" t="str">
        <f t="shared" si="75"/>
        <v/>
      </c>
      <c r="CE53" s="190" t="str">
        <f t="shared" si="75"/>
        <v/>
      </c>
      <c r="CF53" s="190" t="str">
        <f t="shared" si="75"/>
        <v/>
      </c>
      <c r="CG53" s="190" t="str">
        <f t="shared" si="75"/>
        <v/>
      </c>
      <c r="CH53" s="190" t="str">
        <f t="shared" si="75"/>
        <v/>
      </c>
      <c r="CI53" s="190" t="str">
        <f t="shared" si="75"/>
        <v/>
      </c>
      <c r="CJ53" s="190" t="str">
        <f t="shared" si="75"/>
        <v/>
      </c>
      <c r="CK53" s="190" t="str">
        <f t="shared" si="75"/>
        <v/>
      </c>
      <c r="CL53" s="190" t="str">
        <f t="shared" si="75"/>
        <v/>
      </c>
      <c r="CM53" s="190" t="str">
        <f t="shared" si="75"/>
        <v/>
      </c>
      <c r="CN53" s="190" t="str">
        <f t="shared" si="75"/>
        <v/>
      </c>
      <c r="CO53" s="190" t="str">
        <f t="shared" si="75"/>
        <v/>
      </c>
      <c r="CP53" s="190" t="str">
        <f t="shared" si="75"/>
        <v/>
      </c>
      <c r="CQ53" s="190" t="str">
        <f t="shared" si="75"/>
        <v/>
      </c>
      <c r="CR53" s="190" t="str">
        <f t="shared" si="75"/>
        <v/>
      </c>
      <c r="CS53" s="190" t="str">
        <f t="shared" si="75"/>
        <v/>
      </c>
      <c r="CT53" s="190" t="str">
        <f t="shared" si="75"/>
        <v/>
      </c>
      <c r="CU53" s="190" t="str">
        <f t="shared" si="75"/>
        <v/>
      </c>
      <c r="CV53" s="190" t="str">
        <f t="shared" si="73"/>
        <v/>
      </c>
      <c r="CW53" s="190" t="str">
        <f t="shared" si="73"/>
        <v/>
      </c>
      <c r="CX53" s="190" t="str">
        <f t="shared" si="73"/>
        <v/>
      </c>
      <c r="CY53" s="190" t="str">
        <f t="shared" si="73"/>
        <v/>
      </c>
      <c r="CZ53" s="190" t="str">
        <f t="shared" si="73"/>
        <v/>
      </c>
      <c r="DA53" s="190" t="str">
        <f t="shared" si="73"/>
        <v/>
      </c>
      <c r="DB53" s="190" t="str">
        <f t="shared" si="73"/>
        <v/>
      </c>
      <c r="DC53" s="190" t="str">
        <f t="shared" si="73"/>
        <v/>
      </c>
      <c r="DD53" s="190" t="str">
        <f t="shared" si="73"/>
        <v/>
      </c>
      <c r="DE53" s="190" t="str">
        <f t="shared" si="73"/>
        <v/>
      </c>
      <c r="DF53" s="190" t="str">
        <f t="shared" si="73"/>
        <v/>
      </c>
      <c r="DG53" s="190" t="str">
        <f t="shared" si="73"/>
        <v/>
      </c>
      <c r="DH53" s="190" t="str">
        <f t="shared" si="73"/>
        <v/>
      </c>
      <c r="DI53" s="190" t="str">
        <f t="shared" si="73"/>
        <v/>
      </c>
      <c r="DJ53" s="190" t="str">
        <f t="shared" si="73"/>
        <v/>
      </c>
      <c r="DK53" s="190" t="str">
        <f t="shared" si="73"/>
        <v/>
      </c>
      <c r="DL53" s="190" t="str">
        <f t="shared" si="73"/>
        <v/>
      </c>
      <c r="DM53" s="190" t="str">
        <f t="shared" si="73"/>
        <v/>
      </c>
      <c r="DN53" s="190" t="str">
        <f t="shared" si="73"/>
        <v/>
      </c>
      <c r="DO53" s="190" t="str">
        <f t="shared" si="73"/>
        <v/>
      </c>
      <c r="DP53" s="190" t="str">
        <f t="shared" si="73"/>
        <v/>
      </c>
      <c r="DQ53" s="190" t="str">
        <f t="shared" si="73"/>
        <v/>
      </c>
      <c r="DR53" s="190" t="str">
        <f t="shared" si="73"/>
        <v/>
      </c>
      <c r="DS53" s="190" t="str">
        <f t="shared" si="73"/>
        <v/>
      </c>
      <c r="DT53" s="190" t="str">
        <f t="shared" si="73"/>
        <v/>
      </c>
      <c r="DU53" s="190" t="str">
        <f t="shared" si="73"/>
        <v/>
      </c>
      <c r="DV53" s="190" t="str">
        <f t="shared" si="73"/>
        <v/>
      </c>
      <c r="DW53" s="190" t="str">
        <f t="shared" si="73"/>
        <v/>
      </c>
      <c r="DX53" s="190" t="str">
        <f t="shared" si="73"/>
        <v/>
      </c>
      <c r="DY53" s="190" t="str">
        <f t="shared" si="73"/>
        <v/>
      </c>
      <c r="DZ53" s="190" t="str">
        <f t="shared" si="73"/>
        <v/>
      </c>
      <c r="EA53" s="190" t="str">
        <f t="shared" si="73"/>
        <v/>
      </c>
      <c r="EB53" s="190" t="str">
        <f t="shared" si="73"/>
        <v/>
      </c>
      <c r="EC53" s="190" t="str">
        <f t="shared" si="73"/>
        <v/>
      </c>
      <c r="ED53" s="190" t="str">
        <f t="shared" si="73"/>
        <v/>
      </c>
      <c r="EE53" s="206" t="str">
        <f t="shared" si="16"/>
        <v/>
      </c>
      <c r="EF53" s="207" t="e">
        <f t="shared" si="68"/>
        <v>#N/A</v>
      </c>
      <c r="EG53" s="207" t="e">
        <f t="shared" si="68"/>
        <v>#N/A</v>
      </c>
      <c r="EH53" s="207" t="e">
        <f t="shared" si="68"/>
        <v>#N/A</v>
      </c>
      <c r="EI53" s="207" t="e">
        <f t="shared" si="68"/>
        <v>#N/A</v>
      </c>
      <c r="EJ53" s="207" t="e">
        <f t="shared" si="68"/>
        <v>#N/A</v>
      </c>
      <c r="EK53" s="207" t="e">
        <f t="shared" si="68"/>
        <v>#N/A</v>
      </c>
      <c r="EL53" s="207" t="e">
        <f t="shared" si="68"/>
        <v>#N/A</v>
      </c>
      <c r="EM53" s="207" t="e">
        <f t="shared" si="68"/>
        <v>#N/A</v>
      </c>
      <c r="EN53" s="207" t="e">
        <f t="shared" si="68"/>
        <v>#N/A</v>
      </c>
      <c r="EO53" s="207" t="e">
        <f t="shared" si="68"/>
        <v>#N/A</v>
      </c>
      <c r="EP53" s="207" t="e">
        <f t="shared" si="68"/>
        <v>#N/A</v>
      </c>
      <c r="EQ53" s="207" t="e">
        <f t="shared" si="68"/>
        <v>#N/A</v>
      </c>
      <c r="ER53" s="207" t="e">
        <f t="shared" si="68"/>
        <v>#N/A</v>
      </c>
      <c r="ES53" s="207" t="e">
        <f t="shared" si="68"/>
        <v>#N/A</v>
      </c>
      <c r="ET53" s="207" t="e">
        <f t="shared" si="68"/>
        <v>#N/A</v>
      </c>
      <c r="EU53" s="207" t="e">
        <f t="shared" si="65"/>
        <v>#N/A</v>
      </c>
      <c r="EV53" s="207" t="e">
        <f t="shared" si="60"/>
        <v>#N/A</v>
      </c>
      <c r="EW53" s="207" t="e">
        <f t="shared" si="60"/>
        <v>#N/A</v>
      </c>
      <c r="EX53" s="207" t="e">
        <f t="shared" si="60"/>
        <v>#N/A</v>
      </c>
      <c r="EY53" s="207" t="e">
        <f t="shared" si="60"/>
        <v>#N/A</v>
      </c>
      <c r="EZ53" s="207" t="e">
        <f t="shared" si="60"/>
        <v>#N/A</v>
      </c>
      <c r="FA53" s="207" t="e">
        <f t="shared" si="60"/>
        <v>#N/A</v>
      </c>
      <c r="FB53" s="207" t="e">
        <f t="shared" si="60"/>
        <v>#N/A</v>
      </c>
      <c r="FC53" s="207" t="e">
        <f t="shared" si="56"/>
        <v>#N/A</v>
      </c>
      <c r="FD53" s="207" t="e">
        <f t="shared" si="56"/>
        <v>#N/A</v>
      </c>
      <c r="FE53" s="207" t="e">
        <f t="shared" si="56"/>
        <v>#N/A</v>
      </c>
      <c r="FF53" s="207" t="e">
        <f t="shared" si="56"/>
        <v>#N/A</v>
      </c>
      <c r="FG53" s="207" t="e">
        <f t="shared" si="56"/>
        <v>#N/A</v>
      </c>
      <c r="FH53" s="207" t="e">
        <f t="shared" si="56"/>
        <v>#N/A</v>
      </c>
      <c r="FI53" s="207" t="e">
        <f t="shared" si="56"/>
        <v>#N/A</v>
      </c>
      <c r="FJ53" s="207" t="e">
        <f t="shared" si="56"/>
        <v>#N/A</v>
      </c>
      <c r="FK53" s="207" t="e">
        <f t="shared" si="56"/>
        <v>#N/A</v>
      </c>
      <c r="FL53" s="207" t="e">
        <f t="shared" si="56"/>
        <v>#N/A</v>
      </c>
      <c r="FM53" s="207" t="e">
        <f t="shared" si="56"/>
        <v>#N/A</v>
      </c>
      <c r="FN53" s="207" t="e">
        <f t="shared" si="56"/>
        <v>#N/A</v>
      </c>
      <c r="FO53" s="207" t="e">
        <f t="shared" si="56"/>
        <v>#N/A</v>
      </c>
      <c r="FP53" s="207" t="e">
        <f t="shared" si="56"/>
        <v>#N/A</v>
      </c>
      <c r="FQ53" s="207" t="e">
        <f t="shared" si="56"/>
        <v>#N/A</v>
      </c>
      <c r="FR53" s="207" t="e">
        <f t="shared" si="56"/>
        <v>#N/A</v>
      </c>
      <c r="FS53" s="207" t="e">
        <f t="shared" ref="FS53:FV103" si="76">IF(ISNONTEXT($Q53),IF($G53="R",_xlfn.BETA.DIST(BV53,$M53,$N53,FALSE,$B53,$D53),_xlfn.BETA.DIST(BV53,$N53,$M53,FALSE,$B53,$D53)),NA())</f>
        <v>#N/A</v>
      </c>
      <c r="FT53" s="207" t="e">
        <f t="shared" si="76"/>
        <v>#N/A</v>
      </c>
      <c r="FU53" s="207" t="e">
        <f t="shared" si="76"/>
        <v>#N/A</v>
      </c>
      <c r="FV53" s="207" t="e">
        <f t="shared" si="76"/>
        <v>#N/A</v>
      </c>
      <c r="FW53" s="207" t="e">
        <f t="shared" si="74"/>
        <v>#N/A</v>
      </c>
      <c r="FX53" s="207" t="e">
        <f t="shared" si="61"/>
        <v>#N/A</v>
      </c>
      <c r="FY53" s="207" t="e">
        <f t="shared" si="57"/>
        <v>#N/A</v>
      </c>
      <c r="FZ53" s="207" t="e">
        <f t="shared" si="57"/>
        <v>#N/A</v>
      </c>
      <c r="GA53" s="207" t="e">
        <f t="shared" si="57"/>
        <v>#N/A</v>
      </c>
      <c r="GB53" s="207" t="e">
        <f t="shared" si="57"/>
        <v>#N/A</v>
      </c>
      <c r="GC53" s="207" t="e">
        <f t="shared" si="57"/>
        <v>#N/A</v>
      </c>
      <c r="GD53" s="207" t="e">
        <f t="shared" si="57"/>
        <v>#N/A</v>
      </c>
      <c r="GE53" s="207" t="e">
        <f t="shared" si="57"/>
        <v>#N/A</v>
      </c>
      <c r="GF53" s="207" t="e">
        <f t="shared" si="57"/>
        <v>#N/A</v>
      </c>
      <c r="GG53" s="207" t="e">
        <f t="shared" si="57"/>
        <v>#N/A</v>
      </c>
      <c r="GH53" s="207" t="e">
        <f t="shared" si="57"/>
        <v>#N/A</v>
      </c>
      <c r="GI53" s="207" t="e">
        <f t="shared" si="57"/>
        <v>#N/A</v>
      </c>
      <c r="GJ53" s="207" t="e">
        <f t="shared" si="57"/>
        <v>#N/A</v>
      </c>
      <c r="GK53" s="207" t="e">
        <f t="shared" si="57"/>
        <v>#N/A</v>
      </c>
      <c r="GL53" s="207" t="e">
        <f t="shared" si="57"/>
        <v>#N/A</v>
      </c>
      <c r="GM53" s="207" t="e">
        <f t="shared" si="57"/>
        <v>#N/A</v>
      </c>
      <c r="GN53" s="207" t="e">
        <f t="shared" si="57"/>
        <v>#N/A</v>
      </c>
      <c r="GO53" s="207" t="e">
        <f t="shared" si="58"/>
        <v>#N/A</v>
      </c>
      <c r="GP53" s="207" t="e">
        <f t="shared" si="58"/>
        <v>#N/A</v>
      </c>
      <c r="GQ53" s="207" t="e">
        <f t="shared" si="39"/>
        <v>#N/A</v>
      </c>
      <c r="GR53" s="207" t="e">
        <f t="shared" si="39"/>
        <v>#N/A</v>
      </c>
      <c r="GS53" s="207" t="e">
        <f t="shared" si="39"/>
        <v>#N/A</v>
      </c>
      <c r="GT53" s="207" t="e">
        <f t="shared" si="39"/>
        <v>#N/A</v>
      </c>
      <c r="GU53" s="207" t="e">
        <f t="shared" si="39"/>
        <v>#N/A</v>
      </c>
      <c r="GV53" s="207" t="e">
        <f t="shared" si="39"/>
        <v>#N/A</v>
      </c>
      <c r="GW53" s="207" t="e">
        <f t="shared" si="39"/>
        <v>#N/A</v>
      </c>
      <c r="GX53" s="207" t="e">
        <f t="shared" si="39"/>
        <v>#N/A</v>
      </c>
      <c r="GY53" s="207" t="e">
        <f t="shared" si="39"/>
        <v>#N/A</v>
      </c>
      <c r="GZ53" s="207" t="e">
        <f t="shared" si="39"/>
        <v>#N/A</v>
      </c>
      <c r="HA53" s="207" t="e">
        <f t="shared" si="39"/>
        <v>#N/A</v>
      </c>
      <c r="HB53" s="207" t="e">
        <f t="shared" si="39"/>
        <v>#N/A</v>
      </c>
      <c r="HC53" s="207" t="e">
        <f t="shared" si="39"/>
        <v>#N/A</v>
      </c>
      <c r="HD53" s="207" t="e">
        <f t="shared" si="39"/>
        <v>#N/A</v>
      </c>
      <c r="HE53" s="207" t="e">
        <f t="shared" si="39"/>
        <v>#N/A</v>
      </c>
      <c r="HF53" s="207" t="e">
        <f t="shared" si="55"/>
        <v>#N/A</v>
      </c>
      <c r="HG53" s="207" t="e">
        <f t="shared" si="55"/>
        <v>#N/A</v>
      </c>
      <c r="HH53" s="207" t="e">
        <f t="shared" si="47"/>
        <v>#N/A</v>
      </c>
      <c r="HI53" s="207" t="e">
        <f t="shared" si="47"/>
        <v>#N/A</v>
      </c>
      <c r="HJ53" s="207" t="e">
        <f t="shared" si="47"/>
        <v>#N/A</v>
      </c>
      <c r="HK53" s="207" t="e">
        <f t="shared" si="47"/>
        <v>#N/A</v>
      </c>
      <c r="HL53" s="207" t="e">
        <f t="shared" si="47"/>
        <v>#N/A</v>
      </c>
      <c r="HM53" s="207" t="e">
        <f t="shared" si="47"/>
        <v>#N/A</v>
      </c>
      <c r="HN53" s="207" t="e">
        <f t="shared" si="47"/>
        <v>#N/A</v>
      </c>
      <c r="HO53" s="207" t="e">
        <f t="shared" si="47"/>
        <v>#N/A</v>
      </c>
      <c r="HP53" s="207" t="e">
        <f t="shared" si="47"/>
        <v>#N/A</v>
      </c>
      <c r="HQ53" s="207" t="e">
        <f t="shared" si="47"/>
        <v>#N/A</v>
      </c>
      <c r="HR53" s="207" t="e">
        <f t="shared" si="47"/>
        <v>#N/A</v>
      </c>
      <c r="HS53" s="207" t="e">
        <f t="shared" si="47"/>
        <v>#N/A</v>
      </c>
      <c r="HT53" s="207" t="e">
        <f t="shared" si="47"/>
        <v>#N/A</v>
      </c>
      <c r="HU53" s="207" t="e">
        <f t="shared" si="47"/>
        <v>#N/A</v>
      </c>
      <c r="HV53" s="207" t="e">
        <f t="shared" si="47"/>
        <v>#N/A</v>
      </c>
      <c r="HW53" s="207" t="e">
        <f t="shared" si="47"/>
        <v>#N/A</v>
      </c>
      <c r="HX53" s="207" t="e">
        <f t="shared" si="66"/>
        <v>#N/A</v>
      </c>
      <c r="HY53" s="207" t="e">
        <f t="shared" si="63"/>
        <v>#N/A</v>
      </c>
      <c r="HZ53" s="207" t="e">
        <f t="shared" si="63"/>
        <v>#N/A</v>
      </c>
      <c r="IA53" s="207" t="e">
        <f t="shared" si="45"/>
        <v>#N/A</v>
      </c>
      <c r="IB53" s="207" t="e">
        <f t="shared" si="27"/>
        <v>#N/A</v>
      </c>
    </row>
    <row r="54" spans="1:236" hidden="1" x14ac:dyDescent="0.25">
      <c r="A54" s="22">
        <v>51</v>
      </c>
      <c r="B54" s="124"/>
      <c r="C54" s="124"/>
      <c r="D54" s="124"/>
      <c r="E54" s="119" t="str">
        <f t="shared" si="10"/>
        <v/>
      </c>
      <c r="F54" s="23" t="str">
        <f t="shared" si="11"/>
        <v/>
      </c>
      <c r="G54" s="24" t="str">
        <f t="shared" si="12"/>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0"/>
        <v/>
      </c>
      <c r="K54" s="26"/>
      <c r="L54" s="24" t="str">
        <f>IF(OR(F54="",K54=""),"",MATCH(K54,Confidence!$A$1:$A$10,0))</f>
        <v/>
      </c>
      <c r="M54" s="27" t="str">
        <f t="shared" si="1"/>
        <v/>
      </c>
      <c r="N54" s="27" t="str">
        <f t="shared" si="2"/>
        <v/>
      </c>
      <c r="O54" s="24"/>
      <c r="P54" s="111" t="str">
        <f t="shared" si="3"/>
        <v/>
      </c>
      <c r="Q54" s="111" t="str">
        <f t="shared" si="4"/>
        <v/>
      </c>
      <c r="R54" s="39" t="str">
        <f t="shared" si="5"/>
        <v/>
      </c>
      <c r="S54" s="124"/>
      <c r="T54" s="218" t="str">
        <f>IF(AND(B54&gt;0,C54&gt;0,D54&gt;0,M54&gt;0,N54&gt;0,S54&gt;0,NOT(K54="")),ABS(VLOOKUP($S$1,VLookups!$A$28:$B$29,2,FALSE)-_xlfn.BETA.DIST(S54,IF(G54="L",N54,M54),IF(G54="L",M54,N54),TRUE,B54,D54)),"")</f>
        <v/>
      </c>
      <c r="U54" s="121" t="str">
        <f>IF(OR($M54="",$N54=""),"",_xlfn.BETA.INV(ABS(VLOOKUP($S$1,VLookups!$A$28:$B$29,2,FALSE)-U$3),IF($G54="L",$N54,$M54),IF($G54="L",$M54,$N54),$B54,$D54))</f>
        <v/>
      </c>
      <c r="V54" s="122" t="str">
        <f>IF(OR($M54="",$N54=""),"",_xlfn.BETA.INV(ABS(VLOOKUP($S$1,VLookups!$A$28:$B$29,2,FALSE)-V$3),IF($G54="L",$N54,$M54),IF($G54="L",$M54,$N54),$B54,$D54))</f>
        <v/>
      </c>
      <c r="W54" s="121" t="str">
        <f>IF(OR($M54="",$N54=""),"",_xlfn.BETA.INV(ABS(VLOOKUP($S$1,VLookups!$A$28:$B$29,2,FALSE)-W$3),IF($G54="L",$N54,$M54),IF($G54="L",$M54,$N54),$B54,$D54))</f>
        <v/>
      </c>
      <c r="X54" s="122" t="str">
        <f>IF(OR($M54="",$N54=""),"",_xlfn.BETA.INV(ABS(VLOOKUP($S$1,VLookups!$A$28:$B$29,2,FALSE)-X$3),IF($G54="L",$N54,$M54),IF($G54="L",$M54,$N54),$B54,$D54))</f>
        <v/>
      </c>
      <c r="Y54" s="121" t="str">
        <f>IF(OR($M54="",$N54=""),"",_xlfn.BETA.INV(ABS(VLOOKUP($S$1,VLookups!$A$28:$B$29,2,FALSE)-Y$3),IF($G54="L",$N54,$M54),IF($G54="L",$M54,$N54),$B54,$D54))</f>
        <v/>
      </c>
      <c r="Z54" s="122" t="str">
        <f>IF(OR($M54="",$N54=""),"",_xlfn.BETA.INV(ABS(VLOOKUP($S$1,VLookups!$A$28:$B$29,2,FALSE)-Z$3),IF($G54="L",$N54,$M54),IF($G54="L",$M54,$N54),$B54,$D54))</f>
        <v/>
      </c>
      <c r="AA54" s="121" t="str">
        <f>IF(OR($M54="",$N54=""),"",_xlfn.BETA.INV(ABS(VLOOKUP($S$1,VLookups!$A$28:$B$29,2,FALSE)-AA$3),IF($G54="L",$N54,$M54),IF($G54="L",$M54,$N54),$B54,$D54))</f>
        <v/>
      </c>
      <c r="AB54" s="122" t="str">
        <f>IF(OR($M54="",$N54=""),"",_xlfn.BETA.INV(ABS(VLOOKUP($S$1,VLookups!$A$28:$B$29,2,FALSE)-AB$3),IF($G54="L",$N54,$M54),IF($G54="L",$M54,$N54),$B54,$D54))</f>
        <v/>
      </c>
      <c r="AC54" s="121" t="str">
        <f>IF(OR($M54="",$N54=""),"",_xlfn.BETA.INV(ABS(VLOOKUP($S$1,VLookups!$A$28:$B$29,2,FALSE)-AC$3),IF($G54="L",$N54,$M54),IF($G54="L",$M54,$N54),$B54,$D54))</f>
        <v/>
      </c>
      <c r="AD54" s="122" t="str">
        <f>IF(OR($M54="",$N54=""),"",_xlfn.BETA.INV(ABS(VLOOKUP($S$1,VLookups!$A$28:$B$29,2,FALSE)-AD$3),IF($G54="L",$N54,$M54),IF($G54="L",$M54,$N54),$B54,$D54))</f>
        <v/>
      </c>
      <c r="AE54" s="121" t="str">
        <f>IF(OR($M54="",$N54=""),"",_xlfn.BETA.INV(ABS(VLOOKUP($S$1,VLookups!$A$28:$B$29,2,FALSE)-AE$3),IF($G54="L",$N54,$M54),IF($G54="L",$M54,$N54),$B54,$D54))</f>
        <v/>
      </c>
      <c r="AF54" s="122" t="str">
        <f>IF(OR($M54="",$N54=""),"",_xlfn.BETA.INV(ABS(VLOOKUP($S$1,VLookups!$A$28:$B$29,2,FALSE)-AF$3),IF($G54="L",$N54,$M54),IF($G54="L",$M54,$N54),$B54,$D54))</f>
        <v/>
      </c>
      <c r="AG54" s="17"/>
      <c r="AH54" s="208" t="str">
        <f t="shared" si="13"/>
        <v/>
      </c>
      <c r="AI54" s="206" t="str">
        <f t="shared" si="14"/>
        <v/>
      </c>
      <c r="AJ54" s="190" t="str">
        <f t="shared" si="75"/>
        <v/>
      </c>
      <c r="AK54" s="190" t="str">
        <f t="shared" si="75"/>
        <v/>
      </c>
      <c r="AL54" s="190" t="str">
        <f t="shared" si="75"/>
        <v/>
      </c>
      <c r="AM54" s="190" t="str">
        <f t="shared" si="75"/>
        <v/>
      </c>
      <c r="AN54" s="190" t="str">
        <f t="shared" si="75"/>
        <v/>
      </c>
      <c r="AO54" s="190" t="str">
        <f t="shared" si="75"/>
        <v/>
      </c>
      <c r="AP54" s="190" t="str">
        <f t="shared" si="75"/>
        <v/>
      </c>
      <c r="AQ54" s="190" t="str">
        <f t="shared" si="75"/>
        <v/>
      </c>
      <c r="AR54" s="190" t="str">
        <f t="shared" si="75"/>
        <v/>
      </c>
      <c r="AS54" s="190" t="str">
        <f t="shared" si="75"/>
        <v/>
      </c>
      <c r="AT54" s="190" t="str">
        <f t="shared" si="75"/>
        <v/>
      </c>
      <c r="AU54" s="190" t="str">
        <f t="shared" si="75"/>
        <v/>
      </c>
      <c r="AV54" s="190" t="str">
        <f t="shared" si="75"/>
        <v/>
      </c>
      <c r="AW54" s="190" t="str">
        <f t="shared" si="75"/>
        <v/>
      </c>
      <c r="AX54" s="190" t="str">
        <f t="shared" si="75"/>
        <v/>
      </c>
      <c r="AY54" s="190" t="str">
        <f t="shared" si="75"/>
        <v/>
      </c>
      <c r="AZ54" s="190" t="str">
        <f t="shared" si="75"/>
        <v/>
      </c>
      <c r="BA54" s="190" t="str">
        <f t="shared" si="75"/>
        <v/>
      </c>
      <c r="BB54" s="190" t="str">
        <f t="shared" si="75"/>
        <v/>
      </c>
      <c r="BC54" s="190" t="str">
        <f t="shared" si="75"/>
        <v/>
      </c>
      <c r="BD54" s="190" t="str">
        <f t="shared" si="75"/>
        <v/>
      </c>
      <c r="BE54" s="190" t="str">
        <f t="shared" si="75"/>
        <v/>
      </c>
      <c r="BF54" s="190" t="str">
        <f t="shared" si="75"/>
        <v/>
      </c>
      <c r="BG54" s="190" t="str">
        <f t="shared" si="75"/>
        <v/>
      </c>
      <c r="BH54" s="190" t="str">
        <f t="shared" si="75"/>
        <v/>
      </c>
      <c r="BI54" s="190" t="str">
        <f t="shared" si="75"/>
        <v/>
      </c>
      <c r="BJ54" s="190" t="str">
        <f t="shared" si="75"/>
        <v/>
      </c>
      <c r="BK54" s="190" t="str">
        <f t="shared" si="75"/>
        <v/>
      </c>
      <c r="BL54" s="190" t="str">
        <f t="shared" si="75"/>
        <v/>
      </c>
      <c r="BM54" s="190" t="str">
        <f t="shared" si="75"/>
        <v/>
      </c>
      <c r="BN54" s="190" t="str">
        <f t="shared" si="75"/>
        <v/>
      </c>
      <c r="BO54" s="190" t="str">
        <f t="shared" si="75"/>
        <v/>
      </c>
      <c r="BP54" s="190" t="str">
        <f t="shared" si="75"/>
        <v/>
      </c>
      <c r="BQ54" s="190" t="str">
        <f t="shared" si="75"/>
        <v/>
      </c>
      <c r="BR54" s="190" t="str">
        <f t="shared" si="75"/>
        <v/>
      </c>
      <c r="BS54" s="190" t="str">
        <f t="shared" si="75"/>
        <v/>
      </c>
      <c r="BT54" s="190" t="str">
        <f t="shared" si="75"/>
        <v/>
      </c>
      <c r="BU54" s="190" t="str">
        <f t="shared" si="75"/>
        <v/>
      </c>
      <c r="BV54" s="190" t="str">
        <f t="shared" si="75"/>
        <v/>
      </c>
      <c r="BW54" s="190" t="str">
        <f t="shared" si="75"/>
        <v/>
      </c>
      <c r="BX54" s="190" t="str">
        <f t="shared" si="75"/>
        <v/>
      </c>
      <c r="BY54" s="190" t="str">
        <f t="shared" si="75"/>
        <v/>
      </c>
      <c r="BZ54" s="190" t="str">
        <f t="shared" si="75"/>
        <v/>
      </c>
      <c r="CA54" s="190" t="str">
        <f t="shared" si="75"/>
        <v/>
      </c>
      <c r="CB54" s="190" t="str">
        <f t="shared" si="75"/>
        <v/>
      </c>
      <c r="CC54" s="190" t="str">
        <f t="shared" si="75"/>
        <v/>
      </c>
      <c r="CD54" s="190" t="str">
        <f t="shared" si="75"/>
        <v/>
      </c>
      <c r="CE54" s="190" t="str">
        <f t="shared" si="75"/>
        <v/>
      </c>
      <c r="CF54" s="190" t="str">
        <f t="shared" si="75"/>
        <v/>
      </c>
      <c r="CG54" s="190" t="str">
        <f t="shared" si="75"/>
        <v/>
      </c>
      <c r="CH54" s="190" t="str">
        <f t="shared" si="75"/>
        <v/>
      </c>
      <c r="CI54" s="190" t="str">
        <f t="shared" si="75"/>
        <v/>
      </c>
      <c r="CJ54" s="190" t="str">
        <f t="shared" si="75"/>
        <v/>
      </c>
      <c r="CK54" s="190" t="str">
        <f t="shared" si="75"/>
        <v/>
      </c>
      <c r="CL54" s="190" t="str">
        <f t="shared" si="75"/>
        <v/>
      </c>
      <c r="CM54" s="190" t="str">
        <f t="shared" si="75"/>
        <v/>
      </c>
      <c r="CN54" s="190" t="str">
        <f t="shared" si="75"/>
        <v/>
      </c>
      <c r="CO54" s="190" t="str">
        <f t="shared" si="75"/>
        <v/>
      </c>
      <c r="CP54" s="190" t="str">
        <f t="shared" si="75"/>
        <v/>
      </c>
      <c r="CQ54" s="190" t="str">
        <f t="shared" si="75"/>
        <v/>
      </c>
      <c r="CR54" s="190" t="str">
        <f t="shared" si="75"/>
        <v/>
      </c>
      <c r="CS54" s="190" t="str">
        <f t="shared" si="75"/>
        <v/>
      </c>
      <c r="CT54" s="190" t="str">
        <f t="shared" si="75"/>
        <v/>
      </c>
      <c r="CU54" s="190" t="str">
        <f t="shared" si="75"/>
        <v/>
      </c>
      <c r="CV54" s="190" t="str">
        <f t="shared" si="73"/>
        <v/>
      </c>
      <c r="CW54" s="190" t="str">
        <f t="shared" si="73"/>
        <v/>
      </c>
      <c r="CX54" s="190" t="str">
        <f t="shared" si="73"/>
        <v/>
      </c>
      <c r="CY54" s="190" t="str">
        <f t="shared" si="73"/>
        <v/>
      </c>
      <c r="CZ54" s="190" t="str">
        <f t="shared" si="73"/>
        <v/>
      </c>
      <c r="DA54" s="190" t="str">
        <f t="shared" si="73"/>
        <v/>
      </c>
      <c r="DB54" s="190" t="str">
        <f t="shared" si="73"/>
        <v/>
      </c>
      <c r="DC54" s="190" t="str">
        <f t="shared" si="73"/>
        <v/>
      </c>
      <c r="DD54" s="190" t="str">
        <f t="shared" si="73"/>
        <v/>
      </c>
      <c r="DE54" s="190" t="str">
        <f t="shared" si="73"/>
        <v/>
      </c>
      <c r="DF54" s="190" t="str">
        <f t="shared" si="73"/>
        <v/>
      </c>
      <c r="DG54" s="190" t="str">
        <f t="shared" si="73"/>
        <v/>
      </c>
      <c r="DH54" s="190" t="str">
        <f t="shared" si="73"/>
        <v/>
      </c>
      <c r="DI54" s="190" t="str">
        <f t="shared" si="73"/>
        <v/>
      </c>
      <c r="DJ54" s="190" t="str">
        <f t="shared" si="73"/>
        <v/>
      </c>
      <c r="DK54" s="190" t="str">
        <f t="shared" si="73"/>
        <v/>
      </c>
      <c r="DL54" s="190" t="str">
        <f t="shared" si="73"/>
        <v/>
      </c>
      <c r="DM54" s="190" t="str">
        <f t="shared" si="73"/>
        <v/>
      </c>
      <c r="DN54" s="190" t="str">
        <f t="shared" si="73"/>
        <v/>
      </c>
      <c r="DO54" s="190" t="str">
        <f t="shared" si="73"/>
        <v/>
      </c>
      <c r="DP54" s="190" t="str">
        <f t="shared" si="73"/>
        <v/>
      </c>
      <c r="DQ54" s="190" t="str">
        <f t="shared" si="73"/>
        <v/>
      </c>
      <c r="DR54" s="190" t="str">
        <f t="shared" si="73"/>
        <v/>
      </c>
      <c r="DS54" s="190" t="str">
        <f t="shared" si="73"/>
        <v/>
      </c>
      <c r="DT54" s="190" t="str">
        <f t="shared" si="73"/>
        <v/>
      </c>
      <c r="DU54" s="190" t="str">
        <f t="shared" si="73"/>
        <v/>
      </c>
      <c r="DV54" s="190" t="str">
        <f t="shared" si="73"/>
        <v/>
      </c>
      <c r="DW54" s="190" t="str">
        <f t="shared" si="73"/>
        <v/>
      </c>
      <c r="DX54" s="190" t="str">
        <f t="shared" si="73"/>
        <v/>
      </c>
      <c r="DY54" s="190" t="str">
        <f t="shared" si="73"/>
        <v/>
      </c>
      <c r="DZ54" s="190" t="str">
        <f t="shared" si="73"/>
        <v/>
      </c>
      <c r="EA54" s="190" t="str">
        <f t="shared" si="73"/>
        <v/>
      </c>
      <c r="EB54" s="190" t="str">
        <f t="shared" si="73"/>
        <v/>
      </c>
      <c r="EC54" s="190" t="str">
        <f t="shared" si="73"/>
        <v/>
      </c>
      <c r="ED54" s="190" t="str">
        <f t="shared" si="73"/>
        <v/>
      </c>
      <c r="EE54" s="206" t="str">
        <f t="shared" si="16"/>
        <v/>
      </c>
      <c r="EF54" s="207" t="e">
        <f t="shared" si="68"/>
        <v>#N/A</v>
      </c>
      <c r="EG54" s="207" t="e">
        <f t="shared" si="68"/>
        <v>#N/A</v>
      </c>
      <c r="EH54" s="207" t="e">
        <f t="shared" si="68"/>
        <v>#N/A</v>
      </c>
      <c r="EI54" s="207" t="e">
        <f t="shared" si="68"/>
        <v>#N/A</v>
      </c>
      <c r="EJ54" s="207" t="e">
        <f t="shared" si="68"/>
        <v>#N/A</v>
      </c>
      <c r="EK54" s="207" t="e">
        <f t="shared" si="68"/>
        <v>#N/A</v>
      </c>
      <c r="EL54" s="207" t="e">
        <f t="shared" si="68"/>
        <v>#N/A</v>
      </c>
      <c r="EM54" s="207" t="e">
        <f t="shared" si="68"/>
        <v>#N/A</v>
      </c>
      <c r="EN54" s="207" t="e">
        <f t="shared" si="68"/>
        <v>#N/A</v>
      </c>
      <c r="EO54" s="207" t="e">
        <f t="shared" si="68"/>
        <v>#N/A</v>
      </c>
      <c r="EP54" s="207" t="e">
        <f t="shared" si="68"/>
        <v>#N/A</v>
      </c>
      <c r="EQ54" s="207" t="e">
        <f t="shared" si="68"/>
        <v>#N/A</v>
      </c>
      <c r="ER54" s="207" t="e">
        <f t="shared" si="68"/>
        <v>#N/A</v>
      </c>
      <c r="ES54" s="207" t="e">
        <f t="shared" si="68"/>
        <v>#N/A</v>
      </c>
      <c r="ET54" s="207" t="e">
        <f t="shared" si="68"/>
        <v>#N/A</v>
      </c>
      <c r="EU54" s="207" t="e">
        <f t="shared" si="65"/>
        <v>#N/A</v>
      </c>
      <c r="EV54" s="207" t="e">
        <f t="shared" si="60"/>
        <v>#N/A</v>
      </c>
      <c r="EW54" s="207" t="e">
        <f t="shared" si="60"/>
        <v>#N/A</v>
      </c>
      <c r="EX54" s="207" t="e">
        <f t="shared" si="60"/>
        <v>#N/A</v>
      </c>
      <c r="EY54" s="207" t="e">
        <f t="shared" si="60"/>
        <v>#N/A</v>
      </c>
      <c r="EZ54" s="207" t="e">
        <f t="shared" si="60"/>
        <v>#N/A</v>
      </c>
      <c r="FA54" s="207" t="e">
        <f t="shared" si="60"/>
        <v>#N/A</v>
      </c>
      <c r="FB54" s="207" t="e">
        <f t="shared" si="60"/>
        <v>#N/A</v>
      </c>
      <c r="FC54" s="207" t="e">
        <f t="shared" si="56"/>
        <v>#N/A</v>
      </c>
      <c r="FD54" s="207" t="e">
        <f t="shared" si="56"/>
        <v>#N/A</v>
      </c>
      <c r="FE54" s="207" t="e">
        <f t="shared" si="56"/>
        <v>#N/A</v>
      </c>
      <c r="FF54" s="207" t="e">
        <f t="shared" si="56"/>
        <v>#N/A</v>
      </c>
      <c r="FG54" s="207" t="e">
        <f t="shared" si="56"/>
        <v>#N/A</v>
      </c>
      <c r="FH54" s="207" t="e">
        <f t="shared" si="56"/>
        <v>#N/A</v>
      </c>
      <c r="FI54" s="207" t="e">
        <f t="shared" si="56"/>
        <v>#N/A</v>
      </c>
      <c r="FJ54" s="207" t="e">
        <f t="shared" si="56"/>
        <v>#N/A</v>
      </c>
      <c r="FK54" s="207" t="e">
        <f t="shared" si="56"/>
        <v>#N/A</v>
      </c>
      <c r="FL54" s="207" t="e">
        <f t="shared" si="56"/>
        <v>#N/A</v>
      </c>
      <c r="FM54" s="207" t="e">
        <f t="shared" si="56"/>
        <v>#N/A</v>
      </c>
      <c r="FN54" s="207" t="e">
        <f t="shared" si="56"/>
        <v>#N/A</v>
      </c>
      <c r="FO54" s="207" t="e">
        <f t="shared" si="56"/>
        <v>#N/A</v>
      </c>
      <c r="FP54" s="207" t="e">
        <f t="shared" si="56"/>
        <v>#N/A</v>
      </c>
      <c r="FQ54" s="207" t="e">
        <f t="shared" si="56"/>
        <v>#N/A</v>
      </c>
      <c r="FR54" s="207" t="e">
        <f t="shared" si="56"/>
        <v>#N/A</v>
      </c>
      <c r="FS54" s="207" t="e">
        <f t="shared" si="76"/>
        <v>#N/A</v>
      </c>
      <c r="FT54" s="207" t="e">
        <f t="shared" si="76"/>
        <v>#N/A</v>
      </c>
      <c r="FU54" s="207" t="e">
        <f t="shared" si="76"/>
        <v>#N/A</v>
      </c>
      <c r="FV54" s="207" t="e">
        <f t="shared" si="76"/>
        <v>#N/A</v>
      </c>
      <c r="FW54" s="207" t="e">
        <f t="shared" si="74"/>
        <v>#N/A</v>
      </c>
      <c r="FX54" s="207" t="e">
        <f t="shared" si="61"/>
        <v>#N/A</v>
      </c>
      <c r="FY54" s="207" t="e">
        <f t="shared" si="57"/>
        <v>#N/A</v>
      </c>
      <c r="FZ54" s="207" t="e">
        <f t="shared" si="57"/>
        <v>#N/A</v>
      </c>
      <c r="GA54" s="207" t="e">
        <f t="shared" si="57"/>
        <v>#N/A</v>
      </c>
      <c r="GB54" s="207" t="e">
        <f t="shared" si="57"/>
        <v>#N/A</v>
      </c>
      <c r="GC54" s="207" t="e">
        <f t="shared" si="57"/>
        <v>#N/A</v>
      </c>
      <c r="GD54" s="207" t="e">
        <f t="shared" si="57"/>
        <v>#N/A</v>
      </c>
      <c r="GE54" s="207" t="e">
        <f t="shared" si="57"/>
        <v>#N/A</v>
      </c>
      <c r="GF54" s="207" t="e">
        <f t="shared" si="57"/>
        <v>#N/A</v>
      </c>
      <c r="GG54" s="207" t="e">
        <f t="shared" si="57"/>
        <v>#N/A</v>
      </c>
      <c r="GH54" s="207" t="e">
        <f t="shared" si="57"/>
        <v>#N/A</v>
      </c>
      <c r="GI54" s="207" t="e">
        <f t="shared" si="57"/>
        <v>#N/A</v>
      </c>
      <c r="GJ54" s="207" t="e">
        <f t="shared" si="57"/>
        <v>#N/A</v>
      </c>
      <c r="GK54" s="207" t="e">
        <f t="shared" si="57"/>
        <v>#N/A</v>
      </c>
      <c r="GL54" s="207" t="e">
        <f t="shared" si="57"/>
        <v>#N/A</v>
      </c>
      <c r="GM54" s="207" t="e">
        <f t="shared" si="57"/>
        <v>#N/A</v>
      </c>
      <c r="GN54" s="207" t="e">
        <f t="shared" si="57"/>
        <v>#N/A</v>
      </c>
      <c r="GO54" s="207" t="e">
        <f t="shared" si="58"/>
        <v>#N/A</v>
      </c>
      <c r="GP54" s="207" t="e">
        <f t="shared" si="58"/>
        <v>#N/A</v>
      </c>
      <c r="GQ54" s="207" t="e">
        <f t="shared" si="39"/>
        <v>#N/A</v>
      </c>
      <c r="GR54" s="207" t="e">
        <f t="shared" si="39"/>
        <v>#N/A</v>
      </c>
      <c r="GS54" s="207" t="e">
        <f t="shared" si="39"/>
        <v>#N/A</v>
      </c>
      <c r="GT54" s="207" t="e">
        <f t="shared" si="39"/>
        <v>#N/A</v>
      </c>
      <c r="GU54" s="207" t="e">
        <f t="shared" si="39"/>
        <v>#N/A</v>
      </c>
      <c r="GV54" s="207" t="e">
        <f t="shared" si="39"/>
        <v>#N/A</v>
      </c>
      <c r="GW54" s="207" t="e">
        <f t="shared" si="39"/>
        <v>#N/A</v>
      </c>
      <c r="GX54" s="207" t="e">
        <f t="shared" si="39"/>
        <v>#N/A</v>
      </c>
      <c r="GY54" s="207" t="e">
        <f t="shared" si="39"/>
        <v>#N/A</v>
      </c>
      <c r="GZ54" s="207" t="e">
        <f t="shared" si="39"/>
        <v>#N/A</v>
      </c>
      <c r="HA54" s="207" t="e">
        <f t="shared" si="39"/>
        <v>#N/A</v>
      </c>
      <c r="HB54" s="207" t="e">
        <f t="shared" si="39"/>
        <v>#N/A</v>
      </c>
      <c r="HC54" s="207" t="e">
        <f t="shared" si="39"/>
        <v>#N/A</v>
      </c>
      <c r="HD54" s="207" t="e">
        <f t="shared" si="39"/>
        <v>#N/A</v>
      </c>
      <c r="HE54" s="207" t="e">
        <f t="shared" ref="HE54:HP89" si="77">IF(ISNONTEXT($Q54),IF($G54="R",_xlfn.BETA.DIST(DH54,$M54,$N54,FALSE,$B54,$D54),_xlfn.BETA.DIST(DH54,$N54,$M54,FALSE,$B54,$D54)),NA())</f>
        <v>#N/A</v>
      </c>
      <c r="HF54" s="207" t="e">
        <f t="shared" si="55"/>
        <v>#N/A</v>
      </c>
      <c r="HG54" s="207" t="e">
        <f t="shared" si="55"/>
        <v>#N/A</v>
      </c>
      <c r="HH54" s="207" t="e">
        <f t="shared" si="47"/>
        <v>#N/A</v>
      </c>
      <c r="HI54" s="207" t="e">
        <f t="shared" si="47"/>
        <v>#N/A</v>
      </c>
      <c r="HJ54" s="207" t="e">
        <f t="shared" si="47"/>
        <v>#N/A</v>
      </c>
      <c r="HK54" s="207" t="e">
        <f t="shared" si="47"/>
        <v>#N/A</v>
      </c>
      <c r="HL54" s="207" t="e">
        <f t="shared" si="47"/>
        <v>#N/A</v>
      </c>
      <c r="HM54" s="207" t="e">
        <f t="shared" si="47"/>
        <v>#N/A</v>
      </c>
      <c r="HN54" s="207" t="e">
        <f t="shared" si="47"/>
        <v>#N/A</v>
      </c>
      <c r="HO54" s="207" t="e">
        <f t="shared" si="47"/>
        <v>#N/A</v>
      </c>
      <c r="HP54" s="207" t="e">
        <f t="shared" si="47"/>
        <v>#N/A</v>
      </c>
      <c r="HQ54" s="207" t="e">
        <f t="shared" si="47"/>
        <v>#N/A</v>
      </c>
      <c r="HR54" s="207" t="e">
        <f t="shared" si="47"/>
        <v>#N/A</v>
      </c>
      <c r="HS54" s="207" t="e">
        <f t="shared" si="47"/>
        <v>#N/A</v>
      </c>
      <c r="HT54" s="207" t="e">
        <f t="shared" si="47"/>
        <v>#N/A</v>
      </c>
      <c r="HU54" s="207" t="e">
        <f t="shared" si="47"/>
        <v>#N/A</v>
      </c>
      <c r="HV54" s="207" t="e">
        <f t="shared" si="47"/>
        <v>#N/A</v>
      </c>
      <c r="HW54" s="207" t="e">
        <f t="shared" si="47"/>
        <v>#N/A</v>
      </c>
      <c r="HX54" s="207" t="e">
        <f t="shared" si="66"/>
        <v>#N/A</v>
      </c>
      <c r="HY54" s="207" t="e">
        <f t="shared" si="63"/>
        <v>#N/A</v>
      </c>
      <c r="HZ54" s="207" t="e">
        <f t="shared" si="63"/>
        <v>#N/A</v>
      </c>
      <c r="IA54" s="207" t="e">
        <f t="shared" si="45"/>
        <v>#N/A</v>
      </c>
      <c r="IB54" s="207" t="e">
        <f t="shared" si="27"/>
        <v>#N/A</v>
      </c>
    </row>
    <row r="55" spans="1:236" hidden="1" x14ac:dyDescent="0.25">
      <c r="A55" s="22">
        <v>52</v>
      </c>
      <c r="B55" s="124"/>
      <c r="C55" s="124"/>
      <c r="D55" s="124"/>
      <c r="E55" s="119" t="str">
        <f t="shared" si="10"/>
        <v/>
      </c>
      <c r="F55" s="23" t="str">
        <f t="shared" si="11"/>
        <v/>
      </c>
      <c r="G55" s="24" t="str">
        <f t="shared" si="12"/>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0"/>
        <v/>
      </c>
      <c r="K55" s="26"/>
      <c r="L55" s="24" t="str">
        <f>IF(OR(F55="",K55=""),"",MATCH(K55,Confidence!$A$1:$A$10,0))</f>
        <v/>
      </c>
      <c r="M55" s="27" t="str">
        <f t="shared" si="1"/>
        <v/>
      </c>
      <c r="N55" s="27" t="str">
        <f t="shared" si="2"/>
        <v/>
      </c>
      <c r="O55" s="24"/>
      <c r="P55" s="111" t="str">
        <f t="shared" si="3"/>
        <v/>
      </c>
      <c r="Q55" s="111" t="str">
        <f t="shared" si="4"/>
        <v/>
      </c>
      <c r="R55" s="39" t="str">
        <f t="shared" si="5"/>
        <v/>
      </c>
      <c r="S55" s="124"/>
      <c r="T55" s="218" t="str">
        <f>IF(AND(B55&gt;0,C55&gt;0,D55&gt;0,M55&gt;0,N55&gt;0,S55&gt;0,NOT(K55="")),ABS(VLOOKUP($S$1,VLookups!$A$28:$B$29,2,FALSE)-_xlfn.BETA.DIST(S55,IF(G55="L",N55,M55),IF(G55="L",M55,N55),TRUE,B55,D55)),"")</f>
        <v/>
      </c>
      <c r="U55" s="121" t="str">
        <f>IF(OR($M55="",$N55=""),"",_xlfn.BETA.INV(ABS(VLOOKUP($S$1,VLookups!$A$28:$B$29,2,FALSE)-U$3),IF($G55="L",$N55,$M55),IF($G55="L",$M55,$N55),$B55,$D55))</f>
        <v/>
      </c>
      <c r="V55" s="122" t="str">
        <f>IF(OR($M55="",$N55=""),"",_xlfn.BETA.INV(ABS(VLOOKUP($S$1,VLookups!$A$28:$B$29,2,FALSE)-V$3),IF($G55="L",$N55,$M55),IF($G55="L",$M55,$N55),$B55,$D55))</f>
        <v/>
      </c>
      <c r="W55" s="121" t="str">
        <f>IF(OR($M55="",$N55=""),"",_xlfn.BETA.INV(ABS(VLOOKUP($S$1,VLookups!$A$28:$B$29,2,FALSE)-W$3),IF($G55="L",$N55,$M55),IF($G55="L",$M55,$N55),$B55,$D55))</f>
        <v/>
      </c>
      <c r="X55" s="122" t="str">
        <f>IF(OR($M55="",$N55=""),"",_xlfn.BETA.INV(ABS(VLOOKUP($S$1,VLookups!$A$28:$B$29,2,FALSE)-X$3),IF($G55="L",$N55,$M55),IF($G55="L",$M55,$N55),$B55,$D55))</f>
        <v/>
      </c>
      <c r="Y55" s="121" t="str">
        <f>IF(OR($M55="",$N55=""),"",_xlfn.BETA.INV(ABS(VLOOKUP($S$1,VLookups!$A$28:$B$29,2,FALSE)-Y$3),IF($G55="L",$N55,$M55),IF($G55="L",$M55,$N55),$B55,$D55))</f>
        <v/>
      </c>
      <c r="Z55" s="122" t="str">
        <f>IF(OR($M55="",$N55=""),"",_xlfn.BETA.INV(ABS(VLOOKUP($S$1,VLookups!$A$28:$B$29,2,FALSE)-Z$3),IF($G55="L",$N55,$M55),IF($G55="L",$M55,$N55),$B55,$D55))</f>
        <v/>
      </c>
      <c r="AA55" s="121" t="str">
        <f>IF(OR($M55="",$N55=""),"",_xlfn.BETA.INV(ABS(VLOOKUP($S$1,VLookups!$A$28:$B$29,2,FALSE)-AA$3),IF($G55="L",$N55,$M55),IF($G55="L",$M55,$N55),$B55,$D55))</f>
        <v/>
      </c>
      <c r="AB55" s="122" t="str">
        <f>IF(OR($M55="",$N55=""),"",_xlfn.BETA.INV(ABS(VLOOKUP($S$1,VLookups!$A$28:$B$29,2,FALSE)-AB$3),IF($G55="L",$N55,$M55),IF($G55="L",$M55,$N55),$B55,$D55))</f>
        <v/>
      </c>
      <c r="AC55" s="121" t="str">
        <f>IF(OR($M55="",$N55=""),"",_xlfn.BETA.INV(ABS(VLOOKUP($S$1,VLookups!$A$28:$B$29,2,FALSE)-AC$3),IF($G55="L",$N55,$M55),IF($G55="L",$M55,$N55),$B55,$D55))</f>
        <v/>
      </c>
      <c r="AD55" s="122" t="str">
        <f>IF(OR($M55="",$N55=""),"",_xlfn.BETA.INV(ABS(VLOOKUP($S$1,VLookups!$A$28:$B$29,2,FALSE)-AD$3),IF($G55="L",$N55,$M55),IF($G55="L",$M55,$N55),$B55,$D55))</f>
        <v/>
      </c>
      <c r="AE55" s="121" t="str">
        <f>IF(OR($M55="",$N55=""),"",_xlfn.BETA.INV(ABS(VLOOKUP($S$1,VLookups!$A$28:$B$29,2,FALSE)-AE$3),IF($G55="L",$N55,$M55),IF($G55="L",$M55,$N55),$B55,$D55))</f>
        <v/>
      </c>
      <c r="AF55" s="122" t="str">
        <f>IF(OR($M55="",$N55=""),"",_xlfn.BETA.INV(ABS(VLOOKUP($S$1,VLookups!$A$28:$B$29,2,FALSE)-AF$3),IF($G55="L",$N55,$M55),IF($G55="L",$M55,$N55),$B55,$D55))</f>
        <v/>
      </c>
      <c r="AG55" s="17"/>
      <c r="AH55" s="208" t="str">
        <f t="shared" si="13"/>
        <v/>
      </c>
      <c r="AI55" s="206" t="str">
        <f t="shared" si="14"/>
        <v/>
      </c>
      <c r="AJ55" s="190" t="str">
        <f t="shared" si="75"/>
        <v/>
      </c>
      <c r="AK55" s="190" t="str">
        <f t="shared" si="75"/>
        <v/>
      </c>
      <c r="AL55" s="190" t="str">
        <f t="shared" si="75"/>
        <v/>
      </c>
      <c r="AM55" s="190" t="str">
        <f t="shared" si="75"/>
        <v/>
      </c>
      <c r="AN55" s="190" t="str">
        <f t="shared" si="75"/>
        <v/>
      </c>
      <c r="AO55" s="190" t="str">
        <f t="shared" si="75"/>
        <v/>
      </c>
      <c r="AP55" s="190" t="str">
        <f t="shared" si="75"/>
        <v/>
      </c>
      <c r="AQ55" s="190" t="str">
        <f t="shared" si="75"/>
        <v/>
      </c>
      <c r="AR55" s="190" t="str">
        <f t="shared" si="75"/>
        <v/>
      </c>
      <c r="AS55" s="190" t="str">
        <f t="shared" si="75"/>
        <v/>
      </c>
      <c r="AT55" s="190" t="str">
        <f t="shared" si="75"/>
        <v/>
      </c>
      <c r="AU55" s="190" t="str">
        <f t="shared" si="75"/>
        <v/>
      </c>
      <c r="AV55" s="190" t="str">
        <f t="shared" si="75"/>
        <v/>
      </c>
      <c r="AW55" s="190" t="str">
        <f t="shared" si="75"/>
        <v/>
      </c>
      <c r="AX55" s="190" t="str">
        <f t="shared" si="75"/>
        <v/>
      </c>
      <c r="AY55" s="190" t="str">
        <f t="shared" si="75"/>
        <v/>
      </c>
      <c r="AZ55" s="190" t="str">
        <f t="shared" si="75"/>
        <v/>
      </c>
      <c r="BA55" s="190" t="str">
        <f t="shared" si="75"/>
        <v/>
      </c>
      <c r="BB55" s="190" t="str">
        <f t="shared" si="75"/>
        <v/>
      </c>
      <c r="BC55" s="190" t="str">
        <f t="shared" si="75"/>
        <v/>
      </c>
      <c r="BD55" s="190" t="str">
        <f t="shared" si="75"/>
        <v/>
      </c>
      <c r="BE55" s="190" t="str">
        <f t="shared" si="75"/>
        <v/>
      </c>
      <c r="BF55" s="190" t="str">
        <f t="shared" si="75"/>
        <v/>
      </c>
      <c r="BG55" s="190" t="str">
        <f t="shared" si="75"/>
        <v/>
      </c>
      <c r="BH55" s="190" t="str">
        <f t="shared" si="75"/>
        <v/>
      </c>
      <c r="BI55" s="190" t="str">
        <f t="shared" si="75"/>
        <v/>
      </c>
      <c r="BJ55" s="190" t="str">
        <f t="shared" si="75"/>
        <v/>
      </c>
      <c r="BK55" s="190" t="str">
        <f t="shared" si="75"/>
        <v/>
      </c>
      <c r="BL55" s="190" t="str">
        <f t="shared" si="75"/>
        <v/>
      </c>
      <c r="BM55" s="190" t="str">
        <f t="shared" si="75"/>
        <v/>
      </c>
      <c r="BN55" s="190" t="str">
        <f t="shared" si="75"/>
        <v/>
      </c>
      <c r="BO55" s="190" t="str">
        <f t="shared" si="75"/>
        <v/>
      </c>
      <c r="BP55" s="190" t="str">
        <f t="shared" si="75"/>
        <v/>
      </c>
      <c r="BQ55" s="190" t="str">
        <f t="shared" si="75"/>
        <v/>
      </c>
      <c r="BR55" s="190" t="str">
        <f t="shared" si="75"/>
        <v/>
      </c>
      <c r="BS55" s="190" t="str">
        <f t="shared" si="75"/>
        <v/>
      </c>
      <c r="BT55" s="190" t="str">
        <f t="shared" si="75"/>
        <v/>
      </c>
      <c r="BU55" s="190" t="str">
        <f t="shared" si="75"/>
        <v/>
      </c>
      <c r="BV55" s="190" t="str">
        <f t="shared" si="75"/>
        <v/>
      </c>
      <c r="BW55" s="190" t="str">
        <f t="shared" si="75"/>
        <v/>
      </c>
      <c r="BX55" s="190" t="str">
        <f t="shared" si="75"/>
        <v/>
      </c>
      <c r="BY55" s="190" t="str">
        <f t="shared" si="75"/>
        <v/>
      </c>
      <c r="BZ55" s="190" t="str">
        <f t="shared" si="75"/>
        <v/>
      </c>
      <c r="CA55" s="190" t="str">
        <f t="shared" si="75"/>
        <v/>
      </c>
      <c r="CB55" s="190" t="str">
        <f t="shared" si="75"/>
        <v/>
      </c>
      <c r="CC55" s="190" t="str">
        <f t="shared" si="75"/>
        <v/>
      </c>
      <c r="CD55" s="190" t="str">
        <f t="shared" si="75"/>
        <v/>
      </c>
      <c r="CE55" s="190" t="str">
        <f t="shared" si="75"/>
        <v/>
      </c>
      <c r="CF55" s="190" t="str">
        <f t="shared" si="75"/>
        <v/>
      </c>
      <c r="CG55" s="190" t="str">
        <f t="shared" si="75"/>
        <v/>
      </c>
      <c r="CH55" s="190" t="str">
        <f t="shared" si="75"/>
        <v/>
      </c>
      <c r="CI55" s="190" t="str">
        <f t="shared" si="75"/>
        <v/>
      </c>
      <c r="CJ55" s="190" t="str">
        <f t="shared" si="75"/>
        <v/>
      </c>
      <c r="CK55" s="190" t="str">
        <f t="shared" si="75"/>
        <v/>
      </c>
      <c r="CL55" s="190" t="str">
        <f t="shared" si="75"/>
        <v/>
      </c>
      <c r="CM55" s="190" t="str">
        <f t="shared" si="75"/>
        <v/>
      </c>
      <c r="CN55" s="190" t="str">
        <f t="shared" si="75"/>
        <v/>
      </c>
      <c r="CO55" s="190" t="str">
        <f t="shared" si="75"/>
        <v/>
      </c>
      <c r="CP55" s="190" t="str">
        <f t="shared" si="75"/>
        <v/>
      </c>
      <c r="CQ55" s="190" t="str">
        <f t="shared" si="75"/>
        <v/>
      </c>
      <c r="CR55" s="190" t="str">
        <f t="shared" si="75"/>
        <v/>
      </c>
      <c r="CS55" s="190" t="str">
        <f t="shared" si="75"/>
        <v/>
      </c>
      <c r="CT55" s="190" t="str">
        <f t="shared" si="75"/>
        <v/>
      </c>
      <c r="CU55" s="190" t="str">
        <f t="shared" si="75"/>
        <v/>
      </c>
      <c r="CV55" s="190" t="str">
        <f t="shared" si="73"/>
        <v/>
      </c>
      <c r="CW55" s="190" t="str">
        <f t="shared" si="73"/>
        <v/>
      </c>
      <c r="CX55" s="190" t="str">
        <f t="shared" si="73"/>
        <v/>
      </c>
      <c r="CY55" s="190" t="str">
        <f t="shared" si="73"/>
        <v/>
      </c>
      <c r="CZ55" s="190" t="str">
        <f t="shared" si="73"/>
        <v/>
      </c>
      <c r="DA55" s="190" t="str">
        <f t="shared" si="73"/>
        <v/>
      </c>
      <c r="DB55" s="190" t="str">
        <f t="shared" si="73"/>
        <v/>
      </c>
      <c r="DC55" s="190" t="str">
        <f t="shared" si="73"/>
        <v/>
      </c>
      <c r="DD55" s="190" t="str">
        <f t="shared" si="73"/>
        <v/>
      </c>
      <c r="DE55" s="190" t="str">
        <f t="shared" si="73"/>
        <v/>
      </c>
      <c r="DF55" s="190" t="str">
        <f t="shared" si="73"/>
        <v/>
      </c>
      <c r="DG55" s="190" t="str">
        <f t="shared" si="73"/>
        <v/>
      </c>
      <c r="DH55" s="190" t="str">
        <f t="shared" si="73"/>
        <v/>
      </c>
      <c r="DI55" s="190" t="str">
        <f t="shared" si="73"/>
        <v/>
      </c>
      <c r="DJ55" s="190" t="str">
        <f t="shared" si="73"/>
        <v/>
      </c>
      <c r="DK55" s="190" t="str">
        <f t="shared" si="73"/>
        <v/>
      </c>
      <c r="DL55" s="190" t="str">
        <f t="shared" si="73"/>
        <v/>
      </c>
      <c r="DM55" s="190" t="str">
        <f t="shared" si="73"/>
        <v/>
      </c>
      <c r="DN55" s="190" t="str">
        <f t="shared" si="73"/>
        <v/>
      </c>
      <c r="DO55" s="190" t="str">
        <f t="shared" si="73"/>
        <v/>
      </c>
      <c r="DP55" s="190" t="str">
        <f t="shared" si="73"/>
        <v/>
      </c>
      <c r="DQ55" s="190" t="str">
        <f t="shared" si="73"/>
        <v/>
      </c>
      <c r="DR55" s="190" t="str">
        <f t="shared" si="73"/>
        <v/>
      </c>
      <c r="DS55" s="190" t="str">
        <f t="shared" si="73"/>
        <v/>
      </c>
      <c r="DT55" s="190" t="str">
        <f t="shared" si="73"/>
        <v/>
      </c>
      <c r="DU55" s="190" t="str">
        <f t="shared" si="73"/>
        <v/>
      </c>
      <c r="DV55" s="190" t="str">
        <f t="shared" si="73"/>
        <v/>
      </c>
      <c r="DW55" s="190" t="str">
        <f t="shared" si="73"/>
        <v/>
      </c>
      <c r="DX55" s="190" t="str">
        <f t="shared" si="73"/>
        <v/>
      </c>
      <c r="DY55" s="190" t="str">
        <f t="shared" si="73"/>
        <v/>
      </c>
      <c r="DZ55" s="190" t="str">
        <f t="shared" si="73"/>
        <v/>
      </c>
      <c r="EA55" s="190" t="str">
        <f t="shared" si="73"/>
        <v/>
      </c>
      <c r="EB55" s="190" t="str">
        <f t="shared" si="73"/>
        <v/>
      </c>
      <c r="EC55" s="190" t="str">
        <f t="shared" si="73"/>
        <v/>
      </c>
      <c r="ED55" s="190" t="str">
        <f t="shared" si="73"/>
        <v/>
      </c>
      <c r="EE55" s="206" t="str">
        <f t="shared" si="16"/>
        <v/>
      </c>
      <c r="EF55" s="207" t="e">
        <f t="shared" si="68"/>
        <v>#N/A</v>
      </c>
      <c r="EG55" s="207" t="e">
        <f t="shared" si="68"/>
        <v>#N/A</v>
      </c>
      <c r="EH55" s="207" t="e">
        <f t="shared" si="68"/>
        <v>#N/A</v>
      </c>
      <c r="EI55" s="207" t="e">
        <f t="shared" si="68"/>
        <v>#N/A</v>
      </c>
      <c r="EJ55" s="207" t="e">
        <f t="shared" si="68"/>
        <v>#N/A</v>
      </c>
      <c r="EK55" s="207" t="e">
        <f t="shared" si="68"/>
        <v>#N/A</v>
      </c>
      <c r="EL55" s="207" t="e">
        <f t="shared" si="68"/>
        <v>#N/A</v>
      </c>
      <c r="EM55" s="207" t="e">
        <f t="shared" si="68"/>
        <v>#N/A</v>
      </c>
      <c r="EN55" s="207" t="e">
        <f t="shared" si="68"/>
        <v>#N/A</v>
      </c>
      <c r="EO55" s="207" t="e">
        <f t="shared" si="68"/>
        <v>#N/A</v>
      </c>
      <c r="EP55" s="207" t="e">
        <f t="shared" si="68"/>
        <v>#N/A</v>
      </c>
      <c r="EQ55" s="207" t="e">
        <f t="shared" si="68"/>
        <v>#N/A</v>
      </c>
      <c r="ER55" s="207" t="e">
        <f t="shared" si="68"/>
        <v>#N/A</v>
      </c>
      <c r="ES55" s="207" t="e">
        <f t="shared" si="68"/>
        <v>#N/A</v>
      </c>
      <c r="ET55" s="207" t="e">
        <f t="shared" si="68"/>
        <v>#N/A</v>
      </c>
      <c r="EU55" s="207" t="e">
        <f t="shared" si="65"/>
        <v>#N/A</v>
      </c>
      <c r="EV55" s="207" t="e">
        <f t="shared" si="60"/>
        <v>#N/A</v>
      </c>
      <c r="EW55" s="207" t="e">
        <f t="shared" si="60"/>
        <v>#N/A</v>
      </c>
      <c r="EX55" s="207" t="e">
        <f t="shared" si="60"/>
        <v>#N/A</v>
      </c>
      <c r="EY55" s="207" t="e">
        <f t="shared" si="60"/>
        <v>#N/A</v>
      </c>
      <c r="EZ55" s="207" t="e">
        <f t="shared" si="60"/>
        <v>#N/A</v>
      </c>
      <c r="FA55" s="207" t="e">
        <f t="shared" si="60"/>
        <v>#N/A</v>
      </c>
      <c r="FB55" s="207" t="e">
        <f t="shared" si="60"/>
        <v>#N/A</v>
      </c>
      <c r="FC55" s="207" t="e">
        <f t="shared" si="56"/>
        <v>#N/A</v>
      </c>
      <c r="FD55" s="207" t="e">
        <f t="shared" si="56"/>
        <v>#N/A</v>
      </c>
      <c r="FE55" s="207" t="e">
        <f t="shared" si="56"/>
        <v>#N/A</v>
      </c>
      <c r="FF55" s="207" t="e">
        <f t="shared" si="56"/>
        <v>#N/A</v>
      </c>
      <c r="FG55" s="207" t="e">
        <f t="shared" si="56"/>
        <v>#N/A</v>
      </c>
      <c r="FH55" s="207" t="e">
        <f t="shared" si="56"/>
        <v>#N/A</v>
      </c>
      <c r="FI55" s="207" t="e">
        <f t="shared" si="56"/>
        <v>#N/A</v>
      </c>
      <c r="FJ55" s="207" t="e">
        <f t="shared" si="56"/>
        <v>#N/A</v>
      </c>
      <c r="FK55" s="207" t="e">
        <f t="shared" si="56"/>
        <v>#N/A</v>
      </c>
      <c r="FL55" s="207" t="e">
        <f t="shared" si="56"/>
        <v>#N/A</v>
      </c>
      <c r="FM55" s="207" t="e">
        <f t="shared" si="56"/>
        <v>#N/A</v>
      </c>
      <c r="FN55" s="207" t="e">
        <f t="shared" si="56"/>
        <v>#N/A</v>
      </c>
      <c r="FO55" s="207" t="e">
        <f t="shared" si="56"/>
        <v>#N/A</v>
      </c>
      <c r="FP55" s="207" t="e">
        <f t="shared" si="56"/>
        <v>#N/A</v>
      </c>
      <c r="FQ55" s="207" t="e">
        <f t="shared" si="56"/>
        <v>#N/A</v>
      </c>
      <c r="FR55" s="207" t="e">
        <f t="shared" si="56"/>
        <v>#N/A</v>
      </c>
      <c r="FS55" s="207" t="e">
        <f t="shared" si="76"/>
        <v>#N/A</v>
      </c>
      <c r="FT55" s="207" t="e">
        <f t="shared" si="76"/>
        <v>#N/A</v>
      </c>
      <c r="FU55" s="207" t="e">
        <f t="shared" si="76"/>
        <v>#N/A</v>
      </c>
      <c r="FV55" s="207" t="e">
        <f t="shared" si="76"/>
        <v>#N/A</v>
      </c>
      <c r="FW55" s="207" t="e">
        <f t="shared" si="74"/>
        <v>#N/A</v>
      </c>
      <c r="FX55" s="207" t="e">
        <f t="shared" si="61"/>
        <v>#N/A</v>
      </c>
      <c r="FY55" s="207" t="e">
        <f t="shared" si="57"/>
        <v>#N/A</v>
      </c>
      <c r="FZ55" s="207" t="e">
        <f t="shared" si="57"/>
        <v>#N/A</v>
      </c>
      <c r="GA55" s="207" t="e">
        <f t="shared" si="57"/>
        <v>#N/A</v>
      </c>
      <c r="GB55" s="207" t="e">
        <f t="shared" si="57"/>
        <v>#N/A</v>
      </c>
      <c r="GC55" s="207" t="e">
        <f t="shared" si="57"/>
        <v>#N/A</v>
      </c>
      <c r="GD55" s="207" t="e">
        <f t="shared" si="57"/>
        <v>#N/A</v>
      </c>
      <c r="GE55" s="207" t="e">
        <f t="shared" si="57"/>
        <v>#N/A</v>
      </c>
      <c r="GF55" s="207" t="e">
        <f t="shared" si="57"/>
        <v>#N/A</v>
      </c>
      <c r="GG55" s="207" t="e">
        <f t="shared" si="57"/>
        <v>#N/A</v>
      </c>
      <c r="GH55" s="207" t="e">
        <f t="shared" si="57"/>
        <v>#N/A</v>
      </c>
      <c r="GI55" s="207" t="e">
        <f t="shared" si="57"/>
        <v>#N/A</v>
      </c>
      <c r="GJ55" s="207" t="e">
        <f t="shared" si="57"/>
        <v>#N/A</v>
      </c>
      <c r="GK55" s="207" t="e">
        <f t="shared" si="57"/>
        <v>#N/A</v>
      </c>
      <c r="GL55" s="207" t="e">
        <f t="shared" ref="GL55:HA82" si="78">IF(ISNONTEXT($Q55),IF($G55="R",_xlfn.BETA.DIST(CO55,$M55,$N55,FALSE,$B55,$D55),_xlfn.BETA.DIST(CO55,$N55,$M55,FALSE,$B55,$D55)),NA())</f>
        <v>#N/A</v>
      </c>
      <c r="GM55" s="207" t="e">
        <f t="shared" si="78"/>
        <v>#N/A</v>
      </c>
      <c r="GN55" s="207" t="e">
        <f t="shared" si="78"/>
        <v>#N/A</v>
      </c>
      <c r="GO55" s="207" t="e">
        <f t="shared" si="58"/>
        <v>#N/A</v>
      </c>
      <c r="GP55" s="207" t="e">
        <f t="shared" si="58"/>
        <v>#N/A</v>
      </c>
      <c r="GQ55" s="207" t="e">
        <f t="shared" si="58"/>
        <v>#N/A</v>
      </c>
      <c r="GR55" s="207" t="e">
        <f t="shared" si="58"/>
        <v>#N/A</v>
      </c>
      <c r="GS55" s="207" t="e">
        <f t="shared" si="58"/>
        <v>#N/A</v>
      </c>
      <c r="GT55" s="207" t="e">
        <f t="shared" si="58"/>
        <v>#N/A</v>
      </c>
      <c r="GU55" s="207" t="e">
        <f t="shared" si="58"/>
        <v>#N/A</v>
      </c>
      <c r="GV55" s="207" t="e">
        <f t="shared" si="58"/>
        <v>#N/A</v>
      </c>
      <c r="GW55" s="207" t="e">
        <f t="shared" si="58"/>
        <v>#N/A</v>
      </c>
      <c r="GX55" s="207" t="e">
        <f t="shared" si="58"/>
        <v>#N/A</v>
      </c>
      <c r="GY55" s="207" t="e">
        <f t="shared" si="58"/>
        <v>#N/A</v>
      </c>
      <c r="GZ55" s="207" t="e">
        <f t="shared" si="58"/>
        <v>#N/A</v>
      </c>
      <c r="HA55" s="207" t="e">
        <f t="shared" si="58"/>
        <v>#N/A</v>
      </c>
      <c r="HB55" s="207" t="e">
        <f t="shared" si="58"/>
        <v>#N/A</v>
      </c>
      <c r="HC55" s="207" t="e">
        <f t="shared" si="58"/>
        <v>#N/A</v>
      </c>
      <c r="HD55" s="207" t="e">
        <f t="shared" si="58"/>
        <v>#N/A</v>
      </c>
      <c r="HE55" s="207" t="e">
        <f t="shared" si="77"/>
        <v>#N/A</v>
      </c>
      <c r="HF55" s="207" t="e">
        <f t="shared" si="55"/>
        <v>#N/A</v>
      </c>
      <c r="HG55" s="207" t="e">
        <f t="shared" si="55"/>
        <v>#N/A</v>
      </c>
      <c r="HH55" s="207" t="e">
        <f t="shared" si="47"/>
        <v>#N/A</v>
      </c>
      <c r="HI55" s="207" t="e">
        <f t="shared" si="47"/>
        <v>#N/A</v>
      </c>
      <c r="HJ55" s="207" t="e">
        <f t="shared" si="47"/>
        <v>#N/A</v>
      </c>
      <c r="HK55" s="207" t="e">
        <f t="shared" si="47"/>
        <v>#N/A</v>
      </c>
      <c r="HL55" s="207" t="e">
        <f t="shared" si="47"/>
        <v>#N/A</v>
      </c>
      <c r="HM55" s="207" t="e">
        <f t="shared" si="47"/>
        <v>#N/A</v>
      </c>
      <c r="HN55" s="207" t="e">
        <f t="shared" si="47"/>
        <v>#N/A</v>
      </c>
      <c r="HO55" s="207" t="e">
        <f t="shared" si="47"/>
        <v>#N/A</v>
      </c>
      <c r="HP55" s="207" t="e">
        <f t="shared" si="47"/>
        <v>#N/A</v>
      </c>
      <c r="HQ55" s="207" t="e">
        <f t="shared" si="47"/>
        <v>#N/A</v>
      </c>
      <c r="HR55" s="207" t="e">
        <f t="shared" si="47"/>
        <v>#N/A</v>
      </c>
      <c r="HS55" s="207" t="e">
        <f t="shared" si="47"/>
        <v>#N/A</v>
      </c>
      <c r="HT55" s="207" t="e">
        <f t="shared" si="47"/>
        <v>#N/A</v>
      </c>
      <c r="HU55" s="207" t="e">
        <f t="shared" si="47"/>
        <v>#N/A</v>
      </c>
      <c r="HV55" s="207" t="e">
        <f t="shared" si="47"/>
        <v>#N/A</v>
      </c>
      <c r="HW55" s="207" t="e">
        <f t="shared" ref="HW55:HW103" si="79">IF(ISNONTEXT($Q55),IF($G55="R",_xlfn.BETA.DIST(DZ55,$M55,$N55,FALSE,$B55,$D55),_xlfn.BETA.DIST(DZ55,$N55,$M55,FALSE,$B55,$D55)),NA())</f>
        <v>#N/A</v>
      </c>
      <c r="HX55" s="207" t="e">
        <f t="shared" si="66"/>
        <v>#N/A</v>
      </c>
      <c r="HY55" s="207" t="e">
        <f t="shared" si="63"/>
        <v>#N/A</v>
      </c>
      <c r="HZ55" s="207" t="e">
        <f t="shared" si="63"/>
        <v>#N/A</v>
      </c>
      <c r="IA55" s="207" t="e">
        <f t="shared" si="45"/>
        <v>#N/A</v>
      </c>
      <c r="IB55" s="207" t="e">
        <f t="shared" si="27"/>
        <v>#N/A</v>
      </c>
    </row>
    <row r="56" spans="1:236" hidden="1" x14ac:dyDescent="0.25">
      <c r="A56" s="22">
        <v>53</v>
      </c>
      <c r="B56" s="124"/>
      <c r="C56" s="124"/>
      <c r="D56" s="124"/>
      <c r="E56" s="119" t="str">
        <f t="shared" si="10"/>
        <v/>
      </c>
      <c r="F56" s="23" t="str">
        <f t="shared" si="11"/>
        <v/>
      </c>
      <c r="G56" s="24" t="str">
        <f t="shared" si="12"/>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0"/>
        <v/>
      </c>
      <c r="K56" s="26"/>
      <c r="L56" s="24" t="str">
        <f>IF(OR(F56="",K56=""),"",MATCH(K56,Confidence!$A$1:$A$10,0))</f>
        <v/>
      </c>
      <c r="M56" s="27" t="str">
        <f t="shared" si="1"/>
        <v/>
      </c>
      <c r="N56" s="27" t="str">
        <f t="shared" si="2"/>
        <v/>
      </c>
      <c r="O56" s="24"/>
      <c r="P56" s="111" t="str">
        <f t="shared" si="3"/>
        <v/>
      </c>
      <c r="Q56" s="111" t="str">
        <f t="shared" si="4"/>
        <v/>
      </c>
      <c r="R56" s="39" t="str">
        <f t="shared" si="5"/>
        <v/>
      </c>
      <c r="S56" s="124"/>
      <c r="T56" s="218" t="str">
        <f>IF(AND(B56&gt;0,C56&gt;0,D56&gt;0,M56&gt;0,N56&gt;0,S56&gt;0,NOT(K56="")),ABS(VLOOKUP($S$1,VLookups!$A$28:$B$29,2,FALSE)-_xlfn.BETA.DIST(S56,IF(G56="L",N56,M56),IF(G56="L",M56,N56),TRUE,B56,D56)),"")</f>
        <v/>
      </c>
      <c r="U56" s="121" t="str">
        <f>IF(OR($M56="",$N56=""),"",_xlfn.BETA.INV(ABS(VLOOKUP($S$1,VLookups!$A$28:$B$29,2,FALSE)-U$3),IF($G56="L",$N56,$M56),IF($G56="L",$M56,$N56),$B56,$D56))</f>
        <v/>
      </c>
      <c r="V56" s="122" t="str">
        <f>IF(OR($M56="",$N56=""),"",_xlfn.BETA.INV(ABS(VLOOKUP($S$1,VLookups!$A$28:$B$29,2,FALSE)-V$3),IF($G56="L",$N56,$M56),IF($G56="L",$M56,$N56),$B56,$D56))</f>
        <v/>
      </c>
      <c r="W56" s="121" t="str">
        <f>IF(OR($M56="",$N56=""),"",_xlfn.BETA.INV(ABS(VLOOKUP($S$1,VLookups!$A$28:$B$29,2,FALSE)-W$3),IF($G56="L",$N56,$M56),IF($G56="L",$M56,$N56),$B56,$D56))</f>
        <v/>
      </c>
      <c r="X56" s="122" t="str">
        <f>IF(OR($M56="",$N56=""),"",_xlfn.BETA.INV(ABS(VLOOKUP($S$1,VLookups!$A$28:$B$29,2,FALSE)-X$3),IF($G56="L",$N56,$M56),IF($G56="L",$M56,$N56),$B56,$D56))</f>
        <v/>
      </c>
      <c r="Y56" s="121" t="str">
        <f>IF(OR($M56="",$N56=""),"",_xlfn.BETA.INV(ABS(VLOOKUP($S$1,VLookups!$A$28:$B$29,2,FALSE)-Y$3),IF($G56="L",$N56,$M56),IF($G56="L",$M56,$N56),$B56,$D56))</f>
        <v/>
      </c>
      <c r="Z56" s="122" t="str">
        <f>IF(OR($M56="",$N56=""),"",_xlfn.BETA.INV(ABS(VLOOKUP($S$1,VLookups!$A$28:$B$29,2,FALSE)-Z$3),IF($G56="L",$N56,$M56),IF($G56="L",$M56,$N56),$B56,$D56))</f>
        <v/>
      </c>
      <c r="AA56" s="121" t="str">
        <f>IF(OR($M56="",$N56=""),"",_xlfn.BETA.INV(ABS(VLOOKUP($S$1,VLookups!$A$28:$B$29,2,FALSE)-AA$3),IF($G56="L",$N56,$M56),IF($G56="L",$M56,$N56),$B56,$D56))</f>
        <v/>
      </c>
      <c r="AB56" s="122" t="str">
        <f>IF(OR($M56="",$N56=""),"",_xlfn.BETA.INV(ABS(VLOOKUP($S$1,VLookups!$A$28:$B$29,2,FALSE)-AB$3),IF($G56="L",$N56,$M56),IF($G56="L",$M56,$N56),$B56,$D56))</f>
        <v/>
      </c>
      <c r="AC56" s="121" t="str">
        <f>IF(OR($M56="",$N56=""),"",_xlfn.BETA.INV(ABS(VLOOKUP($S$1,VLookups!$A$28:$B$29,2,FALSE)-AC$3),IF($G56="L",$N56,$M56),IF($G56="L",$M56,$N56),$B56,$D56))</f>
        <v/>
      </c>
      <c r="AD56" s="122" t="str">
        <f>IF(OR($M56="",$N56=""),"",_xlfn.BETA.INV(ABS(VLOOKUP($S$1,VLookups!$A$28:$B$29,2,FALSE)-AD$3),IF($G56="L",$N56,$M56),IF($G56="L",$M56,$N56),$B56,$D56))</f>
        <v/>
      </c>
      <c r="AE56" s="121" t="str">
        <f>IF(OR($M56="",$N56=""),"",_xlfn.BETA.INV(ABS(VLOOKUP($S$1,VLookups!$A$28:$B$29,2,FALSE)-AE$3),IF($G56="L",$N56,$M56),IF($G56="L",$M56,$N56),$B56,$D56))</f>
        <v/>
      </c>
      <c r="AF56" s="122" t="str">
        <f>IF(OR($M56="",$N56=""),"",_xlfn.BETA.INV(ABS(VLOOKUP($S$1,VLookups!$A$28:$B$29,2,FALSE)-AF$3),IF($G56="L",$N56,$M56),IF($G56="L",$M56,$N56),$B56,$D56))</f>
        <v/>
      </c>
      <c r="AG56" s="17"/>
      <c r="AH56" s="208" t="str">
        <f t="shared" si="13"/>
        <v/>
      </c>
      <c r="AI56" s="206" t="str">
        <f t="shared" si="14"/>
        <v/>
      </c>
      <c r="AJ56" s="190" t="str">
        <f t="shared" si="75"/>
        <v/>
      </c>
      <c r="AK56" s="190" t="str">
        <f t="shared" si="75"/>
        <v/>
      </c>
      <c r="AL56" s="190" t="str">
        <f t="shared" si="75"/>
        <v/>
      </c>
      <c r="AM56" s="190" t="str">
        <f t="shared" si="75"/>
        <v/>
      </c>
      <c r="AN56" s="190" t="str">
        <f t="shared" si="75"/>
        <v/>
      </c>
      <c r="AO56" s="190" t="str">
        <f t="shared" si="75"/>
        <v/>
      </c>
      <c r="AP56" s="190" t="str">
        <f t="shared" si="75"/>
        <v/>
      </c>
      <c r="AQ56" s="190" t="str">
        <f t="shared" si="75"/>
        <v/>
      </c>
      <c r="AR56" s="190" t="str">
        <f t="shared" si="75"/>
        <v/>
      </c>
      <c r="AS56" s="190" t="str">
        <f t="shared" si="75"/>
        <v/>
      </c>
      <c r="AT56" s="190" t="str">
        <f t="shared" si="75"/>
        <v/>
      </c>
      <c r="AU56" s="190" t="str">
        <f t="shared" si="75"/>
        <v/>
      </c>
      <c r="AV56" s="190" t="str">
        <f t="shared" si="75"/>
        <v/>
      </c>
      <c r="AW56" s="190" t="str">
        <f t="shared" si="75"/>
        <v/>
      </c>
      <c r="AX56" s="190" t="str">
        <f t="shared" si="75"/>
        <v/>
      </c>
      <c r="AY56" s="190" t="str">
        <f t="shared" si="75"/>
        <v/>
      </c>
      <c r="AZ56" s="190" t="str">
        <f t="shared" si="75"/>
        <v/>
      </c>
      <c r="BA56" s="190" t="str">
        <f t="shared" si="75"/>
        <v/>
      </c>
      <c r="BB56" s="190" t="str">
        <f t="shared" si="75"/>
        <v/>
      </c>
      <c r="BC56" s="190" t="str">
        <f t="shared" si="75"/>
        <v/>
      </c>
      <c r="BD56" s="190" t="str">
        <f t="shared" si="75"/>
        <v/>
      </c>
      <c r="BE56" s="190" t="str">
        <f t="shared" si="75"/>
        <v/>
      </c>
      <c r="BF56" s="190" t="str">
        <f t="shared" si="75"/>
        <v/>
      </c>
      <c r="BG56" s="190" t="str">
        <f t="shared" si="75"/>
        <v/>
      </c>
      <c r="BH56" s="190" t="str">
        <f t="shared" si="75"/>
        <v/>
      </c>
      <c r="BI56" s="190" t="str">
        <f t="shared" si="75"/>
        <v/>
      </c>
      <c r="BJ56" s="190" t="str">
        <f t="shared" si="75"/>
        <v/>
      </c>
      <c r="BK56" s="190" t="str">
        <f t="shared" si="75"/>
        <v/>
      </c>
      <c r="BL56" s="190" t="str">
        <f t="shared" si="75"/>
        <v/>
      </c>
      <c r="BM56" s="190" t="str">
        <f t="shared" si="75"/>
        <v/>
      </c>
      <c r="BN56" s="190" t="str">
        <f t="shared" si="75"/>
        <v/>
      </c>
      <c r="BO56" s="190" t="str">
        <f t="shared" si="75"/>
        <v/>
      </c>
      <c r="BP56" s="190" t="str">
        <f t="shared" si="75"/>
        <v/>
      </c>
      <c r="BQ56" s="190" t="str">
        <f t="shared" si="75"/>
        <v/>
      </c>
      <c r="BR56" s="190" t="str">
        <f t="shared" si="75"/>
        <v/>
      </c>
      <c r="BS56" s="190" t="str">
        <f t="shared" si="75"/>
        <v/>
      </c>
      <c r="BT56" s="190" t="str">
        <f t="shared" si="75"/>
        <v/>
      </c>
      <c r="BU56" s="190" t="str">
        <f t="shared" si="75"/>
        <v/>
      </c>
      <c r="BV56" s="190" t="str">
        <f t="shared" si="75"/>
        <v/>
      </c>
      <c r="BW56" s="190" t="str">
        <f t="shared" si="75"/>
        <v/>
      </c>
      <c r="BX56" s="190" t="str">
        <f t="shared" si="75"/>
        <v/>
      </c>
      <c r="BY56" s="190" t="str">
        <f t="shared" si="75"/>
        <v/>
      </c>
      <c r="BZ56" s="190" t="str">
        <f t="shared" si="75"/>
        <v/>
      </c>
      <c r="CA56" s="190" t="str">
        <f t="shared" si="75"/>
        <v/>
      </c>
      <c r="CB56" s="190" t="str">
        <f t="shared" si="75"/>
        <v/>
      </c>
      <c r="CC56" s="190" t="str">
        <f t="shared" si="75"/>
        <v/>
      </c>
      <c r="CD56" s="190" t="str">
        <f t="shared" si="75"/>
        <v/>
      </c>
      <c r="CE56" s="190" t="str">
        <f t="shared" si="75"/>
        <v/>
      </c>
      <c r="CF56" s="190" t="str">
        <f t="shared" si="75"/>
        <v/>
      </c>
      <c r="CG56" s="190" t="str">
        <f t="shared" si="75"/>
        <v/>
      </c>
      <c r="CH56" s="190" t="str">
        <f t="shared" si="75"/>
        <v/>
      </c>
      <c r="CI56" s="190" t="str">
        <f t="shared" si="75"/>
        <v/>
      </c>
      <c r="CJ56" s="190" t="str">
        <f t="shared" si="75"/>
        <v/>
      </c>
      <c r="CK56" s="190" t="str">
        <f t="shared" si="75"/>
        <v/>
      </c>
      <c r="CL56" s="190" t="str">
        <f t="shared" si="75"/>
        <v/>
      </c>
      <c r="CM56" s="190" t="str">
        <f t="shared" si="75"/>
        <v/>
      </c>
      <c r="CN56" s="190" t="str">
        <f t="shared" si="75"/>
        <v/>
      </c>
      <c r="CO56" s="190" t="str">
        <f t="shared" si="75"/>
        <v/>
      </c>
      <c r="CP56" s="190" t="str">
        <f t="shared" si="75"/>
        <v/>
      </c>
      <c r="CQ56" s="190" t="str">
        <f t="shared" si="75"/>
        <v/>
      </c>
      <c r="CR56" s="190" t="str">
        <f t="shared" si="75"/>
        <v/>
      </c>
      <c r="CS56" s="190" t="str">
        <f t="shared" si="75"/>
        <v/>
      </c>
      <c r="CT56" s="190" t="str">
        <f t="shared" si="75"/>
        <v/>
      </c>
      <c r="CU56" s="190" t="str">
        <f t="shared" ref="CU56" si="80">IF(ISNONTEXT($AH56),CT56+$AH56,"")</f>
        <v/>
      </c>
      <c r="CV56" s="190" t="str">
        <f t="shared" si="73"/>
        <v/>
      </c>
      <c r="CW56" s="190" t="str">
        <f t="shared" si="73"/>
        <v/>
      </c>
      <c r="CX56" s="190" t="str">
        <f t="shared" si="73"/>
        <v/>
      </c>
      <c r="CY56" s="190" t="str">
        <f t="shared" si="73"/>
        <v/>
      </c>
      <c r="CZ56" s="190" t="str">
        <f t="shared" si="73"/>
        <v/>
      </c>
      <c r="DA56" s="190" t="str">
        <f t="shared" si="73"/>
        <v/>
      </c>
      <c r="DB56" s="190" t="str">
        <f t="shared" si="73"/>
        <v/>
      </c>
      <c r="DC56" s="190" t="str">
        <f t="shared" si="73"/>
        <v/>
      </c>
      <c r="DD56" s="190" t="str">
        <f t="shared" si="73"/>
        <v/>
      </c>
      <c r="DE56" s="190" t="str">
        <f t="shared" si="73"/>
        <v/>
      </c>
      <c r="DF56" s="190" t="str">
        <f t="shared" si="73"/>
        <v/>
      </c>
      <c r="DG56" s="190" t="str">
        <f t="shared" si="73"/>
        <v/>
      </c>
      <c r="DH56" s="190" t="str">
        <f t="shared" si="73"/>
        <v/>
      </c>
      <c r="DI56" s="190" t="str">
        <f t="shared" si="73"/>
        <v/>
      </c>
      <c r="DJ56" s="190" t="str">
        <f t="shared" si="73"/>
        <v/>
      </c>
      <c r="DK56" s="190" t="str">
        <f t="shared" si="73"/>
        <v/>
      </c>
      <c r="DL56" s="190" t="str">
        <f t="shared" si="73"/>
        <v/>
      </c>
      <c r="DM56" s="190" t="str">
        <f t="shared" si="73"/>
        <v/>
      </c>
      <c r="DN56" s="190" t="str">
        <f t="shared" si="73"/>
        <v/>
      </c>
      <c r="DO56" s="190" t="str">
        <f t="shared" si="73"/>
        <v/>
      </c>
      <c r="DP56" s="190" t="str">
        <f t="shared" si="73"/>
        <v/>
      </c>
      <c r="DQ56" s="190" t="str">
        <f t="shared" si="73"/>
        <v/>
      </c>
      <c r="DR56" s="190" t="str">
        <f t="shared" si="73"/>
        <v/>
      </c>
      <c r="DS56" s="190" t="str">
        <f t="shared" si="73"/>
        <v/>
      </c>
      <c r="DT56" s="190" t="str">
        <f t="shared" si="73"/>
        <v/>
      </c>
      <c r="DU56" s="190" t="str">
        <f t="shared" si="73"/>
        <v/>
      </c>
      <c r="DV56" s="190" t="str">
        <f t="shared" si="73"/>
        <v/>
      </c>
      <c r="DW56" s="190" t="str">
        <f t="shared" si="73"/>
        <v/>
      </c>
      <c r="DX56" s="190" t="str">
        <f t="shared" si="73"/>
        <v/>
      </c>
      <c r="DY56" s="190" t="str">
        <f t="shared" si="73"/>
        <v/>
      </c>
      <c r="DZ56" s="190" t="str">
        <f t="shared" si="73"/>
        <v/>
      </c>
      <c r="EA56" s="190" t="str">
        <f t="shared" si="73"/>
        <v/>
      </c>
      <c r="EB56" s="190" t="str">
        <f t="shared" si="73"/>
        <v/>
      </c>
      <c r="EC56" s="190" t="str">
        <f t="shared" si="73"/>
        <v/>
      </c>
      <c r="ED56" s="190" t="str">
        <f t="shared" si="73"/>
        <v/>
      </c>
      <c r="EE56" s="206" t="str">
        <f t="shared" si="16"/>
        <v/>
      </c>
      <c r="EF56" s="207" t="e">
        <f t="shared" si="68"/>
        <v>#N/A</v>
      </c>
      <c r="EG56" s="207" t="e">
        <f t="shared" si="68"/>
        <v>#N/A</v>
      </c>
      <c r="EH56" s="207" t="e">
        <f t="shared" si="68"/>
        <v>#N/A</v>
      </c>
      <c r="EI56" s="207" t="e">
        <f t="shared" si="68"/>
        <v>#N/A</v>
      </c>
      <c r="EJ56" s="207" t="e">
        <f t="shared" si="68"/>
        <v>#N/A</v>
      </c>
      <c r="EK56" s="207" t="e">
        <f t="shared" si="68"/>
        <v>#N/A</v>
      </c>
      <c r="EL56" s="207" t="e">
        <f t="shared" si="68"/>
        <v>#N/A</v>
      </c>
      <c r="EM56" s="207" t="e">
        <f t="shared" si="68"/>
        <v>#N/A</v>
      </c>
      <c r="EN56" s="207" t="e">
        <f t="shared" si="68"/>
        <v>#N/A</v>
      </c>
      <c r="EO56" s="207" t="e">
        <f t="shared" si="68"/>
        <v>#N/A</v>
      </c>
      <c r="EP56" s="207" t="e">
        <f t="shared" si="68"/>
        <v>#N/A</v>
      </c>
      <c r="EQ56" s="207" t="e">
        <f t="shared" si="68"/>
        <v>#N/A</v>
      </c>
      <c r="ER56" s="207" t="e">
        <f t="shared" si="68"/>
        <v>#N/A</v>
      </c>
      <c r="ES56" s="207" t="e">
        <f t="shared" si="68"/>
        <v>#N/A</v>
      </c>
      <c r="ET56" s="207" t="e">
        <f t="shared" si="68"/>
        <v>#N/A</v>
      </c>
      <c r="EU56" s="207" t="e">
        <f t="shared" si="65"/>
        <v>#N/A</v>
      </c>
      <c r="EV56" s="207" t="e">
        <f t="shared" si="60"/>
        <v>#N/A</v>
      </c>
      <c r="EW56" s="207" t="e">
        <f t="shared" si="60"/>
        <v>#N/A</v>
      </c>
      <c r="EX56" s="207" t="e">
        <f t="shared" si="60"/>
        <v>#N/A</v>
      </c>
      <c r="EY56" s="207" t="e">
        <f t="shared" si="60"/>
        <v>#N/A</v>
      </c>
      <c r="EZ56" s="207" t="e">
        <f t="shared" si="60"/>
        <v>#N/A</v>
      </c>
      <c r="FA56" s="207" t="e">
        <f t="shared" si="60"/>
        <v>#N/A</v>
      </c>
      <c r="FB56" s="207" t="e">
        <f t="shared" si="60"/>
        <v>#N/A</v>
      </c>
      <c r="FC56" s="207" t="e">
        <f t="shared" si="56"/>
        <v>#N/A</v>
      </c>
      <c r="FD56" s="207" t="e">
        <f t="shared" si="56"/>
        <v>#N/A</v>
      </c>
      <c r="FE56" s="207" t="e">
        <f t="shared" si="56"/>
        <v>#N/A</v>
      </c>
      <c r="FF56" s="207" t="e">
        <f t="shared" si="56"/>
        <v>#N/A</v>
      </c>
      <c r="FG56" s="207" t="e">
        <f t="shared" si="56"/>
        <v>#N/A</v>
      </c>
      <c r="FH56" s="207" t="e">
        <f t="shared" si="56"/>
        <v>#N/A</v>
      </c>
      <c r="FI56" s="207" t="e">
        <f t="shared" si="56"/>
        <v>#N/A</v>
      </c>
      <c r="FJ56" s="207" t="e">
        <f t="shared" si="56"/>
        <v>#N/A</v>
      </c>
      <c r="FK56" s="207" t="e">
        <f t="shared" si="56"/>
        <v>#N/A</v>
      </c>
      <c r="FL56" s="207" t="e">
        <f t="shared" si="56"/>
        <v>#N/A</v>
      </c>
      <c r="FM56" s="207" t="e">
        <f t="shared" si="56"/>
        <v>#N/A</v>
      </c>
      <c r="FN56" s="207" t="e">
        <f t="shared" si="56"/>
        <v>#N/A</v>
      </c>
      <c r="FO56" s="207" t="e">
        <f t="shared" si="56"/>
        <v>#N/A</v>
      </c>
      <c r="FP56" s="207" t="e">
        <f t="shared" si="56"/>
        <v>#N/A</v>
      </c>
      <c r="FQ56" s="207" t="e">
        <f t="shared" si="56"/>
        <v>#N/A</v>
      </c>
      <c r="FR56" s="207" t="e">
        <f t="shared" si="56"/>
        <v>#N/A</v>
      </c>
      <c r="FS56" s="207" t="e">
        <f t="shared" si="76"/>
        <v>#N/A</v>
      </c>
      <c r="FT56" s="207" t="e">
        <f t="shared" si="76"/>
        <v>#N/A</v>
      </c>
      <c r="FU56" s="207" t="e">
        <f t="shared" si="76"/>
        <v>#N/A</v>
      </c>
      <c r="FV56" s="207" t="e">
        <f t="shared" si="76"/>
        <v>#N/A</v>
      </c>
      <c r="FW56" s="207" t="e">
        <f t="shared" si="74"/>
        <v>#N/A</v>
      </c>
      <c r="FX56" s="207" t="e">
        <f t="shared" si="61"/>
        <v>#N/A</v>
      </c>
      <c r="FY56" s="207" t="e">
        <f t="shared" si="61"/>
        <v>#N/A</v>
      </c>
      <c r="FZ56" s="207" t="e">
        <f t="shared" si="61"/>
        <v>#N/A</v>
      </c>
      <c r="GA56" s="207" t="e">
        <f t="shared" si="61"/>
        <v>#N/A</v>
      </c>
      <c r="GB56" s="207" t="e">
        <f t="shared" si="61"/>
        <v>#N/A</v>
      </c>
      <c r="GC56" s="207" t="e">
        <f t="shared" si="61"/>
        <v>#N/A</v>
      </c>
      <c r="GD56" s="207" t="e">
        <f t="shared" si="61"/>
        <v>#N/A</v>
      </c>
      <c r="GE56" s="207" t="e">
        <f t="shared" si="61"/>
        <v>#N/A</v>
      </c>
      <c r="GF56" s="207" t="e">
        <f t="shared" si="61"/>
        <v>#N/A</v>
      </c>
      <c r="GG56" s="207" t="e">
        <f t="shared" si="61"/>
        <v>#N/A</v>
      </c>
      <c r="GH56" s="207" t="e">
        <f t="shared" si="61"/>
        <v>#N/A</v>
      </c>
      <c r="GI56" s="207" t="e">
        <f t="shared" si="61"/>
        <v>#N/A</v>
      </c>
      <c r="GJ56" s="207" t="e">
        <f t="shared" si="61"/>
        <v>#N/A</v>
      </c>
      <c r="GK56" s="207" t="e">
        <f t="shared" si="61"/>
        <v>#N/A</v>
      </c>
      <c r="GL56" s="207" t="e">
        <f t="shared" si="78"/>
        <v>#N/A</v>
      </c>
      <c r="GM56" s="207" t="e">
        <f t="shared" si="78"/>
        <v>#N/A</v>
      </c>
      <c r="GN56" s="207" t="e">
        <f t="shared" si="78"/>
        <v>#N/A</v>
      </c>
      <c r="GO56" s="207" t="e">
        <f t="shared" si="58"/>
        <v>#N/A</v>
      </c>
      <c r="GP56" s="207" t="e">
        <f t="shared" si="58"/>
        <v>#N/A</v>
      </c>
      <c r="GQ56" s="207" t="e">
        <f t="shared" si="58"/>
        <v>#N/A</v>
      </c>
      <c r="GR56" s="207" t="e">
        <f t="shared" si="58"/>
        <v>#N/A</v>
      </c>
      <c r="GS56" s="207" t="e">
        <f t="shared" si="58"/>
        <v>#N/A</v>
      </c>
      <c r="GT56" s="207" t="e">
        <f t="shared" si="58"/>
        <v>#N/A</v>
      </c>
      <c r="GU56" s="207" t="e">
        <f t="shared" si="58"/>
        <v>#N/A</v>
      </c>
      <c r="GV56" s="207" t="e">
        <f t="shared" si="58"/>
        <v>#N/A</v>
      </c>
      <c r="GW56" s="207" t="e">
        <f t="shared" si="58"/>
        <v>#N/A</v>
      </c>
      <c r="GX56" s="207" t="e">
        <f t="shared" si="58"/>
        <v>#N/A</v>
      </c>
      <c r="GY56" s="207" t="e">
        <f t="shared" si="58"/>
        <v>#N/A</v>
      </c>
      <c r="GZ56" s="207" t="e">
        <f t="shared" si="58"/>
        <v>#N/A</v>
      </c>
      <c r="HA56" s="207" t="e">
        <f t="shared" si="58"/>
        <v>#N/A</v>
      </c>
      <c r="HB56" s="207" t="e">
        <f t="shared" si="58"/>
        <v>#N/A</v>
      </c>
      <c r="HC56" s="207" t="e">
        <f t="shared" si="58"/>
        <v>#N/A</v>
      </c>
      <c r="HD56" s="207" t="e">
        <f t="shared" si="58"/>
        <v>#N/A</v>
      </c>
      <c r="HE56" s="207" t="e">
        <f t="shared" si="77"/>
        <v>#N/A</v>
      </c>
      <c r="HF56" s="207" t="e">
        <f t="shared" si="55"/>
        <v>#N/A</v>
      </c>
      <c r="HG56" s="207" t="e">
        <f t="shared" si="55"/>
        <v>#N/A</v>
      </c>
      <c r="HH56" s="207" t="e">
        <f t="shared" si="55"/>
        <v>#N/A</v>
      </c>
      <c r="HI56" s="207" t="e">
        <f t="shared" si="55"/>
        <v>#N/A</v>
      </c>
      <c r="HJ56" s="207" t="e">
        <f t="shared" si="55"/>
        <v>#N/A</v>
      </c>
      <c r="HK56" s="207" t="e">
        <f t="shared" si="55"/>
        <v>#N/A</v>
      </c>
      <c r="HL56" s="207" t="e">
        <f t="shared" si="55"/>
        <v>#N/A</v>
      </c>
      <c r="HM56" s="207" t="e">
        <f t="shared" si="55"/>
        <v>#N/A</v>
      </c>
      <c r="HN56" s="207" t="e">
        <f t="shared" si="55"/>
        <v>#N/A</v>
      </c>
      <c r="HO56" s="207" t="e">
        <f t="shared" si="55"/>
        <v>#N/A</v>
      </c>
      <c r="HP56" s="207" t="e">
        <f t="shared" si="55"/>
        <v>#N/A</v>
      </c>
      <c r="HQ56" s="207" t="e">
        <f t="shared" si="55"/>
        <v>#N/A</v>
      </c>
      <c r="HR56" s="207" t="e">
        <f t="shared" si="55"/>
        <v>#N/A</v>
      </c>
      <c r="HS56" s="207" t="e">
        <f t="shared" si="55"/>
        <v>#N/A</v>
      </c>
      <c r="HT56" s="207" t="e">
        <f t="shared" si="55"/>
        <v>#N/A</v>
      </c>
      <c r="HU56" s="207" t="e">
        <f t="shared" si="55"/>
        <v>#N/A</v>
      </c>
      <c r="HV56" s="207" t="e">
        <f t="shared" ref="HV56:HV103" si="81">IF(ISNONTEXT($Q56),IF($G56="R",_xlfn.BETA.DIST(DY56,$M56,$N56,FALSE,$B56,$D56),_xlfn.BETA.DIST(DY56,$N56,$M56,FALSE,$B56,$D56)),NA())</f>
        <v>#N/A</v>
      </c>
      <c r="HW56" s="207" t="e">
        <f t="shared" si="79"/>
        <v>#N/A</v>
      </c>
      <c r="HX56" s="207" t="e">
        <f t="shared" si="66"/>
        <v>#N/A</v>
      </c>
      <c r="HY56" s="207" t="e">
        <f t="shared" si="63"/>
        <v>#N/A</v>
      </c>
      <c r="HZ56" s="207" t="e">
        <f t="shared" si="63"/>
        <v>#N/A</v>
      </c>
      <c r="IA56" s="207" t="e">
        <f t="shared" si="45"/>
        <v>#N/A</v>
      </c>
      <c r="IB56" s="207" t="e">
        <f t="shared" si="27"/>
        <v>#N/A</v>
      </c>
    </row>
    <row r="57" spans="1:236" hidden="1" x14ac:dyDescent="0.25">
      <c r="A57" s="22">
        <v>54</v>
      </c>
      <c r="B57" s="124"/>
      <c r="C57" s="124"/>
      <c r="D57" s="124"/>
      <c r="E57" s="119" t="str">
        <f t="shared" si="10"/>
        <v/>
      </c>
      <c r="F57" s="23" t="str">
        <f t="shared" si="11"/>
        <v/>
      </c>
      <c r="G57" s="24" t="str">
        <f t="shared" si="12"/>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0"/>
        <v/>
      </c>
      <c r="K57" s="26"/>
      <c r="L57" s="24" t="str">
        <f>IF(OR(F57="",K57=""),"",MATCH(K57,Confidence!$A$1:$A$10,0))</f>
        <v/>
      </c>
      <c r="M57" s="27" t="str">
        <f t="shared" si="1"/>
        <v/>
      </c>
      <c r="N57" s="27" t="str">
        <f t="shared" si="2"/>
        <v/>
      </c>
      <c r="O57" s="24"/>
      <c r="P57" s="111" t="str">
        <f t="shared" si="3"/>
        <v/>
      </c>
      <c r="Q57" s="111" t="str">
        <f t="shared" si="4"/>
        <v/>
      </c>
      <c r="R57" s="39" t="str">
        <f t="shared" si="5"/>
        <v/>
      </c>
      <c r="S57" s="124"/>
      <c r="T57" s="218" t="str">
        <f>IF(AND(B57&gt;0,C57&gt;0,D57&gt;0,M57&gt;0,N57&gt;0,S57&gt;0,NOT(K57="")),ABS(VLOOKUP($S$1,VLookups!$A$28:$B$29,2,FALSE)-_xlfn.BETA.DIST(S57,IF(G57="L",N57,M57),IF(G57="L",M57,N57),TRUE,B57,D57)),"")</f>
        <v/>
      </c>
      <c r="U57" s="121" t="str">
        <f>IF(OR($M57="",$N57=""),"",_xlfn.BETA.INV(ABS(VLOOKUP($S$1,VLookups!$A$28:$B$29,2,FALSE)-U$3),IF($G57="L",$N57,$M57),IF($G57="L",$M57,$N57),$B57,$D57))</f>
        <v/>
      </c>
      <c r="V57" s="122" t="str">
        <f>IF(OR($M57="",$N57=""),"",_xlfn.BETA.INV(ABS(VLOOKUP($S$1,VLookups!$A$28:$B$29,2,FALSE)-V$3),IF($G57="L",$N57,$M57),IF($G57="L",$M57,$N57),$B57,$D57))</f>
        <v/>
      </c>
      <c r="W57" s="121" t="str">
        <f>IF(OR($M57="",$N57=""),"",_xlfn.BETA.INV(ABS(VLOOKUP($S$1,VLookups!$A$28:$B$29,2,FALSE)-W$3),IF($G57="L",$N57,$M57),IF($G57="L",$M57,$N57),$B57,$D57))</f>
        <v/>
      </c>
      <c r="X57" s="122" t="str">
        <f>IF(OR($M57="",$N57=""),"",_xlfn.BETA.INV(ABS(VLOOKUP($S$1,VLookups!$A$28:$B$29,2,FALSE)-X$3),IF($G57="L",$N57,$M57),IF($G57="L",$M57,$N57),$B57,$D57))</f>
        <v/>
      </c>
      <c r="Y57" s="121" t="str">
        <f>IF(OR($M57="",$N57=""),"",_xlfn.BETA.INV(ABS(VLOOKUP($S$1,VLookups!$A$28:$B$29,2,FALSE)-Y$3),IF($G57="L",$N57,$M57),IF($G57="L",$M57,$N57),$B57,$D57))</f>
        <v/>
      </c>
      <c r="Z57" s="122" t="str">
        <f>IF(OR($M57="",$N57=""),"",_xlfn.BETA.INV(ABS(VLOOKUP($S$1,VLookups!$A$28:$B$29,2,FALSE)-Z$3),IF($G57="L",$N57,$M57),IF($G57="L",$M57,$N57),$B57,$D57))</f>
        <v/>
      </c>
      <c r="AA57" s="121" t="str">
        <f>IF(OR($M57="",$N57=""),"",_xlfn.BETA.INV(ABS(VLOOKUP($S$1,VLookups!$A$28:$B$29,2,FALSE)-AA$3),IF($G57="L",$N57,$M57),IF($G57="L",$M57,$N57),$B57,$D57))</f>
        <v/>
      </c>
      <c r="AB57" s="122" t="str">
        <f>IF(OR($M57="",$N57=""),"",_xlfn.BETA.INV(ABS(VLOOKUP($S$1,VLookups!$A$28:$B$29,2,FALSE)-AB$3),IF($G57="L",$N57,$M57),IF($G57="L",$M57,$N57),$B57,$D57))</f>
        <v/>
      </c>
      <c r="AC57" s="121" t="str">
        <f>IF(OR($M57="",$N57=""),"",_xlfn.BETA.INV(ABS(VLOOKUP($S$1,VLookups!$A$28:$B$29,2,FALSE)-AC$3),IF($G57="L",$N57,$M57),IF($G57="L",$M57,$N57),$B57,$D57))</f>
        <v/>
      </c>
      <c r="AD57" s="122" t="str">
        <f>IF(OR($M57="",$N57=""),"",_xlfn.BETA.INV(ABS(VLOOKUP($S$1,VLookups!$A$28:$B$29,2,FALSE)-AD$3),IF($G57="L",$N57,$M57),IF($G57="L",$M57,$N57),$B57,$D57))</f>
        <v/>
      </c>
      <c r="AE57" s="121" t="str">
        <f>IF(OR($M57="",$N57=""),"",_xlfn.BETA.INV(ABS(VLOOKUP($S$1,VLookups!$A$28:$B$29,2,FALSE)-AE$3),IF($G57="L",$N57,$M57),IF($G57="L",$M57,$N57),$B57,$D57))</f>
        <v/>
      </c>
      <c r="AF57" s="122" t="str">
        <f>IF(OR($M57="",$N57=""),"",_xlfn.BETA.INV(ABS(VLOOKUP($S$1,VLookups!$A$28:$B$29,2,FALSE)-AF$3),IF($G57="L",$N57,$M57),IF($G57="L",$M57,$N57),$B57,$D57))</f>
        <v/>
      </c>
      <c r="AG57" s="17"/>
      <c r="AH57" s="208" t="str">
        <f t="shared" si="13"/>
        <v/>
      </c>
      <c r="AI57" s="206" t="str">
        <f t="shared" si="14"/>
        <v/>
      </c>
      <c r="AJ57" s="190" t="str">
        <f t="shared" ref="AJ57:CU60" si="82">IF(ISNONTEXT($AH57),AI57+$AH57,"")</f>
        <v/>
      </c>
      <c r="AK57" s="190" t="str">
        <f t="shared" si="82"/>
        <v/>
      </c>
      <c r="AL57" s="190" t="str">
        <f t="shared" si="82"/>
        <v/>
      </c>
      <c r="AM57" s="190" t="str">
        <f t="shared" si="82"/>
        <v/>
      </c>
      <c r="AN57" s="190" t="str">
        <f t="shared" si="82"/>
        <v/>
      </c>
      <c r="AO57" s="190" t="str">
        <f t="shared" si="82"/>
        <v/>
      </c>
      <c r="AP57" s="190" t="str">
        <f t="shared" si="82"/>
        <v/>
      </c>
      <c r="AQ57" s="190" t="str">
        <f t="shared" si="82"/>
        <v/>
      </c>
      <c r="AR57" s="190" t="str">
        <f t="shared" si="82"/>
        <v/>
      </c>
      <c r="AS57" s="190" t="str">
        <f t="shared" si="82"/>
        <v/>
      </c>
      <c r="AT57" s="190" t="str">
        <f t="shared" si="82"/>
        <v/>
      </c>
      <c r="AU57" s="190" t="str">
        <f t="shared" si="82"/>
        <v/>
      </c>
      <c r="AV57" s="190" t="str">
        <f t="shared" si="82"/>
        <v/>
      </c>
      <c r="AW57" s="190" t="str">
        <f t="shared" si="82"/>
        <v/>
      </c>
      <c r="AX57" s="190" t="str">
        <f t="shared" si="82"/>
        <v/>
      </c>
      <c r="AY57" s="190" t="str">
        <f t="shared" si="82"/>
        <v/>
      </c>
      <c r="AZ57" s="190" t="str">
        <f t="shared" si="82"/>
        <v/>
      </c>
      <c r="BA57" s="190" t="str">
        <f t="shared" si="82"/>
        <v/>
      </c>
      <c r="BB57" s="190" t="str">
        <f t="shared" si="82"/>
        <v/>
      </c>
      <c r="BC57" s="190" t="str">
        <f t="shared" si="82"/>
        <v/>
      </c>
      <c r="BD57" s="190" t="str">
        <f t="shared" si="82"/>
        <v/>
      </c>
      <c r="BE57" s="190" t="str">
        <f t="shared" si="82"/>
        <v/>
      </c>
      <c r="BF57" s="190" t="str">
        <f t="shared" si="82"/>
        <v/>
      </c>
      <c r="BG57" s="190" t="str">
        <f t="shared" si="82"/>
        <v/>
      </c>
      <c r="BH57" s="190" t="str">
        <f t="shared" si="82"/>
        <v/>
      </c>
      <c r="BI57" s="190" t="str">
        <f t="shared" si="82"/>
        <v/>
      </c>
      <c r="BJ57" s="190" t="str">
        <f t="shared" si="82"/>
        <v/>
      </c>
      <c r="BK57" s="190" t="str">
        <f t="shared" si="82"/>
        <v/>
      </c>
      <c r="BL57" s="190" t="str">
        <f t="shared" si="82"/>
        <v/>
      </c>
      <c r="BM57" s="190" t="str">
        <f t="shared" si="82"/>
        <v/>
      </c>
      <c r="BN57" s="190" t="str">
        <f t="shared" si="82"/>
        <v/>
      </c>
      <c r="BO57" s="190" t="str">
        <f t="shared" si="82"/>
        <v/>
      </c>
      <c r="BP57" s="190" t="str">
        <f t="shared" si="82"/>
        <v/>
      </c>
      <c r="BQ57" s="190" t="str">
        <f t="shared" si="82"/>
        <v/>
      </c>
      <c r="BR57" s="190" t="str">
        <f t="shared" si="82"/>
        <v/>
      </c>
      <c r="BS57" s="190" t="str">
        <f t="shared" si="82"/>
        <v/>
      </c>
      <c r="BT57" s="190" t="str">
        <f t="shared" si="82"/>
        <v/>
      </c>
      <c r="BU57" s="190" t="str">
        <f t="shared" si="82"/>
        <v/>
      </c>
      <c r="BV57" s="190" t="str">
        <f t="shared" si="82"/>
        <v/>
      </c>
      <c r="BW57" s="190" t="str">
        <f t="shared" si="82"/>
        <v/>
      </c>
      <c r="BX57" s="190" t="str">
        <f t="shared" si="82"/>
        <v/>
      </c>
      <c r="BY57" s="190" t="str">
        <f t="shared" si="82"/>
        <v/>
      </c>
      <c r="BZ57" s="190" t="str">
        <f t="shared" si="82"/>
        <v/>
      </c>
      <c r="CA57" s="190" t="str">
        <f t="shared" si="82"/>
        <v/>
      </c>
      <c r="CB57" s="190" t="str">
        <f t="shared" si="82"/>
        <v/>
      </c>
      <c r="CC57" s="190" t="str">
        <f t="shared" si="82"/>
        <v/>
      </c>
      <c r="CD57" s="190" t="str">
        <f t="shared" si="82"/>
        <v/>
      </c>
      <c r="CE57" s="190" t="str">
        <f t="shared" si="82"/>
        <v/>
      </c>
      <c r="CF57" s="190" t="str">
        <f t="shared" si="82"/>
        <v/>
      </c>
      <c r="CG57" s="190" t="str">
        <f t="shared" si="82"/>
        <v/>
      </c>
      <c r="CH57" s="190" t="str">
        <f t="shared" si="82"/>
        <v/>
      </c>
      <c r="CI57" s="190" t="str">
        <f t="shared" si="82"/>
        <v/>
      </c>
      <c r="CJ57" s="190" t="str">
        <f t="shared" si="82"/>
        <v/>
      </c>
      <c r="CK57" s="190" t="str">
        <f t="shared" si="82"/>
        <v/>
      </c>
      <c r="CL57" s="190" t="str">
        <f t="shared" si="82"/>
        <v/>
      </c>
      <c r="CM57" s="190" t="str">
        <f t="shared" si="82"/>
        <v/>
      </c>
      <c r="CN57" s="190" t="str">
        <f t="shared" si="82"/>
        <v/>
      </c>
      <c r="CO57" s="190" t="str">
        <f t="shared" si="82"/>
        <v/>
      </c>
      <c r="CP57" s="190" t="str">
        <f t="shared" si="82"/>
        <v/>
      </c>
      <c r="CQ57" s="190" t="str">
        <f t="shared" si="82"/>
        <v/>
      </c>
      <c r="CR57" s="190" t="str">
        <f t="shared" si="82"/>
        <v/>
      </c>
      <c r="CS57" s="190" t="str">
        <f t="shared" si="82"/>
        <v/>
      </c>
      <c r="CT57" s="190" t="str">
        <f t="shared" si="82"/>
        <v/>
      </c>
      <c r="CU57" s="190" t="str">
        <f t="shared" si="82"/>
        <v/>
      </c>
      <c r="CV57" s="190" t="str">
        <f t="shared" si="73"/>
        <v/>
      </c>
      <c r="CW57" s="190" t="str">
        <f t="shared" si="73"/>
        <v/>
      </c>
      <c r="CX57" s="190" t="str">
        <f t="shared" si="73"/>
        <v/>
      </c>
      <c r="CY57" s="190" t="str">
        <f t="shared" si="73"/>
        <v/>
      </c>
      <c r="CZ57" s="190" t="str">
        <f t="shared" si="73"/>
        <v/>
      </c>
      <c r="DA57" s="190" t="str">
        <f t="shared" si="73"/>
        <v/>
      </c>
      <c r="DB57" s="190" t="str">
        <f t="shared" si="73"/>
        <v/>
      </c>
      <c r="DC57" s="190" t="str">
        <f t="shared" si="73"/>
        <v/>
      </c>
      <c r="DD57" s="190" t="str">
        <f t="shared" si="73"/>
        <v/>
      </c>
      <c r="DE57" s="190" t="str">
        <f t="shared" si="73"/>
        <v/>
      </c>
      <c r="DF57" s="190" t="str">
        <f t="shared" si="73"/>
        <v/>
      </c>
      <c r="DG57" s="190" t="str">
        <f t="shared" si="73"/>
        <v/>
      </c>
      <c r="DH57" s="190" t="str">
        <f t="shared" si="73"/>
        <v/>
      </c>
      <c r="DI57" s="190" t="str">
        <f t="shared" si="73"/>
        <v/>
      </c>
      <c r="DJ57" s="190" t="str">
        <f t="shared" si="73"/>
        <v/>
      </c>
      <c r="DK57" s="190" t="str">
        <f t="shared" si="73"/>
        <v/>
      </c>
      <c r="DL57" s="190" t="str">
        <f t="shared" si="73"/>
        <v/>
      </c>
      <c r="DM57" s="190" t="str">
        <f t="shared" si="73"/>
        <v/>
      </c>
      <c r="DN57" s="190" t="str">
        <f t="shared" si="73"/>
        <v/>
      </c>
      <c r="DO57" s="190" t="str">
        <f t="shared" si="73"/>
        <v/>
      </c>
      <c r="DP57" s="190" t="str">
        <f t="shared" si="73"/>
        <v/>
      </c>
      <c r="DQ57" s="190" t="str">
        <f t="shared" si="73"/>
        <v/>
      </c>
      <c r="DR57" s="190" t="str">
        <f t="shared" si="73"/>
        <v/>
      </c>
      <c r="DS57" s="190" t="str">
        <f t="shared" si="73"/>
        <v/>
      </c>
      <c r="DT57" s="190" t="str">
        <f t="shared" si="73"/>
        <v/>
      </c>
      <c r="DU57" s="190" t="str">
        <f t="shared" si="73"/>
        <v/>
      </c>
      <c r="DV57" s="190" t="str">
        <f t="shared" si="73"/>
        <v/>
      </c>
      <c r="DW57" s="190" t="str">
        <f t="shared" si="73"/>
        <v/>
      </c>
      <c r="DX57" s="190" t="str">
        <f t="shared" si="73"/>
        <v/>
      </c>
      <c r="DY57" s="190" t="str">
        <f t="shared" si="73"/>
        <v/>
      </c>
      <c r="DZ57" s="190" t="str">
        <f t="shared" si="73"/>
        <v/>
      </c>
      <c r="EA57" s="190" t="str">
        <f t="shared" si="73"/>
        <v/>
      </c>
      <c r="EB57" s="190" t="str">
        <f t="shared" si="73"/>
        <v/>
      </c>
      <c r="EC57" s="190" t="str">
        <f t="shared" si="73"/>
        <v/>
      </c>
      <c r="ED57" s="190" t="str">
        <f t="shared" si="73"/>
        <v/>
      </c>
      <c r="EE57" s="206" t="str">
        <f t="shared" si="16"/>
        <v/>
      </c>
      <c r="EF57" s="207" t="e">
        <f t="shared" si="68"/>
        <v>#N/A</v>
      </c>
      <c r="EG57" s="207" t="e">
        <f t="shared" si="68"/>
        <v>#N/A</v>
      </c>
      <c r="EH57" s="207" t="e">
        <f t="shared" si="68"/>
        <v>#N/A</v>
      </c>
      <c r="EI57" s="207" t="e">
        <f t="shared" si="68"/>
        <v>#N/A</v>
      </c>
      <c r="EJ57" s="207" t="e">
        <f t="shared" si="68"/>
        <v>#N/A</v>
      </c>
      <c r="EK57" s="207" t="e">
        <f t="shared" si="68"/>
        <v>#N/A</v>
      </c>
      <c r="EL57" s="207" t="e">
        <f t="shared" si="68"/>
        <v>#N/A</v>
      </c>
      <c r="EM57" s="207" t="e">
        <f t="shared" si="68"/>
        <v>#N/A</v>
      </c>
      <c r="EN57" s="207" t="e">
        <f t="shared" si="68"/>
        <v>#N/A</v>
      </c>
      <c r="EO57" s="207" t="e">
        <f t="shared" si="68"/>
        <v>#N/A</v>
      </c>
      <c r="EP57" s="207" t="e">
        <f t="shared" si="68"/>
        <v>#N/A</v>
      </c>
      <c r="EQ57" s="207" t="e">
        <f t="shared" si="68"/>
        <v>#N/A</v>
      </c>
      <c r="ER57" s="207" t="e">
        <f t="shared" si="68"/>
        <v>#N/A</v>
      </c>
      <c r="ES57" s="207" t="e">
        <f t="shared" si="68"/>
        <v>#N/A</v>
      </c>
      <c r="ET57" s="207" t="e">
        <f t="shared" si="68"/>
        <v>#N/A</v>
      </c>
      <c r="EU57" s="207" t="e">
        <f t="shared" si="65"/>
        <v>#N/A</v>
      </c>
      <c r="EV57" s="207" t="e">
        <f t="shared" si="60"/>
        <v>#N/A</v>
      </c>
      <c r="EW57" s="207" t="e">
        <f t="shared" si="60"/>
        <v>#N/A</v>
      </c>
      <c r="EX57" s="207" t="e">
        <f t="shared" si="60"/>
        <v>#N/A</v>
      </c>
      <c r="EY57" s="207" t="e">
        <f t="shared" si="60"/>
        <v>#N/A</v>
      </c>
      <c r="EZ57" s="207" t="e">
        <f t="shared" si="60"/>
        <v>#N/A</v>
      </c>
      <c r="FA57" s="207" t="e">
        <f t="shared" si="60"/>
        <v>#N/A</v>
      </c>
      <c r="FB57" s="207" t="e">
        <f t="shared" si="60"/>
        <v>#N/A</v>
      </c>
      <c r="FC57" s="207" t="e">
        <f t="shared" si="56"/>
        <v>#N/A</v>
      </c>
      <c r="FD57" s="207" t="e">
        <f t="shared" si="56"/>
        <v>#N/A</v>
      </c>
      <c r="FE57" s="207" t="e">
        <f t="shared" si="56"/>
        <v>#N/A</v>
      </c>
      <c r="FF57" s="207" t="e">
        <f t="shared" si="56"/>
        <v>#N/A</v>
      </c>
      <c r="FG57" s="207" t="e">
        <f t="shared" si="56"/>
        <v>#N/A</v>
      </c>
      <c r="FH57" s="207" t="e">
        <f t="shared" si="56"/>
        <v>#N/A</v>
      </c>
      <c r="FI57" s="207" t="e">
        <f t="shared" si="56"/>
        <v>#N/A</v>
      </c>
      <c r="FJ57" s="207" t="e">
        <f t="shared" si="56"/>
        <v>#N/A</v>
      </c>
      <c r="FK57" s="207" t="e">
        <f t="shared" si="56"/>
        <v>#N/A</v>
      </c>
      <c r="FL57" s="207" t="e">
        <f t="shared" si="56"/>
        <v>#N/A</v>
      </c>
      <c r="FM57" s="207" t="e">
        <f t="shared" si="56"/>
        <v>#N/A</v>
      </c>
      <c r="FN57" s="207" t="e">
        <f t="shared" si="56"/>
        <v>#N/A</v>
      </c>
      <c r="FO57" s="207" t="e">
        <f t="shared" si="56"/>
        <v>#N/A</v>
      </c>
      <c r="FP57" s="207" t="e">
        <f t="shared" si="56"/>
        <v>#N/A</v>
      </c>
      <c r="FQ57" s="207" t="e">
        <f t="shared" si="56"/>
        <v>#N/A</v>
      </c>
      <c r="FR57" s="207" t="e">
        <f t="shared" si="56"/>
        <v>#N/A</v>
      </c>
      <c r="FS57" s="207" t="e">
        <f t="shared" si="76"/>
        <v>#N/A</v>
      </c>
      <c r="FT57" s="207" t="e">
        <f t="shared" si="76"/>
        <v>#N/A</v>
      </c>
      <c r="FU57" s="207" t="e">
        <f t="shared" si="76"/>
        <v>#N/A</v>
      </c>
      <c r="FV57" s="207" t="e">
        <f t="shared" si="76"/>
        <v>#N/A</v>
      </c>
      <c r="FW57" s="207" t="e">
        <f t="shared" si="74"/>
        <v>#N/A</v>
      </c>
      <c r="FX57" s="207" t="e">
        <f t="shared" si="61"/>
        <v>#N/A</v>
      </c>
      <c r="FY57" s="207" t="e">
        <f t="shared" si="61"/>
        <v>#N/A</v>
      </c>
      <c r="FZ57" s="207" t="e">
        <f t="shared" si="61"/>
        <v>#N/A</v>
      </c>
      <c r="GA57" s="207" t="e">
        <f t="shared" si="61"/>
        <v>#N/A</v>
      </c>
      <c r="GB57" s="207" t="e">
        <f t="shared" si="61"/>
        <v>#N/A</v>
      </c>
      <c r="GC57" s="207" t="e">
        <f t="shared" si="61"/>
        <v>#N/A</v>
      </c>
      <c r="GD57" s="207" t="e">
        <f t="shared" si="61"/>
        <v>#N/A</v>
      </c>
      <c r="GE57" s="207" t="e">
        <f t="shared" si="61"/>
        <v>#N/A</v>
      </c>
      <c r="GF57" s="207" t="e">
        <f t="shared" si="61"/>
        <v>#N/A</v>
      </c>
      <c r="GG57" s="207" t="e">
        <f t="shared" si="61"/>
        <v>#N/A</v>
      </c>
      <c r="GH57" s="207" t="e">
        <f t="shared" si="61"/>
        <v>#N/A</v>
      </c>
      <c r="GI57" s="207" t="e">
        <f t="shared" si="61"/>
        <v>#N/A</v>
      </c>
      <c r="GJ57" s="207" t="e">
        <f t="shared" si="61"/>
        <v>#N/A</v>
      </c>
      <c r="GK57" s="207" t="e">
        <f t="shared" si="61"/>
        <v>#N/A</v>
      </c>
      <c r="GL57" s="207" t="e">
        <f t="shared" si="78"/>
        <v>#N/A</v>
      </c>
      <c r="GM57" s="207" t="e">
        <f t="shared" si="78"/>
        <v>#N/A</v>
      </c>
      <c r="GN57" s="207" t="e">
        <f t="shared" si="78"/>
        <v>#N/A</v>
      </c>
      <c r="GO57" s="207" t="e">
        <f t="shared" si="58"/>
        <v>#N/A</v>
      </c>
      <c r="GP57" s="207" t="e">
        <f t="shared" si="58"/>
        <v>#N/A</v>
      </c>
      <c r="GQ57" s="207" t="e">
        <f t="shared" si="58"/>
        <v>#N/A</v>
      </c>
      <c r="GR57" s="207" t="e">
        <f t="shared" si="58"/>
        <v>#N/A</v>
      </c>
      <c r="GS57" s="207" t="e">
        <f t="shared" si="58"/>
        <v>#N/A</v>
      </c>
      <c r="GT57" s="207" t="e">
        <f t="shared" si="58"/>
        <v>#N/A</v>
      </c>
      <c r="GU57" s="207" t="e">
        <f t="shared" si="58"/>
        <v>#N/A</v>
      </c>
      <c r="GV57" s="207" t="e">
        <f t="shared" si="58"/>
        <v>#N/A</v>
      </c>
      <c r="GW57" s="207" t="e">
        <f t="shared" si="58"/>
        <v>#N/A</v>
      </c>
      <c r="GX57" s="207" t="e">
        <f t="shared" si="58"/>
        <v>#N/A</v>
      </c>
      <c r="GY57" s="207" t="e">
        <f t="shared" si="58"/>
        <v>#N/A</v>
      </c>
      <c r="GZ57" s="207" t="e">
        <f t="shared" si="58"/>
        <v>#N/A</v>
      </c>
      <c r="HA57" s="207" t="e">
        <f t="shared" si="58"/>
        <v>#N/A</v>
      </c>
      <c r="HB57" s="207" t="e">
        <f t="shared" si="58"/>
        <v>#N/A</v>
      </c>
      <c r="HC57" s="207" t="e">
        <f t="shared" si="58"/>
        <v>#N/A</v>
      </c>
      <c r="HD57" s="207" t="e">
        <f t="shared" si="58"/>
        <v>#N/A</v>
      </c>
      <c r="HE57" s="207" t="e">
        <f t="shared" si="77"/>
        <v>#N/A</v>
      </c>
      <c r="HF57" s="207" t="e">
        <f t="shared" si="55"/>
        <v>#N/A</v>
      </c>
      <c r="HG57" s="207" t="e">
        <f t="shared" si="55"/>
        <v>#N/A</v>
      </c>
      <c r="HH57" s="207" t="e">
        <f t="shared" si="55"/>
        <v>#N/A</v>
      </c>
      <c r="HI57" s="207" t="e">
        <f t="shared" si="55"/>
        <v>#N/A</v>
      </c>
      <c r="HJ57" s="207" t="e">
        <f t="shared" si="55"/>
        <v>#N/A</v>
      </c>
      <c r="HK57" s="207" t="e">
        <f t="shared" si="55"/>
        <v>#N/A</v>
      </c>
      <c r="HL57" s="207" t="e">
        <f t="shared" si="55"/>
        <v>#N/A</v>
      </c>
      <c r="HM57" s="207" t="e">
        <f t="shared" si="55"/>
        <v>#N/A</v>
      </c>
      <c r="HN57" s="207" t="e">
        <f t="shared" si="55"/>
        <v>#N/A</v>
      </c>
      <c r="HO57" s="207" t="e">
        <f t="shared" si="55"/>
        <v>#N/A</v>
      </c>
      <c r="HP57" s="207" t="e">
        <f t="shared" si="55"/>
        <v>#N/A</v>
      </c>
      <c r="HQ57" s="207" t="e">
        <f t="shared" si="55"/>
        <v>#N/A</v>
      </c>
      <c r="HR57" s="207" t="e">
        <f t="shared" si="55"/>
        <v>#N/A</v>
      </c>
      <c r="HS57" s="207" t="e">
        <f t="shared" si="55"/>
        <v>#N/A</v>
      </c>
      <c r="HT57" s="207" t="e">
        <f t="shared" si="55"/>
        <v>#N/A</v>
      </c>
      <c r="HU57" s="207" t="e">
        <f t="shared" si="55"/>
        <v>#N/A</v>
      </c>
      <c r="HV57" s="207" t="e">
        <f t="shared" si="81"/>
        <v>#N/A</v>
      </c>
      <c r="HW57" s="207" t="e">
        <f t="shared" si="79"/>
        <v>#N/A</v>
      </c>
      <c r="HX57" s="207" t="e">
        <f t="shared" si="66"/>
        <v>#N/A</v>
      </c>
      <c r="HY57" s="207" t="e">
        <f t="shared" si="63"/>
        <v>#N/A</v>
      </c>
      <c r="HZ57" s="207" t="e">
        <f t="shared" si="63"/>
        <v>#N/A</v>
      </c>
      <c r="IA57" s="207" t="e">
        <f t="shared" si="45"/>
        <v>#N/A</v>
      </c>
      <c r="IB57" s="207" t="e">
        <f t="shared" si="27"/>
        <v>#N/A</v>
      </c>
    </row>
    <row r="58" spans="1:236" hidden="1" x14ac:dyDescent="0.25">
      <c r="A58" s="22">
        <v>55</v>
      </c>
      <c r="B58" s="124"/>
      <c r="C58" s="124"/>
      <c r="D58" s="124"/>
      <c r="E58" s="119" t="str">
        <f t="shared" si="10"/>
        <v/>
      </c>
      <c r="F58" s="23" t="str">
        <f t="shared" si="11"/>
        <v/>
      </c>
      <c r="G58" s="24" t="str">
        <f t="shared" si="12"/>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0"/>
        <v/>
      </c>
      <c r="K58" s="26"/>
      <c r="L58" s="24" t="str">
        <f>IF(OR(F58="",K58=""),"",MATCH(K58,Confidence!$A$1:$A$10,0))</f>
        <v/>
      </c>
      <c r="M58" s="27" t="str">
        <f t="shared" si="1"/>
        <v/>
      </c>
      <c r="N58" s="27" t="str">
        <f t="shared" si="2"/>
        <v/>
      </c>
      <c r="O58" s="24"/>
      <c r="P58" s="111" t="str">
        <f t="shared" si="3"/>
        <v/>
      </c>
      <c r="Q58" s="111" t="str">
        <f t="shared" si="4"/>
        <v/>
      </c>
      <c r="R58" s="39" t="str">
        <f t="shared" si="5"/>
        <v/>
      </c>
      <c r="S58" s="124"/>
      <c r="T58" s="218" t="str">
        <f>IF(AND(B58&gt;0,C58&gt;0,D58&gt;0,M58&gt;0,N58&gt;0,S58&gt;0,NOT(K58="")),ABS(VLOOKUP($S$1,VLookups!$A$28:$B$29,2,FALSE)-_xlfn.BETA.DIST(S58,IF(G58="L",N58,M58),IF(G58="L",M58,N58),TRUE,B58,D58)),"")</f>
        <v/>
      </c>
      <c r="U58" s="121" t="str">
        <f>IF(OR($M58="",$N58=""),"",_xlfn.BETA.INV(ABS(VLOOKUP($S$1,VLookups!$A$28:$B$29,2,FALSE)-U$3),IF($G58="L",$N58,$M58),IF($G58="L",$M58,$N58),$B58,$D58))</f>
        <v/>
      </c>
      <c r="V58" s="122" t="str">
        <f>IF(OR($M58="",$N58=""),"",_xlfn.BETA.INV(ABS(VLOOKUP($S$1,VLookups!$A$28:$B$29,2,FALSE)-V$3),IF($G58="L",$N58,$M58),IF($G58="L",$M58,$N58),$B58,$D58))</f>
        <v/>
      </c>
      <c r="W58" s="121" t="str">
        <f>IF(OR($M58="",$N58=""),"",_xlfn.BETA.INV(ABS(VLOOKUP($S$1,VLookups!$A$28:$B$29,2,FALSE)-W$3),IF($G58="L",$N58,$M58),IF($G58="L",$M58,$N58),$B58,$D58))</f>
        <v/>
      </c>
      <c r="X58" s="122" t="str">
        <f>IF(OR($M58="",$N58=""),"",_xlfn.BETA.INV(ABS(VLOOKUP($S$1,VLookups!$A$28:$B$29,2,FALSE)-X$3),IF($G58="L",$N58,$M58),IF($G58="L",$M58,$N58),$B58,$D58))</f>
        <v/>
      </c>
      <c r="Y58" s="121" t="str">
        <f>IF(OR($M58="",$N58=""),"",_xlfn.BETA.INV(ABS(VLOOKUP($S$1,VLookups!$A$28:$B$29,2,FALSE)-Y$3),IF($G58="L",$N58,$M58),IF($G58="L",$M58,$N58),$B58,$D58))</f>
        <v/>
      </c>
      <c r="Z58" s="122" t="str">
        <f>IF(OR($M58="",$N58=""),"",_xlfn.BETA.INV(ABS(VLOOKUP($S$1,VLookups!$A$28:$B$29,2,FALSE)-Z$3),IF($G58="L",$N58,$M58),IF($G58="L",$M58,$N58),$B58,$D58))</f>
        <v/>
      </c>
      <c r="AA58" s="121" t="str">
        <f>IF(OR($M58="",$N58=""),"",_xlfn.BETA.INV(ABS(VLOOKUP($S$1,VLookups!$A$28:$B$29,2,FALSE)-AA$3),IF($G58="L",$N58,$M58),IF($G58="L",$M58,$N58),$B58,$D58))</f>
        <v/>
      </c>
      <c r="AB58" s="122" t="str">
        <f>IF(OR($M58="",$N58=""),"",_xlfn.BETA.INV(ABS(VLOOKUP($S$1,VLookups!$A$28:$B$29,2,FALSE)-AB$3),IF($G58="L",$N58,$M58),IF($G58="L",$M58,$N58),$B58,$D58))</f>
        <v/>
      </c>
      <c r="AC58" s="121" t="str">
        <f>IF(OR($M58="",$N58=""),"",_xlfn.BETA.INV(ABS(VLOOKUP($S$1,VLookups!$A$28:$B$29,2,FALSE)-AC$3),IF($G58="L",$N58,$M58),IF($G58="L",$M58,$N58),$B58,$D58))</f>
        <v/>
      </c>
      <c r="AD58" s="122" t="str">
        <f>IF(OR($M58="",$N58=""),"",_xlfn.BETA.INV(ABS(VLOOKUP($S$1,VLookups!$A$28:$B$29,2,FALSE)-AD$3),IF($G58="L",$N58,$M58),IF($G58="L",$M58,$N58),$B58,$D58))</f>
        <v/>
      </c>
      <c r="AE58" s="121" t="str">
        <f>IF(OR($M58="",$N58=""),"",_xlfn.BETA.INV(ABS(VLOOKUP($S$1,VLookups!$A$28:$B$29,2,FALSE)-AE$3),IF($G58="L",$N58,$M58),IF($G58="L",$M58,$N58),$B58,$D58))</f>
        <v/>
      </c>
      <c r="AF58" s="122" t="str">
        <f>IF(OR($M58="",$N58=""),"",_xlfn.BETA.INV(ABS(VLOOKUP($S$1,VLookups!$A$28:$B$29,2,FALSE)-AF$3),IF($G58="L",$N58,$M58),IF($G58="L",$M58,$N58),$B58,$D58))</f>
        <v/>
      </c>
      <c r="AG58" s="17"/>
      <c r="AH58" s="208" t="str">
        <f t="shared" si="13"/>
        <v/>
      </c>
      <c r="AI58" s="206" t="str">
        <f t="shared" si="14"/>
        <v/>
      </c>
      <c r="AJ58" s="190" t="str">
        <f t="shared" si="82"/>
        <v/>
      </c>
      <c r="AK58" s="190" t="str">
        <f t="shared" si="82"/>
        <v/>
      </c>
      <c r="AL58" s="190" t="str">
        <f t="shared" si="82"/>
        <v/>
      </c>
      <c r="AM58" s="190" t="str">
        <f t="shared" si="82"/>
        <v/>
      </c>
      <c r="AN58" s="190" t="str">
        <f t="shared" si="82"/>
        <v/>
      </c>
      <c r="AO58" s="190" t="str">
        <f t="shared" si="82"/>
        <v/>
      </c>
      <c r="AP58" s="190" t="str">
        <f t="shared" si="82"/>
        <v/>
      </c>
      <c r="AQ58" s="190" t="str">
        <f t="shared" si="82"/>
        <v/>
      </c>
      <c r="AR58" s="190" t="str">
        <f t="shared" si="82"/>
        <v/>
      </c>
      <c r="AS58" s="190" t="str">
        <f t="shared" si="82"/>
        <v/>
      </c>
      <c r="AT58" s="190" t="str">
        <f t="shared" si="82"/>
        <v/>
      </c>
      <c r="AU58" s="190" t="str">
        <f t="shared" si="82"/>
        <v/>
      </c>
      <c r="AV58" s="190" t="str">
        <f t="shared" si="82"/>
        <v/>
      </c>
      <c r="AW58" s="190" t="str">
        <f t="shared" si="82"/>
        <v/>
      </c>
      <c r="AX58" s="190" t="str">
        <f t="shared" si="82"/>
        <v/>
      </c>
      <c r="AY58" s="190" t="str">
        <f t="shared" si="82"/>
        <v/>
      </c>
      <c r="AZ58" s="190" t="str">
        <f t="shared" si="82"/>
        <v/>
      </c>
      <c r="BA58" s="190" t="str">
        <f t="shared" si="82"/>
        <v/>
      </c>
      <c r="BB58" s="190" t="str">
        <f t="shared" si="82"/>
        <v/>
      </c>
      <c r="BC58" s="190" t="str">
        <f t="shared" si="82"/>
        <v/>
      </c>
      <c r="BD58" s="190" t="str">
        <f t="shared" si="82"/>
        <v/>
      </c>
      <c r="BE58" s="190" t="str">
        <f t="shared" si="82"/>
        <v/>
      </c>
      <c r="BF58" s="190" t="str">
        <f t="shared" si="82"/>
        <v/>
      </c>
      <c r="BG58" s="190" t="str">
        <f t="shared" si="82"/>
        <v/>
      </c>
      <c r="BH58" s="190" t="str">
        <f t="shared" si="82"/>
        <v/>
      </c>
      <c r="BI58" s="190" t="str">
        <f t="shared" si="82"/>
        <v/>
      </c>
      <c r="BJ58" s="190" t="str">
        <f t="shared" si="82"/>
        <v/>
      </c>
      <c r="BK58" s="190" t="str">
        <f t="shared" si="82"/>
        <v/>
      </c>
      <c r="BL58" s="190" t="str">
        <f t="shared" si="82"/>
        <v/>
      </c>
      <c r="BM58" s="190" t="str">
        <f t="shared" si="82"/>
        <v/>
      </c>
      <c r="BN58" s="190" t="str">
        <f t="shared" si="82"/>
        <v/>
      </c>
      <c r="BO58" s="190" t="str">
        <f t="shared" si="82"/>
        <v/>
      </c>
      <c r="BP58" s="190" t="str">
        <f t="shared" si="82"/>
        <v/>
      </c>
      <c r="BQ58" s="190" t="str">
        <f t="shared" si="82"/>
        <v/>
      </c>
      <c r="BR58" s="190" t="str">
        <f t="shared" si="82"/>
        <v/>
      </c>
      <c r="BS58" s="190" t="str">
        <f t="shared" si="82"/>
        <v/>
      </c>
      <c r="BT58" s="190" t="str">
        <f t="shared" si="82"/>
        <v/>
      </c>
      <c r="BU58" s="190" t="str">
        <f t="shared" si="82"/>
        <v/>
      </c>
      <c r="BV58" s="190" t="str">
        <f t="shared" si="82"/>
        <v/>
      </c>
      <c r="BW58" s="190" t="str">
        <f t="shared" si="82"/>
        <v/>
      </c>
      <c r="BX58" s="190" t="str">
        <f t="shared" si="82"/>
        <v/>
      </c>
      <c r="BY58" s="190" t="str">
        <f t="shared" si="82"/>
        <v/>
      </c>
      <c r="BZ58" s="190" t="str">
        <f t="shared" si="82"/>
        <v/>
      </c>
      <c r="CA58" s="190" t="str">
        <f t="shared" si="82"/>
        <v/>
      </c>
      <c r="CB58" s="190" t="str">
        <f t="shared" si="82"/>
        <v/>
      </c>
      <c r="CC58" s="190" t="str">
        <f t="shared" si="82"/>
        <v/>
      </c>
      <c r="CD58" s="190" t="str">
        <f t="shared" si="82"/>
        <v/>
      </c>
      <c r="CE58" s="190" t="str">
        <f t="shared" si="82"/>
        <v/>
      </c>
      <c r="CF58" s="190" t="str">
        <f t="shared" si="82"/>
        <v/>
      </c>
      <c r="CG58" s="190" t="str">
        <f t="shared" si="82"/>
        <v/>
      </c>
      <c r="CH58" s="190" t="str">
        <f t="shared" si="82"/>
        <v/>
      </c>
      <c r="CI58" s="190" t="str">
        <f t="shared" si="82"/>
        <v/>
      </c>
      <c r="CJ58" s="190" t="str">
        <f t="shared" si="82"/>
        <v/>
      </c>
      <c r="CK58" s="190" t="str">
        <f t="shared" si="82"/>
        <v/>
      </c>
      <c r="CL58" s="190" t="str">
        <f t="shared" si="82"/>
        <v/>
      </c>
      <c r="CM58" s="190" t="str">
        <f t="shared" si="82"/>
        <v/>
      </c>
      <c r="CN58" s="190" t="str">
        <f t="shared" si="82"/>
        <v/>
      </c>
      <c r="CO58" s="190" t="str">
        <f t="shared" si="82"/>
        <v/>
      </c>
      <c r="CP58" s="190" t="str">
        <f t="shared" si="82"/>
        <v/>
      </c>
      <c r="CQ58" s="190" t="str">
        <f t="shared" si="82"/>
        <v/>
      </c>
      <c r="CR58" s="190" t="str">
        <f t="shared" si="82"/>
        <v/>
      </c>
      <c r="CS58" s="190" t="str">
        <f t="shared" si="82"/>
        <v/>
      </c>
      <c r="CT58" s="190" t="str">
        <f t="shared" si="82"/>
        <v/>
      </c>
      <c r="CU58" s="190" t="str">
        <f t="shared" si="82"/>
        <v/>
      </c>
      <c r="CV58" s="190" t="str">
        <f t="shared" si="73"/>
        <v/>
      </c>
      <c r="CW58" s="190" t="str">
        <f t="shared" si="73"/>
        <v/>
      </c>
      <c r="CX58" s="190" t="str">
        <f t="shared" si="73"/>
        <v/>
      </c>
      <c r="CY58" s="190" t="str">
        <f t="shared" si="73"/>
        <v/>
      </c>
      <c r="CZ58" s="190" t="str">
        <f t="shared" si="73"/>
        <v/>
      </c>
      <c r="DA58" s="190" t="str">
        <f t="shared" si="73"/>
        <v/>
      </c>
      <c r="DB58" s="190" t="str">
        <f t="shared" si="73"/>
        <v/>
      </c>
      <c r="DC58" s="190" t="str">
        <f t="shared" si="73"/>
        <v/>
      </c>
      <c r="DD58" s="190" t="str">
        <f t="shared" si="73"/>
        <v/>
      </c>
      <c r="DE58" s="190" t="str">
        <f t="shared" si="73"/>
        <v/>
      </c>
      <c r="DF58" s="190" t="str">
        <f t="shared" si="73"/>
        <v/>
      </c>
      <c r="DG58" s="190" t="str">
        <f t="shared" si="73"/>
        <v/>
      </c>
      <c r="DH58" s="190" t="str">
        <f t="shared" si="73"/>
        <v/>
      </c>
      <c r="DI58" s="190" t="str">
        <f t="shared" si="73"/>
        <v/>
      </c>
      <c r="DJ58" s="190" t="str">
        <f t="shared" si="73"/>
        <v/>
      </c>
      <c r="DK58" s="190" t="str">
        <f t="shared" si="73"/>
        <v/>
      </c>
      <c r="DL58" s="190" t="str">
        <f t="shared" si="73"/>
        <v/>
      </c>
      <c r="DM58" s="190" t="str">
        <f t="shared" si="73"/>
        <v/>
      </c>
      <c r="DN58" s="190" t="str">
        <f t="shared" si="73"/>
        <v/>
      </c>
      <c r="DO58" s="190" t="str">
        <f t="shared" si="73"/>
        <v/>
      </c>
      <c r="DP58" s="190" t="str">
        <f t="shared" si="73"/>
        <v/>
      </c>
      <c r="DQ58" s="190" t="str">
        <f t="shared" si="73"/>
        <v/>
      </c>
      <c r="DR58" s="190" t="str">
        <f t="shared" si="73"/>
        <v/>
      </c>
      <c r="DS58" s="190" t="str">
        <f t="shared" si="73"/>
        <v/>
      </c>
      <c r="DT58" s="190" t="str">
        <f t="shared" si="73"/>
        <v/>
      </c>
      <c r="DU58" s="190" t="str">
        <f t="shared" si="73"/>
        <v/>
      </c>
      <c r="DV58" s="190" t="str">
        <f t="shared" si="73"/>
        <v/>
      </c>
      <c r="DW58" s="190" t="str">
        <f t="shared" si="73"/>
        <v/>
      </c>
      <c r="DX58" s="190" t="str">
        <f t="shared" si="73"/>
        <v/>
      </c>
      <c r="DY58" s="190" t="str">
        <f t="shared" si="73"/>
        <v/>
      </c>
      <c r="DZ58" s="190" t="str">
        <f t="shared" si="73"/>
        <v/>
      </c>
      <c r="EA58" s="190" t="str">
        <f t="shared" si="73"/>
        <v/>
      </c>
      <c r="EB58" s="190" t="str">
        <f t="shared" si="73"/>
        <v/>
      </c>
      <c r="EC58" s="190" t="str">
        <f t="shared" si="73"/>
        <v/>
      </c>
      <c r="ED58" s="190" t="str">
        <f t="shared" si="73"/>
        <v/>
      </c>
      <c r="EE58" s="206" t="str">
        <f t="shared" si="16"/>
        <v/>
      </c>
      <c r="EF58" s="207" t="e">
        <f t="shared" si="68"/>
        <v>#N/A</v>
      </c>
      <c r="EG58" s="207" t="e">
        <f t="shared" si="68"/>
        <v>#N/A</v>
      </c>
      <c r="EH58" s="207" t="e">
        <f t="shared" si="68"/>
        <v>#N/A</v>
      </c>
      <c r="EI58" s="207" t="e">
        <f t="shared" si="68"/>
        <v>#N/A</v>
      </c>
      <c r="EJ58" s="207" t="e">
        <f t="shared" si="68"/>
        <v>#N/A</v>
      </c>
      <c r="EK58" s="207" t="e">
        <f t="shared" si="68"/>
        <v>#N/A</v>
      </c>
      <c r="EL58" s="207" t="e">
        <f t="shared" si="68"/>
        <v>#N/A</v>
      </c>
      <c r="EM58" s="207" t="e">
        <f t="shared" si="68"/>
        <v>#N/A</v>
      </c>
      <c r="EN58" s="207" t="e">
        <f t="shared" si="68"/>
        <v>#N/A</v>
      </c>
      <c r="EO58" s="207" t="e">
        <f t="shared" si="68"/>
        <v>#N/A</v>
      </c>
      <c r="EP58" s="207" t="e">
        <f t="shared" si="68"/>
        <v>#N/A</v>
      </c>
      <c r="EQ58" s="207" t="e">
        <f t="shared" si="68"/>
        <v>#N/A</v>
      </c>
      <c r="ER58" s="207" t="e">
        <f t="shared" si="68"/>
        <v>#N/A</v>
      </c>
      <c r="ES58" s="207" t="e">
        <f t="shared" si="68"/>
        <v>#N/A</v>
      </c>
      <c r="ET58" s="207" t="e">
        <f t="shared" si="68"/>
        <v>#N/A</v>
      </c>
      <c r="EU58" s="207" t="e">
        <f t="shared" si="65"/>
        <v>#N/A</v>
      </c>
      <c r="EV58" s="207" t="e">
        <f t="shared" si="60"/>
        <v>#N/A</v>
      </c>
      <c r="EW58" s="207" t="e">
        <f t="shared" si="60"/>
        <v>#N/A</v>
      </c>
      <c r="EX58" s="207" t="e">
        <f t="shared" si="60"/>
        <v>#N/A</v>
      </c>
      <c r="EY58" s="207" t="e">
        <f t="shared" si="60"/>
        <v>#N/A</v>
      </c>
      <c r="EZ58" s="207" t="e">
        <f t="shared" si="60"/>
        <v>#N/A</v>
      </c>
      <c r="FA58" s="207" t="e">
        <f t="shared" si="60"/>
        <v>#N/A</v>
      </c>
      <c r="FB58" s="207" t="e">
        <f t="shared" si="60"/>
        <v>#N/A</v>
      </c>
      <c r="FC58" s="207" t="e">
        <f t="shared" si="56"/>
        <v>#N/A</v>
      </c>
      <c r="FD58" s="207" t="e">
        <f t="shared" si="56"/>
        <v>#N/A</v>
      </c>
      <c r="FE58" s="207" t="e">
        <f t="shared" si="56"/>
        <v>#N/A</v>
      </c>
      <c r="FF58" s="207" t="e">
        <f t="shared" si="56"/>
        <v>#N/A</v>
      </c>
      <c r="FG58" s="207" t="e">
        <f t="shared" si="56"/>
        <v>#N/A</v>
      </c>
      <c r="FH58" s="207" t="e">
        <f t="shared" si="56"/>
        <v>#N/A</v>
      </c>
      <c r="FI58" s="207" t="e">
        <f t="shared" si="56"/>
        <v>#N/A</v>
      </c>
      <c r="FJ58" s="207" t="e">
        <f t="shared" si="56"/>
        <v>#N/A</v>
      </c>
      <c r="FK58" s="207" t="e">
        <f t="shared" si="56"/>
        <v>#N/A</v>
      </c>
      <c r="FL58" s="207" t="e">
        <f t="shared" si="56"/>
        <v>#N/A</v>
      </c>
      <c r="FM58" s="207" t="e">
        <f t="shared" si="56"/>
        <v>#N/A</v>
      </c>
      <c r="FN58" s="207" t="e">
        <f t="shared" si="56"/>
        <v>#N/A</v>
      </c>
      <c r="FO58" s="207" t="e">
        <f t="shared" si="56"/>
        <v>#N/A</v>
      </c>
      <c r="FP58" s="207" t="e">
        <f t="shared" si="56"/>
        <v>#N/A</v>
      </c>
      <c r="FQ58" s="207" t="e">
        <f t="shared" si="56"/>
        <v>#N/A</v>
      </c>
      <c r="FR58" s="207" t="e">
        <f t="shared" si="56"/>
        <v>#N/A</v>
      </c>
      <c r="FS58" s="207" t="e">
        <f t="shared" si="76"/>
        <v>#N/A</v>
      </c>
      <c r="FT58" s="207" t="e">
        <f t="shared" si="76"/>
        <v>#N/A</v>
      </c>
      <c r="FU58" s="207" t="e">
        <f t="shared" si="76"/>
        <v>#N/A</v>
      </c>
      <c r="FV58" s="207" t="e">
        <f t="shared" si="76"/>
        <v>#N/A</v>
      </c>
      <c r="FW58" s="207" t="e">
        <f t="shared" si="74"/>
        <v>#N/A</v>
      </c>
      <c r="FX58" s="207" t="e">
        <f t="shared" si="61"/>
        <v>#N/A</v>
      </c>
      <c r="FY58" s="207" t="e">
        <f t="shared" si="61"/>
        <v>#N/A</v>
      </c>
      <c r="FZ58" s="207" t="e">
        <f t="shared" si="61"/>
        <v>#N/A</v>
      </c>
      <c r="GA58" s="207" t="e">
        <f t="shared" si="61"/>
        <v>#N/A</v>
      </c>
      <c r="GB58" s="207" t="e">
        <f t="shared" si="61"/>
        <v>#N/A</v>
      </c>
      <c r="GC58" s="207" t="e">
        <f t="shared" si="61"/>
        <v>#N/A</v>
      </c>
      <c r="GD58" s="207" t="e">
        <f t="shared" si="61"/>
        <v>#N/A</v>
      </c>
      <c r="GE58" s="207" t="e">
        <f t="shared" si="61"/>
        <v>#N/A</v>
      </c>
      <c r="GF58" s="207" t="e">
        <f t="shared" si="61"/>
        <v>#N/A</v>
      </c>
      <c r="GG58" s="207" t="e">
        <f t="shared" si="61"/>
        <v>#N/A</v>
      </c>
      <c r="GH58" s="207" t="e">
        <f t="shared" si="61"/>
        <v>#N/A</v>
      </c>
      <c r="GI58" s="207" t="e">
        <f t="shared" si="61"/>
        <v>#N/A</v>
      </c>
      <c r="GJ58" s="207" t="e">
        <f t="shared" si="61"/>
        <v>#N/A</v>
      </c>
      <c r="GK58" s="207" t="e">
        <f t="shared" si="61"/>
        <v>#N/A</v>
      </c>
      <c r="GL58" s="207" t="e">
        <f t="shared" si="78"/>
        <v>#N/A</v>
      </c>
      <c r="GM58" s="207" t="e">
        <f t="shared" si="78"/>
        <v>#N/A</v>
      </c>
      <c r="GN58" s="207" t="e">
        <f t="shared" si="78"/>
        <v>#N/A</v>
      </c>
      <c r="GO58" s="207" t="e">
        <f t="shared" si="58"/>
        <v>#N/A</v>
      </c>
      <c r="GP58" s="207" t="e">
        <f t="shared" si="58"/>
        <v>#N/A</v>
      </c>
      <c r="GQ58" s="207" t="e">
        <f t="shared" si="58"/>
        <v>#N/A</v>
      </c>
      <c r="GR58" s="207" t="e">
        <f t="shared" si="58"/>
        <v>#N/A</v>
      </c>
      <c r="GS58" s="207" t="e">
        <f t="shared" si="58"/>
        <v>#N/A</v>
      </c>
      <c r="GT58" s="207" t="e">
        <f t="shared" si="58"/>
        <v>#N/A</v>
      </c>
      <c r="GU58" s="207" t="e">
        <f t="shared" si="58"/>
        <v>#N/A</v>
      </c>
      <c r="GV58" s="207" t="e">
        <f t="shared" si="58"/>
        <v>#N/A</v>
      </c>
      <c r="GW58" s="207" t="e">
        <f t="shared" si="58"/>
        <v>#N/A</v>
      </c>
      <c r="GX58" s="207" t="e">
        <f t="shared" si="58"/>
        <v>#N/A</v>
      </c>
      <c r="GY58" s="207" t="e">
        <f t="shared" si="58"/>
        <v>#N/A</v>
      </c>
      <c r="GZ58" s="207" t="e">
        <f t="shared" si="58"/>
        <v>#N/A</v>
      </c>
      <c r="HA58" s="207" t="e">
        <f t="shared" si="58"/>
        <v>#N/A</v>
      </c>
      <c r="HB58" s="207" t="e">
        <f t="shared" si="58"/>
        <v>#N/A</v>
      </c>
      <c r="HC58" s="207" t="e">
        <f t="shared" si="58"/>
        <v>#N/A</v>
      </c>
      <c r="HD58" s="207" t="e">
        <f t="shared" si="58"/>
        <v>#N/A</v>
      </c>
      <c r="HE58" s="207" t="e">
        <f t="shared" si="77"/>
        <v>#N/A</v>
      </c>
      <c r="HF58" s="207" t="e">
        <f t="shared" si="55"/>
        <v>#N/A</v>
      </c>
      <c r="HG58" s="207" t="e">
        <f t="shared" si="55"/>
        <v>#N/A</v>
      </c>
      <c r="HH58" s="207" t="e">
        <f t="shared" si="55"/>
        <v>#N/A</v>
      </c>
      <c r="HI58" s="207" t="e">
        <f t="shared" si="55"/>
        <v>#N/A</v>
      </c>
      <c r="HJ58" s="207" t="e">
        <f t="shared" si="55"/>
        <v>#N/A</v>
      </c>
      <c r="HK58" s="207" t="e">
        <f t="shared" si="55"/>
        <v>#N/A</v>
      </c>
      <c r="HL58" s="207" t="e">
        <f t="shared" si="55"/>
        <v>#N/A</v>
      </c>
      <c r="HM58" s="207" t="e">
        <f t="shared" si="55"/>
        <v>#N/A</v>
      </c>
      <c r="HN58" s="207" t="e">
        <f t="shared" si="55"/>
        <v>#N/A</v>
      </c>
      <c r="HO58" s="207" t="e">
        <f t="shared" si="55"/>
        <v>#N/A</v>
      </c>
      <c r="HP58" s="207" t="e">
        <f t="shared" si="55"/>
        <v>#N/A</v>
      </c>
      <c r="HQ58" s="207" t="e">
        <f t="shared" si="55"/>
        <v>#N/A</v>
      </c>
      <c r="HR58" s="207" t="e">
        <f t="shared" si="55"/>
        <v>#N/A</v>
      </c>
      <c r="HS58" s="207" t="e">
        <f t="shared" si="55"/>
        <v>#N/A</v>
      </c>
      <c r="HT58" s="207" t="e">
        <f t="shared" si="55"/>
        <v>#N/A</v>
      </c>
      <c r="HU58" s="207" t="e">
        <f t="shared" si="55"/>
        <v>#N/A</v>
      </c>
      <c r="HV58" s="207" t="e">
        <f t="shared" si="81"/>
        <v>#N/A</v>
      </c>
      <c r="HW58" s="207" t="e">
        <f t="shared" si="79"/>
        <v>#N/A</v>
      </c>
      <c r="HX58" s="207" t="e">
        <f t="shared" si="66"/>
        <v>#N/A</v>
      </c>
      <c r="HY58" s="207" t="e">
        <f t="shared" si="63"/>
        <v>#N/A</v>
      </c>
      <c r="HZ58" s="207" t="e">
        <f t="shared" si="63"/>
        <v>#N/A</v>
      </c>
      <c r="IA58" s="207" t="e">
        <f t="shared" si="45"/>
        <v>#N/A</v>
      </c>
      <c r="IB58" s="207" t="e">
        <f t="shared" si="27"/>
        <v>#N/A</v>
      </c>
    </row>
    <row r="59" spans="1:236" hidden="1" x14ac:dyDescent="0.25">
      <c r="A59" s="22">
        <v>56</v>
      </c>
      <c r="B59" s="124"/>
      <c r="C59" s="124"/>
      <c r="D59" s="124"/>
      <c r="E59" s="119" t="str">
        <f t="shared" si="10"/>
        <v/>
      </c>
      <c r="F59" s="23" t="str">
        <f t="shared" si="11"/>
        <v/>
      </c>
      <c r="G59" s="24" t="str">
        <f t="shared" si="12"/>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0"/>
        <v/>
      </c>
      <c r="K59" s="26"/>
      <c r="L59" s="24" t="str">
        <f>IF(OR(F59="",K59=""),"",MATCH(K59,Confidence!$A$1:$A$10,0))</f>
        <v/>
      </c>
      <c r="M59" s="27" t="str">
        <f t="shared" si="1"/>
        <v/>
      </c>
      <c r="N59" s="27" t="str">
        <f t="shared" si="2"/>
        <v/>
      </c>
      <c r="O59" s="24"/>
      <c r="P59" s="111" t="str">
        <f t="shared" si="3"/>
        <v/>
      </c>
      <c r="Q59" s="111" t="str">
        <f t="shared" si="4"/>
        <v/>
      </c>
      <c r="R59" s="39" t="str">
        <f t="shared" si="5"/>
        <v/>
      </c>
      <c r="S59" s="124"/>
      <c r="T59" s="218" t="str">
        <f>IF(AND(B59&gt;0,C59&gt;0,D59&gt;0,M59&gt;0,N59&gt;0,S59&gt;0,NOT(K59="")),ABS(VLOOKUP($S$1,VLookups!$A$28:$B$29,2,FALSE)-_xlfn.BETA.DIST(S59,IF(G59="L",N59,M59),IF(G59="L",M59,N59),TRUE,B59,D59)),"")</f>
        <v/>
      </c>
      <c r="U59" s="121" t="str">
        <f>IF(OR($M59="",$N59=""),"",_xlfn.BETA.INV(ABS(VLOOKUP($S$1,VLookups!$A$28:$B$29,2,FALSE)-U$3),IF($G59="L",$N59,$M59),IF($G59="L",$M59,$N59),$B59,$D59))</f>
        <v/>
      </c>
      <c r="V59" s="122" t="str">
        <f>IF(OR($M59="",$N59=""),"",_xlfn.BETA.INV(ABS(VLOOKUP($S$1,VLookups!$A$28:$B$29,2,FALSE)-V$3),IF($G59="L",$N59,$M59),IF($G59="L",$M59,$N59),$B59,$D59))</f>
        <v/>
      </c>
      <c r="W59" s="121" t="str">
        <f>IF(OR($M59="",$N59=""),"",_xlfn.BETA.INV(ABS(VLOOKUP($S$1,VLookups!$A$28:$B$29,2,FALSE)-W$3),IF($G59="L",$N59,$M59),IF($G59="L",$M59,$N59),$B59,$D59))</f>
        <v/>
      </c>
      <c r="X59" s="122" t="str">
        <f>IF(OR($M59="",$N59=""),"",_xlfn.BETA.INV(ABS(VLOOKUP($S$1,VLookups!$A$28:$B$29,2,FALSE)-X$3),IF($G59="L",$N59,$M59),IF($G59="L",$M59,$N59),$B59,$D59))</f>
        <v/>
      </c>
      <c r="Y59" s="121" t="str">
        <f>IF(OR($M59="",$N59=""),"",_xlfn.BETA.INV(ABS(VLOOKUP($S$1,VLookups!$A$28:$B$29,2,FALSE)-Y$3),IF($G59="L",$N59,$M59),IF($G59="L",$M59,$N59),$B59,$D59))</f>
        <v/>
      </c>
      <c r="Z59" s="122" t="str">
        <f>IF(OR($M59="",$N59=""),"",_xlfn.BETA.INV(ABS(VLOOKUP($S$1,VLookups!$A$28:$B$29,2,FALSE)-Z$3),IF($G59="L",$N59,$M59),IF($G59="L",$M59,$N59),$B59,$D59))</f>
        <v/>
      </c>
      <c r="AA59" s="121" t="str">
        <f>IF(OR($M59="",$N59=""),"",_xlfn.BETA.INV(ABS(VLOOKUP($S$1,VLookups!$A$28:$B$29,2,FALSE)-AA$3),IF($G59="L",$N59,$M59),IF($G59="L",$M59,$N59),$B59,$D59))</f>
        <v/>
      </c>
      <c r="AB59" s="122" t="str">
        <f>IF(OR($M59="",$N59=""),"",_xlfn.BETA.INV(ABS(VLOOKUP($S$1,VLookups!$A$28:$B$29,2,FALSE)-AB$3),IF($G59="L",$N59,$M59),IF($G59="L",$M59,$N59),$B59,$D59))</f>
        <v/>
      </c>
      <c r="AC59" s="121" t="str">
        <f>IF(OR($M59="",$N59=""),"",_xlfn.BETA.INV(ABS(VLOOKUP($S$1,VLookups!$A$28:$B$29,2,FALSE)-AC$3),IF($G59="L",$N59,$M59),IF($G59="L",$M59,$N59),$B59,$D59))</f>
        <v/>
      </c>
      <c r="AD59" s="122" t="str">
        <f>IF(OR($M59="",$N59=""),"",_xlfn.BETA.INV(ABS(VLOOKUP($S$1,VLookups!$A$28:$B$29,2,FALSE)-AD$3),IF($G59="L",$N59,$M59),IF($G59="L",$M59,$N59),$B59,$D59))</f>
        <v/>
      </c>
      <c r="AE59" s="121" t="str">
        <f>IF(OR($M59="",$N59=""),"",_xlfn.BETA.INV(ABS(VLOOKUP($S$1,VLookups!$A$28:$B$29,2,FALSE)-AE$3),IF($G59="L",$N59,$M59),IF($G59="L",$M59,$N59),$B59,$D59))</f>
        <v/>
      </c>
      <c r="AF59" s="122" t="str">
        <f>IF(OR($M59="",$N59=""),"",_xlfn.BETA.INV(ABS(VLOOKUP($S$1,VLookups!$A$28:$B$29,2,FALSE)-AF$3),IF($G59="L",$N59,$M59),IF($G59="L",$M59,$N59),$B59,$D59))</f>
        <v/>
      </c>
      <c r="AG59" s="17"/>
      <c r="AH59" s="208" t="str">
        <f t="shared" si="13"/>
        <v/>
      </c>
      <c r="AI59" s="206" t="str">
        <f t="shared" si="14"/>
        <v/>
      </c>
      <c r="AJ59" s="190" t="str">
        <f t="shared" si="82"/>
        <v/>
      </c>
      <c r="AK59" s="190" t="str">
        <f t="shared" si="82"/>
        <v/>
      </c>
      <c r="AL59" s="190" t="str">
        <f t="shared" si="82"/>
        <v/>
      </c>
      <c r="AM59" s="190" t="str">
        <f t="shared" si="82"/>
        <v/>
      </c>
      <c r="AN59" s="190" t="str">
        <f t="shared" si="82"/>
        <v/>
      </c>
      <c r="AO59" s="190" t="str">
        <f t="shared" si="82"/>
        <v/>
      </c>
      <c r="AP59" s="190" t="str">
        <f t="shared" si="82"/>
        <v/>
      </c>
      <c r="AQ59" s="190" t="str">
        <f t="shared" si="82"/>
        <v/>
      </c>
      <c r="AR59" s="190" t="str">
        <f t="shared" si="82"/>
        <v/>
      </c>
      <c r="AS59" s="190" t="str">
        <f t="shared" si="82"/>
        <v/>
      </c>
      <c r="AT59" s="190" t="str">
        <f t="shared" si="82"/>
        <v/>
      </c>
      <c r="AU59" s="190" t="str">
        <f t="shared" si="82"/>
        <v/>
      </c>
      <c r="AV59" s="190" t="str">
        <f t="shared" si="82"/>
        <v/>
      </c>
      <c r="AW59" s="190" t="str">
        <f t="shared" si="82"/>
        <v/>
      </c>
      <c r="AX59" s="190" t="str">
        <f t="shared" si="82"/>
        <v/>
      </c>
      <c r="AY59" s="190" t="str">
        <f t="shared" si="82"/>
        <v/>
      </c>
      <c r="AZ59" s="190" t="str">
        <f t="shared" si="82"/>
        <v/>
      </c>
      <c r="BA59" s="190" t="str">
        <f t="shared" si="82"/>
        <v/>
      </c>
      <c r="BB59" s="190" t="str">
        <f t="shared" si="82"/>
        <v/>
      </c>
      <c r="BC59" s="190" t="str">
        <f t="shared" si="82"/>
        <v/>
      </c>
      <c r="BD59" s="190" t="str">
        <f t="shared" si="82"/>
        <v/>
      </c>
      <c r="BE59" s="190" t="str">
        <f t="shared" si="82"/>
        <v/>
      </c>
      <c r="BF59" s="190" t="str">
        <f t="shared" si="82"/>
        <v/>
      </c>
      <c r="BG59" s="190" t="str">
        <f t="shared" si="82"/>
        <v/>
      </c>
      <c r="BH59" s="190" t="str">
        <f t="shared" si="82"/>
        <v/>
      </c>
      <c r="BI59" s="190" t="str">
        <f t="shared" si="82"/>
        <v/>
      </c>
      <c r="BJ59" s="190" t="str">
        <f t="shared" si="82"/>
        <v/>
      </c>
      <c r="BK59" s="190" t="str">
        <f t="shared" si="82"/>
        <v/>
      </c>
      <c r="BL59" s="190" t="str">
        <f t="shared" si="82"/>
        <v/>
      </c>
      <c r="BM59" s="190" t="str">
        <f t="shared" si="82"/>
        <v/>
      </c>
      <c r="BN59" s="190" t="str">
        <f t="shared" si="82"/>
        <v/>
      </c>
      <c r="BO59" s="190" t="str">
        <f t="shared" si="82"/>
        <v/>
      </c>
      <c r="BP59" s="190" t="str">
        <f t="shared" si="82"/>
        <v/>
      </c>
      <c r="BQ59" s="190" t="str">
        <f t="shared" si="82"/>
        <v/>
      </c>
      <c r="BR59" s="190" t="str">
        <f t="shared" si="82"/>
        <v/>
      </c>
      <c r="BS59" s="190" t="str">
        <f t="shared" si="82"/>
        <v/>
      </c>
      <c r="BT59" s="190" t="str">
        <f t="shared" si="82"/>
        <v/>
      </c>
      <c r="BU59" s="190" t="str">
        <f t="shared" si="82"/>
        <v/>
      </c>
      <c r="BV59" s="190" t="str">
        <f t="shared" si="82"/>
        <v/>
      </c>
      <c r="BW59" s="190" t="str">
        <f t="shared" si="82"/>
        <v/>
      </c>
      <c r="BX59" s="190" t="str">
        <f t="shared" si="82"/>
        <v/>
      </c>
      <c r="BY59" s="190" t="str">
        <f t="shared" si="82"/>
        <v/>
      </c>
      <c r="BZ59" s="190" t="str">
        <f t="shared" si="82"/>
        <v/>
      </c>
      <c r="CA59" s="190" t="str">
        <f t="shared" si="82"/>
        <v/>
      </c>
      <c r="CB59" s="190" t="str">
        <f t="shared" si="82"/>
        <v/>
      </c>
      <c r="CC59" s="190" t="str">
        <f t="shared" si="82"/>
        <v/>
      </c>
      <c r="CD59" s="190" t="str">
        <f t="shared" si="82"/>
        <v/>
      </c>
      <c r="CE59" s="190" t="str">
        <f t="shared" si="82"/>
        <v/>
      </c>
      <c r="CF59" s="190" t="str">
        <f t="shared" si="82"/>
        <v/>
      </c>
      <c r="CG59" s="190" t="str">
        <f t="shared" si="82"/>
        <v/>
      </c>
      <c r="CH59" s="190" t="str">
        <f t="shared" si="82"/>
        <v/>
      </c>
      <c r="CI59" s="190" t="str">
        <f t="shared" si="82"/>
        <v/>
      </c>
      <c r="CJ59" s="190" t="str">
        <f t="shared" si="82"/>
        <v/>
      </c>
      <c r="CK59" s="190" t="str">
        <f t="shared" si="82"/>
        <v/>
      </c>
      <c r="CL59" s="190" t="str">
        <f t="shared" si="82"/>
        <v/>
      </c>
      <c r="CM59" s="190" t="str">
        <f t="shared" si="82"/>
        <v/>
      </c>
      <c r="CN59" s="190" t="str">
        <f t="shared" si="82"/>
        <v/>
      </c>
      <c r="CO59" s="190" t="str">
        <f t="shared" si="82"/>
        <v/>
      </c>
      <c r="CP59" s="190" t="str">
        <f t="shared" si="82"/>
        <v/>
      </c>
      <c r="CQ59" s="190" t="str">
        <f t="shared" si="82"/>
        <v/>
      </c>
      <c r="CR59" s="190" t="str">
        <f t="shared" si="82"/>
        <v/>
      </c>
      <c r="CS59" s="190" t="str">
        <f t="shared" si="82"/>
        <v/>
      </c>
      <c r="CT59" s="190" t="str">
        <f t="shared" si="82"/>
        <v/>
      </c>
      <c r="CU59" s="190" t="str">
        <f t="shared" si="82"/>
        <v/>
      </c>
      <c r="CV59" s="190" t="str">
        <f t="shared" si="73"/>
        <v/>
      </c>
      <c r="CW59" s="190" t="str">
        <f t="shared" si="73"/>
        <v/>
      </c>
      <c r="CX59" s="190" t="str">
        <f t="shared" si="73"/>
        <v/>
      </c>
      <c r="CY59" s="190" t="str">
        <f t="shared" si="73"/>
        <v/>
      </c>
      <c r="CZ59" s="190" t="str">
        <f t="shared" si="73"/>
        <v/>
      </c>
      <c r="DA59" s="190" t="str">
        <f t="shared" si="73"/>
        <v/>
      </c>
      <c r="DB59" s="190" t="str">
        <f t="shared" si="73"/>
        <v/>
      </c>
      <c r="DC59" s="190" t="str">
        <f t="shared" si="73"/>
        <v/>
      </c>
      <c r="DD59" s="190" t="str">
        <f t="shared" si="73"/>
        <v/>
      </c>
      <c r="DE59" s="190" t="str">
        <f t="shared" ref="DE59:ED59" si="83">IF(ISNONTEXT($AH59),DD59+$AH59,"")</f>
        <v/>
      </c>
      <c r="DF59" s="190" t="str">
        <f t="shared" si="83"/>
        <v/>
      </c>
      <c r="DG59" s="190" t="str">
        <f t="shared" si="83"/>
        <v/>
      </c>
      <c r="DH59" s="190" t="str">
        <f t="shared" si="83"/>
        <v/>
      </c>
      <c r="DI59" s="190" t="str">
        <f t="shared" si="83"/>
        <v/>
      </c>
      <c r="DJ59" s="190" t="str">
        <f t="shared" si="83"/>
        <v/>
      </c>
      <c r="DK59" s="190" t="str">
        <f t="shared" si="83"/>
        <v/>
      </c>
      <c r="DL59" s="190" t="str">
        <f t="shared" si="83"/>
        <v/>
      </c>
      <c r="DM59" s="190" t="str">
        <f t="shared" si="83"/>
        <v/>
      </c>
      <c r="DN59" s="190" t="str">
        <f t="shared" si="83"/>
        <v/>
      </c>
      <c r="DO59" s="190" t="str">
        <f t="shared" si="83"/>
        <v/>
      </c>
      <c r="DP59" s="190" t="str">
        <f t="shared" si="83"/>
        <v/>
      </c>
      <c r="DQ59" s="190" t="str">
        <f t="shared" si="83"/>
        <v/>
      </c>
      <c r="DR59" s="190" t="str">
        <f t="shared" si="83"/>
        <v/>
      </c>
      <c r="DS59" s="190" t="str">
        <f t="shared" si="83"/>
        <v/>
      </c>
      <c r="DT59" s="190" t="str">
        <f t="shared" si="83"/>
        <v/>
      </c>
      <c r="DU59" s="190" t="str">
        <f t="shared" si="83"/>
        <v/>
      </c>
      <c r="DV59" s="190" t="str">
        <f t="shared" si="83"/>
        <v/>
      </c>
      <c r="DW59" s="190" t="str">
        <f t="shared" si="83"/>
        <v/>
      </c>
      <c r="DX59" s="190" t="str">
        <f t="shared" si="83"/>
        <v/>
      </c>
      <c r="DY59" s="190" t="str">
        <f t="shared" si="83"/>
        <v/>
      </c>
      <c r="DZ59" s="190" t="str">
        <f t="shared" si="83"/>
        <v/>
      </c>
      <c r="EA59" s="190" t="str">
        <f t="shared" si="83"/>
        <v/>
      </c>
      <c r="EB59" s="190" t="str">
        <f t="shared" si="83"/>
        <v/>
      </c>
      <c r="EC59" s="190" t="str">
        <f t="shared" si="83"/>
        <v/>
      </c>
      <c r="ED59" s="190" t="str">
        <f t="shared" si="83"/>
        <v/>
      </c>
      <c r="EE59" s="206" t="str">
        <f t="shared" si="16"/>
        <v/>
      </c>
      <c r="EF59" s="207" t="e">
        <f t="shared" si="68"/>
        <v>#N/A</v>
      </c>
      <c r="EG59" s="207" t="e">
        <f t="shared" si="68"/>
        <v>#N/A</v>
      </c>
      <c r="EH59" s="207" t="e">
        <f t="shared" si="68"/>
        <v>#N/A</v>
      </c>
      <c r="EI59" s="207" t="e">
        <f t="shared" si="68"/>
        <v>#N/A</v>
      </c>
      <c r="EJ59" s="207" t="e">
        <f t="shared" si="68"/>
        <v>#N/A</v>
      </c>
      <c r="EK59" s="207" t="e">
        <f t="shared" si="68"/>
        <v>#N/A</v>
      </c>
      <c r="EL59" s="207" t="e">
        <f t="shared" si="68"/>
        <v>#N/A</v>
      </c>
      <c r="EM59" s="207" t="e">
        <f t="shared" si="68"/>
        <v>#N/A</v>
      </c>
      <c r="EN59" s="207" t="e">
        <f t="shared" si="68"/>
        <v>#N/A</v>
      </c>
      <c r="EO59" s="207" t="e">
        <f t="shared" si="68"/>
        <v>#N/A</v>
      </c>
      <c r="EP59" s="207" t="e">
        <f t="shared" si="68"/>
        <v>#N/A</v>
      </c>
      <c r="EQ59" s="207" t="e">
        <f t="shared" si="68"/>
        <v>#N/A</v>
      </c>
      <c r="ER59" s="207" t="e">
        <f t="shared" si="68"/>
        <v>#N/A</v>
      </c>
      <c r="ES59" s="207" t="e">
        <f t="shared" si="68"/>
        <v>#N/A</v>
      </c>
      <c r="ET59" s="207" t="e">
        <f t="shared" si="68"/>
        <v>#N/A</v>
      </c>
      <c r="EU59" s="207" t="e">
        <f t="shared" si="65"/>
        <v>#N/A</v>
      </c>
      <c r="EV59" s="207" t="e">
        <f t="shared" si="60"/>
        <v>#N/A</v>
      </c>
      <c r="EW59" s="207" t="e">
        <f t="shared" si="60"/>
        <v>#N/A</v>
      </c>
      <c r="EX59" s="207" t="e">
        <f t="shared" si="60"/>
        <v>#N/A</v>
      </c>
      <c r="EY59" s="207" t="e">
        <f t="shared" si="60"/>
        <v>#N/A</v>
      </c>
      <c r="EZ59" s="207" t="e">
        <f t="shared" si="60"/>
        <v>#N/A</v>
      </c>
      <c r="FA59" s="207" t="e">
        <f t="shared" si="60"/>
        <v>#N/A</v>
      </c>
      <c r="FB59" s="207" t="e">
        <f t="shared" si="60"/>
        <v>#N/A</v>
      </c>
      <c r="FC59" s="207" t="e">
        <f t="shared" si="56"/>
        <v>#N/A</v>
      </c>
      <c r="FD59" s="207" t="e">
        <f t="shared" si="56"/>
        <v>#N/A</v>
      </c>
      <c r="FE59" s="207" t="e">
        <f t="shared" si="56"/>
        <v>#N/A</v>
      </c>
      <c r="FF59" s="207" t="e">
        <f t="shared" si="56"/>
        <v>#N/A</v>
      </c>
      <c r="FG59" s="207" t="e">
        <f t="shared" si="56"/>
        <v>#N/A</v>
      </c>
      <c r="FH59" s="207" t="e">
        <f t="shared" si="56"/>
        <v>#N/A</v>
      </c>
      <c r="FI59" s="207" t="e">
        <f t="shared" si="56"/>
        <v>#N/A</v>
      </c>
      <c r="FJ59" s="207" t="e">
        <f t="shared" si="56"/>
        <v>#N/A</v>
      </c>
      <c r="FK59" s="207" t="e">
        <f t="shared" si="56"/>
        <v>#N/A</v>
      </c>
      <c r="FL59" s="207" t="e">
        <f t="shared" si="56"/>
        <v>#N/A</v>
      </c>
      <c r="FM59" s="207" t="e">
        <f t="shared" si="56"/>
        <v>#N/A</v>
      </c>
      <c r="FN59" s="207" t="e">
        <f t="shared" si="56"/>
        <v>#N/A</v>
      </c>
      <c r="FO59" s="207" t="e">
        <f t="shared" si="56"/>
        <v>#N/A</v>
      </c>
      <c r="FP59" s="207" t="e">
        <f t="shared" si="56"/>
        <v>#N/A</v>
      </c>
      <c r="FQ59" s="207" t="e">
        <f t="shared" si="56"/>
        <v>#N/A</v>
      </c>
      <c r="FR59" s="207" t="e">
        <f t="shared" si="56"/>
        <v>#N/A</v>
      </c>
      <c r="FS59" s="207" t="e">
        <f t="shared" si="76"/>
        <v>#N/A</v>
      </c>
      <c r="FT59" s="207" t="e">
        <f t="shared" si="76"/>
        <v>#N/A</v>
      </c>
      <c r="FU59" s="207" t="e">
        <f t="shared" si="76"/>
        <v>#N/A</v>
      </c>
      <c r="FV59" s="207" t="e">
        <f t="shared" si="76"/>
        <v>#N/A</v>
      </c>
      <c r="FW59" s="207" t="e">
        <f t="shared" si="74"/>
        <v>#N/A</v>
      </c>
      <c r="FX59" s="207" t="e">
        <f t="shared" si="61"/>
        <v>#N/A</v>
      </c>
      <c r="FY59" s="207" t="e">
        <f t="shared" si="61"/>
        <v>#N/A</v>
      </c>
      <c r="FZ59" s="207" t="e">
        <f t="shared" si="61"/>
        <v>#N/A</v>
      </c>
      <c r="GA59" s="207" t="e">
        <f t="shared" si="61"/>
        <v>#N/A</v>
      </c>
      <c r="GB59" s="207" t="e">
        <f t="shared" si="61"/>
        <v>#N/A</v>
      </c>
      <c r="GC59" s="207" t="e">
        <f t="shared" si="61"/>
        <v>#N/A</v>
      </c>
      <c r="GD59" s="207" t="e">
        <f t="shared" si="61"/>
        <v>#N/A</v>
      </c>
      <c r="GE59" s="207" t="e">
        <f t="shared" si="61"/>
        <v>#N/A</v>
      </c>
      <c r="GF59" s="207" t="e">
        <f t="shared" si="61"/>
        <v>#N/A</v>
      </c>
      <c r="GG59" s="207" t="e">
        <f t="shared" si="61"/>
        <v>#N/A</v>
      </c>
      <c r="GH59" s="207" t="e">
        <f t="shared" si="61"/>
        <v>#N/A</v>
      </c>
      <c r="GI59" s="207" t="e">
        <f t="shared" si="61"/>
        <v>#N/A</v>
      </c>
      <c r="GJ59" s="207" t="e">
        <f t="shared" si="61"/>
        <v>#N/A</v>
      </c>
      <c r="GK59" s="207" t="e">
        <f t="shared" si="61"/>
        <v>#N/A</v>
      </c>
      <c r="GL59" s="207" t="e">
        <f t="shared" si="78"/>
        <v>#N/A</v>
      </c>
      <c r="GM59" s="207" t="e">
        <f t="shared" si="78"/>
        <v>#N/A</v>
      </c>
      <c r="GN59" s="207" t="e">
        <f t="shared" si="78"/>
        <v>#N/A</v>
      </c>
      <c r="GO59" s="207" t="e">
        <f t="shared" si="58"/>
        <v>#N/A</v>
      </c>
      <c r="GP59" s="207" t="e">
        <f t="shared" si="58"/>
        <v>#N/A</v>
      </c>
      <c r="GQ59" s="207" t="e">
        <f t="shared" si="58"/>
        <v>#N/A</v>
      </c>
      <c r="GR59" s="207" t="e">
        <f t="shared" si="58"/>
        <v>#N/A</v>
      </c>
      <c r="GS59" s="207" t="e">
        <f t="shared" si="58"/>
        <v>#N/A</v>
      </c>
      <c r="GT59" s="207" t="e">
        <f t="shared" si="58"/>
        <v>#N/A</v>
      </c>
      <c r="GU59" s="207" t="e">
        <f t="shared" si="58"/>
        <v>#N/A</v>
      </c>
      <c r="GV59" s="207" t="e">
        <f t="shared" si="58"/>
        <v>#N/A</v>
      </c>
      <c r="GW59" s="207" t="e">
        <f t="shared" si="58"/>
        <v>#N/A</v>
      </c>
      <c r="GX59" s="207" t="e">
        <f t="shared" si="58"/>
        <v>#N/A</v>
      </c>
      <c r="GY59" s="207" t="e">
        <f t="shared" si="58"/>
        <v>#N/A</v>
      </c>
      <c r="GZ59" s="207" t="e">
        <f t="shared" si="58"/>
        <v>#N/A</v>
      </c>
      <c r="HA59" s="207" t="e">
        <f t="shared" si="58"/>
        <v>#N/A</v>
      </c>
      <c r="HB59" s="207" t="e">
        <f t="shared" si="58"/>
        <v>#N/A</v>
      </c>
      <c r="HC59" s="207" t="e">
        <f t="shared" si="58"/>
        <v>#N/A</v>
      </c>
      <c r="HD59" s="207" t="e">
        <f t="shared" si="58"/>
        <v>#N/A</v>
      </c>
      <c r="HE59" s="207" t="e">
        <f t="shared" si="77"/>
        <v>#N/A</v>
      </c>
      <c r="HF59" s="207" t="e">
        <f t="shared" si="55"/>
        <v>#N/A</v>
      </c>
      <c r="HG59" s="207" t="e">
        <f t="shared" si="55"/>
        <v>#N/A</v>
      </c>
      <c r="HH59" s="207" t="e">
        <f t="shared" si="55"/>
        <v>#N/A</v>
      </c>
      <c r="HI59" s="207" t="e">
        <f t="shared" si="55"/>
        <v>#N/A</v>
      </c>
      <c r="HJ59" s="207" t="e">
        <f t="shared" si="55"/>
        <v>#N/A</v>
      </c>
      <c r="HK59" s="207" t="e">
        <f t="shared" si="55"/>
        <v>#N/A</v>
      </c>
      <c r="HL59" s="207" t="e">
        <f t="shared" si="55"/>
        <v>#N/A</v>
      </c>
      <c r="HM59" s="207" t="e">
        <f t="shared" si="55"/>
        <v>#N/A</v>
      </c>
      <c r="HN59" s="207" t="e">
        <f t="shared" si="55"/>
        <v>#N/A</v>
      </c>
      <c r="HO59" s="207" t="e">
        <f t="shared" si="55"/>
        <v>#N/A</v>
      </c>
      <c r="HP59" s="207" t="e">
        <f t="shared" si="55"/>
        <v>#N/A</v>
      </c>
      <c r="HQ59" s="207" t="e">
        <f t="shared" si="55"/>
        <v>#N/A</v>
      </c>
      <c r="HR59" s="207" t="e">
        <f t="shared" si="55"/>
        <v>#N/A</v>
      </c>
      <c r="HS59" s="207" t="e">
        <f t="shared" si="55"/>
        <v>#N/A</v>
      </c>
      <c r="HT59" s="207" t="e">
        <f t="shared" si="55"/>
        <v>#N/A</v>
      </c>
      <c r="HU59" s="207" t="e">
        <f t="shared" si="55"/>
        <v>#N/A</v>
      </c>
      <c r="HV59" s="207" t="e">
        <f t="shared" si="81"/>
        <v>#N/A</v>
      </c>
      <c r="HW59" s="207" t="e">
        <f t="shared" si="79"/>
        <v>#N/A</v>
      </c>
      <c r="HX59" s="207" t="e">
        <f t="shared" si="66"/>
        <v>#N/A</v>
      </c>
      <c r="HY59" s="207" t="e">
        <f t="shared" si="63"/>
        <v>#N/A</v>
      </c>
      <c r="HZ59" s="207" t="e">
        <f t="shared" si="63"/>
        <v>#N/A</v>
      </c>
      <c r="IA59" s="207" t="e">
        <f t="shared" si="45"/>
        <v>#N/A</v>
      </c>
      <c r="IB59" s="207" t="e">
        <f t="shared" si="27"/>
        <v>#N/A</v>
      </c>
    </row>
    <row r="60" spans="1:236" hidden="1" x14ac:dyDescent="0.25">
      <c r="A60" s="22">
        <v>57</v>
      </c>
      <c r="B60" s="124"/>
      <c r="C60" s="124"/>
      <c r="D60" s="124"/>
      <c r="E60" s="119" t="str">
        <f t="shared" si="10"/>
        <v/>
      </c>
      <c r="F60" s="23" t="str">
        <f t="shared" si="11"/>
        <v/>
      </c>
      <c r="G60" s="24" t="str">
        <f t="shared" si="12"/>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0"/>
        <v/>
      </c>
      <c r="K60" s="26"/>
      <c r="L60" s="24" t="str">
        <f>IF(OR(F60="",K60=""),"",MATCH(K60,Confidence!$A$1:$A$10,0))</f>
        <v/>
      </c>
      <c r="M60" s="27" t="str">
        <f t="shared" si="1"/>
        <v/>
      </c>
      <c r="N60" s="27" t="str">
        <f t="shared" si="2"/>
        <v/>
      </c>
      <c r="O60" s="24"/>
      <c r="P60" s="111" t="str">
        <f t="shared" si="3"/>
        <v/>
      </c>
      <c r="Q60" s="111" t="str">
        <f t="shared" si="4"/>
        <v/>
      </c>
      <c r="R60" s="39" t="str">
        <f t="shared" si="5"/>
        <v/>
      </c>
      <c r="S60" s="124"/>
      <c r="T60" s="218" t="str">
        <f>IF(AND(B60&gt;0,C60&gt;0,D60&gt;0,M60&gt;0,N60&gt;0,S60&gt;0,NOT(K60="")),ABS(VLOOKUP($S$1,VLookups!$A$28:$B$29,2,FALSE)-_xlfn.BETA.DIST(S60,IF(G60="L",N60,M60),IF(G60="L",M60,N60),TRUE,B60,D60)),"")</f>
        <v/>
      </c>
      <c r="U60" s="121" t="str">
        <f>IF(OR($M60="",$N60=""),"",_xlfn.BETA.INV(ABS(VLOOKUP($S$1,VLookups!$A$28:$B$29,2,FALSE)-U$3),IF($G60="L",$N60,$M60),IF($G60="L",$M60,$N60),$B60,$D60))</f>
        <v/>
      </c>
      <c r="V60" s="122" t="str">
        <f>IF(OR($M60="",$N60=""),"",_xlfn.BETA.INV(ABS(VLOOKUP($S$1,VLookups!$A$28:$B$29,2,FALSE)-V$3),IF($G60="L",$N60,$M60),IF($G60="L",$M60,$N60),$B60,$D60))</f>
        <v/>
      </c>
      <c r="W60" s="121" t="str">
        <f>IF(OR($M60="",$N60=""),"",_xlfn.BETA.INV(ABS(VLOOKUP($S$1,VLookups!$A$28:$B$29,2,FALSE)-W$3),IF($G60="L",$N60,$M60),IF($G60="L",$M60,$N60),$B60,$D60))</f>
        <v/>
      </c>
      <c r="X60" s="122" t="str">
        <f>IF(OR($M60="",$N60=""),"",_xlfn.BETA.INV(ABS(VLOOKUP($S$1,VLookups!$A$28:$B$29,2,FALSE)-X$3),IF($G60="L",$N60,$M60),IF($G60="L",$M60,$N60),$B60,$D60))</f>
        <v/>
      </c>
      <c r="Y60" s="121" t="str">
        <f>IF(OR($M60="",$N60=""),"",_xlfn.BETA.INV(ABS(VLOOKUP($S$1,VLookups!$A$28:$B$29,2,FALSE)-Y$3),IF($G60="L",$N60,$M60),IF($G60="L",$M60,$N60),$B60,$D60))</f>
        <v/>
      </c>
      <c r="Z60" s="122" t="str">
        <f>IF(OR($M60="",$N60=""),"",_xlfn.BETA.INV(ABS(VLOOKUP($S$1,VLookups!$A$28:$B$29,2,FALSE)-Z$3),IF($G60="L",$N60,$M60),IF($G60="L",$M60,$N60),$B60,$D60))</f>
        <v/>
      </c>
      <c r="AA60" s="121" t="str">
        <f>IF(OR($M60="",$N60=""),"",_xlfn.BETA.INV(ABS(VLOOKUP($S$1,VLookups!$A$28:$B$29,2,FALSE)-AA$3),IF($G60="L",$N60,$M60),IF($G60="L",$M60,$N60),$B60,$D60))</f>
        <v/>
      </c>
      <c r="AB60" s="122" t="str">
        <f>IF(OR($M60="",$N60=""),"",_xlfn.BETA.INV(ABS(VLOOKUP($S$1,VLookups!$A$28:$B$29,2,FALSE)-AB$3),IF($G60="L",$N60,$M60),IF($G60="L",$M60,$N60),$B60,$D60))</f>
        <v/>
      </c>
      <c r="AC60" s="121" t="str">
        <f>IF(OR($M60="",$N60=""),"",_xlfn.BETA.INV(ABS(VLOOKUP($S$1,VLookups!$A$28:$B$29,2,FALSE)-AC$3),IF($G60="L",$N60,$M60),IF($G60="L",$M60,$N60),$B60,$D60))</f>
        <v/>
      </c>
      <c r="AD60" s="122" t="str">
        <f>IF(OR($M60="",$N60=""),"",_xlfn.BETA.INV(ABS(VLOOKUP($S$1,VLookups!$A$28:$B$29,2,FALSE)-AD$3),IF($G60="L",$N60,$M60),IF($G60="L",$M60,$N60),$B60,$D60))</f>
        <v/>
      </c>
      <c r="AE60" s="121" t="str">
        <f>IF(OR($M60="",$N60=""),"",_xlfn.BETA.INV(ABS(VLOOKUP($S$1,VLookups!$A$28:$B$29,2,FALSE)-AE$3),IF($G60="L",$N60,$M60),IF($G60="L",$M60,$N60),$B60,$D60))</f>
        <v/>
      </c>
      <c r="AF60" s="122" t="str">
        <f>IF(OR($M60="",$N60=""),"",_xlfn.BETA.INV(ABS(VLOOKUP($S$1,VLookups!$A$28:$B$29,2,FALSE)-AF$3),IF($G60="L",$N60,$M60),IF($G60="L",$M60,$N60),$B60,$D60))</f>
        <v/>
      </c>
      <c r="AG60" s="17"/>
      <c r="AH60" s="208" t="str">
        <f t="shared" si="13"/>
        <v/>
      </c>
      <c r="AI60" s="206" t="str">
        <f t="shared" si="14"/>
        <v/>
      </c>
      <c r="AJ60" s="190" t="str">
        <f t="shared" si="82"/>
        <v/>
      </c>
      <c r="AK60" s="190" t="str">
        <f t="shared" si="82"/>
        <v/>
      </c>
      <c r="AL60" s="190" t="str">
        <f t="shared" si="82"/>
        <v/>
      </c>
      <c r="AM60" s="190" t="str">
        <f t="shared" si="82"/>
        <v/>
      </c>
      <c r="AN60" s="190" t="str">
        <f t="shared" si="82"/>
        <v/>
      </c>
      <c r="AO60" s="190" t="str">
        <f t="shared" si="82"/>
        <v/>
      </c>
      <c r="AP60" s="190" t="str">
        <f t="shared" si="82"/>
        <v/>
      </c>
      <c r="AQ60" s="190" t="str">
        <f t="shared" si="82"/>
        <v/>
      </c>
      <c r="AR60" s="190" t="str">
        <f t="shared" si="82"/>
        <v/>
      </c>
      <c r="AS60" s="190" t="str">
        <f t="shared" si="82"/>
        <v/>
      </c>
      <c r="AT60" s="190" t="str">
        <f t="shared" si="82"/>
        <v/>
      </c>
      <c r="AU60" s="190" t="str">
        <f t="shared" si="82"/>
        <v/>
      </c>
      <c r="AV60" s="190" t="str">
        <f t="shared" si="82"/>
        <v/>
      </c>
      <c r="AW60" s="190" t="str">
        <f t="shared" si="82"/>
        <v/>
      </c>
      <c r="AX60" s="190" t="str">
        <f t="shared" si="82"/>
        <v/>
      </c>
      <c r="AY60" s="190" t="str">
        <f t="shared" si="82"/>
        <v/>
      </c>
      <c r="AZ60" s="190" t="str">
        <f t="shared" si="82"/>
        <v/>
      </c>
      <c r="BA60" s="190" t="str">
        <f t="shared" si="82"/>
        <v/>
      </c>
      <c r="BB60" s="190" t="str">
        <f t="shared" si="82"/>
        <v/>
      </c>
      <c r="BC60" s="190" t="str">
        <f t="shared" si="82"/>
        <v/>
      </c>
      <c r="BD60" s="190" t="str">
        <f t="shared" si="82"/>
        <v/>
      </c>
      <c r="BE60" s="190" t="str">
        <f t="shared" si="82"/>
        <v/>
      </c>
      <c r="BF60" s="190" t="str">
        <f t="shared" si="82"/>
        <v/>
      </c>
      <c r="BG60" s="190" t="str">
        <f t="shared" si="82"/>
        <v/>
      </c>
      <c r="BH60" s="190" t="str">
        <f t="shared" si="82"/>
        <v/>
      </c>
      <c r="BI60" s="190" t="str">
        <f t="shared" si="82"/>
        <v/>
      </c>
      <c r="BJ60" s="190" t="str">
        <f t="shared" si="82"/>
        <v/>
      </c>
      <c r="BK60" s="190" t="str">
        <f t="shared" si="82"/>
        <v/>
      </c>
      <c r="BL60" s="190" t="str">
        <f t="shared" si="82"/>
        <v/>
      </c>
      <c r="BM60" s="190" t="str">
        <f t="shared" si="82"/>
        <v/>
      </c>
      <c r="BN60" s="190" t="str">
        <f t="shared" si="82"/>
        <v/>
      </c>
      <c r="BO60" s="190" t="str">
        <f t="shared" si="82"/>
        <v/>
      </c>
      <c r="BP60" s="190" t="str">
        <f t="shared" si="82"/>
        <v/>
      </c>
      <c r="BQ60" s="190" t="str">
        <f t="shared" si="82"/>
        <v/>
      </c>
      <c r="BR60" s="190" t="str">
        <f t="shared" si="82"/>
        <v/>
      </c>
      <c r="BS60" s="190" t="str">
        <f t="shared" si="82"/>
        <v/>
      </c>
      <c r="BT60" s="190" t="str">
        <f t="shared" si="82"/>
        <v/>
      </c>
      <c r="BU60" s="190" t="str">
        <f t="shared" si="82"/>
        <v/>
      </c>
      <c r="BV60" s="190" t="str">
        <f t="shared" si="82"/>
        <v/>
      </c>
      <c r="BW60" s="190" t="str">
        <f t="shared" si="82"/>
        <v/>
      </c>
      <c r="BX60" s="190" t="str">
        <f t="shared" si="82"/>
        <v/>
      </c>
      <c r="BY60" s="190" t="str">
        <f t="shared" si="82"/>
        <v/>
      </c>
      <c r="BZ60" s="190" t="str">
        <f t="shared" si="82"/>
        <v/>
      </c>
      <c r="CA60" s="190" t="str">
        <f t="shared" si="82"/>
        <v/>
      </c>
      <c r="CB60" s="190" t="str">
        <f t="shared" si="82"/>
        <v/>
      </c>
      <c r="CC60" s="190" t="str">
        <f t="shared" si="82"/>
        <v/>
      </c>
      <c r="CD60" s="190" t="str">
        <f t="shared" si="82"/>
        <v/>
      </c>
      <c r="CE60" s="190" t="str">
        <f t="shared" si="82"/>
        <v/>
      </c>
      <c r="CF60" s="190" t="str">
        <f t="shared" si="82"/>
        <v/>
      </c>
      <c r="CG60" s="190" t="str">
        <f t="shared" si="82"/>
        <v/>
      </c>
      <c r="CH60" s="190" t="str">
        <f t="shared" si="82"/>
        <v/>
      </c>
      <c r="CI60" s="190" t="str">
        <f t="shared" si="82"/>
        <v/>
      </c>
      <c r="CJ60" s="190" t="str">
        <f t="shared" si="82"/>
        <v/>
      </c>
      <c r="CK60" s="190" t="str">
        <f t="shared" si="82"/>
        <v/>
      </c>
      <c r="CL60" s="190" t="str">
        <f t="shared" si="82"/>
        <v/>
      </c>
      <c r="CM60" s="190" t="str">
        <f t="shared" si="82"/>
        <v/>
      </c>
      <c r="CN60" s="190" t="str">
        <f t="shared" si="82"/>
        <v/>
      </c>
      <c r="CO60" s="190" t="str">
        <f t="shared" si="82"/>
        <v/>
      </c>
      <c r="CP60" s="190" t="str">
        <f t="shared" si="82"/>
        <v/>
      </c>
      <c r="CQ60" s="190" t="str">
        <f t="shared" si="82"/>
        <v/>
      </c>
      <c r="CR60" s="190" t="str">
        <f t="shared" si="82"/>
        <v/>
      </c>
      <c r="CS60" s="190" t="str">
        <f t="shared" si="82"/>
        <v/>
      </c>
      <c r="CT60" s="190" t="str">
        <f t="shared" si="82"/>
        <v/>
      </c>
      <c r="CU60" s="190" t="str">
        <f t="shared" ref="CU60:ED67" si="84">IF(ISNONTEXT($AH60),CT60+$AH60,"")</f>
        <v/>
      </c>
      <c r="CV60" s="190" t="str">
        <f t="shared" si="84"/>
        <v/>
      </c>
      <c r="CW60" s="190" t="str">
        <f t="shared" si="84"/>
        <v/>
      </c>
      <c r="CX60" s="190" t="str">
        <f t="shared" si="84"/>
        <v/>
      </c>
      <c r="CY60" s="190" t="str">
        <f t="shared" si="84"/>
        <v/>
      </c>
      <c r="CZ60" s="190" t="str">
        <f t="shared" si="84"/>
        <v/>
      </c>
      <c r="DA60" s="190" t="str">
        <f t="shared" si="84"/>
        <v/>
      </c>
      <c r="DB60" s="190" t="str">
        <f t="shared" si="84"/>
        <v/>
      </c>
      <c r="DC60" s="190" t="str">
        <f t="shared" si="84"/>
        <v/>
      </c>
      <c r="DD60" s="190" t="str">
        <f t="shared" si="84"/>
        <v/>
      </c>
      <c r="DE60" s="190" t="str">
        <f t="shared" si="84"/>
        <v/>
      </c>
      <c r="DF60" s="190" t="str">
        <f t="shared" si="84"/>
        <v/>
      </c>
      <c r="DG60" s="190" t="str">
        <f t="shared" si="84"/>
        <v/>
      </c>
      <c r="DH60" s="190" t="str">
        <f t="shared" si="84"/>
        <v/>
      </c>
      <c r="DI60" s="190" t="str">
        <f t="shared" si="84"/>
        <v/>
      </c>
      <c r="DJ60" s="190" t="str">
        <f t="shared" si="84"/>
        <v/>
      </c>
      <c r="DK60" s="190" t="str">
        <f t="shared" si="84"/>
        <v/>
      </c>
      <c r="DL60" s="190" t="str">
        <f t="shared" si="84"/>
        <v/>
      </c>
      <c r="DM60" s="190" t="str">
        <f t="shared" si="84"/>
        <v/>
      </c>
      <c r="DN60" s="190" t="str">
        <f t="shared" si="84"/>
        <v/>
      </c>
      <c r="DO60" s="190" t="str">
        <f t="shared" si="84"/>
        <v/>
      </c>
      <c r="DP60" s="190" t="str">
        <f t="shared" si="84"/>
        <v/>
      </c>
      <c r="DQ60" s="190" t="str">
        <f t="shared" si="84"/>
        <v/>
      </c>
      <c r="DR60" s="190" t="str">
        <f t="shared" si="84"/>
        <v/>
      </c>
      <c r="DS60" s="190" t="str">
        <f t="shared" si="84"/>
        <v/>
      </c>
      <c r="DT60" s="190" t="str">
        <f t="shared" si="84"/>
        <v/>
      </c>
      <c r="DU60" s="190" t="str">
        <f t="shared" si="84"/>
        <v/>
      </c>
      <c r="DV60" s="190" t="str">
        <f t="shared" si="84"/>
        <v/>
      </c>
      <c r="DW60" s="190" t="str">
        <f t="shared" si="84"/>
        <v/>
      </c>
      <c r="DX60" s="190" t="str">
        <f t="shared" si="84"/>
        <v/>
      </c>
      <c r="DY60" s="190" t="str">
        <f t="shared" si="84"/>
        <v/>
      </c>
      <c r="DZ60" s="190" t="str">
        <f t="shared" si="84"/>
        <v/>
      </c>
      <c r="EA60" s="190" t="str">
        <f t="shared" si="84"/>
        <v/>
      </c>
      <c r="EB60" s="190" t="str">
        <f t="shared" si="84"/>
        <v/>
      </c>
      <c r="EC60" s="190" t="str">
        <f t="shared" si="84"/>
        <v/>
      </c>
      <c r="ED60" s="190" t="str">
        <f t="shared" si="84"/>
        <v/>
      </c>
      <c r="EE60" s="206" t="str">
        <f t="shared" si="16"/>
        <v/>
      </c>
      <c r="EF60" s="207" t="e">
        <f t="shared" si="68"/>
        <v>#N/A</v>
      </c>
      <c r="EG60" s="207" t="e">
        <f t="shared" si="68"/>
        <v>#N/A</v>
      </c>
      <c r="EH60" s="207" t="e">
        <f t="shared" si="68"/>
        <v>#N/A</v>
      </c>
      <c r="EI60" s="207" t="e">
        <f t="shared" si="68"/>
        <v>#N/A</v>
      </c>
      <c r="EJ60" s="207" t="e">
        <f t="shared" si="68"/>
        <v>#N/A</v>
      </c>
      <c r="EK60" s="207" t="e">
        <f t="shared" si="68"/>
        <v>#N/A</v>
      </c>
      <c r="EL60" s="207" t="e">
        <f t="shared" si="68"/>
        <v>#N/A</v>
      </c>
      <c r="EM60" s="207" t="e">
        <f t="shared" si="68"/>
        <v>#N/A</v>
      </c>
      <c r="EN60" s="207" t="e">
        <f t="shared" si="68"/>
        <v>#N/A</v>
      </c>
      <c r="EO60" s="207" t="e">
        <f t="shared" si="68"/>
        <v>#N/A</v>
      </c>
      <c r="EP60" s="207" t="e">
        <f t="shared" si="68"/>
        <v>#N/A</v>
      </c>
      <c r="EQ60" s="207" t="e">
        <f t="shared" si="68"/>
        <v>#N/A</v>
      </c>
      <c r="ER60" s="207" t="e">
        <f t="shared" si="68"/>
        <v>#N/A</v>
      </c>
      <c r="ES60" s="207" t="e">
        <f t="shared" si="68"/>
        <v>#N/A</v>
      </c>
      <c r="ET60" s="207" t="e">
        <f t="shared" si="68"/>
        <v>#N/A</v>
      </c>
      <c r="EU60" s="207" t="e">
        <f t="shared" si="65"/>
        <v>#N/A</v>
      </c>
      <c r="EV60" s="207" t="e">
        <f t="shared" si="60"/>
        <v>#N/A</v>
      </c>
      <c r="EW60" s="207" t="e">
        <f t="shared" si="60"/>
        <v>#N/A</v>
      </c>
      <c r="EX60" s="207" t="e">
        <f t="shared" si="60"/>
        <v>#N/A</v>
      </c>
      <c r="EY60" s="207" t="e">
        <f t="shared" si="60"/>
        <v>#N/A</v>
      </c>
      <c r="EZ60" s="207" t="e">
        <f t="shared" si="60"/>
        <v>#N/A</v>
      </c>
      <c r="FA60" s="207" t="e">
        <f t="shared" si="60"/>
        <v>#N/A</v>
      </c>
      <c r="FB60" s="207" t="e">
        <f t="shared" si="60"/>
        <v>#N/A</v>
      </c>
      <c r="FC60" s="207" t="e">
        <f t="shared" si="56"/>
        <v>#N/A</v>
      </c>
      <c r="FD60" s="207" t="e">
        <f t="shared" si="56"/>
        <v>#N/A</v>
      </c>
      <c r="FE60" s="207" t="e">
        <f t="shared" si="56"/>
        <v>#N/A</v>
      </c>
      <c r="FF60" s="207" t="e">
        <f t="shared" si="56"/>
        <v>#N/A</v>
      </c>
      <c r="FG60" s="207" t="e">
        <f t="shared" si="56"/>
        <v>#N/A</v>
      </c>
      <c r="FH60" s="207" t="e">
        <f t="shared" si="56"/>
        <v>#N/A</v>
      </c>
      <c r="FI60" s="207" t="e">
        <f t="shared" si="56"/>
        <v>#N/A</v>
      </c>
      <c r="FJ60" s="207" t="e">
        <f t="shared" si="56"/>
        <v>#N/A</v>
      </c>
      <c r="FK60" s="207" t="e">
        <f t="shared" si="56"/>
        <v>#N/A</v>
      </c>
      <c r="FL60" s="207" t="e">
        <f t="shared" si="56"/>
        <v>#N/A</v>
      </c>
      <c r="FM60" s="207" t="e">
        <f t="shared" si="56"/>
        <v>#N/A</v>
      </c>
      <c r="FN60" s="207" t="e">
        <f t="shared" si="56"/>
        <v>#N/A</v>
      </c>
      <c r="FO60" s="207" t="e">
        <f t="shared" si="56"/>
        <v>#N/A</v>
      </c>
      <c r="FP60" s="207" t="e">
        <f t="shared" si="56"/>
        <v>#N/A</v>
      </c>
      <c r="FQ60" s="207" t="e">
        <f t="shared" si="56"/>
        <v>#N/A</v>
      </c>
      <c r="FR60" s="207" t="e">
        <f t="shared" si="56"/>
        <v>#N/A</v>
      </c>
      <c r="FS60" s="207" t="e">
        <f t="shared" si="76"/>
        <v>#N/A</v>
      </c>
      <c r="FT60" s="207" t="e">
        <f t="shared" si="76"/>
        <v>#N/A</v>
      </c>
      <c r="FU60" s="207" t="e">
        <f t="shared" si="76"/>
        <v>#N/A</v>
      </c>
      <c r="FV60" s="207" t="e">
        <f t="shared" si="76"/>
        <v>#N/A</v>
      </c>
      <c r="FW60" s="207" t="e">
        <f t="shared" si="74"/>
        <v>#N/A</v>
      </c>
      <c r="FX60" s="207" t="e">
        <f t="shared" si="61"/>
        <v>#N/A</v>
      </c>
      <c r="FY60" s="207" t="e">
        <f t="shared" si="61"/>
        <v>#N/A</v>
      </c>
      <c r="FZ60" s="207" t="e">
        <f t="shared" si="61"/>
        <v>#N/A</v>
      </c>
      <c r="GA60" s="207" t="e">
        <f t="shared" si="61"/>
        <v>#N/A</v>
      </c>
      <c r="GB60" s="207" t="e">
        <f t="shared" si="61"/>
        <v>#N/A</v>
      </c>
      <c r="GC60" s="207" t="e">
        <f t="shared" si="61"/>
        <v>#N/A</v>
      </c>
      <c r="GD60" s="207" t="e">
        <f t="shared" si="61"/>
        <v>#N/A</v>
      </c>
      <c r="GE60" s="207" t="e">
        <f t="shared" si="61"/>
        <v>#N/A</v>
      </c>
      <c r="GF60" s="207" t="e">
        <f t="shared" si="61"/>
        <v>#N/A</v>
      </c>
      <c r="GG60" s="207" t="e">
        <f t="shared" si="61"/>
        <v>#N/A</v>
      </c>
      <c r="GH60" s="207" t="e">
        <f t="shared" si="61"/>
        <v>#N/A</v>
      </c>
      <c r="GI60" s="207" t="e">
        <f t="shared" si="61"/>
        <v>#N/A</v>
      </c>
      <c r="GJ60" s="207" t="e">
        <f t="shared" si="61"/>
        <v>#N/A</v>
      </c>
      <c r="GK60" s="207" t="e">
        <f t="shared" si="61"/>
        <v>#N/A</v>
      </c>
      <c r="GL60" s="207" t="e">
        <f t="shared" si="78"/>
        <v>#N/A</v>
      </c>
      <c r="GM60" s="207" t="e">
        <f t="shared" si="78"/>
        <v>#N/A</v>
      </c>
      <c r="GN60" s="207" t="e">
        <f t="shared" si="78"/>
        <v>#N/A</v>
      </c>
      <c r="GO60" s="207" t="e">
        <f t="shared" si="58"/>
        <v>#N/A</v>
      </c>
      <c r="GP60" s="207" t="e">
        <f t="shared" si="58"/>
        <v>#N/A</v>
      </c>
      <c r="GQ60" s="207" t="e">
        <f t="shared" si="58"/>
        <v>#N/A</v>
      </c>
      <c r="GR60" s="207" t="e">
        <f t="shared" si="58"/>
        <v>#N/A</v>
      </c>
      <c r="GS60" s="207" t="e">
        <f t="shared" si="58"/>
        <v>#N/A</v>
      </c>
      <c r="GT60" s="207" t="e">
        <f t="shared" si="58"/>
        <v>#N/A</v>
      </c>
      <c r="GU60" s="207" t="e">
        <f t="shared" si="58"/>
        <v>#N/A</v>
      </c>
      <c r="GV60" s="207" t="e">
        <f t="shared" si="58"/>
        <v>#N/A</v>
      </c>
      <c r="GW60" s="207" t="e">
        <f t="shared" si="58"/>
        <v>#N/A</v>
      </c>
      <c r="GX60" s="207" t="e">
        <f t="shared" si="58"/>
        <v>#N/A</v>
      </c>
      <c r="GY60" s="207" t="e">
        <f t="shared" si="58"/>
        <v>#N/A</v>
      </c>
      <c r="GZ60" s="207" t="e">
        <f t="shared" si="58"/>
        <v>#N/A</v>
      </c>
      <c r="HA60" s="207" t="e">
        <f t="shared" si="58"/>
        <v>#N/A</v>
      </c>
      <c r="HB60" s="207" t="e">
        <f t="shared" si="58"/>
        <v>#N/A</v>
      </c>
      <c r="HC60" s="207" t="e">
        <f t="shared" si="58"/>
        <v>#N/A</v>
      </c>
      <c r="HD60" s="207" t="e">
        <f t="shared" si="58"/>
        <v>#N/A</v>
      </c>
      <c r="HE60" s="207" t="e">
        <f t="shared" si="77"/>
        <v>#N/A</v>
      </c>
      <c r="HF60" s="207" t="e">
        <f t="shared" si="55"/>
        <v>#N/A</v>
      </c>
      <c r="HG60" s="207" t="e">
        <f t="shared" si="55"/>
        <v>#N/A</v>
      </c>
      <c r="HH60" s="207" t="e">
        <f t="shared" si="55"/>
        <v>#N/A</v>
      </c>
      <c r="HI60" s="207" t="e">
        <f t="shared" si="55"/>
        <v>#N/A</v>
      </c>
      <c r="HJ60" s="207" t="e">
        <f t="shared" si="55"/>
        <v>#N/A</v>
      </c>
      <c r="HK60" s="207" t="e">
        <f t="shared" si="55"/>
        <v>#N/A</v>
      </c>
      <c r="HL60" s="207" t="e">
        <f t="shared" si="55"/>
        <v>#N/A</v>
      </c>
      <c r="HM60" s="207" t="e">
        <f t="shared" si="55"/>
        <v>#N/A</v>
      </c>
      <c r="HN60" s="207" t="e">
        <f t="shared" si="55"/>
        <v>#N/A</v>
      </c>
      <c r="HO60" s="207" t="e">
        <f t="shared" si="55"/>
        <v>#N/A</v>
      </c>
      <c r="HP60" s="207" t="e">
        <f t="shared" si="55"/>
        <v>#N/A</v>
      </c>
      <c r="HQ60" s="207" t="e">
        <f t="shared" si="55"/>
        <v>#N/A</v>
      </c>
      <c r="HR60" s="207" t="e">
        <f t="shared" si="55"/>
        <v>#N/A</v>
      </c>
      <c r="HS60" s="207" t="e">
        <f t="shared" si="55"/>
        <v>#N/A</v>
      </c>
      <c r="HT60" s="207" t="e">
        <f t="shared" si="55"/>
        <v>#N/A</v>
      </c>
      <c r="HU60" s="207" t="e">
        <f t="shared" si="55"/>
        <v>#N/A</v>
      </c>
      <c r="HV60" s="207" t="e">
        <f t="shared" si="81"/>
        <v>#N/A</v>
      </c>
      <c r="HW60" s="207" t="e">
        <f t="shared" si="79"/>
        <v>#N/A</v>
      </c>
      <c r="HX60" s="207" t="e">
        <f t="shared" si="66"/>
        <v>#N/A</v>
      </c>
      <c r="HY60" s="207" t="e">
        <f t="shared" si="63"/>
        <v>#N/A</v>
      </c>
      <c r="HZ60" s="207" t="e">
        <f t="shared" si="63"/>
        <v>#N/A</v>
      </c>
      <c r="IA60" s="207" t="e">
        <f t="shared" si="45"/>
        <v>#N/A</v>
      </c>
      <c r="IB60" s="207" t="e">
        <f t="shared" si="27"/>
        <v>#N/A</v>
      </c>
    </row>
    <row r="61" spans="1:236" hidden="1" x14ac:dyDescent="0.25">
      <c r="A61" s="22">
        <v>58</v>
      </c>
      <c r="B61" s="124"/>
      <c r="C61" s="124"/>
      <c r="D61" s="124"/>
      <c r="E61" s="119" t="str">
        <f t="shared" si="10"/>
        <v/>
      </c>
      <c r="F61" s="23" t="str">
        <f t="shared" si="11"/>
        <v/>
      </c>
      <c r="G61" s="24" t="str">
        <f t="shared" si="12"/>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0"/>
        <v/>
      </c>
      <c r="K61" s="26"/>
      <c r="L61" s="24" t="str">
        <f>IF(OR(F61="",K61=""),"",MATCH(K61,Confidence!$A$1:$A$10,0))</f>
        <v/>
      </c>
      <c r="M61" s="27" t="str">
        <f t="shared" si="1"/>
        <v/>
      </c>
      <c r="N61" s="27" t="str">
        <f t="shared" si="2"/>
        <v/>
      </c>
      <c r="O61" s="24"/>
      <c r="P61" s="111" t="str">
        <f t="shared" si="3"/>
        <v/>
      </c>
      <c r="Q61" s="111" t="str">
        <f t="shared" si="4"/>
        <v/>
      </c>
      <c r="R61" s="39" t="str">
        <f t="shared" si="5"/>
        <v/>
      </c>
      <c r="S61" s="124"/>
      <c r="T61" s="218" t="str">
        <f>IF(AND(B61&gt;0,C61&gt;0,D61&gt;0,M61&gt;0,N61&gt;0,S61&gt;0,NOT(K61="")),ABS(VLOOKUP($S$1,VLookups!$A$28:$B$29,2,FALSE)-_xlfn.BETA.DIST(S61,IF(G61="L",N61,M61),IF(G61="L",M61,N61),TRUE,B61,D61)),"")</f>
        <v/>
      </c>
      <c r="U61" s="121" t="str">
        <f>IF(OR($M61="",$N61=""),"",_xlfn.BETA.INV(ABS(VLOOKUP($S$1,VLookups!$A$28:$B$29,2,FALSE)-U$3),IF($G61="L",$N61,$M61),IF($G61="L",$M61,$N61),$B61,$D61))</f>
        <v/>
      </c>
      <c r="V61" s="122" t="str">
        <f>IF(OR($M61="",$N61=""),"",_xlfn.BETA.INV(ABS(VLOOKUP($S$1,VLookups!$A$28:$B$29,2,FALSE)-V$3),IF($G61="L",$N61,$M61),IF($G61="L",$M61,$N61),$B61,$D61))</f>
        <v/>
      </c>
      <c r="W61" s="121" t="str">
        <f>IF(OR($M61="",$N61=""),"",_xlfn.BETA.INV(ABS(VLOOKUP($S$1,VLookups!$A$28:$B$29,2,FALSE)-W$3),IF($G61="L",$N61,$M61),IF($G61="L",$M61,$N61),$B61,$D61))</f>
        <v/>
      </c>
      <c r="X61" s="122" t="str">
        <f>IF(OR($M61="",$N61=""),"",_xlfn.BETA.INV(ABS(VLOOKUP($S$1,VLookups!$A$28:$B$29,2,FALSE)-X$3),IF($G61="L",$N61,$M61),IF($G61="L",$M61,$N61),$B61,$D61))</f>
        <v/>
      </c>
      <c r="Y61" s="121" t="str">
        <f>IF(OR($M61="",$N61=""),"",_xlfn.BETA.INV(ABS(VLOOKUP($S$1,VLookups!$A$28:$B$29,2,FALSE)-Y$3),IF($G61="L",$N61,$M61),IF($G61="L",$M61,$N61),$B61,$D61))</f>
        <v/>
      </c>
      <c r="Z61" s="122" t="str">
        <f>IF(OR($M61="",$N61=""),"",_xlfn.BETA.INV(ABS(VLOOKUP($S$1,VLookups!$A$28:$B$29,2,FALSE)-Z$3),IF($G61="L",$N61,$M61),IF($G61="L",$M61,$N61),$B61,$D61))</f>
        <v/>
      </c>
      <c r="AA61" s="121" t="str">
        <f>IF(OR($M61="",$N61=""),"",_xlfn.BETA.INV(ABS(VLOOKUP($S$1,VLookups!$A$28:$B$29,2,FALSE)-AA$3),IF($G61="L",$N61,$M61),IF($G61="L",$M61,$N61),$B61,$D61))</f>
        <v/>
      </c>
      <c r="AB61" s="122" t="str">
        <f>IF(OR($M61="",$N61=""),"",_xlfn.BETA.INV(ABS(VLOOKUP($S$1,VLookups!$A$28:$B$29,2,FALSE)-AB$3),IF($G61="L",$N61,$M61),IF($G61="L",$M61,$N61),$B61,$D61))</f>
        <v/>
      </c>
      <c r="AC61" s="121" t="str">
        <f>IF(OR($M61="",$N61=""),"",_xlfn.BETA.INV(ABS(VLOOKUP($S$1,VLookups!$A$28:$B$29,2,FALSE)-AC$3),IF($G61="L",$N61,$M61),IF($G61="L",$M61,$N61),$B61,$D61))</f>
        <v/>
      </c>
      <c r="AD61" s="122" t="str">
        <f>IF(OR($M61="",$N61=""),"",_xlfn.BETA.INV(ABS(VLOOKUP($S$1,VLookups!$A$28:$B$29,2,FALSE)-AD$3),IF($G61="L",$N61,$M61),IF($G61="L",$M61,$N61),$B61,$D61))</f>
        <v/>
      </c>
      <c r="AE61" s="121" t="str">
        <f>IF(OR($M61="",$N61=""),"",_xlfn.BETA.INV(ABS(VLOOKUP($S$1,VLookups!$A$28:$B$29,2,FALSE)-AE$3),IF($G61="L",$N61,$M61),IF($G61="L",$M61,$N61),$B61,$D61))</f>
        <v/>
      </c>
      <c r="AF61" s="122" t="str">
        <f>IF(OR($M61="",$N61=""),"",_xlfn.BETA.INV(ABS(VLOOKUP($S$1,VLookups!$A$28:$B$29,2,FALSE)-AF$3),IF($G61="L",$N61,$M61),IF($G61="L",$M61,$N61),$B61,$D61))</f>
        <v/>
      </c>
      <c r="AG61" s="17"/>
      <c r="AH61" s="208" t="str">
        <f t="shared" si="13"/>
        <v/>
      </c>
      <c r="AI61" s="206" t="str">
        <f t="shared" si="14"/>
        <v/>
      </c>
      <c r="AJ61" s="190" t="str">
        <f t="shared" ref="AJ61:CU64" si="85">IF(ISNONTEXT($AH61),AI61+$AH61,"")</f>
        <v/>
      </c>
      <c r="AK61" s="190" t="str">
        <f t="shared" si="85"/>
        <v/>
      </c>
      <c r="AL61" s="190" t="str">
        <f t="shared" si="85"/>
        <v/>
      </c>
      <c r="AM61" s="190" t="str">
        <f t="shared" si="85"/>
        <v/>
      </c>
      <c r="AN61" s="190" t="str">
        <f t="shared" si="85"/>
        <v/>
      </c>
      <c r="AO61" s="190" t="str">
        <f t="shared" si="85"/>
        <v/>
      </c>
      <c r="AP61" s="190" t="str">
        <f t="shared" si="85"/>
        <v/>
      </c>
      <c r="AQ61" s="190" t="str">
        <f t="shared" si="85"/>
        <v/>
      </c>
      <c r="AR61" s="190" t="str">
        <f t="shared" si="85"/>
        <v/>
      </c>
      <c r="AS61" s="190" t="str">
        <f t="shared" si="85"/>
        <v/>
      </c>
      <c r="AT61" s="190" t="str">
        <f t="shared" si="85"/>
        <v/>
      </c>
      <c r="AU61" s="190" t="str">
        <f t="shared" si="85"/>
        <v/>
      </c>
      <c r="AV61" s="190" t="str">
        <f t="shared" si="85"/>
        <v/>
      </c>
      <c r="AW61" s="190" t="str">
        <f t="shared" si="85"/>
        <v/>
      </c>
      <c r="AX61" s="190" t="str">
        <f t="shared" si="85"/>
        <v/>
      </c>
      <c r="AY61" s="190" t="str">
        <f t="shared" si="85"/>
        <v/>
      </c>
      <c r="AZ61" s="190" t="str">
        <f t="shared" si="85"/>
        <v/>
      </c>
      <c r="BA61" s="190" t="str">
        <f t="shared" si="85"/>
        <v/>
      </c>
      <c r="BB61" s="190" t="str">
        <f t="shared" si="85"/>
        <v/>
      </c>
      <c r="BC61" s="190" t="str">
        <f t="shared" si="85"/>
        <v/>
      </c>
      <c r="BD61" s="190" t="str">
        <f t="shared" si="85"/>
        <v/>
      </c>
      <c r="BE61" s="190" t="str">
        <f t="shared" si="85"/>
        <v/>
      </c>
      <c r="BF61" s="190" t="str">
        <f t="shared" si="85"/>
        <v/>
      </c>
      <c r="BG61" s="190" t="str">
        <f t="shared" si="85"/>
        <v/>
      </c>
      <c r="BH61" s="190" t="str">
        <f t="shared" si="85"/>
        <v/>
      </c>
      <c r="BI61" s="190" t="str">
        <f t="shared" si="85"/>
        <v/>
      </c>
      <c r="BJ61" s="190" t="str">
        <f t="shared" si="85"/>
        <v/>
      </c>
      <c r="BK61" s="190" t="str">
        <f t="shared" si="85"/>
        <v/>
      </c>
      <c r="BL61" s="190" t="str">
        <f t="shared" si="85"/>
        <v/>
      </c>
      <c r="BM61" s="190" t="str">
        <f t="shared" si="85"/>
        <v/>
      </c>
      <c r="BN61" s="190" t="str">
        <f t="shared" si="85"/>
        <v/>
      </c>
      <c r="BO61" s="190" t="str">
        <f t="shared" si="85"/>
        <v/>
      </c>
      <c r="BP61" s="190" t="str">
        <f t="shared" si="85"/>
        <v/>
      </c>
      <c r="BQ61" s="190" t="str">
        <f t="shared" si="85"/>
        <v/>
      </c>
      <c r="BR61" s="190" t="str">
        <f t="shared" si="85"/>
        <v/>
      </c>
      <c r="BS61" s="190" t="str">
        <f t="shared" si="85"/>
        <v/>
      </c>
      <c r="BT61" s="190" t="str">
        <f t="shared" si="85"/>
        <v/>
      </c>
      <c r="BU61" s="190" t="str">
        <f t="shared" si="85"/>
        <v/>
      </c>
      <c r="BV61" s="190" t="str">
        <f t="shared" si="85"/>
        <v/>
      </c>
      <c r="BW61" s="190" t="str">
        <f t="shared" si="85"/>
        <v/>
      </c>
      <c r="BX61" s="190" t="str">
        <f t="shared" si="85"/>
        <v/>
      </c>
      <c r="BY61" s="190" t="str">
        <f t="shared" si="85"/>
        <v/>
      </c>
      <c r="BZ61" s="190" t="str">
        <f t="shared" si="85"/>
        <v/>
      </c>
      <c r="CA61" s="190" t="str">
        <f t="shared" si="85"/>
        <v/>
      </c>
      <c r="CB61" s="190" t="str">
        <f t="shared" si="85"/>
        <v/>
      </c>
      <c r="CC61" s="190" t="str">
        <f t="shared" si="85"/>
        <v/>
      </c>
      <c r="CD61" s="190" t="str">
        <f t="shared" si="85"/>
        <v/>
      </c>
      <c r="CE61" s="190" t="str">
        <f t="shared" si="85"/>
        <v/>
      </c>
      <c r="CF61" s="190" t="str">
        <f t="shared" si="85"/>
        <v/>
      </c>
      <c r="CG61" s="190" t="str">
        <f t="shared" si="85"/>
        <v/>
      </c>
      <c r="CH61" s="190" t="str">
        <f t="shared" si="85"/>
        <v/>
      </c>
      <c r="CI61" s="190" t="str">
        <f t="shared" si="85"/>
        <v/>
      </c>
      <c r="CJ61" s="190" t="str">
        <f t="shared" si="85"/>
        <v/>
      </c>
      <c r="CK61" s="190" t="str">
        <f t="shared" si="85"/>
        <v/>
      </c>
      <c r="CL61" s="190" t="str">
        <f t="shared" si="85"/>
        <v/>
      </c>
      <c r="CM61" s="190" t="str">
        <f t="shared" si="85"/>
        <v/>
      </c>
      <c r="CN61" s="190" t="str">
        <f t="shared" si="85"/>
        <v/>
      </c>
      <c r="CO61" s="190" t="str">
        <f t="shared" si="85"/>
        <v/>
      </c>
      <c r="CP61" s="190" t="str">
        <f t="shared" si="85"/>
        <v/>
      </c>
      <c r="CQ61" s="190" t="str">
        <f t="shared" si="85"/>
        <v/>
      </c>
      <c r="CR61" s="190" t="str">
        <f t="shared" si="85"/>
        <v/>
      </c>
      <c r="CS61" s="190" t="str">
        <f t="shared" si="85"/>
        <v/>
      </c>
      <c r="CT61" s="190" t="str">
        <f t="shared" si="85"/>
        <v/>
      </c>
      <c r="CU61" s="190" t="str">
        <f t="shared" si="85"/>
        <v/>
      </c>
      <c r="CV61" s="190" t="str">
        <f t="shared" si="84"/>
        <v/>
      </c>
      <c r="CW61" s="190" t="str">
        <f t="shared" si="84"/>
        <v/>
      </c>
      <c r="CX61" s="190" t="str">
        <f t="shared" si="84"/>
        <v/>
      </c>
      <c r="CY61" s="190" t="str">
        <f t="shared" si="84"/>
        <v/>
      </c>
      <c r="CZ61" s="190" t="str">
        <f t="shared" si="84"/>
        <v/>
      </c>
      <c r="DA61" s="190" t="str">
        <f t="shared" si="84"/>
        <v/>
      </c>
      <c r="DB61" s="190" t="str">
        <f t="shared" si="84"/>
        <v/>
      </c>
      <c r="DC61" s="190" t="str">
        <f t="shared" si="84"/>
        <v/>
      </c>
      <c r="DD61" s="190" t="str">
        <f t="shared" si="84"/>
        <v/>
      </c>
      <c r="DE61" s="190" t="str">
        <f t="shared" si="84"/>
        <v/>
      </c>
      <c r="DF61" s="190" t="str">
        <f t="shared" si="84"/>
        <v/>
      </c>
      <c r="DG61" s="190" t="str">
        <f t="shared" si="84"/>
        <v/>
      </c>
      <c r="DH61" s="190" t="str">
        <f t="shared" si="84"/>
        <v/>
      </c>
      <c r="DI61" s="190" t="str">
        <f t="shared" si="84"/>
        <v/>
      </c>
      <c r="DJ61" s="190" t="str">
        <f t="shared" si="84"/>
        <v/>
      </c>
      <c r="DK61" s="190" t="str">
        <f t="shared" si="84"/>
        <v/>
      </c>
      <c r="DL61" s="190" t="str">
        <f t="shared" si="84"/>
        <v/>
      </c>
      <c r="DM61" s="190" t="str">
        <f t="shared" si="84"/>
        <v/>
      </c>
      <c r="DN61" s="190" t="str">
        <f t="shared" si="84"/>
        <v/>
      </c>
      <c r="DO61" s="190" t="str">
        <f t="shared" si="84"/>
        <v/>
      </c>
      <c r="DP61" s="190" t="str">
        <f t="shared" si="84"/>
        <v/>
      </c>
      <c r="DQ61" s="190" t="str">
        <f t="shared" si="84"/>
        <v/>
      </c>
      <c r="DR61" s="190" t="str">
        <f t="shared" si="84"/>
        <v/>
      </c>
      <c r="DS61" s="190" t="str">
        <f t="shared" si="84"/>
        <v/>
      </c>
      <c r="DT61" s="190" t="str">
        <f t="shared" si="84"/>
        <v/>
      </c>
      <c r="DU61" s="190" t="str">
        <f t="shared" si="84"/>
        <v/>
      </c>
      <c r="DV61" s="190" t="str">
        <f t="shared" si="84"/>
        <v/>
      </c>
      <c r="DW61" s="190" t="str">
        <f t="shared" si="84"/>
        <v/>
      </c>
      <c r="DX61" s="190" t="str">
        <f t="shared" si="84"/>
        <v/>
      </c>
      <c r="DY61" s="190" t="str">
        <f t="shared" si="84"/>
        <v/>
      </c>
      <c r="DZ61" s="190" t="str">
        <f t="shared" si="84"/>
        <v/>
      </c>
      <c r="EA61" s="190" t="str">
        <f t="shared" si="84"/>
        <v/>
      </c>
      <c r="EB61" s="190" t="str">
        <f t="shared" si="84"/>
        <v/>
      </c>
      <c r="EC61" s="190" t="str">
        <f t="shared" si="84"/>
        <v/>
      </c>
      <c r="ED61" s="190" t="str">
        <f t="shared" si="84"/>
        <v/>
      </c>
      <c r="EE61" s="206" t="str">
        <f t="shared" si="16"/>
        <v/>
      </c>
      <c r="EF61" s="207" t="e">
        <f t="shared" ref="EF61:ET77" si="86">IF(ISNONTEXT($Q61),IF($G61="R",_xlfn.BETA.DIST(AI61,$M61,$N61,FALSE,$B61,$D61),_xlfn.BETA.DIST(AI61,$N61,$M61,FALSE,$B61,$D61)),NA())</f>
        <v>#N/A</v>
      </c>
      <c r="EG61" s="207" t="e">
        <f t="shared" si="86"/>
        <v>#N/A</v>
      </c>
      <c r="EH61" s="207" t="e">
        <f t="shared" si="86"/>
        <v>#N/A</v>
      </c>
      <c r="EI61" s="207" t="e">
        <f t="shared" si="86"/>
        <v>#N/A</v>
      </c>
      <c r="EJ61" s="207" t="e">
        <f t="shared" si="86"/>
        <v>#N/A</v>
      </c>
      <c r="EK61" s="207" t="e">
        <f t="shared" si="86"/>
        <v>#N/A</v>
      </c>
      <c r="EL61" s="207" t="e">
        <f t="shared" si="86"/>
        <v>#N/A</v>
      </c>
      <c r="EM61" s="207" t="e">
        <f t="shared" si="86"/>
        <v>#N/A</v>
      </c>
      <c r="EN61" s="207" t="e">
        <f t="shared" si="86"/>
        <v>#N/A</v>
      </c>
      <c r="EO61" s="207" t="e">
        <f t="shared" si="86"/>
        <v>#N/A</v>
      </c>
      <c r="EP61" s="207" t="e">
        <f t="shared" si="86"/>
        <v>#N/A</v>
      </c>
      <c r="EQ61" s="207" t="e">
        <f t="shared" si="86"/>
        <v>#N/A</v>
      </c>
      <c r="ER61" s="207" t="e">
        <f t="shared" si="86"/>
        <v>#N/A</v>
      </c>
      <c r="ES61" s="207" t="e">
        <f t="shared" si="86"/>
        <v>#N/A</v>
      </c>
      <c r="ET61" s="207" t="e">
        <f t="shared" si="86"/>
        <v>#N/A</v>
      </c>
      <c r="EU61" s="207" t="e">
        <f t="shared" si="65"/>
        <v>#N/A</v>
      </c>
      <c r="EV61" s="207" t="e">
        <f t="shared" si="60"/>
        <v>#N/A</v>
      </c>
      <c r="EW61" s="207" t="e">
        <f t="shared" si="60"/>
        <v>#N/A</v>
      </c>
      <c r="EX61" s="207" t="e">
        <f t="shared" si="60"/>
        <v>#N/A</v>
      </c>
      <c r="EY61" s="207" t="e">
        <f t="shared" si="60"/>
        <v>#N/A</v>
      </c>
      <c r="EZ61" s="207" t="e">
        <f t="shared" si="60"/>
        <v>#N/A</v>
      </c>
      <c r="FA61" s="207" t="e">
        <f t="shared" si="60"/>
        <v>#N/A</v>
      </c>
      <c r="FB61" s="207" t="e">
        <f t="shared" si="60"/>
        <v>#N/A</v>
      </c>
      <c r="FC61" s="207" t="e">
        <f t="shared" si="56"/>
        <v>#N/A</v>
      </c>
      <c r="FD61" s="207" t="e">
        <f t="shared" si="56"/>
        <v>#N/A</v>
      </c>
      <c r="FE61" s="207" t="e">
        <f t="shared" si="56"/>
        <v>#N/A</v>
      </c>
      <c r="FF61" s="207" t="e">
        <f t="shared" si="56"/>
        <v>#N/A</v>
      </c>
      <c r="FG61" s="207" t="e">
        <f t="shared" si="56"/>
        <v>#N/A</v>
      </c>
      <c r="FH61" s="207" t="e">
        <f t="shared" si="56"/>
        <v>#N/A</v>
      </c>
      <c r="FI61" s="207" t="e">
        <f t="shared" si="56"/>
        <v>#N/A</v>
      </c>
      <c r="FJ61" s="207" t="e">
        <f t="shared" si="56"/>
        <v>#N/A</v>
      </c>
      <c r="FK61" s="207" t="e">
        <f t="shared" si="56"/>
        <v>#N/A</v>
      </c>
      <c r="FL61" s="207" t="e">
        <f t="shared" si="56"/>
        <v>#N/A</v>
      </c>
      <c r="FM61" s="207" t="e">
        <f t="shared" si="56"/>
        <v>#N/A</v>
      </c>
      <c r="FN61" s="207" t="e">
        <f t="shared" si="56"/>
        <v>#N/A</v>
      </c>
      <c r="FO61" s="207" t="e">
        <f t="shared" si="56"/>
        <v>#N/A</v>
      </c>
      <c r="FP61" s="207" t="e">
        <f t="shared" si="56"/>
        <v>#N/A</v>
      </c>
      <c r="FQ61" s="207" t="e">
        <f t="shared" si="56"/>
        <v>#N/A</v>
      </c>
      <c r="FR61" s="207" t="e">
        <f t="shared" si="56"/>
        <v>#N/A</v>
      </c>
      <c r="FS61" s="207" t="e">
        <f t="shared" si="76"/>
        <v>#N/A</v>
      </c>
      <c r="FT61" s="207" t="e">
        <f t="shared" si="76"/>
        <v>#N/A</v>
      </c>
      <c r="FU61" s="207" t="e">
        <f t="shared" si="76"/>
        <v>#N/A</v>
      </c>
      <c r="FV61" s="207" t="e">
        <f t="shared" si="76"/>
        <v>#N/A</v>
      </c>
      <c r="FW61" s="207" t="e">
        <f t="shared" si="74"/>
        <v>#N/A</v>
      </c>
      <c r="FX61" s="207" t="e">
        <f t="shared" si="61"/>
        <v>#N/A</v>
      </c>
      <c r="FY61" s="207" t="e">
        <f t="shared" si="61"/>
        <v>#N/A</v>
      </c>
      <c r="FZ61" s="207" t="e">
        <f t="shared" si="61"/>
        <v>#N/A</v>
      </c>
      <c r="GA61" s="207" t="e">
        <f t="shared" si="61"/>
        <v>#N/A</v>
      </c>
      <c r="GB61" s="207" t="e">
        <f t="shared" si="61"/>
        <v>#N/A</v>
      </c>
      <c r="GC61" s="207" t="e">
        <f t="shared" si="61"/>
        <v>#N/A</v>
      </c>
      <c r="GD61" s="207" t="e">
        <f t="shared" si="61"/>
        <v>#N/A</v>
      </c>
      <c r="GE61" s="207" t="e">
        <f t="shared" si="61"/>
        <v>#N/A</v>
      </c>
      <c r="GF61" s="207" t="e">
        <f t="shared" si="61"/>
        <v>#N/A</v>
      </c>
      <c r="GG61" s="207" t="e">
        <f t="shared" si="61"/>
        <v>#N/A</v>
      </c>
      <c r="GH61" s="207" t="e">
        <f t="shared" si="61"/>
        <v>#N/A</v>
      </c>
      <c r="GI61" s="207" t="e">
        <f t="shared" si="61"/>
        <v>#N/A</v>
      </c>
      <c r="GJ61" s="207" t="e">
        <f t="shared" si="61"/>
        <v>#N/A</v>
      </c>
      <c r="GK61" s="207" t="e">
        <f t="shared" si="61"/>
        <v>#N/A</v>
      </c>
      <c r="GL61" s="207" t="e">
        <f t="shared" si="78"/>
        <v>#N/A</v>
      </c>
      <c r="GM61" s="207" t="e">
        <f t="shared" si="78"/>
        <v>#N/A</v>
      </c>
      <c r="GN61" s="207" t="e">
        <f t="shared" si="78"/>
        <v>#N/A</v>
      </c>
      <c r="GO61" s="207" t="e">
        <f t="shared" si="58"/>
        <v>#N/A</v>
      </c>
      <c r="GP61" s="207" t="e">
        <f t="shared" si="58"/>
        <v>#N/A</v>
      </c>
      <c r="GQ61" s="207" t="e">
        <f t="shared" si="58"/>
        <v>#N/A</v>
      </c>
      <c r="GR61" s="207" t="e">
        <f t="shared" si="58"/>
        <v>#N/A</v>
      </c>
      <c r="GS61" s="207" t="e">
        <f t="shared" si="58"/>
        <v>#N/A</v>
      </c>
      <c r="GT61" s="207" t="e">
        <f t="shared" si="58"/>
        <v>#N/A</v>
      </c>
      <c r="GU61" s="207" t="e">
        <f t="shared" si="58"/>
        <v>#N/A</v>
      </c>
      <c r="GV61" s="207" t="e">
        <f t="shared" si="58"/>
        <v>#N/A</v>
      </c>
      <c r="GW61" s="207" t="e">
        <f t="shared" si="58"/>
        <v>#N/A</v>
      </c>
      <c r="GX61" s="207" t="e">
        <f t="shared" si="58"/>
        <v>#N/A</v>
      </c>
      <c r="GY61" s="207" t="e">
        <f t="shared" si="58"/>
        <v>#N/A</v>
      </c>
      <c r="GZ61" s="207" t="e">
        <f t="shared" si="58"/>
        <v>#N/A</v>
      </c>
      <c r="HA61" s="207" t="e">
        <f t="shared" si="58"/>
        <v>#N/A</v>
      </c>
      <c r="HB61" s="207" t="e">
        <f t="shared" si="58"/>
        <v>#N/A</v>
      </c>
      <c r="HC61" s="207" t="e">
        <f t="shared" si="58"/>
        <v>#N/A</v>
      </c>
      <c r="HD61" s="207" t="e">
        <f t="shared" si="58"/>
        <v>#N/A</v>
      </c>
      <c r="HE61" s="207" t="e">
        <f t="shared" si="77"/>
        <v>#N/A</v>
      </c>
      <c r="HF61" s="207" t="e">
        <f t="shared" si="55"/>
        <v>#N/A</v>
      </c>
      <c r="HG61" s="207" t="e">
        <f t="shared" si="55"/>
        <v>#N/A</v>
      </c>
      <c r="HH61" s="207" t="e">
        <f t="shared" si="55"/>
        <v>#N/A</v>
      </c>
      <c r="HI61" s="207" t="e">
        <f t="shared" si="55"/>
        <v>#N/A</v>
      </c>
      <c r="HJ61" s="207" t="e">
        <f t="shared" si="55"/>
        <v>#N/A</v>
      </c>
      <c r="HK61" s="207" t="e">
        <f t="shared" si="55"/>
        <v>#N/A</v>
      </c>
      <c r="HL61" s="207" t="e">
        <f t="shared" si="55"/>
        <v>#N/A</v>
      </c>
      <c r="HM61" s="207" t="e">
        <f t="shared" si="55"/>
        <v>#N/A</v>
      </c>
      <c r="HN61" s="207" t="e">
        <f t="shared" si="55"/>
        <v>#N/A</v>
      </c>
      <c r="HO61" s="207" t="e">
        <f t="shared" si="55"/>
        <v>#N/A</v>
      </c>
      <c r="HP61" s="207" t="e">
        <f t="shared" si="55"/>
        <v>#N/A</v>
      </c>
      <c r="HQ61" s="207" t="e">
        <f t="shared" si="55"/>
        <v>#N/A</v>
      </c>
      <c r="HR61" s="207" t="e">
        <f t="shared" si="55"/>
        <v>#N/A</v>
      </c>
      <c r="HS61" s="207" t="e">
        <f t="shared" si="55"/>
        <v>#N/A</v>
      </c>
      <c r="HT61" s="207" t="e">
        <f t="shared" si="55"/>
        <v>#N/A</v>
      </c>
      <c r="HU61" s="207" t="e">
        <f t="shared" si="55"/>
        <v>#N/A</v>
      </c>
      <c r="HV61" s="207" t="e">
        <f t="shared" si="81"/>
        <v>#N/A</v>
      </c>
      <c r="HW61" s="207" t="e">
        <f t="shared" si="79"/>
        <v>#N/A</v>
      </c>
      <c r="HX61" s="207" t="e">
        <f t="shared" si="66"/>
        <v>#N/A</v>
      </c>
      <c r="HY61" s="207" t="e">
        <f t="shared" si="63"/>
        <v>#N/A</v>
      </c>
      <c r="HZ61" s="207" t="e">
        <f t="shared" si="63"/>
        <v>#N/A</v>
      </c>
      <c r="IA61" s="207" t="e">
        <f t="shared" si="45"/>
        <v>#N/A</v>
      </c>
      <c r="IB61" s="207" t="e">
        <f t="shared" si="27"/>
        <v>#N/A</v>
      </c>
    </row>
    <row r="62" spans="1:236" hidden="1" x14ac:dyDescent="0.25">
      <c r="A62" s="22">
        <v>59</v>
      </c>
      <c r="B62" s="124"/>
      <c r="C62" s="124"/>
      <c r="D62" s="124"/>
      <c r="E62" s="119" t="str">
        <f t="shared" si="10"/>
        <v/>
      </c>
      <c r="F62" s="23" t="str">
        <f t="shared" si="11"/>
        <v/>
      </c>
      <c r="G62" s="24" t="str">
        <f t="shared" si="12"/>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0"/>
        <v/>
      </c>
      <c r="K62" s="26"/>
      <c r="L62" s="24" t="str">
        <f>IF(OR(F62="",K62=""),"",MATCH(K62,Confidence!$A$1:$A$10,0))</f>
        <v/>
      </c>
      <c r="M62" s="27" t="str">
        <f t="shared" si="1"/>
        <v/>
      </c>
      <c r="N62" s="27" t="str">
        <f t="shared" si="2"/>
        <v/>
      </c>
      <c r="O62" s="24"/>
      <c r="P62" s="111" t="str">
        <f t="shared" si="3"/>
        <v/>
      </c>
      <c r="Q62" s="111" t="str">
        <f t="shared" si="4"/>
        <v/>
      </c>
      <c r="R62" s="39" t="str">
        <f t="shared" si="5"/>
        <v/>
      </c>
      <c r="S62" s="124"/>
      <c r="T62" s="218" t="str">
        <f>IF(AND(B62&gt;0,C62&gt;0,D62&gt;0,M62&gt;0,N62&gt;0,S62&gt;0,NOT(K62="")),ABS(VLOOKUP($S$1,VLookups!$A$28:$B$29,2,FALSE)-_xlfn.BETA.DIST(S62,IF(G62="L",N62,M62),IF(G62="L",M62,N62),TRUE,B62,D62)),"")</f>
        <v/>
      </c>
      <c r="U62" s="121" t="str">
        <f>IF(OR($M62="",$N62=""),"",_xlfn.BETA.INV(ABS(VLOOKUP($S$1,VLookups!$A$28:$B$29,2,FALSE)-U$3),IF($G62="L",$N62,$M62),IF($G62="L",$M62,$N62),$B62,$D62))</f>
        <v/>
      </c>
      <c r="V62" s="122" t="str">
        <f>IF(OR($M62="",$N62=""),"",_xlfn.BETA.INV(ABS(VLOOKUP($S$1,VLookups!$A$28:$B$29,2,FALSE)-V$3),IF($G62="L",$N62,$M62),IF($G62="L",$M62,$N62),$B62,$D62))</f>
        <v/>
      </c>
      <c r="W62" s="121" t="str">
        <f>IF(OR($M62="",$N62=""),"",_xlfn.BETA.INV(ABS(VLOOKUP($S$1,VLookups!$A$28:$B$29,2,FALSE)-W$3),IF($G62="L",$N62,$M62),IF($G62="L",$M62,$N62),$B62,$D62))</f>
        <v/>
      </c>
      <c r="X62" s="122" t="str">
        <f>IF(OR($M62="",$N62=""),"",_xlfn.BETA.INV(ABS(VLOOKUP($S$1,VLookups!$A$28:$B$29,2,FALSE)-X$3),IF($G62="L",$N62,$M62),IF($G62="L",$M62,$N62),$B62,$D62))</f>
        <v/>
      </c>
      <c r="Y62" s="121" t="str">
        <f>IF(OR($M62="",$N62=""),"",_xlfn.BETA.INV(ABS(VLOOKUP($S$1,VLookups!$A$28:$B$29,2,FALSE)-Y$3),IF($G62="L",$N62,$M62),IF($G62="L",$M62,$N62),$B62,$D62))</f>
        <v/>
      </c>
      <c r="Z62" s="122" t="str">
        <f>IF(OR($M62="",$N62=""),"",_xlfn.BETA.INV(ABS(VLOOKUP($S$1,VLookups!$A$28:$B$29,2,FALSE)-Z$3),IF($G62="L",$N62,$M62),IF($G62="L",$M62,$N62),$B62,$D62))</f>
        <v/>
      </c>
      <c r="AA62" s="121" t="str">
        <f>IF(OR($M62="",$N62=""),"",_xlfn.BETA.INV(ABS(VLOOKUP($S$1,VLookups!$A$28:$B$29,2,FALSE)-AA$3),IF($G62="L",$N62,$M62),IF($G62="L",$M62,$N62),$B62,$D62))</f>
        <v/>
      </c>
      <c r="AB62" s="122" t="str">
        <f>IF(OR($M62="",$N62=""),"",_xlfn.BETA.INV(ABS(VLOOKUP($S$1,VLookups!$A$28:$B$29,2,FALSE)-AB$3),IF($G62="L",$N62,$M62),IF($G62="L",$M62,$N62),$B62,$D62))</f>
        <v/>
      </c>
      <c r="AC62" s="121" t="str">
        <f>IF(OR($M62="",$N62=""),"",_xlfn.BETA.INV(ABS(VLOOKUP($S$1,VLookups!$A$28:$B$29,2,FALSE)-AC$3),IF($G62="L",$N62,$M62),IF($G62="L",$M62,$N62),$B62,$D62))</f>
        <v/>
      </c>
      <c r="AD62" s="122" t="str">
        <f>IF(OR($M62="",$N62=""),"",_xlfn.BETA.INV(ABS(VLOOKUP($S$1,VLookups!$A$28:$B$29,2,FALSE)-AD$3),IF($G62="L",$N62,$M62),IF($G62="L",$M62,$N62),$B62,$D62))</f>
        <v/>
      </c>
      <c r="AE62" s="121" t="str">
        <f>IF(OR($M62="",$N62=""),"",_xlfn.BETA.INV(ABS(VLOOKUP($S$1,VLookups!$A$28:$B$29,2,FALSE)-AE$3),IF($G62="L",$N62,$M62),IF($G62="L",$M62,$N62),$B62,$D62))</f>
        <v/>
      </c>
      <c r="AF62" s="122" t="str">
        <f>IF(OR($M62="",$N62=""),"",_xlfn.BETA.INV(ABS(VLOOKUP($S$1,VLookups!$A$28:$B$29,2,FALSE)-AF$3),IF($G62="L",$N62,$M62),IF($G62="L",$M62,$N62),$B62,$D62))</f>
        <v/>
      </c>
      <c r="AG62" s="17"/>
      <c r="AH62" s="208" t="str">
        <f t="shared" si="13"/>
        <v/>
      </c>
      <c r="AI62" s="206" t="str">
        <f t="shared" si="14"/>
        <v/>
      </c>
      <c r="AJ62" s="190" t="str">
        <f t="shared" si="85"/>
        <v/>
      </c>
      <c r="AK62" s="190" t="str">
        <f t="shared" si="85"/>
        <v/>
      </c>
      <c r="AL62" s="190" t="str">
        <f t="shared" si="85"/>
        <v/>
      </c>
      <c r="AM62" s="190" t="str">
        <f t="shared" si="85"/>
        <v/>
      </c>
      <c r="AN62" s="190" t="str">
        <f t="shared" si="85"/>
        <v/>
      </c>
      <c r="AO62" s="190" t="str">
        <f t="shared" si="85"/>
        <v/>
      </c>
      <c r="AP62" s="190" t="str">
        <f t="shared" si="85"/>
        <v/>
      </c>
      <c r="AQ62" s="190" t="str">
        <f t="shared" si="85"/>
        <v/>
      </c>
      <c r="AR62" s="190" t="str">
        <f t="shared" si="85"/>
        <v/>
      </c>
      <c r="AS62" s="190" t="str">
        <f t="shared" si="85"/>
        <v/>
      </c>
      <c r="AT62" s="190" t="str">
        <f t="shared" si="85"/>
        <v/>
      </c>
      <c r="AU62" s="190" t="str">
        <f t="shared" si="85"/>
        <v/>
      </c>
      <c r="AV62" s="190" t="str">
        <f t="shared" si="85"/>
        <v/>
      </c>
      <c r="AW62" s="190" t="str">
        <f t="shared" si="85"/>
        <v/>
      </c>
      <c r="AX62" s="190" t="str">
        <f t="shared" si="85"/>
        <v/>
      </c>
      <c r="AY62" s="190" t="str">
        <f t="shared" si="85"/>
        <v/>
      </c>
      <c r="AZ62" s="190" t="str">
        <f t="shared" si="85"/>
        <v/>
      </c>
      <c r="BA62" s="190" t="str">
        <f t="shared" si="85"/>
        <v/>
      </c>
      <c r="BB62" s="190" t="str">
        <f t="shared" si="85"/>
        <v/>
      </c>
      <c r="BC62" s="190" t="str">
        <f t="shared" si="85"/>
        <v/>
      </c>
      <c r="BD62" s="190" t="str">
        <f t="shared" si="85"/>
        <v/>
      </c>
      <c r="BE62" s="190" t="str">
        <f t="shared" si="85"/>
        <v/>
      </c>
      <c r="BF62" s="190" t="str">
        <f t="shared" si="85"/>
        <v/>
      </c>
      <c r="BG62" s="190" t="str">
        <f t="shared" si="85"/>
        <v/>
      </c>
      <c r="BH62" s="190" t="str">
        <f t="shared" si="85"/>
        <v/>
      </c>
      <c r="BI62" s="190" t="str">
        <f t="shared" si="85"/>
        <v/>
      </c>
      <c r="BJ62" s="190" t="str">
        <f t="shared" si="85"/>
        <v/>
      </c>
      <c r="BK62" s="190" t="str">
        <f t="shared" si="85"/>
        <v/>
      </c>
      <c r="BL62" s="190" t="str">
        <f t="shared" si="85"/>
        <v/>
      </c>
      <c r="BM62" s="190" t="str">
        <f t="shared" si="85"/>
        <v/>
      </c>
      <c r="BN62" s="190" t="str">
        <f t="shared" si="85"/>
        <v/>
      </c>
      <c r="BO62" s="190" t="str">
        <f t="shared" si="85"/>
        <v/>
      </c>
      <c r="BP62" s="190" t="str">
        <f t="shared" si="85"/>
        <v/>
      </c>
      <c r="BQ62" s="190" t="str">
        <f t="shared" si="85"/>
        <v/>
      </c>
      <c r="BR62" s="190" t="str">
        <f t="shared" si="85"/>
        <v/>
      </c>
      <c r="BS62" s="190" t="str">
        <f t="shared" si="85"/>
        <v/>
      </c>
      <c r="BT62" s="190" t="str">
        <f t="shared" si="85"/>
        <v/>
      </c>
      <c r="BU62" s="190" t="str">
        <f t="shared" si="85"/>
        <v/>
      </c>
      <c r="BV62" s="190" t="str">
        <f t="shared" si="85"/>
        <v/>
      </c>
      <c r="BW62" s="190" t="str">
        <f t="shared" si="85"/>
        <v/>
      </c>
      <c r="BX62" s="190" t="str">
        <f t="shared" si="85"/>
        <v/>
      </c>
      <c r="BY62" s="190" t="str">
        <f t="shared" si="85"/>
        <v/>
      </c>
      <c r="BZ62" s="190" t="str">
        <f t="shared" si="85"/>
        <v/>
      </c>
      <c r="CA62" s="190" t="str">
        <f t="shared" si="85"/>
        <v/>
      </c>
      <c r="CB62" s="190" t="str">
        <f t="shared" si="85"/>
        <v/>
      </c>
      <c r="CC62" s="190" t="str">
        <f t="shared" si="85"/>
        <v/>
      </c>
      <c r="CD62" s="190" t="str">
        <f t="shared" si="85"/>
        <v/>
      </c>
      <c r="CE62" s="190" t="str">
        <f t="shared" si="85"/>
        <v/>
      </c>
      <c r="CF62" s="190" t="str">
        <f t="shared" si="85"/>
        <v/>
      </c>
      <c r="CG62" s="190" t="str">
        <f t="shared" si="85"/>
        <v/>
      </c>
      <c r="CH62" s="190" t="str">
        <f t="shared" si="85"/>
        <v/>
      </c>
      <c r="CI62" s="190" t="str">
        <f t="shared" si="85"/>
        <v/>
      </c>
      <c r="CJ62" s="190" t="str">
        <f t="shared" si="85"/>
        <v/>
      </c>
      <c r="CK62" s="190" t="str">
        <f t="shared" si="85"/>
        <v/>
      </c>
      <c r="CL62" s="190" t="str">
        <f t="shared" si="85"/>
        <v/>
      </c>
      <c r="CM62" s="190" t="str">
        <f t="shared" si="85"/>
        <v/>
      </c>
      <c r="CN62" s="190" t="str">
        <f t="shared" si="85"/>
        <v/>
      </c>
      <c r="CO62" s="190" t="str">
        <f t="shared" si="85"/>
        <v/>
      </c>
      <c r="CP62" s="190" t="str">
        <f t="shared" si="85"/>
        <v/>
      </c>
      <c r="CQ62" s="190" t="str">
        <f t="shared" si="85"/>
        <v/>
      </c>
      <c r="CR62" s="190" t="str">
        <f t="shared" si="85"/>
        <v/>
      </c>
      <c r="CS62" s="190" t="str">
        <f t="shared" si="85"/>
        <v/>
      </c>
      <c r="CT62" s="190" t="str">
        <f t="shared" si="85"/>
        <v/>
      </c>
      <c r="CU62" s="190" t="str">
        <f t="shared" si="85"/>
        <v/>
      </c>
      <c r="CV62" s="190" t="str">
        <f t="shared" si="84"/>
        <v/>
      </c>
      <c r="CW62" s="190" t="str">
        <f t="shared" si="84"/>
        <v/>
      </c>
      <c r="CX62" s="190" t="str">
        <f t="shared" si="84"/>
        <v/>
      </c>
      <c r="CY62" s="190" t="str">
        <f t="shared" si="84"/>
        <v/>
      </c>
      <c r="CZ62" s="190" t="str">
        <f t="shared" si="84"/>
        <v/>
      </c>
      <c r="DA62" s="190" t="str">
        <f t="shared" si="84"/>
        <v/>
      </c>
      <c r="DB62" s="190" t="str">
        <f t="shared" si="84"/>
        <v/>
      </c>
      <c r="DC62" s="190" t="str">
        <f t="shared" si="84"/>
        <v/>
      </c>
      <c r="DD62" s="190" t="str">
        <f t="shared" si="84"/>
        <v/>
      </c>
      <c r="DE62" s="190" t="str">
        <f t="shared" si="84"/>
        <v/>
      </c>
      <c r="DF62" s="190" t="str">
        <f t="shared" si="84"/>
        <v/>
      </c>
      <c r="DG62" s="190" t="str">
        <f t="shared" si="84"/>
        <v/>
      </c>
      <c r="DH62" s="190" t="str">
        <f t="shared" si="84"/>
        <v/>
      </c>
      <c r="DI62" s="190" t="str">
        <f t="shared" si="84"/>
        <v/>
      </c>
      <c r="DJ62" s="190" t="str">
        <f t="shared" si="84"/>
        <v/>
      </c>
      <c r="DK62" s="190" t="str">
        <f t="shared" si="84"/>
        <v/>
      </c>
      <c r="DL62" s="190" t="str">
        <f t="shared" si="84"/>
        <v/>
      </c>
      <c r="DM62" s="190" t="str">
        <f t="shared" si="84"/>
        <v/>
      </c>
      <c r="DN62" s="190" t="str">
        <f t="shared" si="84"/>
        <v/>
      </c>
      <c r="DO62" s="190" t="str">
        <f t="shared" si="84"/>
        <v/>
      </c>
      <c r="DP62" s="190" t="str">
        <f t="shared" si="84"/>
        <v/>
      </c>
      <c r="DQ62" s="190" t="str">
        <f t="shared" si="84"/>
        <v/>
      </c>
      <c r="DR62" s="190" t="str">
        <f t="shared" si="84"/>
        <v/>
      </c>
      <c r="DS62" s="190" t="str">
        <f t="shared" si="84"/>
        <v/>
      </c>
      <c r="DT62" s="190" t="str">
        <f t="shared" si="84"/>
        <v/>
      </c>
      <c r="DU62" s="190" t="str">
        <f t="shared" si="84"/>
        <v/>
      </c>
      <c r="DV62" s="190" t="str">
        <f t="shared" si="84"/>
        <v/>
      </c>
      <c r="DW62" s="190" t="str">
        <f t="shared" si="84"/>
        <v/>
      </c>
      <c r="DX62" s="190" t="str">
        <f t="shared" si="84"/>
        <v/>
      </c>
      <c r="DY62" s="190" t="str">
        <f t="shared" si="84"/>
        <v/>
      </c>
      <c r="DZ62" s="190" t="str">
        <f t="shared" si="84"/>
        <v/>
      </c>
      <c r="EA62" s="190" t="str">
        <f t="shared" si="84"/>
        <v/>
      </c>
      <c r="EB62" s="190" t="str">
        <f t="shared" si="84"/>
        <v/>
      </c>
      <c r="EC62" s="190" t="str">
        <f t="shared" si="84"/>
        <v/>
      </c>
      <c r="ED62" s="190" t="str">
        <f t="shared" si="84"/>
        <v/>
      </c>
      <c r="EE62" s="206" t="str">
        <f t="shared" si="16"/>
        <v/>
      </c>
      <c r="EF62" s="207" t="e">
        <f t="shared" si="86"/>
        <v>#N/A</v>
      </c>
      <c r="EG62" s="207" t="e">
        <f t="shared" si="86"/>
        <v>#N/A</v>
      </c>
      <c r="EH62" s="207" t="e">
        <f t="shared" si="86"/>
        <v>#N/A</v>
      </c>
      <c r="EI62" s="207" t="e">
        <f t="shared" si="86"/>
        <v>#N/A</v>
      </c>
      <c r="EJ62" s="207" t="e">
        <f t="shared" si="86"/>
        <v>#N/A</v>
      </c>
      <c r="EK62" s="207" t="e">
        <f t="shared" si="86"/>
        <v>#N/A</v>
      </c>
      <c r="EL62" s="207" t="e">
        <f t="shared" si="86"/>
        <v>#N/A</v>
      </c>
      <c r="EM62" s="207" t="e">
        <f t="shared" si="86"/>
        <v>#N/A</v>
      </c>
      <c r="EN62" s="207" t="e">
        <f t="shared" si="86"/>
        <v>#N/A</v>
      </c>
      <c r="EO62" s="207" t="e">
        <f t="shared" si="86"/>
        <v>#N/A</v>
      </c>
      <c r="EP62" s="207" t="e">
        <f t="shared" si="86"/>
        <v>#N/A</v>
      </c>
      <c r="EQ62" s="207" t="e">
        <f t="shared" si="86"/>
        <v>#N/A</v>
      </c>
      <c r="ER62" s="207" t="e">
        <f t="shared" si="86"/>
        <v>#N/A</v>
      </c>
      <c r="ES62" s="207" t="e">
        <f t="shared" si="86"/>
        <v>#N/A</v>
      </c>
      <c r="ET62" s="207" t="e">
        <f t="shared" si="86"/>
        <v>#N/A</v>
      </c>
      <c r="EU62" s="207" t="e">
        <f t="shared" si="65"/>
        <v>#N/A</v>
      </c>
      <c r="EV62" s="207" t="e">
        <f t="shared" si="60"/>
        <v>#N/A</v>
      </c>
      <c r="EW62" s="207" t="e">
        <f t="shared" si="60"/>
        <v>#N/A</v>
      </c>
      <c r="EX62" s="207" t="e">
        <f t="shared" si="60"/>
        <v>#N/A</v>
      </c>
      <c r="EY62" s="207" t="e">
        <f t="shared" si="60"/>
        <v>#N/A</v>
      </c>
      <c r="EZ62" s="207" t="e">
        <f t="shared" si="60"/>
        <v>#N/A</v>
      </c>
      <c r="FA62" s="207" t="e">
        <f t="shared" si="60"/>
        <v>#N/A</v>
      </c>
      <c r="FB62" s="207" t="e">
        <f t="shared" si="60"/>
        <v>#N/A</v>
      </c>
      <c r="FC62" s="207" t="e">
        <f t="shared" si="56"/>
        <v>#N/A</v>
      </c>
      <c r="FD62" s="207" t="e">
        <f t="shared" si="56"/>
        <v>#N/A</v>
      </c>
      <c r="FE62" s="207" t="e">
        <f t="shared" si="56"/>
        <v>#N/A</v>
      </c>
      <c r="FF62" s="207" t="e">
        <f t="shared" si="56"/>
        <v>#N/A</v>
      </c>
      <c r="FG62" s="207" t="e">
        <f t="shared" si="56"/>
        <v>#N/A</v>
      </c>
      <c r="FH62" s="207" t="e">
        <f t="shared" si="56"/>
        <v>#N/A</v>
      </c>
      <c r="FI62" s="207" t="e">
        <f t="shared" si="56"/>
        <v>#N/A</v>
      </c>
      <c r="FJ62" s="207" t="e">
        <f t="shared" si="56"/>
        <v>#N/A</v>
      </c>
      <c r="FK62" s="207" t="e">
        <f t="shared" si="56"/>
        <v>#N/A</v>
      </c>
      <c r="FL62" s="207" t="e">
        <f t="shared" si="56"/>
        <v>#N/A</v>
      </c>
      <c r="FM62" s="207" t="e">
        <f t="shared" si="56"/>
        <v>#N/A</v>
      </c>
      <c r="FN62" s="207" t="e">
        <f t="shared" si="56"/>
        <v>#N/A</v>
      </c>
      <c r="FO62" s="207" t="e">
        <f t="shared" si="56"/>
        <v>#N/A</v>
      </c>
      <c r="FP62" s="207" t="e">
        <f t="shared" si="56"/>
        <v>#N/A</v>
      </c>
      <c r="FQ62" s="207" t="e">
        <f t="shared" si="56"/>
        <v>#N/A</v>
      </c>
      <c r="FR62" s="207" t="e">
        <f t="shared" si="56"/>
        <v>#N/A</v>
      </c>
      <c r="FS62" s="207" t="e">
        <f t="shared" si="76"/>
        <v>#N/A</v>
      </c>
      <c r="FT62" s="207" t="e">
        <f t="shared" si="76"/>
        <v>#N/A</v>
      </c>
      <c r="FU62" s="207" t="e">
        <f t="shared" si="76"/>
        <v>#N/A</v>
      </c>
      <c r="FV62" s="207" t="e">
        <f t="shared" si="76"/>
        <v>#N/A</v>
      </c>
      <c r="FW62" s="207" t="e">
        <f t="shared" si="74"/>
        <v>#N/A</v>
      </c>
      <c r="FX62" s="207" t="e">
        <f t="shared" si="61"/>
        <v>#N/A</v>
      </c>
      <c r="FY62" s="207" t="e">
        <f t="shared" si="61"/>
        <v>#N/A</v>
      </c>
      <c r="FZ62" s="207" t="e">
        <f t="shared" si="61"/>
        <v>#N/A</v>
      </c>
      <c r="GA62" s="207" t="e">
        <f t="shared" si="61"/>
        <v>#N/A</v>
      </c>
      <c r="GB62" s="207" t="e">
        <f t="shared" si="61"/>
        <v>#N/A</v>
      </c>
      <c r="GC62" s="207" t="e">
        <f t="shared" si="61"/>
        <v>#N/A</v>
      </c>
      <c r="GD62" s="207" t="e">
        <f t="shared" si="61"/>
        <v>#N/A</v>
      </c>
      <c r="GE62" s="207" t="e">
        <f t="shared" si="61"/>
        <v>#N/A</v>
      </c>
      <c r="GF62" s="207" t="e">
        <f t="shared" si="61"/>
        <v>#N/A</v>
      </c>
      <c r="GG62" s="207" t="e">
        <f t="shared" si="61"/>
        <v>#N/A</v>
      </c>
      <c r="GH62" s="207" t="e">
        <f t="shared" si="61"/>
        <v>#N/A</v>
      </c>
      <c r="GI62" s="207" t="e">
        <f t="shared" si="61"/>
        <v>#N/A</v>
      </c>
      <c r="GJ62" s="207" t="e">
        <f t="shared" si="61"/>
        <v>#N/A</v>
      </c>
      <c r="GK62" s="207" t="e">
        <f t="shared" si="61"/>
        <v>#N/A</v>
      </c>
      <c r="GL62" s="207" t="e">
        <f t="shared" si="78"/>
        <v>#N/A</v>
      </c>
      <c r="GM62" s="207" t="e">
        <f t="shared" si="78"/>
        <v>#N/A</v>
      </c>
      <c r="GN62" s="207" t="e">
        <f t="shared" si="78"/>
        <v>#N/A</v>
      </c>
      <c r="GO62" s="207" t="e">
        <f t="shared" si="58"/>
        <v>#N/A</v>
      </c>
      <c r="GP62" s="207" t="e">
        <f t="shared" si="58"/>
        <v>#N/A</v>
      </c>
      <c r="GQ62" s="207" t="e">
        <f t="shared" si="58"/>
        <v>#N/A</v>
      </c>
      <c r="GR62" s="207" t="e">
        <f t="shared" si="58"/>
        <v>#N/A</v>
      </c>
      <c r="GS62" s="207" t="e">
        <f t="shared" si="58"/>
        <v>#N/A</v>
      </c>
      <c r="GT62" s="207" t="e">
        <f t="shared" si="58"/>
        <v>#N/A</v>
      </c>
      <c r="GU62" s="207" t="e">
        <f t="shared" si="58"/>
        <v>#N/A</v>
      </c>
      <c r="GV62" s="207" t="e">
        <f t="shared" si="58"/>
        <v>#N/A</v>
      </c>
      <c r="GW62" s="207" t="e">
        <f t="shared" si="58"/>
        <v>#N/A</v>
      </c>
      <c r="GX62" s="207" t="e">
        <f t="shared" si="58"/>
        <v>#N/A</v>
      </c>
      <c r="GY62" s="207" t="e">
        <f t="shared" si="58"/>
        <v>#N/A</v>
      </c>
      <c r="GZ62" s="207" t="e">
        <f t="shared" si="58"/>
        <v>#N/A</v>
      </c>
      <c r="HA62" s="207" t="e">
        <f t="shared" si="58"/>
        <v>#N/A</v>
      </c>
      <c r="HB62" s="207" t="e">
        <f t="shared" si="58"/>
        <v>#N/A</v>
      </c>
      <c r="HC62" s="207" t="e">
        <f t="shared" si="58"/>
        <v>#N/A</v>
      </c>
      <c r="HD62" s="207" t="e">
        <f t="shared" si="58"/>
        <v>#N/A</v>
      </c>
      <c r="HE62" s="207" t="e">
        <f t="shared" si="77"/>
        <v>#N/A</v>
      </c>
      <c r="HF62" s="207" t="e">
        <f t="shared" si="55"/>
        <v>#N/A</v>
      </c>
      <c r="HG62" s="207" t="e">
        <f t="shared" si="55"/>
        <v>#N/A</v>
      </c>
      <c r="HH62" s="207" t="e">
        <f t="shared" si="55"/>
        <v>#N/A</v>
      </c>
      <c r="HI62" s="207" t="e">
        <f t="shared" si="55"/>
        <v>#N/A</v>
      </c>
      <c r="HJ62" s="207" t="e">
        <f t="shared" si="55"/>
        <v>#N/A</v>
      </c>
      <c r="HK62" s="207" t="e">
        <f t="shared" si="55"/>
        <v>#N/A</v>
      </c>
      <c r="HL62" s="207" t="e">
        <f t="shared" si="55"/>
        <v>#N/A</v>
      </c>
      <c r="HM62" s="207" t="e">
        <f t="shared" si="55"/>
        <v>#N/A</v>
      </c>
      <c r="HN62" s="207" t="e">
        <f t="shared" si="55"/>
        <v>#N/A</v>
      </c>
      <c r="HO62" s="207" t="e">
        <f t="shared" si="55"/>
        <v>#N/A</v>
      </c>
      <c r="HP62" s="207" t="e">
        <f t="shared" si="55"/>
        <v>#N/A</v>
      </c>
      <c r="HQ62" s="207" t="e">
        <f t="shared" si="55"/>
        <v>#N/A</v>
      </c>
      <c r="HR62" s="207" t="e">
        <f t="shared" si="55"/>
        <v>#N/A</v>
      </c>
      <c r="HS62" s="207" t="e">
        <f t="shared" si="55"/>
        <v>#N/A</v>
      </c>
      <c r="HT62" s="207" t="e">
        <f t="shared" si="55"/>
        <v>#N/A</v>
      </c>
      <c r="HU62" s="207" t="e">
        <f t="shared" si="55"/>
        <v>#N/A</v>
      </c>
      <c r="HV62" s="207" t="e">
        <f t="shared" si="81"/>
        <v>#N/A</v>
      </c>
      <c r="HW62" s="207" t="e">
        <f t="shared" si="79"/>
        <v>#N/A</v>
      </c>
      <c r="HX62" s="207" t="e">
        <f t="shared" si="66"/>
        <v>#N/A</v>
      </c>
      <c r="HY62" s="207" t="e">
        <f t="shared" si="63"/>
        <v>#N/A</v>
      </c>
      <c r="HZ62" s="207" t="e">
        <f t="shared" si="63"/>
        <v>#N/A</v>
      </c>
      <c r="IA62" s="207" t="e">
        <f t="shared" si="45"/>
        <v>#N/A</v>
      </c>
      <c r="IB62" s="207" t="e">
        <f t="shared" si="27"/>
        <v>#N/A</v>
      </c>
    </row>
    <row r="63" spans="1:236" hidden="1" x14ac:dyDescent="0.25">
      <c r="A63" s="22">
        <v>60</v>
      </c>
      <c r="B63" s="124"/>
      <c r="C63" s="124"/>
      <c r="D63" s="124"/>
      <c r="E63" s="119" t="str">
        <f t="shared" si="10"/>
        <v/>
      </c>
      <c r="F63" s="23" t="str">
        <f t="shared" si="11"/>
        <v/>
      </c>
      <c r="G63" s="24" t="str">
        <f t="shared" si="12"/>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0"/>
        <v/>
      </c>
      <c r="K63" s="26"/>
      <c r="L63" s="24" t="str">
        <f>IF(OR(F63="",K63=""),"",MATCH(K63,Confidence!$A$1:$A$10,0))</f>
        <v/>
      </c>
      <c r="M63" s="27" t="str">
        <f t="shared" si="1"/>
        <v/>
      </c>
      <c r="N63" s="27" t="str">
        <f t="shared" si="2"/>
        <v/>
      </c>
      <c r="O63" s="24"/>
      <c r="P63" s="111" t="str">
        <f t="shared" si="3"/>
        <v/>
      </c>
      <c r="Q63" s="111" t="str">
        <f t="shared" si="4"/>
        <v/>
      </c>
      <c r="R63" s="39" t="str">
        <f t="shared" si="5"/>
        <v/>
      </c>
      <c r="S63" s="124"/>
      <c r="T63" s="218" t="str">
        <f>IF(AND(B63&gt;0,C63&gt;0,D63&gt;0,M63&gt;0,N63&gt;0,S63&gt;0,NOT(K63="")),ABS(VLOOKUP($S$1,VLookups!$A$28:$B$29,2,FALSE)-_xlfn.BETA.DIST(S63,IF(G63="L",N63,M63),IF(G63="L",M63,N63),TRUE,B63,D63)),"")</f>
        <v/>
      </c>
      <c r="U63" s="121" t="str">
        <f>IF(OR($M63="",$N63=""),"",_xlfn.BETA.INV(ABS(VLOOKUP($S$1,VLookups!$A$28:$B$29,2,FALSE)-U$3),IF($G63="L",$N63,$M63),IF($G63="L",$M63,$N63),$B63,$D63))</f>
        <v/>
      </c>
      <c r="V63" s="122" t="str">
        <f>IF(OR($M63="",$N63=""),"",_xlfn.BETA.INV(ABS(VLOOKUP($S$1,VLookups!$A$28:$B$29,2,FALSE)-V$3),IF($G63="L",$N63,$M63),IF($G63="L",$M63,$N63),$B63,$D63))</f>
        <v/>
      </c>
      <c r="W63" s="121" t="str">
        <f>IF(OR($M63="",$N63=""),"",_xlfn.BETA.INV(ABS(VLOOKUP($S$1,VLookups!$A$28:$B$29,2,FALSE)-W$3),IF($G63="L",$N63,$M63),IF($G63="L",$M63,$N63),$B63,$D63))</f>
        <v/>
      </c>
      <c r="X63" s="122" t="str">
        <f>IF(OR($M63="",$N63=""),"",_xlfn.BETA.INV(ABS(VLOOKUP($S$1,VLookups!$A$28:$B$29,2,FALSE)-X$3),IF($G63="L",$N63,$M63),IF($G63="L",$M63,$N63),$B63,$D63))</f>
        <v/>
      </c>
      <c r="Y63" s="121" t="str">
        <f>IF(OR($M63="",$N63=""),"",_xlfn.BETA.INV(ABS(VLOOKUP($S$1,VLookups!$A$28:$B$29,2,FALSE)-Y$3),IF($G63="L",$N63,$M63),IF($G63="L",$M63,$N63),$B63,$D63))</f>
        <v/>
      </c>
      <c r="Z63" s="122" t="str">
        <f>IF(OR($M63="",$N63=""),"",_xlfn.BETA.INV(ABS(VLOOKUP($S$1,VLookups!$A$28:$B$29,2,FALSE)-Z$3),IF($G63="L",$N63,$M63),IF($G63="L",$M63,$N63),$B63,$D63))</f>
        <v/>
      </c>
      <c r="AA63" s="121" t="str">
        <f>IF(OR($M63="",$N63=""),"",_xlfn.BETA.INV(ABS(VLOOKUP($S$1,VLookups!$A$28:$B$29,2,FALSE)-AA$3),IF($G63="L",$N63,$M63),IF($G63="L",$M63,$N63),$B63,$D63))</f>
        <v/>
      </c>
      <c r="AB63" s="122" t="str">
        <f>IF(OR($M63="",$N63=""),"",_xlfn.BETA.INV(ABS(VLOOKUP($S$1,VLookups!$A$28:$B$29,2,FALSE)-AB$3),IF($G63="L",$N63,$M63),IF($G63="L",$M63,$N63),$B63,$D63))</f>
        <v/>
      </c>
      <c r="AC63" s="121" t="str">
        <f>IF(OR($M63="",$N63=""),"",_xlfn.BETA.INV(ABS(VLOOKUP($S$1,VLookups!$A$28:$B$29,2,FALSE)-AC$3),IF($G63="L",$N63,$M63),IF($G63="L",$M63,$N63),$B63,$D63))</f>
        <v/>
      </c>
      <c r="AD63" s="122" t="str">
        <f>IF(OR($M63="",$N63=""),"",_xlfn.BETA.INV(ABS(VLOOKUP($S$1,VLookups!$A$28:$B$29,2,FALSE)-AD$3),IF($G63="L",$N63,$M63),IF($G63="L",$M63,$N63),$B63,$D63))</f>
        <v/>
      </c>
      <c r="AE63" s="121" t="str">
        <f>IF(OR($M63="",$N63=""),"",_xlfn.BETA.INV(ABS(VLOOKUP($S$1,VLookups!$A$28:$B$29,2,FALSE)-AE$3),IF($G63="L",$N63,$M63),IF($G63="L",$M63,$N63),$B63,$D63))</f>
        <v/>
      </c>
      <c r="AF63" s="122" t="str">
        <f>IF(OR($M63="",$N63=""),"",_xlfn.BETA.INV(ABS(VLOOKUP($S$1,VLookups!$A$28:$B$29,2,FALSE)-AF$3),IF($G63="L",$N63,$M63),IF($G63="L",$M63,$N63),$B63,$D63))</f>
        <v/>
      </c>
      <c r="AG63" s="17"/>
      <c r="AH63" s="208" t="str">
        <f t="shared" si="13"/>
        <v/>
      </c>
      <c r="AI63" s="206" t="str">
        <f t="shared" si="14"/>
        <v/>
      </c>
      <c r="AJ63" s="190" t="str">
        <f t="shared" si="85"/>
        <v/>
      </c>
      <c r="AK63" s="190" t="str">
        <f t="shared" si="85"/>
        <v/>
      </c>
      <c r="AL63" s="190" t="str">
        <f t="shared" si="85"/>
        <v/>
      </c>
      <c r="AM63" s="190" t="str">
        <f t="shared" si="85"/>
        <v/>
      </c>
      <c r="AN63" s="190" t="str">
        <f t="shared" si="85"/>
        <v/>
      </c>
      <c r="AO63" s="190" t="str">
        <f t="shared" si="85"/>
        <v/>
      </c>
      <c r="AP63" s="190" t="str">
        <f t="shared" si="85"/>
        <v/>
      </c>
      <c r="AQ63" s="190" t="str">
        <f t="shared" si="85"/>
        <v/>
      </c>
      <c r="AR63" s="190" t="str">
        <f t="shared" si="85"/>
        <v/>
      </c>
      <c r="AS63" s="190" t="str">
        <f t="shared" si="85"/>
        <v/>
      </c>
      <c r="AT63" s="190" t="str">
        <f t="shared" si="85"/>
        <v/>
      </c>
      <c r="AU63" s="190" t="str">
        <f t="shared" si="85"/>
        <v/>
      </c>
      <c r="AV63" s="190" t="str">
        <f t="shared" si="85"/>
        <v/>
      </c>
      <c r="AW63" s="190" t="str">
        <f t="shared" si="85"/>
        <v/>
      </c>
      <c r="AX63" s="190" t="str">
        <f t="shared" si="85"/>
        <v/>
      </c>
      <c r="AY63" s="190" t="str">
        <f t="shared" si="85"/>
        <v/>
      </c>
      <c r="AZ63" s="190" t="str">
        <f t="shared" si="85"/>
        <v/>
      </c>
      <c r="BA63" s="190" t="str">
        <f t="shared" si="85"/>
        <v/>
      </c>
      <c r="BB63" s="190" t="str">
        <f t="shared" si="85"/>
        <v/>
      </c>
      <c r="BC63" s="190" t="str">
        <f t="shared" si="85"/>
        <v/>
      </c>
      <c r="BD63" s="190" t="str">
        <f t="shared" si="85"/>
        <v/>
      </c>
      <c r="BE63" s="190" t="str">
        <f t="shared" si="85"/>
        <v/>
      </c>
      <c r="BF63" s="190" t="str">
        <f t="shared" si="85"/>
        <v/>
      </c>
      <c r="BG63" s="190" t="str">
        <f t="shared" si="85"/>
        <v/>
      </c>
      <c r="BH63" s="190" t="str">
        <f t="shared" si="85"/>
        <v/>
      </c>
      <c r="BI63" s="190" t="str">
        <f t="shared" si="85"/>
        <v/>
      </c>
      <c r="BJ63" s="190" t="str">
        <f t="shared" si="85"/>
        <v/>
      </c>
      <c r="BK63" s="190" t="str">
        <f t="shared" si="85"/>
        <v/>
      </c>
      <c r="BL63" s="190" t="str">
        <f t="shared" si="85"/>
        <v/>
      </c>
      <c r="BM63" s="190" t="str">
        <f t="shared" si="85"/>
        <v/>
      </c>
      <c r="BN63" s="190" t="str">
        <f t="shared" si="85"/>
        <v/>
      </c>
      <c r="BO63" s="190" t="str">
        <f t="shared" si="85"/>
        <v/>
      </c>
      <c r="BP63" s="190" t="str">
        <f t="shared" si="85"/>
        <v/>
      </c>
      <c r="BQ63" s="190" t="str">
        <f t="shared" si="85"/>
        <v/>
      </c>
      <c r="BR63" s="190" t="str">
        <f t="shared" si="85"/>
        <v/>
      </c>
      <c r="BS63" s="190" t="str">
        <f t="shared" si="85"/>
        <v/>
      </c>
      <c r="BT63" s="190" t="str">
        <f t="shared" si="85"/>
        <v/>
      </c>
      <c r="BU63" s="190" t="str">
        <f t="shared" si="85"/>
        <v/>
      </c>
      <c r="BV63" s="190" t="str">
        <f t="shared" si="85"/>
        <v/>
      </c>
      <c r="BW63" s="190" t="str">
        <f t="shared" si="85"/>
        <v/>
      </c>
      <c r="BX63" s="190" t="str">
        <f t="shared" si="85"/>
        <v/>
      </c>
      <c r="BY63" s="190" t="str">
        <f t="shared" si="85"/>
        <v/>
      </c>
      <c r="BZ63" s="190" t="str">
        <f t="shared" si="85"/>
        <v/>
      </c>
      <c r="CA63" s="190" t="str">
        <f t="shared" si="85"/>
        <v/>
      </c>
      <c r="CB63" s="190" t="str">
        <f t="shared" si="85"/>
        <v/>
      </c>
      <c r="CC63" s="190" t="str">
        <f t="shared" si="85"/>
        <v/>
      </c>
      <c r="CD63" s="190" t="str">
        <f t="shared" si="85"/>
        <v/>
      </c>
      <c r="CE63" s="190" t="str">
        <f t="shared" si="85"/>
        <v/>
      </c>
      <c r="CF63" s="190" t="str">
        <f t="shared" si="85"/>
        <v/>
      </c>
      <c r="CG63" s="190" t="str">
        <f t="shared" si="85"/>
        <v/>
      </c>
      <c r="CH63" s="190" t="str">
        <f t="shared" si="85"/>
        <v/>
      </c>
      <c r="CI63" s="190" t="str">
        <f t="shared" si="85"/>
        <v/>
      </c>
      <c r="CJ63" s="190" t="str">
        <f t="shared" si="85"/>
        <v/>
      </c>
      <c r="CK63" s="190" t="str">
        <f t="shared" si="85"/>
        <v/>
      </c>
      <c r="CL63" s="190" t="str">
        <f t="shared" si="85"/>
        <v/>
      </c>
      <c r="CM63" s="190" t="str">
        <f t="shared" si="85"/>
        <v/>
      </c>
      <c r="CN63" s="190" t="str">
        <f t="shared" si="85"/>
        <v/>
      </c>
      <c r="CO63" s="190" t="str">
        <f t="shared" si="85"/>
        <v/>
      </c>
      <c r="CP63" s="190" t="str">
        <f t="shared" si="85"/>
        <v/>
      </c>
      <c r="CQ63" s="190" t="str">
        <f t="shared" si="85"/>
        <v/>
      </c>
      <c r="CR63" s="190" t="str">
        <f t="shared" si="85"/>
        <v/>
      </c>
      <c r="CS63" s="190" t="str">
        <f t="shared" si="85"/>
        <v/>
      </c>
      <c r="CT63" s="190" t="str">
        <f t="shared" si="85"/>
        <v/>
      </c>
      <c r="CU63" s="190" t="str">
        <f t="shared" si="85"/>
        <v/>
      </c>
      <c r="CV63" s="190" t="str">
        <f t="shared" si="84"/>
        <v/>
      </c>
      <c r="CW63" s="190" t="str">
        <f t="shared" si="84"/>
        <v/>
      </c>
      <c r="CX63" s="190" t="str">
        <f t="shared" si="84"/>
        <v/>
      </c>
      <c r="CY63" s="190" t="str">
        <f t="shared" si="84"/>
        <v/>
      </c>
      <c r="CZ63" s="190" t="str">
        <f t="shared" si="84"/>
        <v/>
      </c>
      <c r="DA63" s="190" t="str">
        <f t="shared" si="84"/>
        <v/>
      </c>
      <c r="DB63" s="190" t="str">
        <f t="shared" si="84"/>
        <v/>
      </c>
      <c r="DC63" s="190" t="str">
        <f t="shared" si="84"/>
        <v/>
      </c>
      <c r="DD63" s="190" t="str">
        <f t="shared" si="84"/>
        <v/>
      </c>
      <c r="DE63" s="190" t="str">
        <f t="shared" si="84"/>
        <v/>
      </c>
      <c r="DF63" s="190" t="str">
        <f t="shared" si="84"/>
        <v/>
      </c>
      <c r="DG63" s="190" t="str">
        <f t="shared" si="84"/>
        <v/>
      </c>
      <c r="DH63" s="190" t="str">
        <f t="shared" si="84"/>
        <v/>
      </c>
      <c r="DI63" s="190" t="str">
        <f t="shared" si="84"/>
        <v/>
      </c>
      <c r="DJ63" s="190" t="str">
        <f t="shared" si="84"/>
        <v/>
      </c>
      <c r="DK63" s="190" t="str">
        <f t="shared" si="84"/>
        <v/>
      </c>
      <c r="DL63" s="190" t="str">
        <f t="shared" si="84"/>
        <v/>
      </c>
      <c r="DM63" s="190" t="str">
        <f t="shared" si="84"/>
        <v/>
      </c>
      <c r="DN63" s="190" t="str">
        <f t="shared" si="84"/>
        <v/>
      </c>
      <c r="DO63" s="190" t="str">
        <f t="shared" si="84"/>
        <v/>
      </c>
      <c r="DP63" s="190" t="str">
        <f t="shared" si="84"/>
        <v/>
      </c>
      <c r="DQ63" s="190" t="str">
        <f t="shared" si="84"/>
        <v/>
      </c>
      <c r="DR63" s="190" t="str">
        <f t="shared" si="84"/>
        <v/>
      </c>
      <c r="DS63" s="190" t="str">
        <f t="shared" si="84"/>
        <v/>
      </c>
      <c r="DT63" s="190" t="str">
        <f t="shared" si="84"/>
        <v/>
      </c>
      <c r="DU63" s="190" t="str">
        <f t="shared" si="84"/>
        <v/>
      </c>
      <c r="DV63" s="190" t="str">
        <f t="shared" si="84"/>
        <v/>
      </c>
      <c r="DW63" s="190" t="str">
        <f t="shared" si="84"/>
        <v/>
      </c>
      <c r="DX63" s="190" t="str">
        <f t="shared" si="84"/>
        <v/>
      </c>
      <c r="DY63" s="190" t="str">
        <f t="shared" si="84"/>
        <v/>
      </c>
      <c r="DZ63" s="190" t="str">
        <f t="shared" si="84"/>
        <v/>
      </c>
      <c r="EA63" s="190" t="str">
        <f t="shared" si="84"/>
        <v/>
      </c>
      <c r="EB63" s="190" t="str">
        <f t="shared" si="84"/>
        <v/>
      </c>
      <c r="EC63" s="190" t="str">
        <f t="shared" si="84"/>
        <v/>
      </c>
      <c r="ED63" s="190" t="str">
        <f t="shared" si="84"/>
        <v/>
      </c>
      <c r="EE63" s="206" t="str">
        <f t="shared" si="16"/>
        <v/>
      </c>
      <c r="EF63" s="207" t="e">
        <f t="shared" si="86"/>
        <v>#N/A</v>
      </c>
      <c r="EG63" s="207" t="e">
        <f t="shared" si="86"/>
        <v>#N/A</v>
      </c>
      <c r="EH63" s="207" t="e">
        <f t="shared" si="86"/>
        <v>#N/A</v>
      </c>
      <c r="EI63" s="207" t="e">
        <f t="shared" si="86"/>
        <v>#N/A</v>
      </c>
      <c r="EJ63" s="207" t="e">
        <f t="shared" si="86"/>
        <v>#N/A</v>
      </c>
      <c r="EK63" s="207" t="e">
        <f t="shared" si="86"/>
        <v>#N/A</v>
      </c>
      <c r="EL63" s="207" t="e">
        <f t="shared" si="86"/>
        <v>#N/A</v>
      </c>
      <c r="EM63" s="207" t="e">
        <f t="shared" si="86"/>
        <v>#N/A</v>
      </c>
      <c r="EN63" s="207" t="e">
        <f t="shared" si="86"/>
        <v>#N/A</v>
      </c>
      <c r="EO63" s="207" t="e">
        <f t="shared" si="86"/>
        <v>#N/A</v>
      </c>
      <c r="EP63" s="207" t="e">
        <f t="shared" si="86"/>
        <v>#N/A</v>
      </c>
      <c r="EQ63" s="207" t="e">
        <f t="shared" si="86"/>
        <v>#N/A</v>
      </c>
      <c r="ER63" s="207" t="e">
        <f t="shared" si="86"/>
        <v>#N/A</v>
      </c>
      <c r="ES63" s="207" t="e">
        <f t="shared" si="86"/>
        <v>#N/A</v>
      </c>
      <c r="ET63" s="207" t="e">
        <f t="shared" si="86"/>
        <v>#N/A</v>
      </c>
      <c r="EU63" s="207" t="e">
        <f t="shared" si="65"/>
        <v>#N/A</v>
      </c>
      <c r="EV63" s="207" t="e">
        <f t="shared" si="60"/>
        <v>#N/A</v>
      </c>
      <c r="EW63" s="207" t="e">
        <f t="shared" si="60"/>
        <v>#N/A</v>
      </c>
      <c r="EX63" s="207" t="e">
        <f t="shared" si="60"/>
        <v>#N/A</v>
      </c>
      <c r="EY63" s="207" t="e">
        <f t="shared" si="60"/>
        <v>#N/A</v>
      </c>
      <c r="EZ63" s="207" t="e">
        <f t="shared" si="60"/>
        <v>#N/A</v>
      </c>
      <c r="FA63" s="207" t="e">
        <f t="shared" si="60"/>
        <v>#N/A</v>
      </c>
      <c r="FB63" s="207" t="e">
        <f t="shared" si="60"/>
        <v>#N/A</v>
      </c>
      <c r="FC63" s="207" t="e">
        <f t="shared" si="56"/>
        <v>#N/A</v>
      </c>
      <c r="FD63" s="207" t="e">
        <f t="shared" si="56"/>
        <v>#N/A</v>
      </c>
      <c r="FE63" s="207" t="e">
        <f t="shared" si="56"/>
        <v>#N/A</v>
      </c>
      <c r="FF63" s="207" t="e">
        <f t="shared" si="56"/>
        <v>#N/A</v>
      </c>
      <c r="FG63" s="207" t="e">
        <f t="shared" si="56"/>
        <v>#N/A</v>
      </c>
      <c r="FH63" s="207" t="e">
        <f t="shared" si="56"/>
        <v>#N/A</v>
      </c>
      <c r="FI63" s="207" t="e">
        <f t="shared" si="56"/>
        <v>#N/A</v>
      </c>
      <c r="FJ63" s="207" t="e">
        <f t="shared" si="56"/>
        <v>#N/A</v>
      </c>
      <c r="FK63" s="207" t="e">
        <f t="shared" si="56"/>
        <v>#N/A</v>
      </c>
      <c r="FL63" s="207" t="e">
        <f t="shared" si="56"/>
        <v>#N/A</v>
      </c>
      <c r="FM63" s="207" t="e">
        <f t="shared" si="56"/>
        <v>#N/A</v>
      </c>
      <c r="FN63" s="207" t="e">
        <f t="shared" si="56"/>
        <v>#N/A</v>
      </c>
      <c r="FO63" s="207" t="e">
        <f t="shared" si="56"/>
        <v>#N/A</v>
      </c>
      <c r="FP63" s="207" t="e">
        <f t="shared" si="56"/>
        <v>#N/A</v>
      </c>
      <c r="FQ63" s="207" t="e">
        <f t="shared" si="56"/>
        <v>#N/A</v>
      </c>
      <c r="FR63" s="207" t="e">
        <f t="shared" si="56"/>
        <v>#N/A</v>
      </c>
      <c r="FS63" s="207" t="e">
        <f t="shared" si="76"/>
        <v>#N/A</v>
      </c>
      <c r="FT63" s="207" t="e">
        <f t="shared" si="76"/>
        <v>#N/A</v>
      </c>
      <c r="FU63" s="207" t="e">
        <f t="shared" si="76"/>
        <v>#N/A</v>
      </c>
      <c r="FV63" s="207" t="e">
        <f t="shared" si="76"/>
        <v>#N/A</v>
      </c>
      <c r="FW63" s="207" t="e">
        <f t="shared" si="74"/>
        <v>#N/A</v>
      </c>
      <c r="FX63" s="207" t="e">
        <f t="shared" si="61"/>
        <v>#N/A</v>
      </c>
      <c r="FY63" s="207" t="e">
        <f t="shared" si="61"/>
        <v>#N/A</v>
      </c>
      <c r="FZ63" s="207" t="e">
        <f t="shared" si="61"/>
        <v>#N/A</v>
      </c>
      <c r="GA63" s="207" t="e">
        <f t="shared" si="61"/>
        <v>#N/A</v>
      </c>
      <c r="GB63" s="207" t="e">
        <f t="shared" si="61"/>
        <v>#N/A</v>
      </c>
      <c r="GC63" s="207" t="e">
        <f t="shared" si="61"/>
        <v>#N/A</v>
      </c>
      <c r="GD63" s="207" t="e">
        <f t="shared" si="61"/>
        <v>#N/A</v>
      </c>
      <c r="GE63" s="207" t="e">
        <f t="shared" si="61"/>
        <v>#N/A</v>
      </c>
      <c r="GF63" s="207" t="e">
        <f t="shared" si="61"/>
        <v>#N/A</v>
      </c>
      <c r="GG63" s="207" t="e">
        <f t="shared" si="61"/>
        <v>#N/A</v>
      </c>
      <c r="GH63" s="207" t="e">
        <f t="shared" si="61"/>
        <v>#N/A</v>
      </c>
      <c r="GI63" s="207" t="e">
        <f t="shared" si="61"/>
        <v>#N/A</v>
      </c>
      <c r="GJ63" s="207" t="e">
        <f t="shared" si="61"/>
        <v>#N/A</v>
      </c>
      <c r="GK63" s="207" t="e">
        <f t="shared" si="61"/>
        <v>#N/A</v>
      </c>
      <c r="GL63" s="207" t="e">
        <f t="shared" si="78"/>
        <v>#N/A</v>
      </c>
      <c r="GM63" s="207" t="e">
        <f t="shared" si="78"/>
        <v>#N/A</v>
      </c>
      <c r="GN63" s="207" t="e">
        <f t="shared" si="78"/>
        <v>#N/A</v>
      </c>
      <c r="GO63" s="207" t="e">
        <f t="shared" si="58"/>
        <v>#N/A</v>
      </c>
      <c r="GP63" s="207" t="e">
        <f t="shared" si="58"/>
        <v>#N/A</v>
      </c>
      <c r="GQ63" s="207" t="e">
        <f t="shared" si="58"/>
        <v>#N/A</v>
      </c>
      <c r="GR63" s="207" t="e">
        <f t="shared" si="58"/>
        <v>#N/A</v>
      </c>
      <c r="GS63" s="207" t="e">
        <f t="shared" si="58"/>
        <v>#N/A</v>
      </c>
      <c r="GT63" s="207" t="e">
        <f t="shared" si="58"/>
        <v>#N/A</v>
      </c>
      <c r="GU63" s="207" t="e">
        <f t="shared" si="58"/>
        <v>#N/A</v>
      </c>
      <c r="GV63" s="207" t="e">
        <f t="shared" si="58"/>
        <v>#N/A</v>
      </c>
      <c r="GW63" s="207" t="e">
        <f t="shared" si="58"/>
        <v>#N/A</v>
      </c>
      <c r="GX63" s="207" t="e">
        <f t="shared" si="58"/>
        <v>#N/A</v>
      </c>
      <c r="GY63" s="207" t="e">
        <f t="shared" si="58"/>
        <v>#N/A</v>
      </c>
      <c r="GZ63" s="207" t="e">
        <f t="shared" si="58"/>
        <v>#N/A</v>
      </c>
      <c r="HA63" s="207" t="e">
        <f t="shared" si="58"/>
        <v>#N/A</v>
      </c>
      <c r="HB63" s="207" t="e">
        <f t="shared" si="58"/>
        <v>#N/A</v>
      </c>
      <c r="HC63" s="207" t="e">
        <f t="shared" si="58"/>
        <v>#N/A</v>
      </c>
      <c r="HD63" s="207" t="e">
        <f t="shared" si="58"/>
        <v>#N/A</v>
      </c>
      <c r="HE63" s="207" t="e">
        <f t="shared" si="77"/>
        <v>#N/A</v>
      </c>
      <c r="HF63" s="207" t="e">
        <f t="shared" si="55"/>
        <v>#N/A</v>
      </c>
      <c r="HG63" s="207" t="e">
        <f t="shared" si="55"/>
        <v>#N/A</v>
      </c>
      <c r="HH63" s="207" t="e">
        <f t="shared" si="55"/>
        <v>#N/A</v>
      </c>
      <c r="HI63" s="207" t="e">
        <f t="shared" si="55"/>
        <v>#N/A</v>
      </c>
      <c r="HJ63" s="207" t="e">
        <f t="shared" si="55"/>
        <v>#N/A</v>
      </c>
      <c r="HK63" s="207" t="e">
        <f t="shared" si="55"/>
        <v>#N/A</v>
      </c>
      <c r="HL63" s="207" t="e">
        <f t="shared" si="55"/>
        <v>#N/A</v>
      </c>
      <c r="HM63" s="207" t="e">
        <f t="shared" si="55"/>
        <v>#N/A</v>
      </c>
      <c r="HN63" s="207" t="e">
        <f t="shared" si="55"/>
        <v>#N/A</v>
      </c>
      <c r="HO63" s="207" t="e">
        <f t="shared" si="55"/>
        <v>#N/A</v>
      </c>
      <c r="HP63" s="207" t="e">
        <f t="shared" si="55"/>
        <v>#N/A</v>
      </c>
      <c r="HQ63" s="207" t="e">
        <f t="shared" si="55"/>
        <v>#N/A</v>
      </c>
      <c r="HR63" s="207" t="e">
        <f t="shared" si="55"/>
        <v>#N/A</v>
      </c>
      <c r="HS63" s="207" t="e">
        <f t="shared" si="55"/>
        <v>#N/A</v>
      </c>
      <c r="HT63" s="207" t="e">
        <f t="shared" si="55"/>
        <v>#N/A</v>
      </c>
      <c r="HU63" s="207" t="e">
        <f t="shared" si="55"/>
        <v>#N/A</v>
      </c>
      <c r="HV63" s="207" t="e">
        <f t="shared" si="81"/>
        <v>#N/A</v>
      </c>
      <c r="HW63" s="207" t="e">
        <f t="shared" si="79"/>
        <v>#N/A</v>
      </c>
      <c r="HX63" s="207" t="e">
        <f t="shared" si="66"/>
        <v>#N/A</v>
      </c>
      <c r="HY63" s="207" t="e">
        <f t="shared" si="63"/>
        <v>#N/A</v>
      </c>
      <c r="HZ63" s="207" t="e">
        <f t="shared" si="63"/>
        <v>#N/A</v>
      </c>
      <c r="IA63" s="207" t="e">
        <f t="shared" si="45"/>
        <v>#N/A</v>
      </c>
      <c r="IB63" s="207" t="e">
        <f t="shared" si="27"/>
        <v>#N/A</v>
      </c>
    </row>
    <row r="64" spans="1:236" hidden="1" x14ac:dyDescent="0.25">
      <c r="A64" s="22">
        <v>61</v>
      </c>
      <c r="B64" s="124"/>
      <c r="C64" s="124"/>
      <c r="D64" s="124"/>
      <c r="E64" s="119" t="str">
        <f t="shared" si="10"/>
        <v/>
      </c>
      <c r="F64" s="23" t="str">
        <f t="shared" si="11"/>
        <v/>
      </c>
      <c r="G64" s="24" t="str">
        <f t="shared" si="12"/>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0"/>
        <v/>
      </c>
      <c r="K64" s="26"/>
      <c r="L64" s="24" t="str">
        <f>IF(OR(F64="",K64=""),"",MATCH(K64,Confidence!$A$1:$A$10,0))</f>
        <v/>
      </c>
      <c r="M64" s="27" t="str">
        <f t="shared" si="1"/>
        <v/>
      </c>
      <c r="N64" s="27" t="str">
        <f t="shared" si="2"/>
        <v/>
      </c>
      <c r="O64" s="24"/>
      <c r="P64" s="111" t="str">
        <f t="shared" si="3"/>
        <v/>
      </c>
      <c r="Q64" s="111" t="str">
        <f t="shared" si="4"/>
        <v/>
      </c>
      <c r="R64" s="39" t="str">
        <f t="shared" si="5"/>
        <v/>
      </c>
      <c r="S64" s="124"/>
      <c r="T64" s="218" t="str">
        <f>IF(AND(B64&gt;0,C64&gt;0,D64&gt;0,M64&gt;0,N64&gt;0,S64&gt;0,NOT(K64="")),ABS(VLOOKUP($S$1,VLookups!$A$28:$B$29,2,FALSE)-_xlfn.BETA.DIST(S64,IF(G64="L",N64,M64),IF(G64="L",M64,N64),TRUE,B64,D64)),"")</f>
        <v/>
      </c>
      <c r="U64" s="121" t="str">
        <f>IF(OR($M64="",$N64=""),"",_xlfn.BETA.INV(ABS(VLOOKUP($S$1,VLookups!$A$28:$B$29,2,FALSE)-U$3),IF($G64="L",$N64,$M64),IF($G64="L",$M64,$N64),$B64,$D64))</f>
        <v/>
      </c>
      <c r="V64" s="122" t="str">
        <f>IF(OR($M64="",$N64=""),"",_xlfn.BETA.INV(ABS(VLOOKUP($S$1,VLookups!$A$28:$B$29,2,FALSE)-V$3),IF($G64="L",$N64,$M64),IF($G64="L",$M64,$N64),$B64,$D64))</f>
        <v/>
      </c>
      <c r="W64" s="121" t="str">
        <f>IF(OR($M64="",$N64=""),"",_xlfn.BETA.INV(ABS(VLOOKUP($S$1,VLookups!$A$28:$B$29,2,FALSE)-W$3),IF($G64="L",$N64,$M64),IF($G64="L",$M64,$N64),$B64,$D64))</f>
        <v/>
      </c>
      <c r="X64" s="122" t="str">
        <f>IF(OR($M64="",$N64=""),"",_xlfn.BETA.INV(ABS(VLOOKUP($S$1,VLookups!$A$28:$B$29,2,FALSE)-X$3),IF($G64="L",$N64,$M64),IF($G64="L",$M64,$N64),$B64,$D64))</f>
        <v/>
      </c>
      <c r="Y64" s="121" t="str">
        <f>IF(OR($M64="",$N64=""),"",_xlfn.BETA.INV(ABS(VLOOKUP($S$1,VLookups!$A$28:$B$29,2,FALSE)-Y$3),IF($G64="L",$N64,$M64),IF($G64="L",$M64,$N64),$B64,$D64))</f>
        <v/>
      </c>
      <c r="Z64" s="122" t="str">
        <f>IF(OR($M64="",$N64=""),"",_xlfn.BETA.INV(ABS(VLOOKUP($S$1,VLookups!$A$28:$B$29,2,FALSE)-Z$3),IF($G64="L",$N64,$M64),IF($G64="L",$M64,$N64),$B64,$D64))</f>
        <v/>
      </c>
      <c r="AA64" s="121" t="str">
        <f>IF(OR($M64="",$N64=""),"",_xlfn.BETA.INV(ABS(VLOOKUP($S$1,VLookups!$A$28:$B$29,2,FALSE)-AA$3),IF($G64="L",$N64,$M64),IF($G64="L",$M64,$N64),$B64,$D64))</f>
        <v/>
      </c>
      <c r="AB64" s="122" t="str">
        <f>IF(OR($M64="",$N64=""),"",_xlfn.BETA.INV(ABS(VLOOKUP($S$1,VLookups!$A$28:$B$29,2,FALSE)-AB$3),IF($G64="L",$N64,$M64),IF($G64="L",$M64,$N64),$B64,$D64))</f>
        <v/>
      </c>
      <c r="AC64" s="121" t="str">
        <f>IF(OR($M64="",$N64=""),"",_xlfn.BETA.INV(ABS(VLOOKUP($S$1,VLookups!$A$28:$B$29,2,FALSE)-AC$3),IF($G64="L",$N64,$M64),IF($G64="L",$M64,$N64),$B64,$D64))</f>
        <v/>
      </c>
      <c r="AD64" s="122" t="str">
        <f>IF(OR($M64="",$N64=""),"",_xlfn.BETA.INV(ABS(VLOOKUP($S$1,VLookups!$A$28:$B$29,2,FALSE)-AD$3),IF($G64="L",$N64,$M64),IF($G64="L",$M64,$N64),$B64,$D64))</f>
        <v/>
      </c>
      <c r="AE64" s="121" t="str">
        <f>IF(OR($M64="",$N64=""),"",_xlfn.BETA.INV(ABS(VLOOKUP($S$1,VLookups!$A$28:$B$29,2,FALSE)-AE$3),IF($G64="L",$N64,$M64),IF($G64="L",$M64,$N64),$B64,$D64))</f>
        <v/>
      </c>
      <c r="AF64" s="122" t="str">
        <f>IF(OR($M64="",$N64=""),"",_xlfn.BETA.INV(ABS(VLOOKUP($S$1,VLookups!$A$28:$B$29,2,FALSE)-AF$3),IF($G64="L",$N64,$M64),IF($G64="L",$M64,$N64),$B64,$D64))</f>
        <v/>
      </c>
      <c r="AG64" s="17"/>
      <c r="AH64" s="208" t="str">
        <f t="shared" si="13"/>
        <v/>
      </c>
      <c r="AI64" s="206" t="str">
        <f t="shared" si="14"/>
        <v/>
      </c>
      <c r="AJ64" s="190" t="str">
        <f t="shared" si="85"/>
        <v/>
      </c>
      <c r="AK64" s="190" t="str">
        <f t="shared" si="85"/>
        <v/>
      </c>
      <c r="AL64" s="190" t="str">
        <f t="shared" si="85"/>
        <v/>
      </c>
      <c r="AM64" s="190" t="str">
        <f t="shared" si="85"/>
        <v/>
      </c>
      <c r="AN64" s="190" t="str">
        <f t="shared" si="85"/>
        <v/>
      </c>
      <c r="AO64" s="190" t="str">
        <f t="shared" si="85"/>
        <v/>
      </c>
      <c r="AP64" s="190" t="str">
        <f t="shared" si="85"/>
        <v/>
      </c>
      <c r="AQ64" s="190" t="str">
        <f t="shared" si="85"/>
        <v/>
      </c>
      <c r="AR64" s="190" t="str">
        <f t="shared" si="85"/>
        <v/>
      </c>
      <c r="AS64" s="190" t="str">
        <f t="shared" si="85"/>
        <v/>
      </c>
      <c r="AT64" s="190" t="str">
        <f t="shared" si="85"/>
        <v/>
      </c>
      <c r="AU64" s="190" t="str">
        <f t="shared" si="85"/>
        <v/>
      </c>
      <c r="AV64" s="190" t="str">
        <f t="shared" si="85"/>
        <v/>
      </c>
      <c r="AW64" s="190" t="str">
        <f t="shared" si="85"/>
        <v/>
      </c>
      <c r="AX64" s="190" t="str">
        <f t="shared" si="85"/>
        <v/>
      </c>
      <c r="AY64" s="190" t="str">
        <f t="shared" si="85"/>
        <v/>
      </c>
      <c r="AZ64" s="190" t="str">
        <f t="shared" si="85"/>
        <v/>
      </c>
      <c r="BA64" s="190" t="str">
        <f t="shared" si="85"/>
        <v/>
      </c>
      <c r="BB64" s="190" t="str">
        <f t="shared" si="85"/>
        <v/>
      </c>
      <c r="BC64" s="190" t="str">
        <f t="shared" si="85"/>
        <v/>
      </c>
      <c r="BD64" s="190" t="str">
        <f t="shared" si="85"/>
        <v/>
      </c>
      <c r="BE64" s="190" t="str">
        <f t="shared" si="85"/>
        <v/>
      </c>
      <c r="BF64" s="190" t="str">
        <f t="shared" si="85"/>
        <v/>
      </c>
      <c r="BG64" s="190" t="str">
        <f t="shared" si="85"/>
        <v/>
      </c>
      <c r="BH64" s="190" t="str">
        <f t="shared" si="85"/>
        <v/>
      </c>
      <c r="BI64" s="190" t="str">
        <f t="shared" si="85"/>
        <v/>
      </c>
      <c r="BJ64" s="190" t="str">
        <f t="shared" si="85"/>
        <v/>
      </c>
      <c r="BK64" s="190" t="str">
        <f t="shared" si="85"/>
        <v/>
      </c>
      <c r="BL64" s="190" t="str">
        <f t="shared" si="85"/>
        <v/>
      </c>
      <c r="BM64" s="190" t="str">
        <f t="shared" si="85"/>
        <v/>
      </c>
      <c r="BN64" s="190" t="str">
        <f t="shared" si="85"/>
        <v/>
      </c>
      <c r="BO64" s="190" t="str">
        <f t="shared" si="85"/>
        <v/>
      </c>
      <c r="BP64" s="190" t="str">
        <f t="shared" si="85"/>
        <v/>
      </c>
      <c r="BQ64" s="190" t="str">
        <f t="shared" si="85"/>
        <v/>
      </c>
      <c r="BR64" s="190" t="str">
        <f t="shared" si="85"/>
        <v/>
      </c>
      <c r="BS64" s="190" t="str">
        <f t="shared" si="85"/>
        <v/>
      </c>
      <c r="BT64" s="190" t="str">
        <f t="shared" si="85"/>
        <v/>
      </c>
      <c r="BU64" s="190" t="str">
        <f t="shared" si="85"/>
        <v/>
      </c>
      <c r="BV64" s="190" t="str">
        <f t="shared" si="85"/>
        <v/>
      </c>
      <c r="BW64" s="190" t="str">
        <f t="shared" si="85"/>
        <v/>
      </c>
      <c r="BX64" s="190" t="str">
        <f t="shared" si="85"/>
        <v/>
      </c>
      <c r="BY64" s="190" t="str">
        <f t="shared" si="85"/>
        <v/>
      </c>
      <c r="BZ64" s="190" t="str">
        <f t="shared" si="85"/>
        <v/>
      </c>
      <c r="CA64" s="190" t="str">
        <f t="shared" si="85"/>
        <v/>
      </c>
      <c r="CB64" s="190" t="str">
        <f t="shared" si="85"/>
        <v/>
      </c>
      <c r="CC64" s="190" t="str">
        <f t="shared" si="85"/>
        <v/>
      </c>
      <c r="CD64" s="190" t="str">
        <f t="shared" si="85"/>
        <v/>
      </c>
      <c r="CE64" s="190" t="str">
        <f t="shared" si="85"/>
        <v/>
      </c>
      <c r="CF64" s="190" t="str">
        <f t="shared" si="85"/>
        <v/>
      </c>
      <c r="CG64" s="190" t="str">
        <f t="shared" si="85"/>
        <v/>
      </c>
      <c r="CH64" s="190" t="str">
        <f t="shared" si="85"/>
        <v/>
      </c>
      <c r="CI64" s="190" t="str">
        <f t="shared" si="85"/>
        <v/>
      </c>
      <c r="CJ64" s="190" t="str">
        <f t="shared" si="85"/>
        <v/>
      </c>
      <c r="CK64" s="190" t="str">
        <f t="shared" si="85"/>
        <v/>
      </c>
      <c r="CL64" s="190" t="str">
        <f t="shared" si="85"/>
        <v/>
      </c>
      <c r="CM64" s="190" t="str">
        <f t="shared" si="85"/>
        <v/>
      </c>
      <c r="CN64" s="190" t="str">
        <f t="shared" si="85"/>
        <v/>
      </c>
      <c r="CO64" s="190" t="str">
        <f t="shared" si="85"/>
        <v/>
      </c>
      <c r="CP64" s="190" t="str">
        <f t="shared" si="85"/>
        <v/>
      </c>
      <c r="CQ64" s="190" t="str">
        <f t="shared" si="85"/>
        <v/>
      </c>
      <c r="CR64" s="190" t="str">
        <f t="shared" si="85"/>
        <v/>
      </c>
      <c r="CS64" s="190" t="str">
        <f t="shared" si="85"/>
        <v/>
      </c>
      <c r="CT64" s="190" t="str">
        <f t="shared" si="85"/>
        <v/>
      </c>
      <c r="CU64" s="190" t="str">
        <f t="shared" ref="CU64" si="87">IF(ISNONTEXT($AH64),CT64+$AH64,"")</f>
        <v/>
      </c>
      <c r="CV64" s="190" t="str">
        <f t="shared" si="84"/>
        <v/>
      </c>
      <c r="CW64" s="190" t="str">
        <f t="shared" si="84"/>
        <v/>
      </c>
      <c r="CX64" s="190" t="str">
        <f t="shared" si="84"/>
        <v/>
      </c>
      <c r="CY64" s="190" t="str">
        <f t="shared" si="84"/>
        <v/>
      </c>
      <c r="CZ64" s="190" t="str">
        <f t="shared" si="84"/>
        <v/>
      </c>
      <c r="DA64" s="190" t="str">
        <f t="shared" si="84"/>
        <v/>
      </c>
      <c r="DB64" s="190" t="str">
        <f t="shared" si="84"/>
        <v/>
      </c>
      <c r="DC64" s="190" t="str">
        <f t="shared" si="84"/>
        <v/>
      </c>
      <c r="DD64" s="190" t="str">
        <f t="shared" si="84"/>
        <v/>
      </c>
      <c r="DE64" s="190" t="str">
        <f t="shared" si="84"/>
        <v/>
      </c>
      <c r="DF64" s="190" t="str">
        <f t="shared" si="84"/>
        <v/>
      </c>
      <c r="DG64" s="190" t="str">
        <f t="shared" si="84"/>
        <v/>
      </c>
      <c r="DH64" s="190" t="str">
        <f t="shared" si="84"/>
        <v/>
      </c>
      <c r="DI64" s="190" t="str">
        <f t="shared" si="84"/>
        <v/>
      </c>
      <c r="DJ64" s="190" t="str">
        <f t="shared" si="84"/>
        <v/>
      </c>
      <c r="DK64" s="190" t="str">
        <f t="shared" si="84"/>
        <v/>
      </c>
      <c r="DL64" s="190" t="str">
        <f t="shared" si="84"/>
        <v/>
      </c>
      <c r="DM64" s="190" t="str">
        <f t="shared" si="84"/>
        <v/>
      </c>
      <c r="DN64" s="190" t="str">
        <f t="shared" si="84"/>
        <v/>
      </c>
      <c r="DO64" s="190" t="str">
        <f t="shared" si="84"/>
        <v/>
      </c>
      <c r="DP64" s="190" t="str">
        <f t="shared" si="84"/>
        <v/>
      </c>
      <c r="DQ64" s="190" t="str">
        <f t="shared" si="84"/>
        <v/>
      </c>
      <c r="DR64" s="190" t="str">
        <f t="shared" si="84"/>
        <v/>
      </c>
      <c r="DS64" s="190" t="str">
        <f t="shared" si="84"/>
        <v/>
      </c>
      <c r="DT64" s="190" t="str">
        <f t="shared" si="84"/>
        <v/>
      </c>
      <c r="DU64" s="190" t="str">
        <f t="shared" si="84"/>
        <v/>
      </c>
      <c r="DV64" s="190" t="str">
        <f t="shared" si="84"/>
        <v/>
      </c>
      <c r="DW64" s="190" t="str">
        <f t="shared" si="84"/>
        <v/>
      </c>
      <c r="DX64" s="190" t="str">
        <f t="shared" si="84"/>
        <v/>
      </c>
      <c r="DY64" s="190" t="str">
        <f t="shared" si="84"/>
        <v/>
      </c>
      <c r="DZ64" s="190" t="str">
        <f t="shared" si="84"/>
        <v/>
      </c>
      <c r="EA64" s="190" t="str">
        <f t="shared" si="84"/>
        <v/>
      </c>
      <c r="EB64" s="190" t="str">
        <f t="shared" si="84"/>
        <v/>
      </c>
      <c r="EC64" s="190" t="str">
        <f t="shared" si="84"/>
        <v/>
      </c>
      <c r="ED64" s="190" t="str">
        <f t="shared" si="84"/>
        <v/>
      </c>
      <c r="EE64" s="206" t="str">
        <f t="shared" si="16"/>
        <v/>
      </c>
      <c r="EF64" s="207" t="e">
        <f t="shared" si="86"/>
        <v>#N/A</v>
      </c>
      <c r="EG64" s="207" t="e">
        <f t="shared" si="86"/>
        <v>#N/A</v>
      </c>
      <c r="EH64" s="207" t="e">
        <f t="shared" si="86"/>
        <v>#N/A</v>
      </c>
      <c r="EI64" s="207" t="e">
        <f t="shared" si="86"/>
        <v>#N/A</v>
      </c>
      <c r="EJ64" s="207" t="e">
        <f t="shared" si="86"/>
        <v>#N/A</v>
      </c>
      <c r="EK64" s="207" t="e">
        <f t="shared" si="86"/>
        <v>#N/A</v>
      </c>
      <c r="EL64" s="207" t="e">
        <f t="shared" si="86"/>
        <v>#N/A</v>
      </c>
      <c r="EM64" s="207" t="e">
        <f t="shared" si="86"/>
        <v>#N/A</v>
      </c>
      <c r="EN64" s="207" t="e">
        <f t="shared" si="86"/>
        <v>#N/A</v>
      </c>
      <c r="EO64" s="207" t="e">
        <f t="shared" si="86"/>
        <v>#N/A</v>
      </c>
      <c r="EP64" s="207" t="e">
        <f t="shared" si="86"/>
        <v>#N/A</v>
      </c>
      <c r="EQ64" s="207" t="e">
        <f t="shared" si="86"/>
        <v>#N/A</v>
      </c>
      <c r="ER64" s="207" t="e">
        <f t="shared" si="86"/>
        <v>#N/A</v>
      </c>
      <c r="ES64" s="207" t="e">
        <f t="shared" si="86"/>
        <v>#N/A</v>
      </c>
      <c r="ET64" s="207" t="e">
        <f t="shared" si="86"/>
        <v>#N/A</v>
      </c>
      <c r="EU64" s="207" t="e">
        <f t="shared" si="65"/>
        <v>#N/A</v>
      </c>
      <c r="EV64" s="207" t="e">
        <f t="shared" si="60"/>
        <v>#N/A</v>
      </c>
      <c r="EW64" s="207" t="e">
        <f t="shared" si="60"/>
        <v>#N/A</v>
      </c>
      <c r="EX64" s="207" t="e">
        <f t="shared" si="60"/>
        <v>#N/A</v>
      </c>
      <c r="EY64" s="207" t="e">
        <f t="shared" si="60"/>
        <v>#N/A</v>
      </c>
      <c r="EZ64" s="207" t="e">
        <f t="shared" si="60"/>
        <v>#N/A</v>
      </c>
      <c r="FA64" s="207" t="e">
        <f t="shared" si="60"/>
        <v>#N/A</v>
      </c>
      <c r="FB64" s="207" t="e">
        <f t="shared" si="60"/>
        <v>#N/A</v>
      </c>
      <c r="FC64" s="207" t="e">
        <f t="shared" si="56"/>
        <v>#N/A</v>
      </c>
      <c r="FD64" s="207" t="e">
        <f t="shared" si="56"/>
        <v>#N/A</v>
      </c>
      <c r="FE64" s="207" t="e">
        <f t="shared" si="56"/>
        <v>#N/A</v>
      </c>
      <c r="FF64" s="207" t="e">
        <f t="shared" si="56"/>
        <v>#N/A</v>
      </c>
      <c r="FG64" s="207" t="e">
        <f t="shared" si="56"/>
        <v>#N/A</v>
      </c>
      <c r="FH64" s="207" t="e">
        <f t="shared" si="56"/>
        <v>#N/A</v>
      </c>
      <c r="FI64" s="207" t="e">
        <f t="shared" si="56"/>
        <v>#N/A</v>
      </c>
      <c r="FJ64" s="207" t="e">
        <f t="shared" si="56"/>
        <v>#N/A</v>
      </c>
      <c r="FK64" s="207" t="e">
        <f t="shared" si="56"/>
        <v>#N/A</v>
      </c>
      <c r="FL64" s="207" t="e">
        <f t="shared" ref="FL64:FR100" si="88">IF(ISNONTEXT($Q64),IF($G64="R",_xlfn.BETA.DIST(BO64,$M64,$N64,FALSE,$B64,$D64),_xlfn.BETA.DIST(BO64,$N64,$M64,FALSE,$B64,$D64)),NA())</f>
        <v>#N/A</v>
      </c>
      <c r="FM64" s="207" t="e">
        <f t="shared" si="88"/>
        <v>#N/A</v>
      </c>
      <c r="FN64" s="207" t="e">
        <f t="shared" si="88"/>
        <v>#N/A</v>
      </c>
      <c r="FO64" s="207" t="e">
        <f t="shared" si="88"/>
        <v>#N/A</v>
      </c>
      <c r="FP64" s="207" t="e">
        <f t="shared" si="88"/>
        <v>#N/A</v>
      </c>
      <c r="FQ64" s="207" t="e">
        <f t="shared" si="88"/>
        <v>#N/A</v>
      </c>
      <c r="FR64" s="207" t="e">
        <f t="shared" si="88"/>
        <v>#N/A</v>
      </c>
      <c r="FS64" s="207" t="e">
        <f t="shared" si="76"/>
        <v>#N/A</v>
      </c>
      <c r="FT64" s="207" t="e">
        <f t="shared" si="76"/>
        <v>#N/A</v>
      </c>
      <c r="FU64" s="207" t="e">
        <f t="shared" si="76"/>
        <v>#N/A</v>
      </c>
      <c r="FV64" s="207" t="e">
        <f t="shared" si="76"/>
        <v>#N/A</v>
      </c>
      <c r="FW64" s="207" t="e">
        <f t="shared" si="74"/>
        <v>#N/A</v>
      </c>
      <c r="FX64" s="207" t="e">
        <f t="shared" si="61"/>
        <v>#N/A</v>
      </c>
      <c r="FY64" s="207" t="e">
        <f t="shared" si="61"/>
        <v>#N/A</v>
      </c>
      <c r="FZ64" s="207" t="e">
        <f t="shared" si="61"/>
        <v>#N/A</v>
      </c>
      <c r="GA64" s="207" t="e">
        <f t="shared" si="61"/>
        <v>#N/A</v>
      </c>
      <c r="GB64" s="207" t="e">
        <f t="shared" si="61"/>
        <v>#N/A</v>
      </c>
      <c r="GC64" s="207" t="e">
        <f t="shared" si="61"/>
        <v>#N/A</v>
      </c>
      <c r="GD64" s="207" t="e">
        <f t="shared" si="61"/>
        <v>#N/A</v>
      </c>
      <c r="GE64" s="207" t="e">
        <f t="shared" si="61"/>
        <v>#N/A</v>
      </c>
      <c r="GF64" s="207" t="e">
        <f t="shared" si="61"/>
        <v>#N/A</v>
      </c>
      <c r="GG64" s="207" t="e">
        <f t="shared" si="61"/>
        <v>#N/A</v>
      </c>
      <c r="GH64" s="207" t="e">
        <f t="shared" si="61"/>
        <v>#N/A</v>
      </c>
      <c r="GI64" s="207" t="e">
        <f t="shared" si="61"/>
        <v>#N/A</v>
      </c>
      <c r="GJ64" s="207" t="e">
        <f t="shared" si="61"/>
        <v>#N/A</v>
      </c>
      <c r="GK64" s="207" t="e">
        <f t="shared" si="61"/>
        <v>#N/A</v>
      </c>
      <c r="GL64" s="207" t="e">
        <f t="shared" si="78"/>
        <v>#N/A</v>
      </c>
      <c r="GM64" s="207" t="e">
        <f t="shared" si="78"/>
        <v>#N/A</v>
      </c>
      <c r="GN64" s="207" t="e">
        <f t="shared" si="78"/>
        <v>#N/A</v>
      </c>
      <c r="GO64" s="207" t="e">
        <f t="shared" si="58"/>
        <v>#N/A</v>
      </c>
      <c r="GP64" s="207" t="e">
        <f t="shared" si="58"/>
        <v>#N/A</v>
      </c>
      <c r="GQ64" s="207" t="e">
        <f t="shared" si="58"/>
        <v>#N/A</v>
      </c>
      <c r="GR64" s="207" t="e">
        <f t="shared" si="58"/>
        <v>#N/A</v>
      </c>
      <c r="GS64" s="207" t="e">
        <f t="shared" si="58"/>
        <v>#N/A</v>
      </c>
      <c r="GT64" s="207" t="e">
        <f t="shared" si="58"/>
        <v>#N/A</v>
      </c>
      <c r="GU64" s="207" t="e">
        <f t="shared" si="58"/>
        <v>#N/A</v>
      </c>
      <c r="GV64" s="207" t="e">
        <f t="shared" si="58"/>
        <v>#N/A</v>
      </c>
      <c r="GW64" s="207" t="e">
        <f t="shared" si="58"/>
        <v>#N/A</v>
      </c>
      <c r="GX64" s="207" t="e">
        <f t="shared" si="58"/>
        <v>#N/A</v>
      </c>
      <c r="GY64" s="207" t="e">
        <f t="shared" si="58"/>
        <v>#N/A</v>
      </c>
      <c r="GZ64" s="207" t="e">
        <f t="shared" si="58"/>
        <v>#N/A</v>
      </c>
      <c r="HA64" s="207" t="e">
        <f t="shared" si="58"/>
        <v>#N/A</v>
      </c>
      <c r="HB64" s="207" t="e">
        <f t="shared" si="58"/>
        <v>#N/A</v>
      </c>
      <c r="HC64" s="207" t="e">
        <f t="shared" si="58"/>
        <v>#N/A</v>
      </c>
      <c r="HD64" s="207" t="e">
        <f t="shared" si="58"/>
        <v>#N/A</v>
      </c>
      <c r="HE64" s="207" t="e">
        <f t="shared" si="77"/>
        <v>#N/A</v>
      </c>
      <c r="HF64" s="207" t="e">
        <f t="shared" si="55"/>
        <v>#N/A</v>
      </c>
      <c r="HG64" s="207" t="e">
        <f t="shared" si="55"/>
        <v>#N/A</v>
      </c>
      <c r="HH64" s="207" t="e">
        <f t="shared" si="55"/>
        <v>#N/A</v>
      </c>
      <c r="HI64" s="207" t="e">
        <f t="shared" si="55"/>
        <v>#N/A</v>
      </c>
      <c r="HJ64" s="207" t="e">
        <f t="shared" si="55"/>
        <v>#N/A</v>
      </c>
      <c r="HK64" s="207" t="e">
        <f t="shared" si="55"/>
        <v>#N/A</v>
      </c>
      <c r="HL64" s="207" t="e">
        <f t="shared" si="55"/>
        <v>#N/A</v>
      </c>
      <c r="HM64" s="207" t="e">
        <f t="shared" si="55"/>
        <v>#N/A</v>
      </c>
      <c r="HN64" s="207" t="e">
        <f t="shared" si="55"/>
        <v>#N/A</v>
      </c>
      <c r="HO64" s="207" t="e">
        <f t="shared" si="55"/>
        <v>#N/A</v>
      </c>
      <c r="HP64" s="207" t="e">
        <f t="shared" si="55"/>
        <v>#N/A</v>
      </c>
      <c r="HQ64" s="207" t="e">
        <f t="shared" si="55"/>
        <v>#N/A</v>
      </c>
      <c r="HR64" s="207" t="e">
        <f t="shared" si="55"/>
        <v>#N/A</v>
      </c>
      <c r="HS64" s="207" t="e">
        <f t="shared" si="55"/>
        <v>#N/A</v>
      </c>
      <c r="HT64" s="207" t="e">
        <f t="shared" si="55"/>
        <v>#N/A</v>
      </c>
      <c r="HU64" s="207" t="e">
        <f t="shared" si="55"/>
        <v>#N/A</v>
      </c>
      <c r="HV64" s="207" t="e">
        <f t="shared" si="81"/>
        <v>#N/A</v>
      </c>
      <c r="HW64" s="207" t="e">
        <f t="shared" si="79"/>
        <v>#N/A</v>
      </c>
      <c r="HX64" s="207" t="e">
        <f t="shared" si="66"/>
        <v>#N/A</v>
      </c>
      <c r="HY64" s="207" t="e">
        <f t="shared" si="63"/>
        <v>#N/A</v>
      </c>
      <c r="HZ64" s="207" t="e">
        <f t="shared" si="63"/>
        <v>#N/A</v>
      </c>
      <c r="IA64" s="207" t="e">
        <f t="shared" si="45"/>
        <v>#N/A</v>
      </c>
      <c r="IB64" s="207" t="e">
        <f t="shared" si="27"/>
        <v>#N/A</v>
      </c>
    </row>
    <row r="65" spans="1:236" hidden="1" x14ac:dyDescent="0.25">
      <c r="A65" s="22">
        <v>62</v>
      </c>
      <c r="B65" s="124"/>
      <c r="C65" s="124"/>
      <c r="D65" s="124"/>
      <c r="E65" s="119" t="str">
        <f t="shared" si="10"/>
        <v/>
      </c>
      <c r="F65" s="23" t="str">
        <f t="shared" si="11"/>
        <v/>
      </c>
      <c r="G65" s="24" t="str">
        <f t="shared" si="12"/>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0"/>
        <v/>
      </c>
      <c r="K65" s="26"/>
      <c r="L65" s="24" t="str">
        <f>IF(OR(F65="",K65=""),"",MATCH(K65,Confidence!$A$1:$A$10,0))</f>
        <v/>
      </c>
      <c r="M65" s="27" t="str">
        <f t="shared" si="1"/>
        <v/>
      </c>
      <c r="N65" s="27" t="str">
        <f t="shared" si="2"/>
        <v/>
      </c>
      <c r="O65" s="24"/>
      <c r="P65" s="111" t="str">
        <f t="shared" si="3"/>
        <v/>
      </c>
      <c r="Q65" s="111" t="str">
        <f t="shared" si="4"/>
        <v/>
      </c>
      <c r="R65" s="39" t="str">
        <f t="shared" si="5"/>
        <v/>
      </c>
      <c r="S65" s="124"/>
      <c r="T65" s="218" t="str">
        <f>IF(AND(B65&gt;0,C65&gt;0,D65&gt;0,M65&gt;0,N65&gt;0,S65&gt;0,NOT(K65="")),ABS(VLOOKUP($S$1,VLookups!$A$28:$B$29,2,FALSE)-_xlfn.BETA.DIST(S65,IF(G65="L",N65,M65),IF(G65="L",M65,N65),TRUE,B65,D65)),"")</f>
        <v/>
      </c>
      <c r="U65" s="121" t="str">
        <f>IF(OR($M65="",$N65=""),"",_xlfn.BETA.INV(ABS(VLOOKUP($S$1,VLookups!$A$28:$B$29,2,FALSE)-U$3),IF($G65="L",$N65,$M65),IF($G65="L",$M65,$N65),$B65,$D65))</f>
        <v/>
      </c>
      <c r="V65" s="122" t="str">
        <f>IF(OR($M65="",$N65=""),"",_xlfn.BETA.INV(ABS(VLOOKUP($S$1,VLookups!$A$28:$B$29,2,FALSE)-V$3),IF($G65="L",$N65,$M65),IF($G65="L",$M65,$N65),$B65,$D65))</f>
        <v/>
      </c>
      <c r="W65" s="121" t="str">
        <f>IF(OR($M65="",$N65=""),"",_xlfn.BETA.INV(ABS(VLOOKUP($S$1,VLookups!$A$28:$B$29,2,FALSE)-W$3),IF($G65="L",$N65,$M65),IF($G65="L",$M65,$N65),$B65,$D65))</f>
        <v/>
      </c>
      <c r="X65" s="122" t="str">
        <f>IF(OR($M65="",$N65=""),"",_xlfn.BETA.INV(ABS(VLOOKUP($S$1,VLookups!$A$28:$B$29,2,FALSE)-X$3),IF($G65="L",$N65,$M65),IF($G65="L",$M65,$N65),$B65,$D65))</f>
        <v/>
      </c>
      <c r="Y65" s="121" t="str">
        <f>IF(OR($M65="",$N65=""),"",_xlfn.BETA.INV(ABS(VLOOKUP($S$1,VLookups!$A$28:$B$29,2,FALSE)-Y$3),IF($G65="L",$N65,$M65),IF($G65="L",$M65,$N65),$B65,$D65))</f>
        <v/>
      </c>
      <c r="Z65" s="122" t="str">
        <f>IF(OR($M65="",$N65=""),"",_xlfn.BETA.INV(ABS(VLOOKUP($S$1,VLookups!$A$28:$B$29,2,FALSE)-Z$3),IF($G65="L",$N65,$M65),IF($G65="L",$M65,$N65),$B65,$D65))</f>
        <v/>
      </c>
      <c r="AA65" s="121" t="str">
        <f>IF(OR($M65="",$N65=""),"",_xlfn.BETA.INV(ABS(VLOOKUP($S$1,VLookups!$A$28:$B$29,2,FALSE)-AA$3),IF($G65="L",$N65,$M65),IF($G65="L",$M65,$N65),$B65,$D65))</f>
        <v/>
      </c>
      <c r="AB65" s="122" t="str">
        <f>IF(OR($M65="",$N65=""),"",_xlfn.BETA.INV(ABS(VLOOKUP($S$1,VLookups!$A$28:$B$29,2,FALSE)-AB$3),IF($G65="L",$N65,$M65),IF($G65="L",$M65,$N65),$B65,$D65))</f>
        <v/>
      </c>
      <c r="AC65" s="121" t="str">
        <f>IF(OR($M65="",$N65=""),"",_xlfn.BETA.INV(ABS(VLOOKUP($S$1,VLookups!$A$28:$B$29,2,FALSE)-AC$3),IF($G65="L",$N65,$M65),IF($G65="L",$M65,$N65),$B65,$D65))</f>
        <v/>
      </c>
      <c r="AD65" s="122" t="str">
        <f>IF(OR($M65="",$N65=""),"",_xlfn.BETA.INV(ABS(VLOOKUP($S$1,VLookups!$A$28:$B$29,2,FALSE)-AD$3),IF($G65="L",$N65,$M65),IF($G65="L",$M65,$N65),$B65,$D65))</f>
        <v/>
      </c>
      <c r="AE65" s="121" t="str">
        <f>IF(OR($M65="",$N65=""),"",_xlfn.BETA.INV(ABS(VLOOKUP($S$1,VLookups!$A$28:$B$29,2,FALSE)-AE$3),IF($G65="L",$N65,$M65),IF($G65="L",$M65,$N65),$B65,$D65))</f>
        <v/>
      </c>
      <c r="AF65" s="122" t="str">
        <f>IF(OR($M65="",$N65=""),"",_xlfn.BETA.INV(ABS(VLOOKUP($S$1,VLookups!$A$28:$B$29,2,FALSE)-AF$3),IF($G65="L",$N65,$M65),IF($G65="L",$M65,$N65),$B65,$D65))</f>
        <v/>
      </c>
      <c r="AG65" s="17"/>
      <c r="AH65" s="208" t="str">
        <f t="shared" si="13"/>
        <v/>
      </c>
      <c r="AI65" s="206" t="str">
        <f t="shared" si="14"/>
        <v/>
      </c>
      <c r="AJ65" s="190" t="str">
        <f t="shared" ref="AJ65:CU68" si="89">IF(ISNONTEXT($AH65),AI65+$AH65,"")</f>
        <v/>
      </c>
      <c r="AK65" s="190" t="str">
        <f t="shared" si="89"/>
        <v/>
      </c>
      <c r="AL65" s="190" t="str">
        <f t="shared" si="89"/>
        <v/>
      </c>
      <c r="AM65" s="190" t="str">
        <f t="shared" si="89"/>
        <v/>
      </c>
      <c r="AN65" s="190" t="str">
        <f t="shared" si="89"/>
        <v/>
      </c>
      <c r="AO65" s="190" t="str">
        <f t="shared" si="89"/>
        <v/>
      </c>
      <c r="AP65" s="190" t="str">
        <f t="shared" si="89"/>
        <v/>
      </c>
      <c r="AQ65" s="190" t="str">
        <f t="shared" si="89"/>
        <v/>
      </c>
      <c r="AR65" s="190" t="str">
        <f t="shared" si="89"/>
        <v/>
      </c>
      <c r="AS65" s="190" t="str">
        <f t="shared" si="89"/>
        <v/>
      </c>
      <c r="AT65" s="190" t="str">
        <f t="shared" si="89"/>
        <v/>
      </c>
      <c r="AU65" s="190" t="str">
        <f t="shared" si="89"/>
        <v/>
      </c>
      <c r="AV65" s="190" t="str">
        <f t="shared" si="89"/>
        <v/>
      </c>
      <c r="AW65" s="190" t="str">
        <f t="shared" si="89"/>
        <v/>
      </c>
      <c r="AX65" s="190" t="str">
        <f t="shared" si="89"/>
        <v/>
      </c>
      <c r="AY65" s="190" t="str">
        <f t="shared" si="89"/>
        <v/>
      </c>
      <c r="AZ65" s="190" t="str">
        <f t="shared" si="89"/>
        <v/>
      </c>
      <c r="BA65" s="190" t="str">
        <f t="shared" si="89"/>
        <v/>
      </c>
      <c r="BB65" s="190" t="str">
        <f t="shared" si="89"/>
        <v/>
      </c>
      <c r="BC65" s="190" t="str">
        <f t="shared" si="89"/>
        <v/>
      </c>
      <c r="BD65" s="190" t="str">
        <f t="shared" si="89"/>
        <v/>
      </c>
      <c r="BE65" s="190" t="str">
        <f t="shared" si="89"/>
        <v/>
      </c>
      <c r="BF65" s="190" t="str">
        <f t="shared" si="89"/>
        <v/>
      </c>
      <c r="BG65" s="190" t="str">
        <f t="shared" si="89"/>
        <v/>
      </c>
      <c r="BH65" s="190" t="str">
        <f t="shared" si="89"/>
        <v/>
      </c>
      <c r="BI65" s="190" t="str">
        <f t="shared" si="89"/>
        <v/>
      </c>
      <c r="BJ65" s="190" t="str">
        <f t="shared" si="89"/>
        <v/>
      </c>
      <c r="BK65" s="190" t="str">
        <f t="shared" si="89"/>
        <v/>
      </c>
      <c r="BL65" s="190" t="str">
        <f t="shared" si="89"/>
        <v/>
      </c>
      <c r="BM65" s="190" t="str">
        <f t="shared" si="89"/>
        <v/>
      </c>
      <c r="BN65" s="190" t="str">
        <f t="shared" si="89"/>
        <v/>
      </c>
      <c r="BO65" s="190" t="str">
        <f t="shared" si="89"/>
        <v/>
      </c>
      <c r="BP65" s="190" t="str">
        <f t="shared" si="89"/>
        <v/>
      </c>
      <c r="BQ65" s="190" t="str">
        <f t="shared" si="89"/>
        <v/>
      </c>
      <c r="BR65" s="190" t="str">
        <f t="shared" si="89"/>
        <v/>
      </c>
      <c r="BS65" s="190" t="str">
        <f t="shared" si="89"/>
        <v/>
      </c>
      <c r="BT65" s="190" t="str">
        <f t="shared" si="89"/>
        <v/>
      </c>
      <c r="BU65" s="190" t="str">
        <f t="shared" si="89"/>
        <v/>
      </c>
      <c r="BV65" s="190" t="str">
        <f t="shared" si="89"/>
        <v/>
      </c>
      <c r="BW65" s="190" t="str">
        <f t="shared" si="89"/>
        <v/>
      </c>
      <c r="BX65" s="190" t="str">
        <f t="shared" si="89"/>
        <v/>
      </c>
      <c r="BY65" s="190" t="str">
        <f t="shared" si="89"/>
        <v/>
      </c>
      <c r="BZ65" s="190" t="str">
        <f t="shared" si="89"/>
        <v/>
      </c>
      <c r="CA65" s="190" t="str">
        <f t="shared" si="89"/>
        <v/>
      </c>
      <c r="CB65" s="190" t="str">
        <f t="shared" si="89"/>
        <v/>
      </c>
      <c r="CC65" s="190" t="str">
        <f t="shared" si="89"/>
        <v/>
      </c>
      <c r="CD65" s="190" t="str">
        <f t="shared" si="89"/>
        <v/>
      </c>
      <c r="CE65" s="190" t="str">
        <f t="shared" si="89"/>
        <v/>
      </c>
      <c r="CF65" s="190" t="str">
        <f t="shared" si="89"/>
        <v/>
      </c>
      <c r="CG65" s="190" t="str">
        <f t="shared" si="89"/>
        <v/>
      </c>
      <c r="CH65" s="190" t="str">
        <f t="shared" si="89"/>
        <v/>
      </c>
      <c r="CI65" s="190" t="str">
        <f t="shared" si="89"/>
        <v/>
      </c>
      <c r="CJ65" s="190" t="str">
        <f t="shared" si="89"/>
        <v/>
      </c>
      <c r="CK65" s="190" t="str">
        <f t="shared" si="89"/>
        <v/>
      </c>
      <c r="CL65" s="190" t="str">
        <f t="shared" si="89"/>
        <v/>
      </c>
      <c r="CM65" s="190" t="str">
        <f t="shared" si="89"/>
        <v/>
      </c>
      <c r="CN65" s="190" t="str">
        <f t="shared" si="89"/>
        <v/>
      </c>
      <c r="CO65" s="190" t="str">
        <f t="shared" si="89"/>
        <v/>
      </c>
      <c r="CP65" s="190" t="str">
        <f t="shared" si="89"/>
        <v/>
      </c>
      <c r="CQ65" s="190" t="str">
        <f t="shared" si="89"/>
        <v/>
      </c>
      <c r="CR65" s="190" t="str">
        <f t="shared" si="89"/>
        <v/>
      </c>
      <c r="CS65" s="190" t="str">
        <f t="shared" si="89"/>
        <v/>
      </c>
      <c r="CT65" s="190" t="str">
        <f t="shared" si="89"/>
        <v/>
      </c>
      <c r="CU65" s="190" t="str">
        <f t="shared" si="89"/>
        <v/>
      </c>
      <c r="CV65" s="190" t="str">
        <f t="shared" si="84"/>
        <v/>
      </c>
      <c r="CW65" s="190" t="str">
        <f t="shared" si="84"/>
        <v/>
      </c>
      <c r="CX65" s="190" t="str">
        <f t="shared" si="84"/>
        <v/>
      </c>
      <c r="CY65" s="190" t="str">
        <f t="shared" si="84"/>
        <v/>
      </c>
      <c r="CZ65" s="190" t="str">
        <f t="shared" si="84"/>
        <v/>
      </c>
      <c r="DA65" s="190" t="str">
        <f t="shared" si="84"/>
        <v/>
      </c>
      <c r="DB65" s="190" t="str">
        <f t="shared" si="84"/>
        <v/>
      </c>
      <c r="DC65" s="190" t="str">
        <f t="shared" si="84"/>
        <v/>
      </c>
      <c r="DD65" s="190" t="str">
        <f t="shared" si="84"/>
        <v/>
      </c>
      <c r="DE65" s="190" t="str">
        <f t="shared" si="84"/>
        <v/>
      </c>
      <c r="DF65" s="190" t="str">
        <f t="shared" si="84"/>
        <v/>
      </c>
      <c r="DG65" s="190" t="str">
        <f t="shared" si="84"/>
        <v/>
      </c>
      <c r="DH65" s="190" t="str">
        <f t="shared" si="84"/>
        <v/>
      </c>
      <c r="DI65" s="190" t="str">
        <f t="shared" si="84"/>
        <v/>
      </c>
      <c r="DJ65" s="190" t="str">
        <f t="shared" si="84"/>
        <v/>
      </c>
      <c r="DK65" s="190" t="str">
        <f t="shared" si="84"/>
        <v/>
      </c>
      <c r="DL65" s="190" t="str">
        <f t="shared" si="84"/>
        <v/>
      </c>
      <c r="DM65" s="190" t="str">
        <f t="shared" si="84"/>
        <v/>
      </c>
      <c r="DN65" s="190" t="str">
        <f t="shared" si="84"/>
        <v/>
      </c>
      <c r="DO65" s="190" t="str">
        <f t="shared" si="84"/>
        <v/>
      </c>
      <c r="DP65" s="190" t="str">
        <f t="shared" si="84"/>
        <v/>
      </c>
      <c r="DQ65" s="190" t="str">
        <f t="shared" si="84"/>
        <v/>
      </c>
      <c r="DR65" s="190" t="str">
        <f t="shared" si="84"/>
        <v/>
      </c>
      <c r="DS65" s="190" t="str">
        <f t="shared" si="84"/>
        <v/>
      </c>
      <c r="DT65" s="190" t="str">
        <f t="shared" si="84"/>
        <v/>
      </c>
      <c r="DU65" s="190" t="str">
        <f t="shared" si="84"/>
        <v/>
      </c>
      <c r="DV65" s="190" t="str">
        <f t="shared" si="84"/>
        <v/>
      </c>
      <c r="DW65" s="190" t="str">
        <f t="shared" si="84"/>
        <v/>
      </c>
      <c r="DX65" s="190" t="str">
        <f t="shared" si="84"/>
        <v/>
      </c>
      <c r="DY65" s="190" t="str">
        <f t="shared" si="84"/>
        <v/>
      </c>
      <c r="DZ65" s="190" t="str">
        <f t="shared" si="84"/>
        <v/>
      </c>
      <c r="EA65" s="190" t="str">
        <f t="shared" si="84"/>
        <v/>
      </c>
      <c r="EB65" s="190" t="str">
        <f t="shared" si="84"/>
        <v/>
      </c>
      <c r="EC65" s="190" t="str">
        <f t="shared" si="84"/>
        <v/>
      </c>
      <c r="ED65" s="190" t="str">
        <f t="shared" si="84"/>
        <v/>
      </c>
      <c r="EE65" s="206" t="str">
        <f t="shared" si="16"/>
        <v/>
      </c>
      <c r="EF65" s="207" t="e">
        <f t="shared" si="86"/>
        <v>#N/A</v>
      </c>
      <c r="EG65" s="207" t="e">
        <f t="shared" si="86"/>
        <v>#N/A</v>
      </c>
      <c r="EH65" s="207" t="e">
        <f t="shared" si="86"/>
        <v>#N/A</v>
      </c>
      <c r="EI65" s="207" t="e">
        <f t="shared" si="86"/>
        <v>#N/A</v>
      </c>
      <c r="EJ65" s="207" t="e">
        <f t="shared" si="86"/>
        <v>#N/A</v>
      </c>
      <c r="EK65" s="207" t="e">
        <f t="shared" si="86"/>
        <v>#N/A</v>
      </c>
      <c r="EL65" s="207" t="e">
        <f t="shared" si="86"/>
        <v>#N/A</v>
      </c>
      <c r="EM65" s="207" t="e">
        <f t="shared" si="86"/>
        <v>#N/A</v>
      </c>
      <c r="EN65" s="207" t="e">
        <f t="shared" si="86"/>
        <v>#N/A</v>
      </c>
      <c r="EO65" s="207" t="e">
        <f t="shared" si="86"/>
        <v>#N/A</v>
      </c>
      <c r="EP65" s="207" t="e">
        <f t="shared" si="86"/>
        <v>#N/A</v>
      </c>
      <c r="EQ65" s="207" t="e">
        <f t="shared" si="86"/>
        <v>#N/A</v>
      </c>
      <c r="ER65" s="207" t="e">
        <f t="shared" si="86"/>
        <v>#N/A</v>
      </c>
      <c r="ES65" s="207" t="e">
        <f t="shared" si="86"/>
        <v>#N/A</v>
      </c>
      <c r="ET65" s="207" t="e">
        <f t="shared" si="86"/>
        <v>#N/A</v>
      </c>
      <c r="EU65" s="207" t="e">
        <f t="shared" si="65"/>
        <v>#N/A</v>
      </c>
      <c r="EV65" s="207" t="e">
        <f t="shared" si="60"/>
        <v>#N/A</v>
      </c>
      <c r="EW65" s="207" t="e">
        <f t="shared" si="60"/>
        <v>#N/A</v>
      </c>
      <c r="EX65" s="207" t="e">
        <f t="shared" si="60"/>
        <v>#N/A</v>
      </c>
      <c r="EY65" s="207" t="e">
        <f t="shared" si="60"/>
        <v>#N/A</v>
      </c>
      <c r="EZ65" s="207" t="e">
        <f t="shared" si="60"/>
        <v>#N/A</v>
      </c>
      <c r="FA65" s="207" t="e">
        <f t="shared" si="60"/>
        <v>#N/A</v>
      </c>
      <c r="FB65" s="207" t="e">
        <f t="shared" si="60"/>
        <v>#N/A</v>
      </c>
      <c r="FC65" s="207" t="e">
        <f t="shared" si="60"/>
        <v>#N/A</v>
      </c>
      <c r="FD65" s="207" t="e">
        <f t="shared" si="60"/>
        <v>#N/A</v>
      </c>
      <c r="FE65" s="207" t="e">
        <f t="shared" si="60"/>
        <v>#N/A</v>
      </c>
      <c r="FF65" s="207" t="e">
        <f t="shared" si="60"/>
        <v>#N/A</v>
      </c>
      <c r="FG65" s="207" t="e">
        <f t="shared" si="60"/>
        <v>#N/A</v>
      </c>
      <c r="FH65" s="207" t="e">
        <f t="shared" si="60"/>
        <v>#N/A</v>
      </c>
      <c r="FI65" s="207" t="e">
        <f t="shared" si="60"/>
        <v>#N/A</v>
      </c>
      <c r="FJ65" s="207" t="e">
        <f t="shared" si="60"/>
        <v>#N/A</v>
      </c>
      <c r="FK65" s="207" t="e">
        <f t="shared" si="60"/>
        <v>#N/A</v>
      </c>
      <c r="FL65" s="207" t="e">
        <f t="shared" si="88"/>
        <v>#N/A</v>
      </c>
      <c r="FM65" s="207" t="e">
        <f t="shared" si="88"/>
        <v>#N/A</v>
      </c>
      <c r="FN65" s="207" t="e">
        <f t="shared" si="88"/>
        <v>#N/A</v>
      </c>
      <c r="FO65" s="207" t="e">
        <f t="shared" si="88"/>
        <v>#N/A</v>
      </c>
      <c r="FP65" s="207" t="e">
        <f t="shared" si="88"/>
        <v>#N/A</v>
      </c>
      <c r="FQ65" s="207" t="e">
        <f t="shared" si="88"/>
        <v>#N/A</v>
      </c>
      <c r="FR65" s="207" t="e">
        <f t="shared" si="88"/>
        <v>#N/A</v>
      </c>
      <c r="FS65" s="207" t="e">
        <f t="shared" si="76"/>
        <v>#N/A</v>
      </c>
      <c r="FT65" s="207" t="e">
        <f t="shared" si="76"/>
        <v>#N/A</v>
      </c>
      <c r="FU65" s="207" t="e">
        <f t="shared" si="76"/>
        <v>#N/A</v>
      </c>
      <c r="FV65" s="207" t="e">
        <f t="shared" si="76"/>
        <v>#N/A</v>
      </c>
      <c r="FW65" s="207" t="e">
        <f t="shared" si="74"/>
        <v>#N/A</v>
      </c>
      <c r="FX65" s="207" t="e">
        <f t="shared" si="61"/>
        <v>#N/A</v>
      </c>
      <c r="FY65" s="207" t="e">
        <f t="shared" si="61"/>
        <v>#N/A</v>
      </c>
      <c r="FZ65" s="207" t="e">
        <f t="shared" si="61"/>
        <v>#N/A</v>
      </c>
      <c r="GA65" s="207" t="e">
        <f t="shared" si="61"/>
        <v>#N/A</v>
      </c>
      <c r="GB65" s="207" t="e">
        <f t="shared" si="61"/>
        <v>#N/A</v>
      </c>
      <c r="GC65" s="207" t="e">
        <f t="shared" si="61"/>
        <v>#N/A</v>
      </c>
      <c r="GD65" s="207" t="e">
        <f t="shared" si="61"/>
        <v>#N/A</v>
      </c>
      <c r="GE65" s="207" t="e">
        <f t="shared" si="61"/>
        <v>#N/A</v>
      </c>
      <c r="GF65" s="207" t="e">
        <f t="shared" si="61"/>
        <v>#N/A</v>
      </c>
      <c r="GG65" s="207" t="e">
        <f t="shared" si="61"/>
        <v>#N/A</v>
      </c>
      <c r="GH65" s="207" t="e">
        <f t="shared" si="61"/>
        <v>#N/A</v>
      </c>
      <c r="GI65" s="207" t="e">
        <f t="shared" si="61"/>
        <v>#N/A</v>
      </c>
      <c r="GJ65" s="207" t="e">
        <f t="shared" si="61"/>
        <v>#N/A</v>
      </c>
      <c r="GK65" s="207" t="e">
        <f t="shared" si="61"/>
        <v>#N/A</v>
      </c>
      <c r="GL65" s="207" t="e">
        <f t="shared" si="78"/>
        <v>#N/A</v>
      </c>
      <c r="GM65" s="207" t="e">
        <f t="shared" si="78"/>
        <v>#N/A</v>
      </c>
      <c r="GN65" s="207" t="e">
        <f t="shared" si="78"/>
        <v>#N/A</v>
      </c>
      <c r="GO65" s="207" t="e">
        <f t="shared" si="58"/>
        <v>#N/A</v>
      </c>
      <c r="GP65" s="207" t="e">
        <f t="shared" si="58"/>
        <v>#N/A</v>
      </c>
      <c r="GQ65" s="207" t="e">
        <f t="shared" si="58"/>
        <v>#N/A</v>
      </c>
      <c r="GR65" s="207" t="e">
        <f t="shared" si="58"/>
        <v>#N/A</v>
      </c>
      <c r="GS65" s="207" t="e">
        <f t="shared" si="58"/>
        <v>#N/A</v>
      </c>
      <c r="GT65" s="207" t="e">
        <f t="shared" si="58"/>
        <v>#N/A</v>
      </c>
      <c r="GU65" s="207" t="e">
        <f t="shared" si="58"/>
        <v>#N/A</v>
      </c>
      <c r="GV65" s="207" t="e">
        <f t="shared" si="58"/>
        <v>#N/A</v>
      </c>
      <c r="GW65" s="207" t="e">
        <f t="shared" si="58"/>
        <v>#N/A</v>
      </c>
      <c r="GX65" s="207" t="e">
        <f t="shared" si="58"/>
        <v>#N/A</v>
      </c>
      <c r="GY65" s="207" t="e">
        <f t="shared" si="58"/>
        <v>#N/A</v>
      </c>
      <c r="GZ65" s="207" t="e">
        <f t="shared" si="58"/>
        <v>#N/A</v>
      </c>
      <c r="HA65" s="207" t="e">
        <f t="shared" si="58"/>
        <v>#N/A</v>
      </c>
      <c r="HB65" s="207" t="e">
        <f t="shared" si="58"/>
        <v>#N/A</v>
      </c>
      <c r="HC65" s="207" t="e">
        <f t="shared" si="58"/>
        <v>#N/A</v>
      </c>
      <c r="HD65" s="207" t="e">
        <f t="shared" si="58"/>
        <v>#N/A</v>
      </c>
      <c r="HE65" s="207" t="e">
        <f t="shared" si="77"/>
        <v>#N/A</v>
      </c>
      <c r="HF65" s="207" t="e">
        <f t="shared" si="55"/>
        <v>#N/A</v>
      </c>
      <c r="HG65" s="207" t="e">
        <f t="shared" si="55"/>
        <v>#N/A</v>
      </c>
      <c r="HH65" s="207" t="e">
        <f t="shared" si="55"/>
        <v>#N/A</v>
      </c>
      <c r="HI65" s="207" t="e">
        <f t="shared" si="55"/>
        <v>#N/A</v>
      </c>
      <c r="HJ65" s="207" t="e">
        <f t="shared" si="55"/>
        <v>#N/A</v>
      </c>
      <c r="HK65" s="207" t="e">
        <f t="shared" si="55"/>
        <v>#N/A</v>
      </c>
      <c r="HL65" s="207" t="e">
        <f t="shared" si="55"/>
        <v>#N/A</v>
      </c>
      <c r="HM65" s="207" t="e">
        <f t="shared" si="55"/>
        <v>#N/A</v>
      </c>
      <c r="HN65" s="207" t="e">
        <f t="shared" si="55"/>
        <v>#N/A</v>
      </c>
      <c r="HO65" s="207" t="e">
        <f t="shared" si="55"/>
        <v>#N/A</v>
      </c>
      <c r="HP65" s="207" t="e">
        <f t="shared" si="55"/>
        <v>#N/A</v>
      </c>
      <c r="HQ65" s="207" t="e">
        <f t="shared" si="55"/>
        <v>#N/A</v>
      </c>
      <c r="HR65" s="207" t="e">
        <f t="shared" si="55"/>
        <v>#N/A</v>
      </c>
      <c r="HS65" s="207" t="e">
        <f t="shared" si="55"/>
        <v>#N/A</v>
      </c>
      <c r="HT65" s="207" t="e">
        <f t="shared" si="55"/>
        <v>#N/A</v>
      </c>
      <c r="HU65" s="207" t="e">
        <f t="shared" si="55"/>
        <v>#N/A</v>
      </c>
      <c r="HV65" s="207" t="e">
        <f t="shared" si="81"/>
        <v>#N/A</v>
      </c>
      <c r="HW65" s="207" t="e">
        <f t="shared" si="79"/>
        <v>#N/A</v>
      </c>
      <c r="HX65" s="207" t="e">
        <f t="shared" si="66"/>
        <v>#N/A</v>
      </c>
      <c r="HY65" s="207" t="e">
        <f t="shared" si="63"/>
        <v>#N/A</v>
      </c>
      <c r="HZ65" s="207" t="e">
        <f t="shared" si="63"/>
        <v>#N/A</v>
      </c>
      <c r="IA65" s="207" t="e">
        <f t="shared" si="45"/>
        <v>#N/A</v>
      </c>
      <c r="IB65" s="207" t="e">
        <f t="shared" si="27"/>
        <v>#N/A</v>
      </c>
    </row>
    <row r="66" spans="1:236" hidden="1" x14ac:dyDescent="0.25">
      <c r="A66" s="22">
        <v>63</v>
      </c>
      <c r="B66" s="124"/>
      <c r="C66" s="124"/>
      <c r="D66" s="124"/>
      <c r="E66" s="119" t="str">
        <f t="shared" si="10"/>
        <v/>
      </c>
      <c r="F66" s="23" t="str">
        <f t="shared" si="11"/>
        <v/>
      </c>
      <c r="G66" s="24" t="str">
        <f t="shared" si="12"/>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0"/>
        <v/>
      </c>
      <c r="K66" s="26"/>
      <c r="L66" s="24" t="str">
        <f>IF(OR(F66="",K66=""),"",MATCH(K66,Confidence!$A$1:$A$10,0))</f>
        <v/>
      </c>
      <c r="M66" s="27" t="str">
        <f t="shared" si="1"/>
        <v/>
      </c>
      <c r="N66" s="27" t="str">
        <f t="shared" si="2"/>
        <v/>
      </c>
      <c r="O66" s="24"/>
      <c r="P66" s="111" t="str">
        <f t="shared" si="3"/>
        <v/>
      </c>
      <c r="Q66" s="111" t="str">
        <f t="shared" si="4"/>
        <v/>
      </c>
      <c r="R66" s="39" t="str">
        <f t="shared" si="5"/>
        <v/>
      </c>
      <c r="S66" s="124"/>
      <c r="T66" s="218" t="str">
        <f>IF(AND(B66&gt;0,C66&gt;0,D66&gt;0,M66&gt;0,N66&gt;0,S66&gt;0,NOT(K66="")),ABS(VLOOKUP($S$1,VLookups!$A$28:$B$29,2,FALSE)-_xlfn.BETA.DIST(S66,IF(G66="L",N66,M66),IF(G66="L",M66,N66),TRUE,B66,D66)),"")</f>
        <v/>
      </c>
      <c r="U66" s="121" t="str">
        <f>IF(OR($M66="",$N66=""),"",_xlfn.BETA.INV(ABS(VLOOKUP($S$1,VLookups!$A$28:$B$29,2,FALSE)-U$3),IF($G66="L",$N66,$M66),IF($G66="L",$M66,$N66),$B66,$D66))</f>
        <v/>
      </c>
      <c r="V66" s="122" t="str">
        <f>IF(OR($M66="",$N66=""),"",_xlfn.BETA.INV(ABS(VLOOKUP($S$1,VLookups!$A$28:$B$29,2,FALSE)-V$3),IF($G66="L",$N66,$M66),IF($G66="L",$M66,$N66),$B66,$D66))</f>
        <v/>
      </c>
      <c r="W66" s="121" t="str">
        <f>IF(OR($M66="",$N66=""),"",_xlfn.BETA.INV(ABS(VLOOKUP($S$1,VLookups!$A$28:$B$29,2,FALSE)-W$3),IF($G66="L",$N66,$M66),IF($G66="L",$M66,$N66),$B66,$D66))</f>
        <v/>
      </c>
      <c r="X66" s="122" t="str">
        <f>IF(OR($M66="",$N66=""),"",_xlfn.BETA.INV(ABS(VLOOKUP($S$1,VLookups!$A$28:$B$29,2,FALSE)-X$3),IF($G66="L",$N66,$M66),IF($G66="L",$M66,$N66),$B66,$D66))</f>
        <v/>
      </c>
      <c r="Y66" s="121" t="str">
        <f>IF(OR($M66="",$N66=""),"",_xlfn.BETA.INV(ABS(VLOOKUP($S$1,VLookups!$A$28:$B$29,2,FALSE)-Y$3),IF($G66="L",$N66,$M66),IF($G66="L",$M66,$N66),$B66,$D66))</f>
        <v/>
      </c>
      <c r="Z66" s="122" t="str">
        <f>IF(OR($M66="",$N66=""),"",_xlfn.BETA.INV(ABS(VLOOKUP($S$1,VLookups!$A$28:$B$29,2,FALSE)-Z$3),IF($G66="L",$N66,$M66),IF($G66="L",$M66,$N66),$B66,$D66))</f>
        <v/>
      </c>
      <c r="AA66" s="121" t="str">
        <f>IF(OR($M66="",$N66=""),"",_xlfn.BETA.INV(ABS(VLOOKUP($S$1,VLookups!$A$28:$B$29,2,FALSE)-AA$3),IF($G66="L",$N66,$M66),IF($G66="L",$M66,$N66),$B66,$D66))</f>
        <v/>
      </c>
      <c r="AB66" s="122" t="str">
        <f>IF(OR($M66="",$N66=""),"",_xlfn.BETA.INV(ABS(VLOOKUP($S$1,VLookups!$A$28:$B$29,2,FALSE)-AB$3),IF($G66="L",$N66,$M66),IF($G66="L",$M66,$N66),$B66,$D66))</f>
        <v/>
      </c>
      <c r="AC66" s="121" t="str">
        <f>IF(OR($M66="",$N66=""),"",_xlfn.BETA.INV(ABS(VLOOKUP($S$1,VLookups!$A$28:$B$29,2,FALSE)-AC$3),IF($G66="L",$N66,$M66),IF($G66="L",$M66,$N66),$B66,$D66))</f>
        <v/>
      </c>
      <c r="AD66" s="122" t="str">
        <f>IF(OR($M66="",$N66=""),"",_xlfn.BETA.INV(ABS(VLOOKUP($S$1,VLookups!$A$28:$B$29,2,FALSE)-AD$3),IF($G66="L",$N66,$M66),IF($G66="L",$M66,$N66),$B66,$D66))</f>
        <v/>
      </c>
      <c r="AE66" s="121" t="str">
        <f>IF(OR($M66="",$N66=""),"",_xlfn.BETA.INV(ABS(VLOOKUP($S$1,VLookups!$A$28:$B$29,2,FALSE)-AE$3),IF($G66="L",$N66,$M66),IF($G66="L",$M66,$N66),$B66,$D66))</f>
        <v/>
      </c>
      <c r="AF66" s="122" t="str">
        <f>IF(OR($M66="",$N66=""),"",_xlfn.BETA.INV(ABS(VLOOKUP($S$1,VLookups!$A$28:$B$29,2,FALSE)-AF$3),IF($G66="L",$N66,$M66),IF($G66="L",$M66,$N66),$B66,$D66))</f>
        <v/>
      </c>
      <c r="AG66" s="17"/>
      <c r="AH66" s="208" t="str">
        <f t="shared" si="13"/>
        <v/>
      </c>
      <c r="AI66" s="206" t="str">
        <f t="shared" si="14"/>
        <v/>
      </c>
      <c r="AJ66" s="190" t="str">
        <f t="shared" si="89"/>
        <v/>
      </c>
      <c r="AK66" s="190" t="str">
        <f t="shared" si="89"/>
        <v/>
      </c>
      <c r="AL66" s="190" t="str">
        <f t="shared" si="89"/>
        <v/>
      </c>
      <c r="AM66" s="190" t="str">
        <f t="shared" si="89"/>
        <v/>
      </c>
      <c r="AN66" s="190" t="str">
        <f t="shared" si="89"/>
        <v/>
      </c>
      <c r="AO66" s="190" t="str">
        <f t="shared" si="89"/>
        <v/>
      </c>
      <c r="AP66" s="190" t="str">
        <f t="shared" si="89"/>
        <v/>
      </c>
      <c r="AQ66" s="190" t="str">
        <f t="shared" si="89"/>
        <v/>
      </c>
      <c r="AR66" s="190" t="str">
        <f t="shared" si="89"/>
        <v/>
      </c>
      <c r="AS66" s="190" t="str">
        <f t="shared" si="89"/>
        <v/>
      </c>
      <c r="AT66" s="190" t="str">
        <f t="shared" si="89"/>
        <v/>
      </c>
      <c r="AU66" s="190" t="str">
        <f t="shared" si="89"/>
        <v/>
      </c>
      <c r="AV66" s="190" t="str">
        <f t="shared" si="89"/>
        <v/>
      </c>
      <c r="AW66" s="190" t="str">
        <f t="shared" si="89"/>
        <v/>
      </c>
      <c r="AX66" s="190" t="str">
        <f t="shared" si="89"/>
        <v/>
      </c>
      <c r="AY66" s="190" t="str">
        <f t="shared" si="89"/>
        <v/>
      </c>
      <c r="AZ66" s="190" t="str">
        <f t="shared" si="89"/>
        <v/>
      </c>
      <c r="BA66" s="190" t="str">
        <f t="shared" si="89"/>
        <v/>
      </c>
      <c r="BB66" s="190" t="str">
        <f t="shared" si="89"/>
        <v/>
      </c>
      <c r="BC66" s="190" t="str">
        <f t="shared" si="89"/>
        <v/>
      </c>
      <c r="BD66" s="190" t="str">
        <f t="shared" si="89"/>
        <v/>
      </c>
      <c r="BE66" s="190" t="str">
        <f t="shared" si="89"/>
        <v/>
      </c>
      <c r="BF66" s="190" t="str">
        <f t="shared" si="89"/>
        <v/>
      </c>
      <c r="BG66" s="190" t="str">
        <f t="shared" si="89"/>
        <v/>
      </c>
      <c r="BH66" s="190" t="str">
        <f t="shared" si="89"/>
        <v/>
      </c>
      <c r="BI66" s="190" t="str">
        <f t="shared" si="89"/>
        <v/>
      </c>
      <c r="BJ66" s="190" t="str">
        <f t="shared" si="89"/>
        <v/>
      </c>
      <c r="BK66" s="190" t="str">
        <f t="shared" si="89"/>
        <v/>
      </c>
      <c r="BL66" s="190" t="str">
        <f t="shared" si="89"/>
        <v/>
      </c>
      <c r="BM66" s="190" t="str">
        <f t="shared" si="89"/>
        <v/>
      </c>
      <c r="BN66" s="190" t="str">
        <f t="shared" si="89"/>
        <v/>
      </c>
      <c r="BO66" s="190" t="str">
        <f t="shared" si="89"/>
        <v/>
      </c>
      <c r="BP66" s="190" t="str">
        <f t="shared" si="89"/>
        <v/>
      </c>
      <c r="BQ66" s="190" t="str">
        <f t="shared" si="89"/>
        <v/>
      </c>
      <c r="BR66" s="190" t="str">
        <f t="shared" si="89"/>
        <v/>
      </c>
      <c r="BS66" s="190" t="str">
        <f t="shared" si="89"/>
        <v/>
      </c>
      <c r="BT66" s="190" t="str">
        <f t="shared" si="89"/>
        <v/>
      </c>
      <c r="BU66" s="190" t="str">
        <f t="shared" si="89"/>
        <v/>
      </c>
      <c r="BV66" s="190" t="str">
        <f t="shared" si="89"/>
        <v/>
      </c>
      <c r="BW66" s="190" t="str">
        <f t="shared" si="89"/>
        <v/>
      </c>
      <c r="BX66" s="190" t="str">
        <f t="shared" si="89"/>
        <v/>
      </c>
      <c r="BY66" s="190" t="str">
        <f t="shared" si="89"/>
        <v/>
      </c>
      <c r="BZ66" s="190" t="str">
        <f t="shared" si="89"/>
        <v/>
      </c>
      <c r="CA66" s="190" t="str">
        <f t="shared" si="89"/>
        <v/>
      </c>
      <c r="CB66" s="190" t="str">
        <f t="shared" si="89"/>
        <v/>
      </c>
      <c r="CC66" s="190" t="str">
        <f t="shared" si="89"/>
        <v/>
      </c>
      <c r="CD66" s="190" t="str">
        <f t="shared" si="89"/>
        <v/>
      </c>
      <c r="CE66" s="190" t="str">
        <f t="shared" si="89"/>
        <v/>
      </c>
      <c r="CF66" s="190" t="str">
        <f t="shared" si="89"/>
        <v/>
      </c>
      <c r="CG66" s="190" t="str">
        <f t="shared" si="89"/>
        <v/>
      </c>
      <c r="CH66" s="190" t="str">
        <f t="shared" si="89"/>
        <v/>
      </c>
      <c r="CI66" s="190" t="str">
        <f t="shared" si="89"/>
        <v/>
      </c>
      <c r="CJ66" s="190" t="str">
        <f t="shared" si="89"/>
        <v/>
      </c>
      <c r="CK66" s="190" t="str">
        <f t="shared" si="89"/>
        <v/>
      </c>
      <c r="CL66" s="190" t="str">
        <f t="shared" si="89"/>
        <v/>
      </c>
      <c r="CM66" s="190" t="str">
        <f t="shared" si="89"/>
        <v/>
      </c>
      <c r="CN66" s="190" t="str">
        <f t="shared" si="89"/>
        <v/>
      </c>
      <c r="CO66" s="190" t="str">
        <f t="shared" si="89"/>
        <v/>
      </c>
      <c r="CP66" s="190" t="str">
        <f t="shared" si="89"/>
        <v/>
      </c>
      <c r="CQ66" s="190" t="str">
        <f t="shared" si="89"/>
        <v/>
      </c>
      <c r="CR66" s="190" t="str">
        <f t="shared" si="89"/>
        <v/>
      </c>
      <c r="CS66" s="190" t="str">
        <f t="shared" si="89"/>
        <v/>
      </c>
      <c r="CT66" s="190" t="str">
        <f t="shared" si="89"/>
        <v/>
      </c>
      <c r="CU66" s="190" t="str">
        <f t="shared" si="89"/>
        <v/>
      </c>
      <c r="CV66" s="190" t="str">
        <f t="shared" si="84"/>
        <v/>
      </c>
      <c r="CW66" s="190" t="str">
        <f t="shared" si="84"/>
        <v/>
      </c>
      <c r="CX66" s="190" t="str">
        <f t="shared" si="84"/>
        <v/>
      </c>
      <c r="CY66" s="190" t="str">
        <f t="shared" si="84"/>
        <v/>
      </c>
      <c r="CZ66" s="190" t="str">
        <f t="shared" si="84"/>
        <v/>
      </c>
      <c r="DA66" s="190" t="str">
        <f t="shared" si="84"/>
        <v/>
      </c>
      <c r="DB66" s="190" t="str">
        <f t="shared" si="84"/>
        <v/>
      </c>
      <c r="DC66" s="190" t="str">
        <f t="shared" si="84"/>
        <v/>
      </c>
      <c r="DD66" s="190" t="str">
        <f t="shared" si="84"/>
        <v/>
      </c>
      <c r="DE66" s="190" t="str">
        <f t="shared" si="84"/>
        <v/>
      </c>
      <c r="DF66" s="190" t="str">
        <f t="shared" si="84"/>
        <v/>
      </c>
      <c r="DG66" s="190" t="str">
        <f t="shared" si="84"/>
        <v/>
      </c>
      <c r="DH66" s="190" t="str">
        <f t="shared" si="84"/>
        <v/>
      </c>
      <c r="DI66" s="190" t="str">
        <f t="shared" si="84"/>
        <v/>
      </c>
      <c r="DJ66" s="190" t="str">
        <f t="shared" si="84"/>
        <v/>
      </c>
      <c r="DK66" s="190" t="str">
        <f t="shared" si="84"/>
        <v/>
      </c>
      <c r="DL66" s="190" t="str">
        <f t="shared" si="84"/>
        <v/>
      </c>
      <c r="DM66" s="190" t="str">
        <f t="shared" si="84"/>
        <v/>
      </c>
      <c r="DN66" s="190" t="str">
        <f t="shared" si="84"/>
        <v/>
      </c>
      <c r="DO66" s="190" t="str">
        <f t="shared" si="84"/>
        <v/>
      </c>
      <c r="DP66" s="190" t="str">
        <f t="shared" si="84"/>
        <v/>
      </c>
      <c r="DQ66" s="190" t="str">
        <f t="shared" si="84"/>
        <v/>
      </c>
      <c r="DR66" s="190" t="str">
        <f t="shared" si="84"/>
        <v/>
      </c>
      <c r="DS66" s="190" t="str">
        <f t="shared" si="84"/>
        <v/>
      </c>
      <c r="DT66" s="190" t="str">
        <f t="shared" si="84"/>
        <v/>
      </c>
      <c r="DU66" s="190" t="str">
        <f t="shared" si="84"/>
        <v/>
      </c>
      <c r="DV66" s="190" t="str">
        <f t="shared" si="84"/>
        <v/>
      </c>
      <c r="DW66" s="190" t="str">
        <f t="shared" si="84"/>
        <v/>
      </c>
      <c r="DX66" s="190" t="str">
        <f t="shared" si="84"/>
        <v/>
      </c>
      <c r="DY66" s="190" t="str">
        <f t="shared" si="84"/>
        <v/>
      </c>
      <c r="DZ66" s="190" t="str">
        <f t="shared" si="84"/>
        <v/>
      </c>
      <c r="EA66" s="190" t="str">
        <f t="shared" si="84"/>
        <v/>
      </c>
      <c r="EB66" s="190" t="str">
        <f t="shared" si="84"/>
        <v/>
      </c>
      <c r="EC66" s="190" t="str">
        <f t="shared" si="84"/>
        <v/>
      </c>
      <c r="ED66" s="190" t="str">
        <f t="shared" si="84"/>
        <v/>
      </c>
      <c r="EE66" s="206" t="str">
        <f t="shared" si="16"/>
        <v/>
      </c>
      <c r="EF66" s="207" t="e">
        <f t="shared" si="86"/>
        <v>#N/A</v>
      </c>
      <c r="EG66" s="207" t="e">
        <f t="shared" si="86"/>
        <v>#N/A</v>
      </c>
      <c r="EH66" s="207" t="e">
        <f t="shared" si="86"/>
        <v>#N/A</v>
      </c>
      <c r="EI66" s="207" t="e">
        <f t="shared" si="86"/>
        <v>#N/A</v>
      </c>
      <c r="EJ66" s="207" t="e">
        <f t="shared" si="86"/>
        <v>#N/A</v>
      </c>
      <c r="EK66" s="207" t="e">
        <f t="shared" si="86"/>
        <v>#N/A</v>
      </c>
      <c r="EL66" s="207" t="e">
        <f t="shared" si="86"/>
        <v>#N/A</v>
      </c>
      <c r="EM66" s="207" t="e">
        <f t="shared" si="86"/>
        <v>#N/A</v>
      </c>
      <c r="EN66" s="207" t="e">
        <f t="shared" si="86"/>
        <v>#N/A</v>
      </c>
      <c r="EO66" s="207" t="e">
        <f t="shared" si="86"/>
        <v>#N/A</v>
      </c>
      <c r="EP66" s="207" t="e">
        <f t="shared" si="86"/>
        <v>#N/A</v>
      </c>
      <c r="EQ66" s="207" t="e">
        <f t="shared" si="86"/>
        <v>#N/A</v>
      </c>
      <c r="ER66" s="207" t="e">
        <f t="shared" si="86"/>
        <v>#N/A</v>
      </c>
      <c r="ES66" s="207" t="e">
        <f t="shared" si="86"/>
        <v>#N/A</v>
      </c>
      <c r="ET66" s="207" t="e">
        <f t="shared" si="86"/>
        <v>#N/A</v>
      </c>
      <c r="EU66" s="207" t="e">
        <f t="shared" si="65"/>
        <v>#N/A</v>
      </c>
      <c r="EV66" s="207" t="e">
        <f t="shared" si="60"/>
        <v>#N/A</v>
      </c>
      <c r="EW66" s="207" t="e">
        <f t="shared" si="60"/>
        <v>#N/A</v>
      </c>
      <c r="EX66" s="207" t="e">
        <f t="shared" si="60"/>
        <v>#N/A</v>
      </c>
      <c r="EY66" s="207" t="e">
        <f t="shared" si="60"/>
        <v>#N/A</v>
      </c>
      <c r="EZ66" s="207" t="e">
        <f t="shared" si="60"/>
        <v>#N/A</v>
      </c>
      <c r="FA66" s="207" t="e">
        <f t="shared" si="60"/>
        <v>#N/A</v>
      </c>
      <c r="FB66" s="207" t="e">
        <f t="shared" si="60"/>
        <v>#N/A</v>
      </c>
      <c r="FC66" s="207" t="e">
        <f t="shared" si="60"/>
        <v>#N/A</v>
      </c>
      <c r="FD66" s="207" t="e">
        <f t="shared" si="60"/>
        <v>#N/A</v>
      </c>
      <c r="FE66" s="207" t="e">
        <f t="shared" si="60"/>
        <v>#N/A</v>
      </c>
      <c r="FF66" s="207" t="e">
        <f t="shared" si="60"/>
        <v>#N/A</v>
      </c>
      <c r="FG66" s="207" t="e">
        <f t="shared" si="60"/>
        <v>#N/A</v>
      </c>
      <c r="FH66" s="207" t="e">
        <f t="shared" si="60"/>
        <v>#N/A</v>
      </c>
      <c r="FI66" s="207" t="e">
        <f t="shared" si="60"/>
        <v>#N/A</v>
      </c>
      <c r="FJ66" s="207" t="e">
        <f t="shared" si="60"/>
        <v>#N/A</v>
      </c>
      <c r="FK66" s="207" t="e">
        <f t="shared" si="60"/>
        <v>#N/A</v>
      </c>
      <c r="FL66" s="207" t="e">
        <f t="shared" si="88"/>
        <v>#N/A</v>
      </c>
      <c r="FM66" s="207" t="e">
        <f t="shared" si="88"/>
        <v>#N/A</v>
      </c>
      <c r="FN66" s="207" t="e">
        <f t="shared" si="88"/>
        <v>#N/A</v>
      </c>
      <c r="FO66" s="207" t="e">
        <f t="shared" si="88"/>
        <v>#N/A</v>
      </c>
      <c r="FP66" s="207" t="e">
        <f t="shared" si="88"/>
        <v>#N/A</v>
      </c>
      <c r="FQ66" s="207" t="e">
        <f t="shared" si="88"/>
        <v>#N/A</v>
      </c>
      <c r="FR66" s="207" t="e">
        <f t="shared" si="88"/>
        <v>#N/A</v>
      </c>
      <c r="FS66" s="207" t="e">
        <f t="shared" si="76"/>
        <v>#N/A</v>
      </c>
      <c r="FT66" s="207" t="e">
        <f t="shared" si="76"/>
        <v>#N/A</v>
      </c>
      <c r="FU66" s="207" t="e">
        <f t="shared" si="76"/>
        <v>#N/A</v>
      </c>
      <c r="FV66" s="207" t="e">
        <f t="shared" si="76"/>
        <v>#N/A</v>
      </c>
      <c r="FW66" s="207" t="e">
        <f t="shared" si="74"/>
        <v>#N/A</v>
      </c>
      <c r="FX66" s="207" t="e">
        <f t="shared" si="61"/>
        <v>#N/A</v>
      </c>
      <c r="FY66" s="207" t="e">
        <f t="shared" si="61"/>
        <v>#N/A</v>
      </c>
      <c r="FZ66" s="207" t="e">
        <f t="shared" si="61"/>
        <v>#N/A</v>
      </c>
      <c r="GA66" s="207" t="e">
        <f t="shared" si="61"/>
        <v>#N/A</v>
      </c>
      <c r="GB66" s="207" t="e">
        <f t="shared" si="61"/>
        <v>#N/A</v>
      </c>
      <c r="GC66" s="207" t="e">
        <f t="shared" si="61"/>
        <v>#N/A</v>
      </c>
      <c r="GD66" s="207" t="e">
        <f t="shared" si="61"/>
        <v>#N/A</v>
      </c>
      <c r="GE66" s="207" t="e">
        <f t="shared" si="61"/>
        <v>#N/A</v>
      </c>
      <c r="GF66" s="207" t="e">
        <f t="shared" si="61"/>
        <v>#N/A</v>
      </c>
      <c r="GG66" s="207" t="e">
        <f t="shared" si="61"/>
        <v>#N/A</v>
      </c>
      <c r="GH66" s="207" t="e">
        <f t="shared" si="61"/>
        <v>#N/A</v>
      </c>
      <c r="GI66" s="207" t="e">
        <f t="shared" si="61"/>
        <v>#N/A</v>
      </c>
      <c r="GJ66" s="207" t="e">
        <f t="shared" si="61"/>
        <v>#N/A</v>
      </c>
      <c r="GK66" s="207" t="e">
        <f t="shared" si="61"/>
        <v>#N/A</v>
      </c>
      <c r="GL66" s="207" t="e">
        <f t="shared" si="78"/>
        <v>#N/A</v>
      </c>
      <c r="GM66" s="207" t="e">
        <f t="shared" si="78"/>
        <v>#N/A</v>
      </c>
      <c r="GN66" s="207" t="e">
        <f t="shared" si="78"/>
        <v>#N/A</v>
      </c>
      <c r="GO66" s="207" t="e">
        <f t="shared" si="58"/>
        <v>#N/A</v>
      </c>
      <c r="GP66" s="207" t="e">
        <f t="shared" si="58"/>
        <v>#N/A</v>
      </c>
      <c r="GQ66" s="207" t="e">
        <f t="shared" si="58"/>
        <v>#N/A</v>
      </c>
      <c r="GR66" s="207" t="e">
        <f t="shared" si="58"/>
        <v>#N/A</v>
      </c>
      <c r="GS66" s="207" t="e">
        <f t="shared" si="58"/>
        <v>#N/A</v>
      </c>
      <c r="GT66" s="207" t="e">
        <f t="shared" si="58"/>
        <v>#N/A</v>
      </c>
      <c r="GU66" s="207" t="e">
        <f t="shared" si="58"/>
        <v>#N/A</v>
      </c>
      <c r="GV66" s="207" t="e">
        <f t="shared" si="58"/>
        <v>#N/A</v>
      </c>
      <c r="GW66" s="207" t="e">
        <f t="shared" si="58"/>
        <v>#N/A</v>
      </c>
      <c r="GX66" s="207" t="e">
        <f t="shared" si="58"/>
        <v>#N/A</v>
      </c>
      <c r="GY66" s="207" t="e">
        <f t="shared" si="58"/>
        <v>#N/A</v>
      </c>
      <c r="GZ66" s="207" t="e">
        <f t="shared" si="58"/>
        <v>#N/A</v>
      </c>
      <c r="HA66" s="207" t="e">
        <f t="shared" si="58"/>
        <v>#N/A</v>
      </c>
      <c r="HB66" s="207" t="e">
        <f t="shared" si="58"/>
        <v>#N/A</v>
      </c>
      <c r="HC66" s="207" t="e">
        <f t="shared" si="58"/>
        <v>#N/A</v>
      </c>
      <c r="HD66" s="207" t="e">
        <f t="shared" si="58"/>
        <v>#N/A</v>
      </c>
      <c r="HE66" s="207" t="e">
        <f t="shared" si="77"/>
        <v>#N/A</v>
      </c>
      <c r="HF66" s="207" t="e">
        <f t="shared" si="55"/>
        <v>#N/A</v>
      </c>
      <c r="HG66" s="207" t="e">
        <f t="shared" si="55"/>
        <v>#N/A</v>
      </c>
      <c r="HH66" s="207" t="e">
        <f t="shared" si="55"/>
        <v>#N/A</v>
      </c>
      <c r="HI66" s="207" t="e">
        <f t="shared" si="55"/>
        <v>#N/A</v>
      </c>
      <c r="HJ66" s="207" t="e">
        <f t="shared" si="55"/>
        <v>#N/A</v>
      </c>
      <c r="HK66" s="207" t="e">
        <f t="shared" si="55"/>
        <v>#N/A</v>
      </c>
      <c r="HL66" s="207" t="e">
        <f t="shared" si="55"/>
        <v>#N/A</v>
      </c>
      <c r="HM66" s="207" t="e">
        <f t="shared" si="55"/>
        <v>#N/A</v>
      </c>
      <c r="HN66" s="207" t="e">
        <f t="shared" si="55"/>
        <v>#N/A</v>
      </c>
      <c r="HO66" s="207" t="e">
        <f t="shared" si="55"/>
        <v>#N/A</v>
      </c>
      <c r="HP66" s="207" t="e">
        <f t="shared" si="55"/>
        <v>#N/A</v>
      </c>
      <c r="HQ66" s="207" t="e">
        <f t="shared" si="55"/>
        <v>#N/A</v>
      </c>
      <c r="HR66" s="207" t="e">
        <f t="shared" si="55"/>
        <v>#N/A</v>
      </c>
      <c r="HS66" s="207" t="e">
        <f t="shared" si="55"/>
        <v>#N/A</v>
      </c>
      <c r="HT66" s="207" t="e">
        <f t="shared" si="55"/>
        <v>#N/A</v>
      </c>
      <c r="HU66" s="207" t="e">
        <f t="shared" si="55"/>
        <v>#N/A</v>
      </c>
      <c r="HV66" s="207" t="e">
        <f t="shared" si="81"/>
        <v>#N/A</v>
      </c>
      <c r="HW66" s="207" t="e">
        <f t="shared" si="79"/>
        <v>#N/A</v>
      </c>
      <c r="HX66" s="207" t="e">
        <f t="shared" si="66"/>
        <v>#N/A</v>
      </c>
      <c r="HY66" s="207" t="e">
        <f t="shared" si="63"/>
        <v>#N/A</v>
      </c>
      <c r="HZ66" s="207" t="e">
        <f t="shared" si="63"/>
        <v>#N/A</v>
      </c>
      <c r="IA66" s="207" t="e">
        <f t="shared" si="45"/>
        <v>#N/A</v>
      </c>
      <c r="IB66" s="207" t="e">
        <f t="shared" si="27"/>
        <v>#N/A</v>
      </c>
    </row>
    <row r="67" spans="1:236" hidden="1" x14ac:dyDescent="0.25">
      <c r="A67" s="22">
        <v>64</v>
      </c>
      <c r="B67" s="124"/>
      <c r="C67" s="124"/>
      <c r="D67" s="124"/>
      <c r="E67" s="119" t="str">
        <f t="shared" si="10"/>
        <v/>
      </c>
      <c r="F67" s="23" t="str">
        <f t="shared" si="11"/>
        <v/>
      </c>
      <c r="G67" s="24" t="str">
        <f t="shared" si="12"/>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0"/>
        <v/>
      </c>
      <c r="K67" s="26"/>
      <c r="L67" s="24" t="str">
        <f>IF(OR(F67="",K67=""),"",MATCH(K67,Confidence!$A$1:$A$10,0))</f>
        <v/>
      </c>
      <c r="M67" s="27" t="str">
        <f t="shared" si="1"/>
        <v/>
      </c>
      <c r="N67" s="27" t="str">
        <f t="shared" si="2"/>
        <v/>
      </c>
      <c r="O67" s="24"/>
      <c r="P67" s="111" t="str">
        <f t="shared" si="3"/>
        <v/>
      </c>
      <c r="Q67" s="111" t="str">
        <f t="shared" si="4"/>
        <v/>
      </c>
      <c r="R67" s="39" t="str">
        <f t="shared" si="5"/>
        <v/>
      </c>
      <c r="S67" s="124"/>
      <c r="T67" s="218" t="str">
        <f>IF(AND(B67&gt;0,C67&gt;0,D67&gt;0,M67&gt;0,N67&gt;0,S67&gt;0,NOT(K67="")),ABS(VLOOKUP($S$1,VLookups!$A$28:$B$29,2,FALSE)-_xlfn.BETA.DIST(S67,IF(G67="L",N67,M67),IF(G67="L",M67,N67),TRUE,B67,D67)),"")</f>
        <v/>
      </c>
      <c r="U67" s="121" t="str">
        <f>IF(OR($M67="",$N67=""),"",_xlfn.BETA.INV(ABS(VLOOKUP($S$1,VLookups!$A$28:$B$29,2,FALSE)-U$3),IF($G67="L",$N67,$M67),IF($G67="L",$M67,$N67),$B67,$D67))</f>
        <v/>
      </c>
      <c r="V67" s="122" t="str">
        <f>IF(OR($M67="",$N67=""),"",_xlfn.BETA.INV(ABS(VLOOKUP($S$1,VLookups!$A$28:$B$29,2,FALSE)-V$3),IF($G67="L",$N67,$M67),IF($G67="L",$M67,$N67),$B67,$D67))</f>
        <v/>
      </c>
      <c r="W67" s="121" t="str">
        <f>IF(OR($M67="",$N67=""),"",_xlfn.BETA.INV(ABS(VLOOKUP($S$1,VLookups!$A$28:$B$29,2,FALSE)-W$3),IF($G67="L",$N67,$M67),IF($G67="L",$M67,$N67),$B67,$D67))</f>
        <v/>
      </c>
      <c r="X67" s="122" t="str">
        <f>IF(OR($M67="",$N67=""),"",_xlfn.BETA.INV(ABS(VLOOKUP($S$1,VLookups!$A$28:$B$29,2,FALSE)-X$3),IF($G67="L",$N67,$M67),IF($G67="L",$M67,$N67),$B67,$D67))</f>
        <v/>
      </c>
      <c r="Y67" s="121" t="str">
        <f>IF(OR($M67="",$N67=""),"",_xlfn.BETA.INV(ABS(VLOOKUP($S$1,VLookups!$A$28:$B$29,2,FALSE)-Y$3),IF($G67="L",$N67,$M67),IF($G67="L",$M67,$N67),$B67,$D67))</f>
        <v/>
      </c>
      <c r="Z67" s="122" t="str">
        <f>IF(OR($M67="",$N67=""),"",_xlfn.BETA.INV(ABS(VLOOKUP($S$1,VLookups!$A$28:$B$29,2,FALSE)-Z$3),IF($G67="L",$N67,$M67),IF($G67="L",$M67,$N67),$B67,$D67))</f>
        <v/>
      </c>
      <c r="AA67" s="121" t="str">
        <f>IF(OR($M67="",$N67=""),"",_xlfn.BETA.INV(ABS(VLOOKUP($S$1,VLookups!$A$28:$B$29,2,FALSE)-AA$3),IF($G67="L",$N67,$M67),IF($G67="L",$M67,$N67),$B67,$D67))</f>
        <v/>
      </c>
      <c r="AB67" s="122" t="str">
        <f>IF(OR($M67="",$N67=""),"",_xlfn.BETA.INV(ABS(VLOOKUP($S$1,VLookups!$A$28:$B$29,2,FALSE)-AB$3),IF($G67="L",$N67,$M67),IF($G67="L",$M67,$N67),$B67,$D67))</f>
        <v/>
      </c>
      <c r="AC67" s="121" t="str">
        <f>IF(OR($M67="",$N67=""),"",_xlfn.BETA.INV(ABS(VLOOKUP($S$1,VLookups!$A$28:$B$29,2,FALSE)-AC$3),IF($G67="L",$N67,$M67),IF($G67="L",$M67,$N67),$B67,$D67))</f>
        <v/>
      </c>
      <c r="AD67" s="122" t="str">
        <f>IF(OR($M67="",$N67=""),"",_xlfn.BETA.INV(ABS(VLOOKUP($S$1,VLookups!$A$28:$B$29,2,FALSE)-AD$3),IF($G67="L",$N67,$M67),IF($G67="L",$M67,$N67),$B67,$D67))</f>
        <v/>
      </c>
      <c r="AE67" s="121" t="str">
        <f>IF(OR($M67="",$N67=""),"",_xlfn.BETA.INV(ABS(VLOOKUP($S$1,VLookups!$A$28:$B$29,2,FALSE)-AE$3),IF($G67="L",$N67,$M67),IF($G67="L",$M67,$N67),$B67,$D67))</f>
        <v/>
      </c>
      <c r="AF67" s="122" t="str">
        <f>IF(OR($M67="",$N67=""),"",_xlfn.BETA.INV(ABS(VLOOKUP($S$1,VLookups!$A$28:$B$29,2,FALSE)-AF$3),IF($G67="L",$N67,$M67),IF($G67="L",$M67,$N67),$B67,$D67))</f>
        <v/>
      </c>
      <c r="AG67" s="17"/>
      <c r="AH67" s="208" t="str">
        <f t="shared" si="13"/>
        <v/>
      </c>
      <c r="AI67" s="206" t="str">
        <f t="shared" si="14"/>
        <v/>
      </c>
      <c r="AJ67" s="190" t="str">
        <f t="shared" si="89"/>
        <v/>
      </c>
      <c r="AK67" s="190" t="str">
        <f t="shared" si="89"/>
        <v/>
      </c>
      <c r="AL67" s="190" t="str">
        <f t="shared" si="89"/>
        <v/>
      </c>
      <c r="AM67" s="190" t="str">
        <f t="shared" si="89"/>
        <v/>
      </c>
      <c r="AN67" s="190" t="str">
        <f t="shared" si="89"/>
        <v/>
      </c>
      <c r="AO67" s="190" t="str">
        <f t="shared" si="89"/>
        <v/>
      </c>
      <c r="AP67" s="190" t="str">
        <f t="shared" si="89"/>
        <v/>
      </c>
      <c r="AQ67" s="190" t="str">
        <f t="shared" si="89"/>
        <v/>
      </c>
      <c r="AR67" s="190" t="str">
        <f t="shared" si="89"/>
        <v/>
      </c>
      <c r="AS67" s="190" t="str">
        <f t="shared" si="89"/>
        <v/>
      </c>
      <c r="AT67" s="190" t="str">
        <f t="shared" si="89"/>
        <v/>
      </c>
      <c r="AU67" s="190" t="str">
        <f t="shared" si="89"/>
        <v/>
      </c>
      <c r="AV67" s="190" t="str">
        <f t="shared" si="89"/>
        <v/>
      </c>
      <c r="AW67" s="190" t="str">
        <f t="shared" si="89"/>
        <v/>
      </c>
      <c r="AX67" s="190" t="str">
        <f t="shared" si="89"/>
        <v/>
      </c>
      <c r="AY67" s="190" t="str">
        <f t="shared" si="89"/>
        <v/>
      </c>
      <c r="AZ67" s="190" t="str">
        <f t="shared" si="89"/>
        <v/>
      </c>
      <c r="BA67" s="190" t="str">
        <f t="shared" si="89"/>
        <v/>
      </c>
      <c r="BB67" s="190" t="str">
        <f t="shared" si="89"/>
        <v/>
      </c>
      <c r="BC67" s="190" t="str">
        <f t="shared" si="89"/>
        <v/>
      </c>
      <c r="BD67" s="190" t="str">
        <f t="shared" si="89"/>
        <v/>
      </c>
      <c r="BE67" s="190" t="str">
        <f t="shared" si="89"/>
        <v/>
      </c>
      <c r="BF67" s="190" t="str">
        <f t="shared" si="89"/>
        <v/>
      </c>
      <c r="BG67" s="190" t="str">
        <f t="shared" si="89"/>
        <v/>
      </c>
      <c r="BH67" s="190" t="str">
        <f t="shared" si="89"/>
        <v/>
      </c>
      <c r="BI67" s="190" t="str">
        <f t="shared" si="89"/>
        <v/>
      </c>
      <c r="BJ67" s="190" t="str">
        <f t="shared" si="89"/>
        <v/>
      </c>
      <c r="BK67" s="190" t="str">
        <f t="shared" si="89"/>
        <v/>
      </c>
      <c r="BL67" s="190" t="str">
        <f t="shared" si="89"/>
        <v/>
      </c>
      <c r="BM67" s="190" t="str">
        <f t="shared" si="89"/>
        <v/>
      </c>
      <c r="BN67" s="190" t="str">
        <f t="shared" si="89"/>
        <v/>
      </c>
      <c r="BO67" s="190" t="str">
        <f t="shared" si="89"/>
        <v/>
      </c>
      <c r="BP67" s="190" t="str">
        <f t="shared" si="89"/>
        <v/>
      </c>
      <c r="BQ67" s="190" t="str">
        <f t="shared" si="89"/>
        <v/>
      </c>
      <c r="BR67" s="190" t="str">
        <f t="shared" si="89"/>
        <v/>
      </c>
      <c r="BS67" s="190" t="str">
        <f t="shared" si="89"/>
        <v/>
      </c>
      <c r="BT67" s="190" t="str">
        <f t="shared" si="89"/>
        <v/>
      </c>
      <c r="BU67" s="190" t="str">
        <f t="shared" si="89"/>
        <v/>
      </c>
      <c r="BV67" s="190" t="str">
        <f t="shared" si="89"/>
        <v/>
      </c>
      <c r="BW67" s="190" t="str">
        <f t="shared" si="89"/>
        <v/>
      </c>
      <c r="BX67" s="190" t="str">
        <f t="shared" si="89"/>
        <v/>
      </c>
      <c r="BY67" s="190" t="str">
        <f t="shared" si="89"/>
        <v/>
      </c>
      <c r="BZ67" s="190" t="str">
        <f t="shared" si="89"/>
        <v/>
      </c>
      <c r="CA67" s="190" t="str">
        <f t="shared" si="89"/>
        <v/>
      </c>
      <c r="CB67" s="190" t="str">
        <f t="shared" si="89"/>
        <v/>
      </c>
      <c r="CC67" s="190" t="str">
        <f t="shared" si="89"/>
        <v/>
      </c>
      <c r="CD67" s="190" t="str">
        <f t="shared" si="89"/>
        <v/>
      </c>
      <c r="CE67" s="190" t="str">
        <f t="shared" si="89"/>
        <v/>
      </c>
      <c r="CF67" s="190" t="str">
        <f t="shared" si="89"/>
        <v/>
      </c>
      <c r="CG67" s="190" t="str">
        <f t="shared" si="89"/>
        <v/>
      </c>
      <c r="CH67" s="190" t="str">
        <f t="shared" si="89"/>
        <v/>
      </c>
      <c r="CI67" s="190" t="str">
        <f t="shared" si="89"/>
        <v/>
      </c>
      <c r="CJ67" s="190" t="str">
        <f t="shared" si="89"/>
        <v/>
      </c>
      <c r="CK67" s="190" t="str">
        <f t="shared" si="89"/>
        <v/>
      </c>
      <c r="CL67" s="190" t="str">
        <f t="shared" si="89"/>
        <v/>
      </c>
      <c r="CM67" s="190" t="str">
        <f t="shared" si="89"/>
        <v/>
      </c>
      <c r="CN67" s="190" t="str">
        <f t="shared" si="89"/>
        <v/>
      </c>
      <c r="CO67" s="190" t="str">
        <f t="shared" si="89"/>
        <v/>
      </c>
      <c r="CP67" s="190" t="str">
        <f t="shared" si="89"/>
        <v/>
      </c>
      <c r="CQ67" s="190" t="str">
        <f t="shared" si="89"/>
        <v/>
      </c>
      <c r="CR67" s="190" t="str">
        <f t="shared" si="89"/>
        <v/>
      </c>
      <c r="CS67" s="190" t="str">
        <f t="shared" si="89"/>
        <v/>
      </c>
      <c r="CT67" s="190" t="str">
        <f t="shared" si="89"/>
        <v/>
      </c>
      <c r="CU67" s="190" t="str">
        <f t="shared" si="89"/>
        <v/>
      </c>
      <c r="CV67" s="190" t="str">
        <f t="shared" si="84"/>
        <v/>
      </c>
      <c r="CW67" s="190" t="str">
        <f t="shared" si="84"/>
        <v/>
      </c>
      <c r="CX67" s="190" t="str">
        <f t="shared" si="84"/>
        <v/>
      </c>
      <c r="CY67" s="190" t="str">
        <f t="shared" si="84"/>
        <v/>
      </c>
      <c r="CZ67" s="190" t="str">
        <f t="shared" si="84"/>
        <v/>
      </c>
      <c r="DA67" s="190" t="str">
        <f t="shared" si="84"/>
        <v/>
      </c>
      <c r="DB67" s="190" t="str">
        <f t="shared" si="84"/>
        <v/>
      </c>
      <c r="DC67" s="190" t="str">
        <f t="shared" si="84"/>
        <v/>
      </c>
      <c r="DD67" s="190" t="str">
        <f t="shared" si="84"/>
        <v/>
      </c>
      <c r="DE67" s="190" t="str">
        <f t="shared" ref="DE67:ED67" si="90">IF(ISNONTEXT($AH67),DD67+$AH67,"")</f>
        <v/>
      </c>
      <c r="DF67" s="190" t="str">
        <f t="shared" si="90"/>
        <v/>
      </c>
      <c r="DG67" s="190" t="str">
        <f t="shared" si="90"/>
        <v/>
      </c>
      <c r="DH67" s="190" t="str">
        <f t="shared" si="90"/>
        <v/>
      </c>
      <c r="DI67" s="190" t="str">
        <f t="shared" si="90"/>
        <v/>
      </c>
      <c r="DJ67" s="190" t="str">
        <f t="shared" si="90"/>
        <v/>
      </c>
      <c r="DK67" s="190" t="str">
        <f t="shared" si="90"/>
        <v/>
      </c>
      <c r="DL67" s="190" t="str">
        <f t="shared" si="90"/>
        <v/>
      </c>
      <c r="DM67" s="190" t="str">
        <f t="shared" si="90"/>
        <v/>
      </c>
      <c r="DN67" s="190" t="str">
        <f t="shared" si="90"/>
        <v/>
      </c>
      <c r="DO67" s="190" t="str">
        <f t="shared" si="90"/>
        <v/>
      </c>
      <c r="DP67" s="190" t="str">
        <f t="shared" si="90"/>
        <v/>
      </c>
      <c r="DQ67" s="190" t="str">
        <f t="shared" si="90"/>
        <v/>
      </c>
      <c r="DR67" s="190" t="str">
        <f t="shared" si="90"/>
        <v/>
      </c>
      <c r="DS67" s="190" t="str">
        <f t="shared" si="90"/>
        <v/>
      </c>
      <c r="DT67" s="190" t="str">
        <f t="shared" si="90"/>
        <v/>
      </c>
      <c r="DU67" s="190" t="str">
        <f t="shared" si="90"/>
        <v/>
      </c>
      <c r="DV67" s="190" t="str">
        <f t="shared" si="90"/>
        <v/>
      </c>
      <c r="DW67" s="190" t="str">
        <f t="shared" si="90"/>
        <v/>
      </c>
      <c r="DX67" s="190" t="str">
        <f t="shared" si="90"/>
        <v/>
      </c>
      <c r="DY67" s="190" t="str">
        <f t="shared" si="90"/>
        <v/>
      </c>
      <c r="DZ67" s="190" t="str">
        <f t="shared" si="90"/>
        <v/>
      </c>
      <c r="EA67" s="190" t="str">
        <f t="shared" si="90"/>
        <v/>
      </c>
      <c r="EB67" s="190" t="str">
        <f t="shared" si="90"/>
        <v/>
      </c>
      <c r="EC67" s="190" t="str">
        <f t="shared" si="90"/>
        <v/>
      </c>
      <c r="ED67" s="190" t="str">
        <f t="shared" si="90"/>
        <v/>
      </c>
      <c r="EE67" s="206" t="str">
        <f t="shared" si="16"/>
        <v/>
      </c>
      <c r="EF67" s="207" t="e">
        <f t="shared" si="86"/>
        <v>#N/A</v>
      </c>
      <c r="EG67" s="207" t="e">
        <f t="shared" si="86"/>
        <v>#N/A</v>
      </c>
      <c r="EH67" s="207" t="e">
        <f t="shared" si="86"/>
        <v>#N/A</v>
      </c>
      <c r="EI67" s="207" t="e">
        <f t="shared" si="86"/>
        <v>#N/A</v>
      </c>
      <c r="EJ67" s="207" t="e">
        <f t="shared" si="86"/>
        <v>#N/A</v>
      </c>
      <c r="EK67" s="207" t="e">
        <f t="shared" si="86"/>
        <v>#N/A</v>
      </c>
      <c r="EL67" s="207" t="e">
        <f t="shared" si="86"/>
        <v>#N/A</v>
      </c>
      <c r="EM67" s="207" t="e">
        <f t="shared" si="86"/>
        <v>#N/A</v>
      </c>
      <c r="EN67" s="207" t="e">
        <f t="shared" si="86"/>
        <v>#N/A</v>
      </c>
      <c r="EO67" s="207" t="e">
        <f t="shared" si="86"/>
        <v>#N/A</v>
      </c>
      <c r="EP67" s="207" t="e">
        <f t="shared" si="86"/>
        <v>#N/A</v>
      </c>
      <c r="EQ67" s="207" t="e">
        <f t="shared" si="86"/>
        <v>#N/A</v>
      </c>
      <c r="ER67" s="207" t="e">
        <f t="shared" si="86"/>
        <v>#N/A</v>
      </c>
      <c r="ES67" s="207" t="e">
        <f t="shared" si="86"/>
        <v>#N/A</v>
      </c>
      <c r="ET67" s="207" t="e">
        <f t="shared" si="86"/>
        <v>#N/A</v>
      </c>
      <c r="EU67" s="207" t="e">
        <f t="shared" si="65"/>
        <v>#N/A</v>
      </c>
      <c r="EV67" s="207" t="e">
        <f t="shared" si="60"/>
        <v>#N/A</v>
      </c>
      <c r="EW67" s="207" t="e">
        <f t="shared" si="60"/>
        <v>#N/A</v>
      </c>
      <c r="EX67" s="207" t="e">
        <f t="shared" si="60"/>
        <v>#N/A</v>
      </c>
      <c r="EY67" s="207" t="e">
        <f t="shared" si="60"/>
        <v>#N/A</v>
      </c>
      <c r="EZ67" s="207" t="e">
        <f t="shared" si="60"/>
        <v>#N/A</v>
      </c>
      <c r="FA67" s="207" t="e">
        <f t="shared" si="60"/>
        <v>#N/A</v>
      </c>
      <c r="FB67" s="207" t="e">
        <f t="shared" si="60"/>
        <v>#N/A</v>
      </c>
      <c r="FC67" s="207" t="e">
        <f t="shared" si="60"/>
        <v>#N/A</v>
      </c>
      <c r="FD67" s="207" t="e">
        <f t="shared" si="60"/>
        <v>#N/A</v>
      </c>
      <c r="FE67" s="207" t="e">
        <f t="shared" si="60"/>
        <v>#N/A</v>
      </c>
      <c r="FF67" s="207" t="e">
        <f t="shared" si="60"/>
        <v>#N/A</v>
      </c>
      <c r="FG67" s="207" t="e">
        <f t="shared" si="60"/>
        <v>#N/A</v>
      </c>
      <c r="FH67" s="207" t="e">
        <f t="shared" si="60"/>
        <v>#N/A</v>
      </c>
      <c r="FI67" s="207" t="e">
        <f t="shared" si="60"/>
        <v>#N/A</v>
      </c>
      <c r="FJ67" s="207" t="e">
        <f t="shared" si="60"/>
        <v>#N/A</v>
      </c>
      <c r="FK67" s="207" t="e">
        <f t="shared" si="60"/>
        <v>#N/A</v>
      </c>
      <c r="FL67" s="207" t="e">
        <f t="shared" si="88"/>
        <v>#N/A</v>
      </c>
      <c r="FM67" s="207" t="e">
        <f t="shared" si="88"/>
        <v>#N/A</v>
      </c>
      <c r="FN67" s="207" t="e">
        <f t="shared" si="88"/>
        <v>#N/A</v>
      </c>
      <c r="FO67" s="207" t="e">
        <f t="shared" si="88"/>
        <v>#N/A</v>
      </c>
      <c r="FP67" s="207" t="e">
        <f t="shared" si="88"/>
        <v>#N/A</v>
      </c>
      <c r="FQ67" s="207" t="e">
        <f t="shared" si="88"/>
        <v>#N/A</v>
      </c>
      <c r="FR67" s="207" t="e">
        <f t="shared" si="88"/>
        <v>#N/A</v>
      </c>
      <c r="FS67" s="207" t="e">
        <f t="shared" si="76"/>
        <v>#N/A</v>
      </c>
      <c r="FT67" s="207" t="e">
        <f t="shared" si="76"/>
        <v>#N/A</v>
      </c>
      <c r="FU67" s="207" t="e">
        <f t="shared" si="76"/>
        <v>#N/A</v>
      </c>
      <c r="FV67" s="207" t="e">
        <f t="shared" si="76"/>
        <v>#N/A</v>
      </c>
      <c r="FW67" s="207" t="e">
        <f t="shared" si="74"/>
        <v>#N/A</v>
      </c>
      <c r="FX67" s="207" t="e">
        <f t="shared" si="61"/>
        <v>#N/A</v>
      </c>
      <c r="FY67" s="207" t="e">
        <f t="shared" si="61"/>
        <v>#N/A</v>
      </c>
      <c r="FZ67" s="207" t="e">
        <f t="shared" si="61"/>
        <v>#N/A</v>
      </c>
      <c r="GA67" s="207" t="e">
        <f t="shared" si="61"/>
        <v>#N/A</v>
      </c>
      <c r="GB67" s="207" t="e">
        <f t="shared" si="61"/>
        <v>#N/A</v>
      </c>
      <c r="GC67" s="207" t="e">
        <f t="shared" si="61"/>
        <v>#N/A</v>
      </c>
      <c r="GD67" s="207" t="e">
        <f t="shared" si="61"/>
        <v>#N/A</v>
      </c>
      <c r="GE67" s="207" t="e">
        <f t="shared" si="61"/>
        <v>#N/A</v>
      </c>
      <c r="GF67" s="207" t="e">
        <f t="shared" si="61"/>
        <v>#N/A</v>
      </c>
      <c r="GG67" s="207" t="e">
        <f t="shared" si="61"/>
        <v>#N/A</v>
      </c>
      <c r="GH67" s="207" t="e">
        <f t="shared" si="61"/>
        <v>#N/A</v>
      </c>
      <c r="GI67" s="207" t="e">
        <f t="shared" si="61"/>
        <v>#N/A</v>
      </c>
      <c r="GJ67" s="207" t="e">
        <f t="shared" si="61"/>
        <v>#N/A</v>
      </c>
      <c r="GK67" s="207" t="e">
        <f t="shared" si="61"/>
        <v>#N/A</v>
      </c>
      <c r="GL67" s="207" t="e">
        <f t="shared" si="78"/>
        <v>#N/A</v>
      </c>
      <c r="GM67" s="207" t="e">
        <f t="shared" si="78"/>
        <v>#N/A</v>
      </c>
      <c r="GN67" s="207" t="e">
        <f t="shared" si="78"/>
        <v>#N/A</v>
      </c>
      <c r="GO67" s="207" t="e">
        <f t="shared" si="58"/>
        <v>#N/A</v>
      </c>
      <c r="GP67" s="207" t="e">
        <f t="shared" si="58"/>
        <v>#N/A</v>
      </c>
      <c r="GQ67" s="207" t="e">
        <f t="shared" si="58"/>
        <v>#N/A</v>
      </c>
      <c r="GR67" s="207" t="e">
        <f t="shared" si="58"/>
        <v>#N/A</v>
      </c>
      <c r="GS67" s="207" t="e">
        <f t="shared" si="58"/>
        <v>#N/A</v>
      </c>
      <c r="GT67" s="207" t="e">
        <f t="shared" si="58"/>
        <v>#N/A</v>
      </c>
      <c r="GU67" s="207" t="e">
        <f t="shared" si="58"/>
        <v>#N/A</v>
      </c>
      <c r="GV67" s="207" t="e">
        <f t="shared" si="58"/>
        <v>#N/A</v>
      </c>
      <c r="GW67" s="207" t="e">
        <f t="shared" si="58"/>
        <v>#N/A</v>
      </c>
      <c r="GX67" s="207" t="e">
        <f t="shared" si="58"/>
        <v>#N/A</v>
      </c>
      <c r="GY67" s="207" t="e">
        <f t="shared" si="58"/>
        <v>#N/A</v>
      </c>
      <c r="GZ67" s="207" t="e">
        <f t="shared" si="58"/>
        <v>#N/A</v>
      </c>
      <c r="HA67" s="207" t="e">
        <f t="shared" si="58"/>
        <v>#N/A</v>
      </c>
      <c r="HB67" s="207" t="e">
        <f t="shared" si="58"/>
        <v>#N/A</v>
      </c>
      <c r="HC67" s="207" t="e">
        <f t="shared" si="58"/>
        <v>#N/A</v>
      </c>
      <c r="HD67" s="207" t="e">
        <f t="shared" si="58"/>
        <v>#N/A</v>
      </c>
      <c r="HE67" s="207" t="e">
        <f t="shared" si="77"/>
        <v>#N/A</v>
      </c>
      <c r="HF67" s="207" t="e">
        <f t="shared" si="55"/>
        <v>#N/A</v>
      </c>
      <c r="HG67" s="207" t="e">
        <f t="shared" si="55"/>
        <v>#N/A</v>
      </c>
      <c r="HH67" s="207" t="e">
        <f t="shared" si="55"/>
        <v>#N/A</v>
      </c>
      <c r="HI67" s="207" t="e">
        <f t="shared" si="55"/>
        <v>#N/A</v>
      </c>
      <c r="HJ67" s="207" t="e">
        <f t="shared" si="55"/>
        <v>#N/A</v>
      </c>
      <c r="HK67" s="207" t="e">
        <f t="shared" si="55"/>
        <v>#N/A</v>
      </c>
      <c r="HL67" s="207" t="e">
        <f t="shared" si="55"/>
        <v>#N/A</v>
      </c>
      <c r="HM67" s="207" t="e">
        <f t="shared" si="55"/>
        <v>#N/A</v>
      </c>
      <c r="HN67" s="207" t="e">
        <f t="shared" si="55"/>
        <v>#N/A</v>
      </c>
      <c r="HO67" s="207" t="e">
        <f t="shared" si="55"/>
        <v>#N/A</v>
      </c>
      <c r="HP67" s="207" t="e">
        <f t="shared" si="55"/>
        <v>#N/A</v>
      </c>
      <c r="HQ67" s="207" t="e">
        <f t="shared" si="55"/>
        <v>#N/A</v>
      </c>
      <c r="HR67" s="207" t="e">
        <f t="shared" si="55"/>
        <v>#N/A</v>
      </c>
      <c r="HS67" s="207" t="e">
        <f t="shared" si="55"/>
        <v>#N/A</v>
      </c>
      <c r="HT67" s="207" t="e">
        <f t="shared" si="55"/>
        <v>#N/A</v>
      </c>
      <c r="HU67" s="207" t="e">
        <f t="shared" si="55"/>
        <v>#N/A</v>
      </c>
      <c r="HV67" s="207" t="e">
        <f t="shared" si="81"/>
        <v>#N/A</v>
      </c>
      <c r="HW67" s="207" t="e">
        <f t="shared" si="79"/>
        <v>#N/A</v>
      </c>
      <c r="HX67" s="207" t="e">
        <f t="shared" si="66"/>
        <v>#N/A</v>
      </c>
      <c r="HY67" s="207" t="e">
        <f t="shared" si="63"/>
        <v>#N/A</v>
      </c>
      <c r="HZ67" s="207" t="e">
        <f t="shared" si="63"/>
        <v>#N/A</v>
      </c>
      <c r="IA67" s="207" t="e">
        <f t="shared" si="45"/>
        <v>#N/A</v>
      </c>
      <c r="IB67" s="207" t="e">
        <f t="shared" si="27"/>
        <v>#N/A</v>
      </c>
    </row>
    <row r="68" spans="1:236" hidden="1" x14ac:dyDescent="0.25">
      <c r="A68" s="22">
        <v>65</v>
      </c>
      <c r="B68" s="124"/>
      <c r="C68" s="124"/>
      <c r="D68" s="124"/>
      <c r="E68" s="119" t="str">
        <f t="shared" si="10"/>
        <v/>
      </c>
      <c r="F68" s="23" t="str">
        <f t="shared" si="11"/>
        <v/>
      </c>
      <c r="G68" s="24" t="str">
        <f t="shared" si="12"/>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ref="J68:J103" si="91">IF(AND(B68&gt;0,C68&gt;0,D68&gt;0),B68+((D68-B68)/2),"")</f>
        <v/>
      </c>
      <c r="K68" s="26"/>
      <c r="L68" s="24" t="str">
        <f>IF(OR(F68="",K68=""),"",MATCH(K68,Confidence!$A$1:$A$10,0))</f>
        <v/>
      </c>
      <c r="M68" s="27" t="str">
        <f t="shared" ref="M68:M103" si="92">IF(OR(F68="",K68=""),"",INDEX(Alpha_Chart,I68,L68))</f>
        <v/>
      </c>
      <c r="N68" s="27" t="str">
        <f t="shared" ref="N68:N103" si="93">IF(OR(F68="",K68=""),"",INDEX(Beta_Chart,I68,L68))</f>
        <v/>
      </c>
      <c r="O68" s="24"/>
      <c r="P68" s="111" t="str">
        <f t="shared" ref="P68:P103" si="94">IF(OR(F68="",K68=""),"",IF(G68="R",((D68-B68)*(INDEX(Mean_Ratios,I68,L68)))+B68,((D68-B68)*(1-INDEX(Mean_Ratios,I68,L68)))+B68))</f>
        <v/>
      </c>
      <c r="Q68" s="111" t="str">
        <f t="shared" ref="Q68:Q103" si="95">IF(OR(F68="",K68=""),"",(D68-B68)*INDEX(Standard_Deviation_Ratios,I68,L68))</f>
        <v/>
      </c>
      <c r="R68" s="39" t="str">
        <f t="shared" ref="R68:R103" si="96">IF(OR(F68="",K68=""),"",Q68^2)</f>
        <v/>
      </c>
      <c r="S68" s="124"/>
      <c r="T68" s="218" t="str">
        <f>IF(AND(B68&gt;0,C68&gt;0,D68&gt;0,M68&gt;0,N68&gt;0,S68&gt;0,NOT(K68="")),ABS(VLOOKUP($S$1,VLookups!$A$28:$B$29,2,FALSE)-_xlfn.BETA.DIST(S68,IF(G68="L",N68,M68),IF(G68="L",M68,N68),TRUE,B68,D68)),"")</f>
        <v/>
      </c>
      <c r="U68" s="121" t="str">
        <f>IF(OR($M68="",$N68=""),"",_xlfn.BETA.INV(ABS(VLOOKUP($S$1,VLookups!$A$28:$B$29,2,FALSE)-U$3),IF($G68="L",$N68,$M68),IF($G68="L",$M68,$N68),$B68,$D68))</f>
        <v/>
      </c>
      <c r="V68" s="122" t="str">
        <f>IF(OR($M68="",$N68=""),"",_xlfn.BETA.INV(ABS(VLOOKUP($S$1,VLookups!$A$28:$B$29,2,FALSE)-V$3),IF($G68="L",$N68,$M68),IF($G68="L",$M68,$N68),$B68,$D68))</f>
        <v/>
      </c>
      <c r="W68" s="121" t="str">
        <f>IF(OR($M68="",$N68=""),"",_xlfn.BETA.INV(ABS(VLOOKUP($S$1,VLookups!$A$28:$B$29,2,FALSE)-W$3),IF($G68="L",$N68,$M68),IF($G68="L",$M68,$N68),$B68,$D68))</f>
        <v/>
      </c>
      <c r="X68" s="122" t="str">
        <f>IF(OR($M68="",$N68=""),"",_xlfn.BETA.INV(ABS(VLOOKUP($S$1,VLookups!$A$28:$B$29,2,FALSE)-X$3),IF($G68="L",$N68,$M68),IF($G68="L",$M68,$N68),$B68,$D68))</f>
        <v/>
      </c>
      <c r="Y68" s="121" t="str">
        <f>IF(OR($M68="",$N68=""),"",_xlfn.BETA.INV(ABS(VLOOKUP($S$1,VLookups!$A$28:$B$29,2,FALSE)-Y$3),IF($G68="L",$N68,$M68),IF($G68="L",$M68,$N68),$B68,$D68))</f>
        <v/>
      </c>
      <c r="Z68" s="122" t="str">
        <f>IF(OR($M68="",$N68=""),"",_xlfn.BETA.INV(ABS(VLOOKUP($S$1,VLookups!$A$28:$B$29,2,FALSE)-Z$3),IF($G68="L",$N68,$M68),IF($G68="L",$M68,$N68),$B68,$D68))</f>
        <v/>
      </c>
      <c r="AA68" s="121" t="str">
        <f>IF(OR($M68="",$N68=""),"",_xlfn.BETA.INV(ABS(VLOOKUP($S$1,VLookups!$A$28:$B$29,2,FALSE)-AA$3),IF($G68="L",$N68,$M68),IF($G68="L",$M68,$N68),$B68,$D68))</f>
        <v/>
      </c>
      <c r="AB68" s="122" t="str">
        <f>IF(OR($M68="",$N68=""),"",_xlfn.BETA.INV(ABS(VLOOKUP($S$1,VLookups!$A$28:$B$29,2,FALSE)-AB$3),IF($G68="L",$N68,$M68),IF($G68="L",$M68,$N68),$B68,$D68))</f>
        <v/>
      </c>
      <c r="AC68" s="121" t="str">
        <f>IF(OR($M68="",$N68=""),"",_xlfn.BETA.INV(ABS(VLOOKUP($S$1,VLookups!$A$28:$B$29,2,FALSE)-AC$3),IF($G68="L",$N68,$M68),IF($G68="L",$M68,$N68),$B68,$D68))</f>
        <v/>
      </c>
      <c r="AD68" s="122" t="str">
        <f>IF(OR($M68="",$N68=""),"",_xlfn.BETA.INV(ABS(VLOOKUP($S$1,VLookups!$A$28:$B$29,2,FALSE)-AD$3),IF($G68="L",$N68,$M68),IF($G68="L",$M68,$N68),$B68,$D68))</f>
        <v/>
      </c>
      <c r="AE68" s="121" t="str">
        <f>IF(OR($M68="",$N68=""),"",_xlfn.BETA.INV(ABS(VLOOKUP($S$1,VLookups!$A$28:$B$29,2,FALSE)-AE$3),IF($G68="L",$N68,$M68),IF($G68="L",$M68,$N68),$B68,$D68))</f>
        <v/>
      </c>
      <c r="AF68" s="122" t="str">
        <f>IF(OR($M68="",$N68=""),"",_xlfn.BETA.INV(ABS(VLOOKUP($S$1,VLookups!$A$28:$B$29,2,FALSE)-AF$3),IF($G68="L",$N68,$M68),IF($G68="L",$M68,$N68),$B68,$D68))</f>
        <v/>
      </c>
      <c r="AG68" s="17"/>
      <c r="AH68" s="208" t="str">
        <f t="shared" si="13"/>
        <v/>
      </c>
      <c r="AI68" s="206" t="str">
        <f t="shared" si="14"/>
        <v/>
      </c>
      <c r="AJ68" s="190" t="str">
        <f t="shared" si="89"/>
        <v/>
      </c>
      <c r="AK68" s="190" t="str">
        <f t="shared" si="89"/>
        <v/>
      </c>
      <c r="AL68" s="190" t="str">
        <f t="shared" si="89"/>
        <v/>
      </c>
      <c r="AM68" s="190" t="str">
        <f t="shared" si="89"/>
        <v/>
      </c>
      <c r="AN68" s="190" t="str">
        <f t="shared" si="89"/>
        <v/>
      </c>
      <c r="AO68" s="190" t="str">
        <f t="shared" si="89"/>
        <v/>
      </c>
      <c r="AP68" s="190" t="str">
        <f t="shared" si="89"/>
        <v/>
      </c>
      <c r="AQ68" s="190" t="str">
        <f t="shared" si="89"/>
        <v/>
      </c>
      <c r="AR68" s="190" t="str">
        <f t="shared" si="89"/>
        <v/>
      </c>
      <c r="AS68" s="190" t="str">
        <f t="shared" si="89"/>
        <v/>
      </c>
      <c r="AT68" s="190" t="str">
        <f t="shared" si="89"/>
        <v/>
      </c>
      <c r="AU68" s="190" t="str">
        <f t="shared" si="89"/>
        <v/>
      </c>
      <c r="AV68" s="190" t="str">
        <f t="shared" si="89"/>
        <v/>
      </c>
      <c r="AW68" s="190" t="str">
        <f t="shared" si="89"/>
        <v/>
      </c>
      <c r="AX68" s="190" t="str">
        <f t="shared" si="89"/>
        <v/>
      </c>
      <c r="AY68" s="190" t="str">
        <f t="shared" si="89"/>
        <v/>
      </c>
      <c r="AZ68" s="190" t="str">
        <f t="shared" si="89"/>
        <v/>
      </c>
      <c r="BA68" s="190" t="str">
        <f t="shared" si="89"/>
        <v/>
      </c>
      <c r="BB68" s="190" t="str">
        <f t="shared" si="89"/>
        <v/>
      </c>
      <c r="BC68" s="190" t="str">
        <f t="shared" si="89"/>
        <v/>
      </c>
      <c r="BD68" s="190" t="str">
        <f t="shared" si="89"/>
        <v/>
      </c>
      <c r="BE68" s="190" t="str">
        <f t="shared" si="89"/>
        <v/>
      </c>
      <c r="BF68" s="190" t="str">
        <f t="shared" si="89"/>
        <v/>
      </c>
      <c r="BG68" s="190" t="str">
        <f t="shared" si="89"/>
        <v/>
      </c>
      <c r="BH68" s="190" t="str">
        <f t="shared" si="89"/>
        <v/>
      </c>
      <c r="BI68" s="190" t="str">
        <f t="shared" si="89"/>
        <v/>
      </c>
      <c r="BJ68" s="190" t="str">
        <f t="shared" si="89"/>
        <v/>
      </c>
      <c r="BK68" s="190" t="str">
        <f t="shared" si="89"/>
        <v/>
      </c>
      <c r="BL68" s="190" t="str">
        <f t="shared" si="89"/>
        <v/>
      </c>
      <c r="BM68" s="190" t="str">
        <f t="shared" si="89"/>
        <v/>
      </c>
      <c r="BN68" s="190" t="str">
        <f t="shared" si="89"/>
        <v/>
      </c>
      <c r="BO68" s="190" t="str">
        <f t="shared" si="89"/>
        <v/>
      </c>
      <c r="BP68" s="190" t="str">
        <f t="shared" si="89"/>
        <v/>
      </c>
      <c r="BQ68" s="190" t="str">
        <f t="shared" si="89"/>
        <v/>
      </c>
      <c r="BR68" s="190" t="str">
        <f t="shared" si="89"/>
        <v/>
      </c>
      <c r="BS68" s="190" t="str">
        <f t="shared" si="89"/>
        <v/>
      </c>
      <c r="BT68" s="190" t="str">
        <f t="shared" si="89"/>
        <v/>
      </c>
      <c r="BU68" s="190" t="str">
        <f t="shared" si="89"/>
        <v/>
      </c>
      <c r="BV68" s="190" t="str">
        <f t="shared" si="89"/>
        <v/>
      </c>
      <c r="BW68" s="190" t="str">
        <f t="shared" si="89"/>
        <v/>
      </c>
      <c r="BX68" s="190" t="str">
        <f t="shared" si="89"/>
        <v/>
      </c>
      <c r="BY68" s="190" t="str">
        <f t="shared" si="89"/>
        <v/>
      </c>
      <c r="BZ68" s="190" t="str">
        <f t="shared" si="89"/>
        <v/>
      </c>
      <c r="CA68" s="190" t="str">
        <f t="shared" si="89"/>
        <v/>
      </c>
      <c r="CB68" s="190" t="str">
        <f t="shared" si="89"/>
        <v/>
      </c>
      <c r="CC68" s="190" t="str">
        <f t="shared" si="89"/>
        <v/>
      </c>
      <c r="CD68" s="190" t="str">
        <f t="shared" si="89"/>
        <v/>
      </c>
      <c r="CE68" s="190" t="str">
        <f t="shared" si="89"/>
        <v/>
      </c>
      <c r="CF68" s="190" t="str">
        <f t="shared" si="89"/>
        <v/>
      </c>
      <c r="CG68" s="190" t="str">
        <f t="shared" si="89"/>
        <v/>
      </c>
      <c r="CH68" s="190" t="str">
        <f t="shared" si="89"/>
        <v/>
      </c>
      <c r="CI68" s="190" t="str">
        <f t="shared" si="89"/>
        <v/>
      </c>
      <c r="CJ68" s="190" t="str">
        <f t="shared" si="89"/>
        <v/>
      </c>
      <c r="CK68" s="190" t="str">
        <f t="shared" si="89"/>
        <v/>
      </c>
      <c r="CL68" s="190" t="str">
        <f t="shared" si="89"/>
        <v/>
      </c>
      <c r="CM68" s="190" t="str">
        <f t="shared" si="89"/>
        <v/>
      </c>
      <c r="CN68" s="190" t="str">
        <f t="shared" si="89"/>
        <v/>
      </c>
      <c r="CO68" s="190" t="str">
        <f t="shared" si="89"/>
        <v/>
      </c>
      <c r="CP68" s="190" t="str">
        <f t="shared" si="89"/>
        <v/>
      </c>
      <c r="CQ68" s="190" t="str">
        <f t="shared" si="89"/>
        <v/>
      </c>
      <c r="CR68" s="190" t="str">
        <f t="shared" si="89"/>
        <v/>
      </c>
      <c r="CS68" s="190" t="str">
        <f t="shared" si="89"/>
        <v/>
      </c>
      <c r="CT68" s="190" t="str">
        <f t="shared" si="89"/>
        <v/>
      </c>
      <c r="CU68" s="190" t="str">
        <f t="shared" ref="CU68:ED75" si="97">IF(ISNONTEXT($AH68),CT68+$AH68,"")</f>
        <v/>
      </c>
      <c r="CV68" s="190" t="str">
        <f t="shared" si="97"/>
        <v/>
      </c>
      <c r="CW68" s="190" t="str">
        <f t="shared" si="97"/>
        <v/>
      </c>
      <c r="CX68" s="190" t="str">
        <f t="shared" si="97"/>
        <v/>
      </c>
      <c r="CY68" s="190" t="str">
        <f t="shared" si="97"/>
        <v/>
      </c>
      <c r="CZ68" s="190" t="str">
        <f t="shared" si="97"/>
        <v/>
      </c>
      <c r="DA68" s="190" t="str">
        <f t="shared" si="97"/>
        <v/>
      </c>
      <c r="DB68" s="190" t="str">
        <f t="shared" si="97"/>
        <v/>
      </c>
      <c r="DC68" s="190" t="str">
        <f t="shared" si="97"/>
        <v/>
      </c>
      <c r="DD68" s="190" t="str">
        <f t="shared" si="97"/>
        <v/>
      </c>
      <c r="DE68" s="190" t="str">
        <f t="shared" si="97"/>
        <v/>
      </c>
      <c r="DF68" s="190" t="str">
        <f t="shared" si="97"/>
        <v/>
      </c>
      <c r="DG68" s="190" t="str">
        <f t="shared" si="97"/>
        <v/>
      </c>
      <c r="DH68" s="190" t="str">
        <f t="shared" si="97"/>
        <v/>
      </c>
      <c r="DI68" s="190" t="str">
        <f t="shared" si="97"/>
        <v/>
      </c>
      <c r="DJ68" s="190" t="str">
        <f t="shared" si="97"/>
        <v/>
      </c>
      <c r="DK68" s="190" t="str">
        <f t="shared" si="97"/>
        <v/>
      </c>
      <c r="DL68" s="190" t="str">
        <f t="shared" si="97"/>
        <v/>
      </c>
      <c r="DM68" s="190" t="str">
        <f t="shared" si="97"/>
        <v/>
      </c>
      <c r="DN68" s="190" t="str">
        <f t="shared" si="97"/>
        <v/>
      </c>
      <c r="DO68" s="190" t="str">
        <f t="shared" si="97"/>
        <v/>
      </c>
      <c r="DP68" s="190" t="str">
        <f t="shared" si="97"/>
        <v/>
      </c>
      <c r="DQ68" s="190" t="str">
        <f t="shared" si="97"/>
        <v/>
      </c>
      <c r="DR68" s="190" t="str">
        <f t="shared" si="97"/>
        <v/>
      </c>
      <c r="DS68" s="190" t="str">
        <f t="shared" si="97"/>
        <v/>
      </c>
      <c r="DT68" s="190" t="str">
        <f t="shared" si="97"/>
        <v/>
      </c>
      <c r="DU68" s="190" t="str">
        <f t="shared" si="97"/>
        <v/>
      </c>
      <c r="DV68" s="190" t="str">
        <f t="shared" si="97"/>
        <v/>
      </c>
      <c r="DW68" s="190" t="str">
        <f t="shared" si="97"/>
        <v/>
      </c>
      <c r="DX68" s="190" t="str">
        <f t="shared" si="97"/>
        <v/>
      </c>
      <c r="DY68" s="190" t="str">
        <f t="shared" si="97"/>
        <v/>
      </c>
      <c r="DZ68" s="190" t="str">
        <f t="shared" si="97"/>
        <v/>
      </c>
      <c r="EA68" s="190" t="str">
        <f t="shared" si="97"/>
        <v/>
      </c>
      <c r="EB68" s="190" t="str">
        <f t="shared" si="97"/>
        <v/>
      </c>
      <c r="EC68" s="190" t="str">
        <f t="shared" si="97"/>
        <v/>
      </c>
      <c r="ED68" s="190" t="str">
        <f t="shared" si="97"/>
        <v/>
      </c>
      <c r="EE68" s="206" t="str">
        <f t="shared" si="16"/>
        <v/>
      </c>
      <c r="EF68" s="207" t="e">
        <f t="shared" si="86"/>
        <v>#N/A</v>
      </c>
      <c r="EG68" s="207" t="e">
        <f t="shared" si="86"/>
        <v>#N/A</v>
      </c>
      <c r="EH68" s="207" t="e">
        <f t="shared" si="86"/>
        <v>#N/A</v>
      </c>
      <c r="EI68" s="207" t="e">
        <f t="shared" si="86"/>
        <v>#N/A</v>
      </c>
      <c r="EJ68" s="207" t="e">
        <f t="shared" si="86"/>
        <v>#N/A</v>
      </c>
      <c r="EK68" s="207" t="e">
        <f t="shared" si="86"/>
        <v>#N/A</v>
      </c>
      <c r="EL68" s="207" t="e">
        <f t="shared" si="86"/>
        <v>#N/A</v>
      </c>
      <c r="EM68" s="207" t="e">
        <f t="shared" si="86"/>
        <v>#N/A</v>
      </c>
      <c r="EN68" s="207" t="e">
        <f t="shared" si="86"/>
        <v>#N/A</v>
      </c>
      <c r="EO68" s="207" t="e">
        <f t="shared" si="86"/>
        <v>#N/A</v>
      </c>
      <c r="EP68" s="207" t="e">
        <f t="shared" si="86"/>
        <v>#N/A</v>
      </c>
      <c r="EQ68" s="207" t="e">
        <f t="shared" si="86"/>
        <v>#N/A</v>
      </c>
      <c r="ER68" s="207" t="e">
        <f t="shared" si="86"/>
        <v>#N/A</v>
      </c>
      <c r="ES68" s="207" t="e">
        <f t="shared" si="86"/>
        <v>#N/A</v>
      </c>
      <c r="ET68" s="207" t="e">
        <f t="shared" si="86"/>
        <v>#N/A</v>
      </c>
      <c r="EU68" s="207" t="e">
        <f t="shared" si="65"/>
        <v>#N/A</v>
      </c>
      <c r="EV68" s="207" t="e">
        <f t="shared" si="60"/>
        <v>#N/A</v>
      </c>
      <c r="EW68" s="207" t="e">
        <f t="shared" si="60"/>
        <v>#N/A</v>
      </c>
      <c r="EX68" s="207" t="e">
        <f t="shared" si="60"/>
        <v>#N/A</v>
      </c>
      <c r="EY68" s="207" t="e">
        <f t="shared" si="60"/>
        <v>#N/A</v>
      </c>
      <c r="EZ68" s="207" t="e">
        <f t="shared" si="60"/>
        <v>#N/A</v>
      </c>
      <c r="FA68" s="207" t="e">
        <f t="shared" si="60"/>
        <v>#N/A</v>
      </c>
      <c r="FB68" s="207" t="e">
        <f t="shared" si="60"/>
        <v>#N/A</v>
      </c>
      <c r="FC68" s="207" t="e">
        <f t="shared" si="60"/>
        <v>#N/A</v>
      </c>
      <c r="FD68" s="207" t="e">
        <f t="shared" si="60"/>
        <v>#N/A</v>
      </c>
      <c r="FE68" s="207" t="e">
        <f t="shared" si="60"/>
        <v>#N/A</v>
      </c>
      <c r="FF68" s="207" t="e">
        <f t="shared" si="60"/>
        <v>#N/A</v>
      </c>
      <c r="FG68" s="207" t="e">
        <f t="shared" si="60"/>
        <v>#N/A</v>
      </c>
      <c r="FH68" s="207" t="e">
        <f t="shared" si="60"/>
        <v>#N/A</v>
      </c>
      <c r="FI68" s="207" t="e">
        <f t="shared" si="60"/>
        <v>#N/A</v>
      </c>
      <c r="FJ68" s="207" t="e">
        <f t="shared" si="60"/>
        <v>#N/A</v>
      </c>
      <c r="FK68" s="207" t="e">
        <f t="shared" si="60"/>
        <v>#N/A</v>
      </c>
      <c r="FL68" s="207" t="e">
        <f t="shared" si="88"/>
        <v>#N/A</v>
      </c>
      <c r="FM68" s="207" t="e">
        <f t="shared" si="88"/>
        <v>#N/A</v>
      </c>
      <c r="FN68" s="207" t="e">
        <f t="shared" si="88"/>
        <v>#N/A</v>
      </c>
      <c r="FO68" s="207" t="e">
        <f t="shared" si="88"/>
        <v>#N/A</v>
      </c>
      <c r="FP68" s="207" t="e">
        <f t="shared" si="88"/>
        <v>#N/A</v>
      </c>
      <c r="FQ68" s="207" t="e">
        <f t="shared" si="88"/>
        <v>#N/A</v>
      </c>
      <c r="FR68" s="207" t="e">
        <f t="shared" si="88"/>
        <v>#N/A</v>
      </c>
      <c r="FS68" s="207" t="e">
        <f t="shared" si="76"/>
        <v>#N/A</v>
      </c>
      <c r="FT68" s="207" t="e">
        <f t="shared" si="76"/>
        <v>#N/A</v>
      </c>
      <c r="FU68" s="207" t="e">
        <f t="shared" si="76"/>
        <v>#N/A</v>
      </c>
      <c r="FV68" s="207" t="e">
        <f t="shared" si="76"/>
        <v>#N/A</v>
      </c>
      <c r="FW68" s="207" t="e">
        <f t="shared" si="74"/>
        <v>#N/A</v>
      </c>
      <c r="FX68" s="207" t="e">
        <f t="shared" si="61"/>
        <v>#N/A</v>
      </c>
      <c r="FY68" s="207" t="e">
        <f t="shared" si="61"/>
        <v>#N/A</v>
      </c>
      <c r="FZ68" s="207" t="e">
        <f t="shared" si="61"/>
        <v>#N/A</v>
      </c>
      <c r="GA68" s="207" t="e">
        <f t="shared" si="61"/>
        <v>#N/A</v>
      </c>
      <c r="GB68" s="207" t="e">
        <f t="shared" si="61"/>
        <v>#N/A</v>
      </c>
      <c r="GC68" s="207" t="e">
        <f t="shared" si="61"/>
        <v>#N/A</v>
      </c>
      <c r="GD68" s="207" t="e">
        <f t="shared" si="61"/>
        <v>#N/A</v>
      </c>
      <c r="GE68" s="207" t="e">
        <f t="shared" si="61"/>
        <v>#N/A</v>
      </c>
      <c r="GF68" s="207" t="e">
        <f t="shared" si="61"/>
        <v>#N/A</v>
      </c>
      <c r="GG68" s="207" t="e">
        <f t="shared" si="61"/>
        <v>#N/A</v>
      </c>
      <c r="GH68" s="207" t="e">
        <f t="shared" si="61"/>
        <v>#N/A</v>
      </c>
      <c r="GI68" s="207" t="e">
        <f t="shared" si="61"/>
        <v>#N/A</v>
      </c>
      <c r="GJ68" s="207" t="e">
        <f t="shared" si="61"/>
        <v>#N/A</v>
      </c>
      <c r="GK68" s="207" t="e">
        <f t="shared" si="61"/>
        <v>#N/A</v>
      </c>
      <c r="GL68" s="207" t="e">
        <f t="shared" si="78"/>
        <v>#N/A</v>
      </c>
      <c r="GM68" s="207" t="e">
        <f t="shared" si="78"/>
        <v>#N/A</v>
      </c>
      <c r="GN68" s="207" t="e">
        <f t="shared" si="78"/>
        <v>#N/A</v>
      </c>
      <c r="GO68" s="207" t="e">
        <f t="shared" si="58"/>
        <v>#N/A</v>
      </c>
      <c r="GP68" s="207" t="e">
        <f t="shared" si="58"/>
        <v>#N/A</v>
      </c>
      <c r="GQ68" s="207" t="e">
        <f t="shared" si="58"/>
        <v>#N/A</v>
      </c>
      <c r="GR68" s="207" t="e">
        <f t="shared" si="58"/>
        <v>#N/A</v>
      </c>
      <c r="GS68" s="207" t="e">
        <f t="shared" si="58"/>
        <v>#N/A</v>
      </c>
      <c r="GT68" s="207" t="e">
        <f t="shared" si="58"/>
        <v>#N/A</v>
      </c>
      <c r="GU68" s="207" t="e">
        <f t="shared" si="58"/>
        <v>#N/A</v>
      </c>
      <c r="GV68" s="207" t="e">
        <f t="shared" si="58"/>
        <v>#N/A</v>
      </c>
      <c r="GW68" s="207" t="e">
        <f t="shared" si="58"/>
        <v>#N/A</v>
      </c>
      <c r="GX68" s="207" t="e">
        <f t="shared" si="58"/>
        <v>#N/A</v>
      </c>
      <c r="GY68" s="207" t="e">
        <f t="shared" si="58"/>
        <v>#N/A</v>
      </c>
      <c r="GZ68" s="207" t="e">
        <f t="shared" si="58"/>
        <v>#N/A</v>
      </c>
      <c r="HA68" s="207" t="e">
        <f t="shared" si="58"/>
        <v>#N/A</v>
      </c>
      <c r="HB68" s="207" t="e">
        <f t="shared" si="58"/>
        <v>#N/A</v>
      </c>
      <c r="HC68" s="207" t="e">
        <f t="shared" si="58"/>
        <v>#N/A</v>
      </c>
      <c r="HD68" s="207" t="e">
        <f t="shared" ref="HD68:HO103" si="98">IF(ISNONTEXT($Q68),IF($G68="R",_xlfn.BETA.DIST(DG68,$M68,$N68,FALSE,$B68,$D68),_xlfn.BETA.DIST(DG68,$N68,$M68,FALSE,$B68,$D68)),NA())</f>
        <v>#N/A</v>
      </c>
      <c r="HE68" s="207" t="e">
        <f t="shared" si="77"/>
        <v>#N/A</v>
      </c>
      <c r="HF68" s="207" t="e">
        <f t="shared" si="55"/>
        <v>#N/A</v>
      </c>
      <c r="HG68" s="207" t="e">
        <f t="shared" si="55"/>
        <v>#N/A</v>
      </c>
      <c r="HH68" s="207" t="e">
        <f t="shared" si="55"/>
        <v>#N/A</v>
      </c>
      <c r="HI68" s="207" t="e">
        <f t="shared" si="55"/>
        <v>#N/A</v>
      </c>
      <c r="HJ68" s="207" t="e">
        <f t="shared" si="55"/>
        <v>#N/A</v>
      </c>
      <c r="HK68" s="207" t="e">
        <f t="shared" si="55"/>
        <v>#N/A</v>
      </c>
      <c r="HL68" s="207" t="e">
        <f t="shared" si="55"/>
        <v>#N/A</v>
      </c>
      <c r="HM68" s="207" t="e">
        <f t="shared" si="55"/>
        <v>#N/A</v>
      </c>
      <c r="HN68" s="207" t="e">
        <f t="shared" si="55"/>
        <v>#N/A</v>
      </c>
      <c r="HO68" s="207" t="e">
        <f t="shared" si="55"/>
        <v>#N/A</v>
      </c>
      <c r="HP68" s="207" t="e">
        <f t="shared" si="55"/>
        <v>#N/A</v>
      </c>
      <c r="HQ68" s="207" t="e">
        <f t="shared" si="55"/>
        <v>#N/A</v>
      </c>
      <c r="HR68" s="207" t="e">
        <f t="shared" si="55"/>
        <v>#N/A</v>
      </c>
      <c r="HS68" s="207" t="e">
        <f t="shared" si="55"/>
        <v>#N/A</v>
      </c>
      <c r="HT68" s="207" t="e">
        <f t="shared" si="55"/>
        <v>#N/A</v>
      </c>
      <c r="HU68" s="207" t="e">
        <f t="shared" si="55"/>
        <v>#N/A</v>
      </c>
      <c r="HV68" s="207" t="e">
        <f t="shared" si="81"/>
        <v>#N/A</v>
      </c>
      <c r="HW68" s="207" t="e">
        <f t="shared" si="79"/>
        <v>#N/A</v>
      </c>
      <c r="HX68" s="207" t="e">
        <f t="shared" si="66"/>
        <v>#N/A</v>
      </c>
      <c r="HY68" s="207" t="e">
        <f t="shared" si="63"/>
        <v>#N/A</v>
      </c>
      <c r="HZ68" s="207" t="e">
        <f t="shared" si="63"/>
        <v>#N/A</v>
      </c>
      <c r="IA68" s="207" t="e">
        <f t="shared" si="45"/>
        <v>#N/A</v>
      </c>
      <c r="IB68" s="207" t="e">
        <f t="shared" si="27"/>
        <v>#N/A</v>
      </c>
    </row>
    <row r="69" spans="1:236" hidden="1" x14ac:dyDescent="0.25">
      <c r="A69" s="22">
        <v>66</v>
      </c>
      <c r="B69" s="124"/>
      <c r="C69" s="124"/>
      <c r="D69" s="124"/>
      <c r="E69" s="119" t="str">
        <f t="shared" ref="E69:E103" si="99">IF(OR(ISBLANK(C69),ISBLANK(D69),ISBLANK(B69)),"",IF(OR(B69=0,C69=0,D69=0),-1,IF(AND(B69&gt;0,C69&gt;0,D69&gt;0),IF(OR(C69&gt;B69,C69=B69),IF(OR(D69&gt;C69,D69=C69),1,-1),-1))))</f>
        <v/>
      </c>
      <c r="F69" s="23" t="str">
        <f t="shared" ref="F69:F103" si="100">IF(AND(B69&gt;0,C69&gt;0,D69&gt;0),MIN(((C69-B69)/(D69-B69))*100,((D69-C69)/(D69-B69))*100),"")</f>
        <v/>
      </c>
      <c r="G69" s="24" t="str">
        <f t="shared" ref="G69:G103" si="101">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si="91"/>
        <v/>
      </c>
      <c r="K69" s="26"/>
      <c r="L69" s="24" t="str">
        <f>IF(OR(F69="",K69=""),"",MATCH(K69,Confidence!$A$1:$A$10,0))</f>
        <v/>
      </c>
      <c r="M69" s="27" t="str">
        <f t="shared" si="92"/>
        <v/>
      </c>
      <c r="N69" s="27" t="str">
        <f t="shared" si="93"/>
        <v/>
      </c>
      <c r="O69" s="24"/>
      <c r="P69" s="111" t="str">
        <f t="shared" si="94"/>
        <v/>
      </c>
      <c r="Q69" s="111" t="str">
        <f t="shared" si="95"/>
        <v/>
      </c>
      <c r="R69" s="39" t="str">
        <f t="shared" si="96"/>
        <v/>
      </c>
      <c r="S69" s="124"/>
      <c r="T69" s="218" t="str">
        <f>IF(AND(B69&gt;0,C69&gt;0,D69&gt;0,M69&gt;0,N69&gt;0,S69&gt;0,NOT(K69="")),ABS(VLOOKUP($S$1,VLookups!$A$28:$B$29,2,FALSE)-_xlfn.BETA.DIST(S69,IF(G69="L",N69,M69),IF(G69="L",M69,N69),TRUE,B69,D69)),"")</f>
        <v/>
      </c>
      <c r="U69" s="121" t="str">
        <f>IF(OR($M69="",$N69=""),"",_xlfn.BETA.INV(ABS(VLOOKUP($S$1,VLookups!$A$28:$B$29,2,FALSE)-U$3),IF($G69="L",$N69,$M69),IF($G69="L",$M69,$N69),$B69,$D69))</f>
        <v/>
      </c>
      <c r="V69" s="122" t="str">
        <f>IF(OR($M69="",$N69=""),"",_xlfn.BETA.INV(ABS(VLOOKUP($S$1,VLookups!$A$28:$B$29,2,FALSE)-V$3),IF($G69="L",$N69,$M69),IF($G69="L",$M69,$N69),$B69,$D69))</f>
        <v/>
      </c>
      <c r="W69" s="121" t="str">
        <f>IF(OR($M69="",$N69=""),"",_xlfn.BETA.INV(ABS(VLOOKUP($S$1,VLookups!$A$28:$B$29,2,FALSE)-W$3),IF($G69="L",$N69,$M69),IF($G69="L",$M69,$N69),$B69,$D69))</f>
        <v/>
      </c>
      <c r="X69" s="122" t="str">
        <f>IF(OR($M69="",$N69=""),"",_xlfn.BETA.INV(ABS(VLOOKUP($S$1,VLookups!$A$28:$B$29,2,FALSE)-X$3),IF($G69="L",$N69,$M69),IF($G69="L",$M69,$N69),$B69,$D69))</f>
        <v/>
      </c>
      <c r="Y69" s="121" t="str">
        <f>IF(OR($M69="",$N69=""),"",_xlfn.BETA.INV(ABS(VLOOKUP($S$1,VLookups!$A$28:$B$29,2,FALSE)-Y$3),IF($G69="L",$N69,$M69),IF($G69="L",$M69,$N69),$B69,$D69))</f>
        <v/>
      </c>
      <c r="Z69" s="122" t="str">
        <f>IF(OR($M69="",$N69=""),"",_xlfn.BETA.INV(ABS(VLOOKUP($S$1,VLookups!$A$28:$B$29,2,FALSE)-Z$3),IF($G69="L",$N69,$M69),IF($G69="L",$M69,$N69),$B69,$D69))</f>
        <v/>
      </c>
      <c r="AA69" s="121" t="str">
        <f>IF(OR($M69="",$N69=""),"",_xlfn.BETA.INV(ABS(VLOOKUP($S$1,VLookups!$A$28:$B$29,2,FALSE)-AA$3),IF($G69="L",$N69,$M69),IF($G69="L",$M69,$N69),$B69,$D69))</f>
        <v/>
      </c>
      <c r="AB69" s="122" t="str">
        <f>IF(OR($M69="",$N69=""),"",_xlfn.BETA.INV(ABS(VLOOKUP($S$1,VLookups!$A$28:$B$29,2,FALSE)-AB$3),IF($G69="L",$N69,$M69),IF($G69="L",$M69,$N69),$B69,$D69))</f>
        <v/>
      </c>
      <c r="AC69" s="121" t="str">
        <f>IF(OR($M69="",$N69=""),"",_xlfn.BETA.INV(ABS(VLOOKUP($S$1,VLookups!$A$28:$B$29,2,FALSE)-AC$3),IF($G69="L",$N69,$M69),IF($G69="L",$M69,$N69),$B69,$D69))</f>
        <v/>
      </c>
      <c r="AD69" s="122" t="str">
        <f>IF(OR($M69="",$N69=""),"",_xlfn.BETA.INV(ABS(VLOOKUP($S$1,VLookups!$A$28:$B$29,2,FALSE)-AD$3),IF($G69="L",$N69,$M69),IF($G69="L",$M69,$N69),$B69,$D69))</f>
        <v/>
      </c>
      <c r="AE69" s="121" t="str">
        <f>IF(OR($M69="",$N69=""),"",_xlfn.BETA.INV(ABS(VLOOKUP($S$1,VLookups!$A$28:$B$29,2,FALSE)-AE$3),IF($G69="L",$N69,$M69),IF($G69="L",$M69,$N69),$B69,$D69))</f>
        <v/>
      </c>
      <c r="AF69" s="122" t="str">
        <f>IF(OR($M69="",$N69=""),"",_xlfn.BETA.INV(ABS(VLOOKUP($S$1,VLookups!$A$28:$B$29,2,FALSE)-AF$3),IF($G69="L",$N69,$M69),IF($G69="L",$M69,$N69),$B69,$D69))</f>
        <v/>
      </c>
      <c r="AG69" s="17"/>
      <c r="AH69" s="208" t="str">
        <f t="shared" ref="AH69:AH103" si="102">IF(AND(B69&gt;0,C69&gt;0,D69&gt;0),ABS(D69-B69)/100,"")</f>
        <v/>
      </c>
      <c r="AI69" s="206" t="str">
        <f t="shared" ref="AI69:AI103" si="103">IF(ISNONTEXT($AH69),B69,"")</f>
        <v/>
      </c>
      <c r="AJ69" s="190" t="str">
        <f t="shared" ref="AJ69:CU72" si="104">IF(ISNONTEXT($AH69),AI69+$AH69,"")</f>
        <v/>
      </c>
      <c r="AK69" s="190" t="str">
        <f t="shared" si="104"/>
        <v/>
      </c>
      <c r="AL69" s="190" t="str">
        <f t="shared" si="104"/>
        <v/>
      </c>
      <c r="AM69" s="190" t="str">
        <f t="shared" si="104"/>
        <v/>
      </c>
      <c r="AN69" s="190" t="str">
        <f t="shared" si="104"/>
        <v/>
      </c>
      <c r="AO69" s="190" t="str">
        <f t="shared" si="104"/>
        <v/>
      </c>
      <c r="AP69" s="190" t="str">
        <f t="shared" si="104"/>
        <v/>
      </c>
      <c r="AQ69" s="190" t="str">
        <f t="shared" si="104"/>
        <v/>
      </c>
      <c r="AR69" s="190" t="str">
        <f t="shared" si="104"/>
        <v/>
      </c>
      <c r="AS69" s="190" t="str">
        <f t="shared" si="104"/>
        <v/>
      </c>
      <c r="AT69" s="190" t="str">
        <f t="shared" si="104"/>
        <v/>
      </c>
      <c r="AU69" s="190" t="str">
        <f t="shared" si="104"/>
        <v/>
      </c>
      <c r="AV69" s="190" t="str">
        <f t="shared" si="104"/>
        <v/>
      </c>
      <c r="AW69" s="190" t="str">
        <f t="shared" si="104"/>
        <v/>
      </c>
      <c r="AX69" s="190" t="str">
        <f t="shared" si="104"/>
        <v/>
      </c>
      <c r="AY69" s="190" t="str">
        <f t="shared" si="104"/>
        <v/>
      </c>
      <c r="AZ69" s="190" t="str">
        <f t="shared" si="104"/>
        <v/>
      </c>
      <c r="BA69" s="190" t="str">
        <f t="shared" si="104"/>
        <v/>
      </c>
      <c r="BB69" s="190" t="str">
        <f t="shared" si="104"/>
        <v/>
      </c>
      <c r="BC69" s="190" t="str">
        <f t="shared" si="104"/>
        <v/>
      </c>
      <c r="BD69" s="190" t="str">
        <f t="shared" si="104"/>
        <v/>
      </c>
      <c r="BE69" s="190" t="str">
        <f t="shared" si="104"/>
        <v/>
      </c>
      <c r="BF69" s="190" t="str">
        <f t="shared" si="104"/>
        <v/>
      </c>
      <c r="BG69" s="190" t="str">
        <f t="shared" si="104"/>
        <v/>
      </c>
      <c r="BH69" s="190" t="str">
        <f t="shared" si="104"/>
        <v/>
      </c>
      <c r="BI69" s="190" t="str">
        <f t="shared" si="104"/>
        <v/>
      </c>
      <c r="BJ69" s="190" t="str">
        <f t="shared" si="104"/>
        <v/>
      </c>
      <c r="BK69" s="190" t="str">
        <f t="shared" si="104"/>
        <v/>
      </c>
      <c r="BL69" s="190" t="str">
        <f t="shared" si="104"/>
        <v/>
      </c>
      <c r="BM69" s="190" t="str">
        <f t="shared" si="104"/>
        <v/>
      </c>
      <c r="BN69" s="190" t="str">
        <f t="shared" si="104"/>
        <v/>
      </c>
      <c r="BO69" s="190" t="str">
        <f t="shared" si="104"/>
        <v/>
      </c>
      <c r="BP69" s="190" t="str">
        <f t="shared" si="104"/>
        <v/>
      </c>
      <c r="BQ69" s="190" t="str">
        <f t="shared" si="104"/>
        <v/>
      </c>
      <c r="BR69" s="190" t="str">
        <f t="shared" si="104"/>
        <v/>
      </c>
      <c r="BS69" s="190" t="str">
        <f t="shared" si="104"/>
        <v/>
      </c>
      <c r="BT69" s="190" t="str">
        <f t="shared" si="104"/>
        <v/>
      </c>
      <c r="BU69" s="190" t="str">
        <f t="shared" si="104"/>
        <v/>
      </c>
      <c r="BV69" s="190" t="str">
        <f t="shared" si="104"/>
        <v/>
      </c>
      <c r="BW69" s="190" t="str">
        <f t="shared" si="104"/>
        <v/>
      </c>
      <c r="BX69" s="190" t="str">
        <f t="shared" si="104"/>
        <v/>
      </c>
      <c r="BY69" s="190" t="str">
        <f t="shared" si="104"/>
        <v/>
      </c>
      <c r="BZ69" s="190" t="str">
        <f t="shared" si="104"/>
        <v/>
      </c>
      <c r="CA69" s="190" t="str">
        <f t="shared" si="104"/>
        <v/>
      </c>
      <c r="CB69" s="190" t="str">
        <f t="shared" si="104"/>
        <v/>
      </c>
      <c r="CC69" s="190" t="str">
        <f t="shared" si="104"/>
        <v/>
      </c>
      <c r="CD69" s="190" t="str">
        <f t="shared" si="104"/>
        <v/>
      </c>
      <c r="CE69" s="190" t="str">
        <f t="shared" si="104"/>
        <v/>
      </c>
      <c r="CF69" s="190" t="str">
        <f t="shared" si="104"/>
        <v/>
      </c>
      <c r="CG69" s="190" t="str">
        <f t="shared" si="104"/>
        <v/>
      </c>
      <c r="CH69" s="190" t="str">
        <f t="shared" si="104"/>
        <v/>
      </c>
      <c r="CI69" s="190" t="str">
        <f t="shared" si="104"/>
        <v/>
      </c>
      <c r="CJ69" s="190" t="str">
        <f t="shared" si="104"/>
        <v/>
      </c>
      <c r="CK69" s="190" t="str">
        <f t="shared" si="104"/>
        <v/>
      </c>
      <c r="CL69" s="190" t="str">
        <f t="shared" si="104"/>
        <v/>
      </c>
      <c r="CM69" s="190" t="str">
        <f t="shared" si="104"/>
        <v/>
      </c>
      <c r="CN69" s="190" t="str">
        <f t="shared" si="104"/>
        <v/>
      </c>
      <c r="CO69" s="190" t="str">
        <f t="shared" si="104"/>
        <v/>
      </c>
      <c r="CP69" s="190" t="str">
        <f t="shared" si="104"/>
        <v/>
      </c>
      <c r="CQ69" s="190" t="str">
        <f t="shared" si="104"/>
        <v/>
      </c>
      <c r="CR69" s="190" t="str">
        <f t="shared" si="104"/>
        <v/>
      </c>
      <c r="CS69" s="190" t="str">
        <f t="shared" si="104"/>
        <v/>
      </c>
      <c r="CT69" s="190" t="str">
        <f t="shared" si="104"/>
        <v/>
      </c>
      <c r="CU69" s="190" t="str">
        <f t="shared" si="104"/>
        <v/>
      </c>
      <c r="CV69" s="190" t="str">
        <f t="shared" si="97"/>
        <v/>
      </c>
      <c r="CW69" s="190" t="str">
        <f t="shared" si="97"/>
        <v/>
      </c>
      <c r="CX69" s="190" t="str">
        <f t="shared" si="97"/>
        <v/>
      </c>
      <c r="CY69" s="190" t="str">
        <f t="shared" si="97"/>
        <v/>
      </c>
      <c r="CZ69" s="190" t="str">
        <f t="shared" si="97"/>
        <v/>
      </c>
      <c r="DA69" s="190" t="str">
        <f t="shared" si="97"/>
        <v/>
      </c>
      <c r="DB69" s="190" t="str">
        <f t="shared" si="97"/>
        <v/>
      </c>
      <c r="DC69" s="190" t="str">
        <f t="shared" si="97"/>
        <v/>
      </c>
      <c r="DD69" s="190" t="str">
        <f t="shared" si="97"/>
        <v/>
      </c>
      <c r="DE69" s="190" t="str">
        <f t="shared" si="97"/>
        <v/>
      </c>
      <c r="DF69" s="190" t="str">
        <f t="shared" si="97"/>
        <v/>
      </c>
      <c r="DG69" s="190" t="str">
        <f t="shared" si="97"/>
        <v/>
      </c>
      <c r="DH69" s="190" t="str">
        <f t="shared" si="97"/>
        <v/>
      </c>
      <c r="DI69" s="190" t="str">
        <f t="shared" si="97"/>
        <v/>
      </c>
      <c r="DJ69" s="190" t="str">
        <f t="shared" si="97"/>
        <v/>
      </c>
      <c r="DK69" s="190" t="str">
        <f t="shared" si="97"/>
        <v/>
      </c>
      <c r="DL69" s="190" t="str">
        <f t="shared" si="97"/>
        <v/>
      </c>
      <c r="DM69" s="190" t="str">
        <f t="shared" si="97"/>
        <v/>
      </c>
      <c r="DN69" s="190" t="str">
        <f t="shared" si="97"/>
        <v/>
      </c>
      <c r="DO69" s="190" t="str">
        <f t="shared" si="97"/>
        <v/>
      </c>
      <c r="DP69" s="190" t="str">
        <f t="shared" si="97"/>
        <v/>
      </c>
      <c r="DQ69" s="190" t="str">
        <f t="shared" si="97"/>
        <v/>
      </c>
      <c r="DR69" s="190" t="str">
        <f t="shared" si="97"/>
        <v/>
      </c>
      <c r="DS69" s="190" t="str">
        <f t="shared" si="97"/>
        <v/>
      </c>
      <c r="DT69" s="190" t="str">
        <f t="shared" si="97"/>
        <v/>
      </c>
      <c r="DU69" s="190" t="str">
        <f t="shared" si="97"/>
        <v/>
      </c>
      <c r="DV69" s="190" t="str">
        <f t="shared" si="97"/>
        <v/>
      </c>
      <c r="DW69" s="190" t="str">
        <f t="shared" si="97"/>
        <v/>
      </c>
      <c r="DX69" s="190" t="str">
        <f t="shared" si="97"/>
        <v/>
      </c>
      <c r="DY69" s="190" t="str">
        <f t="shared" si="97"/>
        <v/>
      </c>
      <c r="DZ69" s="190" t="str">
        <f t="shared" si="97"/>
        <v/>
      </c>
      <c r="EA69" s="190" t="str">
        <f t="shared" si="97"/>
        <v/>
      </c>
      <c r="EB69" s="190" t="str">
        <f t="shared" si="97"/>
        <v/>
      </c>
      <c r="EC69" s="190" t="str">
        <f t="shared" si="97"/>
        <v/>
      </c>
      <c r="ED69" s="190" t="str">
        <f t="shared" si="97"/>
        <v/>
      </c>
      <c r="EE69" s="206" t="str">
        <f t="shared" ref="EE69:EE103" si="105">IF(ISNONTEXT($AH69),D69-0.001,"")</f>
        <v/>
      </c>
      <c r="EF69" s="207" t="e">
        <f t="shared" si="86"/>
        <v>#N/A</v>
      </c>
      <c r="EG69" s="207" t="e">
        <f t="shared" si="86"/>
        <v>#N/A</v>
      </c>
      <c r="EH69" s="207" t="e">
        <f t="shared" si="86"/>
        <v>#N/A</v>
      </c>
      <c r="EI69" s="207" t="e">
        <f t="shared" si="86"/>
        <v>#N/A</v>
      </c>
      <c r="EJ69" s="207" t="e">
        <f t="shared" si="86"/>
        <v>#N/A</v>
      </c>
      <c r="EK69" s="207" t="e">
        <f t="shared" si="86"/>
        <v>#N/A</v>
      </c>
      <c r="EL69" s="207" t="e">
        <f t="shared" si="86"/>
        <v>#N/A</v>
      </c>
      <c r="EM69" s="207" t="e">
        <f t="shared" si="86"/>
        <v>#N/A</v>
      </c>
      <c r="EN69" s="207" t="e">
        <f t="shared" si="86"/>
        <v>#N/A</v>
      </c>
      <c r="EO69" s="207" t="e">
        <f t="shared" si="86"/>
        <v>#N/A</v>
      </c>
      <c r="EP69" s="207" t="e">
        <f t="shared" si="86"/>
        <v>#N/A</v>
      </c>
      <c r="EQ69" s="207" t="e">
        <f t="shared" si="86"/>
        <v>#N/A</v>
      </c>
      <c r="ER69" s="207" t="e">
        <f t="shared" si="86"/>
        <v>#N/A</v>
      </c>
      <c r="ES69" s="207" t="e">
        <f t="shared" si="86"/>
        <v>#N/A</v>
      </c>
      <c r="ET69" s="207" t="e">
        <f t="shared" si="86"/>
        <v>#N/A</v>
      </c>
      <c r="EU69" s="207" t="e">
        <f t="shared" si="65"/>
        <v>#N/A</v>
      </c>
      <c r="EV69" s="207" t="e">
        <f t="shared" si="60"/>
        <v>#N/A</v>
      </c>
      <c r="EW69" s="207" t="e">
        <f t="shared" si="60"/>
        <v>#N/A</v>
      </c>
      <c r="EX69" s="207" t="e">
        <f t="shared" si="60"/>
        <v>#N/A</v>
      </c>
      <c r="EY69" s="207" t="e">
        <f t="shared" si="60"/>
        <v>#N/A</v>
      </c>
      <c r="EZ69" s="207" t="e">
        <f t="shared" si="60"/>
        <v>#N/A</v>
      </c>
      <c r="FA69" s="207" t="e">
        <f t="shared" si="60"/>
        <v>#N/A</v>
      </c>
      <c r="FB69" s="207" t="e">
        <f t="shared" si="60"/>
        <v>#N/A</v>
      </c>
      <c r="FC69" s="207" t="e">
        <f t="shared" si="60"/>
        <v>#N/A</v>
      </c>
      <c r="FD69" s="207" t="e">
        <f t="shared" si="60"/>
        <v>#N/A</v>
      </c>
      <c r="FE69" s="207" t="e">
        <f t="shared" si="60"/>
        <v>#N/A</v>
      </c>
      <c r="FF69" s="207" t="e">
        <f t="shared" si="60"/>
        <v>#N/A</v>
      </c>
      <c r="FG69" s="207" t="e">
        <f t="shared" si="60"/>
        <v>#N/A</v>
      </c>
      <c r="FH69" s="207" t="e">
        <f t="shared" si="60"/>
        <v>#N/A</v>
      </c>
      <c r="FI69" s="207" t="e">
        <f t="shared" si="60"/>
        <v>#N/A</v>
      </c>
      <c r="FJ69" s="207" t="e">
        <f t="shared" si="60"/>
        <v>#N/A</v>
      </c>
      <c r="FK69" s="207" t="e">
        <f t="shared" si="60"/>
        <v>#N/A</v>
      </c>
      <c r="FL69" s="207" t="e">
        <f t="shared" si="88"/>
        <v>#N/A</v>
      </c>
      <c r="FM69" s="207" t="e">
        <f t="shared" si="88"/>
        <v>#N/A</v>
      </c>
      <c r="FN69" s="207" t="e">
        <f t="shared" si="88"/>
        <v>#N/A</v>
      </c>
      <c r="FO69" s="207" t="e">
        <f t="shared" si="88"/>
        <v>#N/A</v>
      </c>
      <c r="FP69" s="207" t="e">
        <f t="shared" si="88"/>
        <v>#N/A</v>
      </c>
      <c r="FQ69" s="207" t="e">
        <f t="shared" si="88"/>
        <v>#N/A</v>
      </c>
      <c r="FR69" s="207" t="e">
        <f t="shared" si="88"/>
        <v>#N/A</v>
      </c>
      <c r="FS69" s="207" t="e">
        <f t="shared" si="76"/>
        <v>#N/A</v>
      </c>
      <c r="FT69" s="207" t="e">
        <f t="shared" si="76"/>
        <v>#N/A</v>
      </c>
      <c r="FU69" s="207" t="e">
        <f t="shared" si="76"/>
        <v>#N/A</v>
      </c>
      <c r="FV69" s="207" t="e">
        <f t="shared" si="76"/>
        <v>#N/A</v>
      </c>
      <c r="FW69" s="207" t="e">
        <f t="shared" si="74"/>
        <v>#N/A</v>
      </c>
      <c r="FX69" s="207" t="e">
        <f t="shared" si="61"/>
        <v>#N/A</v>
      </c>
      <c r="FY69" s="207" t="e">
        <f t="shared" si="61"/>
        <v>#N/A</v>
      </c>
      <c r="FZ69" s="207" t="e">
        <f t="shared" si="61"/>
        <v>#N/A</v>
      </c>
      <c r="GA69" s="207" t="e">
        <f t="shared" si="61"/>
        <v>#N/A</v>
      </c>
      <c r="GB69" s="207" t="e">
        <f t="shared" si="61"/>
        <v>#N/A</v>
      </c>
      <c r="GC69" s="207" t="e">
        <f t="shared" si="61"/>
        <v>#N/A</v>
      </c>
      <c r="GD69" s="207" t="e">
        <f t="shared" si="61"/>
        <v>#N/A</v>
      </c>
      <c r="GE69" s="207" t="e">
        <f t="shared" si="61"/>
        <v>#N/A</v>
      </c>
      <c r="GF69" s="207" t="e">
        <f t="shared" si="61"/>
        <v>#N/A</v>
      </c>
      <c r="GG69" s="207" t="e">
        <f t="shared" si="61"/>
        <v>#N/A</v>
      </c>
      <c r="GH69" s="207" t="e">
        <f t="shared" si="61"/>
        <v>#N/A</v>
      </c>
      <c r="GI69" s="207" t="e">
        <f t="shared" si="61"/>
        <v>#N/A</v>
      </c>
      <c r="GJ69" s="207" t="e">
        <f t="shared" si="61"/>
        <v>#N/A</v>
      </c>
      <c r="GK69" s="207" t="e">
        <f t="shared" si="61"/>
        <v>#N/A</v>
      </c>
      <c r="GL69" s="207" t="e">
        <f t="shared" si="78"/>
        <v>#N/A</v>
      </c>
      <c r="GM69" s="207" t="e">
        <f t="shared" si="78"/>
        <v>#N/A</v>
      </c>
      <c r="GN69" s="207" t="e">
        <f t="shared" si="78"/>
        <v>#N/A</v>
      </c>
      <c r="GO69" s="207" t="e">
        <f t="shared" si="78"/>
        <v>#N/A</v>
      </c>
      <c r="GP69" s="207" t="e">
        <f t="shared" si="78"/>
        <v>#N/A</v>
      </c>
      <c r="GQ69" s="207" t="e">
        <f t="shared" si="78"/>
        <v>#N/A</v>
      </c>
      <c r="GR69" s="207" t="e">
        <f t="shared" si="78"/>
        <v>#N/A</v>
      </c>
      <c r="GS69" s="207" t="e">
        <f t="shared" si="78"/>
        <v>#N/A</v>
      </c>
      <c r="GT69" s="207" t="e">
        <f t="shared" si="78"/>
        <v>#N/A</v>
      </c>
      <c r="GU69" s="207" t="e">
        <f t="shared" si="78"/>
        <v>#N/A</v>
      </c>
      <c r="GV69" s="207" t="e">
        <f t="shared" si="78"/>
        <v>#N/A</v>
      </c>
      <c r="GW69" s="207" t="e">
        <f t="shared" si="78"/>
        <v>#N/A</v>
      </c>
      <c r="GX69" s="207" t="e">
        <f t="shared" si="78"/>
        <v>#N/A</v>
      </c>
      <c r="GY69" s="207" t="e">
        <f t="shared" si="78"/>
        <v>#N/A</v>
      </c>
      <c r="GZ69" s="207" t="e">
        <f t="shared" si="78"/>
        <v>#N/A</v>
      </c>
      <c r="HA69" s="207" t="e">
        <f t="shared" si="78"/>
        <v>#N/A</v>
      </c>
      <c r="HB69" s="207" t="e">
        <f t="shared" ref="HB69:HC103" si="106">IF(ISNONTEXT($Q69),IF($G69="R",_xlfn.BETA.DIST(DE69,$M69,$N69,FALSE,$B69,$D69),_xlfn.BETA.DIST(DE69,$N69,$M69,FALSE,$B69,$D69)),NA())</f>
        <v>#N/A</v>
      </c>
      <c r="HC69" s="207" t="e">
        <f t="shared" si="106"/>
        <v>#N/A</v>
      </c>
      <c r="HD69" s="207" t="e">
        <f t="shared" si="98"/>
        <v>#N/A</v>
      </c>
      <c r="HE69" s="207" t="e">
        <f t="shared" si="77"/>
        <v>#N/A</v>
      </c>
      <c r="HF69" s="207" t="e">
        <f t="shared" si="55"/>
        <v>#N/A</v>
      </c>
      <c r="HG69" s="207" t="e">
        <f t="shared" si="55"/>
        <v>#N/A</v>
      </c>
      <c r="HH69" s="207" t="e">
        <f t="shared" si="55"/>
        <v>#N/A</v>
      </c>
      <c r="HI69" s="207" t="e">
        <f t="shared" si="55"/>
        <v>#N/A</v>
      </c>
      <c r="HJ69" s="207" t="e">
        <f t="shared" si="55"/>
        <v>#N/A</v>
      </c>
      <c r="HK69" s="207" t="e">
        <f t="shared" si="55"/>
        <v>#N/A</v>
      </c>
      <c r="HL69" s="207" t="e">
        <f t="shared" si="55"/>
        <v>#N/A</v>
      </c>
      <c r="HM69" s="207" t="e">
        <f t="shared" si="55"/>
        <v>#N/A</v>
      </c>
      <c r="HN69" s="207" t="e">
        <f t="shared" si="55"/>
        <v>#N/A</v>
      </c>
      <c r="HO69" s="207" t="e">
        <f t="shared" si="55"/>
        <v>#N/A</v>
      </c>
      <c r="HP69" s="207" t="e">
        <f t="shared" si="55"/>
        <v>#N/A</v>
      </c>
      <c r="HQ69" s="207" t="e">
        <f t="shared" ref="HQ69:HU103" si="107">IF(ISNONTEXT($Q69),IF($G69="R",_xlfn.BETA.DIST(DT69,$M69,$N69,FALSE,$B69,$D69),_xlfn.BETA.DIST(DT69,$N69,$M69,FALSE,$B69,$D69)),NA())</f>
        <v>#N/A</v>
      </c>
      <c r="HR69" s="207" t="e">
        <f t="shared" si="107"/>
        <v>#N/A</v>
      </c>
      <c r="HS69" s="207" t="e">
        <f t="shared" si="107"/>
        <v>#N/A</v>
      </c>
      <c r="HT69" s="207" t="e">
        <f t="shared" si="107"/>
        <v>#N/A</v>
      </c>
      <c r="HU69" s="207" t="e">
        <f t="shared" si="107"/>
        <v>#N/A</v>
      </c>
      <c r="HV69" s="207" t="e">
        <f t="shared" si="81"/>
        <v>#N/A</v>
      </c>
      <c r="HW69" s="207" t="e">
        <f t="shared" si="79"/>
        <v>#N/A</v>
      </c>
      <c r="HX69" s="207" t="e">
        <f t="shared" si="66"/>
        <v>#N/A</v>
      </c>
      <c r="HY69" s="207" t="e">
        <f t="shared" si="63"/>
        <v>#N/A</v>
      </c>
      <c r="HZ69" s="207" t="e">
        <f t="shared" si="63"/>
        <v>#N/A</v>
      </c>
      <c r="IA69" s="207" t="e">
        <f t="shared" si="45"/>
        <v>#N/A</v>
      </c>
      <c r="IB69" s="207" t="e">
        <f t="shared" si="27"/>
        <v>#N/A</v>
      </c>
    </row>
    <row r="70" spans="1:236" hidden="1" x14ac:dyDescent="0.25">
      <c r="A70" s="22">
        <v>67</v>
      </c>
      <c r="B70" s="124"/>
      <c r="C70" s="124"/>
      <c r="D70" s="124"/>
      <c r="E70" s="119" t="str">
        <f t="shared" si="99"/>
        <v/>
      </c>
      <c r="F70" s="23" t="str">
        <f t="shared" si="100"/>
        <v/>
      </c>
      <c r="G70" s="24" t="str">
        <f t="shared" si="101"/>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91"/>
        <v/>
      </c>
      <c r="K70" s="26"/>
      <c r="L70" s="24" t="str">
        <f>IF(OR(F70="",K70=""),"",MATCH(K70,Confidence!$A$1:$A$10,0))</f>
        <v/>
      </c>
      <c r="M70" s="27" t="str">
        <f t="shared" si="92"/>
        <v/>
      </c>
      <c r="N70" s="27" t="str">
        <f t="shared" si="93"/>
        <v/>
      </c>
      <c r="O70" s="24"/>
      <c r="P70" s="111" t="str">
        <f t="shared" si="94"/>
        <v/>
      </c>
      <c r="Q70" s="111" t="str">
        <f t="shared" si="95"/>
        <v/>
      </c>
      <c r="R70" s="39" t="str">
        <f t="shared" si="96"/>
        <v/>
      </c>
      <c r="S70" s="124"/>
      <c r="T70" s="218" t="str">
        <f>IF(AND(B70&gt;0,C70&gt;0,D70&gt;0,M70&gt;0,N70&gt;0,S70&gt;0,NOT(K70="")),ABS(VLOOKUP($S$1,VLookups!$A$28:$B$29,2,FALSE)-_xlfn.BETA.DIST(S70,IF(G70="L",N70,M70),IF(G70="L",M70,N70),TRUE,B70,D70)),"")</f>
        <v/>
      </c>
      <c r="U70" s="121" t="str">
        <f>IF(OR($M70="",$N70=""),"",_xlfn.BETA.INV(ABS(VLOOKUP($S$1,VLookups!$A$28:$B$29,2,FALSE)-U$3),IF($G70="L",$N70,$M70),IF($G70="L",$M70,$N70),$B70,$D70))</f>
        <v/>
      </c>
      <c r="V70" s="122" t="str">
        <f>IF(OR($M70="",$N70=""),"",_xlfn.BETA.INV(ABS(VLOOKUP($S$1,VLookups!$A$28:$B$29,2,FALSE)-V$3),IF($G70="L",$N70,$M70),IF($G70="L",$M70,$N70),$B70,$D70))</f>
        <v/>
      </c>
      <c r="W70" s="121" t="str">
        <f>IF(OR($M70="",$N70=""),"",_xlfn.BETA.INV(ABS(VLOOKUP($S$1,VLookups!$A$28:$B$29,2,FALSE)-W$3),IF($G70="L",$N70,$M70),IF($G70="L",$M70,$N70),$B70,$D70))</f>
        <v/>
      </c>
      <c r="X70" s="122" t="str">
        <f>IF(OR($M70="",$N70=""),"",_xlfn.BETA.INV(ABS(VLOOKUP($S$1,VLookups!$A$28:$B$29,2,FALSE)-X$3),IF($G70="L",$N70,$M70),IF($G70="L",$M70,$N70),$B70,$D70))</f>
        <v/>
      </c>
      <c r="Y70" s="121" t="str">
        <f>IF(OR($M70="",$N70=""),"",_xlfn.BETA.INV(ABS(VLOOKUP($S$1,VLookups!$A$28:$B$29,2,FALSE)-Y$3),IF($G70="L",$N70,$M70),IF($G70="L",$M70,$N70),$B70,$D70))</f>
        <v/>
      </c>
      <c r="Z70" s="122" t="str">
        <f>IF(OR($M70="",$N70=""),"",_xlfn.BETA.INV(ABS(VLOOKUP($S$1,VLookups!$A$28:$B$29,2,FALSE)-Z$3),IF($G70="L",$N70,$M70),IF($G70="L",$M70,$N70),$B70,$D70))</f>
        <v/>
      </c>
      <c r="AA70" s="121" t="str">
        <f>IF(OR($M70="",$N70=""),"",_xlfn.BETA.INV(ABS(VLOOKUP($S$1,VLookups!$A$28:$B$29,2,FALSE)-AA$3),IF($G70="L",$N70,$M70),IF($G70="L",$M70,$N70),$B70,$D70))</f>
        <v/>
      </c>
      <c r="AB70" s="122" t="str">
        <f>IF(OR($M70="",$N70=""),"",_xlfn.BETA.INV(ABS(VLOOKUP($S$1,VLookups!$A$28:$B$29,2,FALSE)-AB$3),IF($G70="L",$N70,$M70),IF($G70="L",$M70,$N70),$B70,$D70))</f>
        <v/>
      </c>
      <c r="AC70" s="121" t="str">
        <f>IF(OR($M70="",$N70=""),"",_xlfn.BETA.INV(ABS(VLOOKUP($S$1,VLookups!$A$28:$B$29,2,FALSE)-AC$3),IF($G70="L",$N70,$M70),IF($G70="L",$M70,$N70),$B70,$D70))</f>
        <v/>
      </c>
      <c r="AD70" s="122" t="str">
        <f>IF(OR($M70="",$N70=""),"",_xlfn.BETA.INV(ABS(VLOOKUP($S$1,VLookups!$A$28:$B$29,2,FALSE)-AD$3),IF($G70="L",$N70,$M70),IF($G70="L",$M70,$N70),$B70,$D70))</f>
        <v/>
      </c>
      <c r="AE70" s="121" t="str">
        <f>IF(OR($M70="",$N70=""),"",_xlfn.BETA.INV(ABS(VLOOKUP($S$1,VLookups!$A$28:$B$29,2,FALSE)-AE$3),IF($G70="L",$N70,$M70),IF($G70="L",$M70,$N70),$B70,$D70))</f>
        <v/>
      </c>
      <c r="AF70" s="122" t="str">
        <f>IF(OR($M70="",$N70=""),"",_xlfn.BETA.INV(ABS(VLOOKUP($S$1,VLookups!$A$28:$B$29,2,FALSE)-AF$3),IF($G70="L",$N70,$M70),IF($G70="L",$M70,$N70),$B70,$D70))</f>
        <v/>
      </c>
      <c r="AG70" s="17"/>
      <c r="AH70" s="208" t="str">
        <f t="shared" si="102"/>
        <v/>
      </c>
      <c r="AI70" s="206" t="str">
        <f t="shared" si="103"/>
        <v/>
      </c>
      <c r="AJ70" s="190" t="str">
        <f t="shared" si="104"/>
        <v/>
      </c>
      <c r="AK70" s="190" t="str">
        <f t="shared" si="104"/>
        <v/>
      </c>
      <c r="AL70" s="190" t="str">
        <f t="shared" si="104"/>
        <v/>
      </c>
      <c r="AM70" s="190" t="str">
        <f t="shared" si="104"/>
        <v/>
      </c>
      <c r="AN70" s="190" t="str">
        <f t="shared" si="104"/>
        <v/>
      </c>
      <c r="AO70" s="190" t="str">
        <f t="shared" si="104"/>
        <v/>
      </c>
      <c r="AP70" s="190" t="str">
        <f t="shared" si="104"/>
        <v/>
      </c>
      <c r="AQ70" s="190" t="str">
        <f t="shared" si="104"/>
        <v/>
      </c>
      <c r="AR70" s="190" t="str">
        <f t="shared" si="104"/>
        <v/>
      </c>
      <c r="AS70" s="190" t="str">
        <f t="shared" si="104"/>
        <v/>
      </c>
      <c r="AT70" s="190" t="str">
        <f t="shared" si="104"/>
        <v/>
      </c>
      <c r="AU70" s="190" t="str">
        <f t="shared" si="104"/>
        <v/>
      </c>
      <c r="AV70" s="190" t="str">
        <f t="shared" si="104"/>
        <v/>
      </c>
      <c r="AW70" s="190" t="str">
        <f t="shared" si="104"/>
        <v/>
      </c>
      <c r="AX70" s="190" t="str">
        <f t="shared" si="104"/>
        <v/>
      </c>
      <c r="AY70" s="190" t="str">
        <f t="shared" si="104"/>
        <v/>
      </c>
      <c r="AZ70" s="190" t="str">
        <f t="shared" si="104"/>
        <v/>
      </c>
      <c r="BA70" s="190" t="str">
        <f t="shared" si="104"/>
        <v/>
      </c>
      <c r="BB70" s="190" t="str">
        <f t="shared" si="104"/>
        <v/>
      </c>
      <c r="BC70" s="190" t="str">
        <f t="shared" si="104"/>
        <v/>
      </c>
      <c r="BD70" s="190" t="str">
        <f t="shared" si="104"/>
        <v/>
      </c>
      <c r="BE70" s="190" t="str">
        <f t="shared" si="104"/>
        <v/>
      </c>
      <c r="BF70" s="190" t="str">
        <f t="shared" si="104"/>
        <v/>
      </c>
      <c r="BG70" s="190" t="str">
        <f t="shared" si="104"/>
        <v/>
      </c>
      <c r="BH70" s="190" t="str">
        <f t="shared" si="104"/>
        <v/>
      </c>
      <c r="BI70" s="190" t="str">
        <f t="shared" si="104"/>
        <v/>
      </c>
      <c r="BJ70" s="190" t="str">
        <f t="shared" si="104"/>
        <v/>
      </c>
      <c r="BK70" s="190" t="str">
        <f t="shared" si="104"/>
        <v/>
      </c>
      <c r="BL70" s="190" t="str">
        <f t="shared" si="104"/>
        <v/>
      </c>
      <c r="BM70" s="190" t="str">
        <f t="shared" si="104"/>
        <v/>
      </c>
      <c r="BN70" s="190" t="str">
        <f t="shared" si="104"/>
        <v/>
      </c>
      <c r="BO70" s="190" t="str">
        <f t="shared" si="104"/>
        <v/>
      </c>
      <c r="BP70" s="190" t="str">
        <f t="shared" si="104"/>
        <v/>
      </c>
      <c r="BQ70" s="190" t="str">
        <f t="shared" si="104"/>
        <v/>
      </c>
      <c r="BR70" s="190" t="str">
        <f t="shared" si="104"/>
        <v/>
      </c>
      <c r="BS70" s="190" t="str">
        <f t="shared" si="104"/>
        <v/>
      </c>
      <c r="BT70" s="190" t="str">
        <f t="shared" si="104"/>
        <v/>
      </c>
      <c r="BU70" s="190" t="str">
        <f t="shared" si="104"/>
        <v/>
      </c>
      <c r="BV70" s="190" t="str">
        <f t="shared" si="104"/>
        <v/>
      </c>
      <c r="BW70" s="190" t="str">
        <f t="shared" si="104"/>
        <v/>
      </c>
      <c r="BX70" s="190" t="str">
        <f t="shared" si="104"/>
        <v/>
      </c>
      <c r="BY70" s="190" t="str">
        <f t="shared" si="104"/>
        <v/>
      </c>
      <c r="BZ70" s="190" t="str">
        <f t="shared" si="104"/>
        <v/>
      </c>
      <c r="CA70" s="190" t="str">
        <f t="shared" si="104"/>
        <v/>
      </c>
      <c r="CB70" s="190" t="str">
        <f t="shared" si="104"/>
        <v/>
      </c>
      <c r="CC70" s="190" t="str">
        <f t="shared" si="104"/>
        <v/>
      </c>
      <c r="CD70" s="190" t="str">
        <f t="shared" si="104"/>
        <v/>
      </c>
      <c r="CE70" s="190" t="str">
        <f t="shared" si="104"/>
        <v/>
      </c>
      <c r="CF70" s="190" t="str">
        <f t="shared" si="104"/>
        <v/>
      </c>
      <c r="CG70" s="190" t="str">
        <f t="shared" si="104"/>
        <v/>
      </c>
      <c r="CH70" s="190" t="str">
        <f t="shared" si="104"/>
        <v/>
      </c>
      <c r="CI70" s="190" t="str">
        <f t="shared" si="104"/>
        <v/>
      </c>
      <c r="CJ70" s="190" t="str">
        <f t="shared" si="104"/>
        <v/>
      </c>
      <c r="CK70" s="190" t="str">
        <f t="shared" si="104"/>
        <v/>
      </c>
      <c r="CL70" s="190" t="str">
        <f t="shared" si="104"/>
        <v/>
      </c>
      <c r="CM70" s="190" t="str">
        <f t="shared" si="104"/>
        <v/>
      </c>
      <c r="CN70" s="190" t="str">
        <f t="shared" si="104"/>
        <v/>
      </c>
      <c r="CO70" s="190" t="str">
        <f t="shared" si="104"/>
        <v/>
      </c>
      <c r="CP70" s="190" t="str">
        <f t="shared" si="104"/>
        <v/>
      </c>
      <c r="CQ70" s="190" t="str">
        <f t="shared" si="104"/>
        <v/>
      </c>
      <c r="CR70" s="190" t="str">
        <f t="shared" si="104"/>
        <v/>
      </c>
      <c r="CS70" s="190" t="str">
        <f t="shared" si="104"/>
        <v/>
      </c>
      <c r="CT70" s="190" t="str">
        <f t="shared" si="104"/>
        <v/>
      </c>
      <c r="CU70" s="190" t="str">
        <f t="shared" si="104"/>
        <v/>
      </c>
      <c r="CV70" s="190" t="str">
        <f t="shared" si="97"/>
        <v/>
      </c>
      <c r="CW70" s="190" t="str">
        <f t="shared" si="97"/>
        <v/>
      </c>
      <c r="CX70" s="190" t="str">
        <f t="shared" si="97"/>
        <v/>
      </c>
      <c r="CY70" s="190" t="str">
        <f t="shared" si="97"/>
        <v/>
      </c>
      <c r="CZ70" s="190" t="str">
        <f t="shared" si="97"/>
        <v/>
      </c>
      <c r="DA70" s="190" t="str">
        <f t="shared" si="97"/>
        <v/>
      </c>
      <c r="DB70" s="190" t="str">
        <f t="shared" si="97"/>
        <v/>
      </c>
      <c r="DC70" s="190" t="str">
        <f t="shared" si="97"/>
        <v/>
      </c>
      <c r="DD70" s="190" t="str">
        <f t="shared" si="97"/>
        <v/>
      </c>
      <c r="DE70" s="190" t="str">
        <f t="shared" si="97"/>
        <v/>
      </c>
      <c r="DF70" s="190" t="str">
        <f t="shared" si="97"/>
        <v/>
      </c>
      <c r="DG70" s="190" t="str">
        <f t="shared" si="97"/>
        <v/>
      </c>
      <c r="DH70" s="190" t="str">
        <f t="shared" si="97"/>
        <v/>
      </c>
      <c r="DI70" s="190" t="str">
        <f t="shared" si="97"/>
        <v/>
      </c>
      <c r="DJ70" s="190" t="str">
        <f t="shared" si="97"/>
        <v/>
      </c>
      <c r="DK70" s="190" t="str">
        <f t="shared" si="97"/>
        <v/>
      </c>
      <c r="DL70" s="190" t="str">
        <f t="shared" si="97"/>
        <v/>
      </c>
      <c r="DM70" s="190" t="str">
        <f t="shared" si="97"/>
        <v/>
      </c>
      <c r="DN70" s="190" t="str">
        <f t="shared" si="97"/>
        <v/>
      </c>
      <c r="DO70" s="190" t="str">
        <f t="shared" si="97"/>
        <v/>
      </c>
      <c r="DP70" s="190" t="str">
        <f t="shared" si="97"/>
        <v/>
      </c>
      <c r="DQ70" s="190" t="str">
        <f t="shared" si="97"/>
        <v/>
      </c>
      <c r="DR70" s="190" t="str">
        <f t="shared" si="97"/>
        <v/>
      </c>
      <c r="DS70" s="190" t="str">
        <f t="shared" si="97"/>
        <v/>
      </c>
      <c r="DT70" s="190" t="str">
        <f t="shared" si="97"/>
        <v/>
      </c>
      <c r="DU70" s="190" t="str">
        <f t="shared" si="97"/>
        <v/>
      </c>
      <c r="DV70" s="190" t="str">
        <f t="shared" si="97"/>
        <v/>
      </c>
      <c r="DW70" s="190" t="str">
        <f t="shared" si="97"/>
        <v/>
      </c>
      <c r="DX70" s="190" t="str">
        <f t="shared" si="97"/>
        <v/>
      </c>
      <c r="DY70" s="190" t="str">
        <f t="shared" si="97"/>
        <v/>
      </c>
      <c r="DZ70" s="190" t="str">
        <f t="shared" si="97"/>
        <v/>
      </c>
      <c r="EA70" s="190" t="str">
        <f t="shared" si="97"/>
        <v/>
      </c>
      <c r="EB70" s="190" t="str">
        <f t="shared" si="97"/>
        <v/>
      </c>
      <c r="EC70" s="190" t="str">
        <f t="shared" si="97"/>
        <v/>
      </c>
      <c r="ED70" s="190" t="str">
        <f t="shared" si="97"/>
        <v/>
      </c>
      <c r="EE70" s="206" t="str">
        <f t="shared" si="105"/>
        <v/>
      </c>
      <c r="EF70" s="207" t="e">
        <f t="shared" si="86"/>
        <v>#N/A</v>
      </c>
      <c r="EG70" s="207" t="e">
        <f t="shared" si="86"/>
        <v>#N/A</v>
      </c>
      <c r="EH70" s="207" t="e">
        <f t="shared" si="86"/>
        <v>#N/A</v>
      </c>
      <c r="EI70" s="207" t="e">
        <f t="shared" si="86"/>
        <v>#N/A</v>
      </c>
      <c r="EJ70" s="207" t="e">
        <f t="shared" si="86"/>
        <v>#N/A</v>
      </c>
      <c r="EK70" s="207" t="e">
        <f t="shared" si="86"/>
        <v>#N/A</v>
      </c>
      <c r="EL70" s="207" t="e">
        <f t="shared" si="86"/>
        <v>#N/A</v>
      </c>
      <c r="EM70" s="207" t="e">
        <f t="shared" si="86"/>
        <v>#N/A</v>
      </c>
      <c r="EN70" s="207" t="e">
        <f t="shared" si="86"/>
        <v>#N/A</v>
      </c>
      <c r="EO70" s="207" t="e">
        <f t="shared" si="86"/>
        <v>#N/A</v>
      </c>
      <c r="EP70" s="207" t="e">
        <f t="shared" si="86"/>
        <v>#N/A</v>
      </c>
      <c r="EQ70" s="207" t="e">
        <f t="shared" si="86"/>
        <v>#N/A</v>
      </c>
      <c r="ER70" s="207" t="e">
        <f t="shared" si="86"/>
        <v>#N/A</v>
      </c>
      <c r="ES70" s="207" t="e">
        <f t="shared" si="86"/>
        <v>#N/A</v>
      </c>
      <c r="ET70" s="207" t="e">
        <f t="shared" si="86"/>
        <v>#N/A</v>
      </c>
      <c r="EU70" s="207" t="e">
        <f t="shared" si="65"/>
        <v>#N/A</v>
      </c>
      <c r="EV70" s="207" t="e">
        <f t="shared" si="65"/>
        <v>#N/A</v>
      </c>
      <c r="EW70" s="207" t="e">
        <f t="shared" si="65"/>
        <v>#N/A</v>
      </c>
      <c r="EX70" s="207" t="e">
        <f t="shared" si="65"/>
        <v>#N/A</v>
      </c>
      <c r="EY70" s="207" t="e">
        <f t="shared" si="65"/>
        <v>#N/A</v>
      </c>
      <c r="EZ70" s="207" t="e">
        <f t="shared" si="65"/>
        <v>#N/A</v>
      </c>
      <c r="FA70" s="207" t="e">
        <f t="shared" si="65"/>
        <v>#N/A</v>
      </c>
      <c r="FB70" s="207" t="e">
        <f t="shared" si="65"/>
        <v>#N/A</v>
      </c>
      <c r="FC70" s="207" t="e">
        <f t="shared" si="65"/>
        <v>#N/A</v>
      </c>
      <c r="FD70" s="207" t="e">
        <f t="shared" si="65"/>
        <v>#N/A</v>
      </c>
      <c r="FE70" s="207" t="e">
        <f t="shared" si="65"/>
        <v>#N/A</v>
      </c>
      <c r="FF70" s="207" t="e">
        <f t="shared" si="65"/>
        <v>#N/A</v>
      </c>
      <c r="FG70" s="207" t="e">
        <f t="shared" si="65"/>
        <v>#N/A</v>
      </c>
      <c r="FH70" s="207" t="e">
        <f t="shared" si="65"/>
        <v>#N/A</v>
      </c>
      <c r="FI70" s="207" t="e">
        <f t="shared" si="65"/>
        <v>#N/A</v>
      </c>
      <c r="FJ70" s="207" t="e">
        <f t="shared" si="65"/>
        <v>#N/A</v>
      </c>
      <c r="FK70" s="207" t="e">
        <f t="shared" ref="FK70:FN103" si="108">IF(ISNONTEXT($Q70),IF($G70="R",_xlfn.BETA.DIST(BN70,$M70,$N70,FALSE,$B70,$D70),_xlfn.BETA.DIST(BN70,$N70,$M70,FALSE,$B70,$D70)),NA())</f>
        <v>#N/A</v>
      </c>
      <c r="FL70" s="207" t="e">
        <f t="shared" si="88"/>
        <v>#N/A</v>
      </c>
      <c r="FM70" s="207" t="e">
        <f t="shared" si="88"/>
        <v>#N/A</v>
      </c>
      <c r="FN70" s="207" t="e">
        <f t="shared" si="88"/>
        <v>#N/A</v>
      </c>
      <c r="FO70" s="207" t="e">
        <f t="shared" si="88"/>
        <v>#N/A</v>
      </c>
      <c r="FP70" s="207" t="e">
        <f t="shared" si="88"/>
        <v>#N/A</v>
      </c>
      <c r="FQ70" s="207" t="e">
        <f t="shared" si="88"/>
        <v>#N/A</v>
      </c>
      <c r="FR70" s="207" t="e">
        <f t="shared" si="88"/>
        <v>#N/A</v>
      </c>
      <c r="FS70" s="207" t="e">
        <f t="shared" si="76"/>
        <v>#N/A</v>
      </c>
      <c r="FT70" s="207" t="e">
        <f t="shared" si="76"/>
        <v>#N/A</v>
      </c>
      <c r="FU70" s="207" t="e">
        <f t="shared" si="76"/>
        <v>#N/A</v>
      </c>
      <c r="FV70" s="207" t="e">
        <f t="shared" si="76"/>
        <v>#N/A</v>
      </c>
      <c r="FW70" s="207" t="e">
        <f t="shared" si="74"/>
        <v>#N/A</v>
      </c>
      <c r="FX70" s="207" t="e">
        <f t="shared" si="61"/>
        <v>#N/A</v>
      </c>
      <c r="FY70" s="207" t="e">
        <f t="shared" si="61"/>
        <v>#N/A</v>
      </c>
      <c r="FZ70" s="207" t="e">
        <f t="shared" si="61"/>
        <v>#N/A</v>
      </c>
      <c r="GA70" s="207" t="e">
        <f t="shared" si="61"/>
        <v>#N/A</v>
      </c>
      <c r="GB70" s="207" t="e">
        <f t="shared" si="61"/>
        <v>#N/A</v>
      </c>
      <c r="GC70" s="207" t="e">
        <f t="shared" si="61"/>
        <v>#N/A</v>
      </c>
      <c r="GD70" s="207" t="e">
        <f t="shared" si="61"/>
        <v>#N/A</v>
      </c>
      <c r="GE70" s="207" t="e">
        <f t="shared" si="61"/>
        <v>#N/A</v>
      </c>
      <c r="GF70" s="207" t="e">
        <f t="shared" si="61"/>
        <v>#N/A</v>
      </c>
      <c r="GG70" s="207" t="e">
        <f t="shared" si="61"/>
        <v>#N/A</v>
      </c>
      <c r="GH70" s="207" t="e">
        <f t="shared" si="61"/>
        <v>#N/A</v>
      </c>
      <c r="GI70" s="207" t="e">
        <f t="shared" si="61"/>
        <v>#N/A</v>
      </c>
      <c r="GJ70" s="207" t="e">
        <f t="shared" si="61"/>
        <v>#N/A</v>
      </c>
      <c r="GK70" s="207" t="e">
        <f t="shared" si="61"/>
        <v>#N/A</v>
      </c>
      <c r="GL70" s="207" t="e">
        <f t="shared" si="78"/>
        <v>#N/A</v>
      </c>
      <c r="GM70" s="207" t="e">
        <f t="shared" si="78"/>
        <v>#N/A</v>
      </c>
      <c r="GN70" s="207" t="e">
        <f t="shared" si="78"/>
        <v>#N/A</v>
      </c>
      <c r="GO70" s="207" t="e">
        <f t="shared" si="78"/>
        <v>#N/A</v>
      </c>
      <c r="GP70" s="207" t="e">
        <f t="shared" si="78"/>
        <v>#N/A</v>
      </c>
      <c r="GQ70" s="207" t="e">
        <f t="shared" si="78"/>
        <v>#N/A</v>
      </c>
      <c r="GR70" s="207" t="e">
        <f t="shared" si="78"/>
        <v>#N/A</v>
      </c>
      <c r="GS70" s="207" t="e">
        <f t="shared" si="78"/>
        <v>#N/A</v>
      </c>
      <c r="GT70" s="207" t="e">
        <f t="shared" si="78"/>
        <v>#N/A</v>
      </c>
      <c r="GU70" s="207" t="e">
        <f t="shared" si="78"/>
        <v>#N/A</v>
      </c>
      <c r="GV70" s="207" t="e">
        <f t="shared" si="78"/>
        <v>#N/A</v>
      </c>
      <c r="GW70" s="207" t="e">
        <f t="shared" si="78"/>
        <v>#N/A</v>
      </c>
      <c r="GX70" s="207" t="e">
        <f t="shared" si="78"/>
        <v>#N/A</v>
      </c>
      <c r="GY70" s="207" t="e">
        <f t="shared" si="78"/>
        <v>#N/A</v>
      </c>
      <c r="GZ70" s="207" t="e">
        <f t="shared" si="78"/>
        <v>#N/A</v>
      </c>
      <c r="HA70" s="207" t="e">
        <f t="shared" si="78"/>
        <v>#N/A</v>
      </c>
      <c r="HB70" s="207" t="e">
        <f t="shared" si="106"/>
        <v>#N/A</v>
      </c>
      <c r="HC70" s="207" t="e">
        <f t="shared" si="106"/>
        <v>#N/A</v>
      </c>
      <c r="HD70" s="207" t="e">
        <f t="shared" si="98"/>
        <v>#N/A</v>
      </c>
      <c r="HE70" s="207" t="e">
        <f t="shared" si="77"/>
        <v>#N/A</v>
      </c>
      <c r="HF70" s="207" t="e">
        <f t="shared" si="77"/>
        <v>#N/A</v>
      </c>
      <c r="HG70" s="207" t="e">
        <f t="shared" si="77"/>
        <v>#N/A</v>
      </c>
      <c r="HH70" s="207" t="e">
        <f t="shared" si="77"/>
        <v>#N/A</v>
      </c>
      <c r="HI70" s="207" t="e">
        <f t="shared" si="77"/>
        <v>#N/A</v>
      </c>
      <c r="HJ70" s="207" t="e">
        <f t="shared" si="77"/>
        <v>#N/A</v>
      </c>
      <c r="HK70" s="207" t="e">
        <f t="shared" si="77"/>
        <v>#N/A</v>
      </c>
      <c r="HL70" s="207" t="e">
        <f t="shared" si="77"/>
        <v>#N/A</v>
      </c>
      <c r="HM70" s="207" t="e">
        <f t="shared" si="77"/>
        <v>#N/A</v>
      </c>
      <c r="HN70" s="207" t="e">
        <f t="shared" si="77"/>
        <v>#N/A</v>
      </c>
      <c r="HO70" s="207" t="e">
        <f t="shared" si="77"/>
        <v>#N/A</v>
      </c>
      <c r="HP70" s="207" t="e">
        <f t="shared" si="77"/>
        <v>#N/A</v>
      </c>
      <c r="HQ70" s="207" t="e">
        <f t="shared" si="107"/>
        <v>#N/A</v>
      </c>
      <c r="HR70" s="207" t="e">
        <f t="shared" si="107"/>
        <v>#N/A</v>
      </c>
      <c r="HS70" s="207" t="e">
        <f t="shared" si="107"/>
        <v>#N/A</v>
      </c>
      <c r="HT70" s="207" t="e">
        <f t="shared" si="107"/>
        <v>#N/A</v>
      </c>
      <c r="HU70" s="207" t="e">
        <f t="shared" si="107"/>
        <v>#N/A</v>
      </c>
      <c r="HV70" s="207" t="e">
        <f t="shared" si="81"/>
        <v>#N/A</v>
      </c>
      <c r="HW70" s="207" t="e">
        <f t="shared" si="79"/>
        <v>#N/A</v>
      </c>
      <c r="HX70" s="207" t="e">
        <f t="shared" si="66"/>
        <v>#N/A</v>
      </c>
      <c r="HY70" s="207" t="e">
        <f t="shared" si="63"/>
        <v>#N/A</v>
      </c>
      <c r="HZ70" s="207" t="e">
        <f t="shared" si="63"/>
        <v>#N/A</v>
      </c>
      <c r="IA70" s="207" t="e">
        <f t="shared" si="45"/>
        <v>#N/A</v>
      </c>
      <c r="IB70" s="207" t="e">
        <f t="shared" si="27"/>
        <v>#N/A</v>
      </c>
    </row>
    <row r="71" spans="1:236" hidden="1" x14ac:dyDescent="0.25">
      <c r="A71" s="22">
        <v>68</v>
      </c>
      <c r="B71" s="124"/>
      <c r="C71" s="124"/>
      <c r="D71" s="124"/>
      <c r="E71" s="119" t="str">
        <f t="shared" si="99"/>
        <v/>
      </c>
      <c r="F71" s="23" t="str">
        <f t="shared" si="100"/>
        <v/>
      </c>
      <c r="G71" s="24" t="str">
        <f t="shared" si="101"/>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91"/>
        <v/>
      </c>
      <c r="K71" s="26"/>
      <c r="L71" s="24" t="str">
        <f>IF(OR(F71="",K71=""),"",MATCH(K71,Confidence!$A$1:$A$10,0))</f>
        <v/>
      </c>
      <c r="M71" s="27" t="str">
        <f t="shared" si="92"/>
        <v/>
      </c>
      <c r="N71" s="27" t="str">
        <f t="shared" si="93"/>
        <v/>
      </c>
      <c r="O71" s="24"/>
      <c r="P71" s="111" t="str">
        <f t="shared" si="94"/>
        <v/>
      </c>
      <c r="Q71" s="111" t="str">
        <f t="shared" si="95"/>
        <v/>
      </c>
      <c r="R71" s="39" t="str">
        <f t="shared" si="96"/>
        <v/>
      </c>
      <c r="S71" s="124"/>
      <c r="T71" s="218" t="str">
        <f>IF(AND(B71&gt;0,C71&gt;0,D71&gt;0,M71&gt;0,N71&gt;0,S71&gt;0,NOT(K71="")),ABS(VLOOKUP($S$1,VLookups!$A$28:$B$29,2,FALSE)-_xlfn.BETA.DIST(S71,IF(G71="L",N71,M71),IF(G71="L",M71,N71),TRUE,B71,D71)),"")</f>
        <v/>
      </c>
      <c r="U71" s="121" t="str">
        <f>IF(OR($M71="",$N71=""),"",_xlfn.BETA.INV(ABS(VLOOKUP($S$1,VLookups!$A$28:$B$29,2,FALSE)-U$3),IF($G71="L",$N71,$M71),IF($G71="L",$M71,$N71),$B71,$D71))</f>
        <v/>
      </c>
      <c r="V71" s="122" t="str">
        <f>IF(OR($M71="",$N71=""),"",_xlfn.BETA.INV(ABS(VLOOKUP($S$1,VLookups!$A$28:$B$29,2,FALSE)-V$3),IF($G71="L",$N71,$M71),IF($G71="L",$M71,$N71),$B71,$D71))</f>
        <v/>
      </c>
      <c r="W71" s="121" t="str">
        <f>IF(OR($M71="",$N71=""),"",_xlfn.BETA.INV(ABS(VLOOKUP($S$1,VLookups!$A$28:$B$29,2,FALSE)-W$3),IF($G71="L",$N71,$M71),IF($G71="L",$M71,$N71),$B71,$D71))</f>
        <v/>
      </c>
      <c r="X71" s="122" t="str">
        <f>IF(OR($M71="",$N71=""),"",_xlfn.BETA.INV(ABS(VLOOKUP($S$1,VLookups!$A$28:$B$29,2,FALSE)-X$3),IF($G71="L",$N71,$M71),IF($G71="L",$M71,$N71),$B71,$D71))</f>
        <v/>
      </c>
      <c r="Y71" s="121" t="str">
        <f>IF(OR($M71="",$N71=""),"",_xlfn.BETA.INV(ABS(VLOOKUP($S$1,VLookups!$A$28:$B$29,2,FALSE)-Y$3),IF($G71="L",$N71,$M71),IF($G71="L",$M71,$N71),$B71,$D71))</f>
        <v/>
      </c>
      <c r="Z71" s="122" t="str">
        <f>IF(OR($M71="",$N71=""),"",_xlfn.BETA.INV(ABS(VLOOKUP($S$1,VLookups!$A$28:$B$29,2,FALSE)-Z$3),IF($G71="L",$N71,$M71),IF($G71="L",$M71,$N71),$B71,$D71))</f>
        <v/>
      </c>
      <c r="AA71" s="121" t="str">
        <f>IF(OR($M71="",$N71=""),"",_xlfn.BETA.INV(ABS(VLOOKUP($S$1,VLookups!$A$28:$B$29,2,FALSE)-AA$3),IF($G71="L",$N71,$M71),IF($G71="L",$M71,$N71),$B71,$D71))</f>
        <v/>
      </c>
      <c r="AB71" s="122" t="str">
        <f>IF(OR($M71="",$N71=""),"",_xlfn.BETA.INV(ABS(VLOOKUP($S$1,VLookups!$A$28:$B$29,2,FALSE)-AB$3),IF($G71="L",$N71,$M71),IF($G71="L",$M71,$N71),$B71,$D71))</f>
        <v/>
      </c>
      <c r="AC71" s="121" t="str">
        <f>IF(OR($M71="",$N71=""),"",_xlfn.BETA.INV(ABS(VLOOKUP($S$1,VLookups!$A$28:$B$29,2,FALSE)-AC$3),IF($G71="L",$N71,$M71),IF($G71="L",$M71,$N71),$B71,$D71))</f>
        <v/>
      </c>
      <c r="AD71" s="122" t="str">
        <f>IF(OR($M71="",$N71=""),"",_xlfn.BETA.INV(ABS(VLOOKUP($S$1,VLookups!$A$28:$B$29,2,FALSE)-AD$3),IF($G71="L",$N71,$M71),IF($G71="L",$M71,$N71),$B71,$D71))</f>
        <v/>
      </c>
      <c r="AE71" s="121" t="str">
        <f>IF(OR($M71="",$N71=""),"",_xlfn.BETA.INV(ABS(VLOOKUP($S$1,VLookups!$A$28:$B$29,2,FALSE)-AE$3),IF($G71="L",$N71,$M71),IF($G71="L",$M71,$N71),$B71,$D71))</f>
        <v/>
      </c>
      <c r="AF71" s="122" t="str">
        <f>IF(OR($M71="",$N71=""),"",_xlfn.BETA.INV(ABS(VLOOKUP($S$1,VLookups!$A$28:$B$29,2,FALSE)-AF$3),IF($G71="L",$N71,$M71),IF($G71="L",$M71,$N71),$B71,$D71))</f>
        <v/>
      </c>
      <c r="AG71" s="17"/>
      <c r="AH71" s="208" t="str">
        <f t="shared" si="102"/>
        <v/>
      </c>
      <c r="AI71" s="206" t="str">
        <f t="shared" si="103"/>
        <v/>
      </c>
      <c r="AJ71" s="190" t="str">
        <f t="shared" si="104"/>
        <v/>
      </c>
      <c r="AK71" s="190" t="str">
        <f t="shared" si="104"/>
        <v/>
      </c>
      <c r="AL71" s="190" t="str">
        <f t="shared" si="104"/>
        <v/>
      </c>
      <c r="AM71" s="190" t="str">
        <f t="shared" si="104"/>
        <v/>
      </c>
      <c r="AN71" s="190" t="str">
        <f t="shared" si="104"/>
        <v/>
      </c>
      <c r="AO71" s="190" t="str">
        <f t="shared" si="104"/>
        <v/>
      </c>
      <c r="AP71" s="190" t="str">
        <f t="shared" si="104"/>
        <v/>
      </c>
      <c r="AQ71" s="190" t="str">
        <f t="shared" si="104"/>
        <v/>
      </c>
      <c r="AR71" s="190" t="str">
        <f t="shared" si="104"/>
        <v/>
      </c>
      <c r="AS71" s="190" t="str">
        <f t="shared" si="104"/>
        <v/>
      </c>
      <c r="AT71" s="190" t="str">
        <f t="shared" si="104"/>
        <v/>
      </c>
      <c r="AU71" s="190" t="str">
        <f t="shared" si="104"/>
        <v/>
      </c>
      <c r="AV71" s="190" t="str">
        <f t="shared" si="104"/>
        <v/>
      </c>
      <c r="AW71" s="190" t="str">
        <f t="shared" si="104"/>
        <v/>
      </c>
      <c r="AX71" s="190" t="str">
        <f t="shared" si="104"/>
        <v/>
      </c>
      <c r="AY71" s="190" t="str">
        <f t="shared" si="104"/>
        <v/>
      </c>
      <c r="AZ71" s="190" t="str">
        <f t="shared" si="104"/>
        <v/>
      </c>
      <c r="BA71" s="190" t="str">
        <f t="shared" si="104"/>
        <v/>
      </c>
      <c r="BB71" s="190" t="str">
        <f t="shared" si="104"/>
        <v/>
      </c>
      <c r="BC71" s="190" t="str">
        <f t="shared" si="104"/>
        <v/>
      </c>
      <c r="BD71" s="190" t="str">
        <f t="shared" si="104"/>
        <v/>
      </c>
      <c r="BE71" s="190" t="str">
        <f t="shared" si="104"/>
        <v/>
      </c>
      <c r="BF71" s="190" t="str">
        <f t="shared" si="104"/>
        <v/>
      </c>
      <c r="BG71" s="190" t="str">
        <f t="shared" si="104"/>
        <v/>
      </c>
      <c r="BH71" s="190" t="str">
        <f t="shared" si="104"/>
        <v/>
      </c>
      <c r="BI71" s="190" t="str">
        <f t="shared" si="104"/>
        <v/>
      </c>
      <c r="BJ71" s="190" t="str">
        <f t="shared" si="104"/>
        <v/>
      </c>
      <c r="BK71" s="190" t="str">
        <f t="shared" si="104"/>
        <v/>
      </c>
      <c r="BL71" s="190" t="str">
        <f t="shared" si="104"/>
        <v/>
      </c>
      <c r="BM71" s="190" t="str">
        <f t="shared" si="104"/>
        <v/>
      </c>
      <c r="BN71" s="190" t="str">
        <f t="shared" si="104"/>
        <v/>
      </c>
      <c r="BO71" s="190" t="str">
        <f t="shared" si="104"/>
        <v/>
      </c>
      <c r="BP71" s="190" t="str">
        <f t="shared" si="104"/>
        <v/>
      </c>
      <c r="BQ71" s="190" t="str">
        <f t="shared" si="104"/>
        <v/>
      </c>
      <c r="BR71" s="190" t="str">
        <f t="shared" si="104"/>
        <v/>
      </c>
      <c r="BS71" s="190" t="str">
        <f t="shared" si="104"/>
        <v/>
      </c>
      <c r="BT71" s="190" t="str">
        <f t="shared" si="104"/>
        <v/>
      </c>
      <c r="BU71" s="190" t="str">
        <f t="shared" si="104"/>
        <v/>
      </c>
      <c r="BV71" s="190" t="str">
        <f t="shared" si="104"/>
        <v/>
      </c>
      <c r="BW71" s="190" t="str">
        <f t="shared" si="104"/>
        <v/>
      </c>
      <c r="BX71" s="190" t="str">
        <f t="shared" si="104"/>
        <v/>
      </c>
      <c r="BY71" s="190" t="str">
        <f t="shared" si="104"/>
        <v/>
      </c>
      <c r="BZ71" s="190" t="str">
        <f t="shared" si="104"/>
        <v/>
      </c>
      <c r="CA71" s="190" t="str">
        <f t="shared" si="104"/>
        <v/>
      </c>
      <c r="CB71" s="190" t="str">
        <f t="shared" si="104"/>
        <v/>
      </c>
      <c r="CC71" s="190" t="str">
        <f t="shared" si="104"/>
        <v/>
      </c>
      <c r="CD71" s="190" t="str">
        <f t="shared" si="104"/>
        <v/>
      </c>
      <c r="CE71" s="190" t="str">
        <f t="shared" si="104"/>
        <v/>
      </c>
      <c r="CF71" s="190" t="str">
        <f t="shared" si="104"/>
        <v/>
      </c>
      <c r="CG71" s="190" t="str">
        <f t="shared" si="104"/>
        <v/>
      </c>
      <c r="CH71" s="190" t="str">
        <f t="shared" si="104"/>
        <v/>
      </c>
      <c r="CI71" s="190" t="str">
        <f t="shared" si="104"/>
        <v/>
      </c>
      <c r="CJ71" s="190" t="str">
        <f t="shared" si="104"/>
        <v/>
      </c>
      <c r="CK71" s="190" t="str">
        <f t="shared" si="104"/>
        <v/>
      </c>
      <c r="CL71" s="190" t="str">
        <f t="shared" si="104"/>
        <v/>
      </c>
      <c r="CM71" s="190" t="str">
        <f t="shared" si="104"/>
        <v/>
      </c>
      <c r="CN71" s="190" t="str">
        <f t="shared" si="104"/>
        <v/>
      </c>
      <c r="CO71" s="190" t="str">
        <f t="shared" si="104"/>
        <v/>
      </c>
      <c r="CP71" s="190" t="str">
        <f t="shared" si="104"/>
        <v/>
      </c>
      <c r="CQ71" s="190" t="str">
        <f t="shared" si="104"/>
        <v/>
      </c>
      <c r="CR71" s="190" t="str">
        <f t="shared" si="104"/>
        <v/>
      </c>
      <c r="CS71" s="190" t="str">
        <f t="shared" si="104"/>
        <v/>
      </c>
      <c r="CT71" s="190" t="str">
        <f t="shared" si="104"/>
        <v/>
      </c>
      <c r="CU71" s="190" t="str">
        <f t="shared" si="104"/>
        <v/>
      </c>
      <c r="CV71" s="190" t="str">
        <f t="shared" si="97"/>
        <v/>
      </c>
      <c r="CW71" s="190" t="str">
        <f t="shared" si="97"/>
        <v/>
      </c>
      <c r="CX71" s="190" t="str">
        <f t="shared" si="97"/>
        <v/>
      </c>
      <c r="CY71" s="190" t="str">
        <f t="shared" si="97"/>
        <v/>
      </c>
      <c r="CZ71" s="190" t="str">
        <f t="shared" si="97"/>
        <v/>
      </c>
      <c r="DA71" s="190" t="str">
        <f t="shared" si="97"/>
        <v/>
      </c>
      <c r="DB71" s="190" t="str">
        <f t="shared" si="97"/>
        <v/>
      </c>
      <c r="DC71" s="190" t="str">
        <f t="shared" si="97"/>
        <v/>
      </c>
      <c r="DD71" s="190" t="str">
        <f t="shared" si="97"/>
        <v/>
      </c>
      <c r="DE71" s="190" t="str">
        <f t="shared" si="97"/>
        <v/>
      </c>
      <c r="DF71" s="190" t="str">
        <f t="shared" si="97"/>
        <v/>
      </c>
      <c r="DG71" s="190" t="str">
        <f t="shared" si="97"/>
        <v/>
      </c>
      <c r="DH71" s="190" t="str">
        <f t="shared" si="97"/>
        <v/>
      </c>
      <c r="DI71" s="190" t="str">
        <f t="shared" si="97"/>
        <v/>
      </c>
      <c r="DJ71" s="190" t="str">
        <f t="shared" si="97"/>
        <v/>
      </c>
      <c r="DK71" s="190" t="str">
        <f t="shared" si="97"/>
        <v/>
      </c>
      <c r="DL71" s="190" t="str">
        <f t="shared" si="97"/>
        <v/>
      </c>
      <c r="DM71" s="190" t="str">
        <f t="shared" si="97"/>
        <v/>
      </c>
      <c r="DN71" s="190" t="str">
        <f t="shared" si="97"/>
        <v/>
      </c>
      <c r="DO71" s="190" t="str">
        <f t="shared" si="97"/>
        <v/>
      </c>
      <c r="DP71" s="190" t="str">
        <f t="shared" si="97"/>
        <v/>
      </c>
      <c r="DQ71" s="190" t="str">
        <f t="shared" si="97"/>
        <v/>
      </c>
      <c r="DR71" s="190" t="str">
        <f t="shared" si="97"/>
        <v/>
      </c>
      <c r="DS71" s="190" t="str">
        <f t="shared" si="97"/>
        <v/>
      </c>
      <c r="DT71" s="190" t="str">
        <f t="shared" si="97"/>
        <v/>
      </c>
      <c r="DU71" s="190" t="str">
        <f t="shared" si="97"/>
        <v/>
      </c>
      <c r="DV71" s="190" t="str">
        <f t="shared" si="97"/>
        <v/>
      </c>
      <c r="DW71" s="190" t="str">
        <f t="shared" si="97"/>
        <v/>
      </c>
      <c r="DX71" s="190" t="str">
        <f t="shared" si="97"/>
        <v/>
      </c>
      <c r="DY71" s="190" t="str">
        <f t="shared" si="97"/>
        <v/>
      </c>
      <c r="DZ71" s="190" t="str">
        <f t="shared" si="97"/>
        <v/>
      </c>
      <c r="EA71" s="190" t="str">
        <f t="shared" si="97"/>
        <v/>
      </c>
      <c r="EB71" s="190" t="str">
        <f t="shared" si="97"/>
        <v/>
      </c>
      <c r="EC71" s="190" t="str">
        <f t="shared" si="97"/>
        <v/>
      </c>
      <c r="ED71" s="190" t="str">
        <f t="shared" si="97"/>
        <v/>
      </c>
      <c r="EE71" s="206" t="str">
        <f t="shared" si="105"/>
        <v/>
      </c>
      <c r="EF71" s="207" t="e">
        <f t="shared" si="86"/>
        <v>#N/A</v>
      </c>
      <c r="EG71" s="207" t="e">
        <f t="shared" si="86"/>
        <v>#N/A</v>
      </c>
      <c r="EH71" s="207" t="e">
        <f t="shared" si="86"/>
        <v>#N/A</v>
      </c>
      <c r="EI71" s="207" t="e">
        <f t="shared" si="86"/>
        <v>#N/A</v>
      </c>
      <c r="EJ71" s="207" t="e">
        <f t="shared" si="86"/>
        <v>#N/A</v>
      </c>
      <c r="EK71" s="207" t="e">
        <f t="shared" si="86"/>
        <v>#N/A</v>
      </c>
      <c r="EL71" s="207" t="e">
        <f t="shared" si="86"/>
        <v>#N/A</v>
      </c>
      <c r="EM71" s="207" t="e">
        <f t="shared" si="86"/>
        <v>#N/A</v>
      </c>
      <c r="EN71" s="207" t="e">
        <f t="shared" si="86"/>
        <v>#N/A</v>
      </c>
      <c r="EO71" s="207" t="e">
        <f t="shared" si="86"/>
        <v>#N/A</v>
      </c>
      <c r="EP71" s="207" t="e">
        <f t="shared" si="86"/>
        <v>#N/A</v>
      </c>
      <c r="EQ71" s="207" t="e">
        <f t="shared" si="86"/>
        <v>#N/A</v>
      </c>
      <c r="ER71" s="207" t="e">
        <f t="shared" si="86"/>
        <v>#N/A</v>
      </c>
      <c r="ES71" s="207" t="e">
        <f t="shared" si="86"/>
        <v>#N/A</v>
      </c>
      <c r="ET71" s="207" t="e">
        <f t="shared" si="86"/>
        <v>#N/A</v>
      </c>
      <c r="EU71" s="207" t="e">
        <f t="shared" si="65"/>
        <v>#N/A</v>
      </c>
      <c r="EV71" s="207" t="e">
        <f t="shared" si="65"/>
        <v>#N/A</v>
      </c>
      <c r="EW71" s="207" t="e">
        <f t="shared" si="65"/>
        <v>#N/A</v>
      </c>
      <c r="EX71" s="207" t="e">
        <f t="shared" si="65"/>
        <v>#N/A</v>
      </c>
      <c r="EY71" s="207" t="e">
        <f t="shared" si="65"/>
        <v>#N/A</v>
      </c>
      <c r="EZ71" s="207" t="e">
        <f t="shared" si="65"/>
        <v>#N/A</v>
      </c>
      <c r="FA71" s="207" t="e">
        <f t="shared" si="65"/>
        <v>#N/A</v>
      </c>
      <c r="FB71" s="207" t="e">
        <f t="shared" si="65"/>
        <v>#N/A</v>
      </c>
      <c r="FC71" s="207" t="e">
        <f t="shared" si="65"/>
        <v>#N/A</v>
      </c>
      <c r="FD71" s="207" t="e">
        <f t="shared" si="65"/>
        <v>#N/A</v>
      </c>
      <c r="FE71" s="207" t="e">
        <f t="shared" si="65"/>
        <v>#N/A</v>
      </c>
      <c r="FF71" s="207" t="e">
        <f t="shared" si="65"/>
        <v>#N/A</v>
      </c>
      <c r="FG71" s="207" t="e">
        <f t="shared" si="65"/>
        <v>#N/A</v>
      </c>
      <c r="FH71" s="207" t="e">
        <f t="shared" si="65"/>
        <v>#N/A</v>
      </c>
      <c r="FI71" s="207" t="e">
        <f t="shared" si="65"/>
        <v>#N/A</v>
      </c>
      <c r="FJ71" s="207" t="e">
        <f t="shared" si="65"/>
        <v>#N/A</v>
      </c>
      <c r="FK71" s="207" t="e">
        <f t="shared" si="108"/>
        <v>#N/A</v>
      </c>
      <c r="FL71" s="207" t="e">
        <f t="shared" si="88"/>
        <v>#N/A</v>
      </c>
      <c r="FM71" s="207" t="e">
        <f t="shared" si="88"/>
        <v>#N/A</v>
      </c>
      <c r="FN71" s="207" t="e">
        <f t="shared" si="88"/>
        <v>#N/A</v>
      </c>
      <c r="FO71" s="207" t="e">
        <f t="shared" si="88"/>
        <v>#N/A</v>
      </c>
      <c r="FP71" s="207" t="e">
        <f t="shared" si="88"/>
        <v>#N/A</v>
      </c>
      <c r="FQ71" s="207" t="e">
        <f t="shared" si="88"/>
        <v>#N/A</v>
      </c>
      <c r="FR71" s="207" t="e">
        <f t="shared" si="88"/>
        <v>#N/A</v>
      </c>
      <c r="FS71" s="207" t="e">
        <f t="shared" si="76"/>
        <v>#N/A</v>
      </c>
      <c r="FT71" s="207" t="e">
        <f t="shared" si="76"/>
        <v>#N/A</v>
      </c>
      <c r="FU71" s="207" t="e">
        <f t="shared" si="76"/>
        <v>#N/A</v>
      </c>
      <c r="FV71" s="207" t="e">
        <f t="shared" si="76"/>
        <v>#N/A</v>
      </c>
      <c r="FW71" s="207" t="e">
        <f t="shared" si="74"/>
        <v>#N/A</v>
      </c>
      <c r="FX71" s="207" t="e">
        <f t="shared" si="61"/>
        <v>#N/A</v>
      </c>
      <c r="FY71" s="207" t="e">
        <f t="shared" si="61"/>
        <v>#N/A</v>
      </c>
      <c r="FZ71" s="207" t="e">
        <f t="shared" si="61"/>
        <v>#N/A</v>
      </c>
      <c r="GA71" s="207" t="e">
        <f t="shared" si="61"/>
        <v>#N/A</v>
      </c>
      <c r="GB71" s="207" t="e">
        <f t="shared" si="61"/>
        <v>#N/A</v>
      </c>
      <c r="GC71" s="207" t="e">
        <f t="shared" si="61"/>
        <v>#N/A</v>
      </c>
      <c r="GD71" s="207" t="e">
        <f t="shared" si="61"/>
        <v>#N/A</v>
      </c>
      <c r="GE71" s="207" t="e">
        <f t="shared" si="61"/>
        <v>#N/A</v>
      </c>
      <c r="GF71" s="207" t="e">
        <f t="shared" si="61"/>
        <v>#N/A</v>
      </c>
      <c r="GG71" s="207" t="e">
        <f t="shared" si="61"/>
        <v>#N/A</v>
      </c>
      <c r="GH71" s="207" t="e">
        <f t="shared" si="61"/>
        <v>#N/A</v>
      </c>
      <c r="GI71" s="207" t="e">
        <f t="shared" si="61"/>
        <v>#N/A</v>
      </c>
      <c r="GJ71" s="207" t="e">
        <f t="shared" si="61"/>
        <v>#N/A</v>
      </c>
      <c r="GK71" s="207" t="e">
        <f t="shared" si="61"/>
        <v>#N/A</v>
      </c>
      <c r="GL71" s="207" t="e">
        <f t="shared" si="78"/>
        <v>#N/A</v>
      </c>
      <c r="GM71" s="207" t="e">
        <f t="shared" si="78"/>
        <v>#N/A</v>
      </c>
      <c r="GN71" s="207" t="e">
        <f t="shared" si="78"/>
        <v>#N/A</v>
      </c>
      <c r="GO71" s="207" t="e">
        <f t="shared" si="78"/>
        <v>#N/A</v>
      </c>
      <c r="GP71" s="207" t="e">
        <f t="shared" si="78"/>
        <v>#N/A</v>
      </c>
      <c r="GQ71" s="207" t="e">
        <f t="shared" si="78"/>
        <v>#N/A</v>
      </c>
      <c r="GR71" s="207" t="e">
        <f t="shared" si="78"/>
        <v>#N/A</v>
      </c>
      <c r="GS71" s="207" t="e">
        <f t="shared" si="78"/>
        <v>#N/A</v>
      </c>
      <c r="GT71" s="207" t="e">
        <f t="shared" si="78"/>
        <v>#N/A</v>
      </c>
      <c r="GU71" s="207" t="e">
        <f t="shared" si="78"/>
        <v>#N/A</v>
      </c>
      <c r="GV71" s="207" t="e">
        <f t="shared" si="78"/>
        <v>#N/A</v>
      </c>
      <c r="GW71" s="207" t="e">
        <f t="shared" si="78"/>
        <v>#N/A</v>
      </c>
      <c r="GX71" s="207" t="e">
        <f t="shared" si="78"/>
        <v>#N/A</v>
      </c>
      <c r="GY71" s="207" t="e">
        <f t="shared" si="78"/>
        <v>#N/A</v>
      </c>
      <c r="GZ71" s="207" t="e">
        <f t="shared" si="78"/>
        <v>#N/A</v>
      </c>
      <c r="HA71" s="207" t="e">
        <f t="shared" si="78"/>
        <v>#N/A</v>
      </c>
      <c r="HB71" s="207" t="e">
        <f t="shared" si="106"/>
        <v>#N/A</v>
      </c>
      <c r="HC71" s="207" t="e">
        <f t="shared" si="106"/>
        <v>#N/A</v>
      </c>
      <c r="HD71" s="207" t="e">
        <f t="shared" si="98"/>
        <v>#N/A</v>
      </c>
      <c r="HE71" s="207" t="e">
        <f t="shared" si="77"/>
        <v>#N/A</v>
      </c>
      <c r="HF71" s="207" t="e">
        <f t="shared" si="77"/>
        <v>#N/A</v>
      </c>
      <c r="HG71" s="207" t="e">
        <f t="shared" si="77"/>
        <v>#N/A</v>
      </c>
      <c r="HH71" s="207" t="e">
        <f t="shared" si="77"/>
        <v>#N/A</v>
      </c>
      <c r="HI71" s="207" t="e">
        <f t="shared" si="77"/>
        <v>#N/A</v>
      </c>
      <c r="HJ71" s="207" t="e">
        <f t="shared" si="77"/>
        <v>#N/A</v>
      </c>
      <c r="HK71" s="207" t="e">
        <f t="shared" si="77"/>
        <v>#N/A</v>
      </c>
      <c r="HL71" s="207" t="e">
        <f t="shared" si="77"/>
        <v>#N/A</v>
      </c>
      <c r="HM71" s="207" t="e">
        <f t="shared" si="77"/>
        <v>#N/A</v>
      </c>
      <c r="HN71" s="207" t="e">
        <f t="shared" si="77"/>
        <v>#N/A</v>
      </c>
      <c r="HO71" s="207" t="e">
        <f t="shared" si="77"/>
        <v>#N/A</v>
      </c>
      <c r="HP71" s="207" t="e">
        <f t="shared" si="77"/>
        <v>#N/A</v>
      </c>
      <c r="HQ71" s="207" t="e">
        <f t="shared" si="107"/>
        <v>#N/A</v>
      </c>
      <c r="HR71" s="207" t="e">
        <f t="shared" si="107"/>
        <v>#N/A</v>
      </c>
      <c r="HS71" s="207" t="e">
        <f t="shared" si="107"/>
        <v>#N/A</v>
      </c>
      <c r="HT71" s="207" t="e">
        <f t="shared" si="107"/>
        <v>#N/A</v>
      </c>
      <c r="HU71" s="207" t="e">
        <f t="shared" si="107"/>
        <v>#N/A</v>
      </c>
      <c r="HV71" s="207" t="e">
        <f t="shared" si="81"/>
        <v>#N/A</v>
      </c>
      <c r="HW71" s="207" t="e">
        <f t="shared" si="79"/>
        <v>#N/A</v>
      </c>
      <c r="HX71" s="207" t="e">
        <f t="shared" si="66"/>
        <v>#N/A</v>
      </c>
      <c r="HY71" s="207" t="e">
        <f t="shared" si="63"/>
        <v>#N/A</v>
      </c>
      <c r="HZ71" s="207" t="e">
        <f t="shared" si="63"/>
        <v>#N/A</v>
      </c>
      <c r="IA71" s="207" t="e">
        <f t="shared" si="45"/>
        <v>#N/A</v>
      </c>
      <c r="IB71" s="207" t="e">
        <f t="shared" si="27"/>
        <v>#N/A</v>
      </c>
    </row>
    <row r="72" spans="1:236" hidden="1" x14ac:dyDescent="0.25">
      <c r="A72" s="22">
        <v>69</v>
      </c>
      <c r="B72" s="124"/>
      <c r="C72" s="124"/>
      <c r="D72" s="124"/>
      <c r="E72" s="119" t="str">
        <f t="shared" si="99"/>
        <v/>
      </c>
      <c r="F72" s="23" t="str">
        <f t="shared" si="100"/>
        <v/>
      </c>
      <c r="G72" s="24" t="str">
        <f t="shared" si="101"/>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91"/>
        <v/>
      </c>
      <c r="K72" s="26"/>
      <c r="L72" s="24" t="str">
        <f>IF(OR(F72="",K72=""),"",MATCH(K72,Confidence!$A$1:$A$10,0))</f>
        <v/>
      </c>
      <c r="M72" s="27" t="str">
        <f t="shared" si="92"/>
        <v/>
      </c>
      <c r="N72" s="27" t="str">
        <f t="shared" si="93"/>
        <v/>
      </c>
      <c r="O72" s="24"/>
      <c r="P72" s="111" t="str">
        <f t="shared" si="94"/>
        <v/>
      </c>
      <c r="Q72" s="111" t="str">
        <f t="shared" si="95"/>
        <v/>
      </c>
      <c r="R72" s="39" t="str">
        <f t="shared" si="96"/>
        <v/>
      </c>
      <c r="S72" s="124"/>
      <c r="T72" s="218" t="str">
        <f>IF(AND(B72&gt;0,C72&gt;0,D72&gt;0,M72&gt;0,N72&gt;0,S72&gt;0,NOT(K72="")),ABS(VLOOKUP($S$1,VLookups!$A$28:$B$29,2,FALSE)-_xlfn.BETA.DIST(S72,IF(G72="L",N72,M72),IF(G72="L",M72,N72),TRUE,B72,D72)),"")</f>
        <v/>
      </c>
      <c r="U72" s="121" t="str">
        <f>IF(OR($M72="",$N72=""),"",_xlfn.BETA.INV(ABS(VLOOKUP($S$1,VLookups!$A$28:$B$29,2,FALSE)-U$3),IF($G72="L",$N72,$M72),IF($G72="L",$M72,$N72),$B72,$D72))</f>
        <v/>
      </c>
      <c r="V72" s="122" t="str">
        <f>IF(OR($M72="",$N72=""),"",_xlfn.BETA.INV(ABS(VLOOKUP($S$1,VLookups!$A$28:$B$29,2,FALSE)-V$3),IF($G72="L",$N72,$M72),IF($G72="L",$M72,$N72),$B72,$D72))</f>
        <v/>
      </c>
      <c r="W72" s="121" t="str">
        <f>IF(OR($M72="",$N72=""),"",_xlfn.BETA.INV(ABS(VLOOKUP($S$1,VLookups!$A$28:$B$29,2,FALSE)-W$3),IF($G72="L",$N72,$M72),IF($G72="L",$M72,$N72),$B72,$D72))</f>
        <v/>
      </c>
      <c r="X72" s="122" t="str">
        <f>IF(OR($M72="",$N72=""),"",_xlfn.BETA.INV(ABS(VLOOKUP($S$1,VLookups!$A$28:$B$29,2,FALSE)-X$3),IF($G72="L",$N72,$M72),IF($G72="L",$M72,$N72),$B72,$D72))</f>
        <v/>
      </c>
      <c r="Y72" s="121" t="str">
        <f>IF(OR($M72="",$N72=""),"",_xlfn.BETA.INV(ABS(VLOOKUP($S$1,VLookups!$A$28:$B$29,2,FALSE)-Y$3),IF($G72="L",$N72,$M72),IF($G72="L",$M72,$N72),$B72,$D72))</f>
        <v/>
      </c>
      <c r="Z72" s="122" t="str">
        <f>IF(OR($M72="",$N72=""),"",_xlfn.BETA.INV(ABS(VLOOKUP($S$1,VLookups!$A$28:$B$29,2,FALSE)-Z$3),IF($G72="L",$N72,$M72),IF($G72="L",$M72,$N72),$B72,$D72))</f>
        <v/>
      </c>
      <c r="AA72" s="121" t="str">
        <f>IF(OR($M72="",$N72=""),"",_xlfn.BETA.INV(ABS(VLOOKUP($S$1,VLookups!$A$28:$B$29,2,FALSE)-AA$3),IF($G72="L",$N72,$M72),IF($G72="L",$M72,$N72),$B72,$D72))</f>
        <v/>
      </c>
      <c r="AB72" s="122" t="str">
        <f>IF(OR($M72="",$N72=""),"",_xlfn.BETA.INV(ABS(VLOOKUP($S$1,VLookups!$A$28:$B$29,2,FALSE)-AB$3),IF($G72="L",$N72,$M72),IF($G72="L",$M72,$N72),$B72,$D72))</f>
        <v/>
      </c>
      <c r="AC72" s="121" t="str">
        <f>IF(OR($M72="",$N72=""),"",_xlfn.BETA.INV(ABS(VLOOKUP($S$1,VLookups!$A$28:$B$29,2,FALSE)-AC$3),IF($G72="L",$N72,$M72),IF($G72="L",$M72,$N72),$B72,$D72))</f>
        <v/>
      </c>
      <c r="AD72" s="122" t="str">
        <f>IF(OR($M72="",$N72=""),"",_xlfn.BETA.INV(ABS(VLOOKUP($S$1,VLookups!$A$28:$B$29,2,FALSE)-AD$3),IF($G72="L",$N72,$M72),IF($G72="L",$M72,$N72),$B72,$D72))</f>
        <v/>
      </c>
      <c r="AE72" s="121" t="str">
        <f>IF(OR($M72="",$N72=""),"",_xlfn.BETA.INV(ABS(VLOOKUP($S$1,VLookups!$A$28:$B$29,2,FALSE)-AE$3),IF($G72="L",$N72,$M72),IF($G72="L",$M72,$N72),$B72,$D72))</f>
        <v/>
      </c>
      <c r="AF72" s="122" t="str">
        <f>IF(OR($M72="",$N72=""),"",_xlfn.BETA.INV(ABS(VLOOKUP($S$1,VLookups!$A$28:$B$29,2,FALSE)-AF$3),IF($G72="L",$N72,$M72),IF($G72="L",$M72,$N72),$B72,$D72))</f>
        <v/>
      </c>
      <c r="AG72" s="17"/>
      <c r="AH72" s="208" t="str">
        <f t="shared" si="102"/>
        <v/>
      </c>
      <c r="AI72" s="206" t="str">
        <f t="shared" si="103"/>
        <v/>
      </c>
      <c r="AJ72" s="190" t="str">
        <f t="shared" si="104"/>
        <v/>
      </c>
      <c r="AK72" s="190" t="str">
        <f t="shared" si="104"/>
        <v/>
      </c>
      <c r="AL72" s="190" t="str">
        <f t="shared" si="104"/>
        <v/>
      </c>
      <c r="AM72" s="190" t="str">
        <f t="shared" si="104"/>
        <v/>
      </c>
      <c r="AN72" s="190" t="str">
        <f t="shared" si="104"/>
        <v/>
      </c>
      <c r="AO72" s="190" t="str">
        <f t="shared" si="104"/>
        <v/>
      </c>
      <c r="AP72" s="190" t="str">
        <f t="shared" si="104"/>
        <v/>
      </c>
      <c r="AQ72" s="190" t="str">
        <f t="shared" si="104"/>
        <v/>
      </c>
      <c r="AR72" s="190" t="str">
        <f t="shared" si="104"/>
        <v/>
      </c>
      <c r="AS72" s="190" t="str">
        <f t="shared" si="104"/>
        <v/>
      </c>
      <c r="AT72" s="190" t="str">
        <f t="shared" si="104"/>
        <v/>
      </c>
      <c r="AU72" s="190" t="str">
        <f t="shared" si="104"/>
        <v/>
      </c>
      <c r="AV72" s="190" t="str">
        <f t="shared" si="104"/>
        <v/>
      </c>
      <c r="AW72" s="190" t="str">
        <f t="shared" si="104"/>
        <v/>
      </c>
      <c r="AX72" s="190" t="str">
        <f t="shared" si="104"/>
        <v/>
      </c>
      <c r="AY72" s="190" t="str">
        <f t="shared" si="104"/>
        <v/>
      </c>
      <c r="AZ72" s="190" t="str">
        <f t="shared" si="104"/>
        <v/>
      </c>
      <c r="BA72" s="190" t="str">
        <f t="shared" si="104"/>
        <v/>
      </c>
      <c r="BB72" s="190" t="str">
        <f t="shared" si="104"/>
        <v/>
      </c>
      <c r="BC72" s="190" t="str">
        <f t="shared" si="104"/>
        <v/>
      </c>
      <c r="BD72" s="190" t="str">
        <f t="shared" si="104"/>
        <v/>
      </c>
      <c r="BE72" s="190" t="str">
        <f t="shared" si="104"/>
        <v/>
      </c>
      <c r="BF72" s="190" t="str">
        <f t="shared" si="104"/>
        <v/>
      </c>
      <c r="BG72" s="190" t="str">
        <f t="shared" si="104"/>
        <v/>
      </c>
      <c r="BH72" s="190" t="str">
        <f t="shared" si="104"/>
        <v/>
      </c>
      <c r="BI72" s="190" t="str">
        <f t="shared" si="104"/>
        <v/>
      </c>
      <c r="BJ72" s="190" t="str">
        <f t="shared" si="104"/>
        <v/>
      </c>
      <c r="BK72" s="190" t="str">
        <f t="shared" si="104"/>
        <v/>
      </c>
      <c r="BL72" s="190" t="str">
        <f t="shared" si="104"/>
        <v/>
      </c>
      <c r="BM72" s="190" t="str">
        <f t="shared" si="104"/>
        <v/>
      </c>
      <c r="BN72" s="190" t="str">
        <f t="shared" si="104"/>
        <v/>
      </c>
      <c r="BO72" s="190" t="str">
        <f t="shared" si="104"/>
        <v/>
      </c>
      <c r="BP72" s="190" t="str">
        <f t="shared" si="104"/>
        <v/>
      </c>
      <c r="BQ72" s="190" t="str">
        <f t="shared" si="104"/>
        <v/>
      </c>
      <c r="BR72" s="190" t="str">
        <f t="shared" si="104"/>
        <v/>
      </c>
      <c r="BS72" s="190" t="str">
        <f t="shared" si="104"/>
        <v/>
      </c>
      <c r="BT72" s="190" t="str">
        <f t="shared" si="104"/>
        <v/>
      </c>
      <c r="BU72" s="190" t="str">
        <f t="shared" si="104"/>
        <v/>
      </c>
      <c r="BV72" s="190" t="str">
        <f t="shared" si="104"/>
        <v/>
      </c>
      <c r="BW72" s="190" t="str">
        <f t="shared" si="104"/>
        <v/>
      </c>
      <c r="BX72" s="190" t="str">
        <f t="shared" si="104"/>
        <v/>
      </c>
      <c r="BY72" s="190" t="str">
        <f t="shared" si="104"/>
        <v/>
      </c>
      <c r="BZ72" s="190" t="str">
        <f t="shared" si="104"/>
        <v/>
      </c>
      <c r="CA72" s="190" t="str">
        <f t="shared" si="104"/>
        <v/>
      </c>
      <c r="CB72" s="190" t="str">
        <f t="shared" si="104"/>
        <v/>
      </c>
      <c r="CC72" s="190" t="str">
        <f t="shared" si="104"/>
        <v/>
      </c>
      <c r="CD72" s="190" t="str">
        <f t="shared" si="104"/>
        <v/>
      </c>
      <c r="CE72" s="190" t="str">
        <f t="shared" si="104"/>
        <v/>
      </c>
      <c r="CF72" s="190" t="str">
        <f t="shared" si="104"/>
        <v/>
      </c>
      <c r="CG72" s="190" t="str">
        <f t="shared" si="104"/>
        <v/>
      </c>
      <c r="CH72" s="190" t="str">
        <f t="shared" si="104"/>
        <v/>
      </c>
      <c r="CI72" s="190" t="str">
        <f t="shared" si="104"/>
        <v/>
      </c>
      <c r="CJ72" s="190" t="str">
        <f t="shared" si="104"/>
        <v/>
      </c>
      <c r="CK72" s="190" t="str">
        <f t="shared" si="104"/>
        <v/>
      </c>
      <c r="CL72" s="190" t="str">
        <f t="shared" si="104"/>
        <v/>
      </c>
      <c r="CM72" s="190" t="str">
        <f t="shared" si="104"/>
        <v/>
      </c>
      <c r="CN72" s="190" t="str">
        <f t="shared" si="104"/>
        <v/>
      </c>
      <c r="CO72" s="190" t="str">
        <f t="shared" si="104"/>
        <v/>
      </c>
      <c r="CP72" s="190" t="str">
        <f t="shared" si="104"/>
        <v/>
      </c>
      <c r="CQ72" s="190" t="str">
        <f t="shared" si="104"/>
        <v/>
      </c>
      <c r="CR72" s="190" t="str">
        <f t="shared" si="104"/>
        <v/>
      </c>
      <c r="CS72" s="190" t="str">
        <f t="shared" si="104"/>
        <v/>
      </c>
      <c r="CT72" s="190" t="str">
        <f t="shared" si="104"/>
        <v/>
      </c>
      <c r="CU72" s="190" t="str">
        <f t="shared" ref="CU72" si="109">IF(ISNONTEXT($AH72),CT72+$AH72,"")</f>
        <v/>
      </c>
      <c r="CV72" s="190" t="str">
        <f t="shared" si="97"/>
        <v/>
      </c>
      <c r="CW72" s="190" t="str">
        <f t="shared" si="97"/>
        <v/>
      </c>
      <c r="CX72" s="190" t="str">
        <f t="shared" si="97"/>
        <v/>
      </c>
      <c r="CY72" s="190" t="str">
        <f t="shared" si="97"/>
        <v/>
      </c>
      <c r="CZ72" s="190" t="str">
        <f t="shared" si="97"/>
        <v/>
      </c>
      <c r="DA72" s="190" t="str">
        <f t="shared" si="97"/>
        <v/>
      </c>
      <c r="DB72" s="190" t="str">
        <f t="shared" si="97"/>
        <v/>
      </c>
      <c r="DC72" s="190" t="str">
        <f t="shared" si="97"/>
        <v/>
      </c>
      <c r="DD72" s="190" t="str">
        <f t="shared" si="97"/>
        <v/>
      </c>
      <c r="DE72" s="190" t="str">
        <f t="shared" si="97"/>
        <v/>
      </c>
      <c r="DF72" s="190" t="str">
        <f t="shared" si="97"/>
        <v/>
      </c>
      <c r="DG72" s="190" t="str">
        <f t="shared" si="97"/>
        <v/>
      </c>
      <c r="DH72" s="190" t="str">
        <f t="shared" si="97"/>
        <v/>
      </c>
      <c r="DI72" s="190" t="str">
        <f t="shared" si="97"/>
        <v/>
      </c>
      <c r="DJ72" s="190" t="str">
        <f t="shared" si="97"/>
        <v/>
      </c>
      <c r="DK72" s="190" t="str">
        <f t="shared" si="97"/>
        <v/>
      </c>
      <c r="DL72" s="190" t="str">
        <f t="shared" si="97"/>
        <v/>
      </c>
      <c r="DM72" s="190" t="str">
        <f t="shared" si="97"/>
        <v/>
      </c>
      <c r="DN72" s="190" t="str">
        <f t="shared" si="97"/>
        <v/>
      </c>
      <c r="DO72" s="190" t="str">
        <f t="shared" si="97"/>
        <v/>
      </c>
      <c r="DP72" s="190" t="str">
        <f t="shared" si="97"/>
        <v/>
      </c>
      <c r="DQ72" s="190" t="str">
        <f t="shared" si="97"/>
        <v/>
      </c>
      <c r="DR72" s="190" t="str">
        <f t="shared" si="97"/>
        <v/>
      </c>
      <c r="DS72" s="190" t="str">
        <f t="shared" si="97"/>
        <v/>
      </c>
      <c r="DT72" s="190" t="str">
        <f t="shared" si="97"/>
        <v/>
      </c>
      <c r="DU72" s="190" t="str">
        <f t="shared" si="97"/>
        <v/>
      </c>
      <c r="DV72" s="190" t="str">
        <f t="shared" si="97"/>
        <v/>
      </c>
      <c r="DW72" s="190" t="str">
        <f t="shared" si="97"/>
        <v/>
      </c>
      <c r="DX72" s="190" t="str">
        <f t="shared" si="97"/>
        <v/>
      </c>
      <c r="DY72" s="190" t="str">
        <f t="shared" si="97"/>
        <v/>
      </c>
      <c r="DZ72" s="190" t="str">
        <f t="shared" si="97"/>
        <v/>
      </c>
      <c r="EA72" s="190" t="str">
        <f t="shared" si="97"/>
        <v/>
      </c>
      <c r="EB72" s="190" t="str">
        <f t="shared" si="97"/>
        <v/>
      </c>
      <c r="EC72" s="190" t="str">
        <f t="shared" si="97"/>
        <v/>
      </c>
      <c r="ED72" s="190" t="str">
        <f t="shared" si="97"/>
        <v/>
      </c>
      <c r="EE72" s="206" t="str">
        <f t="shared" si="105"/>
        <v/>
      </c>
      <c r="EF72" s="207" t="e">
        <f t="shared" si="86"/>
        <v>#N/A</v>
      </c>
      <c r="EG72" s="207" t="e">
        <f t="shared" si="86"/>
        <v>#N/A</v>
      </c>
      <c r="EH72" s="207" t="e">
        <f t="shared" si="86"/>
        <v>#N/A</v>
      </c>
      <c r="EI72" s="207" t="e">
        <f t="shared" si="86"/>
        <v>#N/A</v>
      </c>
      <c r="EJ72" s="207" t="e">
        <f t="shared" si="86"/>
        <v>#N/A</v>
      </c>
      <c r="EK72" s="207" t="e">
        <f t="shared" si="86"/>
        <v>#N/A</v>
      </c>
      <c r="EL72" s="207" t="e">
        <f t="shared" si="86"/>
        <v>#N/A</v>
      </c>
      <c r="EM72" s="207" t="e">
        <f t="shared" si="86"/>
        <v>#N/A</v>
      </c>
      <c r="EN72" s="207" t="e">
        <f t="shared" si="86"/>
        <v>#N/A</v>
      </c>
      <c r="EO72" s="207" t="e">
        <f t="shared" si="86"/>
        <v>#N/A</v>
      </c>
      <c r="EP72" s="207" t="e">
        <f t="shared" si="86"/>
        <v>#N/A</v>
      </c>
      <c r="EQ72" s="207" t="e">
        <f t="shared" si="86"/>
        <v>#N/A</v>
      </c>
      <c r="ER72" s="207" t="e">
        <f t="shared" si="86"/>
        <v>#N/A</v>
      </c>
      <c r="ES72" s="207" t="e">
        <f t="shared" si="86"/>
        <v>#N/A</v>
      </c>
      <c r="ET72" s="207" t="e">
        <f t="shared" si="86"/>
        <v>#N/A</v>
      </c>
      <c r="EU72" s="207" t="e">
        <f t="shared" si="65"/>
        <v>#N/A</v>
      </c>
      <c r="EV72" s="207" t="e">
        <f t="shared" si="65"/>
        <v>#N/A</v>
      </c>
      <c r="EW72" s="207" t="e">
        <f t="shared" si="65"/>
        <v>#N/A</v>
      </c>
      <c r="EX72" s="207" t="e">
        <f t="shared" si="65"/>
        <v>#N/A</v>
      </c>
      <c r="EY72" s="207" t="e">
        <f t="shared" si="65"/>
        <v>#N/A</v>
      </c>
      <c r="EZ72" s="207" t="e">
        <f t="shared" si="65"/>
        <v>#N/A</v>
      </c>
      <c r="FA72" s="207" t="e">
        <f t="shared" si="65"/>
        <v>#N/A</v>
      </c>
      <c r="FB72" s="207" t="e">
        <f t="shared" si="65"/>
        <v>#N/A</v>
      </c>
      <c r="FC72" s="207" t="e">
        <f t="shared" si="65"/>
        <v>#N/A</v>
      </c>
      <c r="FD72" s="207" t="e">
        <f t="shared" si="65"/>
        <v>#N/A</v>
      </c>
      <c r="FE72" s="207" t="e">
        <f t="shared" si="65"/>
        <v>#N/A</v>
      </c>
      <c r="FF72" s="207" t="e">
        <f t="shared" si="65"/>
        <v>#N/A</v>
      </c>
      <c r="FG72" s="207" t="e">
        <f t="shared" si="65"/>
        <v>#N/A</v>
      </c>
      <c r="FH72" s="207" t="e">
        <f t="shared" si="65"/>
        <v>#N/A</v>
      </c>
      <c r="FI72" s="207" t="e">
        <f t="shared" si="65"/>
        <v>#N/A</v>
      </c>
      <c r="FJ72" s="207" t="e">
        <f t="shared" si="65"/>
        <v>#N/A</v>
      </c>
      <c r="FK72" s="207" t="e">
        <f t="shared" si="108"/>
        <v>#N/A</v>
      </c>
      <c r="FL72" s="207" t="e">
        <f t="shared" si="88"/>
        <v>#N/A</v>
      </c>
      <c r="FM72" s="207" t="e">
        <f t="shared" si="88"/>
        <v>#N/A</v>
      </c>
      <c r="FN72" s="207" t="e">
        <f t="shared" si="88"/>
        <v>#N/A</v>
      </c>
      <c r="FO72" s="207" t="e">
        <f t="shared" si="88"/>
        <v>#N/A</v>
      </c>
      <c r="FP72" s="207" t="e">
        <f t="shared" si="88"/>
        <v>#N/A</v>
      </c>
      <c r="FQ72" s="207" t="e">
        <f t="shared" si="88"/>
        <v>#N/A</v>
      </c>
      <c r="FR72" s="207" t="e">
        <f t="shared" si="88"/>
        <v>#N/A</v>
      </c>
      <c r="FS72" s="207" t="e">
        <f t="shared" si="76"/>
        <v>#N/A</v>
      </c>
      <c r="FT72" s="207" t="e">
        <f t="shared" si="76"/>
        <v>#N/A</v>
      </c>
      <c r="FU72" s="207" t="e">
        <f t="shared" si="76"/>
        <v>#N/A</v>
      </c>
      <c r="FV72" s="207" t="e">
        <f t="shared" si="76"/>
        <v>#N/A</v>
      </c>
      <c r="FW72" s="207" t="e">
        <f t="shared" si="74"/>
        <v>#N/A</v>
      </c>
      <c r="FX72" s="207" t="e">
        <f t="shared" si="61"/>
        <v>#N/A</v>
      </c>
      <c r="FY72" s="207" t="e">
        <f t="shared" si="61"/>
        <v>#N/A</v>
      </c>
      <c r="FZ72" s="207" t="e">
        <f t="shared" si="61"/>
        <v>#N/A</v>
      </c>
      <c r="GA72" s="207" t="e">
        <f t="shared" si="61"/>
        <v>#N/A</v>
      </c>
      <c r="GB72" s="207" t="e">
        <f t="shared" si="61"/>
        <v>#N/A</v>
      </c>
      <c r="GC72" s="207" t="e">
        <f t="shared" si="61"/>
        <v>#N/A</v>
      </c>
      <c r="GD72" s="207" t="e">
        <f t="shared" si="61"/>
        <v>#N/A</v>
      </c>
      <c r="GE72" s="207" t="e">
        <f t="shared" si="61"/>
        <v>#N/A</v>
      </c>
      <c r="GF72" s="207" t="e">
        <f t="shared" si="61"/>
        <v>#N/A</v>
      </c>
      <c r="GG72" s="207" t="e">
        <f t="shared" si="61"/>
        <v>#N/A</v>
      </c>
      <c r="GH72" s="207" t="e">
        <f t="shared" si="61"/>
        <v>#N/A</v>
      </c>
      <c r="GI72" s="207" t="e">
        <f t="shared" si="61"/>
        <v>#N/A</v>
      </c>
      <c r="GJ72" s="207" t="e">
        <f t="shared" si="61"/>
        <v>#N/A</v>
      </c>
      <c r="GK72" s="207" t="e">
        <f t="shared" si="61"/>
        <v>#N/A</v>
      </c>
      <c r="GL72" s="207" t="e">
        <f t="shared" si="78"/>
        <v>#N/A</v>
      </c>
      <c r="GM72" s="207" t="e">
        <f t="shared" si="78"/>
        <v>#N/A</v>
      </c>
      <c r="GN72" s="207" t="e">
        <f t="shared" si="78"/>
        <v>#N/A</v>
      </c>
      <c r="GO72" s="207" t="e">
        <f t="shared" si="78"/>
        <v>#N/A</v>
      </c>
      <c r="GP72" s="207" t="e">
        <f t="shared" si="78"/>
        <v>#N/A</v>
      </c>
      <c r="GQ72" s="207" t="e">
        <f t="shared" si="78"/>
        <v>#N/A</v>
      </c>
      <c r="GR72" s="207" t="e">
        <f t="shared" si="78"/>
        <v>#N/A</v>
      </c>
      <c r="GS72" s="207" t="e">
        <f t="shared" si="78"/>
        <v>#N/A</v>
      </c>
      <c r="GT72" s="207" t="e">
        <f t="shared" si="78"/>
        <v>#N/A</v>
      </c>
      <c r="GU72" s="207" t="e">
        <f t="shared" si="78"/>
        <v>#N/A</v>
      </c>
      <c r="GV72" s="207" t="e">
        <f t="shared" si="78"/>
        <v>#N/A</v>
      </c>
      <c r="GW72" s="207" t="e">
        <f t="shared" si="78"/>
        <v>#N/A</v>
      </c>
      <c r="GX72" s="207" t="e">
        <f t="shared" si="78"/>
        <v>#N/A</v>
      </c>
      <c r="GY72" s="207" t="e">
        <f t="shared" si="78"/>
        <v>#N/A</v>
      </c>
      <c r="GZ72" s="207" t="e">
        <f t="shared" si="78"/>
        <v>#N/A</v>
      </c>
      <c r="HA72" s="207" t="e">
        <f t="shared" si="78"/>
        <v>#N/A</v>
      </c>
      <c r="HB72" s="207" t="e">
        <f t="shared" si="106"/>
        <v>#N/A</v>
      </c>
      <c r="HC72" s="207" t="e">
        <f t="shared" si="106"/>
        <v>#N/A</v>
      </c>
      <c r="HD72" s="207" t="e">
        <f t="shared" si="98"/>
        <v>#N/A</v>
      </c>
      <c r="HE72" s="207" t="e">
        <f t="shared" si="77"/>
        <v>#N/A</v>
      </c>
      <c r="HF72" s="207" t="e">
        <f t="shared" si="77"/>
        <v>#N/A</v>
      </c>
      <c r="HG72" s="207" t="e">
        <f t="shared" si="77"/>
        <v>#N/A</v>
      </c>
      <c r="HH72" s="207" t="e">
        <f t="shared" si="77"/>
        <v>#N/A</v>
      </c>
      <c r="HI72" s="207" t="e">
        <f t="shared" si="77"/>
        <v>#N/A</v>
      </c>
      <c r="HJ72" s="207" t="e">
        <f t="shared" si="77"/>
        <v>#N/A</v>
      </c>
      <c r="HK72" s="207" t="e">
        <f t="shared" si="77"/>
        <v>#N/A</v>
      </c>
      <c r="HL72" s="207" t="e">
        <f t="shared" si="77"/>
        <v>#N/A</v>
      </c>
      <c r="HM72" s="207" t="e">
        <f t="shared" si="77"/>
        <v>#N/A</v>
      </c>
      <c r="HN72" s="207" t="e">
        <f t="shared" si="77"/>
        <v>#N/A</v>
      </c>
      <c r="HO72" s="207" t="e">
        <f t="shared" si="77"/>
        <v>#N/A</v>
      </c>
      <c r="HP72" s="207" t="e">
        <f t="shared" si="77"/>
        <v>#N/A</v>
      </c>
      <c r="HQ72" s="207" t="e">
        <f t="shared" si="107"/>
        <v>#N/A</v>
      </c>
      <c r="HR72" s="207" t="e">
        <f t="shared" si="107"/>
        <v>#N/A</v>
      </c>
      <c r="HS72" s="207" t="e">
        <f t="shared" si="107"/>
        <v>#N/A</v>
      </c>
      <c r="HT72" s="207" t="e">
        <f t="shared" si="107"/>
        <v>#N/A</v>
      </c>
      <c r="HU72" s="207" t="e">
        <f t="shared" si="107"/>
        <v>#N/A</v>
      </c>
      <c r="HV72" s="207" t="e">
        <f t="shared" si="81"/>
        <v>#N/A</v>
      </c>
      <c r="HW72" s="207" t="e">
        <f t="shared" si="79"/>
        <v>#N/A</v>
      </c>
      <c r="HX72" s="207" t="e">
        <f t="shared" si="66"/>
        <v>#N/A</v>
      </c>
      <c r="HY72" s="207" t="e">
        <f t="shared" si="63"/>
        <v>#N/A</v>
      </c>
      <c r="HZ72" s="207" t="e">
        <f t="shared" si="63"/>
        <v>#N/A</v>
      </c>
      <c r="IA72" s="207" t="e">
        <f t="shared" si="45"/>
        <v>#N/A</v>
      </c>
      <c r="IB72" s="207" t="e">
        <f t="shared" si="27"/>
        <v>#N/A</v>
      </c>
    </row>
    <row r="73" spans="1:236" hidden="1" x14ac:dyDescent="0.25">
      <c r="A73" s="22">
        <v>70</v>
      </c>
      <c r="B73" s="124"/>
      <c r="C73" s="124"/>
      <c r="D73" s="124"/>
      <c r="E73" s="119" t="str">
        <f t="shared" si="99"/>
        <v/>
      </c>
      <c r="F73" s="23" t="str">
        <f t="shared" si="100"/>
        <v/>
      </c>
      <c r="G73" s="24" t="str">
        <f t="shared" si="101"/>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91"/>
        <v/>
      </c>
      <c r="K73" s="26"/>
      <c r="L73" s="24" t="str">
        <f>IF(OR(F73="",K73=""),"",MATCH(K73,Confidence!$A$1:$A$10,0))</f>
        <v/>
      </c>
      <c r="M73" s="27" t="str">
        <f t="shared" si="92"/>
        <v/>
      </c>
      <c r="N73" s="27" t="str">
        <f t="shared" si="93"/>
        <v/>
      </c>
      <c r="O73" s="24"/>
      <c r="P73" s="111" t="str">
        <f t="shared" si="94"/>
        <v/>
      </c>
      <c r="Q73" s="111" t="str">
        <f t="shared" si="95"/>
        <v/>
      </c>
      <c r="R73" s="39" t="str">
        <f t="shared" si="96"/>
        <v/>
      </c>
      <c r="S73" s="124"/>
      <c r="T73" s="218" t="str">
        <f>IF(AND(B73&gt;0,C73&gt;0,D73&gt;0,M73&gt;0,N73&gt;0,S73&gt;0,NOT(K73="")),ABS(VLOOKUP($S$1,VLookups!$A$28:$B$29,2,FALSE)-_xlfn.BETA.DIST(S73,IF(G73="L",N73,M73),IF(G73="L",M73,N73),TRUE,B73,D73)),"")</f>
        <v/>
      </c>
      <c r="U73" s="121" t="str">
        <f>IF(OR($M73="",$N73=""),"",_xlfn.BETA.INV(ABS(VLOOKUP($S$1,VLookups!$A$28:$B$29,2,FALSE)-U$3),IF($G73="L",$N73,$M73),IF($G73="L",$M73,$N73),$B73,$D73))</f>
        <v/>
      </c>
      <c r="V73" s="122" t="str">
        <f>IF(OR($M73="",$N73=""),"",_xlfn.BETA.INV(ABS(VLOOKUP($S$1,VLookups!$A$28:$B$29,2,FALSE)-V$3),IF($G73="L",$N73,$M73),IF($G73="L",$M73,$N73),$B73,$D73))</f>
        <v/>
      </c>
      <c r="W73" s="121" t="str">
        <f>IF(OR($M73="",$N73=""),"",_xlfn.BETA.INV(ABS(VLOOKUP($S$1,VLookups!$A$28:$B$29,2,FALSE)-W$3),IF($G73="L",$N73,$M73),IF($G73="L",$M73,$N73),$B73,$D73))</f>
        <v/>
      </c>
      <c r="X73" s="122" t="str">
        <f>IF(OR($M73="",$N73=""),"",_xlfn.BETA.INV(ABS(VLOOKUP($S$1,VLookups!$A$28:$B$29,2,FALSE)-X$3),IF($G73="L",$N73,$M73),IF($G73="L",$M73,$N73),$B73,$D73))</f>
        <v/>
      </c>
      <c r="Y73" s="121" t="str">
        <f>IF(OR($M73="",$N73=""),"",_xlfn.BETA.INV(ABS(VLOOKUP($S$1,VLookups!$A$28:$B$29,2,FALSE)-Y$3),IF($G73="L",$N73,$M73),IF($G73="L",$M73,$N73),$B73,$D73))</f>
        <v/>
      </c>
      <c r="Z73" s="122" t="str">
        <f>IF(OR($M73="",$N73=""),"",_xlfn.BETA.INV(ABS(VLOOKUP($S$1,VLookups!$A$28:$B$29,2,FALSE)-Z$3),IF($G73="L",$N73,$M73),IF($G73="L",$M73,$N73),$B73,$D73))</f>
        <v/>
      </c>
      <c r="AA73" s="121" t="str">
        <f>IF(OR($M73="",$N73=""),"",_xlfn.BETA.INV(ABS(VLOOKUP($S$1,VLookups!$A$28:$B$29,2,FALSE)-AA$3),IF($G73="L",$N73,$M73),IF($G73="L",$M73,$N73),$B73,$D73))</f>
        <v/>
      </c>
      <c r="AB73" s="122" t="str">
        <f>IF(OR($M73="",$N73=""),"",_xlfn.BETA.INV(ABS(VLOOKUP($S$1,VLookups!$A$28:$B$29,2,FALSE)-AB$3),IF($G73="L",$N73,$M73),IF($G73="L",$M73,$N73),$B73,$D73))</f>
        <v/>
      </c>
      <c r="AC73" s="121" t="str">
        <f>IF(OR($M73="",$N73=""),"",_xlfn.BETA.INV(ABS(VLOOKUP($S$1,VLookups!$A$28:$B$29,2,FALSE)-AC$3),IF($G73="L",$N73,$M73),IF($G73="L",$M73,$N73),$B73,$D73))</f>
        <v/>
      </c>
      <c r="AD73" s="122" t="str">
        <f>IF(OR($M73="",$N73=""),"",_xlfn.BETA.INV(ABS(VLOOKUP($S$1,VLookups!$A$28:$B$29,2,FALSE)-AD$3),IF($G73="L",$N73,$M73),IF($G73="L",$M73,$N73),$B73,$D73))</f>
        <v/>
      </c>
      <c r="AE73" s="121" t="str">
        <f>IF(OR($M73="",$N73=""),"",_xlfn.BETA.INV(ABS(VLOOKUP($S$1,VLookups!$A$28:$B$29,2,FALSE)-AE$3),IF($G73="L",$N73,$M73),IF($G73="L",$M73,$N73),$B73,$D73))</f>
        <v/>
      </c>
      <c r="AF73" s="122" t="str">
        <f>IF(OR($M73="",$N73=""),"",_xlfn.BETA.INV(ABS(VLOOKUP($S$1,VLookups!$A$28:$B$29,2,FALSE)-AF$3),IF($G73="L",$N73,$M73),IF($G73="L",$M73,$N73),$B73,$D73))</f>
        <v/>
      </c>
      <c r="AG73" s="17"/>
      <c r="AH73" s="208" t="str">
        <f t="shared" si="102"/>
        <v/>
      </c>
      <c r="AI73" s="206" t="str">
        <f t="shared" si="103"/>
        <v/>
      </c>
      <c r="AJ73" s="190" t="str">
        <f t="shared" ref="AJ73:CU76" si="110">IF(ISNONTEXT($AH73),AI73+$AH73,"")</f>
        <v/>
      </c>
      <c r="AK73" s="190" t="str">
        <f t="shared" si="110"/>
        <v/>
      </c>
      <c r="AL73" s="190" t="str">
        <f t="shared" si="110"/>
        <v/>
      </c>
      <c r="AM73" s="190" t="str">
        <f t="shared" si="110"/>
        <v/>
      </c>
      <c r="AN73" s="190" t="str">
        <f t="shared" si="110"/>
        <v/>
      </c>
      <c r="AO73" s="190" t="str">
        <f t="shared" si="110"/>
        <v/>
      </c>
      <c r="AP73" s="190" t="str">
        <f t="shared" si="110"/>
        <v/>
      </c>
      <c r="AQ73" s="190" t="str">
        <f t="shared" si="110"/>
        <v/>
      </c>
      <c r="AR73" s="190" t="str">
        <f t="shared" si="110"/>
        <v/>
      </c>
      <c r="AS73" s="190" t="str">
        <f t="shared" si="110"/>
        <v/>
      </c>
      <c r="AT73" s="190" t="str">
        <f t="shared" si="110"/>
        <v/>
      </c>
      <c r="AU73" s="190" t="str">
        <f t="shared" si="110"/>
        <v/>
      </c>
      <c r="AV73" s="190" t="str">
        <f t="shared" si="110"/>
        <v/>
      </c>
      <c r="AW73" s="190" t="str">
        <f t="shared" si="110"/>
        <v/>
      </c>
      <c r="AX73" s="190" t="str">
        <f t="shared" si="110"/>
        <v/>
      </c>
      <c r="AY73" s="190" t="str">
        <f t="shared" si="110"/>
        <v/>
      </c>
      <c r="AZ73" s="190" t="str">
        <f t="shared" si="110"/>
        <v/>
      </c>
      <c r="BA73" s="190" t="str">
        <f t="shared" si="110"/>
        <v/>
      </c>
      <c r="BB73" s="190" t="str">
        <f t="shared" si="110"/>
        <v/>
      </c>
      <c r="BC73" s="190" t="str">
        <f t="shared" si="110"/>
        <v/>
      </c>
      <c r="BD73" s="190" t="str">
        <f t="shared" si="110"/>
        <v/>
      </c>
      <c r="BE73" s="190" t="str">
        <f t="shared" si="110"/>
        <v/>
      </c>
      <c r="BF73" s="190" t="str">
        <f t="shared" si="110"/>
        <v/>
      </c>
      <c r="BG73" s="190" t="str">
        <f t="shared" si="110"/>
        <v/>
      </c>
      <c r="BH73" s="190" t="str">
        <f t="shared" si="110"/>
        <v/>
      </c>
      <c r="BI73" s="190" t="str">
        <f t="shared" si="110"/>
        <v/>
      </c>
      <c r="BJ73" s="190" t="str">
        <f t="shared" si="110"/>
        <v/>
      </c>
      <c r="BK73" s="190" t="str">
        <f t="shared" si="110"/>
        <v/>
      </c>
      <c r="BL73" s="190" t="str">
        <f t="shared" si="110"/>
        <v/>
      </c>
      <c r="BM73" s="190" t="str">
        <f t="shared" si="110"/>
        <v/>
      </c>
      <c r="BN73" s="190" t="str">
        <f t="shared" si="110"/>
        <v/>
      </c>
      <c r="BO73" s="190" t="str">
        <f t="shared" si="110"/>
        <v/>
      </c>
      <c r="BP73" s="190" t="str">
        <f t="shared" si="110"/>
        <v/>
      </c>
      <c r="BQ73" s="190" t="str">
        <f t="shared" si="110"/>
        <v/>
      </c>
      <c r="BR73" s="190" t="str">
        <f t="shared" si="110"/>
        <v/>
      </c>
      <c r="BS73" s="190" t="str">
        <f t="shared" si="110"/>
        <v/>
      </c>
      <c r="BT73" s="190" t="str">
        <f t="shared" si="110"/>
        <v/>
      </c>
      <c r="BU73" s="190" t="str">
        <f t="shared" si="110"/>
        <v/>
      </c>
      <c r="BV73" s="190" t="str">
        <f t="shared" si="110"/>
        <v/>
      </c>
      <c r="BW73" s="190" t="str">
        <f t="shared" si="110"/>
        <v/>
      </c>
      <c r="BX73" s="190" t="str">
        <f t="shared" si="110"/>
        <v/>
      </c>
      <c r="BY73" s="190" t="str">
        <f t="shared" si="110"/>
        <v/>
      </c>
      <c r="BZ73" s="190" t="str">
        <f t="shared" si="110"/>
        <v/>
      </c>
      <c r="CA73" s="190" t="str">
        <f t="shared" si="110"/>
        <v/>
      </c>
      <c r="CB73" s="190" t="str">
        <f t="shared" si="110"/>
        <v/>
      </c>
      <c r="CC73" s="190" t="str">
        <f t="shared" si="110"/>
        <v/>
      </c>
      <c r="CD73" s="190" t="str">
        <f t="shared" si="110"/>
        <v/>
      </c>
      <c r="CE73" s="190" t="str">
        <f t="shared" si="110"/>
        <v/>
      </c>
      <c r="CF73" s="190" t="str">
        <f t="shared" si="110"/>
        <v/>
      </c>
      <c r="CG73" s="190" t="str">
        <f t="shared" si="110"/>
        <v/>
      </c>
      <c r="CH73" s="190" t="str">
        <f t="shared" si="110"/>
        <v/>
      </c>
      <c r="CI73" s="190" t="str">
        <f t="shared" si="110"/>
        <v/>
      </c>
      <c r="CJ73" s="190" t="str">
        <f t="shared" si="110"/>
        <v/>
      </c>
      <c r="CK73" s="190" t="str">
        <f t="shared" si="110"/>
        <v/>
      </c>
      <c r="CL73" s="190" t="str">
        <f t="shared" si="110"/>
        <v/>
      </c>
      <c r="CM73" s="190" t="str">
        <f t="shared" si="110"/>
        <v/>
      </c>
      <c r="CN73" s="190" t="str">
        <f t="shared" si="110"/>
        <v/>
      </c>
      <c r="CO73" s="190" t="str">
        <f t="shared" si="110"/>
        <v/>
      </c>
      <c r="CP73" s="190" t="str">
        <f t="shared" si="110"/>
        <v/>
      </c>
      <c r="CQ73" s="190" t="str">
        <f t="shared" si="110"/>
        <v/>
      </c>
      <c r="CR73" s="190" t="str">
        <f t="shared" si="110"/>
        <v/>
      </c>
      <c r="CS73" s="190" t="str">
        <f t="shared" si="110"/>
        <v/>
      </c>
      <c r="CT73" s="190" t="str">
        <f t="shared" si="110"/>
        <v/>
      </c>
      <c r="CU73" s="190" t="str">
        <f t="shared" si="110"/>
        <v/>
      </c>
      <c r="CV73" s="190" t="str">
        <f t="shared" si="97"/>
        <v/>
      </c>
      <c r="CW73" s="190" t="str">
        <f t="shared" si="97"/>
        <v/>
      </c>
      <c r="CX73" s="190" t="str">
        <f t="shared" si="97"/>
        <v/>
      </c>
      <c r="CY73" s="190" t="str">
        <f t="shared" si="97"/>
        <v/>
      </c>
      <c r="CZ73" s="190" t="str">
        <f t="shared" si="97"/>
        <v/>
      </c>
      <c r="DA73" s="190" t="str">
        <f t="shared" si="97"/>
        <v/>
      </c>
      <c r="DB73" s="190" t="str">
        <f t="shared" si="97"/>
        <v/>
      </c>
      <c r="DC73" s="190" t="str">
        <f t="shared" si="97"/>
        <v/>
      </c>
      <c r="DD73" s="190" t="str">
        <f t="shared" si="97"/>
        <v/>
      </c>
      <c r="DE73" s="190" t="str">
        <f t="shared" si="97"/>
        <v/>
      </c>
      <c r="DF73" s="190" t="str">
        <f t="shared" si="97"/>
        <v/>
      </c>
      <c r="DG73" s="190" t="str">
        <f t="shared" si="97"/>
        <v/>
      </c>
      <c r="DH73" s="190" t="str">
        <f t="shared" si="97"/>
        <v/>
      </c>
      <c r="DI73" s="190" t="str">
        <f t="shared" si="97"/>
        <v/>
      </c>
      <c r="DJ73" s="190" t="str">
        <f t="shared" si="97"/>
        <v/>
      </c>
      <c r="DK73" s="190" t="str">
        <f t="shared" si="97"/>
        <v/>
      </c>
      <c r="DL73" s="190" t="str">
        <f t="shared" si="97"/>
        <v/>
      </c>
      <c r="DM73" s="190" t="str">
        <f t="shared" si="97"/>
        <v/>
      </c>
      <c r="DN73" s="190" t="str">
        <f t="shared" si="97"/>
        <v/>
      </c>
      <c r="DO73" s="190" t="str">
        <f t="shared" si="97"/>
        <v/>
      </c>
      <c r="DP73" s="190" t="str">
        <f t="shared" si="97"/>
        <v/>
      </c>
      <c r="DQ73" s="190" t="str">
        <f t="shared" si="97"/>
        <v/>
      </c>
      <c r="DR73" s="190" t="str">
        <f t="shared" si="97"/>
        <v/>
      </c>
      <c r="DS73" s="190" t="str">
        <f t="shared" si="97"/>
        <v/>
      </c>
      <c r="DT73" s="190" t="str">
        <f t="shared" si="97"/>
        <v/>
      </c>
      <c r="DU73" s="190" t="str">
        <f t="shared" si="97"/>
        <v/>
      </c>
      <c r="DV73" s="190" t="str">
        <f t="shared" si="97"/>
        <v/>
      </c>
      <c r="DW73" s="190" t="str">
        <f t="shared" si="97"/>
        <v/>
      </c>
      <c r="DX73" s="190" t="str">
        <f t="shared" si="97"/>
        <v/>
      </c>
      <c r="DY73" s="190" t="str">
        <f t="shared" si="97"/>
        <v/>
      </c>
      <c r="DZ73" s="190" t="str">
        <f t="shared" si="97"/>
        <v/>
      </c>
      <c r="EA73" s="190" t="str">
        <f t="shared" si="97"/>
        <v/>
      </c>
      <c r="EB73" s="190" t="str">
        <f t="shared" si="97"/>
        <v/>
      </c>
      <c r="EC73" s="190" t="str">
        <f t="shared" si="97"/>
        <v/>
      </c>
      <c r="ED73" s="190" t="str">
        <f t="shared" si="97"/>
        <v/>
      </c>
      <c r="EE73" s="206" t="str">
        <f t="shared" si="105"/>
        <v/>
      </c>
      <c r="EF73" s="207" t="e">
        <f t="shared" si="86"/>
        <v>#N/A</v>
      </c>
      <c r="EG73" s="207" t="e">
        <f t="shared" si="86"/>
        <v>#N/A</v>
      </c>
      <c r="EH73" s="207" t="e">
        <f t="shared" si="86"/>
        <v>#N/A</v>
      </c>
      <c r="EI73" s="207" t="e">
        <f t="shared" si="86"/>
        <v>#N/A</v>
      </c>
      <c r="EJ73" s="207" t="e">
        <f t="shared" si="86"/>
        <v>#N/A</v>
      </c>
      <c r="EK73" s="207" t="e">
        <f t="shared" si="86"/>
        <v>#N/A</v>
      </c>
      <c r="EL73" s="207" t="e">
        <f t="shared" si="86"/>
        <v>#N/A</v>
      </c>
      <c r="EM73" s="207" t="e">
        <f t="shared" si="86"/>
        <v>#N/A</v>
      </c>
      <c r="EN73" s="207" t="e">
        <f t="shared" si="86"/>
        <v>#N/A</v>
      </c>
      <c r="EO73" s="207" t="e">
        <f t="shared" si="86"/>
        <v>#N/A</v>
      </c>
      <c r="EP73" s="207" t="e">
        <f t="shared" si="86"/>
        <v>#N/A</v>
      </c>
      <c r="EQ73" s="207" t="e">
        <f t="shared" si="86"/>
        <v>#N/A</v>
      </c>
      <c r="ER73" s="207" t="e">
        <f t="shared" si="86"/>
        <v>#N/A</v>
      </c>
      <c r="ES73" s="207" t="e">
        <f t="shared" si="86"/>
        <v>#N/A</v>
      </c>
      <c r="ET73" s="207" t="e">
        <f t="shared" si="86"/>
        <v>#N/A</v>
      </c>
      <c r="EU73" s="207" t="e">
        <f t="shared" si="65"/>
        <v>#N/A</v>
      </c>
      <c r="EV73" s="207" t="e">
        <f t="shared" si="65"/>
        <v>#N/A</v>
      </c>
      <c r="EW73" s="207" t="e">
        <f t="shared" si="65"/>
        <v>#N/A</v>
      </c>
      <c r="EX73" s="207" t="e">
        <f t="shared" si="65"/>
        <v>#N/A</v>
      </c>
      <c r="EY73" s="207" t="e">
        <f t="shared" si="65"/>
        <v>#N/A</v>
      </c>
      <c r="EZ73" s="207" t="e">
        <f t="shared" si="65"/>
        <v>#N/A</v>
      </c>
      <c r="FA73" s="207" t="e">
        <f t="shared" si="65"/>
        <v>#N/A</v>
      </c>
      <c r="FB73" s="207" t="e">
        <f t="shared" si="65"/>
        <v>#N/A</v>
      </c>
      <c r="FC73" s="207" t="e">
        <f t="shared" si="65"/>
        <v>#N/A</v>
      </c>
      <c r="FD73" s="207" t="e">
        <f t="shared" si="65"/>
        <v>#N/A</v>
      </c>
      <c r="FE73" s="207" t="e">
        <f t="shared" si="65"/>
        <v>#N/A</v>
      </c>
      <c r="FF73" s="207" t="e">
        <f t="shared" si="65"/>
        <v>#N/A</v>
      </c>
      <c r="FG73" s="207" t="e">
        <f t="shared" si="65"/>
        <v>#N/A</v>
      </c>
      <c r="FH73" s="207" t="e">
        <f t="shared" si="65"/>
        <v>#N/A</v>
      </c>
      <c r="FI73" s="207" t="e">
        <f t="shared" si="65"/>
        <v>#N/A</v>
      </c>
      <c r="FJ73" s="207" t="e">
        <f t="shared" si="65"/>
        <v>#N/A</v>
      </c>
      <c r="FK73" s="207" t="e">
        <f t="shared" si="108"/>
        <v>#N/A</v>
      </c>
      <c r="FL73" s="207" t="e">
        <f t="shared" si="88"/>
        <v>#N/A</v>
      </c>
      <c r="FM73" s="207" t="e">
        <f t="shared" si="88"/>
        <v>#N/A</v>
      </c>
      <c r="FN73" s="207" t="e">
        <f t="shared" si="88"/>
        <v>#N/A</v>
      </c>
      <c r="FO73" s="207" t="e">
        <f t="shared" si="88"/>
        <v>#N/A</v>
      </c>
      <c r="FP73" s="207" t="e">
        <f t="shared" si="88"/>
        <v>#N/A</v>
      </c>
      <c r="FQ73" s="207" t="e">
        <f t="shared" si="88"/>
        <v>#N/A</v>
      </c>
      <c r="FR73" s="207" t="e">
        <f t="shared" si="88"/>
        <v>#N/A</v>
      </c>
      <c r="FS73" s="207" t="e">
        <f t="shared" si="76"/>
        <v>#N/A</v>
      </c>
      <c r="FT73" s="207" t="e">
        <f t="shared" si="76"/>
        <v>#N/A</v>
      </c>
      <c r="FU73" s="207" t="e">
        <f t="shared" si="76"/>
        <v>#N/A</v>
      </c>
      <c r="FV73" s="207" t="e">
        <f t="shared" si="76"/>
        <v>#N/A</v>
      </c>
      <c r="FW73" s="207" t="e">
        <f t="shared" si="74"/>
        <v>#N/A</v>
      </c>
      <c r="FX73" s="207" t="e">
        <f t="shared" si="61"/>
        <v>#N/A</v>
      </c>
      <c r="FY73" s="207" t="e">
        <f t="shared" ref="FY73:GN90" si="111">IF(ISNONTEXT($Q73),IF($G73="R",_xlfn.BETA.DIST(CB73,$M73,$N73,FALSE,$B73,$D73),_xlfn.BETA.DIST(CB73,$N73,$M73,FALSE,$B73,$D73)),NA())</f>
        <v>#N/A</v>
      </c>
      <c r="FZ73" s="207" t="e">
        <f t="shared" si="111"/>
        <v>#N/A</v>
      </c>
      <c r="GA73" s="207" t="e">
        <f t="shared" si="111"/>
        <v>#N/A</v>
      </c>
      <c r="GB73" s="207" t="e">
        <f t="shared" si="111"/>
        <v>#N/A</v>
      </c>
      <c r="GC73" s="207" t="e">
        <f t="shared" si="111"/>
        <v>#N/A</v>
      </c>
      <c r="GD73" s="207" t="e">
        <f t="shared" si="111"/>
        <v>#N/A</v>
      </c>
      <c r="GE73" s="207" t="e">
        <f t="shared" si="111"/>
        <v>#N/A</v>
      </c>
      <c r="GF73" s="207" t="e">
        <f t="shared" si="111"/>
        <v>#N/A</v>
      </c>
      <c r="GG73" s="207" t="e">
        <f t="shared" si="111"/>
        <v>#N/A</v>
      </c>
      <c r="GH73" s="207" t="e">
        <f t="shared" si="111"/>
        <v>#N/A</v>
      </c>
      <c r="GI73" s="207" t="e">
        <f t="shared" si="111"/>
        <v>#N/A</v>
      </c>
      <c r="GJ73" s="207" t="e">
        <f t="shared" si="111"/>
        <v>#N/A</v>
      </c>
      <c r="GK73" s="207" t="e">
        <f t="shared" si="111"/>
        <v>#N/A</v>
      </c>
      <c r="GL73" s="207" t="e">
        <f t="shared" si="78"/>
        <v>#N/A</v>
      </c>
      <c r="GM73" s="207" t="e">
        <f t="shared" si="78"/>
        <v>#N/A</v>
      </c>
      <c r="GN73" s="207" t="e">
        <f t="shared" si="78"/>
        <v>#N/A</v>
      </c>
      <c r="GO73" s="207" t="e">
        <f t="shared" si="78"/>
        <v>#N/A</v>
      </c>
      <c r="GP73" s="207" t="e">
        <f t="shared" si="78"/>
        <v>#N/A</v>
      </c>
      <c r="GQ73" s="207" t="e">
        <f t="shared" si="78"/>
        <v>#N/A</v>
      </c>
      <c r="GR73" s="207" t="e">
        <f t="shared" si="78"/>
        <v>#N/A</v>
      </c>
      <c r="GS73" s="207" t="e">
        <f t="shared" si="78"/>
        <v>#N/A</v>
      </c>
      <c r="GT73" s="207" t="e">
        <f t="shared" si="78"/>
        <v>#N/A</v>
      </c>
      <c r="GU73" s="207" t="e">
        <f t="shared" si="78"/>
        <v>#N/A</v>
      </c>
      <c r="GV73" s="207" t="e">
        <f t="shared" si="78"/>
        <v>#N/A</v>
      </c>
      <c r="GW73" s="207" t="e">
        <f t="shared" si="78"/>
        <v>#N/A</v>
      </c>
      <c r="GX73" s="207" t="e">
        <f t="shared" si="78"/>
        <v>#N/A</v>
      </c>
      <c r="GY73" s="207" t="e">
        <f t="shared" si="78"/>
        <v>#N/A</v>
      </c>
      <c r="GZ73" s="207" t="e">
        <f t="shared" si="78"/>
        <v>#N/A</v>
      </c>
      <c r="HA73" s="207" t="e">
        <f t="shared" si="78"/>
        <v>#N/A</v>
      </c>
      <c r="HB73" s="207" t="e">
        <f t="shared" si="106"/>
        <v>#N/A</v>
      </c>
      <c r="HC73" s="207" t="e">
        <f t="shared" si="106"/>
        <v>#N/A</v>
      </c>
      <c r="HD73" s="207" t="e">
        <f t="shared" si="98"/>
        <v>#N/A</v>
      </c>
      <c r="HE73" s="207" t="e">
        <f t="shared" si="77"/>
        <v>#N/A</v>
      </c>
      <c r="HF73" s="207" t="e">
        <f t="shared" si="77"/>
        <v>#N/A</v>
      </c>
      <c r="HG73" s="207" t="e">
        <f t="shared" si="77"/>
        <v>#N/A</v>
      </c>
      <c r="HH73" s="207" t="e">
        <f t="shared" si="77"/>
        <v>#N/A</v>
      </c>
      <c r="HI73" s="207" t="e">
        <f t="shared" si="77"/>
        <v>#N/A</v>
      </c>
      <c r="HJ73" s="207" t="e">
        <f t="shared" si="77"/>
        <v>#N/A</v>
      </c>
      <c r="HK73" s="207" t="e">
        <f t="shared" si="77"/>
        <v>#N/A</v>
      </c>
      <c r="HL73" s="207" t="e">
        <f t="shared" si="77"/>
        <v>#N/A</v>
      </c>
      <c r="HM73" s="207" t="e">
        <f t="shared" si="77"/>
        <v>#N/A</v>
      </c>
      <c r="HN73" s="207" t="e">
        <f t="shared" si="77"/>
        <v>#N/A</v>
      </c>
      <c r="HO73" s="207" t="e">
        <f t="shared" si="77"/>
        <v>#N/A</v>
      </c>
      <c r="HP73" s="207" t="e">
        <f t="shared" si="77"/>
        <v>#N/A</v>
      </c>
      <c r="HQ73" s="207" t="e">
        <f t="shared" si="107"/>
        <v>#N/A</v>
      </c>
      <c r="HR73" s="207" t="e">
        <f t="shared" si="107"/>
        <v>#N/A</v>
      </c>
      <c r="HS73" s="207" t="e">
        <f t="shared" si="107"/>
        <v>#N/A</v>
      </c>
      <c r="HT73" s="207" t="e">
        <f t="shared" si="107"/>
        <v>#N/A</v>
      </c>
      <c r="HU73" s="207" t="e">
        <f t="shared" si="107"/>
        <v>#N/A</v>
      </c>
      <c r="HV73" s="207" t="e">
        <f t="shared" si="81"/>
        <v>#N/A</v>
      </c>
      <c r="HW73" s="207" t="e">
        <f t="shared" si="79"/>
        <v>#N/A</v>
      </c>
      <c r="HX73" s="207" t="e">
        <f t="shared" si="66"/>
        <v>#N/A</v>
      </c>
      <c r="HY73" s="207" t="e">
        <f t="shared" si="63"/>
        <v>#N/A</v>
      </c>
      <c r="HZ73" s="207" t="e">
        <f t="shared" si="63"/>
        <v>#N/A</v>
      </c>
      <c r="IA73" s="207" t="e">
        <f t="shared" si="45"/>
        <v>#N/A</v>
      </c>
      <c r="IB73" s="207" t="e">
        <f t="shared" si="27"/>
        <v>#N/A</v>
      </c>
    </row>
    <row r="74" spans="1:236" hidden="1" x14ac:dyDescent="0.25">
      <c r="A74" s="22">
        <v>71</v>
      </c>
      <c r="B74" s="124"/>
      <c r="C74" s="124"/>
      <c r="D74" s="124"/>
      <c r="E74" s="119" t="str">
        <f t="shared" si="99"/>
        <v/>
      </c>
      <c r="F74" s="23" t="str">
        <f t="shared" si="100"/>
        <v/>
      </c>
      <c r="G74" s="24" t="str">
        <f t="shared" si="101"/>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91"/>
        <v/>
      </c>
      <c r="K74" s="26"/>
      <c r="L74" s="24" t="str">
        <f>IF(OR(F74="",K74=""),"",MATCH(K74,Confidence!$A$1:$A$10,0))</f>
        <v/>
      </c>
      <c r="M74" s="27" t="str">
        <f t="shared" si="92"/>
        <v/>
      </c>
      <c r="N74" s="27" t="str">
        <f t="shared" si="93"/>
        <v/>
      </c>
      <c r="O74" s="24"/>
      <c r="P74" s="111" t="str">
        <f t="shared" si="94"/>
        <v/>
      </c>
      <c r="Q74" s="111" t="str">
        <f t="shared" si="95"/>
        <v/>
      </c>
      <c r="R74" s="39" t="str">
        <f t="shared" si="96"/>
        <v/>
      </c>
      <c r="S74" s="124"/>
      <c r="T74" s="218" t="str">
        <f>IF(AND(B74&gt;0,C74&gt;0,D74&gt;0,M74&gt;0,N74&gt;0,S74&gt;0,NOT(K74="")),ABS(VLOOKUP($S$1,VLookups!$A$28:$B$29,2,FALSE)-_xlfn.BETA.DIST(S74,IF(G74="L",N74,M74),IF(G74="L",M74,N74),TRUE,B74,D74)),"")</f>
        <v/>
      </c>
      <c r="U74" s="121" t="str">
        <f>IF(OR($M74="",$N74=""),"",_xlfn.BETA.INV(ABS(VLOOKUP($S$1,VLookups!$A$28:$B$29,2,FALSE)-U$3),IF($G74="L",$N74,$M74),IF($G74="L",$M74,$N74),$B74,$D74))</f>
        <v/>
      </c>
      <c r="V74" s="122" t="str">
        <f>IF(OR($M74="",$N74=""),"",_xlfn.BETA.INV(ABS(VLOOKUP($S$1,VLookups!$A$28:$B$29,2,FALSE)-V$3),IF($G74="L",$N74,$M74),IF($G74="L",$M74,$N74),$B74,$D74))</f>
        <v/>
      </c>
      <c r="W74" s="121" t="str">
        <f>IF(OR($M74="",$N74=""),"",_xlfn.BETA.INV(ABS(VLOOKUP($S$1,VLookups!$A$28:$B$29,2,FALSE)-W$3),IF($G74="L",$N74,$M74),IF($G74="L",$M74,$N74),$B74,$D74))</f>
        <v/>
      </c>
      <c r="X74" s="122" t="str">
        <f>IF(OR($M74="",$N74=""),"",_xlfn.BETA.INV(ABS(VLOOKUP($S$1,VLookups!$A$28:$B$29,2,FALSE)-X$3),IF($G74="L",$N74,$M74),IF($G74="L",$M74,$N74),$B74,$D74))</f>
        <v/>
      </c>
      <c r="Y74" s="121" t="str">
        <f>IF(OR($M74="",$N74=""),"",_xlfn.BETA.INV(ABS(VLOOKUP($S$1,VLookups!$A$28:$B$29,2,FALSE)-Y$3),IF($G74="L",$N74,$M74),IF($G74="L",$M74,$N74),$B74,$D74))</f>
        <v/>
      </c>
      <c r="Z74" s="122" t="str">
        <f>IF(OR($M74="",$N74=""),"",_xlfn.BETA.INV(ABS(VLOOKUP($S$1,VLookups!$A$28:$B$29,2,FALSE)-Z$3),IF($G74="L",$N74,$M74),IF($G74="L",$M74,$N74),$B74,$D74))</f>
        <v/>
      </c>
      <c r="AA74" s="121" t="str">
        <f>IF(OR($M74="",$N74=""),"",_xlfn.BETA.INV(ABS(VLOOKUP($S$1,VLookups!$A$28:$B$29,2,FALSE)-AA$3),IF($G74="L",$N74,$M74),IF($G74="L",$M74,$N74),$B74,$D74))</f>
        <v/>
      </c>
      <c r="AB74" s="122" t="str">
        <f>IF(OR($M74="",$N74=""),"",_xlfn.BETA.INV(ABS(VLOOKUP($S$1,VLookups!$A$28:$B$29,2,FALSE)-AB$3),IF($G74="L",$N74,$M74),IF($G74="L",$M74,$N74),$B74,$D74))</f>
        <v/>
      </c>
      <c r="AC74" s="121" t="str">
        <f>IF(OR($M74="",$N74=""),"",_xlfn.BETA.INV(ABS(VLOOKUP($S$1,VLookups!$A$28:$B$29,2,FALSE)-AC$3),IF($G74="L",$N74,$M74),IF($G74="L",$M74,$N74),$B74,$D74))</f>
        <v/>
      </c>
      <c r="AD74" s="122" t="str">
        <f>IF(OR($M74="",$N74=""),"",_xlfn.BETA.INV(ABS(VLOOKUP($S$1,VLookups!$A$28:$B$29,2,FALSE)-AD$3),IF($G74="L",$N74,$M74),IF($G74="L",$M74,$N74),$B74,$D74))</f>
        <v/>
      </c>
      <c r="AE74" s="121" t="str">
        <f>IF(OR($M74="",$N74=""),"",_xlfn.BETA.INV(ABS(VLOOKUP($S$1,VLookups!$A$28:$B$29,2,FALSE)-AE$3),IF($G74="L",$N74,$M74),IF($G74="L",$M74,$N74),$B74,$D74))</f>
        <v/>
      </c>
      <c r="AF74" s="122" t="str">
        <f>IF(OR($M74="",$N74=""),"",_xlfn.BETA.INV(ABS(VLOOKUP($S$1,VLookups!$A$28:$B$29,2,FALSE)-AF$3),IF($G74="L",$N74,$M74),IF($G74="L",$M74,$N74),$B74,$D74))</f>
        <v/>
      </c>
      <c r="AG74" s="17"/>
      <c r="AH74" s="208" t="str">
        <f t="shared" si="102"/>
        <v/>
      </c>
      <c r="AI74" s="206" t="str">
        <f t="shared" si="103"/>
        <v/>
      </c>
      <c r="AJ74" s="190" t="str">
        <f t="shared" si="110"/>
        <v/>
      </c>
      <c r="AK74" s="190" t="str">
        <f t="shared" si="110"/>
        <v/>
      </c>
      <c r="AL74" s="190" t="str">
        <f t="shared" si="110"/>
        <v/>
      </c>
      <c r="AM74" s="190" t="str">
        <f t="shared" si="110"/>
        <v/>
      </c>
      <c r="AN74" s="190" t="str">
        <f t="shared" si="110"/>
        <v/>
      </c>
      <c r="AO74" s="190" t="str">
        <f t="shared" si="110"/>
        <v/>
      </c>
      <c r="AP74" s="190" t="str">
        <f t="shared" si="110"/>
        <v/>
      </c>
      <c r="AQ74" s="190" t="str">
        <f t="shared" si="110"/>
        <v/>
      </c>
      <c r="AR74" s="190" t="str">
        <f t="shared" si="110"/>
        <v/>
      </c>
      <c r="AS74" s="190" t="str">
        <f t="shared" si="110"/>
        <v/>
      </c>
      <c r="AT74" s="190" t="str">
        <f t="shared" si="110"/>
        <v/>
      </c>
      <c r="AU74" s="190" t="str">
        <f t="shared" si="110"/>
        <v/>
      </c>
      <c r="AV74" s="190" t="str">
        <f t="shared" si="110"/>
        <v/>
      </c>
      <c r="AW74" s="190" t="str">
        <f t="shared" si="110"/>
        <v/>
      </c>
      <c r="AX74" s="190" t="str">
        <f t="shared" si="110"/>
        <v/>
      </c>
      <c r="AY74" s="190" t="str">
        <f t="shared" si="110"/>
        <v/>
      </c>
      <c r="AZ74" s="190" t="str">
        <f t="shared" si="110"/>
        <v/>
      </c>
      <c r="BA74" s="190" t="str">
        <f t="shared" si="110"/>
        <v/>
      </c>
      <c r="BB74" s="190" t="str">
        <f t="shared" si="110"/>
        <v/>
      </c>
      <c r="BC74" s="190" t="str">
        <f t="shared" si="110"/>
        <v/>
      </c>
      <c r="BD74" s="190" t="str">
        <f t="shared" si="110"/>
        <v/>
      </c>
      <c r="BE74" s="190" t="str">
        <f t="shared" si="110"/>
        <v/>
      </c>
      <c r="BF74" s="190" t="str">
        <f t="shared" si="110"/>
        <v/>
      </c>
      <c r="BG74" s="190" t="str">
        <f t="shared" si="110"/>
        <v/>
      </c>
      <c r="BH74" s="190" t="str">
        <f t="shared" si="110"/>
        <v/>
      </c>
      <c r="BI74" s="190" t="str">
        <f t="shared" si="110"/>
        <v/>
      </c>
      <c r="BJ74" s="190" t="str">
        <f t="shared" si="110"/>
        <v/>
      </c>
      <c r="BK74" s="190" t="str">
        <f t="shared" si="110"/>
        <v/>
      </c>
      <c r="BL74" s="190" t="str">
        <f t="shared" si="110"/>
        <v/>
      </c>
      <c r="BM74" s="190" t="str">
        <f t="shared" si="110"/>
        <v/>
      </c>
      <c r="BN74" s="190" t="str">
        <f t="shared" si="110"/>
        <v/>
      </c>
      <c r="BO74" s="190" t="str">
        <f t="shared" si="110"/>
        <v/>
      </c>
      <c r="BP74" s="190" t="str">
        <f t="shared" si="110"/>
        <v/>
      </c>
      <c r="BQ74" s="190" t="str">
        <f t="shared" si="110"/>
        <v/>
      </c>
      <c r="BR74" s="190" t="str">
        <f t="shared" si="110"/>
        <v/>
      </c>
      <c r="BS74" s="190" t="str">
        <f t="shared" si="110"/>
        <v/>
      </c>
      <c r="BT74" s="190" t="str">
        <f t="shared" si="110"/>
        <v/>
      </c>
      <c r="BU74" s="190" t="str">
        <f t="shared" si="110"/>
        <v/>
      </c>
      <c r="BV74" s="190" t="str">
        <f t="shared" si="110"/>
        <v/>
      </c>
      <c r="BW74" s="190" t="str">
        <f t="shared" si="110"/>
        <v/>
      </c>
      <c r="BX74" s="190" t="str">
        <f t="shared" si="110"/>
        <v/>
      </c>
      <c r="BY74" s="190" t="str">
        <f t="shared" si="110"/>
        <v/>
      </c>
      <c r="BZ74" s="190" t="str">
        <f t="shared" si="110"/>
        <v/>
      </c>
      <c r="CA74" s="190" t="str">
        <f t="shared" si="110"/>
        <v/>
      </c>
      <c r="CB74" s="190" t="str">
        <f t="shared" si="110"/>
        <v/>
      </c>
      <c r="CC74" s="190" t="str">
        <f t="shared" si="110"/>
        <v/>
      </c>
      <c r="CD74" s="190" t="str">
        <f t="shared" si="110"/>
        <v/>
      </c>
      <c r="CE74" s="190" t="str">
        <f t="shared" si="110"/>
        <v/>
      </c>
      <c r="CF74" s="190" t="str">
        <f t="shared" si="110"/>
        <v/>
      </c>
      <c r="CG74" s="190" t="str">
        <f t="shared" si="110"/>
        <v/>
      </c>
      <c r="CH74" s="190" t="str">
        <f t="shared" si="110"/>
        <v/>
      </c>
      <c r="CI74" s="190" t="str">
        <f t="shared" si="110"/>
        <v/>
      </c>
      <c r="CJ74" s="190" t="str">
        <f t="shared" si="110"/>
        <v/>
      </c>
      <c r="CK74" s="190" t="str">
        <f t="shared" si="110"/>
        <v/>
      </c>
      <c r="CL74" s="190" t="str">
        <f t="shared" si="110"/>
        <v/>
      </c>
      <c r="CM74" s="190" t="str">
        <f t="shared" si="110"/>
        <v/>
      </c>
      <c r="CN74" s="190" t="str">
        <f t="shared" si="110"/>
        <v/>
      </c>
      <c r="CO74" s="190" t="str">
        <f t="shared" si="110"/>
        <v/>
      </c>
      <c r="CP74" s="190" t="str">
        <f t="shared" si="110"/>
        <v/>
      </c>
      <c r="CQ74" s="190" t="str">
        <f t="shared" si="110"/>
        <v/>
      </c>
      <c r="CR74" s="190" t="str">
        <f t="shared" si="110"/>
        <v/>
      </c>
      <c r="CS74" s="190" t="str">
        <f t="shared" si="110"/>
        <v/>
      </c>
      <c r="CT74" s="190" t="str">
        <f t="shared" si="110"/>
        <v/>
      </c>
      <c r="CU74" s="190" t="str">
        <f t="shared" si="110"/>
        <v/>
      </c>
      <c r="CV74" s="190" t="str">
        <f t="shared" si="97"/>
        <v/>
      </c>
      <c r="CW74" s="190" t="str">
        <f t="shared" si="97"/>
        <v/>
      </c>
      <c r="CX74" s="190" t="str">
        <f t="shared" si="97"/>
        <v/>
      </c>
      <c r="CY74" s="190" t="str">
        <f t="shared" si="97"/>
        <v/>
      </c>
      <c r="CZ74" s="190" t="str">
        <f t="shared" si="97"/>
        <v/>
      </c>
      <c r="DA74" s="190" t="str">
        <f t="shared" si="97"/>
        <v/>
      </c>
      <c r="DB74" s="190" t="str">
        <f t="shared" si="97"/>
        <v/>
      </c>
      <c r="DC74" s="190" t="str">
        <f t="shared" si="97"/>
        <v/>
      </c>
      <c r="DD74" s="190" t="str">
        <f t="shared" si="97"/>
        <v/>
      </c>
      <c r="DE74" s="190" t="str">
        <f t="shared" si="97"/>
        <v/>
      </c>
      <c r="DF74" s="190" t="str">
        <f t="shared" si="97"/>
        <v/>
      </c>
      <c r="DG74" s="190" t="str">
        <f t="shared" si="97"/>
        <v/>
      </c>
      <c r="DH74" s="190" t="str">
        <f t="shared" si="97"/>
        <v/>
      </c>
      <c r="DI74" s="190" t="str">
        <f t="shared" si="97"/>
        <v/>
      </c>
      <c r="DJ74" s="190" t="str">
        <f t="shared" si="97"/>
        <v/>
      </c>
      <c r="DK74" s="190" t="str">
        <f t="shared" si="97"/>
        <v/>
      </c>
      <c r="DL74" s="190" t="str">
        <f t="shared" si="97"/>
        <v/>
      </c>
      <c r="DM74" s="190" t="str">
        <f t="shared" si="97"/>
        <v/>
      </c>
      <c r="DN74" s="190" t="str">
        <f t="shared" si="97"/>
        <v/>
      </c>
      <c r="DO74" s="190" t="str">
        <f t="shared" si="97"/>
        <v/>
      </c>
      <c r="DP74" s="190" t="str">
        <f t="shared" si="97"/>
        <v/>
      </c>
      <c r="DQ74" s="190" t="str">
        <f t="shared" si="97"/>
        <v/>
      </c>
      <c r="DR74" s="190" t="str">
        <f t="shared" si="97"/>
        <v/>
      </c>
      <c r="DS74" s="190" t="str">
        <f t="shared" si="97"/>
        <v/>
      </c>
      <c r="DT74" s="190" t="str">
        <f t="shared" si="97"/>
        <v/>
      </c>
      <c r="DU74" s="190" t="str">
        <f t="shared" si="97"/>
        <v/>
      </c>
      <c r="DV74" s="190" t="str">
        <f t="shared" si="97"/>
        <v/>
      </c>
      <c r="DW74" s="190" t="str">
        <f t="shared" si="97"/>
        <v/>
      </c>
      <c r="DX74" s="190" t="str">
        <f t="shared" si="97"/>
        <v/>
      </c>
      <c r="DY74" s="190" t="str">
        <f t="shared" si="97"/>
        <v/>
      </c>
      <c r="DZ74" s="190" t="str">
        <f t="shared" si="97"/>
        <v/>
      </c>
      <c r="EA74" s="190" t="str">
        <f t="shared" si="97"/>
        <v/>
      </c>
      <c r="EB74" s="190" t="str">
        <f t="shared" si="97"/>
        <v/>
      </c>
      <c r="EC74" s="190" t="str">
        <f t="shared" si="97"/>
        <v/>
      </c>
      <c r="ED74" s="190" t="str">
        <f t="shared" si="97"/>
        <v/>
      </c>
      <c r="EE74" s="206" t="str">
        <f t="shared" si="105"/>
        <v/>
      </c>
      <c r="EF74" s="207" t="e">
        <f t="shared" si="86"/>
        <v>#N/A</v>
      </c>
      <c r="EG74" s="207" t="e">
        <f t="shared" si="86"/>
        <v>#N/A</v>
      </c>
      <c r="EH74" s="207" t="e">
        <f t="shared" si="86"/>
        <v>#N/A</v>
      </c>
      <c r="EI74" s="207" t="e">
        <f t="shared" si="86"/>
        <v>#N/A</v>
      </c>
      <c r="EJ74" s="207" t="e">
        <f t="shared" si="86"/>
        <v>#N/A</v>
      </c>
      <c r="EK74" s="207" t="e">
        <f t="shared" si="86"/>
        <v>#N/A</v>
      </c>
      <c r="EL74" s="207" t="e">
        <f t="shared" si="86"/>
        <v>#N/A</v>
      </c>
      <c r="EM74" s="207" t="e">
        <f t="shared" si="86"/>
        <v>#N/A</v>
      </c>
      <c r="EN74" s="207" t="e">
        <f t="shared" si="86"/>
        <v>#N/A</v>
      </c>
      <c r="EO74" s="207" t="e">
        <f t="shared" si="86"/>
        <v>#N/A</v>
      </c>
      <c r="EP74" s="207" t="e">
        <f t="shared" si="86"/>
        <v>#N/A</v>
      </c>
      <c r="EQ74" s="207" t="e">
        <f t="shared" si="86"/>
        <v>#N/A</v>
      </c>
      <c r="ER74" s="207" t="e">
        <f t="shared" si="86"/>
        <v>#N/A</v>
      </c>
      <c r="ES74" s="207" t="e">
        <f t="shared" si="86"/>
        <v>#N/A</v>
      </c>
      <c r="ET74" s="207" t="e">
        <f t="shared" si="86"/>
        <v>#N/A</v>
      </c>
      <c r="EU74" s="207" t="e">
        <f t="shared" si="65"/>
        <v>#N/A</v>
      </c>
      <c r="EV74" s="207" t="e">
        <f t="shared" si="65"/>
        <v>#N/A</v>
      </c>
      <c r="EW74" s="207" t="e">
        <f t="shared" si="65"/>
        <v>#N/A</v>
      </c>
      <c r="EX74" s="207" t="e">
        <f t="shared" si="65"/>
        <v>#N/A</v>
      </c>
      <c r="EY74" s="207" t="e">
        <f t="shared" si="65"/>
        <v>#N/A</v>
      </c>
      <c r="EZ74" s="207" t="e">
        <f t="shared" si="65"/>
        <v>#N/A</v>
      </c>
      <c r="FA74" s="207" t="e">
        <f t="shared" si="65"/>
        <v>#N/A</v>
      </c>
      <c r="FB74" s="207" t="e">
        <f t="shared" si="65"/>
        <v>#N/A</v>
      </c>
      <c r="FC74" s="207" t="e">
        <f t="shared" si="65"/>
        <v>#N/A</v>
      </c>
      <c r="FD74" s="207" t="e">
        <f t="shared" si="65"/>
        <v>#N/A</v>
      </c>
      <c r="FE74" s="207" t="e">
        <f t="shared" si="65"/>
        <v>#N/A</v>
      </c>
      <c r="FF74" s="207" t="e">
        <f t="shared" si="65"/>
        <v>#N/A</v>
      </c>
      <c r="FG74" s="207" t="e">
        <f t="shared" si="65"/>
        <v>#N/A</v>
      </c>
      <c r="FH74" s="207" t="e">
        <f t="shared" si="65"/>
        <v>#N/A</v>
      </c>
      <c r="FI74" s="207" t="e">
        <f t="shared" si="65"/>
        <v>#N/A</v>
      </c>
      <c r="FJ74" s="207" t="e">
        <f t="shared" si="65"/>
        <v>#N/A</v>
      </c>
      <c r="FK74" s="207" t="e">
        <f t="shared" si="108"/>
        <v>#N/A</v>
      </c>
      <c r="FL74" s="207" t="e">
        <f t="shared" si="88"/>
        <v>#N/A</v>
      </c>
      <c r="FM74" s="207" t="e">
        <f t="shared" si="88"/>
        <v>#N/A</v>
      </c>
      <c r="FN74" s="207" t="e">
        <f t="shared" si="88"/>
        <v>#N/A</v>
      </c>
      <c r="FO74" s="207" t="e">
        <f t="shared" si="88"/>
        <v>#N/A</v>
      </c>
      <c r="FP74" s="207" t="e">
        <f t="shared" si="88"/>
        <v>#N/A</v>
      </c>
      <c r="FQ74" s="207" t="e">
        <f t="shared" si="88"/>
        <v>#N/A</v>
      </c>
      <c r="FR74" s="207" t="e">
        <f t="shared" si="88"/>
        <v>#N/A</v>
      </c>
      <c r="FS74" s="207" t="e">
        <f t="shared" si="76"/>
        <v>#N/A</v>
      </c>
      <c r="FT74" s="207" t="e">
        <f t="shared" si="76"/>
        <v>#N/A</v>
      </c>
      <c r="FU74" s="207" t="e">
        <f t="shared" si="76"/>
        <v>#N/A</v>
      </c>
      <c r="FV74" s="207" t="e">
        <f t="shared" si="76"/>
        <v>#N/A</v>
      </c>
      <c r="FW74" s="207" t="e">
        <f t="shared" si="74"/>
        <v>#N/A</v>
      </c>
      <c r="FX74" s="207" t="e">
        <f t="shared" si="74"/>
        <v>#N/A</v>
      </c>
      <c r="FY74" s="207" t="e">
        <f t="shared" si="111"/>
        <v>#N/A</v>
      </c>
      <c r="FZ74" s="207" t="e">
        <f t="shared" si="111"/>
        <v>#N/A</v>
      </c>
      <c r="GA74" s="207" t="e">
        <f t="shared" si="111"/>
        <v>#N/A</v>
      </c>
      <c r="GB74" s="207" t="e">
        <f t="shared" si="111"/>
        <v>#N/A</v>
      </c>
      <c r="GC74" s="207" t="e">
        <f t="shared" si="111"/>
        <v>#N/A</v>
      </c>
      <c r="GD74" s="207" t="e">
        <f t="shared" si="111"/>
        <v>#N/A</v>
      </c>
      <c r="GE74" s="207" t="e">
        <f t="shared" si="111"/>
        <v>#N/A</v>
      </c>
      <c r="GF74" s="207" t="e">
        <f t="shared" si="111"/>
        <v>#N/A</v>
      </c>
      <c r="GG74" s="207" t="e">
        <f t="shared" si="111"/>
        <v>#N/A</v>
      </c>
      <c r="GH74" s="207" t="e">
        <f t="shared" si="111"/>
        <v>#N/A</v>
      </c>
      <c r="GI74" s="207" t="e">
        <f t="shared" si="111"/>
        <v>#N/A</v>
      </c>
      <c r="GJ74" s="207" t="e">
        <f t="shared" si="111"/>
        <v>#N/A</v>
      </c>
      <c r="GK74" s="207" t="e">
        <f t="shared" si="111"/>
        <v>#N/A</v>
      </c>
      <c r="GL74" s="207" t="e">
        <f t="shared" si="78"/>
        <v>#N/A</v>
      </c>
      <c r="GM74" s="207" t="e">
        <f t="shared" si="78"/>
        <v>#N/A</v>
      </c>
      <c r="GN74" s="207" t="e">
        <f t="shared" si="78"/>
        <v>#N/A</v>
      </c>
      <c r="GO74" s="207" t="e">
        <f t="shared" si="78"/>
        <v>#N/A</v>
      </c>
      <c r="GP74" s="207" t="e">
        <f t="shared" si="78"/>
        <v>#N/A</v>
      </c>
      <c r="GQ74" s="207" t="e">
        <f t="shared" si="78"/>
        <v>#N/A</v>
      </c>
      <c r="GR74" s="207" t="e">
        <f t="shared" si="78"/>
        <v>#N/A</v>
      </c>
      <c r="GS74" s="207" t="e">
        <f t="shared" si="78"/>
        <v>#N/A</v>
      </c>
      <c r="GT74" s="207" t="e">
        <f t="shared" si="78"/>
        <v>#N/A</v>
      </c>
      <c r="GU74" s="207" t="e">
        <f t="shared" si="78"/>
        <v>#N/A</v>
      </c>
      <c r="GV74" s="207" t="e">
        <f t="shared" si="78"/>
        <v>#N/A</v>
      </c>
      <c r="GW74" s="207" t="e">
        <f t="shared" si="78"/>
        <v>#N/A</v>
      </c>
      <c r="GX74" s="207" t="e">
        <f t="shared" si="78"/>
        <v>#N/A</v>
      </c>
      <c r="GY74" s="207" t="e">
        <f t="shared" si="78"/>
        <v>#N/A</v>
      </c>
      <c r="GZ74" s="207" t="e">
        <f t="shared" si="78"/>
        <v>#N/A</v>
      </c>
      <c r="HA74" s="207" t="e">
        <f t="shared" si="78"/>
        <v>#N/A</v>
      </c>
      <c r="HB74" s="207" t="e">
        <f t="shared" si="106"/>
        <v>#N/A</v>
      </c>
      <c r="HC74" s="207" t="e">
        <f t="shared" si="106"/>
        <v>#N/A</v>
      </c>
      <c r="HD74" s="207" t="e">
        <f t="shared" si="98"/>
        <v>#N/A</v>
      </c>
      <c r="HE74" s="207" t="e">
        <f t="shared" si="77"/>
        <v>#N/A</v>
      </c>
      <c r="HF74" s="207" t="e">
        <f t="shared" si="77"/>
        <v>#N/A</v>
      </c>
      <c r="HG74" s="207" t="e">
        <f t="shared" si="77"/>
        <v>#N/A</v>
      </c>
      <c r="HH74" s="207" t="e">
        <f t="shared" si="77"/>
        <v>#N/A</v>
      </c>
      <c r="HI74" s="207" t="e">
        <f t="shared" si="77"/>
        <v>#N/A</v>
      </c>
      <c r="HJ74" s="207" t="e">
        <f t="shared" si="77"/>
        <v>#N/A</v>
      </c>
      <c r="HK74" s="207" t="e">
        <f t="shared" si="77"/>
        <v>#N/A</v>
      </c>
      <c r="HL74" s="207" t="e">
        <f t="shared" si="77"/>
        <v>#N/A</v>
      </c>
      <c r="HM74" s="207" t="e">
        <f t="shared" si="77"/>
        <v>#N/A</v>
      </c>
      <c r="HN74" s="207" t="e">
        <f t="shared" si="77"/>
        <v>#N/A</v>
      </c>
      <c r="HO74" s="207" t="e">
        <f t="shared" si="77"/>
        <v>#N/A</v>
      </c>
      <c r="HP74" s="207" t="e">
        <f t="shared" si="77"/>
        <v>#N/A</v>
      </c>
      <c r="HQ74" s="207" t="e">
        <f t="shared" si="107"/>
        <v>#N/A</v>
      </c>
      <c r="HR74" s="207" t="e">
        <f t="shared" si="107"/>
        <v>#N/A</v>
      </c>
      <c r="HS74" s="207" t="e">
        <f t="shared" si="107"/>
        <v>#N/A</v>
      </c>
      <c r="HT74" s="207" t="e">
        <f t="shared" si="107"/>
        <v>#N/A</v>
      </c>
      <c r="HU74" s="207" t="e">
        <f t="shared" si="107"/>
        <v>#N/A</v>
      </c>
      <c r="HV74" s="207" t="e">
        <f t="shared" si="81"/>
        <v>#N/A</v>
      </c>
      <c r="HW74" s="207" t="e">
        <f t="shared" si="79"/>
        <v>#N/A</v>
      </c>
      <c r="HX74" s="207" t="e">
        <f t="shared" si="66"/>
        <v>#N/A</v>
      </c>
      <c r="HY74" s="207" t="e">
        <f t="shared" si="63"/>
        <v>#N/A</v>
      </c>
      <c r="HZ74" s="207" t="e">
        <f t="shared" si="63"/>
        <v>#N/A</v>
      </c>
      <c r="IA74" s="207" t="e">
        <f t="shared" si="45"/>
        <v>#N/A</v>
      </c>
      <c r="IB74" s="207" t="e">
        <f t="shared" si="27"/>
        <v>#N/A</v>
      </c>
    </row>
    <row r="75" spans="1:236" hidden="1" x14ac:dyDescent="0.25">
      <c r="A75" s="22">
        <v>72</v>
      </c>
      <c r="B75" s="124"/>
      <c r="C75" s="124"/>
      <c r="D75" s="124"/>
      <c r="E75" s="119" t="str">
        <f t="shared" si="99"/>
        <v/>
      </c>
      <c r="F75" s="23" t="str">
        <f t="shared" si="100"/>
        <v/>
      </c>
      <c r="G75" s="24" t="str">
        <f t="shared" si="101"/>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91"/>
        <v/>
      </c>
      <c r="K75" s="26"/>
      <c r="L75" s="24" t="str">
        <f>IF(OR(F75="",K75=""),"",MATCH(K75,Confidence!$A$1:$A$10,0))</f>
        <v/>
      </c>
      <c r="M75" s="27" t="str">
        <f t="shared" si="92"/>
        <v/>
      </c>
      <c r="N75" s="27" t="str">
        <f t="shared" si="93"/>
        <v/>
      </c>
      <c r="O75" s="24"/>
      <c r="P75" s="111" t="str">
        <f t="shared" si="94"/>
        <v/>
      </c>
      <c r="Q75" s="111" t="str">
        <f t="shared" si="95"/>
        <v/>
      </c>
      <c r="R75" s="39" t="str">
        <f t="shared" si="96"/>
        <v/>
      </c>
      <c r="S75" s="124"/>
      <c r="T75" s="218" t="str">
        <f>IF(AND(B75&gt;0,C75&gt;0,D75&gt;0,M75&gt;0,N75&gt;0,S75&gt;0,NOT(K75="")),ABS(VLOOKUP($S$1,VLookups!$A$28:$B$29,2,FALSE)-_xlfn.BETA.DIST(S75,IF(G75="L",N75,M75),IF(G75="L",M75,N75),TRUE,B75,D75)),"")</f>
        <v/>
      </c>
      <c r="U75" s="121" t="str">
        <f>IF(OR($M75="",$N75=""),"",_xlfn.BETA.INV(ABS(VLOOKUP($S$1,VLookups!$A$28:$B$29,2,FALSE)-U$3),IF($G75="L",$N75,$M75),IF($G75="L",$M75,$N75),$B75,$D75))</f>
        <v/>
      </c>
      <c r="V75" s="122" t="str">
        <f>IF(OR($M75="",$N75=""),"",_xlfn.BETA.INV(ABS(VLOOKUP($S$1,VLookups!$A$28:$B$29,2,FALSE)-V$3),IF($G75="L",$N75,$M75),IF($G75="L",$M75,$N75),$B75,$D75))</f>
        <v/>
      </c>
      <c r="W75" s="121" t="str">
        <f>IF(OR($M75="",$N75=""),"",_xlfn.BETA.INV(ABS(VLOOKUP($S$1,VLookups!$A$28:$B$29,2,FALSE)-W$3),IF($G75="L",$N75,$M75),IF($G75="L",$M75,$N75),$B75,$D75))</f>
        <v/>
      </c>
      <c r="X75" s="122" t="str">
        <f>IF(OR($M75="",$N75=""),"",_xlfn.BETA.INV(ABS(VLOOKUP($S$1,VLookups!$A$28:$B$29,2,FALSE)-X$3),IF($G75="L",$N75,$M75),IF($G75="L",$M75,$N75),$B75,$D75))</f>
        <v/>
      </c>
      <c r="Y75" s="121" t="str">
        <f>IF(OR($M75="",$N75=""),"",_xlfn.BETA.INV(ABS(VLOOKUP($S$1,VLookups!$A$28:$B$29,2,FALSE)-Y$3),IF($G75="L",$N75,$M75),IF($G75="L",$M75,$N75),$B75,$D75))</f>
        <v/>
      </c>
      <c r="Z75" s="122" t="str">
        <f>IF(OR($M75="",$N75=""),"",_xlfn.BETA.INV(ABS(VLOOKUP($S$1,VLookups!$A$28:$B$29,2,FALSE)-Z$3),IF($G75="L",$N75,$M75),IF($G75="L",$M75,$N75),$B75,$D75))</f>
        <v/>
      </c>
      <c r="AA75" s="121" t="str">
        <f>IF(OR($M75="",$N75=""),"",_xlfn.BETA.INV(ABS(VLOOKUP($S$1,VLookups!$A$28:$B$29,2,FALSE)-AA$3),IF($G75="L",$N75,$M75),IF($G75="L",$M75,$N75),$B75,$D75))</f>
        <v/>
      </c>
      <c r="AB75" s="122" t="str">
        <f>IF(OR($M75="",$N75=""),"",_xlfn.BETA.INV(ABS(VLOOKUP($S$1,VLookups!$A$28:$B$29,2,FALSE)-AB$3),IF($G75="L",$N75,$M75),IF($G75="L",$M75,$N75),$B75,$D75))</f>
        <v/>
      </c>
      <c r="AC75" s="121" t="str">
        <f>IF(OR($M75="",$N75=""),"",_xlfn.BETA.INV(ABS(VLOOKUP($S$1,VLookups!$A$28:$B$29,2,FALSE)-AC$3),IF($G75="L",$N75,$M75),IF($G75="L",$M75,$N75),$B75,$D75))</f>
        <v/>
      </c>
      <c r="AD75" s="122" t="str">
        <f>IF(OR($M75="",$N75=""),"",_xlfn.BETA.INV(ABS(VLOOKUP($S$1,VLookups!$A$28:$B$29,2,FALSE)-AD$3),IF($G75="L",$N75,$M75),IF($G75="L",$M75,$N75),$B75,$D75))</f>
        <v/>
      </c>
      <c r="AE75" s="121" t="str">
        <f>IF(OR($M75="",$N75=""),"",_xlfn.BETA.INV(ABS(VLOOKUP($S$1,VLookups!$A$28:$B$29,2,FALSE)-AE$3),IF($G75="L",$N75,$M75),IF($G75="L",$M75,$N75),$B75,$D75))</f>
        <v/>
      </c>
      <c r="AF75" s="122" t="str">
        <f>IF(OR($M75="",$N75=""),"",_xlfn.BETA.INV(ABS(VLOOKUP($S$1,VLookups!$A$28:$B$29,2,FALSE)-AF$3),IF($G75="L",$N75,$M75),IF($G75="L",$M75,$N75),$B75,$D75))</f>
        <v/>
      </c>
      <c r="AG75" s="17"/>
      <c r="AH75" s="208" t="str">
        <f t="shared" si="102"/>
        <v/>
      </c>
      <c r="AI75" s="206" t="str">
        <f t="shared" si="103"/>
        <v/>
      </c>
      <c r="AJ75" s="190" t="str">
        <f t="shared" si="110"/>
        <v/>
      </c>
      <c r="AK75" s="190" t="str">
        <f t="shared" si="110"/>
        <v/>
      </c>
      <c r="AL75" s="190" t="str">
        <f t="shared" si="110"/>
        <v/>
      </c>
      <c r="AM75" s="190" t="str">
        <f t="shared" si="110"/>
        <v/>
      </c>
      <c r="AN75" s="190" t="str">
        <f t="shared" si="110"/>
        <v/>
      </c>
      <c r="AO75" s="190" t="str">
        <f t="shared" si="110"/>
        <v/>
      </c>
      <c r="AP75" s="190" t="str">
        <f t="shared" si="110"/>
        <v/>
      </c>
      <c r="AQ75" s="190" t="str">
        <f t="shared" si="110"/>
        <v/>
      </c>
      <c r="AR75" s="190" t="str">
        <f t="shared" si="110"/>
        <v/>
      </c>
      <c r="AS75" s="190" t="str">
        <f t="shared" si="110"/>
        <v/>
      </c>
      <c r="AT75" s="190" t="str">
        <f t="shared" si="110"/>
        <v/>
      </c>
      <c r="AU75" s="190" t="str">
        <f t="shared" si="110"/>
        <v/>
      </c>
      <c r="AV75" s="190" t="str">
        <f t="shared" si="110"/>
        <v/>
      </c>
      <c r="AW75" s="190" t="str">
        <f t="shared" si="110"/>
        <v/>
      </c>
      <c r="AX75" s="190" t="str">
        <f t="shared" si="110"/>
        <v/>
      </c>
      <c r="AY75" s="190" t="str">
        <f t="shared" si="110"/>
        <v/>
      </c>
      <c r="AZ75" s="190" t="str">
        <f t="shared" si="110"/>
        <v/>
      </c>
      <c r="BA75" s="190" t="str">
        <f t="shared" si="110"/>
        <v/>
      </c>
      <c r="BB75" s="190" t="str">
        <f t="shared" si="110"/>
        <v/>
      </c>
      <c r="BC75" s="190" t="str">
        <f t="shared" si="110"/>
        <v/>
      </c>
      <c r="BD75" s="190" t="str">
        <f t="shared" si="110"/>
        <v/>
      </c>
      <c r="BE75" s="190" t="str">
        <f t="shared" si="110"/>
        <v/>
      </c>
      <c r="BF75" s="190" t="str">
        <f t="shared" si="110"/>
        <v/>
      </c>
      <c r="BG75" s="190" t="str">
        <f t="shared" si="110"/>
        <v/>
      </c>
      <c r="BH75" s="190" t="str">
        <f t="shared" si="110"/>
        <v/>
      </c>
      <c r="BI75" s="190" t="str">
        <f t="shared" si="110"/>
        <v/>
      </c>
      <c r="BJ75" s="190" t="str">
        <f t="shared" si="110"/>
        <v/>
      </c>
      <c r="BK75" s="190" t="str">
        <f t="shared" si="110"/>
        <v/>
      </c>
      <c r="BL75" s="190" t="str">
        <f t="shared" si="110"/>
        <v/>
      </c>
      <c r="BM75" s="190" t="str">
        <f t="shared" si="110"/>
        <v/>
      </c>
      <c r="BN75" s="190" t="str">
        <f t="shared" si="110"/>
        <v/>
      </c>
      <c r="BO75" s="190" t="str">
        <f t="shared" si="110"/>
        <v/>
      </c>
      <c r="BP75" s="190" t="str">
        <f t="shared" si="110"/>
        <v/>
      </c>
      <c r="BQ75" s="190" t="str">
        <f t="shared" si="110"/>
        <v/>
      </c>
      <c r="BR75" s="190" t="str">
        <f t="shared" si="110"/>
        <v/>
      </c>
      <c r="BS75" s="190" t="str">
        <f t="shared" si="110"/>
        <v/>
      </c>
      <c r="BT75" s="190" t="str">
        <f t="shared" si="110"/>
        <v/>
      </c>
      <c r="BU75" s="190" t="str">
        <f t="shared" si="110"/>
        <v/>
      </c>
      <c r="BV75" s="190" t="str">
        <f t="shared" si="110"/>
        <v/>
      </c>
      <c r="BW75" s="190" t="str">
        <f t="shared" si="110"/>
        <v/>
      </c>
      <c r="BX75" s="190" t="str">
        <f t="shared" si="110"/>
        <v/>
      </c>
      <c r="BY75" s="190" t="str">
        <f t="shared" si="110"/>
        <v/>
      </c>
      <c r="BZ75" s="190" t="str">
        <f t="shared" si="110"/>
        <v/>
      </c>
      <c r="CA75" s="190" t="str">
        <f t="shared" si="110"/>
        <v/>
      </c>
      <c r="CB75" s="190" t="str">
        <f t="shared" si="110"/>
        <v/>
      </c>
      <c r="CC75" s="190" t="str">
        <f t="shared" si="110"/>
        <v/>
      </c>
      <c r="CD75" s="190" t="str">
        <f t="shared" si="110"/>
        <v/>
      </c>
      <c r="CE75" s="190" t="str">
        <f t="shared" si="110"/>
        <v/>
      </c>
      <c r="CF75" s="190" t="str">
        <f t="shared" si="110"/>
        <v/>
      </c>
      <c r="CG75" s="190" t="str">
        <f t="shared" si="110"/>
        <v/>
      </c>
      <c r="CH75" s="190" t="str">
        <f t="shared" si="110"/>
        <v/>
      </c>
      <c r="CI75" s="190" t="str">
        <f t="shared" si="110"/>
        <v/>
      </c>
      <c r="CJ75" s="190" t="str">
        <f t="shared" si="110"/>
        <v/>
      </c>
      <c r="CK75" s="190" t="str">
        <f t="shared" si="110"/>
        <v/>
      </c>
      <c r="CL75" s="190" t="str">
        <f t="shared" si="110"/>
        <v/>
      </c>
      <c r="CM75" s="190" t="str">
        <f t="shared" si="110"/>
        <v/>
      </c>
      <c r="CN75" s="190" t="str">
        <f t="shared" si="110"/>
        <v/>
      </c>
      <c r="CO75" s="190" t="str">
        <f t="shared" si="110"/>
        <v/>
      </c>
      <c r="CP75" s="190" t="str">
        <f t="shared" si="110"/>
        <v/>
      </c>
      <c r="CQ75" s="190" t="str">
        <f t="shared" si="110"/>
        <v/>
      </c>
      <c r="CR75" s="190" t="str">
        <f t="shared" si="110"/>
        <v/>
      </c>
      <c r="CS75" s="190" t="str">
        <f t="shared" si="110"/>
        <v/>
      </c>
      <c r="CT75" s="190" t="str">
        <f t="shared" si="110"/>
        <v/>
      </c>
      <c r="CU75" s="190" t="str">
        <f t="shared" si="110"/>
        <v/>
      </c>
      <c r="CV75" s="190" t="str">
        <f t="shared" si="97"/>
        <v/>
      </c>
      <c r="CW75" s="190" t="str">
        <f t="shared" si="97"/>
        <v/>
      </c>
      <c r="CX75" s="190" t="str">
        <f t="shared" si="97"/>
        <v/>
      </c>
      <c r="CY75" s="190" t="str">
        <f t="shared" si="97"/>
        <v/>
      </c>
      <c r="CZ75" s="190" t="str">
        <f t="shared" si="97"/>
        <v/>
      </c>
      <c r="DA75" s="190" t="str">
        <f t="shared" si="97"/>
        <v/>
      </c>
      <c r="DB75" s="190" t="str">
        <f t="shared" si="97"/>
        <v/>
      </c>
      <c r="DC75" s="190" t="str">
        <f t="shared" si="97"/>
        <v/>
      </c>
      <c r="DD75" s="190" t="str">
        <f t="shared" si="97"/>
        <v/>
      </c>
      <c r="DE75" s="190" t="str">
        <f t="shared" ref="DE75:ED75" si="112">IF(ISNONTEXT($AH75),DD75+$AH75,"")</f>
        <v/>
      </c>
      <c r="DF75" s="190" t="str">
        <f t="shared" si="112"/>
        <v/>
      </c>
      <c r="DG75" s="190" t="str">
        <f t="shared" si="112"/>
        <v/>
      </c>
      <c r="DH75" s="190" t="str">
        <f t="shared" si="112"/>
        <v/>
      </c>
      <c r="DI75" s="190" t="str">
        <f t="shared" si="112"/>
        <v/>
      </c>
      <c r="DJ75" s="190" t="str">
        <f t="shared" si="112"/>
        <v/>
      </c>
      <c r="DK75" s="190" t="str">
        <f t="shared" si="112"/>
        <v/>
      </c>
      <c r="DL75" s="190" t="str">
        <f t="shared" si="112"/>
        <v/>
      </c>
      <c r="DM75" s="190" t="str">
        <f t="shared" si="112"/>
        <v/>
      </c>
      <c r="DN75" s="190" t="str">
        <f t="shared" si="112"/>
        <v/>
      </c>
      <c r="DO75" s="190" t="str">
        <f t="shared" si="112"/>
        <v/>
      </c>
      <c r="DP75" s="190" t="str">
        <f t="shared" si="112"/>
        <v/>
      </c>
      <c r="DQ75" s="190" t="str">
        <f t="shared" si="112"/>
        <v/>
      </c>
      <c r="DR75" s="190" t="str">
        <f t="shared" si="112"/>
        <v/>
      </c>
      <c r="DS75" s="190" t="str">
        <f t="shared" si="112"/>
        <v/>
      </c>
      <c r="DT75" s="190" t="str">
        <f t="shared" si="112"/>
        <v/>
      </c>
      <c r="DU75" s="190" t="str">
        <f t="shared" si="112"/>
        <v/>
      </c>
      <c r="DV75" s="190" t="str">
        <f t="shared" si="112"/>
        <v/>
      </c>
      <c r="DW75" s="190" t="str">
        <f t="shared" si="112"/>
        <v/>
      </c>
      <c r="DX75" s="190" t="str">
        <f t="shared" si="112"/>
        <v/>
      </c>
      <c r="DY75" s="190" t="str">
        <f t="shared" si="112"/>
        <v/>
      </c>
      <c r="DZ75" s="190" t="str">
        <f t="shared" si="112"/>
        <v/>
      </c>
      <c r="EA75" s="190" t="str">
        <f t="shared" si="112"/>
        <v/>
      </c>
      <c r="EB75" s="190" t="str">
        <f t="shared" si="112"/>
        <v/>
      </c>
      <c r="EC75" s="190" t="str">
        <f t="shared" si="112"/>
        <v/>
      </c>
      <c r="ED75" s="190" t="str">
        <f t="shared" si="112"/>
        <v/>
      </c>
      <c r="EE75" s="206" t="str">
        <f t="shared" si="105"/>
        <v/>
      </c>
      <c r="EF75" s="207" t="e">
        <f t="shared" si="86"/>
        <v>#N/A</v>
      </c>
      <c r="EG75" s="207" t="e">
        <f t="shared" si="86"/>
        <v>#N/A</v>
      </c>
      <c r="EH75" s="207" t="e">
        <f t="shared" si="86"/>
        <v>#N/A</v>
      </c>
      <c r="EI75" s="207" t="e">
        <f t="shared" si="86"/>
        <v>#N/A</v>
      </c>
      <c r="EJ75" s="207" t="e">
        <f t="shared" si="86"/>
        <v>#N/A</v>
      </c>
      <c r="EK75" s="207" t="e">
        <f t="shared" si="86"/>
        <v>#N/A</v>
      </c>
      <c r="EL75" s="207" t="e">
        <f t="shared" si="86"/>
        <v>#N/A</v>
      </c>
      <c r="EM75" s="207" t="e">
        <f t="shared" si="86"/>
        <v>#N/A</v>
      </c>
      <c r="EN75" s="207" t="e">
        <f t="shared" si="86"/>
        <v>#N/A</v>
      </c>
      <c r="EO75" s="207" t="e">
        <f t="shared" si="86"/>
        <v>#N/A</v>
      </c>
      <c r="EP75" s="207" t="e">
        <f t="shared" si="86"/>
        <v>#N/A</v>
      </c>
      <c r="EQ75" s="207" t="e">
        <f t="shared" si="86"/>
        <v>#N/A</v>
      </c>
      <c r="ER75" s="207" t="e">
        <f t="shared" si="86"/>
        <v>#N/A</v>
      </c>
      <c r="ES75" s="207" t="e">
        <f t="shared" si="86"/>
        <v>#N/A</v>
      </c>
      <c r="ET75" s="207" t="e">
        <f t="shared" si="86"/>
        <v>#N/A</v>
      </c>
      <c r="EU75" s="207" t="e">
        <f t="shared" si="65"/>
        <v>#N/A</v>
      </c>
      <c r="EV75" s="207" t="e">
        <f t="shared" si="65"/>
        <v>#N/A</v>
      </c>
      <c r="EW75" s="207" t="e">
        <f t="shared" si="65"/>
        <v>#N/A</v>
      </c>
      <c r="EX75" s="207" t="e">
        <f t="shared" si="65"/>
        <v>#N/A</v>
      </c>
      <c r="EY75" s="207" t="e">
        <f t="shared" si="65"/>
        <v>#N/A</v>
      </c>
      <c r="EZ75" s="207" t="e">
        <f t="shared" si="65"/>
        <v>#N/A</v>
      </c>
      <c r="FA75" s="207" t="e">
        <f t="shared" si="65"/>
        <v>#N/A</v>
      </c>
      <c r="FB75" s="207" t="e">
        <f t="shared" si="65"/>
        <v>#N/A</v>
      </c>
      <c r="FC75" s="207" t="e">
        <f t="shared" si="65"/>
        <v>#N/A</v>
      </c>
      <c r="FD75" s="207" t="e">
        <f t="shared" si="65"/>
        <v>#N/A</v>
      </c>
      <c r="FE75" s="207" t="e">
        <f t="shared" si="65"/>
        <v>#N/A</v>
      </c>
      <c r="FF75" s="207" t="e">
        <f t="shared" si="65"/>
        <v>#N/A</v>
      </c>
      <c r="FG75" s="207" t="e">
        <f t="shared" si="65"/>
        <v>#N/A</v>
      </c>
      <c r="FH75" s="207" t="e">
        <f t="shared" si="65"/>
        <v>#N/A</v>
      </c>
      <c r="FI75" s="207" t="e">
        <f t="shared" si="65"/>
        <v>#N/A</v>
      </c>
      <c r="FJ75" s="207" t="e">
        <f t="shared" si="65"/>
        <v>#N/A</v>
      </c>
      <c r="FK75" s="207" t="e">
        <f t="shared" si="108"/>
        <v>#N/A</v>
      </c>
      <c r="FL75" s="207" t="e">
        <f t="shared" si="88"/>
        <v>#N/A</v>
      </c>
      <c r="FM75" s="207" t="e">
        <f t="shared" si="88"/>
        <v>#N/A</v>
      </c>
      <c r="FN75" s="207" t="e">
        <f t="shared" si="88"/>
        <v>#N/A</v>
      </c>
      <c r="FO75" s="207" t="e">
        <f t="shared" si="88"/>
        <v>#N/A</v>
      </c>
      <c r="FP75" s="207" t="e">
        <f t="shared" si="88"/>
        <v>#N/A</v>
      </c>
      <c r="FQ75" s="207" t="e">
        <f t="shared" si="88"/>
        <v>#N/A</v>
      </c>
      <c r="FR75" s="207" t="e">
        <f t="shared" si="88"/>
        <v>#N/A</v>
      </c>
      <c r="FS75" s="207" t="e">
        <f t="shared" si="76"/>
        <v>#N/A</v>
      </c>
      <c r="FT75" s="207" t="e">
        <f t="shared" si="76"/>
        <v>#N/A</v>
      </c>
      <c r="FU75" s="207" t="e">
        <f t="shared" si="76"/>
        <v>#N/A</v>
      </c>
      <c r="FV75" s="207" t="e">
        <f t="shared" si="76"/>
        <v>#N/A</v>
      </c>
      <c r="FW75" s="207" t="e">
        <f t="shared" si="74"/>
        <v>#N/A</v>
      </c>
      <c r="FX75" s="207" t="e">
        <f t="shared" si="74"/>
        <v>#N/A</v>
      </c>
      <c r="FY75" s="207" t="e">
        <f t="shared" si="111"/>
        <v>#N/A</v>
      </c>
      <c r="FZ75" s="207" t="e">
        <f t="shared" si="111"/>
        <v>#N/A</v>
      </c>
      <c r="GA75" s="207" t="e">
        <f t="shared" si="111"/>
        <v>#N/A</v>
      </c>
      <c r="GB75" s="207" t="e">
        <f t="shared" si="111"/>
        <v>#N/A</v>
      </c>
      <c r="GC75" s="207" t="e">
        <f t="shared" si="111"/>
        <v>#N/A</v>
      </c>
      <c r="GD75" s="207" t="e">
        <f t="shared" si="111"/>
        <v>#N/A</v>
      </c>
      <c r="GE75" s="207" t="e">
        <f t="shared" si="111"/>
        <v>#N/A</v>
      </c>
      <c r="GF75" s="207" t="e">
        <f t="shared" si="111"/>
        <v>#N/A</v>
      </c>
      <c r="GG75" s="207" t="e">
        <f t="shared" si="111"/>
        <v>#N/A</v>
      </c>
      <c r="GH75" s="207" t="e">
        <f t="shared" si="111"/>
        <v>#N/A</v>
      </c>
      <c r="GI75" s="207" t="e">
        <f t="shared" si="111"/>
        <v>#N/A</v>
      </c>
      <c r="GJ75" s="207" t="e">
        <f t="shared" si="111"/>
        <v>#N/A</v>
      </c>
      <c r="GK75" s="207" t="e">
        <f t="shared" si="111"/>
        <v>#N/A</v>
      </c>
      <c r="GL75" s="207" t="e">
        <f t="shared" si="78"/>
        <v>#N/A</v>
      </c>
      <c r="GM75" s="207" t="e">
        <f t="shared" si="78"/>
        <v>#N/A</v>
      </c>
      <c r="GN75" s="207" t="e">
        <f t="shared" si="78"/>
        <v>#N/A</v>
      </c>
      <c r="GO75" s="207" t="e">
        <f t="shared" si="78"/>
        <v>#N/A</v>
      </c>
      <c r="GP75" s="207" t="e">
        <f t="shared" si="78"/>
        <v>#N/A</v>
      </c>
      <c r="GQ75" s="207" t="e">
        <f t="shared" si="78"/>
        <v>#N/A</v>
      </c>
      <c r="GR75" s="207" t="e">
        <f t="shared" si="78"/>
        <v>#N/A</v>
      </c>
      <c r="GS75" s="207" t="e">
        <f t="shared" si="78"/>
        <v>#N/A</v>
      </c>
      <c r="GT75" s="207" t="e">
        <f t="shared" si="78"/>
        <v>#N/A</v>
      </c>
      <c r="GU75" s="207" t="e">
        <f t="shared" si="78"/>
        <v>#N/A</v>
      </c>
      <c r="GV75" s="207" t="e">
        <f t="shared" si="78"/>
        <v>#N/A</v>
      </c>
      <c r="GW75" s="207" t="e">
        <f t="shared" si="78"/>
        <v>#N/A</v>
      </c>
      <c r="GX75" s="207" t="e">
        <f t="shared" si="78"/>
        <v>#N/A</v>
      </c>
      <c r="GY75" s="207" t="e">
        <f t="shared" si="78"/>
        <v>#N/A</v>
      </c>
      <c r="GZ75" s="207" t="e">
        <f t="shared" si="78"/>
        <v>#N/A</v>
      </c>
      <c r="HA75" s="207" t="e">
        <f t="shared" si="78"/>
        <v>#N/A</v>
      </c>
      <c r="HB75" s="207" t="e">
        <f t="shared" si="106"/>
        <v>#N/A</v>
      </c>
      <c r="HC75" s="207" t="e">
        <f t="shared" si="106"/>
        <v>#N/A</v>
      </c>
      <c r="HD75" s="207" t="e">
        <f t="shared" si="98"/>
        <v>#N/A</v>
      </c>
      <c r="HE75" s="207" t="e">
        <f t="shared" si="77"/>
        <v>#N/A</v>
      </c>
      <c r="HF75" s="207" t="e">
        <f t="shared" si="77"/>
        <v>#N/A</v>
      </c>
      <c r="HG75" s="207" t="e">
        <f t="shared" si="77"/>
        <v>#N/A</v>
      </c>
      <c r="HH75" s="207" t="e">
        <f t="shared" si="77"/>
        <v>#N/A</v>
      </c>
      <c r="HI75" s="207" t="e">
        <f t="shared" si="77"/>
        <v>#N/A</v>
      </c>
      <c r="HJ75" s="207" t="e">
        <f t="shared" si="77"/>
        <v>#N/A</v>
      </c>
      <c r="HK75" s="207" t="e">
        <f t="shared" si="77"/>
        <v>#N/A</v>
      </c>
      <c r="HL75" s="207" t="e">
        <f t="shared" si="77"/>
        <v>#N/A</v>
      </c>
      <c r="HM75" s="207" t="e">
        <f t="shared" si="77"/>
        <v>#N/A</v>
      </c>
      <c r="HN75" s="207" t="e">
        <f t="shared" si="77"/>
        <v>#N/A</v>
      </c>
      <c r="HO75" s="207" t="e">
        <f t="shared" si="77"/>
        <v>#N/A</v>
      </c>
      <c r="HP75" s="207" t="e">
        <f t="shared" si="77"/>
        <v>#N/A</v>
      </c>
      <c r="HQ75" s="207" t="e">
        <f t="shared" si="107"/>
        <v>#N/A</v>
      </c>
      <c r="HR75" s="207" t="e">
        <f t="shared" si="107"/>
        <v>#N/A</v>
      </c>
      <c r="HS75" s="207" t="e">
        <f t="shared" si="107"/>
        <v>#N/A</v>
      </c>
      <c r="HT75" s="207" t="e">
        <f t="shared" si="107"/>
        <v>#N/A</v>
      </c>
      <c r="HU75" s="207" t="e">
        <f t="shared" si="107"/>
        <v>#N/A</v>
      </c>
      <c r="HV75" s="207" t="e">
        <f t="shared" si="81"/>
        <v>#N/A</v>
      </c>
      <c r="HW75" s="207" t="e">
        <f t="shared" si="79"/>
        <v>#N/A</v>
      </c>
      <c r="HX75" s="207" t="e">
        <f t="shared" si="66"/>
        <v>#N/A</v>
      </c>
      <c r="HY75" s="207" t="e">
        <f t="shared" si="63"/>
        <v>#N/A</v>
      </c>
      <c r="HZ75" s="207" t="e">
        <f t="shared" si="63"/>
        <v>#N/A</v>
      </c>
      <c r="IA75" s="207" t="e">
        <f t="shared" si="45"/>
        <v>#N/A</v>
      </c>
      <c r="IB75" s="207" t="e">
        <f t="shared" si="45"/>
        <v>#N/A</v>
      </c>
    </row>
    <row r="76" spans="1:236" hidden="1" x14ac:dyDescent="0.25">
      <c r="A76" s="22">
        <v>73</v>
      </c>
      <c r="B76" s="124"/>
      <c r="C76" s="124"/>
      <c r="D76" s="124"/>
      <c r="E76" s="119" t="str">
        <f t="shared" si="99"/>
        <v/>
      </c>
      <c r="F76" s="23" t="str">
        <f t="shared" si="100"/>
        <v/>
      </c>
      <c r="G76" s="24" t="str">
        <f t="shared" si="101"/>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91"/>
        <v/>
      </c>
      <c r="K76" s="26"/>
      <c r="L76" s="24" t="str">
        <f>IF(OR(F76="",K76=""),"",MATCH(K76,Confidence!$A$1:$A$10,0))</f>
        <v/>
      </c>
      <c r="M76" s="27" t="str">
        <f t="shared" si="92"/>
        <v/>
      </c>
      <c r="N76" s="27" t="str">
        <f t="shared" si="93"/>
        <v/>
      </c>
      <c r="O76" s="24"/>
      <c r="P76" s="111" t="str">
        <f t="shared" si="94"/>
        <v/>
      </c>
      <c r="Q76" s="111" t="str">
        <f t="shared" si="95"/>
        <v/>
      </c>
      <c r="R76" s="39" t="str">
        <f t="shared" si="96"/>
        <v/>
      </c>
      <c r="S76" s="124"/>
      <c r="T76" s="218" t="str">
        <f>IF(AND(B76&gt;0,C76&gt;0,D76&gt;0,M76&gt;0,N76&gt;0,S76&gt;0,NOT(K76="")),ABS(VLOOKUP($S$1,VLookups!$A$28:$B$29,2,FALSE)-_xlfn.BETA.DIST(S76,IF(G76="L",N76,M76),IF(G76="L",M76,N76),TRUE,B76,D76)),"")</f>
        <v/>
      </c>
      <c r="U76" s="121" t="str">
        <f>IF(OR($M76="",$N76=""),"",_xlfn.BETA.INV(ABS(VLOOKUP($S$1,VLookups!$A$28:$B$29,2,FALSE)-U$3),IF($G76="L",$N76,$M76),IF($G76="L",$M76,$N76),$B76,$D76))</f>
        <v/>
      </c>
      <c r="V76" s="122" t="str">
        <f>IF(OR($M76="",$N76=""),"",_xlfn.BETA.INV(ABS(VLOOKUP($S$1,VLookups!$A$28:$B$29,2,FALSE)-V$3),IF($G76="L",$N76,$M76),IF($G76="L",$M76,$N76),$B76,$D76))</f>
        <v/>
      </c>
      <c r="W76" s="121" t="str">
        <f>IF(OR($M76="",$N76=""),"",_xlfn.BETA.INV(ABS(VLOOKUP($S$1,VLookups!$A$28:$B$29,2,FALSE)-W$3),IF($G76="L",$N76,$M76),IF($G76="L",$M76,$N76),$B76,$D76))</f>
        <v/>
      </c>
      <c r="X76" s="122" t="str">
        <f>IF(OR($M76="",$N76=""),"",_xlfn.BETA.INV(ABS(VLOOKUP($S$1,VLookups!$A$28:$B$29,2,FALSE)-X$3),IF($G76="L",$N76,$M76),IF($G76="L",$M76,$N76),$B76,$D76))</f>
        <v/>
      </c>
      <c r="Y76" s="121" t="str">
        <f>IF(OR($M76="",$N76=""),"",_xlfn.BETA.INV(ABS(VLOOKUP($S$1,VLookups!$A$28:$B$29,2,FALSE)-Y$3),IF($G76="L",$N76,$M76),IF($G76="L",$M76,$N76),$B76,$D76))</f>
        <v/>
      </c>
      <c r="Z76" s="122" t="str">
        <f>IF(OR($M76="",$N76=""),"",_xlfn.BETA.INV(ABS(VLOOKUP($S$1,VLookups!$A$28:$B$29,2,FALSE)-Z$3),IF($G76="L",$N76,$M76),IF($G76="L",$M76,$N76),$B76,$D76))</f>
        <v/>
      </c>
      <c r="AA76" s="121" t="str">
        <f>IF(OR($M76="",$N76=""),"",_xlfn.BETA.INV(ABS(VLOOKUP($S$1,VLookups!$A$28:$B$29,2,FALSE)-AA$3),IF($G76="L",$N76,$M76),IF($G76="L",$M76,$N76),$B76,$D76))</f>
        <v/>
      </c>
      <c r="AB76" s="122" t="str">
        <f>IF(OR($M76="",$N76=""),"",_xlfn.BETA.INV(ABS(VLOOKUP($S$1,VLookups!$A$28:$B$29,2,FALSE)-AB$3),IF($G76="L",$N76,$M76),IF($G76="L",$M76,$N76),$B76,$D76))</f>
        <v/>
      </c>
      <c r="AC76" s="121" t="str">
        <f>IF(OR($M76="",$N76=""),"",_xlfn.BETA.INV(ABS(VLOOKUP($S$1,VLookups!$A$28:$B$29,2,FALSE)-AC$3),IF($G76="L",$N76,$M76),IF($G76="L",$M76,$N76),$B76,$D76))</f>
        <v/>
      </c>
      <c r="AD76" s="122" t="str">
        <f>IF(OR($M76="",$N76=""),"",_xlfn.BETA.INV(ABS(VLOOKUP($S$1,VLookups!$A$28:$B$29,2,FALSE)-AD$3),IF($G76="L",$N76,$M76),IF($G76="L",$M76,$N76),$B76,$D76))</f>
        <v/>
      </c>
      <c r="AE76" s="121" t="str">
        <f>IF(OR($M76="",$N76=""),"",_xlfn.BETA.INV(ABS(VLOOKUP($S$1,VLookups!$A$28:$B$29,2,FALSE)-AE$3),IF($G76="L",$N76,$M76),IF($G76="L",$M76,$N76),$B76,$D76))</f>
        <v/>
      </c>
      <c r="AF76" s="122" t="str">
        <f>IF(OR($M76="",$N76=""),"",_xlfn.BETA.INV(ABS(VLOOKUP($S$1,VLookups!$A$28:$B$29,2,FALSE)-AF$3),IF($G76="L",$N76,$M76),IF($G76="L",$M76,$N76),$B76,$D76))</f>
        <v/>
      </c>
      <c r="AG76" s="17"/>
      <c r="AH76" s="208" t="str">
        <f t="shared" si="102"/>
        <v/>
      </c>
      <c r="AI76" s="206" t="str">
        <f t="shared" si="103"/>
        <v/>
      </c>
      <c r="AJ76" s="190" t="str">
        <f t="shared" si="110"/>
        <v/>
      </c>
      <c r="AK76" s="190" t="str">
        <f t="shared" si="110"/>
        <v/>
      </c>
      <c r="AL76" s="190" t="str">
        <f t="shared" si="110"/>
        <v/>
      </c>
      <c r="AM76" s="190" t="str">
        <f t="shared" si="110"/>
        <v/>
      </c>
      <c r="AN76" s="190" t="str">
        <f t="shared" si="110"/>
        <v/>
      </c>
      <c r="AO76" s="190" t="str">
        <f t="shared" si="110"/>
        <v/>
      </c>
      <c r="AP76" s="190" t="str">
        <f t="shared" si="110"/>
        <v/>
      </c>
      <c r="AQ76" s="190" t="str">
        <f t="shared" si="110"/>
        <v/>
      </c>
      <c r="AR76" s="190" t="str">
        <f t="shared" si="110"/>
        <v/>
      </c>
      <c r="AS76" s="190" t="str">
        <f t="shared" si="110"/>
        <v/>
      </c>
      <c r="AT76" s="190" t="str">
        <f t="shared" si="110"/>
        <v/>
      </c>
      <c r="AU76" s="190" t="str">
        <f t="shared" si="110"/>
        <v/>
      </c>
      <c r="AV76" s="190" t="str">
        <f t="shared" si="110"/>
        <v/>
      </c>
      <c r="AW76" s="190" t="str">
        <f t="shared" si="110"/>
        <v/>
      </c>
      <c r="AX76" s="190" t="str">
        <f t="shared" si="110"/>
        <v/>
      </c>
      <c r="AY76" s="190" t="str">
        <f t="shared" si="110"/>
        <v/>
      </c>
      <c r="AZ76" s="190" t="str">
        <f t="shared" si="110"/>
        <v/>
      </c>
      <c r="BA76" s="190" t="str">
        <f t="shared" si="110"/>
        <v/>
      </c>
      <c r="BB76" s="190" t="str">
        <f t="shared" si="110"/>
        <v/>
      </c>
      <c r="BC76" s="190" t="str">
        <f t="shared" si="110"/>
        <v/>
      </c>
      <c r="BD76" s="190" t="str">
        <f t="shared" si="110"/>
        <v/>
      </c>
      <c r="BE76" s="190" t="str">
        <f t="shared" si="110"/>
        <v/>
      </c>
      <c r="BF76" s="190" t="str">
        <f t="shared" si="110"/>
        <v/>
      </c>
      <c r="BG76" s="190" t="str">
        <f t="shared" si="110"/>
        <v/>
      </c>
      <c r="BH76" s="190" t="str">
        <f t="shared" si="110"/>
        <v/>
      </c>
      <c r="BI76" s="190" t="str">
        <f t="shared" si="110"/>
        <v/>
      </c>
      <c r="BJ76" s="190" t="str">
        <f t="shared" si="110"/>
        <v/>
      </c>
      <c r="BK76" s="190" t="str">
        <f t="shared" si="110"/>
        <v/>
      </c>
      <c r="BL76" s="190" t="str">
        <f t="shared" si="110"/>
        <v/>
      </c>
      <c r="BM76" s="190" t="str">
        <f t="shared" si="110"/>
        <v/>
      </c>
      <c r="BN76" s="190" t="str">
        <f t="shared" si="110"/>
        <v/>
      </c>
      <c r="BO76" s="190" t="str">
        <f t="shared" si="110"/>
        <v/>
      </c>
      <c r="BP76" s="190" t="str">
        <f t="shared" si="110"/>
        <v/>
      </c>
      <c r="BQ76" s="190" t="str">
        <f t="shared" si="110"/>
        <v/>
      </c>
      <c r="BR76" s="190" t="str">
        <f t="shared" si="110"/>
        <v/>
      </c>
      <c r="BS76" s="190" t="str">
        <f t="shared" si="110"/>
        <v/>
      </c>
      <c r="BT76" s="190" t="str">
        <f t="shared" si="110"/>
        <v/>
      </c>
      <c r="BU76" s="190" t="str">
        <f t="shared" si="110"/>
        <v/>
      </c>
      <c r="BV76" s="190" t="str">
        <f t="shared" si="110"/>
        <v/>
      </c>
      <c r="BW76" s="190" t="str">
        <f t="shared" si="110"/>
        <v/>
      </c>
      <c r="BX76" s="190" t="str">
        <f t="shared" si="110"/>
        <v/>
      </c>
      <c r="BY76" s="190" t="str">
        <f t="shared" si="110"/>
        <v/>
      </c>
      <c r="BZ76" s="190" t="str">
        <f t="shared" si="110"/>
        <v/>
      </c>
      <c r="CA76" s="190" t="str">
        <f t="shared" si="110"/>
        <v/>
      </c>
      <c r="CB76" s="190" t="str">
        <f t="shared" si="110"/>
        <v/>
      </c>
      <c r="CC76" s="190" t="str">
        <f t="shared" si="110"/>
        <v/>
      </c>
      <c r="CD76" s="190" t="str">
        <f t="shared" si="110"/>
        <v/>
      </c>
      <c r="CE76" s="190" t="str">
        <f t="shared" si="110"/>
        <v/>
      </c>
      <c r="CF76" s="190" t="str">
        <f t="shared" si="110"/>
        <v/>
      </c>
      <c r="CG76" s="190" t="str">
        <f t="shared" si="110"/>
        <v/>
      </c>
      <c r="CH76" s="190" t="str">
        <f t="shared" si="110"/>
        <v/>
      </c>
      <c r="CI76" s="190" t="str">
        <f t="shared" si="110"/>
        <v/>
      </c>
      <c r="CJ76" s="190" t="str">
        <f t="shared" si="110"/>
        <v/>
      </c>
      <c r="CK76" s="190" t="str">
        <f t="shared" si="110"/>
        <v/>
      </c>
      <c r="CL76" s="190" t="str">
        <f t="shared" si="110"/>
        <v/>
      </c>
      <c r="CM76" s="190" t="str">
        <f t="shared" si="110"/>
        <v/>
      </c>
      <c r="CN76" s="190" t="str">
        <f t="shared" si="110"/>
        <v/>
      </c>
      <c r="CO76" s="190" t="str">
        <f t="shared" si="110"/>
        <v/>
      </c>
      <c r="CP76" s="190" t="str">
        <f t="shared" si="110"/>
        <v/>
      </c>
      <c r="CQ76" s="190" t="str">
        <f t="shared" si="110"/>
        <v/>
      </c>
      <c r="CR76" s="190" t="str">
        <f t="shared" si="110"/>
        <v/>
      </c>
      <c r="CS76" s="190" t="str">
        <f t="shared" si="110"/>
        <v/>
      </c>
      <c r="CT76" s="190" t="str">
        <f t="shared" si="110"/>
        <v/>
      </c>
      <c r="CU76" s="190" t="str">
        <f t="shared" ref="CU76:ED83" si="113">IF(ISNONTEXT($AH76),CT76+$AH76,"")</f>
        <v/>
      </c>
      <c r="CV76" s="190" t="str">
        <f t="shared" si="113"/>
        <v/>
      </c>
      <c r="CW76" s="190" t="str">
        <f t="shared" si="113"/>
        <v/>
      </c>
      <c r="CX76" s="190" t="str">
        <f t="shared" si="113"/>
        <v/>
      </c>
      <c r="CY76" s="190" t="str">
        <f t="shared" si="113"/>
        <v/>
      </c>
      <c r="CZ76" s="190" t="str">
        <f t="shared" si="113"/>
        <v/>
      </c>
      <c r="DA76" s="190" t="str">
        <f t="shared" si="113"/>
        <v/>
      </c>
      <c r="DB76" s="190" t="str">
        <f t="shared" si="113"/>
        <v/>
      </c>
      <c r="DC76" s="190" t="str">
        <f t="shared" si="113"/>
        <v/>
      </c>
      <c r="DD76" s="190" t="str">
        <f t="shared" si="113"/>
        <v/>
      </c>
      <c r="DE76" s="190" t="str">
        <f t="shared" si="113"/>
        <v/>
      </c>
      <c r="DF76" s="190" t="str">
        <f t="shared" si="113"/>
        <v/>
      </c>
      <c r="DG76" s="190" t="str">
        <f t="shared" si="113"/>
        <v/>
      </c>
      <c r="DH76" s="190" t="str">
        <f t="shared" si="113"/>
        <v/>
      </c>
      <c r="DI76" s="190" t="str">
        <f t="shared" si="113"/>
        <v/>
      </c>
      <c r="DJ76" s="190" t="str">
        <f t="shared" si="113"/>
        <v/>
      </c>
      <c r="DK76" s="190" t="str">
        <f t="shared" si="113"/>
        <v/>
      </c>
      <c r="DL76" s="190" t="str">
        <f t="shared" si="113"/>
        <v/>
      </c>
      <c r="DM76" s="190" t="str">
        <f t="shared" si="113"/>
        <v/>
      </c>
      <c r="DN76" s="190" t="str">
        <f t="shared" si="113"/>
        <v/>
      </c>
      <c r="DO76" s="190" t="str">
        <f t="shared" si="113"/>
        <v/>
      </c>
      <c r="DP76" s="190" t="str">
        <f t="shared" si="113"/>
        <v/>
      </c>
      <c r="DQ76" s="190" t="str">
        <f t="shared" si="113"/>
        <v/>
      </c>
      <c r="DR76" s="190" t="str">
        <f t="shared" si="113"/>
        <v/>
      </c>
      <c r="DS76" s="190" t="str">
        <f t="shared" si="113"/>
        <v/>
      </c>
      <c r="DT76" s="190" t="str">
        <f t="shared" si="113"/>
        <v/>
      </c>
      <c r="DU76" s="190" t="str">
        <f t="shared" si="113"/>
        <v/>
      </c>
      <c r="DV76" s="190" t="str">
        <f t="shared" si="113"/>
        <v/>
      </c>
      <c r="DW76" s="190" t="str">
        <f t="shared" si="113"/>
        <v/>
      </c>
      <c r="DX76" s="190" t="str">
        <f t="shared" si="113"/>
        <v/>
      </c>
      <c r="DY76" s="190" t="str">
        <f t="shared" si="113"/>
        <v/>
      </c>
      <c r="DZ76" s="190" t="str">
        <f t="shared" si="113"/>
        <v/>
      </c>
      <c r="EA76" s="190" t="str">
        <f t="shared" si="113"/>
        <v/>
      </c>
      <c r="EB76" s="190" t="str">
        <f t="shared" si="113"/>
        <v/>
      </c>
      <c r="EC76" s="190" t="str">
        <f t="shared" si="113"/>
        <v/>
      </c>
      <c r="ED76" s="190" t="str">
        <f t="shared" si="113"/>
        <v/>
      </c>
      <c r="EE76" s="206" t="str">
        <f t="shared" si="105"/>
        <v/>
      </c>
      <c r="EF76" s="207" t="e">
        <f t="shared" si="86"/>
        <v>#N/A</v>
      </c>
      <c r="EG76" s="207" t="e">
        <f t="shared" si="86"/>
        <v>#N/A</v>
      </c>
      <c r="EH76" s="207" t="e">
        <f t="shared" si="86"/>
        <v>#N/A</v>
      </c>
      <c r="EI76" s="207" t="e">
        <f t="shared" si="86"/>
        <v>#N/A</v>
      </c>
      <c r="EJ76" s="207" t="e">
        <f t="shared" si="86"/>
        <v>#N/A</v>
      </c>
      <c r="EK76" s="207" t="e">
        <f t="shared" si="86"/>
        <v>#N/A</v>
      </c>
      <c r="EL76" s="207" t="e">
        <f t="shared" si="86"/>
        <v>#N/A</v>
      </c>
      <c r="EM76" s="207" t="e">
        <f t="shared" si="86"/>
        <v>#N/A</v>
      </c>
      <c r="EN76" s="207" t="e">
        <f t="shared" si="86"/>
        <v>#N/A</v>
      </c>
      <c r="EO76" s="207" t="e">
        <f t="shared" si="86"/>
        <v>#N/A</v>
      </c>
      <c r="EP76" s="207" t="e">
        <f t="shared" si="86"/>
        <v>#N/A</v>
      </c>
      <c r="EQ76" s="207" t="e">
        <f t="shared" si="86"/>
        <v>#N/A</v>
      </c>
      <c r="ER76" s="207" t="e">
        <f t="shared" si="86"/>
        <v>#N/A</v>
      </c>
      <c r="ES76" s="207" t="e">
        <f t="shared" si="86"/>
        <v>#N/A</v>
      </c>
      <c r="ET76" s="207" t="e">
        <f t="shared" si="86"/>
        <v>#N/A</v>
      </c>
      <c r="EU76" s="207" t="e">
        <f t="shared" si="65"/>
        <v>#N/A</v>
      </c>
      <c r="EV76" s="207" t="e">
        <f t="shared" si="65"/>
        <v>#N/A</v>
      </c>
      <c r="EW76" s="207" t="e">
        <f t="shared" si="65"/>
        <v>#N/A</v>
      </c>
      <c r="EX76" s="207" t="e">
        <f t="shared" si="65"/>
        <v>#N/A</v>
      </c>
      <c r="EY76" s="207" t="e">
        <f t="shared" si="65"/>
        <v>#N/A</v>
      </c>
      <c r="EZ76" s="207" t="e">
        <f t="shared" si="65"/>
        <v>#N/A</v>
      </c>
      <c r="FA76" s="207" t="e">
        <f t="shared" si="65"/>
        <v>#N/A</v>
      </c>
      <c r="FB76" s="207" t="e">
        <f t="shared" si="65"/>
        <v>#N/A</v>
      </c>
      <c r="FC76" s="207" t="e">
        <f t="shared" si="65"/>
        <v>#N/A</v>
      </c>
      <c r="FD76" s="207" t="e">
        <f t="shared" si="65"/>
        <v>#N/A</v>
      </c>
      <c r="FE76" s="207" t="e">
        <f t="shared" si="65"/>
        <v>#N/A</v>
      </c>
      <c r="FF76" s="207" t="e">
        <f t="shared" si="65"/>
        <v>#N/A</v>
      </c>
      <c r="FG76" s="207" t="e">
        <f t="shared" si="65"/>
        <v>#N/A</v>
      </c>
      <c r="FH76" s="207" t="e">
        <f t="shared" si="65"/>
        <v>#N/A</v>
      </c>
      <c r="FI76" s="207" t="e">
        <f t="shared" si="65"/>
        <v>#N/A</v>
      </c>
      <c r="FJ76" s="207" t="e">
        <f t="shared" si="65"/>
        <v>#N/A</v>
      </c>
      <c r="FK76" s="207" t="e">
        <f t="shared" si="108"/>
        <v>#N/A</v>
      </c>
      <c r="FL76" s="207" t="e">
        <f t="shared" si="88"/>
        <v>#N/A</v>
      </c>
      <c r="FM76" s="207" t="e">
        <f t="shared" si="88"/>
        <v>#N/A</v>
      </c>
      <c r="FN76" s="207" t="e">
        <f t="shared" si="88"/>
        <v>#N/A</v>
      </c>
      <c r="FO76" s="207" t="e">
        <f t="shared" si="88"/>
        <v>#N/A</v>
      </c>
      <c r="FP76" s="207" t="e">
        <f t="shared" si="88"/>
        <v>#N/A</v>
      </c>
      <c r="FQ76" s="207" t="e">
        <f t="shared" si="88"/>
        <v>#N/A</v>
      </c>
      <c r="FR76" s="207" t="e">
        <f t="shared" si="88"/>
        <v>#N/A</v>
      </c>
      <c r="FS76" s="207" t="e">
        <f t="shared" si="76"/>
        <v>#N/A</v>
      </c>
      <c r="FT76" s="207" t="e">
        <f t="shared" si="76"/>
        <v>#N/A</v>
      </c>
      <c r="FU76" s="207" t="e">
        <f t="shared" si="76"/>
        <v>#N/A</v>
      </c>
      <c r="FV76" s="207" t="e">
        <f t="shared" si="76"/>
        <v>#N/A</v>
      </c>
      <c r="FW76" s="207" t="e">
        <f t="shared" si="74"/>
        <v>#N/A</v>
      </c>
      <c r="FX76" s="207" t="e">
        <f t="shared" si="74"/>
        <v>#N/A</v>
      </c>
      <c r="FY76" s="207" t="e">
        <f t="shared" si="111"/>
        <v>#N/A</v>
      </c>
      <c r="FZ76" s="207" t="e">
        <f t="shared" si="111"/>
        <v>#N/A</v>
      </c>
      <c r="GA76" s="207" t="e">
        <f t="shared" si="111"/>
        <v>#N/A</v>
      </c>
      <c r="GB76" s="207" t="e">
        <f t="shared" si="111"/>
        <v>#N/A</v>
      </c>
      <c r="GC76" s="207" t="e">
        <f t="shared" si="111"/>
        <v>#N/A</v>
      </c>
      <c r="GD76" s="207" t="e">
        <f t="shared" si="111"/>
        <v>#N/A</v>
      </c>
      <c r="GE76" s="207" t="e">
        <f t="shared" si="111"/>
        <v>#N/A</v>
      </c>
      <c r="GF76" s="207" t="e">
        <f t="shared" si="111"/>
        <v>#N/A</v>
      </c>
      <c r="GG76" s="207" t="e">
        <f t="shared" si="111"/>
        <v>#N/A</v>
      </c>
      <c r="GH76" s="207" t="e">
        <f t="shared" si="111"/>
        <v>#N/A</v>
      </c>
      <c r="GI76" s="207" t="e">
        <f t="shared" si="111"/>
        <v>#N/A</v>
      </c>
      <c r="GJ76" s="207" t="e">
        <f t="shared" si="111"/>
        <v>#N/A</v>
      </c>
      <c r="GK76" s="207" t="e">
        <f t="shared" si="111"/>
        <v>#N/A</v>
      </c>
      <c r="GL76" s="207" t="e">
        <f t="shared" si="78"/>
        <v>#N/A</v>
      </c>
      <c r="GM76" s="207" t="e">
        <f t="shared" si="78"/>
        <v>#N/A</v>
      </c>
      <c r="GN76" s="207" t="e">
        <f t="shared" si="78"/>
        <v>#N/A</v>
      </c>
      <c r="GO76" s="207" t="e">
        <f t="shared" si="78"/>
        <v>#N/A</v>
      </c>
      <c r="GP76" s="207" t="e">
        <f t="shared" si="78"/>
        <v>#N/A</v>
      </c>
      <c r="GQ76" s="207" t="e">
        <f t="shared" si="78"/>
        <v>#N/A</v>
      </c>
      <c r="GR76" s="207" t="e">
        <f t="shared" si="78"/>
        <v>#N/A</v>
      </c>
      <c r="GS76" s="207" t="e">
        <f t="shared" si="78"/>
        <v>#N/A</v>
      </c>
      <c r="GT76" s="207" t="e">
        <f t="shared" si="78"/>
        <v>#N/A</v>
      </c>
      <c r="GU76" s="207" t="e">
        <f t="shared" si="78"/>
        <v>#N/A</v>
      </c>
      <c r="GV76" s="207" t="e">
        <f t="shared" si="78"/>
        <v>#N/A</v>
      </c>
      <c r="GW76" s="207" t="e">
        <f t="shared" si="78"/>
        <v>#N/A</v>
      </c>
      <c r="GX76" s="207" t="e">
        <f t="shared" si="78"/>
        <v>#N/A</v>
      </c>
      <c r="GY76" s="207" t="e">
        <f t="shared" si="78"/>
        <v>#N/A</v>
      </c>
      <c r="GZ76" s="207" t="e">
        <f t="shared" si="78"/>
        <v>#N/A</v>
      </c>
      <c r="HA76" s="207" t="e">
        <f t="shared" si="78"/>
        <v>#N/A</v>
      </c>
      <c r="HB76" s="207" t="e">
        <f t="shared" si="106"/>
        <v>#N/A</v>
      </c>
      <c r="HC76" s="207" t="e">
        <f t="shared" si="106"/>
        <v>#N/A</v>
      </c>
      <c r="HD76" s="207" t="e">
        <f t="shared" si="98"/>
        <v>#N/A</v>
      </c>
      <c r="HE76" s="207" t="e">
        <f t="shared" si="77"/>
        <v>#N/A</v>
      </c>
      <c r="HF76" s="207" t="e">
        <f t="shared" si="77"/>
        <v>#N/A</v>
      </c>
      <c r="HG76" s="207" t="e">
        <f t="shared" si="77"/>
        <v>#N/A</v>
      </c>
      <c r="HH76" s="207" t="e">
        <f t="shared" si="77"/>
        <v>#N/A</v>
      </c>
      <c r="HI76" s="207" t="e">
        <f t="shared" si="77"/>
        <v>#N/A</v>
      </c>
      <c r="HJ76" s="207" t="e">
        <f t="shared" si="77"/>
        <v>#N/A</v>
      </c>
      <c r="HK76" s="207" t="e">
        <f t="shared" si="77"/>
        <v>#N/A</v>
      </c>
      <c r="HL76" s="207" t="e">
        <f t="shared" si="77"/>
        <v>#N/A</v>
      </c>
      <c r="HM76" s="207" t="e">
        <f t="shared" si="77"/>
        <v>#N/A</v>
      </c>
      <c r="HN76" s="207" t="e">
        <f t="shared" si="77"/>
        <v>#N/A</v>
      </c>
      <c r="HO76" s="207" t="e">
        <f t="shared" si="77"/>
        <v>#N/A</v>
      </c>
      <c r="HP76" s="207" t="e">
        <f t="shared" si="77"/>
        <v>#N/A</v>
      </c>
      <c r="HQ76" s="207" t="e">
        <f t="shared" si="107"/>
        <v>#N/A</v>
      </c>
      <c r="HR76" s="207" t="e">
        <f t="shared" si="107"/>
        <v>#N/A</v>
      </c>
      <c r="HS76" s="207" t="e">
        <f t="shared" si="107"/>
        <v>#N/A</v>
      </c>
      <c r="HT76" s="207" t="e">
        <f t="shared" si="107"/>
        <v>#N/A</v>
      </c>
      <c r="HU76" s="207" t="e">
        <f t="shared" si="107"/>
        <v>#N/A</v>
      </c>
      <c r="HV76" s="207" t="e">
        <f t="shared" si="81"/>
        <v>#N/A</v>
      </c>
      <c r="HW76" s="207" t="e">
        <f t="shared" si="79"/>
        <v>#N/A</v>
      </c>
      <c r="HX76" s="207" t="e">
        <f t="shared" si="66"/>
        <v>#N/A</v>
      </c>
      <c r="HY76" s="207" t="e">
        <f t="shared" si="63"/>
        <v>#N/A</v>
      </c>
      <c r="HZ76" s="207" t="e">
        <f t="shared" si="63"/>
        <v>#N/A</v>
      </c>
      <c r="IA76" s="207" t="e">
        <f t="shared" si="45"/>
        <v>#N/A</v>
      </c>
      <c r="IB76" s="207" t="e">
        <f t="shared" si="45"/>
        <v>#N/A</v>
      </c>
    </row>
    <row r="77" spans="1:236" hidden="1" x14ac:dyDescent="0.25">
      <c r="A77" s="22">
        <v>74</v>
      </c>
      <c r="B77" s="124"/>
      <c r="C77" s="124"/>
      <c r="D77" s="124"/>
      <c r="E77" s="119" t="str">
        <f t="shared" si="99"/>
        <v/>
      </c>
      <c r="F77" s="23" t="str">
        <f t="shared" si="100"/>
        <v/>
      </c>
      <c r="G77" s="24" t="str">
        <f t="shared" si="101"/>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91"/>
        <v/>
      </c>
      <c r="K77" s="26"/>
      <c r="L77" s="24" t="str">
        <f>IF(OR(F77="",K77=""),"",MATCH(K77,Confidence!$A$1:$A$10,0))</f>
        <v/>
      </c>
      <c r="M77" s="27" t="str">
        <f t="shared" si="92"/>
        <v/>
      </c>
      <c r="N77" s="27" t="str">
        <f t="shared" si="93"/>
        <v/>
      </c>
      <c r="O77" s="24"/>
      <c r="P77" s="111" t="str">
        <f t="shared" si="94"/>
        <v/>
      </c>
      <c r="Q77" s="111" t="str">
        <f t="shared" si="95"/>
        <v/>
      </c>
      <c r="R77" s="39" t="str">
        <f t="shared" si="96"/>
        <v/>
      </c>
      <c r="S77" s="124"/>
      <c r="T77" s="218" t="str">
        <f>IF(AND(B77&gt;0,C77&gt;0,D77&gt;0,M77&gt;0,N77&gt;0,S77&gt;0,NOT(K77="")),ABS(VLOOKUP($S$1,VLookups!$A$28:$B$29,2,FALSE)-_xlfn.BETA.DIST(S77,IF(G77="L",N77,M77),IF(G77="L",M77,N77),TRUE,B77,D77)),"")</f>
        <v/>
      </c>
      <c r="U77" s="121" t="str">
        <f>IF(OR($M77="",$N77=""),"",_xlfn.BETA.INV(ABS(VLOOKUP($S$1,VLookups!$A$28:$B$29,2,FALSE)-U$3),IF($G77="L",$N77,$M77),IF($G77="L",$M77,$N77),$B77,$D77))</f>
        <v/>
      </c>
      <c r="V77" s="122" t="str">
        <f>IF(OR($M77="",$N77=""),"",_xlfn.BETA.INV(ABS(VLOOKUP($S$1,VLookups!$A$28:$B$29,2,FALSE)-V$3),IF($G77="L",$N77,$M77),IF($G77="L",$M77,$N77),$B77,$D77))</f>
        <v/>
      </c>
      <c r="W77" s="121" t="str">
        <f>IF(OR($M77="",$N77=""),"",_xlfn.BETA.INV(ABS(VLOOKUP($S$1,VLookups!$A$28:$B$29,2,FALSE)-W$3),IF($G77="L",$N77,$M77),IF($G77="L",$M77,$N77),$B77,$D77))</f>
        <v/>
      </c>
      <c r="X77" s="122" t="str">
        <f>IF(OR($M77="",$N77=""),"",_xlfn.BETA.INV(ABS(VLOOKUP($S$1,VLookups!$A$28:$B$29,2,FALSE)-X$3),IF($G77="L",$N77,$M77),IF($G77="L",$M77,$N77),$B77,$D77))</f>
        <v/>
      </c>
      <c r="Y77" s="121" t="str">
        <f>IF(OR($M77="",$N77=""),"",_xlfn.BETA.INV(ABS(VLOOKUP($S$1,VLookups!$A$28:$B$29,2,FALSE)-Y$3),IF($G77="L",$N77,$M77),IF($G77="L",$M77,$N77),$B77,$D77))</f>
        <v/>
      </c>
      <c r="Z77" s="122" t="str">
        <f>IF(OR($M77="",$N77=""),"",_xlfn.BETA.INV(ABS(VLOOKUP($S$1,VLookups!$A$28:$B$29,2,FALSE)-Z$3),IF($G77="L",$N77,$M77),IF($G77="L",$M77,$N77),$B77,$D77))</f>
        <v/>
      </c>
      <c r="AA77" s="121" t="str">
        <f>IF(OR($M77="",$N77=""),"",_xlfn.BETA.INV(ABS(VLOOKUP($S$1,VLookups!$A$28:$B$29,2,FALSE)-AA$3),IF($G77="L",$N77,$M77),IF($G77="L",$M77,$N77),$B77,$D77))</f>
        <v/>
      </c>
      <c r="AB77" s="122" t="str">
        <f>IF(OR($M77="",$N77=""),"",_xlfn.BETA.INV(ABS(VLOOKUP($S$1,VLookups!$A$28:$B$29,2,FALSE)-AB$3),IF($G77="L",$N77,$M77),IF($G77="L",$M77,$N77),$B77,$D77))</f>
        <v/>
      </c>
      <c r="AC77" s="121" t="str">
        <f>IF(OR($M77="",$N77=""),"",_xlfn.BETA.INV(ABS(VLOOKUP($S$1,VLookups!$A$28:$B$29,2,FALSE)-AC$3),IF($G77="L",$N77,$M77),IF($G77="L",$M77,$N77),$B77,$D77))</f>
        <v/>
      </c>
      <c r="AD77" s="122" t="str">
        <f>IF(OR($M77="",$N77=""),"",_xlfn.BETA.INV(ABS(VLOOKUP($S$1,VLookups!$A$28:$B$29,2,FALSE)-AD$3),IF($G77="L",$N77,$M77),IF($G77="L",$M77,$N77),$B77,$D77))</f>
        <v/>
      </c>
      <c r="AE77" s="121" t="str">
        <f>IF(OR($M77="",$N77=""),"",_xlfn.BETA.INV(ABS(VLOOKUP($S$1,VLookups!$A$28:$B$29,2,FALSE)-AE$3),IF($G77="L",$N77,$M77),IF($G77="L",$M77,$N77),$B77,$D77))</f>
        <v/>
      </c>
      <c r="AF77" s="122" t="str">
        <f>IF(OR($M77="",$N77=""),"",_xlfn.BETA.INV(ABS(VLOOKUP($S$1,VLookups!$A$28:$B$29,2,FALSE)-AF$3),IF($G77="L",$N77,$M77),IF($G77="L",$M77,$N77),$B77,$D77))</f>
        <v/>
      </c>
      <c r="AG77" s="17"/>
      <c r="AH77" s="208" t="str">
        <f t="shared" si="102"/>
        <v/>
      </c>
      <c r="AI77" s="206" t="str">
        <f t="shared" si="103"/>
        <v/>
      </c>
      <c r="AJ77" s="190" t="str">
        <f t="shared" ref="AJ77:CU80" si="114">IF(ISNONTEXT($AH77),AI77+$AH77,"")</f>
        <v/>
      </c>
      <c r="AK77" s="190" t="str">
        <f t="shared" si="114"/>
        <v/>
      </c>
      <c r="AL77" s="190" t="str">
        <f t="shared" si="114"/>
        <v/>
      </c>
      <c r="AM77" s="190" t="str">
        <f t="shared" si="114"/>
        <v/>
      </c>
      <c r="AN77" s="190" t="str">
        <f t="shared" si="114"/>
        <v/>
      </c>
      <c r="AO77" s="190" t="str">
        <f t="shared" si="114"/>
        <v/>
      </c>
      <c r="AP77" s="190" t="str">
        <f t="shared" si="114"/>
        <v/>
      </c>
      <c r="AQ77" s="190" t="str">
        <f t="shared" si="114"/>
        <v/>
      </c>
      <c r="AR77" s="190" t="str">
        <f t="shared" si="114"/>
        <v/>
      </c>
      <c r="AS77" s="190" t="str">
        <f t="shared" si="114"/>
        <v/>
      </c>
      <c r="AT77" s="190" t="str">
        <f t="shared" si="114"/>
        <v/>
      </c>
      <c r="AU77" s="190" t="str">
        <f t="shared" si="114"/>
        <v/>
      </c>
      <c r="AV77" s="190" t="str">
        <f t="shared" si="114"/>
        <v/>
      </c>
      <c r="AW77" s="190" t="str">
        <f t="shared" si="114"/>
        <v/>
      </c>
      <c r="AX77" s="190" t="str">
        <f t="shared" si="114"/>
        <v/>
      </c>
      <c r="AY77" s="190" t="str">
        <f t="shared" si="114"/>
        <v/>
      </c>
      <c r="AZ77" s="190" t="str">
        <f t="shared" si="114"/>
        <v/>
      </c>
      <c r="BA77" s="190" t="str">
        <f t="shared" si="114"/>
        <v/>
      </c>
      <c r="BB77" s="190" t="str">
        <f t="shared" si="114"/>
        <v/>
      </c>
      <c r="BC77" s="190" t="str">
        <f t="shared" si="114"/>
        <v/>
      </c>
      <c r="BD77" s="190" t="str">
        <f t="shared" si="114"/>
        <v/>
      </c>
      <c r="BE77" s="190" t="str">
        <f t="shared" si="114"/>
        <v/>
      </c>
      <c r="BF77" s="190" t="str">
        <f t="shared" si="114"/>
        <v/>
      </c>
      <c r="BG77" s="190" t="str">
        <f t="shared" si="114"/>
        <v/>
      </c>
      <c r="BH77" s="190" t="str">
        <f t="shared" si="114"/>
        <v/>
      </c>
      <c r="BI77" s="190" t="str">
        <f t="shared" si="114"/>
        <v/>
      </c>
      <c r="BJ77" s="190" t="str">
        <f t="shared" si="114"/>
        <v/>
      </c>
      <c r="BK77" s="190" t="str">
        <f t="shared" si="114"/>
        <v/>
      </c>
      <c r="BL77" s="190" t="str">
        <f t="shared" si="114"/>
        <v/>
      </c>
      <c r="BM77" s="190" t="str">
        <f t="shared" si="114"/>
        <v/>
      </c>
      <c r="BN77" s="190" t="str">
        <f t="shared" si="114"/>
        <v/>
      </c>
      <c r="BO77" s="190" t="str">
        <f t="shared" si="114"/>
        <v/>
      </c>
      <c r="BP77" s="190" t="str">
        <f t="shared" si="114"/>
        <v/>
      </c>
      <c r="BQ77" s="190" t="str">
        <f t="shared" si="114"/>
        <v/>
      </c>
      <c r="BR77" s="190" t="str">
        <f t="shared" si="114"/>
        <v/>
      </c>
      <c r="BS77" s="190" t="str">
        <f t="shared" si="114"/>
        <v/>
      </c>
      <c r="BT77" s="190" t="str">
        <f t="shared" si="114"/>
        <v/>
      </c>
      <c r="BU77" s="190" t="str">
        <f t="shared" si="114"/>
        <v/>
      </c>
      <c r="BV77" s="190" t="str">
        <f t="shared" si="114"/>
        <v/>
      </c>
      <c r="BW77" s="190" t="str">
        <f t="shared" si="114"/>
        <v/>
      </c>
      <c r="BX77" s="190" t="str">
        <f t="shared" si="114"/>
        <v/>
      </c>
      <c r="BY77" s="190" t="str">
        <f t="shared" si="114"/>
        <v/>
      </c>
      <c r="BZ77" s="190" t="str">
        <f t="shared" si="114"/>
        <v/>
      </c>
      <c r="CA77" s="190" t="str">
        <f t="shared" si="114"/>
        <v/>
      </c>
      <c r="CB77" s="190" t="str">
        <f t="shared" si="114"/>
        <v/>
      </c>
      <c r="CC77" s="190" t="str">
        <f t="shared" si="114"/>
        <v/>
      </c>
      <c r="CD77" s="190" t="str">
        <f t="shared" si="114"/>
        <v/>
      </c>
      <c r="CE77" s="190" t="str">
        <f t="shared" si="114"/>
        <v/>
      </c>
      <c r="CF77" s="190" t="str">
        <f t="shared" si="114"/>
        <v/>
      </c>
      <c r="CG77" s="190" t="str">
        <f t="shared" si="114"/>
        <v/>
      </c>
      <c r="CH77" s="190" t="str">
        <f t="shared" si="114"/>
        <v/>
      </c>
      <c r="CI77" s="190" t="str">
        <f t="shared" si="114"/>
        <v/>
      </c>
      <c r="CJ77" s="190" t="str">
        <f t="shared" si="114"/>
        <v/>
      </c>
      <c r="CK77" s="190" t="str">
        <f t="shared" si="114"/>
        <v/>
      </c>
      <c r="CL77" s="190" t="str">
        <f t="shared" si="114"/>
        <v/>
      </c>
      <c r="CM77" s="190" t="str">
        <f t="shared" si="114"/>
        <v/>
      </c>
      <c r="CN77" s="190" t="str">
        <f t="shared" si="114"/>
        <v/>
      </c>
      <c r="CO77" s="190" t="str">
        <f t="shared" si="114"/>
        <v/>
      </c>
      <c r="CP77" s="190" t="str">
        <f t="shared" si="114"/>
        <v/>
      </c>
      <c r="CQ77" s="190" t="str">
        <f t="shared" si="114"/>
        <v/>
      </c>
      <c r="CR77" s="190" t="str">
        <f t="shared" si="114"/>
        <v/>
      </c>
      <c r="CS77" s="190" t="str">
        <f t="shared" si="114"/>
        <v/>
      </c>
      <c r="CT77" s="190" t="str">
        <f t="shared" si="114"/>
        <v/>
      </c>
      <c r="CU77" s="190" t="str">
        <f t="shared" si="114"/>
        <v/>
      </c>
      <c r="CV77" s="190" t="str">
        <f t="shared" si="113"/>
        <v/>
      </c>
      <c r="CW77" s="190" t="str">
        <f t="shared" si="113"/>
        <v/>
      </c>
      <c r="CX77" s="190" t="str">
        <f t="shared" si="113"/>
        <v/>
      </c>
      <c r="CY77" s="190" t="str">
        <f t="shared" si="113"/>
        <v/>
      </c>
      <c r="CZ77" s="190" t="str">
        <f t="shared" si="113"/>
        <v/>
      </c>
      <c r="DA77" s="190" t="str">
        <f t="shared" si="113"/>
        <v/>
      </c>
      <c r="DB77" s="190" t="str">
        <f t="shared" si="113"/>
        <v/>
      </c>
      <c r="DC77" s="190" t="str">
        <f t="shared" si="113"/>
        <v/>
      </c>
      <c r="DD77" s="190" t="str">
        <f t="shared" si="113"/>
        <v/>
      </c>
      <c r="DE77" s="190" t="str">
        <f t="shared" si="113"/>
        <v/>
      </c>
      <c r="DF77" s="190" t="str">
        <f t="shared" si="113"/>
        <v/>
      </c>
      <c r="DG77" s="190" t="str">
        <f t="shared" si="113"/>
        <v/>
      </c>
      <c r="DH77" s="190" t="str">
        <f t="shared" si="113"/>
        <v/>
      </c>
      <c r="DI77" s="190" t="str">
        <f t="shared" si="113"/>
        <v/>
      </c>
      <c r="DJ77" s="190" t="str">
        <f t="shared" si="113"/>
        <v/>
      </c>
      <c r="DK77" s="190" t="str">
        <f t="shared" si="113"/>
        <v/>
      </c>
      <c r="DL77" s="190" t="str">
        <f t="shared" si="113"/>
        <v/>
      </c>
      <c r="DM77" s="190" t="str">
        <f t="shared" si="113"/>
        <v/>
      </c>
      <c r="DN77" s="190" t="str">
        <f t="shared" si="113"/>
        <v/>
      </c>
      <c r="DO77" s="190" t="str">
        <f t="shared" si="113"/>
        <v/>
      </c>
      <c r="DP77" s="190" t="str">
        <f t="shared" si="113"/>
        <v/>
      </c>
      <c r="DQ77" s="190" t="str">
        <f t="shared" si="113"/>
        <v/>
      </c>
      <c r="DR77" s="190" t="str">
        <f t="shared" si="113"/>
        <v/>
      </c>
      <c r="DS77" s="190" t="str">
        <f t="shared" si="113"/>
        <v/>
      </c>
      <c r="DT77" s="190" t="str">
        <f t="shared" si="113"/>
        <v/>
      </c>
      <c r="DU77" s="190" t="str">
        <f t="shared" si="113"/>
        <v/>
      </c>
      <c r="DV77" s="190" t="str">
        <f t="shared" si="113"/>
        <v/>
      </c>
      <c r="DW77" s="190" t="str">
        <f t="shared" si="113"/>
        <v/>
      </c>
      <c r="DX77" s="190" t="str">
        <f t="shared" si="113"/>
        <v/>
      </c>
      <c r="DY77" s="190" t="str">
        <f t="shared" si="113"/>
        <v/>
      </c>
      <c r="DZ77" s="190" t="str">
        <f t="shared" si="113"/>
        <v/>
      </c>
      <c r="EA77" s="190" t="str">
        <f t="shared" si="113"/>
        <v/>
      </c>
      <c r="EB77" s="190" t="str">
        <f t="shared" si="113"/>
        <v/>
      </c>
      <c r="EC77" s="190" t="str">
        <f t="shared" si="113"/>
        <v/>
      </c>
      <c r="ED77" s="190" t="str">
        <f t="shared" si="113"/>
        <v/>
      </c>
      <c r="EE77" s="206" t="str">
        <f t="shared" si="105"/>
        <v/>
      </c>
      <c r="EF77" s="207" t="e">
        <f t="shared" si="86"/>
        <v>#N/A</v>
      </c>
      <c r="EG77" s="207" t="e">
        <f t="shared" si="86"/>
        <v>#N/A</v>
      </c>
      <c r="EH77" s="207" t="e">
        <f t="shared" si="86"/>
        <v>#N/A</v>
      </c>
      <c r="EI77" s="207" t="e">
        <f t="shared" si="86"/>
        <v>#N/A</v>
      </c>
      <c r="EJ77" s="207" t="e">
        <f t="shared" si="86"/>
        <v>#N/A</v>
      </c>
      <c r="EK77" s="207" t="e">
        <f t="shared" si="86"/>
        <v>#N/A</v>
      </c>
      <c r="EL77" s="207" t="e">
        <f t="shared" si="86"/>
        <v>#N/A</v>
      </c>
      <c r="EM77" s="207" t="e">
        <f t="shared" si="86"/>
        <v>#N/A</v>
      </c>
      <c r="EN77" s="207" t="e">
        <f t="shared" si="86"/>
        <v>#N/A</v>
      </c>
      <c r="EO77" s="207" t="e">
        <f t="shared" si="86"/>
        <v>#N/A</v>
      </c>
      <c r="EP77" s="207" t="e">
        <f t="shared" si="86"/>
        <v>#N/A</v>
      </c>
      <c r="EQ77" s="207" t="e">
        <f t="shared" si="86"/>
        <v>#N/A</v>
      </c>
      <c r="ER77" s="207" t="e">
        <f t="shared" si="86"/>
        <v>#N/A</v>
      </c>
      <c r="ES77" s="207" t="e">
        <f t="shared" si="86"/>
        <v>#N/A</v>
      </c>
      <c r="ET77" s="207" t="e">
        <f t="shared" si="86"/>
        <v>#N/A</v>
      </c>
      <c r="EU77" s="207" t="e">
        <f t="shared" si="65"/>
        <v>#N/A</v>
      </c>
      <c r="EV77" s="207" t="e">
        <f t="shared" si="65"/>
        <v>#N/A</v>
      </c>
      <c r="EW77" s="207" t="e">
        <f t="shared" si="65"/>
        <v>#N/A</v>
      </c>
      <c r="EX77" s="207" t="e">
        <f t="shared" si="65"/>
        <v>#N/A</v>
      </c>
      <c r="EY77" s="207" t="e">
        <f t="shared" si="65"/>
        <v>#N/A</v>
      </c>
      <c r="EZ77" s="207" t="e">
        <f t="shared" si="65"/>
        <v>#N/A</v>
      </c>
      <c r="FA77" s="207" t="e">
        <f t="shared" si="65"/>
        <v>#N/A</v>
      </c>
      <c r="FB77" s="207" t="e">
        <f t="shared" si="65"/>
        <v>#N/A</v>
      </c>
      <c r="FC77" s="207" t="e">
        <f t="shared" si="65"/>
        <v>#N/A</v>
      </c>
      <c r="FD77" s="207" t="e">
        <f t="shared" si="65"/>
        <v>#N/A</v>
      </c>
      <c r="FE77" s="207" t="e">
        <f t="shared" si="65"/>
        <v>#N/A</v>
      </c>
      <c r="FF77" s="207" t="e">
        <f t="shared" si="65"/>
        <v>#N/A</v>
      </c>
      <c r="FG77" s="207" t="e">
        <f t="shared" si="65"/>
        <v>#N/A</v>
      </c>
      <c r="FH77" s="207" t="e">
        <f t="shared" si="65"/>
        <v>#N/A</v>
      </c>
      <c r="FI77" s="207" t="e">
        <f t="shared" si="65"/>
        <v>#N/A</v>
      </c>
      <c r="FJ77" s="207" t="e">
        <f t="shared" si="65"/>
        <v>#N/A</v>
      </c>
      <c r="FK77" s="207" t="e">
        <f t="shared" si="108"/>
        <v>#N/A</v>
      </c>
      <c r="FL77" s="207" t="e">
        <f t="shared" si="88"/>
        <v>#N/A</v>
      </c>
      <c r="FM77" s="207" t="e">
        <f t="shared" si="88"/>
        <v>#N/A</v>
      </c>
      <c r="FN77" s="207" t="e">
        <f t="shared" si="88"/>
        <v>#N/A</v>
      </c>
      <c r="FO77" s="207" t="e">
        <f t="shared" si="88"/>
        <v>#N/A</v>
      </c>
      <c r="FP77" s="207" t="e">
        <f t="shared" si="88"/>
        <v>#N/A</v>
      </c>
      <c r="FQ77" s="207" t="e">
        <f t="shared" si="88"/>
        <v>#N/A</v>
      </c>
      <c r="FR77" s="207" t="e">
        <f t="shared" si="88"/>
        <v>#N/A</v>
      </c>
      <c r="FS77" s="207" t="e">
        <f t="shared" si="76"/>
        <v>#N/A</v>
      </c>
      <c r="FT77" s="207" t="e">
        <f t="shared" si="76"/>
        <v>#N/A</v>
      </c>
      <c r="FU77" s="207" t="e">
        <f t="shared" si="76"/>
        <v>#N/A</v>
      </c>
      <c r="FV77" s="207" t="e">
        <f t="shared" si="76"/>
        <v>#N/A</v>
      </c>
      <c r="FW77" s="207" t="e">
        <f t="shared" si="74"/>
        <v>#N/A</v>
      </c>
      <c r="FX77" s="207" t="e">
        <f t="shared" si="74"/>
        <v>#N/A</v>
      </c>
      <c r="FY77" s="207" t="e">
        <f t="shared" si="111"/>
        <v>#N/A</v>
      </c>
      <c r="FZ77" s="207" t="e">
        <f t="shared" si="111"/>
        <v>#N/A</v>
      </c>
      <c r="GA77" s="207" t="e">
        <f t="shared" si="111"/>
        <v>#N/A</v>
      </c>
      <c r="GB77" s="207" t="e">
        <f t="shared" si="111"/>
        <v>#N/A</v>
      </c>
      <c r="GC77" s="207" t="e">
        <f t="shared" si="111"/>
        <v>#N/A</v>
      </c>
      <c r="GD77" s="207" t="e">
        <f t="shared" si="111"/>
        <v>#N/A</v>
      </c>
      <c r="GE77" s="207" t="e">
        <f t="shared" si="111"/>
        <v>#N/A</v>
      </c>
      <c r="GF77" s="207" t="e">
        <f t="shared" si="111"/>
        <v>#N/A</v>
      </c>
      <c r="GG77" s="207" t="e">
        <f t="shared" si="111"/>
        <v>#N/A</v>
      </c>
      <c r="GH77" s="207" t="e">
        <f t="shared" si="111"/>
        <v>#N/A</v>
      </c>
      <c r="GI77" s="207" t="e">
        <f t="shared" si="111"/>
        <v>#N/A</v>
      </c>
      <c r="GJ77" s="207" t="e">
        <f t="shared" si="111"/>
        <v>#N/A</v>
      </c>
      <c r="GK77" s="207" t="e">
        <f t="shared" si="111"/>
        <v>#N/A</v>
      </c>
      <c r="GL77" s="207" t="e">
        <f t="shared" si="78"/>
        <v>#N/A</v>
      </c>
      <c r="GM77" s="207" t="e">
        <f t="shared" si="78"/>
        <v>#N/A</v>
      </c>
      <c r="GN77" s="207" t="e">
        <f t="shared" si="78"/>
        <v>#N/A</v>
      </c>
      <c r="GO77" s="207" t="e">
        <f t="shared" si="78"/>
        <v>#N/A</v>
      </c>
      <c r="GP77" s="207" t="e">
        <f t="shared" si="78"/>
        <v>#N/A</v>
      </c>
      <c r="GQ77" s="207" t="e">
        <f t="shared" si="78"/>
        <v>#N/A</v>
      </c>
      <c r="GR77" s="207" t="e">
        <f t="shared" si="78"/>
        <v>#N/A</v>
      </c>
      <c r="GS77" s="207" t="e">
        <f t="shared" si="78"/>
        <v>#N/A</v>
      </c>
      <c r="GT77" s="207" t="e">
        <f t="shared" si="78"/>
        <v>#N/A</v>
      </c>
      <c r="GU77" s="207" t="e">
        <f t="shared" si="78"/>
        <v>#N/A</v>
      </c>
      <c r="GV77" s="207" t="e">
        <f t="shared" si="78"/>
        <v>#N/A</v>
      </c>
      <c r="GW77" s="207" t="e">
        <f t="shared" si="78"/>
        <v>#N/A</v>
      </c>
      <c r="GX77" s="207" t="e">
        <f t="shared" si="78"/>
        <v>#N/A</v>
      </c>
      <c r="GY77" s="207" t="e">
        <f t="shared" si="78"/>
        <v>#N/A</v>
      </c>
      <c r="GZ77" s="207" t="e">
        <f t="shared" si="78"/>
        <v>#N/A</v>
      </c>
      <c r="HA77" s="207" t="e">
        <f t="shared" si="78"/>
        <v>#N/A</v>
      </c>
      <c r="HB77" s="207" t="e">
        <f t="shared" si="106"/>
        <v>#N/A</v>
      </c>
      <c r="HC77" s="207" t="e">
        <f t="shared" si="106"/>
        <v>#N/A</v>
      </c>
      <c r="HD77" s="207" t="e">
        <f t="shared" si="98"/>
        <v>#N/A</v>
      </c>
      <c r="HE77" s="207" t="e">
        <f t="shared" si="77"/>
        <v>#N/A</v>
      </c>
      <c r="HF77" s="207" t="e">
        <f t="shared" si="77"/>
        <v>#N/A</v>
      </c>
      <c r="HG77" s="207" t="e">
        <f t="shared" si="77"/>
        <v>#N/A</v>
      </c>
      <c r="HH77" s="207" t="e">
        <f t="shared" si="77"/>
        <v>#N/A</v>
      </c>
      <c r="HI77" s="207" t="e">
        <f t="shared" si="77"/>
        <v>#N/A</v>
      </c>
      <c r="HJ77" s="207" t="e">
        <f t="shared" si="77"/>
        <v>#N/A</v>
      </c>
      <c r="HK77" s="207" t="e">
        <f t="shared" si="77"/>
        <v>#N/A</v>
      </c>
      <c r="HL77" s="207" t="e">
        <f t="shared" si="77"/>
        <v>#N/A</v>
      </c>
      <c r="HM77" s="207" t="e">
        <f t="shared" si="77"/>
        <v>#N/A</v>
      </c>
      <c r="HN77" s="207" t="e">
        <f t="shared" si="77"/>
        <v>#N/A</v>
      </c>
      <c r="HO77" s="207" t="e">
        <f t="shared" si="77"/>
        <v>#N/A</v>
      </c>
      <c r="HP77" s="207" t="e">
        <f t="shared" si="77"/>
        <v>#N/A</v>
      </c>
      <c r="HQ77" s="207" t="e">
        <f t="shared" si="107"/>
        <v>#N/A</v>
      </c>
      <c r="HR77" s="207" t="e">
        <f t="shared" si="107"/>
        <v>#N/A</v>
      </c>
      <c r="HS77" s="207" t="e">
        <f t="shared" si="107"/>
        <v>#N/A</v>
      </c>
      <c r="HT77" s="207" t="e">
        <f t="shared" si="107"/>
        <v>#N/A</v>
      </c>
      <c r="HU77" s="207" t="e">
        <f t="shared" si="107"/>
        <v>#N/A</v>
      </c>
      <c r="HV77" s="207" t="e">
        <f t="shared" si="81"/>
        <v>#N/A</v>
      </c>
      <c r="HW77" s="207" t="e">
        <f t="shared" si="79"/>
        <v>#N/A</v>
      </c>
      <c r="HX77" s="207" t="e">
        <f t="shared" si="66"/>
        <v>#N/A</v>
      </c>
      <c r="HY77" s="207" t="e">
        <f t="shared" si="63"/>
        <v>#N/A</v>
      </c>
      <c r="HZ77" s="207" t="e">
        <f t="shared" si="63"/>
        <v>#N/A</v>
      </c>
      <c r="IA77" s="207" t="e">
        <f t="shared" si="45"/>
        <v>#N/A</v>
      </c>
      <c r="IB77" s="207" t="e">
        <f t="shared" si="45"/>
        <v>#N/A</v>
      </c>
    </row>
    <row r="78" spans="1:236" hidden="1" x14ac:dyDescent="0.25">
      <c r="A78" s="22">
        <v>75</v>
      </c>
      <c r="B78" s="124"/>
      <c r="C78" s="124"/>
      <c r="D78" s="124"/>
      <c r="E78" s="119" t="str">
        <f t="shared" si="99"/>
        <v/>
      </c>
      <c r="F78" s="23" t="str">
        <f t="shared" si="100"/>
        <v/>
      </c>
      <c r="G78" s="24" t="str">
        <f t="shared" si="101"/>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91"/>
        <v/>
      </c>
      <c r="K78" s="26"/>
      <c r="L78" s="24" t="str">
        <f>IF(OR(F78="",K78=""),"",MATCH(K78,Confidence!$A$1:$A$10,0))</f>
        <v/>
      </c>
      <c r="M78" s="27" t="str">
        <f t="shared" si="92"/>
        <v/>
      </c>
      <c r="N78" s="27" t="str">
        <f t="shared" si="93"/>
        <v/>
      </c>
      <c r="O78" s="24"/>
      <c r="P78" s="111" t="str">
        <f t="shared" si="94"/>
        <v/>
      </c>
      <c r="Q78" s="111" t="str">
        <f t="shared" si="95"/>
        <v/>
      </c>
      <c r="R78" s="39" t="str">
        <f t="shared" si="96"/>
        <v/>
      </c>
      <c r="S78" s="124"/>
      <c r="T78" s="218" t="str">
        <f>IF(AND(B78&gt;0,C78&gt;0,D78&gt;0,M78&gt;0,N78&gt;0,S78&gt;0,NOT(K78="")),ABS(VLOOKUP($S$1,VLookups!$A$28:$B$29,2,FALSE)-_xlfn.BETA.DIST(S78,IF(G78="L",N78,M78),IF(G78="L",M78,N78),TRUE,B78,D78)),"")</f>
        <v/>
      </c>
      <c r="U78" s="121" t="str">
        <f>IF(OR($M78="",$N78=""),"",_xlfn.BETA.INV(ABS(VLOOKUP($S$1,VLookups!$A$28:$B$29,2,FALSE)-U$3),IF($G78="L",$N78,$M78),IF($G78="L",$M78,$N78),$B78,$D78))</f>
        <v/>
      </c>
      <c r="V78" s="122" t="str">
        <f>IF(OR($M78="",$N78=""),"",_xlfn.BETA.INV(ABS(VLOOKUP($S$1,VLookups!$A$28:$B$29,2,FALSE)-V$3),IF($G78="L",$N78,$M78),IF($G78="L",$M78,$N78),$B78,$D78))</f>
        <v/>
      </c>
      <c r="W78" s="121" t="str">
        <f>IF(OR($M78="",$N78=""),"",_xlfn.BETA.INV(ABS(VLOOKUP($S$1,VLookups!$A$28:$B$29,2,FALSE)-W$3),IF($G78="L",$N78,$M78),IF($G78="L",$M78,$N78),$B78,$D78))</f>
        <v/>
      </c>
      <c r="X78" s="122" t="str">
        <f>IF(OR($M78="",$N78=""),"",_xlfn.BETA.INV(ABS(VLOOKUP($S$1,VLookups!$A$28:$B$29,2,FALSE)-X$3),IF($G78="L",$N78,$M78),IF($G78="L",$M78,$N78),$B78,$D78))</f>
        <v/>
      </c>
      <c r="Y78" s="121" t="str">
        <f>IF(OR($M78="",$N78=""),"",_xlfn.BETA.INV(ABS(VLOOKUP($S$1,VLookups!$A$28:$B$29,2,FALSE)-Y$3),IF($G78="L",$N78,$M78),IF($G78="L",$M78,$N78),$B78,$D78))</f>
        <v/>
      </c>
      <c r="Z78" s="122" t="str">
        <f>IF(OR($M78="",$N78=""),"",_xlfn.BETA.INV(ABS(VLOOKUP($S$1,VLookups!$A$28:$B$29,2,FALSE)-Z$3),IF($G78="L",$N78,$M78),IF($G78="L",$M78,$N78),$B78,$D78))</f>
        <v/>
      </c>
      <c r="AA78" s="121" t="str">
        <f>IF(OR($M78="",$N78=""),"",_xlfn.BETA.INV(ABS(VLOOKUP($S$1,VLookups!$A$28:$B$29,2,FALSE)-AA$3),IF($G78="L",$N78,$M78),IF($G78="L",$M78,$N78),$B78,$D78))</f>
        <v/>
      </c>
      <c r="AB78" s="122" t="str">
        <f>IF(OR($M78="",$N78=""),"",_xlfn.BETA.INV(ABS(VLOOKUP($S$1,VLookups!$A$28:$B$29,2,FALSE)-AB$3),IF($G78="L",$N78,$M78),IF($G78="L",$M78,$N78),$B78,$D78))</f>
        <v/>
      </c>
      <c r="AC78" s="121" t="str">
        <f>IF(OR($M78="",$N78=""),"",_xlfn.BETA.INV(ABS(VLOOKUP($S$1,VLookups!$A$28:$B$29,2,FALSE)-AC$3),IF($G78="L",$N78,$M78),IF($G78="L",$M78,$N78),$B78,$D78))</f>
        <v/>
      </c>
      <c r="AD78" s="122" t="str">
        <f>IF(OR($M78="",$N78=""),"",_xlfn.BETA.INV(ABS(VLOOKUP($S$1,VLookups!$A$28:$B$29,2,FALSE)-AD$3),IF($G78="L",$N78,$M78),IF($G78="L",$M78,$N78),$B78,$D78))</f>
        <v/>
      </c>
      <c r="AE78" s="121" t="str">
        <f>IF(OR($M78="",$N78=""),"",_xlfn.BETA.INV(ABS(VLOOKUP($S$1,VLookups!$A$28:$B$29,2,FALSE)-AE$3),IF($G78="L",$N78,$M78),IF($G78="L",$M78,$N78),$B78,$D78))</f>
        <v/>
      </c>
      <c r="AF78" s="122" t="str">
        <f>IF(OR($M78="",$N78=""),"",_xlfn.BETA.INV(ABS(VLOOKUP($S$1,VLookups!$A$28:$B$29,2,FALSE)-AF$3),IF($G78="L",$N78,$M78),IF($G78="L",$M78,$N78),$B78,$D78))</f>
        <v/>
      </c>
      <c r="AG78" s="17"/>
      <c r="AH78" s="208" t="str">
        <f t="shared" si="102"/>
        <v/>
      </c>
      <c r="AI78" s="206" t="str">
        <f t="shared" si="103"/>
        <v/>
      </c>
      <c r="AJ78" s="190" t="str">
        <f t="shared" si="114"/>
        <v/>
      </c>
      <c r="AK78" s="190" t="str">
        <f t="shared" si="114"/>
        <v/>
      </c>
      <c r="AL78" s="190" t="str">
        <f t="shared" si="114"/>
        <v/>
      </c>
      <c r="AM78" s="190" t="str">
        <f t="shared" si="114"/>
        <v/>
      </c>
      <c r="AN78" s="190" t="str">
        <f t="shared" si="114"/>
        <v/>
      </c>
      <c r="AO78" s="190" t="str">
        <f t="shared" si="114"/>
        <v/>
      </c>
      <c r="AP78" s="190" t="str">
        <f t="shared" si="114"/>
        <v/>
      </c>
      <c r="AQ78" s="190" t="str">
        <f t="shared" si="114"/>
        <v/>
      </c>
      <c r="AR78" s="190" t="str">
        <f t="shared" si="114"/>
        <v/>
      </c>
      <c r="AS78" s="190" t="str">
        <f t="shared" si="114"/>
        <v/>
      </c>
      <c r="AT78" s="190" t="str">
        <f t="shared" si="114"/>
        <v/>
      </c>
      <c r="AU78" s="190" t="str">
        <f t="shared" si="114"/>
        <v/>
      </c>
      <c r="AV78" s="190" t="str">
        <f t="shared" si="114"/>
        <v/>
      </c>
      <c r="AW78" s="190" t="str">
        <f t="shared" si="114"/>
        <v/>
      </c>
      <c r="AX78" s="190" t="str">
        <f t="shared" si="114"/>
        <v/>
      </c>
      <c r="AY78" s="190" t="str">
        <f t="shared" si="114"/>
        <v/>
      </c>
      <c r="AZ78" s="190" t="str">
        <f t="shared" si="114"/>
        <v/>
      </c>
      <c r="BA78" s="190" t="str">
        <f t="shared" si="114"/>
        <v/>
      </c>
      <c r="BB78" s="190" t="str">
        <f t="shared" si="114"/>
        <v/>
      </c>
      <c r="BC78" s="190" t="str">
        <f t="shared" si="114"/>
        <v/>
      </c>
      <c r="BD78" s="190" t="str">
        <f t="shared" si="114"/>
        <v/>
      </c>
      <c r="BE78" s="190" t="str">
        <f t="shared" si="114"/>
        <v/>
      </c>
      <c r="BF78" s="190" t="str">
        <f t="shared" si="114"/>
        <v/>
      </c>
      <c r="BG78" s="190" t="str">
        <f t="shared" si="114"/>
        <v/>
      </c>
      <c r="BH78" s="190" t="str">
        <f t="shared" si="114"/>
        <v/>
      </c>
      <c r="BI78" s="190" t="str">
        <f t="shared" si="114"/>
        <v/>
      </c>
      <c r="BJ78" s="190" t="str">
        <f t="shared" si="114"/>
        <v/>
      </c>
      <c r="BK78" s="190" t="str">
        <f t="shared" si="114"/>
        <v/>
      </c>
      <c r="BL78" s="190" t="str">
        <f t="shared" si="114"/>
        <v/>
      </c>
      <c r="BM78" s="190" t="str">
        <f t="shared" si="114"/>
        <v/>
      </c>
      <c r="BN78" s="190" t="str">
        <f t="shared" si="114"/>
        <v/>
      </c>
      <c r="BO78" s="190" t="str">
        <f t="shared" si="114"/>
        <v/>
      </c>
      <c r="BP78" s="190" t="str">
        <f t="shared" si="114"/>
        <v/>
      </c>
      <c r="BQ78" s="190" t="str">
        <f t="shared" si="114"/>
        <v/>
      </c>
      <c r="BR78" s="190" t="str">
        <f t="shared" si="114"/>
        <v/>
      </c>
      <c r="BS78" s="190" t="str">
        <f t="shared" si="114"/>
        <v/>
      </c>
      <c r="BT78" s="190" t="str">
        <f t="shared" si="114"/>
        <v/>
      </c>
      <c r="BU78" s="190" t="str">
        <f t="shared" si="114"/>
        <v/>
      </c>
      <c r="BV78" s="190" t="str">
        <f t="shared" si="114"/>
        <v/>
      </c>
      <c r="BW78" s="190" t="str">
        <f t="shared" si="114"/>
        <v/>
      </c>
      <c r="BX78" s="190" t="str">
        <f t="shared" si="114"/>
        <v/>
      </c>
      <c r="BY78" s="190" t="str">
        <f t="shared" si="114"/>
        <v/>
      </c>
      <c r="BZ78" s="190" t="str">
        <f t="shared" si="114"/>
        <v/>
      </c>
      <c r="CA78" s="190" t="str">
        <f t="shared" si="114"/>
        <v/>
      </c>
      <c r="CB78" s="190" t="str">
        <f t="shared" si="114"/>
        <v/>
      </c>
      <c r="CC78" s="190" t="str">
        <f t="shared" si="114"/>
        <v/>
      </c>
      <c r="CD78" s="190" t="str">
        <f t="shared" si="114"/>
        <v/>
      </c>
      <c r="CE78" s="190" t="str">
        <f t="shared" si="114"/>
        <v/>
      </c>
      <c r="CF78" s="190" t="str">
        <f t="shared" si="114"/>
        <v/>
      </c>
      <c r="CG78" s="190" t="str">
        <f t="shared" si="114"/>
        <v/>
      </c>
      <c r="CH78" s="190" t="str">
        <f t="shared" si="114"/>
        <v/>
      </c>
      <c r="CI78" s="190" t="str">
        <f t="shared" si="114"/>
        <v/>
      </c>
      <c r="CJ78" s="190" t="str">
        <f t="shared" si="114"/>
        <v/>
      </c>
      <c r="CK78" s="190" t="str">
        <f t="shared" si="114"/>
        <v/>
      </c>
      <c r="CL78" s="190" t="str">
        <f t="shared" si="114"/>
        <v/>
      </c>
      <c r="CM78" s="190" t="str">
        <f t="shared" si="114"/>
        <v/>
      </c>
      <c r="CN78" s="190" t="str">
        <f t="shared" si="114"/>
        <v/>
      </c>
      <c r="CO78" s="190" t="str">
        <f t="shared" si="114"/>
        <v/>
      </c>
      <c r="CP78" s="190" t="str">
        <f t="shared" si="114"/>
        <v/>
      </c>
      <c r="CQ78" s="190" t="str">
        <f t="shared" si="114"/>
        <v/>
      </c>
      <c r="CR78" s="190" t="str">
        <f t="shared" si="114"/>
        <v/>
      </c>
      <c r="CS78" s="190" t="str">
        <f t="shared" si="114"/>
        <v/>
      </c>
      <c r="CT78" s="190" t="str">
        <f t="shared" si="114"/>
        <v/>
      </c>
      <c r="CU78" s="190" t="str">
        <f t="shared" si="114"/>
        <v/>
      </c>
      <c r="CV78" s="190" t="str">
        <f t="shared" si="113"/>
        <v/>
      </c>
      <c r="CW78" s="190" t="str">
        <f t="shared" si="113"/>
        <v/>
      </c>
      <c r="CX78" s="190" t="str">
        <f t="shared" si="113"/>
        <v/>
      </c>
      <c r="CY78" s="190" t="str">
        <f t="shared" si="113"/>
        <v/>
      </c>
      <c r="CZ78" s="190" t="str">
        <f t="shared" si="113"/>
        <v/>
      </c>
      <c r="DA78" s="190" t="str">
        <f t="shared" si="113"/>
        <v/>
      </c>
      <c r="DB78" s="190" t="str">
        <f t="shared" si="113"/>
        <v/>
      </c>
      <c r="DC78" s="190" t="str">
        <f t="shared" si="113"/>
        <v/>
      </c>
      <c r="DD78" s="190" t="str">
        <f t="shared" si="113"/>
        <v/>
      </c>
      <c r="DE78" s="190" t="str">
        <f t="shared" si="113"/>
        <v/>
      </c>
      <c r="DF78" s="190" t="str">
        <f t="shared" si="113"/>
        <v/>
      </c>
      <c r="DG78" s="190" t="str">
        <f t="shared" si="113"/>
        <v/>
      </c>
      <c r="DH78" s="190" t="str">
        <f t="shared" si="113"/>
        <v/>
      </c>
      <c r="DI78" s="190" t="str">
        <f t="shared" si="113"/>
        <v/>
      </c>
      <c r="DJ78" s="190" t="str">
        <f t="shared" si="113"/>
        <v/>
      </c>
      <c r="DK78" s="190" t="str">
        <f t="shared" si="113"/>
        <v/>
      </c>
      <c r="DL78" s="190" t="str">
        <f t="shared" si="113"/>
        <v/>
      </c>
      <c r="DM78" s="190" t="str">
        <f t="shared" si="113"/>
        <v/>
      </c>
      <c r="DN78" s="190" t="str">
        <f t="shared" si="113"/>
        <v/>
      </c>
      <c r="DO78" s="190" t="str">
        <f t="shared" si="113"/>
        <v/>
      </c>
      <c r="DP78" s="190" t="str">
        <f t="shared" si="113"/>
        <v/>
      </c>
      <c r="DQ78" s="190" t="str">
        <f t="shared" si="113"/>
        <v/>
      </c>
      <c r="DR78" s="190" t="str">
        <f t="shared" si="113"/>
        <v/>
      </c>
      <c r="DS78" s="190" t="str">
        <f t="shared" si="113"/>
        <v/>
      </c>
      <c r="DT78" s="190" t="str">
        <f t="shared" si="113"/>
        <v/>
      </c>
      <c r="DU78" s="190" t="str">
        <f t="shared" si="113"/>
        <v/>
      </c>
      <c r="DV78" s="190" t="str">
        <f t="shared" si="113"/>
        <v/>
      </c>
      <c r="DW78" s="190" t="str">
        <f t="shared" si="113"/>
        <v/>
      </c>
      <c r="DX78" s="190" t="str">
        <f t="shared" si="113"/>
        <v/>
      </c>
      <c r="DY78" s="190" t="str">
        <f t="shared" si="113"/>
        <v/>
      </c>
      <c r="DZ78" s="190" t="str">
        <f t="shared" si="113"/>
        <v/>
      </c>
      <c r="EA78" s="190" t="str">
        <f t="shared" si="113"/>
        <v/>
      </c>
      <c r="EB78" s="190" t="str">
        <f t="shared" si="113"/>
        <v/>
      </c>
      <c r="EC78" s="190" t="str">
        <f t="shared" si="113"/>
        <v/>
      </c>
      <c r="ED78" s="190" t="str">
        <f t="shared" si="113"/>
        <v/>
      </c>
      <c r="EE78" s="206" t="str">
        <f t="shared" si="105"/>
        <v/>
      </c>
      <c r="EF78" s="207" t="e">
        <f t="shared" ref="EF78:EU94" si="115">IF(ISNONTEXT($Q78),IF($G78="R",_xlfn.BETA.DIST(AI78,$M78,$N78,FALSE,$B78,$D78),_xlfn.BETA.DIST(AI78,$N78,$M78,FALSE,$B78,$D78)),NA())</f>
        <v>#N/A</v>
      </c>
      <c r="EG78" s="207" t="e">
        <f t="shared" si="115"/>
        <v>#N/A</v>
      </c>
      <c r="EH78" s="207" t="e">
        <f t="shared" si="115"/>
        <v>#N/A</v>
      </c>
      <c r="EI78" s="207" t="e">
        <f t="shared" si="115"/>
        <v>#N/A</v>
      </c>
      <c r="EJ78" s="207" t="e">
        <f t="shared" si="115"/>
        <v>#N/A</v>
      </c>
      <c r="EK78" s="207" t="e">
        <f t="shared" si="115"/>
        <v>#N/A</v>
      </c>
      <c r="EL78" s="207" t="e">
        <f t="shared" si="115"/>
        <v>#N/A</v>
      </c>
      <c r="EM78" s="207" t="e">
        <f t="shared" si="115"/>
        <v>#N/A</v>
      </c>
      <c r="EN78" s="207" t="e">
        <f t="shared" si="115"/>
        <v>#N/A</v>
      </c>
      <c r="EO78" s="207" t="e">
        <f t="shared" si="115"/>
        <v>#N/A</v>
      </c>
      <c r="EP78" s="207" t="e">
        <f t="shared" si="115"/>
        <v>#N/A</v>
      </c>
      <c r="EQ78" s="207" t="e">
        <f t="shared" si="115"/>
        <v>#N/A</v>
      </c>
      <c r="ER78" s="207" t="e">
        <f t="shared" si="115"/>
        <v>#N/A</v>
      </c>
      <c r="ES78" s="207" t="e">
        <f t="shared" si="115"/>
        <v>#N/A</v>
      </c>
      <c r="ET78" s="207" t="e">
        <f t="shared" si="115"/>
        <v>#N/A</v>
      </c>
      <c r="EU78" s="207" t="e">
        <f t="shared" si="65"/>
        <v>#N/A</v>
      </c>
      <c r="EV78" s="207" t="e">
        <f t="shared" si="65"/>
        <v>#N/A</v>
      </c>
      <c r="EW78" s="207" t="e">
        <f t="shared" si="65"/>
        <v>#N/A</v>
      </c>
      <c r="EX78" s="207" t="e">
        <f t="shared" si="65"/>
        <v>#N/A</v>
      </c>
      <c r="EY78" s="207" t="e">
        <f t="shared" si="65"/>
        <v>#N/A</v>
      </c>
      <c r="EZ78" s="207" t="e">
        <f t="shared" si="65"/>
        <v>#N/A</v>
      </c>
      <c r="FA78" s="207" t="e">
        <f t="shared" si="65"/>
        <v>#N/A</v>
      </c>
      <c r="FB78" s="207" t="e">
        <f t="shared" si="65"/>
        <v>#N/A</v>
      </c>
      <c r="FC78" s="207" t="e">
        <f t="shared" si="65"/>
        <v>#N/A</v>
      </c>
      <c r="FD78" s="207" t="e">
        <f t="shared" si="65"/>
        <v>#N/A</v>
      </c>
      <c r="FE78" s="207" t="e">
        <f t="shared" si="65"/>
        <v>#N/A</v>
      </c>
      <c r="FF78" s="207" t="e">
        <f t="shared" si="65"/>
        <v>#N/A</v>
      </c>
      <c r="FG78" s="207" t="e">
        <f t="shared" si="65"/>
        <v>#N/A</v>
      </c>
      <c r="FH78" s="207" t="e">
        <f t="shared" si="65"/>
        <v>#N/A</v>
      </c>
      <c r="FI78" s="207" t="e">
        <f t="shared" si="65"/>
        <v>#N/A</v>
      </c>
      <c r="FJ78" s="207" t="e">
        <f t="shared" si="65"/>
        <v>#N/A</v>
      </c>
      <c r="FK78" s="207" t="e">
        <f t="shared" si="108"/>
        <v>#N/A</v>
      </c>
      <c r="FL78" s="207" t="e">
        <f t="shared" si="88"/>
        <v>#N/A</v>
      </c>
      <c r="FM78" s="207" t="e">
        <f t="shared" si="88"/>
        <v>#N/A</v>
      </c>
      <c r="FN78" s="207" t="e">
        <f t="shared" si="88"/>
        <v>#N/A</v>
      </c>
      <c r="FO78" s="207" t="e">
        <f t="shared" si="88"/>
        <v>#N/A</v>
      </c>
      <c r="FP78" s="207" t="e">
        <f t="shared" si="88"/>
        <v>#N/A</v>
      </c>
      <c r="FQ78" s="207" t="e">
        <f t="shared" si="88"/>
        <v>#N/A</v>
      </c>
      <c r="FR78" s="207" t="e">
        <f t="shared" si="88"/>
        <v>#N/A</v>
      </c>
      <c r="FS78" s="207" t="e">
        <f t="shared" si="76"/>
        <v>#N/A</v>
      </c>
      <c r="FT78" s="207" t="e">
        <f t="shared" si="76"/>
        <v>#N/A</v>
      </c>
      <c r="FU78" s="207" t="e">
        <f t="shared" si="76"/>
        <v>#N/A</v>
      </c>
      <c r="FV78" s="207" t="e">
        <f t="shared" si="76"/>
        <v>#N/A</v>
      </c>
      <c r="FW78" s="207" t="e">
        <f t="shared" si="74"/>
        <v>#N/A</v>
      </c>
      <c r="FX78" s="207" t="e">
        <f t="shared" si="74"/>
        <v>#N/A</v>
      </c>
      <c r="FY78" s="207" t="e">
        <f t="shared" si="111"/>
        <v>#N/A</v>
      </c>
      <c r="FZ78" s="207" t="e">
        <f t="shared" si="111"/>
        <v>#N/A</v>
      </c>
      <c r="GA78" s="207" t="e">
        <f t="shared" si="111"/>
        <v>#N/A</v>
      </c>
      <c r="GB78" s="207" t="e">
        <f t="shared" si="111"/>
        <v>#N/A</v>
      </c>
      <c r="GC78" s="207" t="e">
        <f t="shared" si="111"/>
        <v>#N/A</v>
      </c>
      <c r="GD78" s="207" t="e">
        <f t="shared" si="111"/>
        <v>#N/A</v>
      </c>
      <c r="GE78" s="207" t="e">
        <f t="shared" si="111"/>
        <v>#N/A</v>
      </c>
      <c r="GF78" s="207" t="e">
        <f t="shared" si="111"/>
        <v>#N/A</v>
      </c>
      <c r="GG78" s="207" t="e">
        <f t="shared" si="111"/>
        <v>#N/A</v>
      </c>
      <c r="GH78" s="207" t="e">
        <f t="shared" si="111"/>
        <v>#N/A</v>
      </c>
      <c r="GI78" s="207" t="e">
        <f t="shared" si="111"/>
        <v>#N/A</v>
      </c>
      <c r="GJ78" s="207" t="e">
        <f t="shared" si="111"/>
        <v>#N/A</v>
      </c>
      <c r="GK78" s="207" t="e">
        <f t="shared" si="111"/>
        <v>#N/A</v>
      </c>
      <c r="GL78" s="207" t="e">
        <f t="shared" si="78"/>
        <v>#N/A</v>
      </c>
      <c r="GM78" s="207" t="e">
        <f t="shared" si="78"/>
        <v>#N/A</v>
      </c>
      <c r="GN78" s="207" t="e">
        <f t="shared" si="78"/>
        <v>#N/A</v>
      </c>
      <c r="GO78" s="207" t="e">
        <f t="shared" si="78"/>
        <v>#N/A</v>
      </c>
      <c r="GP78" s="207" t="e">
        <f t="shared" si="78"/>
        <v>#N/A</v>
      </c>
      <c r="GQ78" s="207" t="e">
        <f t="shared" si="78"/>
        <v>#N/A</v>
      </c>
      <c r="GR78" s="207" t="e">
        <f t="shared" si="78"/>
        <v>#N/A</v>
      </c>
      <c r="GS78" s="207" t="e">
        <f t="shared" si="78"/>
        <v>#N/A</v>
      </c>
      <c r="GT78" s="207" t="e">
        <f t="shared" si="78"/>
        <v>#N/A</v>
      </c>
      <c r="GU78" s="207" t="e">
        <f t="shared" si="78"/>
        <v>#N/A</v>
      </c>
      <c r="GV78" s="207" t="e">
        <f t="shared" si="78"/>
        <v>#N/A</v>
      </c>
      <c r="GW78" s="207" t="e">
        <f t="shared" si="78"/>
        <v>#N/A</v>
      </c>
      <c r="GX78" s="207" t="e">
        <f t="shared" si="78"/>
        <v>#N/A</v>
      </c>
      <c r="GY78" s="207" t="e">
        <f t="shared" si="78"/>
        <v>#N/A</v>
      </c>
      <c r="GZ78" s="207" t="e">
        <f t="shared" si="78"/>
        <v>#N/A</v>
      </c>
      <c r="HA78" s="207" t="e">
        <f t="shared" si="78"/>
        <v>#N/A</v>
      </c>
      <c r="HB78" s="207" t="e">
        <f t="shared" si="106"/>
        <v>#N/A</v>
      </c>
      <c r="HC78" s="207" t="e">
        <f t="shared" si="106"/>
        <v>#N/A</v>
      </c>
      <c r="HD78" s="207" t="e">
        <f t="shared" si="98"/>
        <v>#N/A</v>
      </c>
      <c r="HE78" s="207" t="e">
        <f t="shared" si="77"/>
        <v>#N/A</v>
      </c>
      <c r="HF78" s="207" t="e">
        <f t="shared" si="77"/>
        <v>#N/A</v>
      </c>
      <c r="HG78" s="207" t="e">
        <f t="shared" si="77"/>
        <v>#N/A</v>
      </c>
      <c r="HH78" s="207" t="e">
        <f t="shared" si="77"/>
        <v>#N/A</v>
      </c>
      <c r="HI78" s="207" t="e">
        <f t="shared" si="77"/>
        <v>#N/A</v>
      </c>
      <c r="HJ78" s="207" t="e">
        <f t="shared" si="77"/>
        <v>#N/A</v>
      </c>
      <c r="HK78" s="207" t="e">
        <f t="shared" si="77"/>
        <v>#N/A</v>
      </c>
      <c r="HL78" s="207" t="e">
        <f t="shared" si="77"/>
        <v>#N/A</v>
      </c>
      <c r="HM78" s="207" t="e">
        <f t="shared" si="77"/>
        <v>#N/A</v>
      </c>
      <c r="HN78" s="207" t="e">
        <f t="shared" si="77"/>
        <v>#N/A</v>
      </c>
      <c r="HO78" s="207" t="e">
        <f t="shared" si="77"/>
        <v>#N/A</v>
      </c>
      <c r="HP78" s="207" t="e">
        <f t="shared" si="77"/>
        <v>#N/A</v>
      </c>
      <c r="HQ78" s="207" t="e">
        <f t="shared" si="107"/>
        <v>#N/A</v>
      </c>
      <c r="HR78" s="207" t="e">
        <f t="shared" si="107"/>
        <v>#N/A</v>
      </c>
      <c r="HS78" s="207" t="e">
        <f t="shared" si="107"/>
        <v>#N/A</v>
      </c>
      <c r="HT78" s="207" t="e">
        <f t="shared" si="107"/>
        <v>#N/A</v>
      </c>
      <c r="HU78" s="207" t="e">
        <f t="shared" si="107"/>
        <v>#N/A</v>
      </c>
      <c r="HV78" s="207" t="e">
        <f t="shared" si="81"/>
        <v>#N/A</v>
      </c>
      <c r="HW78" s="207" t="e">
        <f t="shared" si="79"/>
        <v>#N/A</v>
      </c>
      <c r="HX78" s="207" t="e">
        <f t="shared" si="66"/>
        <v>#N/A</v>
      </c>
      <c r="HY78" s="207" t="e">
        <f t="shared" si="63"/>
        <v>#N/A</v>
      </c>
      <c r="HZ78" s="207" t="e">
        <f t="shared" si="63"/>
        <v>#N/A</v>
      </c>
      <c r="IA78" s="207" t="e">
        <f t="shared" si="45"/>
        <v>#N/A</v>
      </c>
      <c r="IB78" s="207" t="e">
        <f t="shared" si="45"/>
        <v>#N/A</v>
      </c>
    </row>
    <row r="79" spans="1:236" hidden="1" x14ac:dyDescent="0.25">
      <c r="A79" s="22">
        <v>76</v>
      </c>
      <c r="B79" s="124"/>
      <c r="C79" s="124"/>
      <c r="D79" s="124"/>
      <c r="E79" s="119" t="str">
        <f t="shared" si="99"/>
        <v/>
      </c>
      <c r="F79" s="23" t="str">
        <f t="shared" si="100"/>
        <v/>
      </c>
      <c r="G79" s="24" t="str">
        <f t="shared" si="101"/>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91"/>
        <v/>
      </c>
      <c r="K79" s="26"/>
      <c r="L79" s="24" t="str">
        <f>IF(OR(F79="",K79=""),"",MATCH(K79,Confidence!$A$1:$A$10,0))</f>
        <v/>
      </c>
      <c r="M79" s="27" t="str">
        <f t="shared" si="92"/>
        <v/>
      </c>
      <c r="N79" s="27" t="str">
        <f t="shared" si="93"/>
        <v/>
      </c>
      <c r="O79" s="24"/>
      <c r="P79" s="111" t="str">
        <f t="shared" si="94"/>
        <v/>
      </c>
      <c r="Q79" s="111" t="str">
        <f t="shared" si="95"/>
        <v/>
      </c>
      <c r="R79" s="39" t="str">
        <f t="shared" si="96"/>
        <v/>
      </c>
      <c r="S79" s="124"/>
      <c r="T79" s="218" t="str">
        <f>IF(AND(B79&gt;0,C79&gt;0,D79&gt;0,M79&gt;0,N79&gt;0,S79&gt;0,NOT(K79="")),ABS(VLOOKUP($S$1,VLookups!$A$28:$B$29,2,FALSE)-_xlfn.BETA.DIST(S79,IF(G79="L",N79,M79),IF(G79="L",M79,N79),TRUE,B79,D79)),"")</f>
        <v/>
      </c>
      <c r="U79" s="121" t="str">
        <f>IF(OR($M79="",$N79=""),"",_xlfn.BETA.INV(ABS(VLOOKUP($S$1,VLookups!$A$28:$B$29,2,FALSE)-U$3),IF($G79="L",$N79,$M79),IF($G79="L",$M79,$N79),$B79,$D79))</f>
        <v/>
      </c>
      <c r="V79" s="122" t="str">
        <f>IF(OR($M79="",$N79=""),"",_xlfn.BETA.INV(ABS(VLOOKUP($S$1,VLookups!$A$28:$B$29,2,FALSE)-V$3),IF($G79="L",$N79,$M79),IF($G79="L",$M79,$N79),$B79,$D79))</f>
        <v/>
      </c>
      <c r="W79" s="121" t="str">
        <f>IF(OR($M79="",$N79=""),"",_xlfn.BETA.INV(ABS(VLOOKUP($S$1,VLookups!$A$28:$B$29,2,FALSE)-W$3),IF($G79="L",$N79,$M79),IF($G79="L",$M79,$N79),$B79,$D79))</f>
        <v/>
      </c>
      <c r="X79" s="122" t="str">
        <f>IF(OR($M79="",$N79=""),"",_xlfn.BETA.INV(ABS(VLOOKUP($S$1,VLookups!$A$28:$B$29,2,FALSE)-X$3),IF($G79="L",$N79,$M79),IF($G79="L",$M79,$N79),$B79,$D79))</f>
        <v/>
      </c>
      <c r="Y79" s="121" t="str">
        <f>IF(OR($M79="",$N79=""),"",_xlfn.BETA.INV(ABS(VLOOKUP($S$1,VLookups!$A$28:$B$29,2,FALSE)-Y$3),IF($G79="L",$N79,$M79),IF($G79="L",$M79,$N79),$B79,$D79))</f>
        <v/>
      </c>
      <c r="Z79" s="122" t="str">
        <f>IF(OR($M79="",$N79=""),"",_xlfn.BETA.INV(ABS(VLOOKUP($S$1,VLookups!$A$28:$B$29,2,FALSE)-Z$3),IF($G79="L",$N79,$M79),IF($G79="L",$M79,$N79),$B79,$D79))</f>
        <v/>
      </c>
      <c r="AA79" s="121" t="str">
        <f>IF(OR($M79="",$N79=""),"",_xlfn.BETA.INV(ABS(VLOOKUP($S$1,VLookups!$A$28:$B$29,2,FALSE)-AA$3),IF($G79="L",$N79,$M79),IF($G79="L",$M79,$N79),$B79,$D79))</f>
        <v/>
      </c>
      <c r="AB79" s="122" t="str">
        <f>IF(OR($M79="",$N79=""),"",_xlfn.BETA.INV(ABS(VLOOKUP($S$1,VLookups!$A$28:$B$29,2,FALSE)-AB$3),IF($G79="L",$N79,$M79),IF($G79="L",$M79,$N79),$B79,$D79))</f>
        <v/>
      </c>
      <c r="AC79" s="121" t="str">
        <f>IF(OR($M79="",$N79=""),"",_xlfn.BETA.INV(ABS(VLOOKUP($S$1,VLookups!$A$28:$B$29,2,FALSE)-AC$3),IF($G79="L",$N79,$M79),IF($G79="L",$M79,$N79),$B79,$D79))</f>
        <v/>
      </c>
      <c r="AD79" s="122" t="str">
        <f>IF(OR($M79="",$N79=""),"",_xlfn.BETA.INV(ABS(VLOOKUP($S$1,VLookups!$A$28:$B$29,2,FALSE)-AD$3),IF($G79="L",$N79,$M79),IF($G79="L",$M79,$N79),$B79,$D79))</f>
        <v/>
      </c>
      <c r="AE79" s="121" t="str">
        <f>IF(OR($M79="",$N79=""),"",_xlfn.BETA.INV(ABS(VLOOKUP($S$1,VLookups!$A$28:$B$29,2,FALSE)-AE$3),IF($G79="L",$N79,$M79),IF($G79="L",$M79,$N79),$B79,$D79))</f>
        <v/>
      </c>
      <c r="AF79" s="122" t="str">
        <f>IF(OR($M79="",$N79=""),"",_xlfn.BETA.INV(ABS(VLOOKUP($S$1,VLookups!$A$28:$B$29,2,FALSE)-AF$3),IF($G79="L",$N79,$M79),IF($G79="L",$M79,$N79),$B79,$D79))</f>
        <v/>
      </c>
      <c r="AG79" s="17"/>
      <c r="AH79" s="208" t="str">
        <f t="shared" si="102"/>
        <v/>
      </c>
      <c r="AI79" s="206" t="str">
        <f t="shared" si="103"/>
        <v/>
      </c>
      <c r="AJ79" s="190" t="str">
        <f t="shared" si="114"/>
        <v/>
      </c>
      <c r="AK79" s="190" t="str">
        <f t="shared" si="114"/>
        <v/>
      </c>
      <c r="AL79" s="190" t="str">
        <f t="shared" si="114"/>
        <v/>
      </c>
      <c r="AM79" s="190" t="str">
        <f t="shared" si="114"/>
        <v/>
      </c>
      <c r="AN79" s="190" t="str">
        <f t="shared" si="114"/>
        <v/>
      </c>
      <c r="AO79" s="190" t="str">
        <f t="shared" si="114"/>
        <v/>
      </c>
      <c r="AP79" s="190" t="str">
        <f t="shared" si="114"/>
        <v/>
      </c>
      <c r="AQ79" s="190" t="str">
        <f t="shared" si="114"/>
        <v/>
      </c>
      <c r="AR79" s="190" t="str">
        <f t="shared" si="114"/>
        <v/>
      </c>
      <c r="AS79" s="190" t="str">
        <f t="shared" si="114"/>
        <v/>
      </c>
      <c r="AT79" s="190" t="str">
        <f t="shared" si="114"/>
        <v/>
      </c>
      <c r="AU79" s="190" t="str">
        <f t="shared" si="114"/>
        <v/>
      </c>
      <c r="AV79" s="190" t="str">
        <f t="shared" si="114"/>
        <v/>
      </c>
      <c r="AW79" s="190" t="str">
        <f t="shared" si="114"/>
        <v/>
      </c>
      <c r="AX79" s="190" t="str">
        <f t="shared" si="114"/>
        <v/>
      </c>
      <c r="AY79" s="190" t="str">
        <f t="shared" si="114"/>
        <v/>
      </c>
      <c r="AZ79" s="190" t="str">
        <f t="shared" si="114"/>
        <v/>
      </c>
      <c r="BA79" s="190" t="str">
        <f t="shared" si="114"/>
        <v/>
      </c>
      <c r="BB79" s="190" t="str">
        <f t="shared" si="114"/>
        <v/>
      </c>
      <c r="BC79" s="190" t="str">
        <f t="shared" si="114"/>
        <v/>
      </c>
      <c r="BD79" s="190" t="str">
        <f t="shared" si="114"/>
        <v/>
      </c>
      <c r="BE79" s="190" t="str">
        <f t="shared" si="114"/>
        <v/>
      </c>
      <c r="BF79" s="190" t="str">
        <f t="shared" si="114"/>
        <v/>
      </c>
      <c r="BG79" s="190" t="str">
        <f t="shared" si="114"/>
        <v/>
      </c>
      <c r="BH79" s="190" t="str">
        <f t="shared" si="114"/>
        <v/>
      </c>
      <c r="BI79" s="190" t="str">
        <f t="shared" si="114"/>
        <v/>
      </c>
      <c r="BJ79" s="190" t="str">
        <f t="shared" si="114"/>
        <v/>
      </c>
      <c r="BK79" s="190" t="str">
        <f t="shared" si="114"/>
        <v/>
      </c>
      <c r="BL79" s="190" t="str">
        <f t="shared" si="114"/>
        <v/>
      </c>
      <c r="BM79" s="190" t="str">
        <f t="shared" si="114"/>
        <v/>
      </c>
      <c r="BN79" s="190" t="str">
        <f t="shared" si="114"/>
        <v/>
      </c>
      <c r="BO79" s="190" t="str">
        <f t="shared" si="114"/>
        <v/>
      </c>
      <c r="BP79" s="190" t="str">
        <f t="shared" si="114"/>
        <v/>
      </c>
      <c r="BQ79" s="190" t="str">
        <f t="shared" si="114"/>
        <v/>
      </c>
      <c r="BR79" s="190" t="str">
        <f t="shared" si="114"/>
        <v/>
      </c>
      <c r="BS79" s="190" t="str">
        <f t="shared" si="114"/>
        <v/>
      </c>
      <c r="BT79" s="190" t="str">
        <f t="shared" si="114"/>
        <v/>
      </c>
      <c r="BU79" s="190" t="str">
        <f t="shared" si="114"/>
        <v/>
      </c>
      <c r="BV79" s="190" t="str">
        <f t="shared" si="114"/>
        <v/>
      </c>
      <c r="BW79" s="190" t="str">
        <f t="shared" si="114"/>
        <v/>
      </c>
      <c r="BX79" s="190" t="str">
        <f t="shared" si="114"/>
        <v/>
      </c>
      <c r="BY79" s="190" t="str">
        <f t="shared" si="114"/>
        <v/>
      </c>
      <c r="BZ79" s="190" t="str">
        <f t="shared" si="114"/>
        <v/>
      </c>
      <c r="CA79" s="190" t="str">
        <f t="shared" si="114"/>
        <v/>
      </c>
      <c r="CB79" s="190" t="str">
        <f t="shared" si="114"/>
        <v/>
      </c>
      <c r="CC79" s="190" t="str">
        <f t="shared" si="114"/>
        <v/>
      </c>
      <c r="CD79" s="190" t="str">
        <f t="shared" si="114"/>
        <v/>
      </c>
      <c r="CE79" s="190" t="str">
        <f t="shared" si="114"/>
        <v/>
      </c>
      <c r="CF79" s="190" t="str">
        <f t="shared" si="114"/>
        <v/>
      </c>
      <c r="CG79" s="190" t="str">
        <f t="shared" si="114"/>
        <v/>
      </c>
      <c r="CH79" s="190" t="str">
        <f t="shared" si="114"/>
        <v/>
      </c>
      <c r="CI79" s="190" t="str">
        <f t="shared" si="114"/>
        <v/>
      </c>
      <c r="CJ79" s="190" t="str">
        <f t="shared" si="114"/>
        <v/>
      </c>
      <c r="CK79" s="190" t="str">
        <f t="shared" si="114"/>
        <v/>
      </c>
      <c r="CL79" s="190" t="str">
        <f t="shared" si="114"/>
        <v/>
      </c>
      <c r="CM79" s="190" t="str">
        <f t="shared" si="114"/>
        <v/>
      </c>
      <c r="CN79" s="190" t="str">
        <f t="shared" si="114"/>
        <v/>
      </c>
      <c r="CO79" s="190" t="str">
        <f t="shared" si="114"/>
        <v/>
      </c>
      <c r="CP79" s="190" t="str">
        <f t="shared" si="114"/>
        <v/>
      </c>
      <c r="CQ79" s="190" t="str">
        <f t="shared" si="114"/>
        <v/>
      </c>
      <c r="CR79" s="190" t="str">
        <f t="shared" si="114"/>
        <v/>
      </c>
      <c r="CS79" s="190" t="str">
        <f t="shared" si="114"/>
        <v/>
      </c>
      <c r="CT79" s="190" t="str">
        <f t="shared" si="114"/>
        <v/>
      </c>
      <c r="CU79" s="190" t="str">
        <f t="shared" si="114"/>
        <v/>
      </c>
      <c r="CV79" s="190" t="str">
        <f t="shared" si="113"/>
        <v/>
      </c>
      <c r="CW79" s="190" t="str">
        <f t="shared" si="113"/>
        <v/>
      </c>
      <c r="CX79" s="190" t="str">
        <f t="shared" si="113"/>
        <v/>
      </c>
      <c r="CY79" s="190" t="str">
        <f t="shared" si="113"/>
        <v/>
      </c>
      <c r="CZ79" s="190" t="str">
        <f t="shared" si="113"/>
        <v/>
      </c>
      <c r="DA79" s="190" t="str">
        <f t="shared" si="113"/>
        <v/>
      </c>
      <c r="DB79" s="190" t="str">
        <f t="shared" si="113"/>
        <v/>
      </c>
      <c r="DC79" s="190" t="str">
        <f t="shared" si="113"/>
        <v/>
      </c>
      <c r="DD79" s="190" t="str">
        <f t="shared" si="113"/>
        <v/>
      </c>
      <c r="DE79" s="190" t="str">
        <f t="shared" si="113"/>
        <v/>
      </c>
      <c r="DF79" s="190" t="str">
        <f t="shared" si="113"/>
        <v/>
      </c>
      <c r="DG79" s="190" t="str">
        <f t="shared" si="113"/>
        <v/>
      </c>
      <c r="DH79" s="190" t="str">
        <f t="shared" si="113"/>
        <v/>
      </c>
      <c r="DI79" s="190" t="str">
        <f t="shared" si="113"/>
        <v/>
      </c>
      <c r="DJ79" s="190" t="str">
        <f t="shared" si="113"/>
        <v/>
      </c>
      <c r="DK79" s="190" t="str">
        <f t="shared" si="113"/>
        <v/>
      </c>
      <c r="DL79" s="190" t="str">
        <f t="shared" si="113"/>
        <v/>
      </c>
      <c r="DM79" s="190" t="str">
        <f t="shared" si="113"/>
        <v/>
      </c>
      <c r="DN79" s="190" t="str">
        <f t="shared" si="113"/>
        <v/>
      </c>
      <c r="DO79" s="190" t="str">
        <f t="shared" si="113"/>
        <v/>
      </c>
      <c r="DP79" s="190" t="str">
        <f t="shared" si="113"/>
        <v/>
      </c>
      <c r="DQ79" s="190" t="str">
        <f t="shared" si="113"/>
        <v/>
      </c>
      <c r="DR79" s="190" t="str">
        <f t="shared" si="113"/>
        <v/>
      </c>
      <c r="DS79" s="190" t="str">
        <f t="shared" si="113"/>
        <v/>
      </c>
      <c r="DT79" s="190" t="str">
        <f t="shared" si="113"/>
        <v/>
      </c>
      <c r="DU79" s="190" t="str">
        <f t="shared" si="113"/>
        <v/>
      </c>
      <c r="DV79" s="190" t="str">
        <f t="shared" si="113"/>
        <v/>
      </c>
      <c r="DW79" s="190" t="str">
        <f t="shared" si="113"/>
        <v/>
      </c>
      <c r="DX79" s="190" t="str">
        <f t="shared" si="113"/>
        <v/>
      </c>
      <c r="DY79" s="190" t="str">
        <f t="shared" si="113"/>
        <v/>
      </c>
      <c r="DZ79" s="190" t="str">
        <f t="shared" si="113"/>
        <v/>
      </c>
      <c r="EA79" s="190" t="str">
        <f t="shared" si="113"/>
        <v/>
      </c>
      <c r="EB79" s="190" t="str">
        <f t="shared" si="113"/>
        <v/>
      </c>
      <c r="EC79" s="190" t="str">
        <f t="shared" si="113"/>
        <v/>
      </c>
      <c r="ED79" s="190" t="str">
        <f t="shared" si="113"/>
        <v/>
      </c>
      <c r="EE79" s="206" t="str">
        <f t="shared" si="105"/>
        <v/>
      </c>
      <c r="EF79" s="207" t="e">
        <f t="shared" si="115"/>
        <v>#N/A</v>
      </c>
      <c r="EG79" s="207" t="e">
        <f t="shared" si="115"/>
        <v>#N/A</v>
      </c>
      <c r="EH79" s="207" t="e">
        <f t="shared" si="115"/>
        <v>#N/A</v>
      </c>
      <c r="EI79" s="207" t="e">
        <f t="shared" si="115"/>
        <v>#N/A</v>
      </c>
      <c r="EJ79" s="207" t="e">
        <f t="shared" si="115"/>
        <v>#N/A</v>
      </c>
      <c r="EK79" s="207" t="e">
        <f t="shared" si="115"/>
        <v>#N/A</v>
      </c>
      <c r="EL79" s="207" t="e">
        <f t="shared" si="115"/>
        <v>#N/A</v>
      </c>
      <c r="EM79" s="207" t="e">
        <f t="shared" si="115"/>
        <v>#N/A</v>
      </c>
      <c r="EN79" s="207" t="e">
        <f t="shared" si="115"/>
        <v>#N/A</v>
      </c>
      <c r="EO79" s="207" t="e">
        <f t="shared" si="115"/>
        <v>#N/A</v>
      </c>
      <c r="EP79" s="207" t="e">
        <f t="shared" si="115"/>
        <v>#N/A</v>
      </c>
      <c r="EQ79" s="207" t="e">
        <f t="shared" si="115"/>
        <v>#N/A</v>
      </c>
      <c r="ER79" s="207" t="e">
        <f t="shared" si="115"/>
        <v>#N/A</v>
      </c>
      <c r="ES79" s="207" t="e">
        <f t="shared" si="115"/>
        <v>#N/A</v>
      </c>
      <c r="ET79" s="207" t="e">
        <f t="shared" si="115"/>
        <v>#N/A</v>
      </c>
      <c r="EU79" s="207" t="e">
        <f t="shared" si="65"/>
        <v>#N/A</v>
      </c>
      <c r="EV79" s="207" t="e">
        <f t="shared" si="65"/>
        <v>#N/A</v>
      </c>
      <c r="EW79" s="207" t="e">
        <f t="shared" si="65"/>
        <v>#N/A</v>
      </c>
      <c r="EX79" s="207" t="e">
        <f t="shared" si="65"/>
        <v>#N/A</v>
      </c>
      <c r="EY79" s="207" t="e">
        <f t="shared" si="65"/>
        <v>#N/A</v>
      </c>
      <c r="EZ79" s="207" t="e">
        <f t="shared" si="65"/>
        <v>#N/A</v>
      </c>
      <c r="FA79" s="207" t="e">
        <f t="shared" si="65"/>
        <v>#N/A</v>
      </c>
      <c r="FB79" s="207" t="e">
        <f t="shared" si="65"/>
        <v>#N/A</v>
      </c>
      <c r="FC79" s="207" t="e">
        <f t="shared" si="65"/>
        <v>#N/A</v>
      </c>
      <c r="FD79" s="207" t="e">
        <f t="shared" si="65"/>
        <v>#N/A</v>
      </c>
      <c r="FE79" s="207" t="e">
        <f t="shared" si="65"/>
        <v>#N/A</v>
      </c>
      <c r="FF79" s="207" t="e">
        <f t="shared" si="65"/>
        <v>#N/A</v>
      </c>
      <c r="FG79" s="207" t="e">
        <f t="shared" si="65"/>
        <v>#N/A</v>
      </c>
      <c r="FH79" s="207" t="e">
        <f t="shared" si="65"/>
        <v>#N/A</v>
      </c>
      <c r="FI79" s="207" t="e">
        <f t="shared" si="65"/>
        <v>#N/A</v>
      </c>
      <c r="FJ79" s="207" t="e">
        <f t="shared" si="65"/>
        <v>#N/A</v>
      </c>
      <c r="FK79" s="207" t="e">
        <f t="shared" si="108"/>
        <v>#N/A</v>
      </c>
      <c r="FL79" s="207" t="e">
        <f t="shared" si="88"/>
        <v>#N/A</v>
      </c>
      <c r="FM79" s="207" t="e">
        <f t="shared" si="88"/>
        <v>#N/A</v>
      </c>
      <c r="FN79" s="207" t="e">
        <f t="shared" si="88"/>
        <v>#N/A</v>
      </c>
      <c r="FO79" s="207" t="e">
        <f t="shared" si="88"/>
        <v>#N/A</v>
      </c>
      <c r="FP79" s="207" t="e">
        <f t="shared" si="88"/>
        <v>#N/A</v>
      </c>
      <c r="FQ79" s="207" t="e">
        <f t="shared" si="88"/>
        <v>#N/A</v>
      </c>
      <c r="FR79" s="207" t="e">
        <f t="shared" si="88"/>
        <v>#N/A</v>
      </c>
      <c r="FS79" s="207" t="e">
        <f t="shared" si="76"/>
        <v>#N/A</v>
      </c>
      <c r="FT79" s="207" t="e">
        <f t="shared" si="76"/>
        <v>#N/A</v>
      </c>
      <c r="FU79" s="207" t="e">
        <f t="shared" si="76"/>
        <v>#N/A</v>
      </c>
      <c r="FV79" s="207" t="e">
        <f t="shared" si="76"/>
        <v>#N/A</v>
      </c>
      <c r="FW79" s="207" t="e">
        <f t="shared" si="74"/>
        <v>#N/A</v>
      </c>
      <c r="FX79" s="207" t="e">
        <f t="shared" si="74"/>
        <v>#N/A</v>
      </c>
      <c r="FY79" s="207" t="e">
        <f t="shared" si="111"/>
        <v>#N/A</v>
      </c>
      <c r="FZ79" s="207" t="e">
        <f t="shared" si="111"/>
        <v>#N/A</v>
      </c>
      <c r="GA79" s="207" t="e">
        <f t="shared" si="111"/>
        <v>#N/A</v>
      </c>
      <c r="GB79" s="207" t="e">
        <f t="shared" si="111"/>
        <v>#N/A</v>
      </c>
      <c r="GC79" s="207" t="e">
        <f t="shared" si="111"/>
        <v>#N/A</v>
      </c>
      <c r="GD79" s="207" t="e">
        <f t="shared" si="111"/>
        <v>#N/A</v>
      </c>
      <c r="GE79" s="207" t="e">
        <f t="shared" si="111"/>
        <v>#N/A</v>
      </c>
      <c r="GF79" s="207" t="e">
        <f t="shared" si="111"/>
        <v>#N/A</v>
      </c>
      <c r="GG79" s="207" t="e">
        <f t="shared" si="111"/>
        <v>#N/A</v>
      </c>
      <c r="GH79" s="207" t="e">
        <f t="shared" si="111"/>
        <v>#N/A</v>
      </c>
      <c r="GI79" s="207" t="e">
        <f t="shared" si="111"/>
        <v>#N/A</v>
      </c>
      <c r="GJ79" s="207" t="e">
        <f t="shared" si="111"/>
        <v>#N/A</v>
      </c>
      <c r="GK79" s="207" t="e">
        <f t="shared" si="111"/>
        <v>#N/A</v>
      </c>
      <c r="GL79" s="207" t="e">
        <f t="shared" si="78"/>
        <v>#N/A</v>
      </c>
      <c r="GM79" s="207" t="e">
        <f t="shared" si="78"/>
        <v>#N/A</v>
      </c>
      <c r="GN79" s="207" t="e">
        <f t="shared" si="78"/>
        <v>#N/A</v>
      </c>
      <c r="GO79" s="207" t="e">
        <f t="shared" si="78"/>
        <v>#N/A</v>
      </c>
      <c r="GP79" s="207" t="e">
        <f t="shared" si="78"/>
        <v>#N/A</v>
      </c>
      <c r="GQ79" s="207" t="e">
        <f t="shared" si="78"/>
        <v>#N/A</v>
      </c>
      <c r="GR79" s="207" t="e">
        <f t="shared" si="78"/>
        <v>#N/A</v>
      </c>
      <c r="GS79" s="207" t="e">
        <f t="shared" si="78"/>
        <v>#N/A</v>
      </c>
      <c r="GT79" s="207" t="e">
        <f t="shared" si="78"/>
        <v>#N/A</v>
      </c>
      <c r="GU79" s="207" t="e">
        <f t="shared" si="78"/>
        <v>#N/A</v>
      </c>
      <c r="GV79" s="207" t="e">
        <f t="shared" si="78"/>
        <v>#N/A</v>
      </c>
      <c r="GW79" s="207" t="e">
        <f t="shared" si="78"/>
        <v>#N/A</v>
      </c>
      <c r="GX79" s="207" t="e">
        <f t="shared" si="78"/>
        <v>#N/A</v>
      </c>
      <c r="GY79" s="207" t="e">
        <f t="shared" si="78"/>
        <v>#N/A</v>
      </c>
      <c r="GZ79" s="207" t="e">
        <f t="shared" si="78"/>
        <v>#N/A</v>
      </c>
      <c r="HA79" s="207" t="e">
        <f t="shared" si="78"/>
        <v>#N/A</v>
      </c>
      <c r="HB79" s="207" t="e">
        <f t="shared" si="106"/>
        <v>#N/A</v>
      </c>
      <c r="HC79" s="207" t="e">
        <f t="shared" si="106"/>
        <v>#N/A</v>
      </c>
      <c r="HD79" s="207" t="e">
        <f t="shared" si="98"/>
        <v>#N/A</v>
      </c>
      <c r="HE79" s="207" t="e">
        <f t="shared" si="77"/>
        <v>#N/A</v>
      </c>
      <c r="HF79" s="207" t="e">
        <f t="shared" si="77"/>
        <v>#N/A</v>
      </c>
      <c r="HG79" s="207" t="e">
        <f t="shared" si="77"/>
        <v>#N/A</v>
      </c>
      <c r="HH79" s="207" t="e">
        <f t="shared" si="77"/>
        <v>#N/A</v>
      </c>
      <c r="HI79" s="207" t="e">
        <f t="shared" si="77"/>
        <v>#N/A</v>
      </c>
      <c r="HJ79" s="207" t="e">
        <f t="shared" si="77"/>
        <v>#N/A</v>
      </c>
      <c r="HK79" s="207" t="e">
        <f t="shared" si="77"/>
        <v>#N/A</v>
      </c>
      <c r="HL79" s="207" t="e">
        <f t="shared" si="77"/>
        <v>#N/A</v>
      </c>
      <c r="HM79" s="207" t="e">
        <f t="shared" si="77"/>
        <v>#N/A</v>
      </c>
      <c r="HN79" s="207" t="e">
        <f t="shared" si="77"/>
        <v>#N/A</v>
      </c>
      <c r="HO79" s="207" t="e">
        <f t="shared" si="77"/>
        <v>#N/A</v>
      </c>
      <c r="HP79" s="207" t="e">
        <f t="shared" si="77"/>
        <v>#N/A</v>
      </c>
      <c r="HQ79" s="207" t="e">
        <f t="shared" si="107"/>
        <v>#N/A</v>
      </c>
      <c r="HR79" s="207" t="e">
        <f t="shared" si="107"/>
        <v>#N/A</v>
      </c>
      <c r="HS79" s="207" t="e">
        <f t="shared" si="107"/>
        <v>#N/A</v>
      </c>
      <c r="HT79" s="207" t="e">
        <f t="shared" si="107"/>
        <v>#N/A</v>
      </c>
      <c r="HU79" s="207" t="e">
        <f t="shared" si="107"/>
        <v>#N/A</v>
      </c>
      <c r="HV79" s="207" t="e">
        <f t="shared" si="81"/>
        <v>#N/A</v>
      </c>
      <c r="HW79" s="207" t="e">
        <f t="shared" si="79"/>
        <v>#N/A</v>
      </c>
      <c r="HX79" s="207" t="e">
        <f t="shared" si="66"/>
        <v>#N/A</v>
      </c>
      <c r="HY79" s="207" t="e">
        <f t="shared" si="63"/>
        <v>#N/A</v>
      </c>
      <c r="HZ79" s="207" t="e">
        <f t="shared" si="63"/>
        <v>#N/A</v>
      </c>
      <c r="IA79" s="207" t="e">
        <f t="shared" si="45"/>
        <v>#N/A</v>
      </c>
      <c r="IB79" s="207" t="e">
        <f t="shared" si="45"/>
        <v>#N/A</v>
      </c>
    </row>
    <row r="80" spans="1:236" hidden="1" x14ac:dyDescent="0.25">
      <c r="A80" s="22">
        <v>77</v>
      </c>
      <c r="B80" s="124"/>
      <c r="C80" s="124"/>
      <c r="D80" s="124"/>
      <c r="E80" s="119" t="str">
        <f t="shared" si="99"/>
        <v/>
      </c>
      <c r="F80" s="23" t="str">
        <f t="shared" si="100"/>
        <v/>
      </c>
      <c r="G80" s="24" t="str">
        <f t="shared" si="101"/>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91"/>
        <v/>
      </c>
      <c r="K80" s="26"/>
      <c r="L80" s="24" t="str">
        <f>IF(OR(F80="",K80=""),"",MATCH(K80,Confidence!$A$1:$A$10,0))</f>
        <v/>
      </c>
      <c r="M80" s="27" t="str">
        <f t="shared" si="92"/>
        <v/>
      </c>
      <c r="N80" s="27" t="str">
        <f t="shared" si="93"/>
        <v/>
      </c>
      <c r="O80" s="24"/>
      <c r="P80" s="111" t="str">
        <f t="shared" si="94"/>
        <v/>
      </c>
      <c r="Q80" s="111" t="str">
        <f t="shared" si="95"/>
        <v/>
      </c>
      <c r="R80" s="39" t="str">
        <f t="shared" si="96"/>
        <v/>
      </c>
      <c r="S80" s="124"/>
      <c r="T80" s="218" t="str">
        <f>IF(AND(B80&gt;0,C80&gt;0,D80&gt;0,M80&gt;0,N80&gt;0,S80&gt;0,NOT(K80="")),ABS(VLOOKUP($S$1,VLookups!$A$28:$B$29,2,FALSE)-_xlfn.BETA.DIST(S80,IF(G80="L",N80,M80),IF(G80="L",M80,N80),TRUE,B80,D80)),"")</f>
        <v/>
      </c>
      <c r="U80" s="121" t="str">
        <f>IF(OR($M80="",$N80=""),"",_xlfn.BETA.INV(ABS(VLOOKUP($S$1,VLookups!$A$28:$B$29,2,FALSE)-U$3),IF($G80="L",$N80,$M80),IF($G80="L",$M80,$N80),$B80,$D80))</f>
        <v/>
      </c>
      <c r="V80" s="122" t="str">
        <f>IF(OR($M80="",$N80=""),"",_xlfn.BETA.INV(ABS(VLOOKUP($S$1,VLookups!$A$28:$B$29,2,FALSE)-V$3),IF($G80="L",$N80,$M80),IF($G80="L",$M80,$N80),$B80,$D80))</f>
        <v/>
      </c>
      <c r="W80" s="121" t="str">
        <f>IF(OR($M80="",$N80=""),"",_xlfn.BETA.INV(ABS(VLOOKUP($S$1,VLookups!$A$28:$B$29,2,FALSE)-W$3),IF($G80="L",$N80,$M80),IF($G80="L",$M80,$N80),$B80,$D80))</f>
        <v/>
      </c>
      <c r="X80" s="122" t="str">
        <f>IF(OR($M80="",$N80=""),"",_xlfn.BETA.INV(ABS(VLOOKUP($S$1,VLookups!$A$28:$B$29,2,FALSE)-X$3),IF($G80="L",$N80,$M80),IF($G80="L",$M80,$N80),$B80,$D80))</f>
        <v/>
      </c>
      <c r="Y80" s="121" t="str">
        <f>IF(OR($M80="",$N80=""),"",_xlfn.BETA.INV(ABS(VLOOKUP($S$1,VLookups!$A$28:$B$29,2,FALSE)-Y$3),IF($G80="L",$N80,$M80),IF($G80="L",$M80,$N80),$B80,$D80))</f>
        <v/>
      </c>
      <c r="Z80" s="122" t="str">
        <f>IF(OR($M80="",$N80=""),"",_xlfn.BETA.INV(ABS(VLOOKUP($S$1,VLookups!$A$28:$B$29,2,FALSE)-Z$3),IF($G80="L",$N80,$M80),IF($G80="L",$M80,$N80),$B80,$D80))</f>
        <v/>
      </c>
      <c r="AA80" s="121" t="str">
        <f>IF(OR($M80="",$N80=""),"",_xlfn.BETA.INV(ABS(VLOOKUP($S$1,VLookups!$A$28:$B$29,2,FALSE)-AA$3),IF($G80="L",$N80,$M80),IF($G80="L",$M80,$N80),$B80,$D80))</f>
        <v/>
      </c>
      <c r="AB80" s="122" t="str">
        <f>IF(OR($M80="",$N80=""),"",_xlfn.BETA.INV(ABS(VLOOKUP($S$1,VLookups!$A$28:$B$29,2,FALSE)-AB$3),IF($G80="L",$N80,$M80),IF($G80="L",$M80,$N80),$B80,$D80))</f>
        <v/>
      </c>
      <c r="AC80" s="121" t="str">
        <f>IF(OR($M80="",$N80=""),"",_xlfn.BETA.INV(ABS(VLOOKUP($S$1,VLookups!$A$28:$B$29,2,FALSE)-AC$3),IF($G80="L",$N80,$M80),IF($G80="L",$M80,$N80),$B80,$D80))</f>
        <v/>
      </c>
      <c r="AD80" s="122" t="str">
        <f>IF(OR($M80="",$N80=""),"",_xlfn.BETA.INV(ABS(VLOOKUP($S$1,VLookups!$A$28:$B$29,2,FALSE)-AD$3),IF($G80="L",$N80,$M80),IF($G80="L",$M80,$N80),$B80,$D80))</f>
        <v/>
      </c>
      <c r="AE80" s="121" t="str">
        <f>IF(OR($M80="",$N80=""),"",_xlfn.BETA.INV(ABS(VLOOKUP($S$1,VLookups!$A$28:$B$29,2,FALSE)-AE$3),IF($G80="L",$N80,$M80),IF($G80="L",$M80,$N80),$B80,$D80))</f>
        <v/>
      </c>
      <c r="AF80" s="122" t="str">
        <f>IF(OR($M80="",$N80=""),"",_xlfn.BETA.INV(ABS(VLOOKUP($S$1,VLookups!$A$28:$B$29,2,FALSE)-AF$3),IF($G80="L",$N80,$M80),IF($G80="L",$M80,$N80),$B80,$D80))</f>
        <v/>
      </c>
      <c r="AG80" s="17"/>
      <c r="AH80" s="208" t="str">
        <f t="shared" si="102"/>
        <v/>
      </c>
      <c r="AI80" s="206" t="str">
        <f t="shared" si="103"/>
        <v/>
      </c>
      <c r="AJ80" s="190" t="str">
        <f t="shared" si="114"/>
        <v/>
      </c>
      <c r="AK80" s="190" t="str">
        <f t="shared" si="114"/>
        <v/>
      </c>
      <c r="AL80" s="190" t="str">
        <f t="shared" si="114"/>
        <v/>
      </c>
      <c r="AM80" s="190" t="str">
        <f t="shared" si="114"/>
        <v/>
      </c>
      <c r="AN80" s="190" t="str">
        <f t="shared" si="114"/>
        <v/>
      </c>
      <c r="AO80" s="190" t="str">
        <f t="shared" si="114"/>
        <v/>
      </c>
      <c r="AP80" s="190" t="str">
        <f t="shared" si="114"/>
        <v/>
      </c>
      <c r="AQ80" s="190" t="str">
        <f t="shared" si="114"/>
        <v/>
      </c>
      <c r="AR80" s="190" t="str">
        <f t="shared" si="114"/>
        <v/>
      </c>
      <c r="AS80" s="190" t="str">
        <f t="shared" si="114"/>
        <v/>
      </c>
      <c r="AT80" s="190" t="str">
        <f t="shared" si="114"/>
        <v/>
      </c>
      <c r="AU80" s="190" t="str">
        <f t="shared" si="114"/>
        <v/>
      </c>
      <c r="AV80" s="190" t="str">
        <f t="shared" si="114"/>
        <v/>
      </c>
      <c r="AW80" s="190" t="str">
        <f t="shared" si="114"/>
        <v/>
      </c>
      <c r="AX80" s="190" t="str">
        <f t="shared" si="114"/>
        <v/>
      </c>
      <c r="AY80" s="190" t="str">
        <f t="shared" si="114"/>
        <v/>
      </c>
      <c r="AZ80" s="190" t="str">
        <f t="shared" si="114"/>
        <v/>
      </c>
      <c r="BA80" s="190" t="str">
        <f t="shared" si="114"/>
        <v/>
      </c>
      <c r="BB80" s="190" t="str">
        <f t="shared" si="114"/>
        <v/>
      </c>
      <c r="BC80" s="190" t="str">
        <f t="shared" si="114"/>
        <v/>
      </c>
      <c r="BD80" s="190" t="str">
        <f t="shared" si="114"/>
        <v/>
      </c>
      <c r="BE80" s="190" t="str">
        <f t="shared" si="114"/>
        <v/>
      </c>
      <c r="BF80" s="190" t="str">
        <f t="shared" si="114"/>
        <v/>
      </c>
      <c r="BG80" s="190" t="str">
        <f t="shared" si="114"/>
        <v/>
      </c>
      <c r="BH80" s="190" t="str">
        <f t="shared" si="114"/>
        <v/>
      </c>
      <c r="BI80" s="190" t="str">
        <f t="shared" si="114"/>
        <v/>
      </c>
      <c r="BJ80" s="190" t="str">
        <f t="shared" si="114"/>
        <v/>
      </c>
      <c r="BK80" s="190" t="str">
        <f t="shared" si="114"/>
        <v/>
      </c>
      <c r="BL80" s="190" t="str">
        <f t="shared" si="114"/>
        <v/>
      </c>
      <c r="BM80" s="190" t="str">
        <f t="shared" si="114"/>
        <v/>
      </c>
      <c r="BN80" s="190" t="str">
        <f t="shared" si="114"/>
        <v/>
      </c>
      <c r="BO80" s="190" t="str">
        <f t="shared" si="114"/>
        <v/>
      </c>
      <c r="BP80" s="190" t="str">
        <f t="shared" si="114"/>
        <v/>
      </c>
      <c r="BQ80" s="190" t="str">
        <f t="shared" si="114"/>
        <v/>
      </c>
      <c r="BR80" s="190" t="str">
        <f t="shared" si="114"/>
        <v/>
      </c>
      <c r="BS80" s="190" t="str">
        <f t="shared" si="114"/>
        <v/>
      </c>
      <c r="BT80" s="190" t="str">
        <f t="shared" si="114"/>
        <v/>
      </c>
      <c r="BU80" s="190" t="str">
        <f t="shared" si="114"/>
        <v/>
      </c>
      <c r="BV80" s="190" t="str">
        <f t="shared" si="114"/>
        <v/>
      </c>
      <c r="BW80" s="190" t="str">
        <f t="shared" si="114"/>
        <v/>
      </c>
      <c r="BX80" s="190" t="str">
        <f t="shared" si="114"/>
        <v/>
      </c>
      <c r="BY80" s="190" t="str">
        <f t="shared" si="114"/>
        <v/>
      </c>
      <c r="BZ80" s="190" t="str">
        <f t="shared" si="114"/>
        <v/>
      </c>
      <c r="CA80" s="190" t="str">
        <f t="shared" si="114"/>
        <v/>
      </c>
      <c r="CB80" s="190" t="str">
        <f t="shared" si="114"/>
        <v/>
      </c>
      <c r="CC80" s="190" t="str">
        <f t="shared" si="114"/>
        <v/>
      </c>
      <c r="CD80" s="190" t="str">
        <f t="shared" si="114"/>
        <v/>
      </c>
      <c r="CE80" s="190" t="str">
        <f t="shared" si="114"/>
        <v/>
      </c>
      <c r="CF80" s="190" t="str">
        <f t="shared" si="114"/>
        <v/>
      </c>
      <c r="CG80" s="190" t="str">
        <f t="shared" si="114"/>
        <v/>
      </c>
      <c r="CH80" s="190" t="str">
        <f t="shared" si="114"/>
        <v/>
      </c>
      <c r="CI80" s="190" t="str">
        <f t="shared" si="114"/>
        <v/>
      </c>
      <c r="CJ80" s="190" t="str">
        <f t="shared" si="114"/>
        <v/>
      </c>
      <c r="CK80" s="190" t="str">
        <f t="shared" si="114"/>
        <v/>
      </c>
      <c r="CL80" s="190" t="str">
        <f t="shared" si="114"/>
        <v/>
      </c>
      <c r="CM80" s="190" t="str">
        <f t="shared" si="114"/>
        <v/>
      </c>
      <c r="CN80" s="190" t="str">
        <f t="shared" si="114"/>
        <v/>
      </c>
      <c r="CO80" s="190" t="str">
        <f t="shared" si="114"/>
        <v/>
      </c>
      <c r="CP80" s="190" t="str">
        <f t="shared" si="114"/>
        <v/>
      </c>
      <c r="CQ80" s="190" t="str">
        <f t="shared" si="114"/>
        <v/>
      </c>
      <c r="CR80" s="190" t="str">
        <f t="shared" si="114"/>
        <v/>
      </c>
      <c r="CS80" s="190" t="str">
        <f t="shared" si="114"/>
        <v/>
      </c>
      <c r="CT80" s="190" t="str">
        <f t="shared" si="114"/>
        <v/>
      </c>
      <c r="CU80" s="190" t="str">
        <f t="shared" ref="CU80" si="116">IF(ISNONTEXT($AH80),CT80+$AH80,"")</f>
        <v/>
      </c>
      <c r="CV80" s="190" t="str">
        <f t="shared" si="113"/>
        <v/>
      </c>
      <c r="CW80" s="190" t="str">
        <f t="shared" si="113"/>
        <v/>
      </c>
      <c r="CX80" s="190" t="str">
        <f t="shared" si="113"/>
        <v/>
      </c>
      <c r="CY80" s="190" t="str">
        <f t="shared" si="113"/>
        <v/>
      </c>
      <c r="CZ80" s="190" t="str">
        <f t="shared" si="113"/>
        <v/>
      </c>
      <c r="DA80" s="190" t="str">
        <f t="shared" si="113"/>
        <v/>
      </c>
      <c r="DB80" s="190" t="str">
        <f t="shared" si="113"/>
        <v/>
      </c>
      <c r="DC80" s="190" t="str">
        <f t="shared" si="113"/>
        <v/>
      </c>
      <c r="DD80" s="190" t="str">
        <f t="shared" si="113"/>
        <v/>
      </c>
      <c r="DE80" s="190" t="str">
        <f t="shared" si="113"/>
        <v/>
      </c>
      <c r="DF80" s="190" t="str">
        <f t="shared" si="113"/>
        <v/>
      </c>
      <c r="DG80" s="190" t="str">
        <f t="shared" si="113"/>
        <v/>
      </c>
      <c r="DH80" s="190" t="str">
        <f t="shared" si="113"/>
        <v/>
      </c>
      <c r="DI80" s="190" t="str">
        <f t="shared" si="113"/>
        <v/>
      </c>
      <c r="DJ80" s="190" t="str">
        <f t="shared" si="113"/>
        <v/>
      </c>
      <c r="DK80" s="190" t="str">
        <f t="shared" si="113"/>
        <v/>
      </c>
      <c r="DL80" s="190" t="str">
        <f t="shared" si="113"/>
        <v/>
      </c>
      <c r="DM80" s="190" t="str">
        <f t="shared" si="113"/>
        <v/>
      </c>
      <c r="DN80" s="190" t="str">
        <f t="shared" si="113"/>
        <v/>
      </c>
      <c r="DO80" s="190" t="str">
        <f t="shared" si="113"/>
        <v/>
      </c>
      <c r="DP80" s="190" t="str">
        <f t="shared" si="113"/>
        <v/>
      </c>
      <c r="DQ80" s="190" t="str">
        <f t="shared" si="113"/>
        <v/>
      </c>
      <c r="DR80" s="190" t="str">
        <f t="shared" si="113"/>
        <v/>
      </c>
      <c r="DS80" s="190" t="str">
        <f t="shared" si="113"/>
        <v/>
      </c>
      <c r="DT80" s="190" t="str">
        <f t="shared" si="113"/>
        <v/>
      </c>
      <c r="DU80" s="190" t="str">
        <f t="shared" si="113"/>
        <v/>
      </c>
      <c r="DV80" s="190" t="str">
        <f t="shared" si="113"/>
        <v/>
      </c>
      <c r="DW80" s="190" t="str">
        <f t="shared" si="113"/>
        <v/>
      </c>
      <c r="DX80" s="190" t="str">
        <f t="shared" si="113"/>
        <v/>
      </c>
      <c r="DY80" s="190" t="str">
        <f t="shared" si="113"/>
        <v/>
      </c>
      <c r="DZ80" s="190" t="str">
        <f t="shared" si="113"/>
        <v/>
      </c>
      <c r="EA80" s="190" t="str">
        <f t="shared" si="113"/>
        <v/>
      </c>
      <c r="EB80" s="190" t="str">
        <f t="shared" si="113"/>
        <v/>
      </c>
      <c r="EC80" s="190" t="str">
        <f t="shared" si="113"/>
        <v/>
      </c>
      <c r="ED80" s="190" t="str">
        <f t="shared" si="113"/>
        <v/>
      </c>
      <c r="EE80" s="206" t="str">
        <f t="shared" si="105"/>
        <v/>
      </c>
      <c r="EF80" s="207" t="e">
        <f t="shared" si="115"/>
        <v>#N/A</v>
      </c>
      <c r="EG80" s="207" t="e">
        <f t="shared" si="115"/>
        <v>#N/A</v>
      </c>
      <c r="EH80" s="207" t="e">
        <f t="shared" si="115"/>
        <v>#N/A</v>
      </c>
      <c r="EI80" s="207" t="e">
        <f t="shared" si="115"/>
        <v>#N/A</v>
      </c>
      <c r="EJ80" s="207" t="e">
        <f t="shared" si="115"/>
        <v>#N/A</v>
      </c>
      <c r="EK80" s="207" t="e">
        <f t="shared" si="115"/>
        <v>#N/A</v>
      </c>
      <c r="EL80" s="207" t="e">
        <f t="shared" si="115"/>
        <v>#N/A</v>
      </c>
      <c r="EM80" s="207" t="e">
        <f t="shared" si="115"/>
        <v>#N/A</v>
      </c>
      <c r="EN80" s="207" t="e">
        <f t="shared" si="115"/>
        <v>#N/A</v>
      </c>
      <c r="EO80" s="207" t="e">
        <f t="shared" si="115"/>
        <v>#N/A</v>
      </c>
      <c r="EP80" s="207" t="e">
        <f t="shared" si="115"/>
        <v>#N/A</v>
      </c>
      <c r="EQ80" s="207" t="e">
        <f t="shared" si="115"/>
        <v>#N/A</v>
      </c>
      <c r="ER80" s="207" t="e">
        <f t="shared" si="115"/>
        <v>#N/A</v>
      </c>
      <c r="ES80" s="207" t="e">
        <f t="shared" si="115"/>
        <v>#N/A</v>
      </c>
      <c r="ET80" s="207" t="e">
        <f t="shared" si="115"/>
        <v>#N/A</v>
      </c>
      <c r="EU80" s="207" t="e">
        <f t="shared" si="65"/>
        <v>#N/A</v>
      </c>
      <c r="EV80" s="207" t="e">
        <f t="shared" si="65"/>
        <v>#N/A</v>
      </c>
      <c r="EW80" s="207" t="e">
        <f t="shared" si="65"/>
        <v>#N/A</v>
      </c>
      <c r="EX80" s="207" t="e">
        <f t="shared" si="65"/>
        <v>#N/A</v>
      </c>
      <c r="EY80" s="207" t="e">
        <f t="shared" si="65"/>
        <v>#N/A</v>
      </c>
      <c r="EZ80" s="207" t="e">
        <f t="shared" si="65"/>
        <v>#N/A</v>
      </c>
      <c r="FA80" s="207" t="e">
        <f t="shared" si="65"/>
        <v>#N/A</v>
      </c>
      <c r="FB80" s="207" t="e">
        <f t="shared" si="65"/>
        <v>#N/A</v>
      </c>
      <c r="FC80" s="207" t="e">
        <f t="shared" si="65"/>
        <v>#N/A</v>
      </c>
      <c r="FD80" s="207" t="e">
        <f t="shared" si="65"/>
        <v>#N/A</v>
      </c>
      <c r="FE80" s="207" t="e">
        <f t="shared" si="65"/>
        <v>#N/A</v>
      </c>
      <c r="FF80" s="207" t="e">
        <f t="shared" si="65"/>
        <v>#N/A</v>
      </c>
      <c r="FG80" s="207" t="e">
        <f t="shared" si="65"/>
        <v>#N/A</v>
      </c>
      <c r="FH80" s="207" t="e">
        <f t="shared" si="65"/>
        <v>#N/A</v>
      </c>
      <c r="FI80" s="207" t="e">
        <f t="shared" si="65"/>
        <v>#N/A</v>
      </c>
      <c r="FJ80" s="207" t="e">
        <f t="shared" si="65"/>
        <v>#N/A</v>
      </c>
      <c r="FK80" s="207" t="e">
        <f t="shared" si="108"/>
        <v>#N/A</v>
      </c>
      <c r="FL80" s="207" t="e">
        <f t="shared" si="88"/>
        <v>#N/A</v>
      </c>
      <c r="FM80" s="207" t="e">
        <f t="shared" si="88"/>
        <v>#N/A</v>
      </c>
      <c r="FN80" s="207" t="e">
        <f t="shared" si="88"/>
        <v>#N/A</v>
      </c>
      <c r="FO80" s="207" t="e">
        <f t="shared" si="88"/>
        <v>#N/A</v>
      </c>
      <c r="FP80" s="207" t="e">
        <f t="shared" si="88"/>
        <v>#N/A</v>
      </c>
      <c r="FQ80" s="207" t="e">
        <f t="shared" si="88"/>
        <v>#N/A</v>
      </c>
      <c r="FR80" s="207" t="e">
        <f t="shared" si="88"/>
        <v>#N/A</v>
      </c>
      <c r="FS80" s="207" t="e">
        <f t="shared" si="76"/>
        <v>#N/A</v>
      </c>
      <c r="FT80" s="207" t="e">
        <f t="shared" si="76"/>
        <v>#N/A</v>
      </c>
      <c r="FU80" s="207" t="e">
        <f t="shared" si="76"/>
        <v>#N/A</v>
      </c>
      <c r="FV80" s="207" t="e">
        <f t="shared" si="76"/>
        <v>#N/A</v>
      </c>
      <c r="FW80" s="207" t="e">
        <f t="shared" si="74"/>
        <v>#N/A</v>
      </c>
      <c r="FX80" s="207" t="e">
        <f t="shared" si="74"/>
        <v>#N/A</v>
      </c>
      <c r="FY80" s="207" t="e">
        <f t="shared" si="111"/>
        <v>#N/A</v>
      </c>
      <c r="FZ80" s="207" t="e">
        <f t="shared" si="111"/>
        <v>#N/A</v>
      </c>
      <c r="GA80" s="207" t="e">
        <f t="shared" si="111"/>
        <v>#N/A</v>
      </c>
      <c r="GB80" s="207" t="e">
        <f t="shared" si="111"/>
        <v>#N/A</v>
      </c>
      <c r="GC80" s="207" t="e">
        <f t="shared" si="111"/>
        <v>#N/A</v>
      </c>
      <c r="GD80" s="207" t="e">
        <f t="shared" si="111"/>
        <v>#N/A</v>
      </c>
      <c r="GE80" s="207" t="e">
        <f t="shared" si="111"/>
        <v>#N/A</v>
      </c>
      <c r="GF80" s="207" t="e">
        <f t="shared" si="111"/>
        <v>#N/A</v>
      </c>
      <c r="GG80" s="207" t="e">
        <f t="shared" si="111"/>
        <v>#N/A</v>
      </c>
      <c r="GH80" s="207" t="e">
        <f t="shared" si="111"/>
        <v>#N/A</v>
      </c>
      <c r="GI80" s="207" t="e">
        <f t="shared" si="111"/>
        <v>#N/A</v>
      </c>
      <c r="GJ80" s="207" t="e">
        <f t="shared" si="111"/>
        <v>#N/A</v>
      </c>
      <c r="GK80" s="207" t="e">
        <f t="shared" si="111"/>
        <v>#N/A</v>
      </c>
      <c r="GL80" s="207" t="e">
        <f t="shared" si="78"/>
        <v>#N/A</v>
      </c>
      <c r="GM80" s="207" t="e">
        <f t="shared" si="78"/>
        <v>#N/A</v>
      </c>
      <c r="GN80" s="207" t="e">
        <f t="shared" si="78"/>
        <v>#N/A</v>
      </c>
      <c r="GO80" s="207" t="e">
        <f t="shared" si="78"/>
        <v>#N/A</v>
      </c>
      <c r="GP80" s="207" t="e">
        <f t="shared" si="78"/>
        <v>#N/A</v>
      </c>
      <c r="GQ80" s="207" t="e">
        <f t="shared" si="78"/>
        <v>#N/A</v>
      </c>
      <c r="GR80" s="207" t="e">
        <f t="shared" si="78"/>
        <v>#N/A</v>
      </c>
      <c r="GS80" s="207" t="e">
        <f t="shared" si="78"/>
        <v>#N/A</v>
      </c>
      <c r="GT80" s="207" t="e">
        <f t="shared" si="78"/>
        <v>#N/A</v>
      </c>
      <c r="GU80" s="207" t="e">
        <f t="shared" si="78"/>
        <v>#N/A</v>
      </c>
      <c r="GV80" s="207" t="e">
        <f t="shared" si="78"/>
        <v>#N/A</v>
      </c>
      <c r="GW80" s="207" t="e">
        <f t="shared" si="78"/>
        <v>#N/A</v>
      </c>
      <c r="GX80" s="207" t="e">
        <f t="shared" si="78"/>
        <v>#N/A</v>
      </c>
      <c r="GY80" s="207" t="e">
        <f t="shared" si="78"/>
        <v>#N/A</v>
      </c>
      <c r="GZ80" s="207" t="e">
        <f t="shared" si="78"/>
        <v>#N/A</v>
      </c>
      <c r="HA80" s="207" t="e">
        <f t="shared" si="78"/>
        <v>#N/A</v>
      </c>
      <c r="HB80" s="207" t="e">
        <f t="shared" si="106"/>
        <v>#N/A</v>
      </c>
      <c r="HC80" s="207" t="e">
        <f t="shared" si="106"/>
        <v>#N/A</v>
      </c>
      <c r="HD80" s="207" t="e">
        <f t="shared" si="98"/>
        <v>#N/A</v>
      </c>
      <c r="HE80" s="207" t="e">
        <f t="shared" si="77"/>
        <v>#N/A</v>
      </c>
      <c r="HF80" s="207" t="e">
        <f t="shared" si="77"/>
        <v>#N/A</v>
      </c>
      <c r="HG80" s="207" t="e">
        <f t="shared" si="77"/>
        <v>#N/A</v>
      </c>
      <c r="HH80" s="207" t="e">
        <f t="shared" si="77"/>
        <v>#N/A</v>
      </c>
      <c r="HI80" s="207" t="e">
        <f t="shared" si="77"/>
        <v>#N/A</v>
      </c>
      <c r="HJ80" s="207" t="e">
        <f t="shared" si="77"/>
        <v>#N/A</v>
      </c>
      <c r="HK80" s="207" t="e">
        <f t="shared" si="77"/>
        <v>#N/A</v>
      </c>
      <c r="HL80" s="207" t="e">
        <f t="shared" si="77"/>
        <v>#N/A</v>
      </c>
      <c r="HM80" s="207" t="e">
        <f t="shared" si="77"/>
        <v>#N/A</v>
      </c>
      <c r="HN80" s="207" t="e">
        <f t="shared" si="77"/>
        <v>#N/A</v>
      </c>
      <c r="HO80" s="207" t="e">
        <f t="shared" si="77"/>
        <v>#N/A</v>
      </c>
      <c r="HP80" s="207" t="e">
        <f t="shared" si="77"/>
        <v>#N/A</v>
      </c>
      <c r="HQ80" s="207" t="e">
        <f t="shared" si="107"/>
        <v>#N/A</v>
      </c>
      <c r="HR80" s="207" t="e">
        <f t="shared" si="107"/>
        <v>#N/A</v>
      </c>
      <c r="HS80" s="207" t="e">
        <f t="shared" si="107"/>
        <v>#N/A</v>
      </c>
      <c r="HT80" s="207" t="e">
        <f t="shared" si="107"/>
        <v>#N/A</v>
      </c>
      <c r="HU80" s="207" t="e">
        <f t="shared" si="107"/>
        <v>#N/A</v>
      </c>
      <c r="HV80" s="207" t="e">
        <f t="shared" si="81"/>
        <v>#N/A</v>
      </c>
      <c r="HW80" s="207" t="e">
        <f t="shared" si="79"/>
        <v>#N/A</v>
      </c>
      <c r="HX80" s="207" t="e">
        <f t="shared" si="66"/>
        <v>#N/A</v>
      </c>
      <c r="HY80" s="207" t="e">
        <f t="shared" si="63"/>
        <v>#N/A</v>
      </c>
      <c r="HZ80" s="207" t="e">
        <f t="shared" si="63"/>
        <v>#N/A</v>
      </c>
      <c r="IA80" s="207" t="e">
        <f t="shared" si="45"/>
        <v>#N/A</v>
      </c>
      <c r="IB80" s="207" t="e">
        <f t="shared" si="45"/>
        <v>#N/A</v>
      </c>
    </row>
    <row r="81" spans="1:236" hidden="1" x14ac:dyDescent="0.25">
      <c r="A81" s="22">
        <v>78</v>
      </c>
      <c r="B81" s="124"/>
      <c r="C81" s="124"/>
      <c r="D81" s="124"/>
      <c r="E81" s="119" t="str">
        <f t="shared" si="99"/>
        <v/>
      </c>
      <c r="F81" s="23" t="str">
        <f t="shared" si="100"/>
        <v/>
      </c>
      <c r="G81" s="24" t="str">
        <f t="shared" si="101"/>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91"/>
        <v/>
      </c>
      <c r="K81" s="26"/>
      <c r="L81" s="24" t="str">
        <f>IF(OR(F81="",K81=""),"",MATCH(K81,Confidence!$A$1:$A$10,0))</f>
        <v/>
      </c>
      <c r="M81" s="27" t="str">
        <f t="shared" si="92"/>
        <v/>
      </c>
      <c r="N81" s="27" t="str">
        <f t="shared" si="93"/>
        <v/>
      </c>
      <c r="O81" s="24"/>
      <c r="P81" s="111" t="str">
        <f t="shared" si="94"/>
        <v/>
      </c>
      <c r="Q81" s="111" t="str">
        <f t="shared" si="95"/>
        <v/>
      </c>
      <c r="R81" s="39" t="str">
        <f t="shared" si="96"/>
        <v/>
      </c>
      <c r="S81" s="124"/>
      <c r="T81" s="218" t="str">
        <f>IF(AND(B81&gt;0,C81&gt;0,D81&gt;0,M81&gt;0,N81&gt;0,S81&gt;0,NOT(K81="")),ABS(VLOOKUP($S$1,VLookups!$A$28:$B$29,2,FALSE)-_xlfn.BETA.DIST(S81,IF(G81="L",N81,M81),IF(G81="L",M81,N81),TRUE,B81,D81)),"")</f>
        <v/>
      </c>
      <c r="U81" s="121" t="str">
        <f>IF(OR($M81="",$N81=""),"",_xlfn.BETA.INV(ABS(VLOOKUP($S$1,VLookups!$A$28:$B$29,2,FALSE)-U$3),IF($G81="L",$N81,$M81),IF($G81="L",$M81,$N81),$B81,$D81))</f>
        <v/>
      </c>
      <c r="V81" s="122" t="str">
        <f>IF(OR($M81="",$N81=""),"",_xlfn.BETA.INV(ABS(VLOOKUP($S$1,VLookups!$A$28:$B$29,2,FALSE)-V$3),IF($G81="L",$N81,$M81),IF($G81="L",$M81,$N81),$B81,$D81))</f>
        <v/>
      </c>
      <c r="W81" s="121" t="str">
        <f>IF(OR($M81="",$N81=""),"",_xlfn.BETA.INV(ABS(VLOOKUP($S$1,VLookups!$A$28:$B$29,2,FALSE)-W$3),IF($G81="L",$N81,$M81),IF($G81="L",$M81,$N81),$B81,$D81))</f>
        <v/>
      </c>
      <c r="X81" s="122" t="str">
        <f>IF(OR($M81="",$N81=""),"",_xlfn.BETA.INV(ABS(VLOOKUP($S$1,VLookups!$A$28:$B$29,2,FALSE)-X$3),IF($G81="L",$N81,$M81),IF($G81="L",$M81,$N81),$B81,$D81))</f>
        <v/>
      </c>
      <c r="Y81" s="121" t="str">
        <f>IF(OR($M81="",$N81=""),"",_xlfn.BETA.INV(ABS(VLOOKUP($S$1,VLookups!$A$28:$B$29,2,FALSE)-Y$3),IF($G81="L",$N81,$M81),IF($G81="L",$M81,$N81),$B81,$D81))</f>
        <v/>
      </c>
      <c r="Z81" s="122" t="str">
        <f>IF(OR($M81="",$N81=""),"",_xlfn.BETA.INV(ABS(VLOOKUP($S$1,VLookups!$A$28:$B$29,2,FALSE)-Z$3),IF($G81="L",$N81,$M81),IF($G81="L",$M81,$N81),$B81,$D81))</f>
        <v/>
      </c>
      <c r="AA81" s="121" t="str">
        <f>IF(OR($M81="",$N81=""),"",_xlfn.BETA.INV(ABS(VLOOKUP($S$1,VLookups!$A$28:$B$29,2,FALSE)-AA$3),IF($G81="L",$N81,$M81),IF($G81="L",$M81,$N81),$B81,$D81))</f>
        <v/>
      </c>
      <c r="AB81" s="122" t="str">
        <f>IF(OR($M81="",$N81=""),"",_xlfn.BETA.INV(ABS(VLOOKUP($S$1,VLookups!$A$28:$B$29,2,FALSE)-AB$3),IF($G81="L",$N81,$M81),IF($G81="L",$M81,$N81),$B81,$D81))</f>
        <v/>
      </c>
      <c r="AC81" s="121" t="str">
        <f>IF(OR($M81="",$N81=""),"",_xlfn.BETA.INV(ABS(VLOOKUP($S$1,VLookups!$A$28:$B$29,2,FALSE)-AC$3),IF($G81="L",$N81,$M81),IF($G81="L",$M81,$N81),$B81,$D81))</f>
        <v/>
      </c>
      <c r="AD81" s="122" t="str">
        <f>IF(OR($M81="",$N81=""),"",_xlfn.BETA.INV(ABS(VLOOKUP($S$1,VLookups!$A$28:$B$29,2,FALSE)-AD$3),IF($G81="L",$N81,$M81),IF($G81="L",$M81,$N81),$B81,$D81))</f>
        <v/>
      </c>
      <c r="AE81" s="121" t="str">
        <f>IF(OR($M81="",$N81=""),"",_xlfn.BETA.INV(ABS(VLOOKUP($S$1,VLookups!$A$28:$B$29,2,FALSE)-AE$3),IF($G81="L",$N81,$M81),IF($G81="L",$M81,$N81),$B81,$D81))</f>
        <v/>
      </c>
      <c r="AF81" s="122" t="str">
        <f>IF(OR($M81="",$N81=""),"",_xlfn.BETA.INV(ABS(VLOOKUP($S$1,VLookups!$A$28:$B$29,2,FALSE)-AF$3),IF($G81="L",$N81,$M81),IF($G81="L",$M81,$N81),$B81,$D81))</f>
        <v/>
      </c>
      <c r="AG81" s="17"/>
      <c r="AH81" s="208" t="str">
        <f t="shared" si="102"/>
        <v/>
      </c>
      <c r="AI81" s="206" t="str">
        <f t="shared" si="103"/>
        <v/>
      </c>
      <c r="AJ81" s="190" t="str">
        <f t="shared" ref="AJ81:CU84" si="117">IF(ISNONTEXT($AH81),AI81+$AH81,"")</f>
        <v/>
      </c>
      <c r="AK81" s="190" t="str">
        <f t="shared" si="117"/>
        <v/>
      </c>
      <c r="AL81" s="190" t="str">
        <f t="shared" si="117"/>
        <v/>
      </c>
      <c r="AM81" s="190" t="str">
        <f t="shared" si="117"/>
        <v/>
      </c>
      <c r="AN81" s="190" t="str">
        <f t="shared" si="117"/>
        <v/>
      </c>
      <c r="AO81" s="190" t="str">
        <f t="shared" si="117"/>
        <v/>
      </c>
      <c r="AP81" s="190" t="str">
        <f t="shared" si="117"/>
        <v/>
      </c>
      <c r="AQ81" s="190" t="str">
        <f t="shared" si="117"/>
        <v/>
      </c>
      <c r="AR81" s="190" t="str">
        <f t="shared" si="117"/>
        <v/>
      </c>
      <c r="AS81" s="190" t="str">
        <f t="shared" si="117"/>
        <v/>
      </c>
      <c r="AT81" s="190" t="str">
        <f t="shared" si="117"/>
        <v/>
      </c>
      <c r="AU81" s="190" t="str">
        <f t="shared" si="117"/>
        <v/>
      </c>
      <c r="AV81" s="190" t="str">
        <f t="shared" si="117"/>
        <v/>
      </c>
      <c r="AW81" s="190" t="str">
        <f t="shared" si="117"/>
        <v/>
      </c>
      <c r="AX81" s="190" t="str">
        <f t="shared" si="117"/>
        <v/>
      </c>
      <c r="AY81" s="190" t="str">
        <f t="shared" si="117"/>
        <v/>
      </c>
      <c r="AZ81" s="190" t="str">
        <f t="shared" si="117"/>
        <v/>
      </c>
      <c r="BA81" s="190" t="str">
        <f t="shared" si="117"/>
        <v/>
      </c>
      <c r="BB81" s="190" t="str">
        <f t="shared" si="117"/>
        <v/>
      </c>
      <c r="BC81" s="190" t="str">
        <f t="shared" si="117"/>
        <v/>
      </c>
      <c r="BD81" s="190" t="str">
        <f t="shared" si="117"/>
        <v/>
      </c>
      <c r="BE81" s="190" t="str">
        <f t="shared" si="117"/>
        <v/>
      </c>
      <c r="BF81" s="190" t="str">
        <f t="shared" si="117"/>
        <v/>
      </c>
      <c r="BG81" s="190" t="str">
        <f t="shared" si="117"/>
        <v/>
      </c>
      <c r="BH81" s="190" t="str">
        <f t="shared" si="117"/>
        <v/>
      </c>
      <c r="BI81" s="190" t="str">
        <f t="shared" si="117"/>
        <v/>
      </c>
      <c r="BJ81" s="190" t="str">
        <f t="shared" si="117"/>
        <v/>
      </c>
      <c r="BK81" s="190" t="str">
        <f t="shared" si="117"/>
        <v/>
      </c>
      <c r="BL81" s="190" t="str">
        <f t="shared" si="117"/>
        <v/>
      </c>
      <c r="BM81" s="190" t="str">
        <f t="shared" si="117"/>
        <v/>
      </c>
      <c r="BN81" s="190" t="str">
        <f t="shared" si="117"/>
        <v/>
      </c>
      <c r="BO81" s="190" t="str">
        <f t="shared" si="117"/>
        <v/>
      </c>
      <c r="BP81" s="190" t="str">
        <f t="shared" si="117"/>
        <v/>
      </c>
      <c r="BQ81" s="190" t="str">
        <f t="shared" si="117"/>
        <v/>
      </c>
      <c r="BR81" s="190" t="str">
        <f t="shared" si="117"/>
        <v/>
      </c>
      <c r="BS81" s="190" t="str">
        <f t="shared" si="117"/>
        <v/>
      </c>
      <c r="BT81" s="190" t="str">
        <f t="shared" si="117"/>
        <v/>
      </c>
      <c r="BU81" s="190" t="str">
        <f t="shared" si="117"/>
        <v/>
      </c>
      <c r="BV81" s="190" t="str">
        <f t="shared" si="117"/>
        <v/>
      </c>
      <c r="BW81" s="190" t="str">
        <f t="shared" si="117"/>
        <v/>
      </c>
      <c r="BX81" s="190" t="str">
        <f t="shared" si="117"/>
        <v/>
      </c>
      <c r="BY81" s="190" t="str">
        <f t="shared" si="117"/>
        <v/>
      </c>
      <c r="BZ81" s="190" t="str">
        <f t="shared" si="117"/>
        <v/>
      </c>
      <c r="CA81" s="190" t="str">
        <f t="shared" si="117"/>
        <v/>
      </c>
      <c r="CB81" s="190" t="str">
        <f t="shared" si="117"/>
        <v/>
      </c>
      <c r="CC81" s="190" t="str">
        <f t="shared" si="117"/>
        <v/>
      </c>
      <c r="CD81" s="190" t="str">
        <f t="shared" si="117"/>
        <v/>
      </c>
      <c r="CE81" s="190" t="str">
        <f t="shared" si="117"/>
        <v/>
      </c>
      <c r="CF81" s="190" t="str">
        <f t="shared" si="117"/>
        <v/>
      </c>
      <c r="CG81" s="190" t="str">
        <f t="shared" si="117"/>
        <v/>
      </c>
      <c r="CH81" s="190" t="str">
        <f t="shared" si="117"/>
        <v/>
      </c>
      <c r="CI81" s="190" t="str">
        <f t="shared" si="117"/>
        <v/>
      </c>
      <c r="CJ81" s="190" t="str">
        <f t="shared" si="117"/>
        <v/>
      </c>
      <c r="CK81" s="190" t="str">
        <f t="shared" si="117"/>
        <v/>
      </c>
      <c r="CL81" s="190" t="str">
        <f t="shared" si="117"/>
        <v/>
      </c>
      <c r="CM81" s="190" t="str">
        <f t="shared" si="117"/>
        <v/>
      </c>
      <c r="CN81" s="190" t="str">
        <f t="shared" si="117"/>
        <v/>
      </c>
      <c r="CO81" s="190" t="str">
        <f t="shared" si="117"/>
        <v/>
      </c>
      <c r="CP81" s="190" t="str">
        <f t="shared" si="117"/>
        <v/>
      </c>
      <c r="CQ81" s="190" t="str">
        <f t="shared" si="117"/>
        <v/>
      </c>
      <c r="CR81" s="190" t="str">
        <f t="shared" si="117"/>
        <v/>
      </c>
      <c r="CS81" s="190" t="str">
        <f t="shared" si="117"/>
        <v/>
      </c>
      <c r="CT81" s="190" t="str">
        <f t="shared" si="117"/>
        <v/>
      </c>
      <c r="CU81" s="190" t="str">
        <f t="shared" si="117"/>
        <v/>
      </c>
      <c r="CV81" s="190" t="str">
        <f t="shared" si="113"/>
        <v/>
      </c>
      <c r="CW81" s="190" t="str">
        <f t="shared" si="113"/>
        <v/>
      </c>
      <c r="CX81" s="190" t="str">
        <f t="shared" si="113"/>
        <v/>
      </c>
      <c r="CY81" s="190" t="str">
        <f t="shared" si="113"/>
        <v/>
      </c>
      <c r="CZ81" s="190" t="str">
        <f t="shared" si="113"/>
        <v/>
      </c>
      <c r="DA81" s="190" t="str">
        <f t="shared" si="113"/>
        <v/>
      </c>
      <c r="DB81" s="190" t="str">
        <f t="shared" si="113"/>
        <v/>
      </c>
      <c r="DC81" s="190" t="str">
        <f t="shared" si="113"/>
        <v/>
      </c>
      <c r="DD81" s="190" t="str">
        <f t="shared" si="113"/>
        <v/>
      </c>
      <c r="DE81" s="190" t="str">
        <f t="shared" si="113"/>
        <v/>
      </c>
      <c r="DF81" s="190" t="str">
        <f t="shared" si="113"/>
        <v/>
      </c>
      <c r="DG81" s="190" t="str">
        <f t="shared" si="113"/>
        <v/>
      </c>
      <c r="DH81" s="190" t="str">
        <f t="shared" si="113"/>
        <v/>
      </c>
      <c r="DI81" s="190" t="str">
        <f t="shared" si="113"/>
        <v/>
      </c>
      <c r="DJ81" s="190" t="str">
        <f t="shared" si="113"/>
        <v/>
      </c>
      <c r="DK81" s="190" t="str">
        <f t="shared" si="113"/>
        <v/>
      </c>
      <c r="DL81" s="190" t="str">
        <f t="shared" si="113"/>
        <v/>
      </c>
      <c r="DM81" s="190" t="str">
        <f t="shared" si="113"/>
        <v/>
      </c>
      <c r="DN81" s="190" t="str">
        <f t="shared" si="113"/>
        <v/>
      </c>
      <c r="DO81" s="190" t="str">
        <f t="shared" si="113"/>
        <v/>
      </c>
      <c r="DP81" s="190" t="str">
        <f t="shared" si="113"/>
        <v/>
      </c>
      <c r="DQ81" s="190" t="str">
        <f t="shared" si="113"/>
        <v/>
      </c>
      <c r="DR81" s="190" t="str">
        <f t="shared" si="113"/>
        <v/>
      </c>
      <c r="DS81" s="190" t="str">
        <f t="shared" si="113"/>
        <v/>
      </c>
      <c r="DT81" s="190" t="str">
        <f t="shared" si="113"/>
        <v/>
      </c>
      <c r="DU81" s="190" t="str">
        <f t="shared" si="113"/>
        <v/>
      </c>
      <c r="DV81" s="190" t="str">
        <f t="shared" si="113"/>
        <v/>
      </c>
      <c r="DW81" s="190" t="str">
        <f t="shared" si="113"/>
        <v/>
      </c>
      <c r="DX81" s="190" t="str">
        <f t="shared" si="113"/>
        <v/>
      </c>
      <c r="DY81" s="190" t="str">
        <f t="shared" si="113"/>
        <v/>
      </c>
      <c r="DZ81" s="190" t="str">
        <f t="shared" si="113"/>
        <v/>
      </c>
      <c r="EA81" s="190" t="str">
        <f t="shared" si="113"/>
        <v/>
      </c>
      <c r="EB81" s="190" t="str">
        <f t="shared" si="113"/>
        <v/>
      </c>
      <c r="EC81" s="190" t="str">
        <f t="shared" si="113"/>
        <v/>
      </c>
      <c r="ED81" s="190" t="str">
        <f t="shared" si="113"/>
        <v/>
      </c>
      <c r="EE81" s="206" t="str">
        <f t="shared" si="105"/>
        <v/>
      </c>
      <c r="EF81" s="207" t="e">
        <f t="shared" si="115"/>
        <v>#N/A</v>
      </c>
      <c r="EG81" s="207" t="e">
        <f t="shared" si="115"/>
        <v>#N/A</v>
      </c>
      <c r="EH81" s="207" t="e">
        <f t="shared" si="115"/>
        <v>#N/A</v>
      </c>
      <c r="EI81" s="207" t="e">
        <f t="shared" si="115"/>
        <v>#N/A</v>
      </c>
      <c r="EJ81" s="207" t="e">
        <f t="shared" si="115"/>
        <v>#N/A</v>
      </c>
      <c r="EK81" s="207" t="e">
        <f t="shared" si="115"/>
        <v>#N/A</v>
      </c>
      <c r="EL81" s="207" t="e">
        <f t="shared" si="115"/>
        <v>#N/A</v>
      </c>
      <c r="EM81" s="207" t="e">
        <f t="shared" si="115"/>
        <v>#N/A</v>
      </c>
      <c r="EN81" s="207" t="e">
        <f t="shared" si="115"/>
        <v>#N/A</v>
      </c>
      <c r="EO81" s="207" t="e">
        <f t="shared" si="115"/>
        <v>#N/A</v>
      </c>
      <c r="EP81" s="207" t="e">
        <f t="shared" si="115"/>
        <v>#N/A</v>
      </c>
      <c r="EQ81" s="207" t="e">
        <f t="shared" si="115"/>
        <v>#N/A</v>
      </c>
      <c r="ER81" s="207" t="e">
        <f t="shared" si="115"/>
        <v>#N/A</v>
      </c>
      <c r="ES81" s="207" t="e">
        <f t="shared" si="115"/>
        <v>#N/A</v>
      </c>
      <c r="ET81" s="207" t="e">
        <f t="shared" si="115"/>
        <v>#N/A</v>
      </c>
      <c r="EU81" s="207" t="e">
        <f t="shared" si="65"/>
        <v>#N/A</v>
      </c>
      <c r="EV81" s="207" t="e">
        <f t="shared" si="65"/>
        <v>#N/A</v>
      </c>
      <c r="EW81" s="207" t="e">
        <f t="shared" si="65"/>
        <v>#N/A</v>
      </c>
      <c r="EX81" s="207" t="e">
        <f t="shared" si="65"/>
        <v>#N/A</v>
      </c>
      <c r="EY81" s="207" t="e">
        <f t="shared" si="65"/>
        <v>#N/A</v>
      </c>
      <c r="EZ81" s="207" t="e">
        <f t="shared" si="65"/>
        <v>#N/A</v>
      </c>
      <c r="FA81" s="207" t="e">
        <f t="shared" si="65"/>
        <v>#N/A</v>
      </c>
      <c r="FB81" s="207" t="e">
        <f t="shared" si="65"/>
        <v>#N/A</v>
      </c>
      <c r="FC81" s="207" t="e">
        <f t="shared" si="65"/>
        <v>#N/A</v>
      </c>
      <c r="FD81" s="207" t="e">
        <f t="shared" si="65"/>
        <v>#N/A</v>
      </c>
      <c r="FE81" s="207" t="e">
        <f t="shared" si="65"/>
        <v>#N/A</v>
      </c>
      <c r="FF81" s="207" t="e">
        <f t="shared" si="65"/>
        <v>#N/A</v>
      </c>
      <c r="FG81" s="207" t="e">
        <f t="shared" si="65"/>
        <v>#N/A</v>
      </c>
      <c r="FH81" s="207" t="e">
        <f t="shared" si="65"/>
        <v>#N/A</v>
      </c>
      <c r="FI81" s="207" t="e">
        <f t="shared" si="65"/>
        <v>#N/A</v>
      </c>
      <c r="FJ81" s="207" t="e">
        <f t="shared" si="65"/>
        <v>#N/A</v>
      </c>
      <c r="FK81" s="207" t="e">
        <f t="shared" si="108"/>
        <v>#N/A</v>
      </c>
      <c r="FL81" s="207" t="e">
        <f t="shared" si="88"/>
        <v>#N/A</v>
      </c>
      <c r="FM81" s="207" t="e">
        <f t="shared" si="88"/>
        <v>#N/A</v>
      </c>
      <c r="FN81" s="207" t="e">
        <f t="shared" si="88"/>
        <v>#N/A</v>
      </c>
      <c r="FO81" s="207" t="e">
        <f t="shared" si="88"/>
        <v>#N/A</v>
      </c>
      <c r="FP81" s="207" t="e">
        <f t="shared" si="88"/>
        <v>#N/A</v>
      </c>
      <c r="FQ81" s="207" t="e">
        <f t="shared" si="88"/>
        <v>#N/A</v>
      </c>
      <c r="FR81" s="207" t="e">
        <f t="shared" si="88"/>
        <v>#N/A</v>
      </c>
      <c r="FS81" s="207" t="e">
        <f t="shared" si="76"/>
        <v>#N/A</v>
      </c>
      <c r="FT81" s="207" t="e">
        <f t="shared" si="76"/>
        <v>#N/A</v>
      </c>
      <c r="FU81" s="207" t="e">
        <f t="shared" si="76"/>
        <v>#N/A</v>
      </c>
      <c r="FV81" s="207" t="e">
        <f t="shared" si="76"/>
        <v>#N/A</v>
      </c>
      <c r="FW81" s="207" t="e">
        <f t="shared" si="74"/>
        <v>#N/A</v>
      </c>
      <c r="FX81" s="207" t="e">
        <f t="shared" si="74"/>
        <v>#N/A</v>
      </c>
      <c r="FY81" s="207" t="e">
        <f t="shared" si="111"/>
        <v>#N/A</v>
      </c>
      <c r="FZ81" s="207" t="e">
        <f t="shared" si="111"/>
        <v>#N/A</v>
      </c>
      <c r="GA81" s="207" t="e">
        <f t="shared" si="111"/>
        <v>#N/A</v>
      </c>
      <c r="GB81" s="207" t="e">
        <f t="shared" si="111"/>
        <v>#N/A</v>
      </c>
      <c r="GC81" s="207" t="e">
        <f t="shared" si="111"/>
        <v>#N/A</v>
      </c>
      <c r="GD81" s="207" t="e">
        <f t="shared" si="111"/>
        <v>#N/A</v>
      </c>
      <c r="GE81" s="207" t="e">
        <f t="shared" si="111"/>
        <v>#N/A</v>
      </c>
      <c r="GF81" s="207" t="e">
        <f t="shared" si="111"/>
        <v>#N/A</v>
      </c>
      <c r="GG81" s="207" t="e">
        <f t="shared" si="111"/>
        <v>#N/A</v>
      </c>
      <c r="GH81" s="207" t="e">
        <f t="shared" si="111"/>
        <v>#N/A</v>
      </c>
      <c r="GI81" s="207" t="e">
        <f t="shared" si="111"/>
        <v>#N/A</v>
      </c>
      <c r="GJ81" s="207" t="e">
        <f t="shared" si="111"/>
        <v>#N/A</v>
      </c>
      <c r="GK81" s="207" t="e">
        <f t="shared" si="111"/>
        <v>#N/A</v>
      </c>
      <c r="GL81" s="207" t="e">
        <f t="shared" si="78"/>
        <v>#N/A</v>
      </c>
      <c r="GM81" s="207" t="e">
        <f t="shared" si="78"/>
        <v>#N/A</v>
      </c>
      <c r="GN81" s="207" t="e">
        <f t="shared" si="78"/>
        <v>#N/A</v>
      </c>
      <c r="GO81" s="207" t="e">
        <f t="shared" si="78"/>
        <v>#N/A</v>
      </c>
      <c r="GP81" s="207" t="e">
        <f t="shared" si="78"/>
        <v>#N/A</v>
      </c>
      <c r="GQ81" s="207" t="e">
        <f t="shared" si="78"/>
        <v>#N/A</v>
      </c>
      <c r="GR81" s="207" t="e">
        <f t="shared" si="78"/>
        <v>#N/A</v>
      </c>
      <c r="GS81" s="207" t="e">
        <f t="shared" si="78"/>
        <v>#N/A</v>
      </c>
      <c r="GT81" s="207" t="e">
        <f t="shared" si="78"/>
        <v>#N/A</v>
      </c>
      <c r="GU81" s="207" t="e">
        <f t="shared" si="78"/>
        <v>#N/A</v>
      </c>
      <c r="GV81" s="207" t="e">
        <f t="shared" si="78"/>
        <v>#N/A</v>
      </c>
      <c r="GW81" s="207" t="e">
        <f t="shared" si="78"/>
        <v>#N/A</v>
      </c>
      <c r="GX81" s="207" t="e">
        <f t="shared" si="78"/>
        <v>#N/A</v>
      </c>
      <c r="GY81" s="207" t="e">
        <f t="shared" si="78"/>
        <v>#N/A</v>
      </c>
      <c r="GZ81" s="207" t="e">
        <f t="shared" si="78"/>
        <v>#N/A</v>
      </c>
      <c r="HA81" s="207" t="e">
        <f t="shared" si="78"/>
        <v>#N/A</v>
      </c>
      <c r="HB81" s="207" t="e">
        <f t="shared" si="106"/>
        <v>#N/A</v>
      </c>
      <c r="HC81" s="207" t="e">
        <f t="shared" si="106"/>
        <v>#N/A</v>
      </c>
      <c r="HD81" s="207" t="e">
        <f t="shared" si="98"/>
        <v>#N/A</v>
      </c>
      <c r="HE81" s="207" t="e">
        <f t="shared" si="77"/>
        <v>#N/A</v>
      </c>
      <c r="HF81" s="207" t="e">
        <f t="shared" si="77"/>
        <v>#N/A</v>
      </c>
      <c r="HG81" s="207" t="e">
        <f t="shared" si="77"/>
        <v>#N/A</v>
      </c>
      <c r="HH81" s="207" t="e">
        <f t="shared" si="77"/>
        <v>#N/A</v>
      </c>
      <c r="HI81" s="207" t="e">
        <f t="shared" si="77"/>
        <v>#N/A</v>
      </c>
      <c r="HJ81" s="207" t="e">
        <f t="shared" si="77"/>
        <v>#N/A</v>
      </c>
      <c r="HK81" s="207" t="e">
        <f t="shared" si="77"/>
        <v>#N/A</v>
      </c>
      <c r="HL81" s="207" t="e">
        <f t="shared" si="77"/>
        <v>#N/A</v>
      </c>
      <c r="HM81" s="207" t="e">
        <f t="shared" si="77"/>
        <v>#N/A</v>
      </c>
      <c r="HN81" s="207" t="e">
        <f t="shared" si="77"/>
        <v>#N/A</v>
      </c>
      <c r="HO81" s="207" t="e">
        <f t="shared" si="77"/>
        <v>#N/A</v>
      </c>
      <c r="HP81" s="207" t="e">
        <f t="shared" si="77"/>
        <v>#N/A</v>
      </c>
      <c r="HQ81" s="207" t="e">
        <f t="shared" si="107"/>
        <v>#N/A</v>
      </c>
      <c r="HR81" s="207" t="e">
        <f t="shared" si="107"/>
        <v>#N/A</v>
      </c>
      <c r="HS81" s="207" t="e">
        <f t="shared" si="107"/>
        <v>#N/A</v>
      </c>
      <c r="HT81" s="207" t="e">
        <f t="shared" si="107"/>
        <v>#N/A</v>
      </c>
      <c r="HU81" s="207" t="e">
        <f t="shared" si="107"/>
        <v>#N/A</v>
      </c>
      <c r="HV81" s="207" t="e">
        <f t="shared" si="81"/>
        <v>#N/A</v>
      </c>
      <c r="HW81" s="207" t="e">
        <f t="shared" si="79"/>
        <v>#N/A</v>
      </c>
      <c r="HX81" s="207" t="e">
        <f t="shared" si="66"/>
        <v>#N/A</v>
      </c>
      <c r="HY81" s="207" t="e">
        <f t="shared" si="63"/>
        <v>#N/A</v>
      </c>
      <c r="HZ81" s="207" t="e">
        <f t="shared" si="63"/>
        <v>#N/A</v>
      </c>
      <c r="IA81" s="207" t="e">
        <f t="shared" si="45"/>
        <v>#N/A</v>
      </c>
      <c r="IB81" s="207" t="e">
        <f t="shared" si="45"/>
        <v>#N/A</v>
      </c>
    </row>
    <row r="82" spans="1:236" hidden="1" x14ac:dyDescent="0.25">
      <c r="A82" s="22">
        <v>79</v>
      </c>
      <c r="B82" s="124"/>
      <c r="C82" s="124"/>
      <c r="D82" s="124"/>
      <c r="E82" s="119" t="str">
        <f t="shared" si="99"/>
        <v/>
      </c>
      <c r="F82" s="23" t="str">
        <f t="shared" si="100"/>
        <v/>
      </c>
      <c r="G82" s="24" t="str">
        <f t="shared" si="101"/>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91"/>
        <v/>
      </c>
      <c r="K82" s="26"/>
      <c r="L82" s="24" t="str">
        <f>IF(OR(F82="",K82=""),"",MATCH(K82,Confidence!$A$1:$A$10,0))</f>
        <v/>
      </c>
      <c r="M82" s="27" t="str">
        <f t="shared" si="92"/>
        <v/>
      </c>
      <c r="N82" s="27" t="str">
        <f t="shared" si="93"/>
        <v/>
      </c>
      <c r="O82" s="24"/>
      <c r="P82" s="111" t="str">
        <f t="shared" si="94"/>
        <v/>
      </c>
      <c r="Q82" s="111" t="str">
        <f t="shared" si="95"/>
        <v/>
      </c>
      <c r="R82" s="39" t="str">
        <f t="shared" si="96"/>
        <v/>
      </c>
      <c r="S82" s="124"/>
      <c r="T82" s="218" t="str">
        <f>IF(AND(B82&gt;0,C82&gt;0,D82&gt;0,M82&gt;0,N82&gt;0,S82&gt;0,NOT(K82="")),ABS(VLOOKUP($S$1,VLookups!$A$28:$B$29,2,FALSE)-_xlfn.BETA.DIST(S82,IF(G82="L",N82,M82),IF(G82="L",M82,N82),TRUE,B82,D82)),"")</f>
        <v/>
      </c>
      <c r="U82" s="121" t="str">
        <f>IF(OR($M82="",$N82=""),"",_xlfn.BETA.INV(ABS(VLOOKUP($S$1,VLookups!$A$28:$B$29,2,FALSE)-U$3),IF($G82="L",$N82,$M82),IF($G82="L",$M82,$N82),$B82,$D82))</f>
        <v/>
      </c>
      <c r="V82" s="122" t="str">
        <f>IF(OR($M82="",$N82=""),"",_xlfn.BETA.INV(ABS(VLOOKUP($S$1,VLookups!$A$28:$B$29,2,FALSE)-V$3),IF($G82="L",$N82,$M82),IF($G82="L",$M82,$N82),$B82,$D82))</f>
        <v/>
      </c>
      <c r="W82" s="121" t="str">
        <f>IF(OR($M82="",$N82=""),"",_xlfn.BETA.INV(ABS(VLOOKUP($S$1,VLookups!$A$28:$B$29,2,FALSE)-W$3),IF($G82="L",$N82,$M82),IF($G82="L",$M82,$N82),$B82,$D82))</f>
        <v/>
      </c>
      <c r="X82" s="122" t="str">
        <f>IF(OR($M82="",$N82=""),"",_xlfn.BETA.INV(ABS(VLOOKUP($S$1,VLookups!$A$28:$B$29,2,FALSE)-X$3),IF($G82="L",$N82,$M82),IF($G82="L",$M82,$N82),$B82,$D82))</f>
        <v/>
      </c>
      <c r="Y82" s="121" t="str">
        <f>IF(OR($M82="",$N82=""),"",_xlfn.BETA.INV(ABS(VLOOKUP($S$1,VLookups!$A$28:$B$29,2,FALSE)-Y$3),IF($G82="L",$N82,$M82),IF($G82="L",$M82,$N82),$B82,$D82))</f>
        <v/>
      </c>
      <c r="Z82" s="122" t="str">
        <f>IF(OR($M82="",$N82=""),"",_xlfn.BETA.INV(ABS(VLOOKUP($S$1,VLookups!$A$28:$B$29,2,FALSE)-Z$3),IF($G82="L",$N82,$M82),IF($G82="L",$M82,$N82),$B82,$D82))</f>
        <v/>
      </c>
      <c r="AA82" s="121" t="str">
        <f>IF(OR($M82="",$N82=""),"",_xlfn.BETA.INV(ABS(VLOOKUP($S$1,VLookups!$A$28:$B$29,2,FALSE)-AA$3),IF($G82="L",$N82,$M82),IF($G82="L",$M82,$N82),$B82,$D82))</f>
        <v/>
      </c>
      <c r="AB82" s="122" t="str">
        <f>IF(OR($M82="",$N82=""),"",_xlfn.BETA.INV(ABS(VLOOKUP($S$1,VLookups!$A$28:$B$29,2,FALSE)-AB$3),IF($G82="L",$N82,$M82),IF($G82="L",$M82,$N82),$B82,$D82))</f>
        <v/>
      </c>
      <c r="AC82" s="121" t="str">
        <f>IF(OR($M82="",$N82=""),"",_xlfn.BETA.INV(ABS(VLOOKUP($S$1,VLookups!$A$28:$B$29,2,FALSE)-AC$3),IF($G82="L",$N82,$M82),IF($G82="L",$M82,$N82),$B82,$D82))</f>
        <v/>
      </c>
      <c r="AD82" s="122" t="str">
        <f>IF(OR($M82="",$N82=""),"",_xlfn.BETA.INV(ABS(VLOOKUP($S$1,VLookups!$A$28:$B$29,2,FALSE)-AD$3),IF($G82="L",$N82,$M82),IF($G82="L",$M82,$N82),$B82,$D82))</f>
        <v/>
      </c>
      <c r="AE82" s="121" t="str">
        <f>IF(OR($M82="",$N82=""),"",_xlfn.BETA.INV(ABS(VLOOKUP($S$1,VLookups!$A$28:$B$29,2,FALSE)-AE$3),IF($G82="L",$N82,$M82),IF($G82="L",$M82,$N82),$B82,$D82))</f>
        <v/>
      </c>
      <c r="AF82" s="122" t="str">
        <f>IF(OR($M82="",$N82=""),"",_xlfn.BETA.INV(ABS(VLOOKUP($S$1,VLookups!$A$28:$B$29,2,FALSE)-AF$3),IF($G82="L",$N82,$M82),IF($G82="L",$M82,$N82),$B82,$D82))</f>
        <v/>
      </c>
      <c r="AG82" s="17"/>
      <c r="AH82" s="208" t="str">
        <f t="shared" si="102"/>
        <v/>
      </c>
      <c r="AI82" s="206" t="str">
        <f t="shared" si="103"/>
        <v/>
      </c>
      <c r="AJ82" s="190" t="str">
        <f t="shared" si="117"/>
        <v/>
      </c>
      <c r="AK82" s="190" t="str">
        <f t="shared" si="117"/>
        <v/>
      </c>
      <c r="AL82" s="190" t="str">
        <f t="shared" si="117"/>
        <v/>
      </c>
      <c r="AM82" s="190" t="str">
        <f t="shared" si="117"/>
        <v/>
      </c>
      <c r="AN82" s="190" t="str">
        <f t="shared" si="117"/>
        <v/>
      </c>
      <c r="AO82" s="190" t="str">
        <f t="shared" si="117"/>
        <v/>
      </c>
      <c r="AP82" s="190" t="str">
        <f t="shared" si="117"/>
        <v/>
      </c>
      <c r="AQ82" s="190" t="str">
        <f t="shared" si="117"/>
        <v/>
      </c>
      <c r="AR82" s="190" t="str">
        <f t="shared" si="117"/>
        <v/>
      </c>
      <c r="AS82" s="190" t="str">
        <f t="shared" si="117"/>
        <v/>
      </c>
      <c r="AT82" s="190" t="str">
        <f t="shared" si="117"/>
        <v/>
      </c>
      <c r="AU82" s="190" t="str">
        <f t="shared" si="117"/>
        <v/>
      </c>
      <c r="AV82" s="190" t="str">
        <f t="shared" si="117"/>
        <v/>
      </c>
      <c r="AW82" s="190" t="str">
        <f t="shared" si="117"/>
        <v/>
      </c>
      <c r="AX82" s="190" t="str">
        <f t="shared" si="117"/>
        <v/>
      </c>
      <c r="AY82" s="190" t="str">
        <f t="shared" si="117"/>
        <v/>
      </c>
      <c r="AZ82" s="190" t="str">
        <f t="shared" si="117"/>
        <v/>
      </c>
      <c r="BA82" s="190" t="str">
        <f t="shared" si="117"/>
        <v/>
      </c>
      <c r="BB82" s="190" t="str">
        <f t="shared" si="117"/>
        <v/>
      </c>
      <c r="BC82" s="190" t="str">
        <f t="shared" si="117"/>
        <v/>
      </c>
      <c r="BD82" s="190" t="str">
        <f t="shared" si="117"/>
        <v/>
      </c>
      <c r="BE82" s="190" t="str">
        <f t="shared" si="117"/>
        <v/>
      </c>
      <c r="BF82" s="190" t="str">
        <f t="shared" si="117"/>
        <v/>
      </c>
      <c r="BG82" s="190" t="str">
        <f t="shared" si="117"/>
        <v/>
      </c>
      <c r="BH82" s="190" t="str">
        <f t="shared" si="117"/>
        <v/>
      </c>
      <c r="BI82" s="190" t="str">
        <f t="shared" si="117"/>
        <v/>
      </c>
      <c r="BJ82" s="190" t="str">
        <f t="shared" si="117"/>
        <v/>
      </c>
      <c r="BK82" s="190" t="str">
        <f t="shared" si="117"/>
        <v/>
      </c>
      <c r="BL82" s="190" t="str">
        <f t="shared" si="117"/>
        <v/>
      </c>
      <c r="BM82" s="190" t="str">
        <f t="shared" si="117"/>
        <v/>
      </c>
      <c r="BN82" s="190" t="str">
        <f t="shared" si="117"/>
        <v/>
      </c>
      <c r="BO82" s="190" t="str">
        <f t="shared" si="117"/>
        <v/>
      </c>
      <c r="BP82" s="190" t="str">
        <f t="shared" si="117"/>
        <v/>
      </c>
      <c r="BQ82" s="190" t="str">
        <f t="shared" si="117"/>
        <v/>
      </c>
      <c r="BR82" s="190" t="str">
        <f t="shared" si="117"/>
        <v/>
      </c>
      <c r="BS82" s="190" t="str">
        <f t="shared" si="117"/>
        <v/>
      </c>
      <c r="BT82" s="190" t="str">
        <f t="shared" si="117"/>
        <v/>
      </c>
      <c r="BU82" s="190" t="str">
        <f t="shared" si="117"/>
        <v/>
      </c>
      <c r="BV82" s="190" t="str">
        <f t="shared" si="117"/>
        <v/>
      </c>
      <c r="BW82" s="190" t="str">
        <f t="shared" si="117"/>
        <v/>
      </c>
      <c r="BX82" s="190" t="str">
        <f t="shared" si="117"/>
        <v/>
      </c>
      <c r="BY82" s="190" t="str">
        <f t="shared" si="117"/>
        <v/>
      </c>
      <c r="BZ82" s="190" t="str">
        <f t="shared" si="117"/>
        <v/>
      </c>
      <c r="CA82" s="190" t="str">
        <f t="shared" si="117"/>
        <v/>
      </c>
      <c r="CB82" s="190" t="str">
        <f t="shared" si="117"/>
        <v/>
      </c>
      <c r="CC82" s="190" t="str">
        <f t="shared" si="117"/>
        <v/>
      </c>
      <c r="CD82" s="190" t="str">
        <f t="shared" si="117"/>
        <v/>
      </c>
      <c r="CE82" s="190" t="str">
        <f t="shared" si="117"/>
        <v/>
      </c>
      <c r="CF82" s="190" t="str">
        <f t="shared" si="117"/>
        <v/>
      </c>
      <c r="CG82" s="190" t="str">
        <f t="shared" si="117"/>
        <v/>
      </c>
      <c r="CH82" s="190" t="str">
        <f t="shared" si="117"/>
        <v/>
      </c>
      <c r="CI82" s="190" t="str">
        <f t="shared" si="117"/>
        <v/>
      </c>
      <c r="CJ82" s="190" t="str">
        <f t="shared" si="117"/>
        <v/>
      </c>
      <c r="CK82" s="190" t="str">
        <f t="shared" si="117"/>
        <v/>
      </c>
      <c r="CL82" s="190" t="str">
        <f t="shared" si="117"/>
        <v/>
      </c>
      <c r="CM82" s="190" t="str">
        <f t="shared" si="117"/>
        <v/>
      </c>
      <c r="CN82" s="190" t="str">
        <f t="shared" si="117"/>
        <v/>
      </c>
      <c r="CO82" s="190" t="str">
        <f t="shared" si="117"/>
        <v/>
      </c>
      <c r="CP82" s="190" t="str">
        <f t="shared" si="117"/>
        <v/>
      </c>
      <c r="CQ82" s="190" t="str">
        <f t="shared" si="117"/>
        <v/>
      </c>
      <c r="CR82" s="190" t="str">
        <f t="shared" si="117"/>
        <v/>
      </c>
      <c r="CS82" s="190" t="str">
        <f t="shared" si="117"/>
        <v/>
      </c>
      <c r="CT82" s="190" t="str">
        <f t="shared" si="117"/>
        <v/>
      </c>
      <c r="CU82" s="190" t="str">
        <f t="shared" si="117"/>
        <v/>
      </c>
      <c r="CV82" s="190" t="str">
        <f t="shared" si="113"/>
        <v/>
      </c>
      <c r="CW82" s="190" t="str">
        <f t="shared" si="113"/>
        <v/>
      </c>
      <c r="CX82" s="190" t="str">
        <f t="shared" si="113"/>
        <v/>
      </c>
      <c r="CY82" s="190" t="str">
        <f t="shared" si="113"/>
        <v/>
      </c>
      <c r="CZ82" s="190" t="str">
        <f t="shared" si="113"/>
        <v/>
      </c>
      <c r="DA82" s="190" t="str">
        <f t="shared" si="113"/>
        <v/>
      </c>
      <c r="DB82" s="190" t="str">
        <f t="shared" si="113"/>
        <v/>
      </c>
      <c r="DC82" s="190" t="str">
        <f t="shared" si="113"/>
        <v/>
      </c>
      <c r="DD82" s="190" t="str">
        <f t="shared" si="113"/>
        <v/>
      </c>
      <c r="DE82" s="190" t="str">
        <f t="shared" si="113"/>
        <v/>
      </c>
      <c r="DF82" s="190" t="str">
        <f t="shared" si="113"/>
        <v/>
      </c>
      <c r="DG82" s="190" t="str">
        <f t="shared" si="113"/>
        <v/>
      </c>
      <c r="DH82" s="190" t="str">
        <f t="shared" si="113"/>
        <v/>
      </c>
      <c r="DI82" s="190" t="str">
        <f t="shared" si="113"/>
        <v/>
      </c>
      <c r="DJ82" s="190" t="str">
        <f t="shared" si="113"/>
        <v/>
      </c>
      <c r="DK82" s="190" t="str">
        <f t="shared" si="113"/>
        <v/>
      </c>
      <c r="DL82" s="190" t="str">
        <f t="shared" si="113"/>
        <v/>
      </c>
      <c r="DM82" s="190" t="str">
        <f t="shared" si="113"/>
        <v/>
      </c>
      <c r="DN82" s="190" t="str">
        <f t="shared" si="113"/>
        <v/>
      </c>
      <c r="DO82" s="190" t="str">
        <f t="shared" si="113"/>
        <v/>
      </c>
      <c r="DP82" s="190" t="str">
        <f t="shared" si="113"/>
        <v/>
      </c>
      <c r="DQ82" s="190" t="str">
        <f t="shared" si="113"/>
        <v/>
      </c>
      <c r="DR82" s="190" t="str">
        <f t="shared" si="113"/>
        <v/>
      </c>
      <c r="DS82" s="190" t="str">
        <f t="shared" si="113"/>
        <v/>
      </c>
      <c r="DT82" s="190" t="str">
        <f t="shared" si="113"/>
        <v/>
      </c>
      <c r="DU82" s="190" t="str">
        <f t="shared" si="113"/>
        <v/>
      </c>
      <c r="DV82" s="190" t="str">
        <f t="shared" si="113"/>
        <v/>
      </c>
      <c r="DW82" s="190" t="str">
        <f t="shared" si="113"/>
        <v/>
      </c>
      <c r="DX82" s="190" t="str">
        <f t="shared" si="113"/>
        <v/>
      </c>
      <c r="DY82" s="190" t="str">
        <f t="shared" si="113"/>
        <v/>
      </c>
      <c r="DZ82" s="190" t="str">
        <f t="shared" si="113"/>
        <v/>
      </c>
      <c r="EA82" s="190" t="str">
        <f t="shared" si="113"/>
        <v/>
      </c>
      <c r="EB82" s="190" t="str">
        <f t="shared" si="113"/>
        <v/>
      </c>
      <c r="EC82" s="190" t="str">
        <f t="shared" si="113"/>
        <v/>
      </c>
      <c r="ED82" s="190" t="str">
        <f t="shared" si="113"/>
        <v/>
      </c>
      <c r="EE82" s="206" t="str">
        <f t="shared" si="105"/>
        <v/>
      </c>
      <c r="EF82" s="207" t="e">
        <f t="shared" si="115"/>
        <v>#N/A</v>
      </c>
      <c r="EG82" s="207" t="e">
        <f t="shared" si="115"/>
        <v>#N/A</v>
      </c>
      <c r="EH82" s="207" t="e">
        <f t="shared" si="115"/>
        <v>#N/A</v>
      </c>
      <c r="EI82" s="207" t="e">
        <f t="shared" si="115"/>
        <v>#N/A</v>
      </c>
      <c r="EJ82" s="207" t="e">
        <f t="shared" si="115"/>
        <v>#N/A</v>
      </c>
      <c r="EK82" s="207" t="e">
        <f t="shared" si="115"/>
        <v>#N/A</v>
      </c>
      <c r="EL82" s="207" t="e">
        <f t="shared" si="115"/>
        <v>#N/A</v>
      </c>
      <c r="EM82" s="207" t="e">
        <f t="shared" si="115"/>
        <v>#N/A</v>
      </c>
      <c r="EN82" s="207" t="e">
        <f t="shared" si="115"/>
        <v>#N/A</v>
      </c>
      <c r="EO82" s="207" t="e">
        <f t="shared" si="115"/>
        <v>#N/A</v>
      </c>
      <c r="EP82" s="207" t="e">
        <f t="shared" si="115"/>
        <v>#N/A</v>
      </c>
      <c r="EQ82" s="207" t="e">
        <f t="shared" si="115"/>
        <v>#N/A</v>
      </c>
      <c r="ER82" s="207" t="e">
        <f t="shared" si="115"/>
        <v>#N/A</v>
      </c>
      <c r="ES82" s="207" t="e">
        <f t="shared" si="115"/>
        <v>#N/A</v>
      </c>
      <c r="ET82" s="207" t="e">
        <f t="shared" si="115"/>
        <v>#N/A</v>
      </c>
      <c r="EU82" s="207" t="e">
        <f t="shared" si="65"/>
        <v>#N/A</v>
      </c>
      <c r="EV82" s="207" t="e">
        <f t="shared" si="65"/>
        <v>#N/A</v>
      </c>
      <c r="EW82" s="207" t="e">
        <f t="shared" si="65"/>
        <v>#N/A</v>
      </c>
      <c r="EX82" s="207" t="e">
        <f t="shared" si="65"/>
        <v>#N/A</v>
      </c>
      <c r="EY82" s="207" t="e">
        <f t="shared" si="65"/>
        <v>#N/A</v>
      </c>
      <c r="EZ82" s="207" t="e">
        <f t="shared" si="65"/>
        <v>#N/A</v>
      </c>
      <c r="FA82" s="207" t="e">
        <f t="shared" si="65"/>
        <v>#N/A</v>
      </c>
      <c r="FB82" s="207" t="e">
        <f t="shared" si="65"/>
        <v>#N/A</v>
      </c>
      <c r="FC82" s="207" t="e">
        <f t="shared" si="65"/>
        <v>#N/A</v>
      </c>
      <c r="FD82" s="207" t="e">
        <f t="shared" si="65"/>
        <v>#N/A</v>
      </c>
      <c r="FE82" s="207" t="e">
        <f t="shared" si="65"/>
        <v>#N/A</v>
      </c>
      <c r="FF82" s="207" t="e">
        <f t="shared" si="65"/>
        <v>#N/A</v>
      </c>
      <c r="FG82" s="207" t="e">
        <f t="shared" si="65"/>
        <v>#N/A</v>
      </c>
      <c r="FH82" s="207" t="e">
        <f t="shared" si="65"/>
        <v>#N/A</v>
      </c>
      <c r="FI82" s="207" t="e">
        <f t="shared" si="65"/>
        <v>#N/A</v>
      </c>
      <c r="FJ82" s="207" t="e">
        <f t="shared" si="65"/>
        <v>#N/A</v>
      </c>
      <c r="FK82" s="207" t="e">
        <f t="shared" si="108"/>
        <v>#N/A</v>
      </c>
      <c r="FL82" s="207" t="e">
        <f t="shared" si="88"/>
        <v>#N/A</v>
      </c>
      <c r="FM82" s="207" t="e">
        <f t="shared" si="88"/>
        <v>#N/A</v>
      </c>
      <c r="FN82" s="207" t="e">
        <f t="shared" si="88"/>
        <v>#N/A</v>
      </c>
      <c r="FO82" s="207" t="e">
        <f t="shared" si="88"/>
        <v>#N/A</v>
      </c>
      <c r="FP82" s="207" t="e">
        <f t="shared" si="88"/>
        <v>#N/A</v>
      </c>
      <c r="FQ82" s="207" t="e">
        <f t="shared" si="88"/>
        <v>#N/A</v>
      </c>
      <c r="FR82" s="207" t="e">
        <f t="shared" si="88"/>
        <v>#N/A</v>
      </c>
      <c r="FS82" s="207" t="e">
        <f t="shared" si="76"/>
        <v>#N/A</v>
      </c>
      <c r="FT82" s="207" t="e">
        <f t="shared" si="76"/>
        <v>#N/A</v>
      </c>
      <c r="FU82" s="207" t="e">
        <f t="shared" si="76"/>
        <v>#N/A</v>
      </c>
      <c r="FV82" s="207" t="e">
        <f t="shared" si="76"/>
        <v>#N/A</v>
      </c>
      <c r="FW82" s="207" t="e">
        <f t="shared" si="74"/>
        <v>#N/A</v>
      </c>
      <c r="FX82" s="207" t="e">
        <f t="shared" si="74"/>
        <v>#N/A</v>
      </c>
      <c r="FY82" s="207" t="e">
        <f t="shared" si="111"/>
        <v>#N/A</v>
      </c>
      <c r="FZ82" s="207" t="e">
        <f t="shared" si="111"/>
        <v>#N/A</v>
      </c>
      <c r="GA82" s="207" t="e">
        <f t="shared" si="111"/>
        <v>#N/A</v>
      </c>
      <c r="GB82" s="207" t="e">
        <f t="shared" si="111"/>
        <v>#N/A</v>
      </c>
      <c r="GC82" s="207" t="e">
        <f t="shared" si="111"/>
        <v>#N/A</v>
      </c>
      <c r="GD82" s="207" t="e">
        <f t="shared" si="111"/>
        <v>#N/A</v>
      </c>
      <c r="GE82" s="207" t="e">
        <f t="shared" si="111"/>
        <v>#N/A</v>
      </c>
      <c r="GF82" s="207" t="e">
        <f t="shared" si="111"/>
        <v>#N/A</v>
      </c>
      <c r="GG82" s="207" t="e">
        <f t="shared" si="111"/>
        <v>#N/A</v>
      </c>
      <c r="GH82" s="207" t="e">
        <f t="shared" si="111"/>
        <v>#N/A</v>
      </c>
      <c r="GI82" s="207" t="e">
        <f t="shared" si="111"/>
        <v>#N/A</v>
      </c>
      <c r="GJ82" s="207" t="e">
        <f t="shared" si="111"/>
        <v>#N/A</v>
      </c>
      <c r="GK82" s="207" t="e">
        <f t="shared" si="111"/>
        <v>#N/A</v>
      </c>
      <c r="GL82" s="207" t="e">
        <f t="shared" si="78"/>
        <v>#N/A</v>
      </c>
      <c r="GM82" s="207" t="e">
        <f t="shared" si="78"/>
        <v>#N/A</v>
      </c>
      <c r="GN82" s="207" t="e">
        <f t="shared" si="78"/>
        <v>#N/A</v>
      </c>
      <c r="GO82" s="207" t="e">
        <f t="shared" si="78"/>
        <v>#N/A</v>
      </c>
      <c r="GP82" s="207" t="e">
        <f t="shared" si="78"/>
        <v>#N/A</v>
      </c>
      <c r="GQ82" s="207" t="e">
        <f t="shared" ref="GQ82:HA103" si="118">IF(ISNONTEXT($Q82),IF($G82="R",_xlfn.BETA.DIST(CT82,$M82,$N82,FALSE,$B82,$D82),_xlfn.BETA.DIST(CT82,$N82,$M82,FALSE,$B82,$D82)),NA())</f>
        <v>#N/A</v>
      </c>
      <c r="GR82" s="207" t="e">
        <f t="shared" si="118"/>
        <v>#N/A</v>
      </c>
      <c r="GS82" s="207" t="e">
        <f t="shared" si="118"/>
        <v>#N/A</v>
      </c>
      <c r="GT82" s="207" t="e">
        <f t="shared" si="118"/>
        <v>#N/A</v>
      </c>
      <c r="GU82" s="207" t="e">
        <f t="shared" si="118"/>
        <v>#N/A</v>
      </c>
      <c r="GV82" s="207" t="e">
        <f t="shared" si="118"/>
        <v>#N/A</v>
      </c>
      <c r="GW82" s="207" t="e">
        <f t="shared" si="118"/>
        <v>#N/A</v>
      </c>
      <c r="GX82" s="207" t="e">
        <f t="shared" si="118"/>
        <v>#N/A</v>
      </c>
      <c r="GY82" s="207" t="e">
        <f t="shared" si="118"/>
        <v>#N/A</v>
      </c>
      <c r="GZ82" s="207" t="e">
        <f t="shared" si="118"/>
        <v>#N/A</v>
      </c>
      <c r="HA82" s="207" t="e">
        <f t="shared" si="118"/>
        <v>#N/A</v>
      </c>
      <c r="HB82" s="207" t="e">
        <f t="shared" si="106"/>
        <v>#N/A</v>
      </c>
      <c r="HC82" s="207" t="e">
        <f t="shared" si="106"/>
        <v>#N/A</v>
      </c>
      <c r="HD82" s="207" t="e">
        <f t="shared" si="98"/>
        <v>#N/A</v>
      </c>
      <c r="HE82" s="207" t="e">
        <f t="shared" si="77"/>
        <v>#N/A</v>
      </c>
      <c r="HF82" s="207" t="e">
        <f t="shared" si="77"/>
        <v>#N/A</v>
      </c>
      <c r="HG82" s="207" t="e">
        <f t="shared" si="77"/>
        <v>#N/A</v>
      </c>
      <c r="HH82" s="207" t="e">
        <f t="shared" si="77"/>
        <v>#N/A</v>
      </c>
      <c r="HI82" s="207" t="e">
        <f t="shared" si="77"/>
        <v>#N/A</v>
      </c>
      <c r="HJ82" s="207" t="e">
        <f t="shared" si="77"/>
        <v>#N/A</v>
      </c>
      <c r="HK82" s="207" t="e">
        <f t="shared" si="77"/>
        <v>#N/A</v>
      </c>
      <c r="HL82" s="207" t="e">
        <f t="shared" si="77"/>
        <v>#N/A</v>
      </c>
      <c r="HM82" s="207" t="e">
        <f t="shared" si="77"/>
        <v>#N/A</v>
      </c>
      <c r="HN82" s="207" t="e">
        <f t="shared" si="77"/>
        <v>#N/A</v>
      </c>
      <c r="HO82" s="207" t="e">
        <f t="shared" si="77"/>
        <v>#N/A</v>
      </c>
      <c r="HP82" s="207" t="e">
        <f t="shared" si="77"/>
        <v>#N/A</v>
      </c>
      <c r="HQ82" s="207" t="e">
        <f t="shared" si="107"/>
        <v>#N/A</v>
      </c>
      <c r="HR82" s="207" t="e">
        <f t="shared" si="107"/>
        <v>#N/A</v>
      </c>
      <c r="HS82" s="207" t="e">
        <f t="shared" si="107"/>
        <v>#N/A</v>
      </c>
      <c r="HT82" s="207" t="e">
        <f t="shared" si="107"/>
        <v>#N/A</v>
      </c>
      <c r="HU82" s="207" t="e">
        <f t="shared" si="107"/>
        <v>#N/A</v>
      </c>
      <c r="HV82" s="207" t="e">
        <f t="shared" si="81"/>
        <v>#N/A</v>
      </c>
      <c r="HW82" s="207" t="e">
        <f t="shared" si="79"/>
        <v>#N/A</v>
      </c>
      <c r="HX82" s="207" t="e">
        <f t="shared" si="66"/>
        <v>#N/A</v>
      </c>
      <c r="HY82" s="207" t="e">
        <f t="shared" si="63"/>
        <v>#N/A</v>
      </c>
      <c r="HZ82" s="207" t="e">
        <f t="shared" si="63"/>
        <v>#N/A</v>
      </c>
      <c r="IA82" s="207" t="e">
        <f t="shared" si="45"/>
        <v>#N/A</v>
      </c>
      <c r="IB82" s="207" t="e">
        <f t="shared" si="45"/>
        <v>#N/A</v>
      </c>
    </row>
    <row r="83" spans="1:236" hidden="1" x14ac:dyDescent="0.25">
      <c r="A83" s="22">
        <v>80</v>
      </c>
      <c r="B83" s="124"/>
      <c r="C83" s="124"/>
      <c r="D83" s="124"/>
      <c r="E83" s="119" t="str">
        <f t="shared" si="99"/>
        <v/>
      </c>
      <c r="F83" s="23" t="str">
        <f t="shared" si="100"/>
        <v/>
      </c>
      <c r="G83" s="24" t="str">
        <f t="shared" si="101"/>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91"/>
        <v/>
      </c>
      <c r="K83" s="26"/>
      <c r="L83" s="24" t="str">
        <f>IF(OR(F83="",K83=""),"",MATCH(K83,Confidence!$A$1:$A$10,0))</f>
        <v/>
      </c>
      <c r="M83" s="27" t="str">
        <f t="shared" si="92"/>
        <v/>
      </c>
      <c r="N83" s="27" t="str">
        <f t="shared" si="93"/>
        <v/>
      </c>
      <c r="O83" s="24"/>
      <c r="P83" s="111" t="str">
        <f t="shared" si="94"/>
        <v/>
      </c>
      <c r="Q83" s="111" t="str">
        <f t="shared" si="95"/>
        <v/>
      </c>
      <c r="R83" s="39" t="str">
        <f t="shared" si="96"/>
        <v/>
      </c>
      <c r="S83" s="124"/>
      <c r="T83" s="218" t="str">
        <f>IF(AND(B83&gt;0,C83&gt;0,D83&gt;0,M83&gt;0,N83&gt;0,S83&gt;0,NOT(K83="")),ABS(VLOOKUP($S$1,VLookups!$A$28:$B$29,2,FALSE)-_xlfn.BETA.DIST(S83,IF(G83="L",N83,M83),IF(G83="L",M83,N83),TRUE,B83,D83)),"")</f>
        <v/>
      </c>
      <c r="U83" s="121" t="str">
        <f>IF(OR($M83="",$N83=""),"",_xlfn.BETA.INV(ABS(VLOOKUP($S$1,VLookups!$A$28:$B$29,2,FALSE)-U$3),IF($G83="L",$N83,$M83),IF($G83="L",$M83,$N83),$B83,$D83))</f>
        <v/>
      </c>
      <c r="V83" s="122" t="str">
        <f>IF(OR($M83="",$N83=""),"",_xlfn.BETA.INV(ABS(VLOOKUP($S$1,VLookups!$A$28:$B$29,2,FALSE)-V$3),IF($G83="L",$N83,$M83),IF($G83="L",$M83,$N83),$B83,$D83))</f>
        <v/>
      </c>
      <c r="W83" s="121" t="str">
        <f>IF(OR($M83="",$N83=""),"",_xlfn.BETA.INV(ABS(VLOOKUP($S$1,VLookups!$A$28:$B$29,2,FALSE)-W$3),IF($G83="L",$N83,$M83),IF($G83="L",$M83,$N83),$B83,$D83))</f>
        <v/>
      </c>
      <c r="X83" s="122" t="str">
        <f>IF(OR($M83="",$N83=""),"",_xlfn.BETA.INV(ABS(VLOOKUP($S$1,VLookups!$A$28:$B$29,2,FALSE)-X$3),IF($G83="L",$N83,$M83),IF($G83="L",$M83,$N83),$B83,$D83))</f>
        <v/>
      </c>
      <c r="Y83" s="121" t="str">
        <f>IF(OR($M83="",$N83=""),"",_xlfn.BETA.INV(ABS(VLOOKUP($S$1,VLookups!$A$28:$B$29,2,FALSE)-Y$3),IF($G83="L",$N83,$M83),IF($G83="L",$M83,$N83),$B83,$D83))</f>
        <v/>
      </c>
      <c r="Z83" s="122" t="str">
        <f>IF(OR($M83="",$N83=""),"",_xlfn.BETA.INV(ABS(VLOOKUP($S$1,VLookups!$A$28:$B$29,2,FALSE)-Z$3),IF($G83="L",$N83,$M83),IF($G83="L",$M83,$N83),$B83,$D83))</f>
        <v/>
      </c>
      <c r="AA83" s="121" t="str">
        <f>IF(OR($M83="",$N83=""),"",_xlfn.BETA.INV(ABS(VLOOKUP($S$1,VLookups!$A$28:$B$29,2,FALSE)-AA$3),IF($G83="L",$N83,$M83),IF($G83="L",$M83,$N83),$B83,$D83))</f>
        <v/>
      </c>
      <c r="AB83" s="122" t="str">
        <f>IF(OR($M83="",$N83=""),"",_xlfn.BETA.INV(ABS(VLOOKUP($S$1,VLookups!$A$28:$B$29,2,FALSE)-AB$3),IF($G83="L",$N83,$M83),IF($G83="L",$M83,$N83),$B83,$D83))</f>
        <v/>
      </c>
      <c r="AC83" s="121" t="str">
        <f>IF(OR($M83="",$N83=""),"",_xlfn.BETA.INV(ABS(VLOOKUP($S$1,VLookups!$A$28:$B$29,2,FALSE)-AC$3),IF($G83="L",$N83,$M83),IF($G83="L",$M83,$N83),$B83,$D83))</f>
        <v/>
      </c>
      <c r="AD83" s="122" t="str">
        <f>IF(OR($M83="",$N83=""),"",_xlfn.BETA.INV(ABS(VLOOKUP($S$1,VLookups!$A$28:$B$29,2,FALSE)-AD$3),IF($G83="L",$N83,$M83),IF($G83="L",$M83,$N83),$B83,$D83))</f>
        <v/>
      </c>
      <c r="AE83" s="121" t="str">
        <f>IF(OR($M83="",$N83=""),"",_xlfn.BETA.INV(ABS(VLOOKUP($S$1,VLookups!$A$28:$B$29,2,FALSE)-AE$3),IF($G83="L",$N83,$M83),IF($G83="L",$M83,$N83),$B83,$D83))</f>
        <v/>
      </c>
      <c r="AF83" s="122" t="str">
        <f>IF(OR($M83="",$N83=""),"",_xlfn.BETA.INV(ABS(VLOOKUP($S$1,VLookups!$A$28:$B$29,2,FALSE)-AF$3),IF($G83="L",$N83,$M83),IF($G83="L",$M83,$N83),$B83,$D83))</f>
        <v/>
      </c>
      <c r="AG83" s="17"/>
      <c r="AH83" s="208" t="str">
        <f t="shared" si="102"/>
        <v/>
      </c>
      <c r="AI83" s="206" t="str">
        <f t="shared" si="103"/>
        <v/>
      </c>
      <c r="AJ83" s="190" t="str">
        <f t="shared" si="117"/>
        <v/>
      </c>
      <c r="AK83" s="190" t="str">
        <f t="shared" si="117"/>
        <v/>
      </c>
      <c r="AL83" s="190" t="str">
        <f t="shared" si="117"/>
        <v/>
      </c>
      <c r="AM83" s="190" t="str">
        <f t="shared" si="117"/>
        <v/>
      </c>
      <c r="AN83" s="190" t="str">
        <f t="shared" si="117"/>
        <v/>
      </c>
      <c r="AO83" s="190" t="str">
        <f t="shared" si="117"/>
        <v/>
      </c>
      <c r="AP83" s="190" t="str">
        <f t="shared" si="117"/>
        <v/>
      </c>
      <c r="AQ83" s="190" t="str">
        <f t="shared" si="117"/>
        <v/>
      </c>
      <c r="AR83" s="190" t="str">
        <f t="shared" si="117"/>
        <v/>
      </c>
      <c r="AS83" s="190" t="str">
        <f t="shared" si="117"/>
        <v/>
      </c>
      <c r="AT83" s="190" t="str">
        <f t="shared" si="117"/>
        <v/>
      </c>
      <c r="AU83" s="190" t="str">
        <f t="shared" si="117"/>
        <v/>
      </c>
      <c r="AV83" s="190" t="str">
        <f t="shared" si="117"/>
        <v/>
      </c>
      <c r="AW83" s="190" t="str">
        <f t="shared" si="117"/>
        <v/>
      </c>
      <c r="AX83" s="190" t="str">
        <f t="shared" si="117"/>
        <v/>
      </c>
      <c r="AY83" s="190" t="str">
        <f t="shared" si="117"/>
        <v/>
      </c>
      <c r="AZ83" s="190" t="str">
        <f t="shared" si="117"/>
        <v/>
      </c>
      <c r="BA83" s="190" t="str">
        <f t="shared" si="117"/>
        <v/>
      </c>
      <c r="BB83" s="190" t="str">
        <f t="shared" si="117"/>
        <v/>
      </c>
      <c r="BC83" s="190" t="str">
        <f t="shared" si="117"/>
        <v/>
      </c>
      <c r="BD83" s="190" t="str">
        <f t="shared" si="117"/>
        <v/>
      </c>
      <c r="BE83" s="190" t="str">
        <f t="shared" si="117"/>
        <v/>
      </c>
      <c r="BF83" s="190" t="str">
        <f t="shared" si="117"/>
        <v/>
      </c>
      <c r="BG83" s="190" t="str">
        <f t="shared" si="117"/>
        <v/>
      </c>
      <c r="BH83" s="190" t="str">
        <f t="shared" si="117"/>
        <v/>
      </c>
      <c r="BI83" s="190" t="str">
        <f t="shared" si="117"/>
        <v/>
      </c>
      <c r="BJ83" s="190" t="str">
        <f t="shared" si="117"/>
        <v/>
      </c>
      <c r="BK83" s="190" t="str">
        <f t="shared" si="117"/>
        <v/>
      </c>
      <c r="BL83" s="190" t="str">
        <f t="shared" si="117"/>
        <v/>
      </c>
      <c r="BM83" s="190" t="str">
        <f t="shared" si="117"/>
        <v/>
      </c>
      <c r="BN83" s="190" t="str">
        <f t="shared" si="117"/>
        <v/>
      </c>
      <c r="BO83" s="190" t="str">
        <f t="shared" si="117"/>
        <v/>
      </c>
      <c r="BP83" s="190" t="str">
        <f t="shared" si="117"/>
        <v/>
      </c>
      <c r="BQ83" s="190" t="str">
        <f t="shared" si="117"/>
        <v/>
      </c>
      <c r="BR83" s="190" t="str">
        <f t="shared" si="117"/>
        <v/>
      </c>
      <c r="BS83" s="190" t="str">
        <f t="shared" si="117"/>
        <v/>
      </c>
      <c r="BT83" s="190" t="str">
        <f t="shared" si="117"/>
        <v/>
      </c>
      <c r="BU83" s="190" t="str">
        <f t="shared" si="117"/>
        <v/>
      </c>
      <c r="BV83" s="190" t="str">
        <f t="shared" si="117"/>
        <v/>
      </c>
      <c r="BW83" s="190" t="str">
        <f t="shared" si="117"/>
        <v/>
      </c>
      <c r="BX83" s="190" t="str">
        <f t="shared" si="117"/>
        <v/>
      </c>
      <c r="BY83" s="190" t="str">
        <f t="shared" si="117"/>
        <v/>
      </c>
      <c r="BZ83" s="190" t="str">
        <f t="shared" si="117"/>
        <v/>
      </c>
      <c r="CA83" s="190" t="str">
        <f t="shared" si="117"/>
        <v/>
      </c>
      <c r="CB83" s="190" t="str">
        <f t="shared" si="117"/>
        <v/>
      </c>
      <c r="CC83" s="190" t="str">
        <f t="shared" si="117"/>
        <v/>
      </c>
      <c r="CD83" s="190" t="str">
        <f t="shared" si="117"/>
        <v/>
      </c>
      <c r="CE83" s="190" t="str">
        <f t="shared" si="117"/>
        <v/>
      </c>
      <c r="CF83" s="190" t="str">
        <f t="shared" si="117"/>
        <v/>
      </c>
      <c r="CG83" s="190" t="str">
        <f t="shared" si="117"/>
        <v/>
      </c>
      <c r="CH83" s="190" t="str">
        <f t="shared" si="117"/>
        <v/>
      </c>
      <c r="CI83" s="190" t="str">
        <f t="shared" si="117"/>
        <v/>
      </c>
      <c r="CJ83" s="190" t="str">
        <f t="shared" si="117"/>
        <v/>
      </c>
      <c r="CK83" s="190" t="str">
        <f t="shared" si="117"/>
        <v/>
      </c>
      <c r="CL83" s="190" t="str">
        <f t="shared" si="117"/>
        <v/>
      </c>
      <c r="CM83" s="190" t="str">
        <f t="shared" si="117"/>
        <v/>
      </c>
      <c r="CN83" s="190" t="str">
        <f t="shared" si="117"/>
        <v/>
      </c>
      <c r="CO83" s="190" t="str">
        <f t="shared" si="117"/>
        <v/>
      </c>
      <c r="CP83" s="190" t="str">
        <f t="shared" si="117"/>
        <v/>
      </c>
      <c r="CQ83" s="190" t="str">
        <f t="shared" si="117"/>
        <v/>
      </c>
      <c r="CR83" s="190" t="str">
        <f t="shared" si="117"/>
        <v/>
      </c>
      <c r="CS83" s="190" t="str">
        <f t="shared" si="117"/>
        <v/>
      </c>
      <c r="CT83" s="190" t="str">
        <f t="shared" si="117"/>
        <v/>
      </c>
      <c r="CU83" s="190" t="str">
        <f t="shared" si="117"/>
        <v/>
      </c>
      <c r="CV83" s="190" t="str">
        <f t="shared" si="113"/>
        <v/>
      </c>
      <c r="CW83" s="190" t="str">
        <f t="shared" si="113"/>
        <v/>
      </c>
      <c r="CX83" s="190" t="str">
        <f t="shared" si="113"/>
        <v/>
      </c>
      <c r="CY83" s="190" t="str">
        <f t="shared" si="113"/>
        <v/>
      </c>
      <c r="CZ83" s="190" t="str">
        <f t="shared" si="113"/>
        <v/>
      </c>
      <c r="DA83" s="190" t="str">
        <f t="shared" si="113"/>
        <v/>
      </c>
      <c r="DB83" s="190" t="str">
        <f t="shared" si="113"/>
        <v/>
      </c>
      <c r="DC83" s="190" t="str">
        <f t="shared" si="113"/>
        <v/>
      </c>
      <c r="DD83" s="190" t="str">
        <f t="shared" si="113"/>
        <v/>
      </c>
      <c r="DE83" s="190" t="str">
        <f t="shared" ref="DE83:ED83" si="119">IF(ISNONTEXT($AH83),DD83+$AH83,"")</f>
        <v/>
      </c>
      <c r="DF83" s="190" t="str">
        <f t="shared" si="119"/>
        <v/>
      </c>
      <c r="DG83" s="190" t="str">
        <f t="shared" si="119"/>
        <v/>
      </c>
      <c r="DH83" s="190" t="str">
        <f t="shared" si="119"/>
        <v/>
      </c>
      <c r="DI83" s="190" t="str">
        <f t="shared" si="119"/>
        <v/>
      </c>
      <c r="DJ83" s="190" t="str">
        <f t="shared" si="119"/>
        <v/>
      </c>
      <c r="DK83" s="190" t="str">
        <f t="shared" si="119"/>
        <v/>
      </c>
      <c r="DL83" s="190" t="str">
        <f t="shared" si="119"/>
        <v/>
      </c>
      <c r="DM83" s="190" t="str">
        <f t="shared" si="119"/>
        <v/>
      </c>
      <c r="DN83" s="190" t="str">
        <f t="shared" si="119"/>
        <v/>
      </c>
      <c r="DO83" s="190" t="str">
        <f t="shared" si="119"/>
        <v/>
      </c>
      <c r="DP83" s="190" t="str">
        <f t="shared" si="119"/>
        <v/>
      </c>
      <c r="DQ83" s="190" t="str">
        <f t="shared" si="119"/>
        <v/>
      </c>
      <c r="DR83" s="190" t="str">
        <f t="shared" si="119"/>
        <v/>
      </c>
      <c r="DS83" s="190" t="str">
        <f t="shared" si="119"/>
        <v/>
      </c>
      <c r="DT83" s="190" t="str">
        <f t="shared" si="119"/>
        <v/>
      </c>
      <c r="DU83" s="190" t="str">
        <f t="shared" si="119"/>
        <v/>
      </c>
      <c r="DV83" s="190" t="str">
        <f t="shared" si="119"/>
        <v/>
      </c>
      <c r="DW83" s="190" t="str">
        <f t="shared" si="119"/>
        <v/>
      </c>
      <c r="DX83" s="190" t="str">
        <f t="shared" si="119"/>
        <v/>
      </c>
      <c r="DY83" s="190" t="str">
        <f t="shared" si="119"/>
        <v/>
      </c>
      <c r="DZ83" s="190" t="str">
        <f t="shared" si="119"/>
        <v/>
      </c>
      <c r="EA83" s="190" t="str">
        <f t="shared" si="119"/>
        <v/>
      </c>
      <c r="EB83" s="190" t="str">
        <f t="shared" si="119"/>
        <v/>
      </c>
      <c r="EC83" s="190" t="str">
        <f t="shared" si="119"/>
        <v/>
      </c>
      <c r="ED83" s="190" t="str">
        <f t="shared" si="119"/>
        <v/>
      </c>
      <c r="EE83" s="206" t="str">
        <f t="shared" si="105"/>
        <v/>
      </c>
      <c r="EF83" s="207" t="e">
        <f t="shared" si="115"/>
        <v>#N/A</v>
      </c>
      <c r="EG83" s="207" t="e">
        <f t="shared" si="115"/>
        <v>#N/A</v>
      </c>
      <c r="EH83" s="207" t="e">
        <f t="shared" si="115"/>
        <v>#N/A</v>
      </c>
      <c r="EI83" s="207" t="e">
        <f t="shared" si="115"/>
        <v>#N/A</v>
      </c>
      <c r="EJ83" s="207" t="e">
        <f t="shared" si="115"/>
        <v>#N/A</v>
      </c>
      <c r="EK83" s="207" t="e">
        <f t="shared" si="115"/>
        <v>#N/A</v>
      </c>
      <c r="EL83" s="207" t="e">
        <f t="shared" si="115"/>
        <v>#N/A</v>
      </c>
      <c r="EM83" s="207" t="e">
        <f t="shared" si="115"/>
        <v>#N/A</v>
      </c>
      <c r="EN83" s="207" t="e">
        <f t="shared" si="115"/>
        <v>#N/A</v>
      </c>
      <c r="EO83" s="207" t="e">
        <f t="shared" si="115"/>
        <v>#N/A</v>
      </c>
      <c r="EP83" s="207" t="e">
        <f t="shared" si="115"/>
        <v>#N/A</v>
      </c>
      <c r="EQ83" s="207" t="e">
        <f t="shared" si="115"/>
        <v>#N/A</v>
      </c>
      <c r="ER83" s="207" t="e">
        <f t="shared" si="115"/>
        <v>#N/A</v>
      </c>
      <c r="ES83" s="207" t="e">
        <f t="shared" si="115"/>
        <v>#N/A</v>
      </c>
      <c r="ET83" s="207" t="e">
        <f t="shared" si="115"/>
        <v>#N/A</v>
      </c>
      <c r="EU83" s="207" t="e">
        <f t="shared" si="65"/>
        <v>#N/A</v>
      </c>
      <c r="EV83" s="207" t="e">
        <f t="shared" si="65"/>
        <v>#N/A</v>
      </c>
      <c r="EW83" s="207" t="e">
        <f t="shared" si="65"/>
        <v>#N/A</v>
      </c>
      <c r="EX83" s="207" t="e">
        <f t="shared" si="65"/>
        <v>#N/A</v>
      </c>
      <c r="EY83" s="207" t="e">
        <f t="shared" si="65"/>
        <v>#N/A</v>
      </c>
      <c r="EZ83" s="207" t="e">
        <f t="shared" si="65"/>
        <v>#N/A</v>
      </c>
      <c r="FA83" s="207" t="e">
        <f t="shared" si="65"/>
        <v>#N/A</v>
      </c>
      <c r="FB83" s="207" t="e">
        <f t="shared" si="65"/>
        <v>#N/A</v>
      </c>
      <c r="FC83" s="207" t="e">
        <f t="shared" si="65"/>
        <v>#N/A</v>
      </c>
      <c r="FD83" s="207" t="e">
        <f t="shared" si="65"/>
        <v>#N/A</v>
      </c>
      <c r="FE83" s="207" t="e">
        <f t="shared" si="65"/>
        <v>#N/A</v>
      </c>
      <c r="FF83" s="207" t="e">
        <f t="shared" si="65"/>
        <v>#N/A</v>
      </c>
      <c r="FG83" s="207" t="e">
        <f t="shared" si="65"/>
        <v>#N/A</v>
      </c>
      <c r="FH83" s="207" t="e">
        <f t="shared" si="65"/>
        <v>#N/A</v>
      </c>
      <c r="FI83" s="207" t="e">
        <f t="shared" si="65"/>
        <v>#N/A</v>
      </c>
      <c r="FJ83" s="207" t="e">
        <f t="shared" si="65"/>
        <v>#N/A</v>
      </c>
      <c r="FK83" s="207" t="e">
        <f t="shared" si="108"/>
        <v>#N/A</v>
      </c>
      <c r="FL83" s="207" t="e">
        <f t="shared" si="88"/>
        <v>#N/A</v>
      </c>
      <c r="FM83" s="207" t="e">
        <f t="shared" si="88"/>
        <v>#N/A</v>
      </c>
      <c r="FN83" s="207" t="e">
        <f t="shared" si="88"/>
        <v>#N/A</v>
      </c>
      <c r="FO83" s="207" t="e">
        <f t="shared" si="88"/>
        <v>#N/A</v>
      </c>
      <c r="FP83" s="207" t="e">
        <f t="shared" si="88"/>
        <v>#N/A</v>
      </c>
      <c r="FQ83" s="207" t="e">
        <f t="shared" si="88"/>
        <v>#N/A</v>
      </c>
      <c r="FR83" s="207" t="e">
        <f t="shared" si="88"/>
        <v>#N/A</v>
      </c>
      <c r="FS83" s="207" t="e">
        <f t="shared" si="76"/>
        <v>#N/A</v>
      </c>
      <c r="FT83" s="207" t="e">
        <f t="shared" si="76"/>
        <v>#N/A</v>
      </c>
      <c r="FU83" s="207" t="e">
        <f t="shared" si="76"/>
        <v>#N/A</v>
      </c>
      <c r="FV83" s="207" t="e">
        <f t="shared" si="76"/>
        <v>#N/A</v>
      </c>
      <c r="FW83" s="207" t="e">
        <f t="shared" si="74"/>
        <v>#N/A</v>
      </c>
      <c r="FX83" s="207" t="e">
        <f t="shared" si="74"/>
        <v>#N/A</v>
      </c>
      <c r="FY83" s="207" t="e">
        <f t="shared" si="111"/>
        <v>#N/A</v>
      </c>
      <c r="FZ83" s="207" t="e">
        <f t="shared" si="111"/>
        <v>#N/A</v>
      </c>
      <c r="GA83" s="207" t="e">
        <f t="shared" si="111"/>
        <v>#N/A</v>
      </c>
      <c r="GB83" s="207" t="e">
        <f t="shared" si="111"/>
        <v>#N/A</v>
      </c>
      <c r="GC83" s="207" t="e">
        <f t="shared" si="111"/>
        <v>#N/A</v>
      </c>
      <c r="GD83" s="207" t="e">
        <f t="shared" si="111"/>
        <v>#N/A</v>
      </c>
      <c r="GE83" s="207" t="e">
        <f t="shared" si="111"/>
        <v>#N/A</v>
      </c>
      <c r="GF83" s="207" t="e">
        <f t="shared" si="111"/>
        <v>#N/A</v>
      </c>
      <c r="GG83" s="207" t="e">
        <f t="shared" si="111"/>
        <v>#N/A</v>
      </c>
      <c r="GH83" s="207" t="e">
        <f t="shared" si="111"/>
        <v>#N/A</v>
      </c>
      <c r="GI83" s="207" t="e">
        <f t="shared" si="111"/>
        <v>#N/A</v>
      </c>
      <c r="GJ83" s="207" t="e">
        <f t="shared" si="111"/>
        <v>#N/A</v>
      </c>
      <c r="GK83" s="207" t="e">
        <f t="shared" si="111"/>
        <v>#N/A</v>
      </c>
      <c r="GL83" s="207" t="e">
        <f t="shared" si="111"/>
        <v>#N/A</v>
      </c>
      <c r="GM83" s="207" t="e">
        <f t="shared" si="111"/>
        <v>#N/A</v>
      </c>
      <c r="GN83" s="207" t="e">
        <f t="shared" si="111"/>
        <v>#N/A</v>
      </c>
      <c r="GO83" s="207" t="e">
        <f t="shared" ref="GO83:GP103" si="120">IF(ISNONTEXT($Q83),IF($G83="R",_xlfn.BETA.DIST(CR83,$M83,$N83,FALSE,$B83,$D83),_xlfn.BETA.DIST(CR83,$N83,$M83,FALSE,$B83,$D83)),NA())</f>
        <v>#N/A</v>
      </c>
      <c r="GP83" s="207" t="e">
        <f t="shared" si="120"/>
        <v>#N/A</v>
      </c>
      <c r="GQ83" s="207" t="e">
        <f t="shared" si="118"/>
        <v>#N/A</v>
      </c>
      <c r="GR83" s="207" t="e">
        <f t="shared" si="118"/>
        <v>#N/A</v>
      </c>
      <c r="GS83" s="207" t="e">
        <f t="shared" si="118"/>
        <v>#N/A</v>
      </c>
      <c r="GT83" s="207" t="e">
        <f t="shared" si="118"/>
        <v>#N/A</v>
      </c>
      <c r="GU83" s="207" t="e">
        <f t="shared" si="118"/>
        <v>#N/A</v>
      </c>
      <c r="GV83" s="207" t="e">
        <f t="shared" si="118"/>
        <v>#N/A</v>
      </c>
      <c r="GW83" s="207" t="e">
        <f t="shared" si="118"/>
        <v>#N/A</v>
      </c>
      <c r="GX83" s="207" t="e">
        <f t="shared" si="118"/>
        <v>#N/A</v>
      </c>
      <c r="GY83" s="207" t="e">
        <f t="shared" si="118"/>
        <v>#N/A</v>
      </c>
      <c r="GZ83" s="207" t="e">
        <f t="shared" si="118"/>
        <v>#N/A</v>
      </c>
      <c r="HA83" s="207" t="e">
        <f t="shared" si="118"/>
        <v>#N/A</v>
      </c>
      <c r="HB83" s="207" t="e">
        <f t="shared" si="106"/>
        <v>#N/A</v>
      </c>
      <c r="HC83" s="207" t="e">
        <f t="shared" si="106"/>
        <v>#N/A</v>
      </c>
      <c r="HD83" s="207" t="e">
        <f t="shared" si="98"/>
        <v>#N/A</v>
      </c>
      <c r="HE83" s="207" t="e">
        <f t="shared" si="77"/>
        <v>#N/A</v>
      </c>
      <c r="HF83" s="207" t="e">
        <f t="shared" si="77"/>
        <v>#N/A</v>
      </c>
      <c r="HG83" s="207" t="e">
        <f t="shared" si="77"/>
        <v>#N/A</v>
      </c>
      <c r="HH83" s="207" t="e">
        <f t="shared" si="77"/>
        <v>#N/A</v>
      </c>
      <c r="HI83" s="207" t="e">
        <f t="shared" si="77"/>
        <v>#N/A</v>
      </c>
      <c r="HJ83" s="207" t="e">
        <f t="shared" si="77"/>
        <v>#N/A</v>
      </c>
      <c r="HK83" s="207" t="e">
        <f t="shared" si="77"/>
        <v>#N/A</v>
      </c>
      <c r="HL83" s="207" t="e">
        <f t="shared" si="77"/>
        <v>#N/A</v>
      </c>
      <c r="HM83" s="207" t="e">
        <f t="shared" si="77"/>
        <v>#N/A</v>
      </c>
      <c r="HN83" s="207" t="e">
        <f t="shared" si="77"/>
        <v>#N/A</v>
      </c>
      <c r="HO83" s="207" t="e">
        <f t="shared" si="77"/>
        <v>#N/A</v>
      </c>
      <c r="HP83" s="207" t="e">
        <f t="shared" si="77"/>
        <v>#N/A</v>
      </c>
      <c r="HQ83" s="207" t="e">
        <f t="shared" si="107"/>
        <v>#N/A</v>
      </c>
      <c r="HR83" s="207" t="e">
        <f t="shared" si="107"/>
        <v>#N/A</v>
      </c>
      <c r="HS83" s="207" t="e">
        <f t="shared" si="107"/>
        <v>#N/A</v>
      </c>
      <c r="HT83" s="207" t="e">
        <f t="shared" si="107"/>
        <v>#N/A</v>
      </c>
      <c r="HU83" s="207" t="e">
        <f t="shared" si="107"/>
        <v>#N/A</v>
      </c>
      <c r="HV83" s="207" t="e">
        <f t="shared" si="81"/>
        <v>#N/A</v>
      </c>
      <c r="HW83" s="207" t="e">
        <f t="shared" si="79"/>
        <v>#N/A</v>
      </c>
      <c r="HX83" s="207" t="e">
        <f t="shared" si="66"/>
        <v>#N/A</v>
      </c>
      <c r="HY83" s="207" t="e">
        <f t="shared" si="63"/>
        <v>#N/A</v>
      </c>
      <c r="HZ83" s="207" t="e">
        <f t="shared" si="63"/>
        <v>#N/A</v>
      </c>
      <c r="IA83" s="207" t="e">
        <f t="shared" si="45"/>
        <v>#N/A</v>
      </c>
      <c r="IB83" s="207" t="e">
        <f t="shared" si="45"/>
        <v>#N/A</v>
      </c>
    </row>
    <row r="84" spans="1:236" hidden="1" x14ac:dyDescent="0.25">
      <c r="A84" s="22">
        <v>81</v>
      </c>
      <c r="B84" s="124"/>
      <c r="C84" s="124"/>
      <c r="D84" s="124"/>
      <c r="E84" s="119" t="str">
        <f t="shared" si="99"/>
        <v/>
      </c>
      <c r="F84" s="23" t="str">
        <f t="shared" si="100"/>
        <v/>
      </c>
      <c r="G84" s="24" t="str">
        <f t="shared" si="101"/>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91"/>
        <v/>
      </c>
      <c r="K84" s="26"/>
      <c r="L84" s="24" t="str">
        <f>IF(OR(F84="",K84=""),"",MATCH(K84,Confidence!$A$1:$A$10,0))</f>
        <v/>
      </c>
      <c r="M84" s="27" t="str">
        <f t="shared" si="92"/>
        <v/>
      </c>
      <c r="N84" s="27" t="str">
        <f t="shared" si="93"/>
        <v/>
      </c>
      <c r="O84" s="24"/>
      <c r="P84" s="111" t="str">
        <f t="shared" si="94"/>
        <v/>
      </c>
      <c r="Q84" s="111" t="str">
        <f t="shared" si="95"/>
        <v/>
      </c>
      <c r="R84" s="39" t="str">
        <f t="shared" si="96"/>
        <v/>
      </c>
      <c r="S84" s="124"/>
      <c r="T84" s="218" t="str">
        <f>IF(AND(B84&gt;0,C84&gt;0,D84&gt;0,M84&gt;0,N84&gt;0,S84&gt;0,NOT(K84="")),ABS(VLOOKUP($S$1,VLookups!$A$28:$B$29,2,FALSE)-_xlfn.BETA.DIST(S84,IF(G84="L",N84,M84),IF(G84="L",M84,N84),TRUE,B84,D84)),"")</f>
        <v/>
      </c>
      <c r="U84" s="121" t="str">
        <f>IF(OR($M84="",$N84=""),"",_xlfn.BETA.INV(ABS(VLOOKUP($S$1,VLookups!$A$28:$B$29,2,FALSE)-U$3),IF($G84="L",$N84,$M84),IF($G84="L",$M84,$N84),$B84,$D84))</f>
        <v/>
      </c>
      <c r="V84" s="122" t="str">
        <f>IF(OR($M84="",$N84=""),"",_xlfn.BETA.INV(ABS(VLOOKUP($S$1,VLookups!$A$28:$B$29,2,FALSE)-V$3),IF($G84="L",$N84,$M84),IF($G84="L",$M84,$N84),$B84,$D84))</f>
        <v/>
      </c>
      <c r="W84" s="121" t="str">
        <f>IF(OR($M84="",$N84=""),"",_xlfn.BETA.INV(ABS(VLOOKUP($S$1,VLookups!$A$28:$B$29,2,FALSE)-W$3),IF($G84="L",$N84,$M84),IF($G84="L",$M84,$N84),$B84,$D84))</f>
        <v/>
      </c>
      <c r="X84" s="122" t="str">
        <f>IF(OR($M84="",$N84=""),"",_xlfn.BETA.INV(ABS(VLOOKUP($S$1,VLookups!$A$28:$B$29,2,FALSE)-X$3),IF($G84="L",$N84,$M84),IF($G84="L",$M84,$N84),$B84,$D84))</f>
        <v/>
      </c>
      <c r="Y84" s="121" t="str">
        <f>IF(OR($M84="",$N84=""),"",_xlfn.BETA.INV(ABS(VLOOKUP($S$1,VLookups!$A$28:$B$29,2,FALSE)-Y$3),IF($G84="L",$N84,$M84),IF($G84="L",$M84,$N84),$B84,$D84))</f>
        <v/>
      </c>
      <c r="Z84" s="122" t="str">
        <f>IF(OR($M84="",$N84=""),"",_xlfn.BETA.INV(ABS(VLOOKUP($S$1,VLookups!$A$28:$B$29,2,FALSE)-Z$3),IF($G84="L",$N84,$M84),IF($G84="L",$M84,$N84),$B84,$D84))</f>
        <v/>
      </c>
      <c r="AA84" s="121" t="str">
        <f>IF(OR($M84="",$N84=""),"",_xlfn.BETA.INV(ABS(VLOOKUP($S$1,VLookups!$A$28:$B$29,2,FALSE)-AA$3),IF($G84="L",$N84,$M84),IF($G84="L",$M84,$N84),$B84,$D84))</f>
        <v/>
      </c>
      <c r="AB84" s="122" t="str">
        <f>IF(OR($M84="",$N84=""),"",_xlfn.BETA.INV(ABS(VLOOKUP($S$1,VLookups!$A$28:$B$29,2,FALSE)-AB$3),IF($G84="L",$N84,$M84),IF($G84="L",$M84,$N84),$B84,$D84))</f>
        <v/>
      </c>
      <c r="AC84" s="121" t="str">
        <f>IF(OR($M84="",$N84=""),"",_xlfn.BETA.INV(ABS(VLOOKUP($S$1,VLookups!$A$28:$B$29,2,FALSE)-AC$3),IF($G84="L",$N84,$M84),IF($G84="L",$M84,$N84),$B84,$D84))</f>
        <v/>
      </c>
      <c r="AD84" s="122" t="str">
        <f>IF(OR($M84="",$N84=""),"",_xlfn.BETA.INV(ABS(VLOOKUP($S$1,VLookups!$A$28:$B$29,2,FALSE)-AD$3),IF($G84="L",$N84,$M84),IF($G84="L",$M84,$N84),$B84,$D84))</f>
        <v/>
      </c>
      <c r="AE84" s="121" t="str">
        <f>IF(OR($M84="",$N84=""),"",_xlfn.BETA.INV(ABS(VLOOKUP($S$1,VLookups!$A$28:$B$29,2,FALSE)-AE$3),IF($G84="L",$N84,$M84),IF($G84="L",$M84,$N84),$B84,$D84))</f>
        <v/>
      </c>
      <c r="AF84" s="122" t="str">
        <f>IF(OR($M84="",$N84=""),"",_xlfn.BETA.INV(ABS(VLOOKUP($S$1,VLookups!$A$28:$B$29,2,FALSE)-AF$3),IF($G84="L",$N84,$M84),IF($G84="L",$M84,$N84),$B84,$D84))</f>
        <v/>
      </c>
      <c r="AG84" s="17"/>
      <c r="AH84" s="208" t="str">
        <f t="shared" si="102"/>
        <v/>
      </c>
      <c r="AI84" s="206" t="str">
        <f t="shared" si="103"/>
        <v/>
      </c>
      <c r="AJ84" s="190" t="str">
        <f t="shared" si="117"/>
        <v/>
      </c>
      <c r="AK84" s="190" t="str">
        <f t="shared" si="117"/>
        <v/>
      </c>
      <c r="AL84" s="190" t="str">
        <f t="shared" si="117"/>
        <v/>
      </c>
      <c r="AM84" s="190" t="str">
        <f t="shared" si="117"/>
        <v/>
      </c>
      <c r="AN84" s="190" t="str">
        <f t="shared" si="117"/>
        <v/>
      </c>
      <c r="AO84" s="190" t="str">
        <f t="shared" si="117"/>
        <v/>
      </c>
      <c r="AP84" s="190" t="str">
        <f t="shared" si="117"/>
        <v/>
      </c>
      <c r="AQ84" s="190" t="str">
        <f t="shared" si="117"/>
        <v/>
      </c>
      <c r="AR84" s="190" t="str">
        <f t="shared" si="117"/>
        <v/>
      </c>
      <c r="AS84" s="190" t="str">
        <f t="shared" si="117"/>
        <v/>
      </c>
      <c r="AT84" s="190" t="str">
        <f t="shared" si="117"/>
        <v/>
      </c>
      <c r="AU84" s="190" t="str">
        <f t="shared" si="117"/>
        <v/>
      </c>
      <c r="AV84" s="190" t="str">
        <f t="shared" si="117"/>
        <v/>
      </c>
      <c r="AW84" s="190" t="str">
        <f t="shared" si="117"/>
        <v/>
      </c>
      <c r="AX84" s="190" t="str">
        <f t="shared" si="117"/>
        <v/>
      </c>
      <c r="AY84" s="190" t="str">
        <f t="shared" si="117"/>
        <v/>
      </c>
      <c r="AZ84" s="190" t="str">
        <f t="shared" si="117"/>
        <v/>
      </c>
      <c r="BA84" s="190" t="str">
        <f t="shared" si="117"/>
        <v/>
      </c>
      <c r="BB84" s="190" t="str">
        <f t="shared" si="117"/>
        <v/>
      </c>
      <c r="BC84" s="190" t="str">
        <f t="shared" si="117"/>
        <v/>
      </c>
      <c r="BD84" s="190" t="str">
        <f t="shared" si="117"/>
        <v/>
      </c>
      <c r="BE84" s="190" t="str">
        <f t="shared" si="117"/>
        <v/>
      </c>
      <c r="BF84" s="190" t="str">
        <f t="shared" si="117"/>
        <v/>
      </c>
      <c r="BG84" s="190" t="str">
        <f t="shared" si="117"/>
        <v/>
      </c>
      <c r="BH84" s="190" t="str">
        <f t="shared" si="117"/>
        <v/>
      </c>
      <c r="BI84" s="190" t="str">
        <f t="shared" si="117"/>
        <v/>
      </c>
      <c r="BJ84" s="190" t="str">
        <f t="shared" si="117"/>
        <v/>
      </c>
      <c r="BK84" s="190" t="str">
        <f t="shared" si="117"/>
        <v/>
      </c>
      <c r="BL84" s="190" t="str">
        <f t="shared" si="117"/>
        <v/>
      </c>
      <c r="BM84" s="190" t="str">
        <f t="shared" si="117"/>
        <v/>
      </c>
      <c r="BN84" s="190" t="str">
        <f t="shared" si="117"/>
        <v/>
      </c>
      <c r="BO84" s="190" t="str">
        <f t="shared" si="117"/>
        <v/>
      </c>
      <c r="BP84" s="190" t="str">
        <f t="shared" si="117"/>
        <v/>
      </c>
      <c r="BQ84" s="190" t="str">
        <f t="shared" si="117"/>
        <v/>
      </c>
      <c r="BR84" s="190" t="str">
        <f t="shared" si="117"/>
        <v/>
      </c>
      <c r="BS84" s="190" t="str">
        <f t="shared" si="117"/>
        <v/>
      </c>
      <c r="BT84" s="190" t="str">
        <f t="shared" si="117"/>
        <v/>
      </c>
      <c r="BU84" s="190" t="str">
        <f t="shared" si="117"/>
        <v/>
      </c>
      <c r="BV84" s="190" t="str">
        <f t="shared" si="117"/>
        <v/>
      </c>
      <c r="BW84" s="190" t="str">
        <f t="shared" si="117"/>
        <v/>
      </c>
      <c r="BX84" s="190" t="str">
        <f t="shared" si="117"/>
        <v/>
      </c>
      <c r="BY84" s="190" t="str">
        <f t="shared" si="117"/>
        <v/>
      </c>
      <c r="BZ84" s="190" t="str">
        <f t="shared" si="117"/>
        <v/>
      </c>
      <c r="CA84" s="190" t="str">
        <f t="shared" si="117"/>
        <v/>
      </c>
      <c r="CB84" s="190" t="str">
        <f t="shared" si="117"/>
        <v/>
      </c>
      <c r="CC84" s="190" t="str">
        <f t="shared" si="117"/>
        <v/>
      </c>
      <c r="CD84" s="190" t="str">
        <f t="shared" si="117"/>
        <v/>
      </c>
      <c r="CE84" s="190" t="str">
        <f t="shared" si="117"/>
        <v/>
      </c>
      <c r="CF84" s="190" t="str">
        <f t="shared" si="117"/>
        <v/>
      </c>
      <c r="CG84" s="190" t="str">
        <f t="shared" si="117"/>
        <v/>
      </c>
      <c r="CH84" s="190" t="str">
        <f t="shared" si="117"/>
        <v/>
      </c>
      <c r="CI84" s="190" t="str">
        <f t="shared" si="117"/>
        <v/>
      </c>
      <c r="CJ84" s="190" t="str">
        <f t="shared" si="117"/>
        <v/>
      </c>
      <c r="CK84" s="190" t="str">
        <f t="shared" si="117"/>
        <v/>
      </c>
      <c r="CL84" s="190" t="str">
        <f t="shared" si="117"/>
        <v/>
      </c>
      <c r="CM84" s="190" t="str">
        <f t="shared" si="117"/>
        <v/>
      </c>
      <c r="CN84" s="190" t="str">
        <f t="shared" si="117"/>
        <v/>
      </c>
      <c r="CO84" s="190" t="str">
        <f t="shared" si="117"/>
        <v/>
      </c>
      <c r="CP84" s="190" t="str">
        <f t="shared" si="117"/>
        <v/>
      </c>
      <c r="CQ84" s="190" t="str">
        <f t="shared" si="117"/>
        <v/>
      </c>
      <c r="CR84" s="190" t="str">
        <f t="shared" si="117"/>
        <v/>
      </c>
      <c r="CS84" s="190" t="str">
        <f t="shared" si="117"/>
        <v/>
      </c>
      <c r="CT84" s="190" t="str">
        <f t="shared" si="117"/>
        <v/>
      </c>
      <c r="CU84" s="190" t="str">
        <f t="shared" ref="CU84:ED91" si="121">IF(ISNONTEXT($AH84),CT84+$AH84,"")</f>
        <v/>
      </c>
      <c r="CV84" s="190" t="str">
        <f t="shared" si="121"/>
        <v/>
      </c>
      <c r="CW84" s="190" t="str">
        <f t="shared" si="121"/>
        <v/>
      </c>
      <c r="CX84" s="190" t="str">
        <f t="shared" si="121"/>
        <v/>
      </c>
      <c r="CY84" s="190" t="str">
        <f t="shared" si="121"/>
        <v/>
      </c>
      <c r="CZ84" s="190" t="str">
        <f t="shared" si="121"/>
        <v/>
      </c>
      <c r="DA84" s="190" t="str">
        <f t="shared" si="121"/>
        <v/>
      </c>
      <c r="DB84" s="190" t="str">
        <f t="shared" si="121"/>
        <v/>
      </c>
      <c r="DC84" s="190" t="str">
        <f t="shared" si="121"/>
        <v/>
      </c>
      <c r="DD84" s="190" t="str">
        <f t="shared" si="121"/>
        <v/>
      </c>
      <c r="DE84" s="190" t="str">
        <f t="shared" si="121"/>
        <v/>
      </c>
      <c r="DF84" s="190" t="str">
        <f t="shared" si="121"/>
        <v/>
      </c>
      <c r="DG84" s="190" t="str">
        <f t="shared" si="121"/>
        <v/>
      </c>
      <c r="DH84" s="190" t="str">
        <f t="shared" si="121"/>
        <v/>
      </c>
      <c r="DI84" s="190" t="str">
        <f t="shared" si="121"/>
        <v/>
      </c>
      <c r="DJ84" s="190" t="str">
        <f t="shared" si="121"/>
        <v/>
      </c>
      <c r="DK84" s="190" t="str">
        <f t="shared" si="121"/>
        <v/>
      </c>
      <c r="DL84" s="190" t="str">
        <f t="shared" si="121"/>
        <v/>
      </c>
      <c r="DM84" s="190" t="str">
        <f t="shared" si="121"/>
        <v/>
      </c>
      <c r="DN84" s="190" t="str">
        <f t="shared" si="121"/>
        <v/>
      </c>
      <c r="DO84" s="190" t="str">
        <f t="shared" si="121"/>
        <v/>
      </c>
      <c r="DP84" s="190" t="str">
        <f t="shared" si="121"/>
        <v/>
      </c>
      <c r="DQ84" s="190" t="str">
        <f t="shared" si="121"/>
        <v/>
      </c>
      <c r="DR84" s="190" t="str">
        <f t="shared" si="121"/>
        <v/>
      </c>
      <c r="DS84" s="190" t="str">
        <f t="shared" si="121"/>
        <v/>
      </c>
      <c r="DT84" s="190" t="str">
        <f t="shared" si="121"/>
        <v/>
      </c>
      <c r="DU84" s="190" t="str">
        <f t="shared" si="121"/>
        <v/>
      </c>
      <c r="DV84" s="190" t="str">
        <f t="shared" si="121"/>
        <v/>
      </c>
      <c r="DW84" s="190" t="str">
        <f t="shared" si="121"/>
        <v/>
      </c>
      <c r="DX84" s="190" t="str">
        <f t="shared" si="121"/>
        <v/>
      </c>
      <c r="DY84" s="190" t="str">
        <f t="shared" si="121"/>
        <v/>
      </c>
      <c r="DZ84" s="190" t="str">
        <f t="shared" si="121"/>
        <v/>
      </c>
      <c r="EA84" s="190" t="str">
        <f t="shared" si="121"/>
        <v/>
      </c>
      <c r="EB84" s="190" t="str">
        <f t="shared" si="121"/>
        <v/>
      </c>
      <c r="EC84" s="190" t="str">
        <f t="shared" si="121"/>
        <v/>
      </c>
      <c r="ED84" s="190" t="str">
        <f t="shared" si="121"/>
        <v/>
      </c>
      <c r="EE84" s="206" t="str">
        <f t="shared" si="105"/>
        <v/>
      </c>
      <c r="EF84" s="207" t="e">
        <f t="shared" si="115"/>
        <v>#N/A</v>
      </c>
      <c r="EG84" s="207" t="e">
        <f t="shared" si="115"/>
        <v>#N/A</v>
      </c>
      <c r="EH84" s="207" t="e">
        <f t="shared" si="115"/>
        <v>#N/A</v>
      </c>
      <c r="EI84" s="207" t="e">
        <f t="shared" si="115"/>
        <v>#N/A</v>
      </c>
      <c r="EJ84" s="207" t="e">
        <f t="shared" si="115"/>
        <v>#N/A</v>
      </c>
      <c r="EK84" s="207" t="e">
        <f t="shared" si="115"/>
        <v>#N/A</v>
      </c>
      <c r="EL84" s="207" t="e">
        <f t="shared" si="115"/>
        <v>#N/A</v>
      </c>
      <c r="EM84" s="207" t="e">
        <f t="shared" si="115"/>
        <v>#N/A</v>
      </c>
      <c r="EN84" s="207" t="e">
        <f t="shared" si="115"/>
        <v>#N/A</v>
      </c>
      <c r="EO84" s="207" t="e">
        <f t="shared" si="115"/>
        <v>#N/A</v>
      </c>
      <c r="EP84" s="207" t="e">
        <f t="shared" si="115"/>
        <v>#N/A</v>
      </c>
      <c r="EQ84" s="207" t="e">
        <f t="shared" si="115"/>
        <v>#N/A</v>
      </c>
      <c r="ER84" s="207" t="e">
        <f t="shared" si="115"/>
        <v>#N/A</v>
      </c>
      <c r="ES84" s="207" t="e">
        <f t="shared" si="115"/>
        <v>#N/A</v>
      </c>
      <c r="ET84" s="207" t="e">
        <f t="shared" si="115"/>
        <v>#N/A</v>
      </c>
      <c r="EU84" s="207" t="e">
        <f t="shared" si="65"/>
        <v>#N/A</v>
      </c>
      <c r="EV84" s="207" t="e">
        <f t="shared" si="65"/>
        <v>#N/A</v>
      </c>
      <c r="EW84" s="207" t="e">
        <f t="shared" si="65"/>
        <v>#N/A</v>
      </c>
      <c r="EX84" s="207" t="e">
        <f t="shared" si="65"/>
        <v>#N/A</v>
      </c>
      <c r="EY84" s="207" t="e">
        <f t="shared" ref="EY84:FJ103" si="122">IF(ISNONTEXT($Q84),IF($G84="R",_xlfn.BETA.DIST(BB84,$M84,$N84,FALSE,$B84,$D84),_xlfn.BETA.DIST(BB84,$N84,$M84,FALSE,$B84,$D84)),NA())</f>
        <v>#N/A</v>
      </c>
      <c r="EZ84" s="207" t="e">
        <f t="shared" si="122"/>
        <v>#N/A</v>
      </c>
      <c r="FA84" s="207" t="e">
        <f t="shared" si="122"/>
        <v>#N/A</v>
      </c>
      <c r="FB84" s="207" t="e">
        <f t="shared" si="122"/>
        <v>#N/A</v>
      </c>
      <c r="FC84" s="207" t="e">
        <f t="shared" si="122"/>
        <v>#N/A</v>
      </c>
      <c r="FD84" s="207" t="e">
        <f t="shared" si="122"/>
        <v>#N/A</v>
      </c>
      <c r="FE84" s="207" t="e">
        <f t="shared" si="122"/>
        <v>#N/A</v>
      </c>
      <c r="FF84" s="207" t="e">
        <f t="shared" si="122"/>
        <v>#N/A</v>
      </c>
      <c r="FG84" s="207" t="e">
        <f t="shared" si="122"/>
        <v>#N/A</v>
      </c>
      <c r="FH84" s="207" t="e">
        <f t="shared" si="122"/>
        <v>#N/A</v>
      </c>
      <c r="FI84" s="207" t="e">
        <f t="shared" si="122"/>
        <v>#N/A</v>
      </c>
      <c r="FJ84" s="207" t="e">
        <f t="shared" si="122"/>
        <v>#N/A</v>
      </c>
      <c r="FK84" s="207" t="e">
        <f t="shared" si="108"/>
        <v>#N/A</v>
      </c>
      <c r="FL84" s="207" t="e">
        <f t="shared" si="88"/>
        <v>#N/A</v>
      </c>
      <c r="FM84" s="207" t="e">
        <f t="shared" si="88"/>
        <v>#N/A</v>
      </c>
      <c r="FN84" s="207" t="e">
        <f t="shared" si="88"/>
        <v>#N/A</v>
      </c>
      <c r="FO84" s="207" t="e">
        <f t="shared" si="88"/>
        <v>#N/A</v>
      </c>
      <c r="FP84" s="207" t="e">
        <f t="shared" si="88"/>
        <v>#N/A</v>
      </c>
      <c r="FQ84" s="207" t="e">
        <f t="shared" si="88"/>
        <v>#N/A</v>
      </c>
      <c r="FR84" s="207" t="e">
        <f t="shared" si="88"/>
        <v>#N/A</v>
      </c>
      <c r="FS84" s="207" t="e">
        <f t="shared" si="76"/>
        <v>#N/A</v>
      </c>
      <c r="FT84" s="207" t="e">
        <f t="shared" si="76"/>
        <v>#N/A</v>
      </c>
      <c r="FU84" s="207" t="e">
        <f t="shared" si="76"/>
        <v>#N/A</v>
      </c>
      <c r="FV84" s="207" t="e">
        <f t="shared" si="76"/>
        <v>#N/A</v>
      </c>
      <c r="FW84" s="207" t="e">
        <f t="shared" si="74"/>
        <v>#N/A</v>
      </c>
      <c r="FX84" s="207" t="e">
        <f t="shared" si="74"/>
        <v>#N/A</v>
      </c>
      <c r="FY84" s="207" t="e">
        <f t="shared" si="111"/>
        <v>#N/A</v>
      </c>
      <c r="FZ84" s="207" t="e">
        <f t="shared" si="111"/>
        <v>#N/A</v>
      </c>
      <c r="GA84" s="207" t="e">
        <f t="shared" si="111"/>
        <v>#N/A</v>
      </c>
      <c r="GB84" s="207" t="e">
        <f t="shared" si="111"/>
        <v>#N/A</v>
      </c>
      <c r="GC84" s="207" t="e">
        <f t="shared" si="111"/>
        <v>#N/A</v>
      </c>
      <c r="GD84" s="207" t="e">
        <f t="shared" si="111"/>
        <v>#N/A</v>
      </c>
      <c r="GE84" s="207" t="e">
        <f t="shared" si="111"/>
        <v>#N/A</v>
      </c>
      <c r="GF84" s="207" t="e">
        <f t="shared" si="111"/>
        <v>#N/A</v>
      </c>
      <c r="GG84" s="207" t="e">
        <f t="shared" si="111"/>
        <v>#N/A</v>
      </c>
      <c r="GH84" s="207" t="e">
        <f t="shared" si="111"/>
        <v>#N/A</v>
      </c>
      <c r="GI84" s="207" t="e">
        <f t="shared" si="111"/>
        <v>#N/A</v>
      </c>
      <c r="GJ84" s="207" t="e">
        <f t="shared" si="111"/>
        <v>#N/A</v>
      </c>
      <c r="GK84" s="207" t="e">
        <f t="shared" si="111"/>
        <v>#N/A</v>
      </c>
      <c r="GL84" s="207" t="e">
        <f t="shared" si="111"/>
        <v>#N/A</v>
      </c>
      <c r="GM84" s="207" t="e">
        <f t="shared" si="111"/>
        <v>#N/A</v>
      </c>
      <c r="GN84" s="207" t="e">
        <f t="shared" si="111"/>
        <v>#N/A</v>
      </c>
      <c r="GO84" s="207" t="e">
        <f t="shared" si="120"/>
        <v>#N/A</v>
      </c>
      <c r="GP84" s="207" t="e">
        <f t="shared" si="120"/>
        <v>#N/A</v>
      </c>
      <c r="GQ84" s="207" t="e">
        <f t="shared" si="118"/>
        <v>#N/A</v>
      </c>
      <c r="GR84" s="207" t="e">
        <f t="shared" si="118"/>
        <v>#N/A</v>
      </c>
      <c r="GS84" s="207" t="e">
        <f t="shared" si="118"/>
        <v>#N/A</v>
      </c>
      <c r="GT84" s="207" t="e">
        <f t="shared" si="118"/>
        <v>#N/A</v>
      </c>
      <c r="GU84" s="207" t="e">
        <f t="shared" si="118"/>
        <v>#N/A</v>
      </c>
      <c r="GV84" s="207" t="e">
        <f t="shared" si="118"/>
        <v>#N/A</v>
      </c>
      <c r="GW84" s="207" t="e">
        <f t="shared" si="118"/>
        <v>#N/A</v>
      </c>
      <c r="GX84" s="207" t="e">
        <f t="shared" si="118"/>
        <v>#N/A</v>
      </c>
      <c r="GY84" s="207" t="e">
        <f t="shared" si="118"/>
        <v>#N/A</v>
      </c>
      <c r="GZ84" s="207" t="e">
        <f t="shared" si="118"/>
        <v>#N/A</v>
      </c>
      <c r="HA84" s="207" t="e">
        <f t="shared" si="118"/>
        <v>#N/A</v>
      </c>
      <c r="HB84" s="207" t="e">
        <f t="shared" si="106"/>
        <v>#N/A</v>
      </c>
      <c r="HC84" s="207" t="e">
        <f t="shared" si="106"/>
        <v>#N/A</v>
      </c>
      <c r="HD84" s="207" t="e">
        <f t="shared" si="98"/>
        <v>#N/A</v>
      </c>
      <c r="HE84" s="207" t="e">
        <f t="shared" si="77"/>
        <v>#N/A</v>
      </c>
      <c r="HF84" s="207" t="e">
        <f t="shared" si="77"/>
        <v>#N/A</v>
      </c>
      <c r="HG84" s="207" t="e">
        <f t="shared" si="77"/>
        <v>#N/A</v>
      </c>
      <c r="HH84" s="207" t="e">
        <f t="shared" si="77"/>
        <v>#N/A</v>
      </c>
      <c r="HI84" s="207" t="e">
        <f t="shared" si="77"/>
        <v>#N/A</v>
      </c>
      <c r="HJ84" s="207" t="e">
        <f t="shared" si="77"/>
        <v>#N/A</v>
      </c>
      <c r="HK84" s="207" t="e">
        <f t="shared" si="77"/>
        <v>#N/A</v>
      </c>
      <c r="HL84" s="207" t="e">
        <f t="shared" si="77"/>
        <v>#N/A</v>
      </c>
      <c r="HM84" s="207" t="e">
        <f t="shared" si="77"/>
        <v>#N/A</v>
      </c>
      <c r="HN84" s="207" t="e">
        <f t="shared" si="77"/>
        <v>#N/A</v>
      </c>
      <c r="HO84" s="207" t="e">
        <f t="shared" si="77"/>
        <v>#N/A</v>
      </c>
      <c r="HP84" s="207" t="e">
        <f t="shared" si="77"/>
        <v>#N/A</v>
      </c>
      <c r="HQ84" s="207" t="e">
        <f t="shared" si="107"/>
        <v>#N/A</v>
      </c>
      <c r="HR84" s="207" t="e">
        <f t="shared" si="107"/>
        <v>#N/A</v>
      </c>
      <c r="HS84" s="207" t="e">
        <f t="shared" si="107"/>
        <v>#N/A</v>
      </c>
      <c r="HT84" s="207" t="e">
        <f t="shared" si="107"/>
        <v>#N/A</v>
      </c>
      <c r="HU84" s="207" t="e">
        <f t="shared" si="107"/>
        <v>#N/A</v>
      </c>
      <c r="HV84" s="207" t="e">
        <f t="shared" si="81"/>
        <v>#N/A</v>
      </c>
      <c r="HW84" s="207" t="e">
        <f t="shared" si="79"/>
        <v>#N/A</v>
      </c>
      <c r="HX84" s="207" t="e">
        <f t="shared" si="66"/>
        <v>#N/A</v>
      </c>
      <c r="HY84" s="207" t="e">
        <f t="shared" si="63"/>
        <v>#N/A</v>
      </c>
      <c r="HZ84" s="207" t="e">
        <f t="shared" si="63"/>
        <v>#N/A</v>
      </c>
      <c r="IA84" s="207" t="e">
        <f t="shared" si="45"/>
        <v>#N/A</v>
      </c>
      <c r="IB84" s="207" t="e">
        <f t="shared" si="45"/>
        <v>#N/A</v>
      </c>
    </row>
    <row r="85" spans="1:236" hidden="1" x14ac:dyDescent="0.25">
      <c r="A85" s="22">
        <v>82</v>
      </c>
      <c r="B85" s="124"/>
      <c r="C85" s="124"/>
      <c r="D85" s="124"/>
      <c r="E85" s="119" t="str">
        <f t="shared" si="99"/>
        <v/>
      </c>
      <c r="F85" s="23" t="str">
        <f t="shared" si="100"/>
        <v/>
      </c>
      <c r="G85" s="24" t="str">
        <f t="shared" si="101"/>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91"/>
        <v/>
      </c>
      <c r="K85" s="26"/>
      <c r="L85" s="24" t="str">
        <f>IF(OR(F85="",K85=""),"",MATCH(K85,Confidence!$A$1:$A$10,0))</f>
        <v/>
      </c>
      <c r="M85" s="27" t="str">
        <f t="shared" si="92"/>
        <v/>
      </c>
      <c r="N85" s="27" t="str">
        <f t="shared" si="93"/>
        <v/>
      </c>
      <c r="O85" s="24"/>
      <c r="P85" s="111" t="str">
        <f t="shared" si="94"/>
        <v/>
      </c>
      <c r="Q85" s="111" t="str">
        <f t="shared" si="95"/>
        <v/>
      </c>
      <c r="R85" s="39" t="str">
        <f t="shared" si="96"/>
        <v/>
      </c>
      <c r="S85" s="124"/>
      <c r="T85" s="218" t="str">
        <f>IF(AND(B85&gt;0,C85&gt;0,D85&gt;0,M85&gt;0,N85&gt;0,S85&gt;0,NOT(K85="")),ABS(VLOOKUP($S$1,VLookups!$A$28:$B$29,2,FALSE)-_xlfn.BETA.DIST(S85,IF(G85="L",N85,M85),IF(G85="L",M85,N85),TRUE,B85,D85)),"")</f>
        <v/>
      </c>
      <c r="U85" s="121" t="str">
        <f>IF(OR($M85="",$N85=""),"",_xlfn.BETA.INV(ABS(VLOOKUP($S$1,VLookups!$A$28:$B$29,2,FALSE)-U$3),IF($G85="L",$N85,$M85),IF($G85="L",$M85,$N85),$B85,$D85))</f>
        <v/>
      </c>
      <c r="V85" s="122" t="str">
        <f>IF(OR($M85="",$N85=""),"",_xlfn.BETA.INV(ABS(VLOOKUP($S$1,VLookups!$A$28:$B$29,2,FALSE)-V$3),IF($G85="L",$N85,$M85),IF($G85="L",$M85,$N85),$B85,$D85))</f>
        <v/>
      </c>
      <c r="W85" s="121" t="str">
        <f>IF(OR($M85="",$N85=""),"",_xlfn.BETA.INV(ABS(VLOOKUP($S$1,VLookups!$A$28:$B$29,2,FALSE)-W$3),IF($G85="L",$N85,$M85),IF($G85="L",$M85,$N85),$B85,$D85))</f>
        <v/>
      </c>
      <c r="X85" s="122" t="str">
        <f>IF(OR($M85="",$N85=""),"",_xlfn.BETA.INV(ABS(VLOOKUP($S$1,VLookups!$A$28:$B$29,2,FALSE)-X$3),IF($G85="L",$N85,$M85),IF($G85="L",$M85,$N85),$B85,$D85))</f>
        <v/>
      </c>
      <c r="Y85" s="121" t="str">
        <f>IF(OR($M85="",$N85=""),"",_xlfn.BETA.INV(ABS(VLOOKUP($S$1,VLookups!$A$28:$B$29,2,FALSE)-Y$3),IF($G85="L",$N85,$M85),IF($G85="L",$M85,$N85),$B85,$D85))</f>
        <v/>
      </c>
      <c r="Z85" s="122" t="str">
        <f>IF(OR($M85="",$N85=""),"",_xlfn.BETA.INV(ABS(VLOOKUP($S$1,VLookups!$A$28:$B$29,2,FALSE)-Z$3),IF($G85="L",$N85,$M85),IF($G85="L",$M85,$N85),$B85,$D85))</f>
        <v/>
      </c>
      <c r="AA85" s="121" t="str">
        <f>IF(OR($M85="",$N85=""),"",_xlfn.BETA.INV(ABS(VLOOKUP($S$1,VLookups!$A$28:$B$29,2,FALSE)-AA$3),IF($G85="L",$N85,$M85),IF($G85="L",$M85,$N85),$B85,$D85))</f>
        <v/>
      </c>
      <c r="AB85" s="122" t="str">
        <f>IF(OR($M85="",$N85=""),"",_xlfn.BETA.INV(ABS(VLOOKUP($S$1,VLookups!$A$28:$B$29,2,FALSE)-AB$3),IF($G85="L",$N85,$M85),IF($G85="L",$M85,$N85),$B85,$D85))</f>
        <v/>
      </c>
      <c r="AC85" s="121" t="str">
        <f>IF(OR($M85="",$N85=""),"",_xlfn.BETA.INV(ABS(VLOOKUP($S$1,VLookups!$A$28:$B$29,2,FALSE)-AC$3),IF($G85="L",$N85,$M85),IF($G85="L",$M85,$N85),$B85,$D85))</f>
        <v/>
      </c>
      <c r="AD85" s="122" t="str">
        <f>IF(OR($M85="",$N85=""),"",_xlfn.BETA.INV(ABS(VLOOKUP($S$1,VLookups!$A$28:$B$29,2,FALSE)-AD$3),IF($G85="L",$N85,$M85),IF($G85="L",$M85,$N85),$B85,$D85))</f>
        <v/>
      </c>
      <c r="AE85" s="121" t="str">
        <f>IF(OR($M85="",$N85=""),"",_xlfn.BETA.INV(ABS(VLOOKUP($S$1,VLookups!$A$28:$B$29,2,FALSE)-AE$3),IF($G85="L",$N85,$M85),IF($G85="L",$M85,$N85),$B85,$D85))</f>
        <v/>
      </c>
      <c r="AF85" s="122" t="str">
        <f>IF(OR($M85="",$N85=""),"",_xlfn.BETA.INV(ABS(VLOOKUP($S$1,VLookups!$A$28:$B$29,2,FALSE)-AF$3),IF($G85="L",$N85,$M85),IF($G85="L",$M85,$N85),$B85,$D85))</f>
        <v/>
      </c>
      <c r="AG85" s="17"/>
      <c r="AH85" s="208" t="str">
        <f t="shared" si="102"/>
        <v/>
      </c>
      <c r="AI85" s="206" t="str">
        <f t="shared" si="103"/>
        <v/>
      </c>
      <c r="AJ85" s="190" t="str">
        <f t="shared" ref="AJ85:CU88" si="123">IF(ISNONTEXT($AH85),AI85+$AH85,"")</f>
        <v/>
      </c>
      <c r="AK85" s="190" t="str">
        <f t="shared" si="123"/>
        <v/>
      </c>
      <c r="AL85" s="190" t="str">
        <f t="shared" si="123"/>
        <v/>
      </c>
      <c r="AM85" s="190" t="str">
        <f t="shared" si="123"/>
        <v/>
      </c>
      <c r="AN85" s="190" t="str">
        <f t="shared" si="123"/>
        <v/>
      </c>
      <c r="AO85" s="190" t="str">
        <f t="shared" si="123"/>
        <v/>
      </c>
      <c r="AP85" s="190" t="str">
        <f t="shared" si="123"/>
        <v/>
      </c>
      <c r="AQ85" s="190" t="str">
        <f t="shared" si="123"/>
        <v/>
      </c>
      <c r="AR85" s="190" t="str">
        <f t="shared" si="123"/>
        <v/>
      </c>
      <c r="AS85" s="190" t="str">
        <f t="shared" si="123"/>
        <v/>
      </c>
      <c r="AT85" s="190" t="str">
        <f t="shared" si="123"/>
        <v/>
      </c>
      <c r="AU85" s="190" t="str">
        <f t="shared" si="123"/>
        <v/>
      </c>
      <c r="AV85" s="190" t="str">
        <f t="shared" si="123"/>
        <v/>
      </c>
      <c r="AW85" s="190" t="str">
        <f t="shared" si="123"/>
        <v/>
      </c>
      <c r="AX85" s="190" t="str">
        <f t="shared" si="123"/>
        <v/>
      </c>
      <c r="AY85" s="190" t="str">
        <f t="shared" si="123"/>
        <v/>
      </c>
      <c r="AZ85" s="190" t="str">
        <f t="shared" si="123"/>
        <v/>
      </c>
      <c r="BA85" s="190" t="str">
        <f t="shared" si="123"/>
        <v/>
      </c>
      <c r="BB85" s="190" t="str">
        <f t="shared" si="123"/>
        <v/>
      </c>
      <c r="BC85" s="190" t="str">
        <f t="shared" si="123"/>
        <v/>
      </c>
      <c r="BD85" s="190" t="str">
        <f t="shared" si="123"/>
        <v/>
      </c>
      <c r="BE85" s="190" t="str">
        <f t="shared" si="123"/>
        <v/>
      </c>
      <c r="BF85" s="190" t="str">
        <f t="shared" si="123"/>
        <v/>
      </c>
      <c r="BG85" s="190" t="str">
        <f t="shared" si="123"/>
        <v/>
      </c>
      <c r="BH85" s="190" t="str">
        <f t="shared" si="123"/>
        <v/>
      </c>
      <c r="BI85" s="190" t="str">
        <f t="shared" si="123"/>
        <v/>
      </c>
      <c r="BJ85" s="190" t="str">
        <f t="shared" si="123"/>
        <v/>
      </c>
      <c r="BK85" s="190" t="str">
        <f t="shared" si="123"/>
        <v/>
      </c>
      <c r="BL85" s="190" t="str">
        <f t="shared" si="123"/>
        <v/>
      </c>
      <c r="BM85" s="190" t="str">
        <f t="shared" si="123"/>
        <v/>
      </c>
      <c r="BN85" s="190" t="str">
        <f t="shared" si="123"/>
        <v/>
      </c>
      <c r="BO85" s="190" t="str">
        <f t="shared" si="123"/>
        <v/>
      </c>
      <c r="BP85" s="190" t="str">
        <f t="shared" si="123"/>
        <v/>
      </c>
      <c r="BQ85" s="190" t="str">
        <f t="shared" si="123"/>
        <v/>
      </c>
      <c r="BR85" s="190" t="str">
        <f t="shared" si="123"/>
        <v/>
      </c>
      <c r="BS85" s="190" t="str">
        <f t="shared" si="123"/>
        <v/>
      </c>
      <c r="BT85" s="190" t="str">
        <f t="shared" si="123"/>
        <v/>
      </c>
      <c r="BU85" s="190" t="str">
        <f t="shared" si="123"/>
        <v/>
      </c>
      <c r="BV85" s="190" t="str">
        <f t="shared" si="123"/>
        <v/>
      </c>
      <c r="BW85" s="190" t="str">
        <f t="shared" si="123"/>
        <v/>
      </c>
      <c r="BX85" s="190" t="str">
        <f t="shared" si="123"/>
        <v/>
      </c>
      <c r="BY85" s="190" t="str">
        <f t="shared" si="123"/>
        <v/>
      </c>
      <c r="BZ85" s="190" t="str">
        <f t="shared" si="123"/>
        <v/>
      </c>
      <c r="CA85" s="190" t="str">
        <f t="shared" si="123"/>
        <v/>
      </c>
      <c r="CB85" s="190" t="str">
        <f t="shared" si="123"/>
        <v/>
      </c>
      <c r="CC85" s="190" t="str">
        <f t="shared" si="123"/>
        <v/>
      </c>
      <c r="CD85" s="190" t="str">
        <f t="shared" si="123"/>
        <v/>
      </c>
      <c r="CE85" s="190" t="str">
        <f t="shared" si="123"/>
        <v/>
      </c>
      <c r="CF85" s="190" t="str">
        <f t="shared" si="123"/>
        <v/>
      </c>
      <c r="CG85" s="190" t="str">
        <f t="shared" si="123"/>
        <v/>
      </c>
      <c r="CH85" s="190" t="str">
        <f t="shared" si="123"/>
        <v/>
      </c>
      <c r="CI85" s="190" t="str">
        <f t="shared" si="123"/>
        <v/>
      </c>
      <c r="CJ85" s="190" t="str">
        <f t="shared" si="123"/>
        <v/>
      </c>
      <c r="CK85" s="190" t="str">
        <f t="shared" si="123"/>
        <v/>
      </c>
      <c r="CL85" s="190" t="str">
        <f t="shared" si="123"/>
        <v/>
      </c>
      <c r="CM85" s="190" t="str">
        <f t="shared" si="123"/>
        <v/>
      </c>
      <c r="CN85" s="190" t="str">
        <f t="shared" si="123"/>
        <v/>
      </c>
      <c r="CO85" s="190" t="str">
        <f t="shared" si="123"/>
        <v/>
      </c>
      <c r="CP85" s="190" t="str">
        <f t="shared" si="123"/>
        <v/>
      </c>
      <c r="CQ85" s="190" t="str">
        <f t="shared" si="123"/>
        <v/>
      </c>
      <c r="CR85" s="190" t="str">
        <f t="shared" si="123"/>
        <v/>
      </c>
      <c r="CS85" s="190" t="str">
        <f t="shared" si="123"/>
        <v/>
      </c>
      <c r="CT85" s="190" t="str">
        <f t="shared" si="123"/>
        <v/>
      </c>
      <c r="CU85" s="190" t="str">
        <f t="shared" si="123"/>
        <v/>
      </c>
      <c r="CV85" s="190" t="str">
        <f t="shared" si="121"/>
        <v/>
      </c>
      <c r="CW85" s="190" t="str">
        <f t="shared" si="121"/>
        <v/>
      </c>
      <c r="CX85" s="190" t="str">
        <f t="shared" si="121"/>
        <v/>
      </c>
      <c r="CY85" s="190" t="str">
        <f t="shared" si="121"/>
        <v/>
      </c>
      <c r="CZ85" s="190" t="str">
        <f t="shared" si="121"/>
        <v/>
      </c>
      <c r="DA85" s="190" t="str">
        <f t="shared" si="121"/>
        <v/>
      </c>
      <c r="DB85" s="190" t="str">
        <f t="shared" si="121"/>
        <v/>
      </c>
      <c r="DC85" s="190" t="str">
        <f t="shared" si="121"/>
        <v/>
      </c>
      <c r="DD85" s="190" t="str">
        <f t="shared" si="121"/>
        <v/>
      </c>
      <c r="DE85" s="190" t="str">
        <f t="shared" si="121"/>
        <v/>
      </c>
      <c r="DF85" s="190" t="str">
        <f t="shared" si="121"/>
        <v/>
      </c>
      <c r="DG85" s="190" t="str">
        <f t="shared" si="121"/>
        <v/>
      </c>
      <c r="DH85" s="190" t="str">
        <f t="shared" si="121"/>
        <v/>
      </c>
      <c r="DI85" s="190" t="str">
        <f t="shared" si="121"/>
        <v/>
      </c>
      <c r="DJ85" s="190" t="str">
        <f t="shared" si="121"/>
        <v/>
      </c>
      <c r="DK85" s="190" t="str">
        <f t="shared" si="121"/>
        <v/>
      </c>
      <c r="DL85" s="190" t="str">
        <f t="shared" si="121"/>
        <v/>
      </c>
      <c r="DM85" s="190" t="str">
        <f t="shared" si="121"/>
        <v/>
      </c>
      <c r="DN85" s="190" t="str">
        <f t="shared" si="121"/>
        <v/>
      </c>
      <c r="DO85" s="190" t="str">
        <f t="shared" si="121"/>
        <v/>
      </c>
      <c r="DP85" s="190" t="str">
        <f t="shared" si="121"/>
        <v/>
      </c>
      <c r="DQ85" s="190" t="str">
        <f t="shared" si="121"/>
        <v/>
      </c>
      <c r="DR85" s="190" t="str">
        <f t="shared" si="121"/>
        <v/>
      </c>
      <c r="DS85" s="190" t="str">
        <f t="shared" si="121"/>
        <v/>
      </c>
      <c r="DT85" s="190" t="str">
        <f t="shared" si="121"/>
        <v/>
      </c>
      <c r="DU85" s="190" t="str">
        <f t="shared" si="121"/>
        <v/>
      </c>
      <c r="DV85" s="190" t="str">
        <f t="shared" si="121"/>
        <v/>
      </c>
      <c r="DW85" s="190" t="str">
        <f t="shared" si="121"/>
        <v/>
      </c>
      <c r="DX85" s="190" t="str">
        <f t="shared" si="121"/>
        <v/>
      </c>
      <c r="DY85" s="190" t="str">
        <f t="shared" si="121"/>
        <v/>
      </c>
      <c r="DZ85" s="190" t="str">
        <f t="shared" si="121"/>
        <v/>
      </c>
      <c r="EA85" s="190" t="str">
        <f t="shared" si="121"/>
        <v/>
      </c>
      <c r="EB85" s="190" t="str">
        <f t="shared" si="121"/>
        <v/>
      </c>
      <c r="EC85" s="190" t="str">
        <f t="shared" si="121"/>
        <v/>
      </c>
      <c r="ED85" s="190" t="str">
        <f t="shared" si="121"/>
        <v/>
      </c>
      <c r="EE85" s="206" t="str">
        <f t="shared" si="105"/>
        <v/>
      </c>
      <c r="EF85" s="207" t="e">
        <f t="shared" si="115"/>
        <v>#N/A</v>
      </c>
      <c r="EG85" s="207" t="e">
        <f t="shared" si="115"/>
        <v>#N/A</v>
      </c>
      <c r="EH85" s="207" t="e">
        <f t="shared" si="115"/>
        <v>#N/A</v>
      </c>
      <c r="EI85" s="207" t="e">
        <f t="shared" si="115"/>
        <v>#N/A</v>
      </c>
      <c r="EJ85" s="207" t="e">
        <f t="shared" si="115"/>
        <v>#N/A</v>
      </c>
      <c r="EK85" s="207" t="e">
        <f t="shared" si="115"/>
        <v>#N/A</v>
      </c>
      <c r="EL85" s="207" t="e">
        <f t="shared" si="115"/>
        <v>#N/A</v>
      </c>
      <c r="EM85" s="207" t="e">
        <f t="shared" si="115"/>
        <v>#N/A</v>
      </c>
      <c r="EN85" s="207" t="e">
        <f t="shared" si="115"/>
        <v>#N/A</v>
      </c>
      <c r="EO85" s="207" t="e">
        <f t="shared" si="115"/>
        <v>#N/A</v>
      </c>
      <c r="EP85" s="207" t="e">
        <f t="shared" si="115"/>
        <v>#N/A</v>
      </c>
      <c r="EQ85" s="207" t="e">
        <f t="shared" si="115"/>
        <v>#N/A</v>
      </c>
      <c r="ER85" s="207" t="e">
        <f t="shared" si="115"/>
        <v>#N/A</v>
      </c>
      <c r="ES85" s="207" t="e">
        <f t="shared" si="115"/>
        <v>#N/A</v>
      </c>
      <c r="ET85" s="207" t="e">
        <f t="shared" si="115"/>
        <v>#N/A</v>
      </c>
      <c r="EU85" s="207" t="e">
        <f t="shared" si="115"/>
        <v>#N/A</v>
      </c>
      <c r="EV85" s="207" t="e">
        <f t="shared" ref="EV85:EX103" si="124">IF(ISNONTEXT($Q85),IF($G85="R",_xlfn.BETA.DIST(AY85,$M85,$N85,FALSE,$B85,$D85),_xlfn.BETA.DIST(AY85,$N85,$M85,FALSE,$B85,$D85)),NA())</f>
        <v>#N/A</v>
      </c>
      <c r="EW85" s="207" t="e">
        <f t="shared" si="124"/>
        <v>#N/A</v>
      </c>
      <c r="EX85" s="207" t="e">
        <f t="shared" si="124"/>
        <v>#N/A</v>
      </c>
      <c r="EY85" s="207" t="e">
        <f t="shared" si="122"/>
        <v>#N/A</v>
      </c>
      <c r="EZ85" s="207" t="e">
        <f t="shared" si="122"/>
        <v>#N/A</v>
      </c>
      <c r="FA85" s="207" t="e">
        <f t="shared" si="122"/>
        <v>#N/A</v>
      </c>
      <c r="FB85" s="207" t="e">
        <f t="shared" si="122"/>
        <v>#N/A</v>
      </c>
      <c r="FC85" s="207" t="e">
        <f t="shared" si="122"/>
        <v>#N/A</v>
      </c>
      <c r="FD85" s="207" t="e">
        <f t="shared" si="122"/>
        <v>#N/A</v>
      </c>
      <c r="FE85" s="207" t="e">
        <f t="shared" si="122"/>
        <v>#N/A</v>
      </c>
      <c r="FF85" s="207" t="e">
        <f t="shared" si="122"/>
        <v>#N/A</v>
      </c>
      <c r="FG85" s="207" t="e">
        <f t="shared" si="122"/>
        <v>#N/A</v>
      </c>
      <c r="FH85" s="207" t="e">
        <f t="shared" si="122"/>
        <v>#N/A</v>
      </c>
      <c r="FI85" s="207" t="e">
        <f t="shared" si="122"/>
        <v>#N/A</v>
      </c>
      <c r="FJ85" s="207" t="e">
        <f t="shared" si="122"/>
        <v>#N/A</v>
      </c>
      <c r="FK85" s="207" t="e">
        <f t="shared" si="108"/>
        <v>#N/A</v>
      </c>
      <c r="FL85" s="207" t="e">
        <f t="shared" si="88"/>
        <v>#N/A</v>
      </c>
      <c r="FM85" s="207" t="e">
        <f t="shared" si="88"/>
        <v>#N/A</v>
      </c>
      <c r="FN85" s="207" t="e">
        <f t="shared" si="88"/>
        <v>#N/A</v>
      </c>
      <c r="FO85" s="207" t="e">
        <f t="shared" si="88"/>
        <v>#N/A</v>
      </c>
      <c r="FP85" s="207" t="e">
        <f t="shared" si="88"/>
        <v>#N/A</v>
      </c>
      <c r="FQ85" s="207" t="e">
        <f t="shared" si="88"/>
        <v>#N/A</v>
      </c>
      <c r="FR85" s="207" t="e">
        <f t="shared" si="88"/>
        <v>#N/A</v>
      </c>
      <c r="FS85" s="207" t="e">
        <f t="shared" si="76"/>
        <v>#N/A</v>
      </c>
      <c r="FT85" s="207" t="e">
        <f t="shared" si="76"/>
        <v>#N/A</v>
      </c>
      <c r="FU85" s="207" t="e">
        <f t="shared" si="76"/>
        <v>#N/A</v>
      </c>
      <c r="FV85" s="207" t="e">
        <f t="shared" si="76"/>
        <v>#N/A</v>
      </c>
      <c r="FW85" s="207" t="e">
        <f t="shared" si="74"/>
        <v>#N/A</v>
      </c>
      <c r="FX85" s="207" t="e">
        <f t="shared" si="74"/>
        <v>#N/A</v>
      </c>
      <c r="FY85" s="207" t="e">
        <f t="shared" si="111"/>
        <v>#N/A</v>
      </c>
      <c r="FZ85" s="207" t="e">
        <f t="shared" si="111"/>
        <v>#N/A</v>
      </c>
      <c r="GA85" s="207" t="e">
        <f t="shared" si="111"/>
        <v>#N/A</v>
      </c>
      <c r="GB85" s="207" t="e">
        <f t="shared" si="111"/>
        <v>#N/A</v>
      </c>
      <c r="GC85" s="207" t="e">
        <f t="shared" si="111"/>
        <v>#N/A</v>
      </c>
      <c r="GD85" s="207" t="e">
        <f t="shared" si="111"/>
        <v>#N/A</v>
      </c>
      <c r="GE85" s="207" t="e">
        <f t="shared" si="111"/>
        <v>#N/A</v>
      </c>
      <c r="GF85" s="207" t="e">
        <f t="shared" si="111"/>
        <v>#N/A</v>
      </c>
      <c r="GG85" s="207" t="e">
        <f t="shared" si="111"/>
        <v>#N/A</v>
      </c>
      <c r="GH85" s="207" t="e">
        <f t="shared" si="111"/>
        <v>#N/A</v>
      </c>
      <c r="GI85" s="207" t="e">
        <f t="shared" si="111"/>
        <v>#N/A</v>
      </c>
      <c r="GJ85" s="207" t="e">
        <f t="shared" si="111"/>
        <v>#N/A</v>
      </c>
      <c r="GK85" s="207" t="e">
        <f t="shared" si="111"/>
        <v>#N/A</v>
      </c>
      <c r="GL85" s="207" t="e">
        <f t="shared" si="111"/>
        <v>#N/A</v>
      </c>
      <c r="GM85" s="207" t="e">
        <f t="shared" si="111"/>
        <v>#N/A</v>
      </c>
      <c r="GN85" s="207" t="e">
        <f t="shared" si="111"/>
        <v>#N/A</v>
      </c>
      <c r="GO85" s="207" t="e">
        <f t="shared" si="120"/>
        <v>#N/A</v>
      </c>
      <c r="GP85" s="207" t="e">
        <f t="shared" si="120"/>
        <v>#N/A</v>
      </c>
      <c r="GQ85" s="207" t="e">
        <f t="shared" si="118"/>
        <v>#N/A</v>
      </c>
      <c r="GR85" s="207" t="e">
        <f t="shared" si="118"/>
        <v>#N/A</v>
      </c>
      <c r="GS85" s="207" t="e">
        <f t="shared" si="118"/>
        <v>#N/A</v>
      </c>
      <c r="GT85" s="207" t="e">
        <f t="shared" si="118"/>
        <v>#N/A</v>
      </c>
      <c r="GU85" s="207" t="e">
        <f t="shared" si="118"/>
        <v>#N/A</v>
      </c>
      <c r="GV85" s="207" t="e">
        <f t="shared" si="118"/>
        <v>#N/A</v>
      </c>
      <c r="GW85" s="207" t="e">
        <f t="shared" si="118"/>
        <v>#N/A</v>
      </c>
      <c r="GX85" s="207" t="e">
        <f t="shared" si="118"/>
        <v>#N/A</v>
      </c>
      <c r="GY85" s="207" t="e">
        <f t="shared" si="118"/>
        <v>#N/A</v>
      </c>
      <c r="GZ85" s="207" t="e">
        <f t="shared" si="118"/>
        <v>#N/A</v>
      </c>
      <c r="HA85" s="207" t="e">
        <f t="shared" si="118"/>
        <v>#N/A</v>
      </c>
      <c r="HB85" s="207" t="e">
        <f t="shared" si="106"/>
        <v>#N/A</v>
      </c>
      <c r="HC85" s="207" t="e">
        <f t="shared" si="106"/>
        <v>#N/A</v>
      </c>
      <c r="HD85" s="207" t="e">
        <f t="shared" si="98"/>
        <v>#N/A</v>
      </c>
      <c r="HE85" s="207" t="e">
        <f t="shared" si="77"/>
        <v>#N/A</v>
      </c>
      <c r="HF85" s="207" t="e">
        <f t="shared" si="77"/>
        <v>#N/A</v>
      </c>
      <c r="HG85" s="207" t="e">
        <f t="shared" si="77"/>
        <v>#N/A</v>
      </c>
      <c r="HH85" s="207" t="e">
        <f t="shared" si="77"/>
        <v>#N/A</v>
      </c>
      <c r="HI85" s="207" t="e">
        <f t="shared" si="77"/>
        <v>#N/A</v>
      </c>
      <c r="HJ85" s="207" t="e">
        <f t="shared" si="77"/>
        <v>#N/A</v>
      </c>
      <c r="HK85" s="207" t="e">
        <f t="shared" si="77"/>
        <v>#N/A</v>
      </c>
      <c r="HL85" s="207" t="e">
        <f t="shared" si="77"/>
        <v>#N/A</v>
      </c>
      <c r="HM85" s="207" t="e">
        <f t="shared" si="77"/>
        <v>#N/A</v>
      </c>
      <c r="HN85" s="207" t="e">
        <f t="shared" si="77"/>
        <v>#N/A</v>
      </c>
      <c r="HO85" s="207" t="e">
        <f t="shared" si="77"/>
        <v>#N/A</v>
      </c>
      <c r="HP85" s="207" t="e">
        <f t="shared" si="77"/>
        <v>#N/A</v>
      </c>
      <c r="HQ85" s="207" t="e">
        <f t="shared" si="107"/>
        <v>#N/A</v>
      </c>
      <c r="HR85" s="207" t="e">
        <f t="shared" si="107"/>
        <v>#N/A</v>
      </c>
      <c r="HS85" s="207" t="e">
        <f t="shared" si="107"/>
        <v>#N/A</v>
      </c>
      <c r="HT85" s="207" t="e">
        <f t="shared" si="107"/>
        <v>#N/A</v>
      </c>
      <c r="HU85" s="207" t="e">
        <f t="shared" si="107"/>
        <v>#N/A</v>
      </c>
      <c r="HV85" s="207" t="e">
        <f t="shared" si="81"/>
        <v>#N/A</v>
      </c>
      <c r="HW85" s="207" t="e">
        <f t="shared" si="79"/>
        <v>#N/A</v>
      </c>
      <c r="HX85" s="207" t="e">
        <f t="shared" si="66"/>
        <v>#N/A</v>
      </c>
      <c r="HY85" s="207" t="e">
        <f t="shared" si="63"/>
        <v>#N/A</v>
      </c>
      <c r="HZ85" s="207" t="e">
        <f t="shared" si="63"/>
        <v>#N/A</v>
      </c>
      <c r="IA85" s="207" t="e">
        <f t="shared" si="45"/>
        <v>#N/A</v>
      </c>
      <c r="IB85" s="207" t="e">
        <f t="shared" si="45"/>
        <v>#N/A</v>
      </c>
    </row>
    <row r="86" spans="1:236" hidden="1" x14ac:dyDescent="0.25">
      <c r="A86" s="22">
        <v>83</v>
      </c>
      <c r="B86" s="124"/>
      <c r="C86" s="124"/>
      <c r="D86" s="124"/>
      <c r="E86" s="119" t="str">
        <f t="shared" si="99"/>
        <v/>
      </c>
      <c r="F86" s="23" t="str">
        <f t="shared" si="100"/>
        <v/>
      </c>
      <c r="G86" s="24" t="str">
        <f t="shared" si="101"/>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91"/>
        <v/>
      </c>
      <c r="K86" s="26"/>
      <c r="L86" s="24" t="str">
        <f>IF(OR(F86="",K86=""),"",MATCH(K86,Confidence!$A$1:$A$10,0))</f>
        <v/>
      </c>
      <c r="M86" s="27" t="str">
        <f t="shared" si="92"/>
        <v/>
      </c>
      <c r="N86" s="27" t="str">
        <f t="shared" si="93"/>
        <v/>
      </c>
      <c r="O86" s="24"/>
      <c r="P86" s="111" t="str">
        <f t="shared" si="94"/>
        <v/>
      </c>
      <c r="Q86" s="111" t="str">
        <f t="shared" si="95"/>
        <v/>
      </c>
      <c r="R86" s="39" t="str">
        <f t="shared" si="96"/>
        <v/>
      </c>
      <c r="S86" s="124"/>
      <c r="T86" s="218" t="str">
        <f>IF(AND(B86&gt;0,C86&gt;0,D86&gt;0,M86&gt;0,N86&gt;0,S86&gt;0,NOT(K86="")),ABS(VLOOKUP($S$1,VLookups!$A$28:$B$29,2,FALSE)-_xlfn.BETA.DIST(S86,IF(G86="L",N86,M86),IF(G86="L",M86,N86),TRUE,B86,D86)),"")</f>
        <v/>
      </c>
      <c r="U86" s="121" t="str">
        <f>IF(OR($M86="",$N86=""),"",_xlfn.BETA.INV(ABS(VLOOKUP($S$1,VLookups!$A$28:$B$29,2,FALSE)-U$3),IF($G86="L",$N86,$M86),IF($G86="L",$M86,$N86),$B86,$D86))</f>
        <v/>
      </c>
      <c r="V86" s="122" t="str">
        <f>IF(OR($M86="",$N86=""),"",_xlfn.BETA.INV(ABS(VLOOKUP($S$1,VLookups!$A$28:$B$29,2,FALSE)-V$3),IF($G86="L",$N86,$M86),IF($G86="L",$M86,$N86),$B86,$D86))</f>
        <v/>
      </c>
      <c r="W86" s="121" t="str">
        <f>IF(OR($M86="",$N86=""),"",_xlfn.BETA.INV(ABS(VLOOKUP($S$1,VLookups!$A$28:$B$29,2,FALSE)-W$3),IF($G86="L",$N86,$M86),IF($G86="L",$M86,$N86),$B86,$D86))</f>
        <v/>
      </c>
      <c r="X86" s="122" t="str">
        <f>IF(OR($M86="",$N86=""),"",_xlfn.BETA.INV(ABS(VLOOKUP($S$1,VLookups!$A$28:$B$29,2,FALSE)-X$3),IF($G86="L",$N86,$M86),IF($G86="L",$M86,$N86),$B86,$D86))</f>
        <v/>
      </c>
      <c r="Y86" s="121" t="str">
        <f>IF(OR($M86="",$N86=""),"",_xlfn.BETA.INV(ABS(VLOOKUP($S$1,VLookups!$A$28:$B$29,2,FALSE)-Y$3),IF($G86="L",$N86,$M86),IF($G86="L",$M86,$N86),$B86,$D86))</f>
        <v/>
      </c>
      <c r="Z86" s="122" t="str">
        <f>IF(OR($M86="",$N86=""),"",_xlfn.BETA.INV(ABS(VLOOKUP($S$1,VLookups!$A$28:$B$29,2,FALSE)-Z$3),IF($G86="L",$N86,$M86),IF($G86="L",$M86,$N86),$B86,$D86))</f>
        <v/>
      </c>
      <c r="AA86" s="121" t="str">
        <f>IF(OR($M86="",$N86=""),"",_xlfn.BETA.INV(ABS(VLOOKUP($S$1,VLookups!$A$28:$B$29,2,FALSE)-AA$3),IF($G86="L",$N86,$M86),IF($G86="L",$M86,$N86),$B86,$D86))</f>
        <v/>
      </c>
      <c r="AB86" s="122" t="str">
        <f>IF(OR($M86="",$N86=""),"",_xlfn.BETA.INV(ABS(VLOOKUP($S$1,VLookups!$A$28:$B$29,2,FALSE)-AB$3),IF($G86="L",$N86,$M86),IF($G86="L",$M86,$N86),$B86,$D86))</f>
        <v/>
      </c>
      <c r="AC86" s="121" t="str">
        <f>IF(OR($M86="",$N86=""),"",_xlfn.BETA.INV(ABS(VLOOKUP($S$1,VLookups!$A$28:$B$29,2,FALSE)-AC$3),IF($G86="L",$N86,$M86),IF($G86="L",$M86,$N86),$B86,$D86))</f>
        <v/>
      </c>
      <c r="AD86" s="122" t="str">
        <f>IF(OR($M86="",$N86=""),"",_xlfn.BETA.INV(ABS(VLOOKUP($S$1,VLookups!$A$28:$B$29,2,FALSE)-AD$3),IF($G86="L",$N86,$M86),IF($G86="L",$M86,$N86),$B86,$D86))</f>
        <v/>
      </c>
      <c r="AE86" s="121" t="str">
        <f>IF(OR($M86="",$N86=""),"",_xlfn.BETA.INV(ABS(VLOOKUP($S$1,VLookups!$A$28:$B$29,2,FALSE)-AE$3),IF($G86="L",$N86,$M86),IF($G86="L",$M86,$N86),$B86,$D86))</f>
        <v/>
      </c>
      <c r="AF86" s="122" t="str">
        <f>IF(OR($M86="",$N86=""),"",_xlfn.BETA.INV(ABS(VLOOKUP($S$1,VLookups!$A$28:$B$29,2,FALSE)-AF$3),IF($G86="L",$N86,$M86),IF($G86="L",$M86,$N86),$B86,$D86))</f>
        <v/>
      </c>
      <c r="AG86" s="17"/>
      <c r="AH86" s="208" t="str">
        <f t="shared" si="102"/>
        <v/>
      </c>
      <c r="AI86" s="206" t="str">
        <f t="shared" si="103"/>
        <v/>
      </c>
      <c r="AJ86" s="190" t="str">
        <f t="shared" si="123"/>
        <v/>
      </c>
      <c r="AK86" s="190" t="str">
        <f t="shared" si="123"/>
        <v/>
      </c>
      <c r="AL86" s="190" t="str">
        <f t="shared" si="123"/>
        <v/>
      </c>
      <c r="AM86" s="190" t="str">
        <f t="shared" si="123"/>
        <v/>
      </c>
      <c r="AN86" s="190" t="str">
        <f t="shared" si="123"/>
        <v/>
      </c>
      <c r="AO86" s="190" t="str">
        <f t="shared" si="123"/>
        <v/>
      </c>
      <c r="AP86" s="190" t="str">
        <f t="shared" si="123"/>
        <v/>
      </c>
      <c r="AQ86" s="190" t="str">
        <f t="shared" si="123"/>
        <v/>
      </c>
      <c r="AR86" s="190" t="str">
        <f t="shared" si="123"/>
        <v/>
      </c>
      <c r="AS86" s="190" t="str">
        <f t="shared" si="123"/>
        <v/>
      </c>
      <c r="AT86" s="190" t="str">
        <f t="shared" si="123"/>
        <v/>
      </c>
      <c r="AU86" s="190" t="str">
        <f t="shared" si="123"/>
        <v/>
      </c>
      <c r="AV86" s="190" t="str">
        <f t="shared" si="123"/>
        <v/>
      </c>
      <c r="AW86" s="190" t="str">
        <f t="shared" si="123"/>
        <v/>
      </c>
      <c r="AX86" s="190" t="str">
        <f t="shared" si="123"/>
        <v/>
      </c>
      <c r="AY86" s="190" t="str">
        <f t="shared" si="123"/>
        <v/>
      </c>
      <c r="AZ86" s="190" t="str">
        <f t="shared" si="123"/>
        <v/>
      </c>
      <c r="BA86" s="190" t="str">
        <f t="shared" si="123"/>
        <v/>
      </c>
      <c r="BB86" s="190" t="str">
        <f t="shared" si="123"/>
        <v/>
      </c>
      <c r="BC86" s="190" t="str">
        <f t="shared" si="123"/>
        <v/>
      </c>
      <c r="BD86" s="190" t="str">
        <f t="shared" si="123"/>
        <v/>
      </c>
      <c r="BE86" s="190" t="str">
        <f t="shared" si="123"/>
        <v/>
      </c>
      <c r="BF86" s="190" t="str">
        <f t="shared" si="123"/>
        <v/>
      </c>
      <c r="BG86" s="190" t="str">
        <f t="shared" si="123"/>
        <v/>
      </c>
      <c r="BH86" s="190" t="str">
        <f t="shared" si="123"/>
        <v/>
      </c>
      <c r="BI86" s="190" t="str">
        <f t="shared" si="123"/>
        <v/>
      </c>
      <c r="BJ86" s="190" t="str">
        <f t="shared" si="123"/>
        <v/>
      </c>
      <c r="BK86" s="190" t="str">
        <f t="shared" si="123"/>
        <v/>
      </c>
      <c r="BL86" s="190" t="str">
        <f t="shared" si="123"/>
        <v/>
      </c>
      <c r="BM86" s="190" t="str">
        <f t="shared" si="123"/>
        <v/>
      </c>
      <c r="BN86" s="190" t="str">
        <f t="shared" si="123"/>
        <v/>
      </c>
      <c r="BO86" s="190" t="str">
        <f t="shared" si="123"/>
        <v/>
      </c>
      <c r="BP86" s="190" t="str">
        <f t="shared" si="123"/>
        <v/>
      </c>
      <c r="BQ86" s="190" t="str">
        <f t="shared" si="123"/>
        <v/>
      </c>
      <c r="BR86" s="190" t="str">
        <f t="shared" si="123"/>
        <v/>
      </c>
      <c r="BS86" s="190" t="str">
        <f t="shared" si="123"/>
        <v/>
      </c>
      <c r="BT86" s="190" t="str">
        <f t="shared" si="123"/>
        <v/>
      </c>
      <c r="BU86" s="190" t="str">
        <f t="shared" si="123"/>
        <v/>
      </c>
      <c r="BV86" s="190" t="str">
        <f t="shared" si="123"/>
        <v/>
      </c>
      <c r="BW86" s="190" t="str">
        <f t="shared" si="123"/>
        <v/>
      </c>
      <c r="BX86" s="190" t="str">
        <f t="shared" si="123"/>
        <v/>
      </c>
      <c r="BY86" s="190" t="str">
        <f t="shared" si="123"/>
        <v/>
      </c>
      <c r="BZ86" s="190" t="str">
        <f t="shared" si="123"/>
        <v/>
      </c>
      <c r="CA86" s="190" t="str">
        <f t="shared" si="123"/>
        <v/>
      </c>
      <c r="CB86" s="190" t="str">
        <f t="shared" si="123"/>
        <v/>
      </c>
      <c r="CC86" s="190" t="str">
        <f t="shared" si="123"/>
        <v/>
      </c>
      <c r="CD86" s="190" t="str">
        <f t="shared" si="123"/>
        <v/>
      </c>
      <c r="CE86" s="190" t="str">
        <f t="shared" si="123"/>
        <v/>
      </c>
      <c r="CF86" s="190" t="str">
        <f t="shared" si="123"/>
        <v/>
      </c>
      <c r="CG86" s="190" t="str">
        <f t="shared" si="123"/>
        <v/>
      </c>
      <c r="CH86" s="190" t="str">
        <f t="shared" si="123"/>
        <v/>
      </c>
      <c r="CI86" s="190" t="str">
        <f t="shared" si="123"/>
        <v/>
      </c>
      <c r="CJ86" s="190" t="str">
        <f t="shared" si="123"/>
        <v/>
      </c>
      <c r="CK86" s="190" t="str">
        <f t="shared" si="123"/>
        <v/>
      </c>
      <c r="CL86" s="190" t="str">
        <f t="shared" si="123"/>
        <v/>
      </c>
      <c r="CM86" s="190" t="str">
        <f t="shared" si="123"/>
        <v/>
      </c>
      <c r="CN86" s="190" t="str">
        <f t="shared" si="123"/>
        <v/>
      </c>
      <c r="CO86" s="190" t="str">
        <f t="shared" si="123"/>
        <v/>
      </c>
      <c r="CP86" s="190" t="str">
        <f t="shared" si="123"/>
        <v/>
      </c>
      <c r="CQ86" s="190" t="str">
        <f t="shared" si="123"/>
        <v/>
      </c>
      <c r="CR86" s="190" t="str">
        <f t="shared" si="123"/>
        <v/>
      </c>
      <c r="CS86" s="190" t="str">
        <f t="shared" si="123"/>
        <v/>
      </c>
      <c r="CT86" s="190" t="str">
        <f t="shared" si="123"/>
        <v/>
      </c>
      <c r="CU86" s="190" t="str">
        <f t="shared" si="123"/>
        <v/>
      </c>
      <c r="CV86" s="190" t="str">
        <f t="shared" si="121"/>
        <v/>
      </c>
      <c r="CW86" s="190" t="str">
        <f t="shared" si="121"/>
        <v/>
      </c>
      <c r="CX86" s="190" t="str">
        <f t="shared" si="121"/>
        <v/>
      </c>
      <c r="CY86" s="190" t="str">
        <f t="shared" si="121"/>
        <v/>
      </c>
      <c r="CZ86" s="190" t="str">
        <f t="shared" si="121"/>
        <v/>
      </c>
      <c r="DA86" s="190" t="str">
        <f t="shared" si="121"/>
        <v/>
      </c>
      <c r="DB86" s="190" t="str">
        <f t="shared" si="121"/>
        <v/>
      </c>
      <c r="DC86" s="190" t="str">
        <f t="shared" si="121"/>
        <v/>
      </c>
      <c r="DD86" s="190" t="str">
        <f t="shared" si="121"/>
        <v/>
      </c>
      <c r="DE86" s="190" t="str">
        <f t="shared" si="121"/>
        <v/>
      </c>
      <c r="DF86" s="190" t="str">
        <f t="shared" si="121"/>
        <v/>
      </c>
      <c r="DG86" s="190" t="str">
        <f t="shared" si="121"/>
        <v/>
      </c>
      <c r="DH86" s="190" t="str">
        <f t="shared" si="121"/>
        <v/>
      </c>
      <c r="DI86" s="190" t="str">
        <f t="shared" si="121"/>
        <v/>
      </c>
      <c r="DJ86" s="190" t="str">
        <f t="shared" si="121"/>
        <v/>
      </c>
      <c r="DK86" s="190" t="str">
        <f t="shared" si="121"/>
        <v/>
      </c>
      <c r="DL86" s="190" t="str">
        <f t="shared" si="121"/>
        <v/>
      </c>
      <c r="DM86" s="190" t="str">
        <f t="shared" si="121"/>
        <v/>
      </c>
      <c r="DN86" s="190" t="str">
        <f t="shared" si="121"/>
        <v/>
      </c>
      <c r="DO86" s="190" t="str">
        <f t="shared" si="121"/>
        <v/>
      </c>
      <c r="DP86" s="190" t="str">
        <f t="shared" si="121"/>
        <v/>
      </c>
      <c r="DQ86" s="190" t="str">
        <f t="shared" si="121"/>
        <v/>
      </c>
      <c r="DR86" s="190" t="str">
        <f t="shared" si="121"/>
        <v/>
      </c>
      <c r="DS86" s="190" t="str">
        <f t="shared" si="121"/>
        <v/>
      </c>
      <c r="DT86" s="190" t="str">
        <f t="shared" si="121"/>
        <v/>
      </c>
      <c r="DU86" s="190" t="str">
        <f t="shared" si="121"/>
        <v/>
      </c>
      <c r="DV86" s="190" t="str">
        <f t="shared" si="121"/>
        <v/>
      </c>
      <c r="DW86" s="190" t="str">
        <f t="shared" si="121"/>
        <v/>
      </c>
      <c r="DX86" s="190" t="str">
        <f t="shared" si="121"/>
        <v/>
      </c>
      <c r="DY86" s="190" t="str">
        <f t="shared" si="121"/>
        <v/>
      </c>
      <c r="DZ86" s="190" t="str">
        <f t="shared" si="121"/>
        <v/>
      </c>
      <c r="EA86" s="190" t="str">
        <f t="shared" si="121"/>
        <v/>
      </c>
      <c r="EB86" s="190" t="str">
        <f t="shared" si="121"/>
        <v/>
      </c>
      <c r="EC86" s="190" t="str">
        <f t="shared" si="121"/>
        <v/>
      </c>
      <c r="ED86" s="190" t="str">
        <f t="shared" si="121"/>
        <v/>
      </c>
      <c r="EE86" s="206" t="str">
        <f t="shared" si="105"/>
        <v/>
      </c>
      <c r="EF86" s="207" t="e">
        <f t="shared" si="115"/>
        <v>#N/A</v>
      </c>
      <c r="EG86" s="207" t="e">
        <f t="shared" si="115"/>
        <v>#N/A</v>
      </c>
      <c r="EH86" s="207" t="e">
        <f t="shared" si="115"/>
        <v>#N/A</v>
      </c>
      <c r="EI86" s="207" t="e">
        <f t="shared" si="115"/>
        <v>#N/A</v>
      </c>
      <c r="EJ86" s="207" t="e">
        <f t="shared" si="115"/>
        <v>#N/A</v>
      </c>
      <c r="EK86" s="207" t="e">
        <f t="shared" si="115"/>
        <v>#N/A</v>
      </c>
      <c r="EL86" s="207" t="e">
        <f t="shared" si="115"/>
        <v>#N/A</v>
      </c>
      <c r="EM86" s="207" t="e">
        <f t="shared" si="115"/>
        <v>#N/A</v>
      </c>
      <c r="EN86" s="207" t="e">
        <f t="shared" si="115"/>
        <v>#N/A</v>
      </c>
      <c r="EO86" s="207" t="e">
        <f t="shared" si="115"/>
        <v>#N/A</v>
      </c>
      <c r="EP86" s="207" t="e">
        <f t="shared" si="115"/>
        <v>#N/A</v>
      </c>
      <c r="EQ86" s="207" t="e">
        <f t="shared" si="115"/>
        <v>#N/A</v>
      </c>
      <c r="ER86" s="207" t="e">
        <f t="shared" si="115"/>
        <v>#N/A</v>
      </c>
      <c r="ES86" s="207" t="e">
        <f t="shared" si="115"/>
        <v>#N/A</v>
      </c>
      <c r="ET86" s="207" t="e">
        <f t="shared" si="115"/>
        <v>#N/A</v>
      </c>
      <c r="EU86" s="207" t="e">
        <f t="shared" si="115"/>
        <v>#N/A</v>
      </c>
      <c r="EV86" s="207" t="e">
        <f t="shared" si="124"/>
        <v>#N/A</v>
      </c>
      <c r="EW86" s="207" t="e">
        <f t="shared" si="124"/>
        <v>#N/A</v>
      </c>
      <c r="EX86" s="207" t="e">
        <f t="shared" si="124"/>
        <v>#N/A</v>
      </c>
      <c r="EY86" s="207" t="e">
        <f t="shared" si="122"/>
        <v>#N/A</v>
      </c>
      <c r="EZ86" s="207" t="e">
        <f t="shared" si="122"/>
        <v>#N/A</v>
      </c>
      <c r="FA86" s="207" t="e">
        <f t="shared" si="122"/>
        <v>#N/A</v>
      </c>
      <c r="FB86" s="207" t="e">
        <f t="shared" si="122"/>
        <v>#N/A</v>
      </c>
      <c r="FC86" s="207" t="e">
        <f t="shared" si="122"/>
        <v>#N/A</v>
      </c>
      <c r="FD86" s="207" t="e">
        <f t="shared" si="122"/>
        <v>#N/A</v>
      </c>
      <c r="FE86" s="207" t="e">
        <f t="shared" si="122"/>
        <v>#N/A</v>
      </c>
      <c r="FF86" s="207" t="e">
        <f t="shared" si="122"/>
        <v>#N/A</v>
      </c>
      <c r="FG86" s="207" t="e">
        <f t="shared" si="122"/>
        <v>#N/A</v>
      </c>
      <c r="FH86" s="207" t="e">
        <f t="shared" si="122"/>
        <v>#N/A</v>
      </c>
      <c r="FI86" s="207" t="e">
        <f t="shared" si="122"/>
        <v>#N/A</v>
      </c>
      <c r="FJ86" s="207" t="e">
        <f t="shared" si="122"/>
        <v>#N/A</v>
      </c>
      <c r="FK86" s="207" t="e">
        <f t="shared" si="108"/>
        <v>#N/A</v>
      </c>
      <c r="FL86" s="207" t="e">
        <f t="shared" si="88"/>
        <v>#N/A</v>
      </c>
      <c r="FM86" s="207" t="e">
        <f t="shared" si="88"/>
        <v>#N/A</v>
      </c>
      <c r="FN86" s="207" t="e">
        <f t="shared" si="88"/>
        <v>#N/A</v>
      </c>
      <c r="FO86" s="207" t="e">
        <f t="shared" si="88"/>
        <v>#N/A</v>
      </c>
      <c r="FP86" s="207" t="e">
        <f t="shared" si="88"/>
        <v>#N/A</v>
      </c>
      <c r="FQ86" s="207" t="e">
        <f t="shared" si="88"/>
        <v>#N/A</v>
      </c>
      <c r="FR86" s="207" t="e">
        <f t="shared" si="88"/>
        <v>#N/A</v>
      </c>
      <c r="FS86" s="207" t="e">
        <f t="shared" si="76"/>
        <v>#N/A</v>
      </c>
      <c r="FT86" s="207" t="e">
        <f t="shared" si="76"/>
        <v>#N/A</v>
      </c>
      <c r="FU86" s="207" t="e">
        <f t="shared" si="76"/>
        <v>#N/A</v>
      </c>
      <c r="FV86" s="207" t="e">
        <f t="shared" si="76"/>
        <v>#N/A</v>
      </c>
      <c r="FW86" s="207" t="e">
        <f t="shared" si="74"/>
        <v>#N/A</v>
      </c>
      <c r="FX86" s="207" t="e">
        <f t="shared" si="74"/>
        <v>#N/A</v>
      </c>
      <c r="FY86" s="207" t="e">
        <f t="shared" si="111"/>
        <v>#N/A</v>
      </c>
      <c r="FZ86" s="207" t="e">
        <f t="shared" si="111"/>
        <v>#N/A</v>
      </c>
      <c r="GA86" s="207" t="e">
        <f t="shared" si="111"/>
        <v>#N/A</v>
      </c>
      <c r="GB86" s="207" t="e">
        <f t="shared" si="111"/>
        <v>#N/A</v>
      </c>
      <c r="GC86" s="207" t="e">
        <f t="shared" si="111"/>
        <v>#N/A</v>
      </c>
      <c r="GD86" s="207" t="e">
        <f t="shared" si="111"/>
        <v>#N/A</v>
      </c>
      <c r="GE86" s="207" t="e">
        <f t="shared" si="111"/>
        <v>#N/A</v>
      </c>
      <c r="GF86" s="207" t="e">
        <f t="shared" si="111"/>
        <v>#N/A</v>
      </c>
      <c r="GG86" s="207" t="e">
        <f t="shared" si="111"/>
        <v>#N/A</v>
      </c>
      <c r="GH86" s="207" t="e">
        <f t="shared" si="111"/>
        <v>#N/A</v>
      </c>
      <c r="GI86" s="207" t="e">
        <f t="shared" si="111"/>
        <v>#N/A</v>
      </c>
      <c r="GJ86" s="207" t="e">
        <f t="shared" si="111"/>
        <v>#N/A</v>
      </c>
      <c r="GK86" s="207" t="e">
        <f t="shared" si="111"/>
        <v>#N/A</v>
      </c>
      <c r="GL86" s="207" t="e">
        <f t="shared" si="111"/>
        <v>#N/A</v>
      </c>
      <c r="GM86" s="207" t="e">
        <f t="shared" si="111"/>
        <v>#N/A</v>
      </c>
      <c r="GN86" s="207" t="e">
        <f t="shared" si="111"/>
        <v>#N/A</v>
      </c>
      <c r="GO86" s="207" t="e">
        <f t="shared" si="120"/>
        <v>#N/A</v>
      </c>
      <c r="GP86" s="207" t="e">
        <f t="shared" si="120"/>
        <v>#N/A</v>
      </c>
      <c r="GQ86" s="207" t="e">
        <f t="shared" si="118"/>
        <v>#N/A</v>
      </c>
      <c r="GR86" s="207" t="e">
        <f t="shared" si="118"/>
        <v>#N/A</v>
      </c>
      <c r="GS86" s="207" t="e">
        <f t="shared" si="118"/>
        <v>#N/A</v>
      </c>
      <c r="GT86" s="207" t="e">
        <f t="shared" si="118"/>
        <v>#N/A</v>
      </c>
      <c r="GU86" s="207" t="e">
        <f t="shared" si="118"/>
        <v>#N/A</v>
      </c>
      <c r="GV86" s="207" t="e">
        <f t="shared" si="118"/>
        <v>#N/A</v>
      </c>
      <c r="GW86" s="207" t="e">
        <f t="shared" si="118"/>
        <v>#N/A</v>
      </c>
      <c r="GX86" s="207" t="e">
        <f t="shared" si="118"/>
        <v>#N/A</v>
      </c>
      <c r="GY86" s="207" t="e">
        <f t="shared" si="118"/>
        <v>#N/A</v>
      </c>
      <c r="GZ86" s="207" t="e">
        <f t="shared" si="118"/>
        <v>#N/A</v>
      </c>
      <c r="HA86" s="207" t="e">
        <f t="shared" si="118"/>
        <v>#N/A</v>
      </c>
      <c r="HB86" s="207" t="e">
        <f t="shared" si="106"/>
        <v>#N/A</v>
      </c>
      <c r="HC86" s="207" t="e">
        <f t="shared" si="106"/>
        <v>#N/A</v>
      </c>
      <c r="HD86" s="207" t="e">
        <f t="shared" si="98"/>
        <v>#N/A</v>
      </c>
      <c r="HE86" s="207" t="e">
        <f t="shared" si="77"/>
        <v>#N/A</v>
      </c>
      <c r="HF86" s="207" t="e">
        <f t="shared" si="77"/>
        <v>#N/A</v>
      </c>
      <c r="HG86" s="207" t="e">
        <f t="shared" si="77"/>
        <v>#N/A</v>
      </c>
      <c r="HH86" s="207" t="e">
        <f t="shared" si="77"/>
        <v>#N/A</v>
      </c>
      <c r="HI86" s="207" t="e">
        <f t="shared" si="77"/>
        <v>#N/A</v>
      </c>
      <c r="HJ86" s="207" t="e">
        <f t="shared" si="77"/>
        <v>#N/A</v>
      </c>
      <c r="HK86" s="207" t="e">
        <f t="shared" si="77"/>
        <v>#N/A</v>
      </c>
      <c r="HL86" s="207" t="e">
        <f t="shared" si="77"/>
        <v>#N/A</v>
      </c>
      <c r="HM86" s="207" t="e">
        <f t="shared" si="77"/>
        <v>#N/A</v>
      </c>
      <c r="HN86" s="207" t="e">
        <f t="shared" si="77"/>
        <v>#N/A</v>
      </c>
      <c r="HO86" s="207" t="e">
        <f t="shared" si="77"/>
        <v>#N/A</v>
      </c>
      <c r="HP86" s="207" t="e">
        <f t="shared" si="77"/>
        <v>#N/A</v>
      </c>
      <c r="HQ86" s="207" t="e">
        <f t="shared" si="107"/>
        <v>#N/A</v>
      </c>
      <c r="HR86" s="207" t="e">
        <f t="shared" si="107"/>
        <v>#N/A</v>
      </c>
      <c r="HS86" s="207" t="e">
        <f t="shared" si="107"/>
        <v>#N/A</v>
      </c>
      <c r="HT86" s="207" t="e">
        <f t="shared" si="107"/>
        <v>#N/A</v>
      </c>
      <c r="HU86" s="207" t="e">
        <f t="shared" si="107"/>
        <v>#N/A</v>
      </c>
      <c r="HV86" s="207" t="e">
        <f t="shared" si="81"/>
        <v>#N/A</v>
      </c>
      <c r="HW86" s="207" t="e">
        <f t="shared" si="79"/>
        <v>#N/A</v>
      </c>
      <c r="HX86" s="207" t="e">
        <f t="shared" si="66"/>
        <v>#N/A</v>
      </c>
      <c r="HY86" s="207" t="e">
        <f t="shared" si="63"/>
        <v>#N/A</v>
      </c>
      <c r="HZ86" s="207" t="e">
        <f t="shared" si="63"/>
        <v>#N/A</v>
      </c>
      <c r="IA86" s="207" t="e">
        <f t="shared" si="45"/>
        <v>#N/A</v>
      </c>
      <c r="IB86" s="207" t="e">
        <f t="shared" si="45"/>
        <v>#N/A</v>
      </c>
    </row>
    <row r="87" spans="1:236" hidden="1" x14ac:dyDescent="0.25">
      <c r="A87" s="22">
        <v>84</v>
      </c>
      <c r="B87" s="124"/>
      <c r="C87" s="124"/>
      <c r="D87" s="124"/>
      <c r="E87" s="119" t="str">
        <f t="shared" si="99"/>
        <v/>
      </c>
      <c r="F87" s="23" t="str">
        <f t="shared" si="100"/>
        <v/>
      </c>
      <c r="G87" s="24" t="str">
        <f t="shared" si="101"/>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91"/>
        <v/>
      </c>
      <c r="K87" s="26"/>
      <c r="L87" s="24" t="str">
        <f>IF(OR(F87="",K87=""),"",MATCH(K87,Confidence!$A$1:$A$10,0))</f>
        <v/>
      </c>
      <c r="M87" s="27" t="str">
        <f t="shared" si="92"/>
        <v/>
      </c>
      <c r="N87" s="27" t="str">
        <f t="shared" si="93"/>
        <v/>
      </c>
      <c r="O87" s="24"/>
      <c r="P87" s="111" t="str">
        <f t="shared" si="94"/>
        <v/>
      </c>
      <c r="Q87" s="111" t="str">
        <f t="shared" si="95"/>
        <v/>
      </c>
      <c r="R87" s="39" t="str">
        <f t="shared" si="96"/>
        <v/>
      </c>
      <c r="S87" s="124"/>
      <c r="T87" s="218" t="str">
        <f>IF(AND(B87&gt;0,C87&gt;0,D87&gt;0,M87&gt;0,N87&gt;0,S87&gt;0,NOT(K87="")),ABS(VLOOKUP($S$1,VLookups!$A$28:$B$29,2,FALSE)-_xlfn.BETA.DIST(S87,IF(G87="L",N87,M87),IF(G87="L",M87,N87),TRUE,B87,D87)),"")</f>
        <v/>
      </c>
      <c r="U87" s="121" t="str">
        <f>IF(OR($M87="",$N87=""),"",_xlfn.BETA.INV(ABS(VLOOKUP($S$1,VLookups!$A$28:$B$29,2,FALSE)-U$3),IF($G87="L",$N87,$M87),IF($G87="L",$M87,$N87),$B87,$D87))</f>
        <v/>
      </c>
      <c r="V87" s="122" t="str">
        <f>IF(OR($M87="",$N87=""),"",_xlfn.BETA.INV(ABS(VLOOKUP($S$1,VLookups!$A$28:$B$29,2,FALSE)-V$3),IF($G87="L",$N87,$M87),IF($G87="L",$M87,$N87),$B87,$D87))</f>
        <v/>
      </c>
      <c r="W87" s="121" t="str">
        <f>IF(OR($M87="",$N87=""),"",_xlfn.BETA.INV(ABS(VLOOKUP($S$1,VLookups!$A$28:$B$29,2,FALSE)-W$3),IF($G87="L",$N87,$M87),IF($G87="L",$M87,$N87),$B87,$D87))</f>
        <v/>
      </c>
      <c r="X87" s="122" t="str">
        <f>IF(OR($M87="",$N87=""),"",_xlfn.BETA.INV(ABS(VLOOKUP($S$1,VLookups!$A$28:$B$29,2,FALSE)-X$3),IF($G87="L",$N87,$M87),IF($G87="L",$M87,$N87),$B87,$D87))</f>
        <v/>
      </c>
      <c r="Y87" s="121" t="str">
        <f>IF(OR($M87="",$N87=""),"",_xlfn.BETA.INV(ABS(VLOOKUP($S$1,VLookups!$A$28:$B$29,2,FALSE)-Y$3),IF($G87="L",$N87,$M87),IF($G87="L",$M87,$N87),$B87,$D87))</f>
        <v/>
      </c>
      <c r="Z87" s="122" t="str">
        <f>IF(OR($M87="",$N87=""),"",_xlfn.BETA.INV(ABS(VLOOKUP($S$1,VLookups!$A$28:$B$29,2,FALSE)-Z$3),IF($G87="L",$N87,$M87),IF($G87="L",$M87,$N87),$B87,$D87))</f>
        <v/>
      </c>
      <c r="AA87" s="121" t="str">
        <f>IF(OR($M87="",$N87=""),"",_xlfn.BETA.INV(ABS(VLOOKUP($S$1,VLookups!$A$28:$B$29,2,FALSE)-AA$3),IF($G87="L",$N87,$M87),IF($G87="L",$M87,$N87),$B87,$D87))</f>
        <v/>
      </c>
      <c r="AB87" s="122" t="str">
        <f>IF(OR($M87="",$N87=""),"",_xlfn.BETA.INV(ABS(VLOOKUP($S$1,VLookups!$A$28:$B$29,2,FALSE)-AB$3),IF($G87="L",$N87,$M87),IF($G87="L",$M87,$N87),$B87,$D87))</f>
        <v/>
      </c>
      <c r="AC87" s="121" t="str">
        <f>IF(OR($M87="",$N87=""),"",_xlfn.BETA.INV(ABS(VLOOKUP($S$1,VLookups!$A$28:$B$29,2,FALSE)-AC$3),IF($G87="L",$N87,$M87),IF($G87="L",$M87,$N87),$B87,$D87))</f>
        <v/>
      </c>
      <c r="AD87" s="122" t="str">
        <f>IF(OR($M87="",$N87=""),"",_xlfn.BETA.INV(ABS(VLOOKUP($S$1,VLookups!$A$28:$B$29,2,FALSE)-AD$3),IF($G87="L",$N87,$M87),IF($G87="L",$M87,$N87),$B87,$D87))</f>
        <v/>
      </c>
      <c r="AE87" s="121" t="str">
        <f>IF(OR($M87="",$N87=""),"",_xlfn.BETA.INV(ABS(VLOOKUP($S$1,VLookups!$A$28:$B$29,2,FALSE)-AE$3),IF($G87="L",$N87,$M87),IF($G87="L",$M87,$N87),$B87,$D87))</f>
        <v/>
      </c>
      <c r="AF87" s="122" t="str">
        <f>IF(OR($M87="",$N87=""),"",_xlfn.BETA.INV(ABS(VLOOKUP($S$1,VLookups!$A$28:$B$29,2,FALSE)-AF$3),IF($G87="L",$N87,$M87),IF($G87="L",$M87,$N87),$B87,$D87))</f>
        <v/>
      </c>
      <c r="AG87" s="17"/>
      <c r="AH87" s="208" t="str">
        <f t="shared" si="102"/>
        <v/>
      </c>
      <c r="AI87" s="206" t="str">
        <f t="shared" si="103"/>
        <v/>
      </c>
      <c r="AJ87" s="190" t="str">
        <f t="shared" si="123"/>
        <v/>
      </c>
      <c r="AK87" s="190" t="str">
        <f t="shared" si="123"/>
        <v/>
      </c>
      <c r="AL87" s="190" t="str">
        <f t="shared" si="123"/>
        <v/>
      </c>
      <c r="AM87" s="190" t="str">
        <f t="shared" si="123"/>
        <v/>
      </c>
      <c r="AN87" s="190" t="str">
        <f t="shared" si="123"/>
        <v/>
      </c>
      <c r="AO87" s="190" t="str">
        <f t="shared" si="123"/>
        <v/>
      </c>
      <c r="AP87" s="190" t="str">
        <f t="shared" si="123"/>
        <v/>
      </c>
      <c r="AQ87" s="190" t="str">
        <f t="shared" si="123"/>
        <v/>
      </c>
      <c r="AR87" s="190" t="str">
        <f t="shared" si="123"/>
        <v/>
      </c>
      <c r="AS87" s="190" t="str">
        <f t="shared" si="123"/>
        <v/>
      </c>
      <c r="AT87" s="190" t="str">
        <f t="shared" si="123"/>
        <v/>
      </c>
      <c r="AU87" s="190" t="str">
        <f t="shared" si="123"/>
        <v/>
      </c>
      <c r="AV87" s="190" t="str">
        <f t="shared" si="123"/>
        <v/>
      </c>
      <c r="AW87" s="190" t="str">
        <f t="shared" si="123"/>
        <v/>
      </c>
      <c r="AX87" s="190" t="str">
        <f t="shared" si="123"/>
        <v/>
      </c>
      <c r="AY87" s="190" t="str">
        <f t="shared" si="123"/>
        <v/>
      </c>
      <c r="AZ87" s="190" t="str">
        <f t="shared" si="123"/>
        <v/>
      </c>
      <c r="BA87" s="190" t="str">
        <f t="shared" si="123"/>
        <v/>
      </c>
      <c r="BB87" s="190" t="str">
        <f t="shared" si="123"/>
        <v/>
      </c>
      <c r="BC87" s="190" t="str">
        <f t="shared" si="123"/>
        <v/>
      </c>
      <c r="BD87" s="190" t="str">
        <f t="shared" si="123"/>
        <v/>
      </c>
      <c r="BE87" s="190" t="str">
        <f t="shared" si="123"/>
        <v/>
      </c>
      <c r="BF87" s="190" t="str">
        <f t="shared" si="123"/>
        <v/>
      </c>
      <c r="BG87" s="190" t="str">
        <f t="shared" si="123"/>
        <v/>
      </c>
      <c r="BH87" s="190" t="str">
        <f t="shared" si="123"/>
        <v/>
      </c>
      <c r="BI87" s="190" t="str">
        <f t="shared" si="123"/>
        <v/>
      </c>
      <c r="BJ87" s="190" t="str">
        <f t="shared" si="123"/>
        <v/>
      </c>
      <c r="BK87" s="190" t="str">
        <f t="shared" si="123"/>
        <v/>
      </c>
      <c r="BL87" s="190" t="str">
        <f t="shared" si="123"/>
        <v/>
      </c>
      <c r="BM87" s="190" t="str">
        <f t="shared" si="123"/>
        <v/>
      </c>
      <c r="BN87" s="190" t="str">
        <f t="shared" si="123"/>
        <v/>
      </c>
      <c r="BO87" s="190" t="str">
        <f t="shared" si="123"/>
        <v/>
      </c>
      <c r="BP87" s="190" t="str">
        <f t="shared" si="123"/>
        <v/>
      </c>
      <c r="BQ87" s="190" t="str">
        <f t="shared" si="123"/>
        <v/>
      </c>
      <c r="BR87" s="190" t="str">
        <f t="shared" si="123"/>
        <v/>
      </c>
      <c r="BS87" s="190" t="str">
        <f t="shared" si="123"/>
        <v/>
      </c>
      <c r="BT87" s="190" t="str">
        <f t="shared" si="123"/>
        <v/>
      </c>
      <c r="BU87" s="190" t="str">
        <f t="shared" si="123"/>
        <v/>
      </c>
      <c r="BV87" s="190" t="str">
        <f t="shared" si="123"/>
        <v/>
      </c>
      <c r="BW87" s="190" t="str">
        <f t="shared" si="123"/>
        <v/>
      </c>
      <c r="BX87" s="190" t="str">
        <f t="shared" si="123"/>
        <v/>
      </c>
      <c r="BY87" s="190" t="str">
        <f t="shared" si="123"/>
        <v/>
      </c>
      <c r="BZ87" s="190" t="str">
        <f t="shared" si="123"/>
        <v/>
      </c>
      <c r="CA87" s="190" t="str">
        <f t="shared" si="123"/>
        <v/>
      </c>
      <c r="CB87" s="190" t="str">
        <f t="shared" si="123"/>
        <v/>
      </c>
      <c r="CC87" s="190" t="str">
        <f t="shared" si="123"/>
        <v/>
      </c>
      <c r="CD87" s="190" t="str">
        <f t="shared" si="123"/>
        <v/>
      </c>
      <c r="CE87" s="190" t="str">
        <f t="shared" si="123"/>
        <v/>
      </c>
      <c r="CF87" s="190" t="str">
        <f t="shared" si="123"/>
        <v/>
      </c>
      <c r="CG87" s="190" t="str">
        <f t="shared" si="123"/>
        <v/>
      </c>
      <c r="CH87" s="190" t="str">
        <f t="shared" si="123"/>
        <v/>
      </c>
      <c r="CI87" s="190" t="str">
        <f t="shared" si="123"/>
        <v/>
      </c>
      <c r="CJ87" s="190" t="str">
        <f t="shared" si="123"/>
        <v/>
      </c>
      <c r="CK87" s="190" t="str">
        <f t="shared" si="123"/>
        <v/>
      </c>
      <c r="CL87" s="190" t="str">
        <f t="shared" si="123"/>
        <v/>
      </c>
      <c r="CM87" s="190" t="str">
        <f t="shared" si="123"/>
        <v/>
      </c>
      <c r="CN87" s="190" t="str">
        <f t="shared" si="123"/>
        <v/>
      </c>
      <c r="CO87" s="190" t="str">
        <f t="shared" si="123"/>
        <v/>
      </c>
      <c r="CP87" s="190" t="str">
        <f t="shared" si="123"/>
        <v/>
      </c>
      <c r="CQ87" s="190" t="str">
        <f t="shared" si="123"/>
        <v/>
      </c>
      <c r="CR87" s="190" t="str">
        <f t="shared" si="123"/>
        <v/>
      </c>
      <c r="CS87" s="190" t="str">
        <f t="shared" si="123"/>
        <v/>
      </c>
      <c r="CT87" s="190" t="str">
        <f t="shared" si="123"/>
        <v/>
      </c>
      <c r="CU87" s="190" t="str">
        <f t="shared" si="123"/>
        <v/>
      </c>
      <c r="CV87" s="190" t="str">
        <f t="shared" si="121"/>
        <v/>
      </c>
      <c r="CW87" s="190" t="str">
        <f t="shared" si="121"/>
        <v/>
      </c>
      <c r="CX87" s="190" t="str">
        <f t="shared" si="121"/>
        <v/>
      </c>
      <c r="CY87" s="190" t="str">
        <f t="shared" si="121"/>
        <v/>
      </c>
      <c r="CZ87" s="190" t="str">
        <f t="shared" si="121"/>
        <v/>
      </c>
      <c r="DA87" s="190" t="str">
        <f t="shared" si="121"/>
        <v/>
      </c>
      <c r="DB87" s="190" t="str">
        <f t="shared" si="121"/>
        <v/>
      </c>
      <c r="DC87" s="190" t="str">
        <f t="shared" si="121"/>
        <v/>
      </c>
      <c r="DD87" s="190" t="str">
        <f t="shared" si="121"/>
        <v/>
      </c>
      <c r="DE87" s="190" t="str">
        <f t="shared" si="121"/>
        <v/>
      </c>
      <c r="DF87" s="190" t="str">
        <f t="shared" si="121"/>
        <v/>
      </c>
      <c r="DG87" s="190" t="str">
        <f t="shared" si="121"/>
        <v/>
      </c>
      <c r="DH87" s="190" t="str">
        <f t="shared" si="121"/>
        <v/>
      </c>
      <c r="DI87" s="190" t="str">
        <f t="shared" si="121"/>
        <v/>
      </c>
      <c r="DJ87" s="190" t="str">
        <f t="shared" si="121"/>
        <v/>
      </c>
      <c r="DK87" s="190" t="str">
        <f t="shared" si="121"/>
        <v/>
      </c>
      <c r="DL87" s="190" t="str">
        <f t="shared" si="121"/>
        <v/>
      </c>
      <c r="DM87" s="190" t="str">
        <f t="shared" si="121"/>
        <v/>
      </c>
      <c r="DN87" s="190" t="str">
        <f t="shared" si="121"/>
        <v/>
      </c>
      <c r="DO87" s="190" t="str">
        <f t="shared" si="121"/>
        <v/>
      </c>
      <c r="DP87" s="190" t="str">
        <f t="shared" si="121"/>
        <v/>
      </c>
      <c r="DQ87" s="190" t="str">
        <f t="shared" si="121"/>
        <v/>
      </c>
      <c r="DR87" s="190" t="str">
        <f t="shared" si="121"/>
        <v/>
      </c>
      <c r="DS87" s="190" t="str">
        <f t="shared" si="121"/>
        <v/>
      </c>
      <c r="DT87" s="190" t="str">
        <f t="shared" si="121"/>
        <v/>
      </c>
      <c r="DU87" s="190" t="str">
        <f t="shared" si="121"/>
        <v/>
      </c>
      <c r="DV87" s="190" t="str">
        <f t="shared" si="121"/>
        <v/>
      </c>
      <c r="DW87" s="190" t="str">
        <f t="shared" si="121"/>
        <v/>
      </c>
      <c r="DX87" s="190" t="str">
        <f t="shared" si="121"/>
        <v/>
      </c>
      <c r="DY87" s="190" t="str">
        <f t="shared" si="121"/>
        <v/>
      </c>
      <c r="DZ87" s="190" t="str">
        <f t="shared" si="121"/>
        <v/>
      </c>
      <c r="EA87" s="190" t="str">
        <f t="shared" si="121"/>
        <v/>
      </c>
      <c r="EB87" s="190" t="str">
        <f t="shared" si="121"/>
        <v/>
      </c>
      <c r="EC87" s="190" t="str">
        <f t="shared" si="121"/>
        <v/>
      </c>
      <c r="ED87" s="190" t="str">
        <f t="shared" si="121"/>
        <v/>
      </c>
      <c r="EE87" s="206" t="str">
        <f t="shared" si="105"/>
        <v/>
      </c>
      <c r="EF87" s="207" t="e">
        <f t="shared" si="115"/>
        <v>#N/A</v>
      </c>
      <c r="EG87" s="207" t="e">
        <f t="shared" si="115"/>
        <v>#N/A</v>
      </c>
      <c r="EH87" s="207" t="e">
        <f t="shared" si="115"/>
        <v>#N/A</v>
      </c>
      <c r="EI87" s="207" t="e">
        <f t="shared" si="115"/>
        <v>#N/A</v>
      </c>
      <c r="EJ87" s="207" t="e">
        <f t="shared" si="115"/>
        <v>#N/A</v>
      </c>
      <c r="EK87" s="207" t="e">
        <f t="shared" si="115"/>
        <v>#N/A</v>
      </c>
      <c r="EL87" s="207" t="e">
        <f t="shared" si="115"/>
        <v>#N/A</v>
      </c>
      <c r="EM87" s="207" t="e">
        <f t="shared" si="115"/>
        <v>#N/A</v>
      </c>
      <c r="EN87" s="207" t="e">
        <f t="shared" si="115"/>
        <v>#N/A</v>
      </c>
      <c r="EO87" s="207" t="e">
        <f t="shared" si="115"/>
        <v>#N/A</v>
      </c>
      <c r="EP87" s="207" t="e">
        <f t="shared" si="115"/>
        <v>#N/A</v>
      </c>
      <c r="EQ87" s="207" t="e">
        <f t="shared" si="115"/>
        <v>#N/A</v>
      </c>
      <c r="ER87" s="207" t="e">
        <f t="shared" si="115"/>
        <v>#N/A</v>
      </c>
      <c r="ES87" s="207" t="e">
        <f t="shared" si="115"/>
        <v>#N/A</v>
      </c>
      <c r="ET87" s="207" t="e">
        <f t="shared" si="115"/>
        <v>#N/A</v>
      </c>
      <c r="EU87" s="207" t="e">
        <f t="shared" si="115"/>
        <v>#N/A</v>
      </c>
      <c r="EV87" s="207" t="e">
        <f t="shared" si="124"/>
        <v>#N/A</v>
      </c>
      <c r="EW87" s="207" t="e">
        <f t="shared" si="124"/>
        <v>#N/A</v>
      </c>
      <c r="EX87" s="207" t="e">
        <f t="shared" si="124"/>
        <v>#N/A</v>
      </c>
      <c r="EY87" s="207" t="e">
        <f t="shared" si="122"/>
        <v>#N/A</v>
      </c>
      <c r="EZ87" s="207" t="e">
        <f t="shared" si="122"/>
        <v>#N/A</v>
      </c>
      <c r="FA87" s="207" t="e">
        <f t="shared" si="122"/>
        <v>#N/A</v>
      </c>
      <c r="FB87" s="207" t="e">
        <f t="shared" si="122"/>
        <v>#N/A</v>
      </c>
      <c r="FC87" s="207" t="e">
        <f t="shared" si="122"/>
        <v>#N/A</v>
      </c>
      <c r="FD87" s="207" t="e">
        <f t="shared" si="122"/>
        <v>#N/A</v>
      </c>
      <c r="FE87" s="207" t="e">
        <f t="shared" si="122"/>
        <v>#N/A</v>
      </c>
      <c r="FF87" s="207" t="e">
        <f t="shared" si="122"/>
        <v>#N/A</v>
      </c>
      <c r="FG87" s="207" t="e">
        <f t="shared" si="122"/>
        <v>#N/A</v>
      </c>
      <c r="FH87" s="207" t="e">
        <f t="shared" si="122"/>
        <v>#N/A</v>
      </c>
      <c r="FI87" s="207" t="e">
        <f t="shared" si="122"/>
        <v>#N/A</v>
      </c>
      <c r="FJ87" s="207" t="e">
        <f t="shared" si="122"/>
        <v>#N/A</v>
      </c>
      <c r="FK87" s="207" t="e">
        <f t="shared" si="108"/>
        <v>#N/A</v>
      </c>
      <c r="FL87" s="207" t="e">
        <f t="shared" si="88"/>
        <v>#N/A</v>
      </c>
      <c r="FM87" s="207" t="e">
        <f t="shared" si="88"/>
        <v>#N/A</v>
      </c>
      <c r="FN87" s="207" t="e">
        <f t="shared" si="88"/>
        <v>#N/A</v>
      </c>
      <c r="FO87" s="207" t="e">
        <f t="shared" si="88"/>
        <v>#N/A</v>
      </c>
      <c r="FP87" s="207" t="e">
        <f t="shared" si="88"/>
        <v>#N/A</v>
      </c>
      <c r="FQ87" s="207" t="e">
        <f t="shared" si="88"/>
        <v>#N/A</v>
      </c>
      <c r="FR87" s="207" t="e">
        <f t="shared" si="88"/>
        <v>#N/A</v>
      </c>
      <c r="FS87" s="207" t="e">
        <f t="shared" si="76"/>
        <v>#N/A</v>
      </c>
      <c r="FT87" s="207" t="e">
        <f t="shared" si="76"/>
        <v>#N/A</v>
      </c>
      <c r="FU87" s="207" t="e">
        <f t="shared" si="76"/>
        <v>#N/A</v>
      </c>
      <c r="FV87" s="207" t="e">
        <f t="shared" si="76"/>
        <v>#N/A</v>
      </c>
      <c r="FW87" s="207" t="e">
        <f t="shared" si="74"/>
        <v>#N/A</v>
      </c>
      <c r="FX87" s="207" t="e">
        <f t="shared" si="74"/>
        <v>#N/A</v>
      </c>
      <c r="FY87" s="207" t="e">
        <f t="shared" si="111"/>
        <v>#N/A</v>
      </c>
      <c r="FZ87" s="207" t="e">
        <f t="shared" si="111"/>
        <v>#N/A</v>
      </c>
      <c r="GA87" s="207" t="e">
        <f t="shared" si="111"/>
        <v>#N/A</v>
      </c>
      <c r="GB87" s="207" t="e">
        <f t="shared" si="111"/>
        <v>#N/A</v>
      </c>
      <c r="GC87" s="207" t="e">
        <f t="shared" si="111"/>
        <v>#N/A</v>
      </c>
      <c r="GD87" s="207" t="e">
        <f t="shared" si="111"/>
        <v>#N/A</v>
      </c>
      <c r="GE87" s="207" t="e">
        <f t="shared" si="111"/>
        <v>#N/A</v>
      </c>
      <c r="GF87" s="207" t="e">
        <f t="shared" si="111"/>
        <v>#N/A</v>
      </c>
      <c r="GG87" s="207" t="e">
        <f t="shared" si="111"/>
        <v>#N/A</v>
      </c>
      <c r="GH87" s="207" t="e">
        <f t="shared" si="111"/>
        <v>#N/A</v>
      </c>
      <c r="GI87" s="207" t="e">
        <f t="shared" si="111"/>
        <v>#N/A</v>
      </c>
      <c r="GJ87" s="207" t="e">
        <f t="shared" si="111"/>
        <v>#N/A</v>
      </c>
      <c r="GK87" s="207" t="e">
        <f t="shared" si="111"/>
        <v>#N/A</v>
      </c>
      <c r="GL87" s="207" t="e">
        <f t="shared" si="111"/>
        <v>#N/A</v>
      </c>
      <c r="GM87" s="207" t="e">
        <f t="shared" si="111"/>
        <v>#N/A</v>
      </c>
      <c r="GN87" s="207" t="e">
        <f t="shared" si="111"/>
        <v>#N/A</v>
      </c>
      <c r="GO87" s="207" t="e">
        <f t="shared" si="120"/>
        <v>#N/A</v>
      </c>
      <c r="GP87" s="207" t="e">
        <f t="shared" si="120"/>
        <v>#N/A</v>
      </c>
      <c r="GQ87" s="207" t="e">
        <f t="shared" si="118"/>
        <v>#N/A</v>
      </c>
      <c r="GR87" s="207" t="e">
        <f t="shared" si="118"/>
        <v>#N/A</v>
      </c>
      <c r="GS87" s="207" t="e">
        <f t="shared" si="118"/>
        <v>#N/A</v>
      </c>
      <c r="GT87" s="207" t="e">
        <f t="shared" si="118"/>
        <v>#N/A</v>
      </c>
      <c r="GU87" s="207" t="e">
        <f t="shared" si="118"/>
        <v>#N/A</v>
      </c>
      <c r="GV87" s="207" t="e">
        <f t="shared" si="118"/>
        <v>#N/A</v>
      </c>
      <c r="GW87" s="207" t="e">
        <f t="shared" si="118"/>
        <v>#N/A</v>
      </c>
      <c r="GX87" s="207" t="e">
        <f t="shared" si="118"/>
        <v>#N/A</v>
      </c>
      <c r="GY87" s="207" t="e">
        <f t="shared" si="118"/>
        <v>#N/A</v>
      </c>
      <c r="GZ87" s="207" t="e">
        <f t="shared" si="118"/>
        <v>#N/A</v>
      </c>
      <c r="HA87" s="207" t="e">
        <f t="shared" si="118"/>
        <v>#N/A</v>
      </c>
      <c r="HB87" s="207" t="e">
        <f t="shared" si="106"/>
        <v>#N/A</v>
      </c>
      <c r="HC87" s="207" t="e">
        <f t="shared" si="106"/>
        <v>#N/A</v>
      </c>
      <c r="HD87" s="207" t="e">
        <f t="shared" si="98"/>
        <v>#N/A</v>
      </c>
      <c r="HE87" s="207" t="e">
        <f t="shared" si="77"/>
        <v>#N/A</v>
      </c>
      <c r="HF87" s="207" t="e">
        <f t="shared" si="77"/>
        <v>#N/A</v>
      </c>
      <c r="HG87" s="207" t="e">
        <f t="shared" si="77"/>
        <v>#N/A</v>
      </c>
      <c r="HH87" s="207" t="e">
        <f t="shared" si="77"/>
        <v>#N/A</v>
      </c>
      <c r="HI87" s="207" t="e">
        <f t="shared" si="77"/>
        <v>#N/A</v>
      </c>
      <c r="HJ87" s="207" t="e">
        <f t="shared" si="77"/>
        <v>#N/A</v>
      </c>
      <c r="HK87" s="207" t="e">
        <f t="shared" si="77"/>
        <v>#N/A</v>
      </c>
      <c r="HL87" s="207" t="e">
        <f t="shared" si="77"/>
        <v>#N/A</v>
      </c>
      <c r="HM87" s="207" t="e">
        <f t="shared" si="77"/>
        <v>#N/A</v>
      </c>
      <c r="HN87" s="207" t="e">
        <f t="shared" si="77"/>
        <v>#N/A</v>
      </c>
      <c r="HO87" s="207" t="e">
        <f t="shared" si="77"/>
        <v>#N/A</v>
      </c>
      <c r="HP87" s="207" t="e">
        <f t="shared" si="77"/>
        <v>#N/A</v>
      </c>
      <c r="HQ87" s="207" t="e">
        <f t="shared" si="107"/>
        <v>#N/A</v>
      </c>
      <c r="HR87" s="207" t="e">
        <f t="shared" si="107"/>
        <v>#N/A</v>
      </c>
      <c r="HS87" s="207" t="e">
        <f t="shared" si="107"/>
        <v>#N/A</v>
      </c>
      <c r="HT87" s="207" t="e">
        <f t="shared" si="107"/>
        <v>#N/A</v>
      </c>
      <c r="HU87" s="207" t="e">
        <f t="shared" si="107"/>
        <v>#N/A</v>
      </c>
      <c r="HV87" s="207" t="e">
        <f t="shared" si="81"/>
        <v>#N/A</v>
      </c>
      <c r="HW87" s="207" t="e">
        <f t="shared" si="79"/>
        <v>#N/A</v>
      </c>
      <c r="HX87" s="207" t="e">
        <f t="shared" si="66"/>
        <v>#N/A</v>
      </c>
      <c r="HY87" s="207" t="e">
        <f t="shared" si="63"/>
        <v>#N/A</v>
      </c>
      <c r="HZ87" s="207" t="e">
        <f t="shared" si="63"/>
        <v>#N/A</v>
      </c>
      <c r="IA87" s="207" t="e">
        <f t="shared" si="45"/>
        <v>#N/A</v>
      </c>
      <c r="IB87" s="207" t="e">
        <f t="shared" si="45"/>
        <v>#N/A</v>
      </c>
    </row>
    <row r="88" spans="1:236" hidden="1" x14ac:dyDescent="0.25">
      <c r="A88" s="22">
        <v>85</v>
      </c>
      <c r="B88" s="124"/>
      <c r="C88" s="124"/>
      <c r="D88" s="124"/>
      <c r="E88" s="119" t="str">
        <f t="shared" si="99"/>
        <v/>
      </c>
      <c r="F88" s="23" t="str">
        <f t="shared" si="100"/>
        <v/>
      </c>
      <c r="G88" s="24" t="str">
        <f t="shared" si="101"/>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91"/>
        <v/>
      </c>
      <c r="K88" s="26"/>
      <c r="L88" s="24" t="str">
        <f>IF(OR(F88="",K88=""),"",MATCH(K88,Confidence!$A$1:$A$10,0))</f>
        <v/>
      </c>
      <c r="M88" s="27" t="str">
        <f t="shared" si="92"/>
        <v/>
      </c>
      <c r="N88" s="27" t="str">
        <f t="shared" si="93"/>
        <v/>
      </c>
      <c r="O88" s="24"/>
      <c r="P88" s="111" t="str">
        <f t="shared" si="94"/>
        <v/>
      </c>
      <c r="Q88" s="111" t="str">
        <f t="shared" si="95"/>
        <v/>
      </c>
      <c r="R88" s="39" t="str">
        <f t="shared" si="96"/>
        <v/>
      </c>
      <c r="S88" s="124"/>
      <c r="T88" s="218" t="str">
        <f>IF(AND(B88&gt;0,C88&gt;0,D88&gt;0,M88&gt;0,N88&gt;0,S88&gt;0,NOT(K88="")),ABS(VLOOKUP($S$1,VLookups!$A$28:$B$29,2,FALSE)-_xlfn.BETA.DIST(S88,IF(G88="L",N88,M88),IF(G88="L",M88,N88),TRUE,B88,D88)),"")</f>
        <v/>
      </c>
      <c r="U88" s="121" t="str">
        <f>IF(OR($M88="",$N88=""),"",_xlfn.BETA.INV(ABS(VLOOKUP($S$1,VLookups!$A$28:$B$29,2,FALSE)-U$3),IF($G88="L",$N88,$M88),IF($G88="L",$M88,$N88),$B88,$D88))</f>
        <v/>
      </c>
      <c r="V88" s="122" t="str">
        <f>IF(OR($M88="",$N88=""),"",_xlfn.BETA.INV(ABS(VLOOKUP($S$1,VLookups!$A$28:$B$29,2,FALSE)-V$3),IF($G88="L",$N88,$M88),IF($G88="L",$M88,$N88),$B88,$D88))</f>
        <v/>
      </c>
      <c r="W88" s="121" t="str">
        <f>IF(OR($M88="",$N88=""),"",_xlfn.BETA.INV(ABS(VLOOKUP($S$1,VLookups!$A$28:$B$29,2,FALSE)-W$3),IF($G88="L",$N88,$M88),IF($G88="L",$M88,$N88),$B88,$D88))</f>
        <v/>
      </c>
      <c r="X88" s="122" t="str">
        <f>IF(OR($M88="",$N88=""),"",_xlfn.BETA.INV(ABS(VLOOKUP($S$1,VLookups!$A$28:$B$29,2,FALSE)-X$3),IF($G88="L",$N88,$M88),IF($G88="L",$M88,$N88),$B88,$D88))</f>
        <v/>
      </c>
      <c r="Y88" s="121" t="str">
        <f>IF(OR($M88="",$N88=""),"",_xlfn.BETA.INV(ABS(VLOOKUP($S$1,VLookups!$A$28:$B$29,2,FALSE)-Y$3),IF($G88="L",$N88,$M88),IF($G88="L",$M88,$N88),$B88,$D88))</f>
        <v/>
      </c>
      <c r="Z88" s="122" t="str">
        <f>IF(OR($M88="",$N88=""),"",_xlfn.BETA.INV(ABS(VLOOKUP($S$1,VLookups!$A$28:$B$29,2,FALSE)-Z$3),IF($G88="L",$N88,$M88),IF($G88="L",$M88,$N88),$B88,$D88))</f>
        <v/>
      </c>
      <c r="AA88" s="121" t="str">
        <f>IF(OR($M88="",$N88=""),"",_xlfn.BETA.INV(ABS(VLOOKUP($S$1,VLookups!$A$28:$B$29,2,FALSE)-AA$3),IF($G88="L",$N88,$M88),IF($G88="L",$M88,$N88),$B88,$D88))</f>
        <v/>
      </c>
      <c r="AB88" s="122" t="str">
        <f>IF(OR($M88="",$N88=""),"",_xlfn.BETA.INV(ABS(VLOOKUP($S$1,VLookups!$A$28:$B$29,2,FALSE)-AB$3),IF($G88="L",$N88,$M88),IF($G88="L",$M88,$N88),$B88,$D88))</f>
        <v/>
      </c>
      <c r="AC88" s="121" t="str">
        <f>IF(OR($M88="",$N88=""),"",_xlfn.BETA.INV(ABS(VLOOKUP($S$1,VLookups!$A$28:$B$29,2,FALSE)-AC$3),IF($G88="L",$N88,$M88),IF($G88="L",$M88,$N88),$B88,$D88))</f>
        <v/>
      </c>
      <c r="AD88" s="122" t="str">
        <f>IF(OR($M88="",$N88=""),"",_xlfn.BETA.INV(ABS(VLOOKUP($S$1,VLookups!$A$28:$B$29,2,FALSE)-AD$3),IF($G88="L",$N88,$M88),IF($G88="L",$M88,$N88),$B88,$D88))</f>
        <v/>
      </c>
      <c r="AE88" s="121" t="str">
        <f>IF(OR($M88="",$N88=""),"",_xlfn.BETA.INV(ABS(VLOOKUP($S$1,VLookups!$A$28:$B$29,2,FALSE)-AE$3),IF($G88="L",$N88,$M88),IF($G88="L",$M88,$N88),$B88,$D88))</f>
        <v/>
      </c>
      <c r="AF88" s="122" t="str">
        <f>IF(OR($M88="",$N88=""),"",_xlfn.BETA.INV(ABS(VLOOKUP($S$1,VLookups!$A$28:$B$29,2,FALSE)-AF$3),IF($G88="L",$N88,$M88),IF($G88="L",$M88,$N88),$B88,$D88))</f>
        <v/>
      </c>
      <c r="AG88" s="17"/>
      <c r="AH88" s="208" t="str">
        <f t="shared" si="102"/>
        <v/>
      </c>
      <c r="AI88" s="206" t="str">
        <f t="shared" si="103"/>
        <v/>
      </c>
      <c r="AJ88" s="190" t="str">
        <f t="shared" si="123"/>
        <v/>
      </c>
      <c r="AK88" s="190" t="str">
        <f t="shared" si="123"/>
        <v/>
      </c>
      <c r="AL88" s="190" t="str">
        <f t="shared" si="123"/>
        <v/>
      </c>
      <c r="AM88" s="190" t="str">
        <f t="shared" si="123"/>
        <v/>
      </c>
      <c r="AN88" s="190" t="str">
        <f t="shared" si="123"/>
        <v/>
      </c>
      <c r="AO88" s="190" t="str">
        <f t="shared" si="123"/>
        <v/>
      </c>
      <c r="AP88" s="190" t="str">
        <f t="shared" si="123"/>
        <v/>
      </c>
      <c r="AQ88" s="190" t="str">
        <f t="shared" si="123"/>
        <v/>
      </c>
      <c r="AR88" s="190" t="str">
        <f t="shared" si="123"/>
        <v/>
      </c>
      <c r="AS88" s="190" t="str">
        <f t="shared" si="123"/>
        <v/>
      </c>
      <c r="AT88" s="190" t="str">
        <f t="shared" si="123"/>
        <v/>
      </c>
      <c r="AU88" s="190" t="str">
        <f t="shared" si="123"/>
        <v/>
      </c>
      <c r="AV88" s="190" t="str">
        <f t="shared" si="123"/>
        <v/>
      </c>
      <c r="AW88" s="190" t="str">
        <f t="shared" si="123"/>
        <v/>
      </c>
      <c r="AX88" s="190" t="str">
        <f t="shared" si="123"/>
        <v/>
      </c>
      <c r="AY88" s="190" t="str">
        <f t="shared" si="123"/>
        <v/>
      </c>
      <c r="AZ88" s="190" t="str">
        <f t="shared" si="123"/>
        <v/>
      </c>
      <c r="BA88" s="190" t="str">
        <f t="shared" si="123"/>
        <v/>
      </c>
      <c r="BB88" s="190" t="str">
        <f t="shared" si="123"/>
        <v/>
      </c>
      <c r="BC88" s="190" t="str">
        <f t="shared" si="123"/>
        <v/>
      </c>
      <c r="BD88" s="190" t="str">
        <f t="shared" si="123"/>
        <v/>
      </c>
      <c r="BE88" s="190" t="str">
        <f t="shared" si="123"/>
        <v/>
      </c>
      <c r="BF88" s="190" t="str">
        <f t="shared" si="123"/>
        <v/>
      </c>
      <c r="BG88" s="190" t="str">
        <f t="shared" si="123"/>
        <v/>
      </c>
      <c r="BH88" s="190" t="str">
        <f t="shared" si="123"/>
        <v/>
      </c>
      <c r="BI88" s="190" t="str">
        <f t="shared" si="123"/>
        <v/>
      </c>
      <c r="BJ88" s="190" t="str">
        <f t="shared" si="123"/>
        <v/>
      </c>
      <c r="BK88" s="190" t="str">
        <f t="shared" si="123"/>
        <v/>
      </c>
      <c r="BL88" s="190" t="str">
        <f t="shared" si="123"/>
        <v/>
      </c>
      <c r="BM88" s="190" t="str">
        <f t="shared" si="123"/>
        <v/>
      </c>
      <c r="BN88" s="190" t="str">
        <f t="shared" si="123"/>
        <v/>
      </c>
      <c r="BO88" s="190" t="str">
        <f t="shared" si="123"/>
        <v/>
      </c>
      <c r="BP88" s="190" t="str">
        <f t="shared" si="123"/>
        <v/>
      </c>
      <c r="BQ88" s="190" t="str">
        <f t="shared" si="123"/>
        <v/>
      </c>
      <c r="BR88" s="190" t="str">
        <f t="shared" si="123"/>
        <v/>
      </c>
      <c r="BS88" s="190" t="str">
        <f t="shared" si="123"/>
        <v/>
      </c>
      <c r="BT88" s="190" t="str">
        <f t="shared" si="123"/>
        <v/>
      </c>
      <c r="BU88" s="190" t="str">
        <f t="shared" si="123"/>
        <v/>
      </c>
      <c r="BV88" s="190" t="str">
        <f t="shared" si="123"/>
        <v/>
      </c>
      <c r="BW88" s="190" t="str">
        <f t="shared" si="123"/>
        <v/>
      </c>
      <c r="BX88" s="190" t="str">
        <f t="shared" si="123"/>
        <v/>
      </c>
      <c r="BY88" s="190" t="str">
        <f t="shared" si="123"/>
        <v/>
      </c>
      <c r="BZ88" s="190" t="str">
        <f t="shared" si="123"/>
        <v/>
      </c>
      <c r="CA88" s="190" t="str">
        <f t="shared" si="123"/>
        <v/>
      </c>
      <c r="CB88" s="190" t="str">
        <f t="shared" si="123"/>
        <v/>
      </c>
      <c r="CC88" s="190" t="str">
        <f t="shared" si="123"/>
        <v/>
      </c>
      <c r="CD88" s="190" t="str">
        <f t="shared" si="123"/>
        <v/>
      </c>
      <c r="CE88" s="190" t="str">
        <f t="shared" si="123"/>
        <v/>
      </c>
      <c r="CF88" s="190" t="str">
        <f t="shared" si="123"/>
        <v/>
      </c>
      <c r="CG88" s="190" t="str">
        <f t="shared" si="123"/>
        <v/>
      </c>
      <c r="CH88" s="190" t="str">
        <f t="shared" si="123"/>
        <v/>
      </c>
      <c r="CI88" s="190" t="str">
        <f t="shared" si="123"/>
        <v/>
      </c>
      <c r="CJ88" s="190" t="str">
        <f t="shared" si="123"/>
        <v/>
      </c>
      <c r="CK88" s="190" t="str">
        <f t="shared" si="123"/>
        <v/>
      </c>
      <c r="CL88" s="190" t="str">
        <f t="shared" si="123"/>
        <v/>
      </c>
      <c r="CM88" s="190" t="str">
        <f t="shared" si="123"/>
        <v/>
      </c>
      <c r="CN88" s="190" t="str">
        <f t="shared" si="123"/>
        <v/>
      </c>
      <c r="CO88" s="190" t="str">
        <f t="shared" si="123"/>
        <v/>
      </c>
      <c r="CP88" s="190" t="str">
        <f t="shared" si="123"/>
        <v/>
      </c>
      <c r="CQ88" s="190" t="str">
        <f t="shared" si="123"/>
        <v/>
      </c>
      <c r="CR88" s="190" t="str">
        <f t="shared" si="123"/>
        <v/>
      </c>
      <c r="CS88" s="190" t="str">
        <f t="shared" si="123"/>
        <v/>
      </c>
      <c r="CT88" s="190" t="str">
        <f t="shared" si="123"/>
        <v/>
      </c>
      <c r="CU88" s="190" t="str">
        <f t="shared" ref="CU88" si="125">IF(ISNONTEXT($AH88),CT88+$AH88,"")</f>
        <v/>
      </c>
      <c r="CV88" s="190" t="str">
        <f t="shared" si="121"/>
        <v/>
      </c>
      <c r="CW88" s="190" t="str">
        <f t="shared" si="121"/>
        <v/>
      </c>
      <c r="CX88" s="190" t="str">
        <f t="shared" si="121"/>
        <v/>
      </c>
      <c r="CY88" s="190" t="str">
        <f t="shared" si="121"/>
        <v/>
      </c>
      <c r="CZ88" s="190" t="str">
        <f t="shared" si="121"/>
        <v/>
      </c>
      <c r="DA88" s="190" t="str">
        <f t="shared" si="121"/>
        <v/>
      </c>
      <c r="DB88" s="190" t="str">
        <f t="shared" si="121"/>
        <v/>
      </c>
      <c r="DC88" s="190" t="str">
        <f t="shared" si="121"/>
        <v/>
      </c>
      <c r="DD88" s="190" t="str">
        <f t="shared" si="121"/>
        <v/>
      </c>
      <c r="DE88" s="190" t="str">
        <f t="shared" si="121"/>
        <v/>
      </c>
      <c r="DF88" s="190" t="str">
        <f t="shared" si="121"/>
        <v/>
      </c>
      <c r="DG88" s="190" t="str">
        <f t="shared" si="121"/>
        <v/>
      </c>
      <c r="DH88" s="190" t="str">
        <f t="shared" si="121"/>
        <v/>
      </c>
      <c r="DI88" s="190" t="str">
        <f t="shared" si="121"/>
        <v/>
      </c>
      <c r="DJ88" s="190" t="str">
        <f t="shared" si="121"/>
        <v/>
      </c>
      <c r="DK88" s="190" t="str">
        <f t="shared" si="121"/>
        <v/>
      </c>
      <c r="DL88" s="190" t="str">
        <f t="shared" si="121"/>
        <v/>
      </c>
      <c r="DM88" s="190" t="str">
        <f t="shared" si="121"/>
        <v/>
      </c>
      <c r="DN88" s="190" t="str">
        <f t="shared" si="121"/>
        <v/>
      </c>
      <c r="DO88" s="190" t="str">
        <f t="shared" si="121"/>
        <v/>
      </c>
      <c r="DP88" s="190" t="str">
        <f t="shared" si="121"/>
        <v/>
      </c>
      <c r="DQ88" s="190" t="str">
        <f t="shared" si="121"/>
        <v/>
      </c>
      <c r="DR88" s="190" t="str">
        <f t="shared" si="121"/>
        <v/>
      </c>
      <c r="DS88" s="190" t="str">
        <f t="shared" si="121"/>
        <v/>
      </c>
      <c r="DT88" s="190" t="str">
        <f t="shared" si="121"/>
        <v/>
      </c>
      <c r="DU88" s="190" t="str">
        <f t="shared" si="121"/>
        <v/>
      </c>
      <c r="DV88" s="190" t="str">
        <f t="shared" si="121"/>
        <v/>
      </c>
      <c r="DW88" s="190" t="str">
        <f t="shared" si="121"/>
        <v/>
      </c>
      <c r="DX88" s="190" t="str">
        <f t="shared" si="121"/>
        <v/>
      </c>
      <c r="DY88" s="190" t="str">
        <f t="shared" si="121"/>
        <v/>
      </c>
      <c r="DZ88" s="190" t="str">
        <f t="shared" si="121"/>
        <v/>
      </c>
      <c r="EA88" s="190" t="str">
        <f t="shared" si="121"/>
        <v/>
      </c>
      <c r="EB88" s="190" t="str">
        <f t="shared" si="121"/>
        <v/>
      </c>
      <c r="EC88" s="190" t="str">
        <f t="shared" si="121"/>
        <v/>
      </c>
      <c r="ED88" s="190" t="str">
        <f t="shared" si="121"/>
        <v/>
      </c>
      <c r="EE88" s="206" t="str">
        <f t="shared" si="105"/>
        <v/>
      </c>
      <c r="EF88" s="207" t="e">
        <f t="shared" si="115"/>
        <v>#N/A</v>
      </c>
      <c r="EG88" s="207" t="e">
        <f t="shared" si="115"/>
        <v>#N/A</v>
      </c>
      <c r="EH88" s="207" t="e">
        <f t="shared" si="115"/>
        <v>#N/A</v>
      </c>
      <c r="EI88" s="207" t="e">
        <f t="shared" si="115"/>
        <v>#N/A</v>
      </c>
      <c r="EJ88" s="207" t="e">
        <f t="shared" si="115"/>
        <v>#N/A</v>
      </c>
      <c r="EK88" s="207" t="e">
        <f t="shared" si="115"/>
        <v>#N/A</v>
      </c>
      <c r="EL88" s="207" t="e">
        <f t="shared" si="115"/>
        <v>#N/A</v>
      </c>
      <c r="EM88" s="207" t="e">
        <f t="shared" si="115"/>
        <v>#N/A</v>
      </c>
      <c r="EN88" s="207" t="e">
        <f t="shared" si="115"/>
        <v>#N/A</v>
      </c>
      <c r="EO88" s="207" t="e">
        <f t="shared" si="115"/>
        <v>#N/A</v>
      </c>
      <c r="EP88" s="207" t="e">
        <f t="shared" si="115"/>
        <v>#N/A</v>
      </c>
      <c r="EQ88" s="207" t="e">
        <f t="shared" si="115"/>
        <v>#N/A</v>
      </c>
      <c r="ER88" s="207" t="e">
        <f t="shared" si="115"/>
        <v>#N/A</v>
      </c>
      <c r="ES88" s="207" t="e">
        <f t="shared" si="115"/>
        <v>#N/A</v>
      </c>
      <c r="ET88" s="207" t="e">
        <f t="shared" si="115"/>
        <v>#N/A</v>
      </c>
      <c r="EU88" s="207" t="e">
        <f t="shared" si="115"/>
        <v>#N/A</v>
      </c>
      <c r="EV88" s="207" t="e">
        <f t="shared" si="124"/>
        <v>#N/A</v>
      </c>
      <c r="EW88" s="207" t="e">
        <f t="shared" si="124"/>
        <v>#N/A</v>
      </c>
      <c r="EX88" s="207" t="e">
        <f t="shared" si="124"/>
        <v>#N/A</v>
      </c>
      <c r="EY88" s="207" t="e">
        <f t="shared" si="122"/>
        <v>#N/A</v>
      </c>
      <c r="EZ88" s="207" t="e">
        <f t="shared" si="122"/>
        <v>#N/A</v>
      </c>
      <c r="FA88" s="207" t="e">
        <f t="shared" si="122"/>
        <v>#N/A</v>
      </c>
      <c r="FB88" s="207" t="e">
        <f t="shared" si="122"/>
        <v>#N/A</v>
      </c>
      <c r="FC88" s="207" t="e">
        <f t="shared" si="122"/>
        <v>#N/A</v>
      </c>
      <c r="FD88" s="207" t="e">
        <f t="shared" si="122"/>
        <v>#N/A</v>
      </c>
      <c r="FE88" s="207" t="e">
        <f t="shared" si="122"/>
        <v>#N/A</v>
      </c>
      <c r="FF88" s="207" t="e">
        <f t="shared" si="122"/>
        <v>#N/A</v>
      </c>
      <c r="FG88" s="207" t="e">
        <f t="shared" si="122"/>
        <v>#N/A</v>
      </c>
      <c r="FH88" s="207" t="e">
        <f t="shared" si="122"/>
        <v>#N/A</v>
      </c>
      <c r="FI88" s="207" t="e">
        <f t="shared" si="122"/>
        <v>#N/A</v>
      </c>
      <c r="FJ88" s="207" t="e">
        <f t="shared" si="122"/>
        <v>#N/A</v>
      </c>
      <c r="FK88" s="207" t="e">
        <f t="shared" si="108"/>
        <v>#N/A</v>
      </c>
      <c r="FL88" s="207" t="e">
        <f t="shared" si="88"/>
        <v>#N/A</v>
      </c>
      <c r="FM88" s="207" t="e">
        <f t="shared" si="88"/>
        <v>#N/A</v>
      </c>
      <c r="FN88" s="207" t="e">
        <f t="shared" si="88"/>
        <v>#N/A</v>
      </c>
      <c r="FO88" s="207" t="e">
        <f t="shared" si="88"/>
        <v>#N/A</v>
      </c>
      <c r="FP88" s="207" t="e">
        <f t="shared" si="88"/>
        <v>#N/A</v>
      </c>
      <c r="FQ88" s="207" t="e">
        <f t="shared" si="88"/>
        <v>#N/A</v>
      </c>
      <c r="FR88" s="207" t="e">
        <f t="shared" si="88"/>
        <v>#N/A</v>
      </c>
      <c r="FS88" s="207" t="e">
        <f t="shared" si="76"/>
        <v>#N/A</v>
      </c>
      <c r="FT88" s="207" t="e">
        <f t="shared" si="76"/>
        <v>#N/A</v>
      </c>
      <c r="FU88" s="207" t="e">
        <f t="shared" si="76"/>
        <v>#N/A</v>
      </c>
      <c r="FV88" s="207" t="e">
        <f t="shared" si="76"/>
        <v>#N/A</v>
      </c>
      <c r="FW88" s="207" t="e">
        <f t="shared" si="74"/>
        <v>#N/A</v>
      </c>
      <c r="FX88" s="207" t="e">
        <f t="shared" si="74"/>
        <v>#N/A</v>
      </c>
      <c r="FY88" s="207" t="e">
        <f t="shared" si="111"/>
        <v>#N/A</v>
      </c>
      <c r="FZ88" s="207" t="e">
        <f t="shared" si="111"/>
        <v>#N/A</v>
      </c>
      <c r="GA88" s="207" t="e">
        <f t="shared" si="111"/>
        <v>#N/A</v>
      </c>
      <c r="GB88" s="207" t="e">
        <f t="shared" si="111"/>
        <v>#N/A</v>
      </c>
      <c r="GC88" s="207" t="e">
        <f t="shared" si="111"/>
        <v>#N/A</v>
      </c>
      <c r="GD88" s="207" t="e">
        <f t="shared" si="111"/>
        <v>#N/A</v>
      </c>
      <c r="GE88" s="207" t="e">
        <f t="shared" si="111"/>
        <v>#N/A</v>
      </c>
      <c r="GF88" s="207" t="e">
        <f t="shared" si="111"/>
        <v>#N/A</v>
      </c>
      <c r="GG88" s="207" t="e">
        <f t="shared" si="111"/>
        <v>#N/A</v>
      </c>
      <c r="GH88" s="207" t="e">
        <f t="shared" si="111"/>
        <v>#N/A</v>
      </c>
      <c r="GI88" s="207" t="e">
        <f t="shared" si="111"/>
        <v>#N/A</v>
      </c>
      <c r="GJ88" s="207" t="e">
        <f t="shared" si="111"/>
        <v>#N/A</v>
      </c>
      <c r="GK88" s="207" t="e">
        <f t="shared" si="111"/>
        <v>#N/A</v>
      </c>
      <c r="GL88" s="207" t="e">
        <f t="shared" si="111"/>
        <v>#N/A</v>
      </c>
      <c r="GM88" s="207" t="e">
        <f t="shared" si="111"/>
        <v>#N/A</v>
      </c>
      <c r="GN88" s="207" t="e">
        <f t="shared" si="111"/>
        <v>#N/A</v>
      </c>
      <c r="GO88" s="207" t="e">
        <f t="shared" si="120"/>
        <v>#N/A</v>
      </c>
      <c r="GP88" s="207" t="e">
        <f t="shared" si="120"/>
        <v>#N/A</v>
      </c>
      <c r="GQ88" s="207" t="e">
        <f t="shared" si="118"/>
        <v>#N/A</v>
      </c>
      <c r="GR88" s="207" t="e">
        <f t="shared" si="118"/>
        <v>#N/A</v>
      </c>
      <c r="GS88" s="207" t="e">
        <f t="shared" si="118"/>
        <v>#N/A</v>
      </c>
      <c r="GT88" s="207" t="e">
        <f t="shared" si="118"/>
        <v>#N/A</v>
      </c>
      <c r="GU88" s="207" t="e">
        <f t="shared" si="118"/>
        <v>#N/A</v>
      </c>
      <c r="GV88" s="207" t="e">
        <f t="shared" si="118"/>
        <v>#N/A</v>
      </c>
      <c r="GW88" s="207" t="e">
        <f t="shared" si="118"/>
        <v>#N/A</v>
      </c>
      <c r="GX88" s="207" t="e">
        <f t="shared" si="118"/>
        <v>#N/A</v>
      </c>
      <c r="GY88" s="207" t="e">
        <f t="shared" si="118"/>
        <v>#N/A</v>
      </c>
      <c r="GZ88" s="207" t="e">
        <f t="shared" si="118"/>
        <v>#N/A</v>
      </c>
      <c r="HA88" s="207" t="e">
        <f t="shared" si="118"/>
        <v>#N/A</v>
      </c>
      <c r="HB88" s="207" t="e">
        <f t="shared" si="106"/>
        <v>#N/A</v>
      </c>
      <c r="HC88" s="207" t="e">
        <f t="shared" si="106"/>
        <v>#N/A</v>
      </c>
      <c r="HD88" s="207" t="e">
        <f t="shared" si="98"/>
        <v>#N/A</v>
      </c>
      <c r="HE88" s="207" t="e">
        <f t="shared" si="77"/>
        <v>#N/A</v>
      </c>
      <c r="HF88" s="207" t="e">
        <f t="shared" si="77"/>
        <v>#N/A</v>
      </c>
      <c r="HG88" s="207" t="e">
        <f t="shared" si="77"/>
        <v>#N/A</v>
      </c>
      <c r="HH88" s="207" t="e">
        <f t="shared" si="77"/>
        <v>#N/A</v>
      </c>
      <c r="HI88" s="207" t="e">
        <f t="shared" si="77"/>
        <v>#N/A</v>
      </c>
      <c r="HJ88" s="207" t="e">
        <f t="shared" si="77"/>
        <v>#N/A</v>
      </c>
      <c r="HK88" s="207" t="e">
        <f t="shared" si="77"/>
        <v>#N/A</v>
      </c>
      <c r="HL88" s="207" t="e">
        <f t="shared" si="77"/>
        <v>#N/A</v>
      </c>
      <c r="HM88" s="207" t="e">
        <f t="shared" si="77"/>
        <v>#N/A</v>
      </c>
      <c r="HN88" s="207" t="e">
        <f t="shared" si="77"/>
        <v>#N/A</v>
      </c>
      <c r="HO88" s="207" t="e">
        <f t="shared" si="77"/>
        <v>#N/A</v>
      </c>
      <c r="HP88" s="207" t="e">
        <f t="shared" si="77"/>
        <v>#N/A</v>
      </c>
      <c r="HQ88" s="207" t="e">
        <f t="shared" si="107"/>
        <v>#N/A</v>
      </c>
      <c r="HR88" s="207" t="e">
        <f t="shared" si="107"/>
        <v>#N/A</v>
      </c>
      <c r="HS88" s="207" t="e">
        <f t="shared" si="107"/>
        <v>#N/A</v>
      </c>
      <c r="HT88" s="207" t="e">
        <f t="shared" si="107"/>
        <v>#N/A</v>
      </c>
      <c r="HU88" s="207" t="e">
        <f t="shared" si="107"/>
        <v>#N/A</v>
      </c>
      <c r="HV88" s="207" t="e">
        <f t="shared" si="81"/>
        <v>#N/A</v>
      </c>
      <c r="HW88" s="207" t="e">
        <f t="shared" si="79"/>
        <v>#N/A</v>
      </c>
      <c r="HX88" s="207" t="e">
        <f t="shared" si="66"/>
        <v>#N/A</v>
      </c>
      <c r="HY88" s="207" t="e">
        <f t="shared" si="63"/>
        <v>#N/A</v>
      </c>
      <c r="HZ88" s="207" t="e">
        <f t="shared" si="63"/>
        <v>#N/A</v>
      </c>
      <c r="IA88" s="207" t="e">
        <f t="shared" si="45"/>
        <v>#N/A</v>
      </c>
      <c r="IB88" s="207" t="e">
        <f t="shared" si="45"/>
        <v>#N/A</v>
      </c>
    </row>
    <row r="89" spans="1:236" hidden="1" x14ac:dyDescent="0.25">
      <c r="A89" s="22">
        <v>86</v>
      </c>
      <c r="B89" s="124"/>
      <c r="C89" s="124"/>
      <c r="D89" s="124"/>
      <c r="E89" s="119" t="str">
        <f t="shared" si="99"/>
        <v/>
      </c>
      <c r="F89" s="23" t="str">
        <f t="shared" si="100"/>
        <v/>
      </c>
      <c r="G89" s="24" t="str">
        <f t="shared" si="101"/>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91"/>
        <v/>
      </c>
      <c r="K89" s="26"/>
      <c r="L89" s="24" t="str">
        <f>IF(OR(F89="",K89=""),"",MATCH(K89,Confidence!$A$1:$A$10,0))</f>
        <v/>
      </c>
      <c r="M89" s="27" t="str">
        <f t="shared" si="92"/>
        <v/>
      </c>
      <c r="N89" s="27" t="str">
        <f t="shared" si="93"/>
        <v/>
      </c>
      <c r="O89" s="24"/>
      <c r="P89" s="111" t="str">
        <f t="shared" si="94"/>
        <v/>
      </c>
      <c r="Q89" s="111" t="str">
        <f t="shared" si="95"/>
        <v/>
      </c>
      <c r="R89" s="39" t="str">
        <f t="shared" si="96"/>
        <v/>
      </c>
      <c r="S89" s="124"/>
      <c r="T89" s="218" t="str">
        <f>IF(AND(B89&gt;0,C89&gt;0,D89&gt;0,M89&gt;0,N89&gt;0,S89&gt;0,NOT(K89="")),ABS(VLOOKUP($S$1,VLookups!$A$28:$B$29,2,FALSE)-_xlfn.BETA.DIST(S89,IF(G89="L",N89,M89),IF(G89="L",M89,N89),TRUE,B89,D89)),"")</f>
        <v/>
      </c>
      <c r="U89" s="121" t="str">
        <f>IF(OR($M89="",$N89=""),"",_xlfn.BETA.INV(ABS(VLOOKUP($S$1,VLookups!$A$28:$B$29,2,FALSE)-U$3),IF($G89="L",$N89,$M89),IF($G89="L",$M89,$N89),$B89,$D89))</f>
        <v/>
      </c>
      <c r="V89" s="122" t="str">
        <f>IF(OR($M89="",$N89=""),"",_xlfn.BETA.INV(ABS(VLOOKUP($S$1,VLookups!$A$28:$B$29,2,FALSE)-V$3),IF($G89="L",$N89,$M89),IF($G89="L",$M89,$N89),$B89,$D89))</f>
        <v/>
      </c>
      <c r="W89" s="121" t="str">
        <f>IF(OR($M89="",$N89=""),"",_xlfn.BETA.INV(ABS(VLOOKUP($S$1,VLookups!$A$28:$B$29,2,FALSE)-W$3),IF($G89="L",$N89,$M89),IF($G89="L",$M89,$N89),$B89,$D89))</f>
        <v/>
      </c>
      <c r="X89" s="122" t="str">
        <f>IF(OR($M89="",$N89=""),"",_xlfn.BETA.INV(ABS(VLOOKUP($S$1,VLookups!$A$28:$B$29,2,FALSE)-X$3),IF($G89="L",$N89,$M89),IF($G89="L",$M89,$N89),$B89,$D89))</f>
        <v/>
      </c>
      <c r="Y89" s="121" t="str">
        <f>IF(OR($M89="",$N89=""),"",_xlfn.BETA.INV(ABS(VLOOKUP($S$1,VLookups!$A$28:$B$29,2,FALSE)-Y$3),IF($G89="L",$N89,$M89),IF($G89="L",$M89,$N89),$B89,$D89))</f>
        <v/>
      </c>
      <c r="Z89" s="122" t="str">
        <f>IF(OR($M89="",$N89=""),"",_xlfn.BETA.INV(ABS(VLOOKUP($S$1,VLookups!$A$28:$B$29,2,FALSE)-Z$3),IF($G89="L",$N89,$M89),IF($G89="L",$M89,$N89),$B89,$D89))</f>
        <v/>
      </c>
      <c r="AA89" s="121" t="str">
        <f>IF(OR($M89="",$N89=""),"",_xlfn.BETA.INV(ABS(VLOOKUP($S$1,VLookups!$A$28:$B$29,2,FALSE)-AA$3),IF($G89="L",$N89,$M89),IF($G89="L",$M89,$N89),$B89,$D89))</f>
        <v/>
      </c>
      <c r="AB89" s="122" t="str">
        <f>IF(OR($M89="",$N89=""),"",_xlfn.BETA.INV(ABS(VLOOKUP($S$1,VLookups!$A$28:$B$29,2,FALSE)-AB$3),IF($G89="L",$N89,$M89),IF($G89="L",$M89,$N89),$B89,$D89))</f>
        <v/>
      </c>
      <c r="AC89" s="121" t="str">
        <f>IF(OR($M89="",$N89=""),"",_xlfn.BETA.INV(ABS(VLOOKUP($S$1,VLookups!$A$28:$B$29,2,FALSE)-AC$3),IF($G89="L",$N89,$M89),IF($G89="L",$M89,$N89),$B89,$D89))</f>
        <v/>
      </c>
      <c r="AD89" s="122" t="str">
        <f>IF(OR($M89="",$N89=""),"",_xlfn.BETA.INV(ABS(VLOOKUP($S$1,VLookups!$A$28:$B$29,2,FALSE)-AD$3),IF($G89="L",$N89,$M89),IF($G89="L",$M89,$N89),$B89,$D89))</f>
        <v/>
      </c>
      <c r="AE89" s="121" t="str">
        <f>IF(OR($M89="",$N89=""),"",_xlfn.BETA.INV(ABS(VLOOKUP($S$1,VLookups!$A$28:$B$29,2,FALSE)-AE$3),IF($G89="L",$N89,$M89),IF($G89="L",$M89,$N89),$B89,$D89))</f>
        <v/>
      </c>
      <c r="AF89" s="122" t="str">
        <f>IF(OR($M89="",$N89=""),"",_xlfn.BETA.INV(ABS(VLOOKUP($S$1,VLookups!$A$28:$B$29,2,FALSE)-AF$3),IF($G89="L",$N89,$M89),IF($G89="L",$M89,$N89),$B89,$D89))</f>
        <v/>
      </c>
      <c r="AG89" s="17"/>
      <c r="AH89" s="208" t="str">
        <f t="shared" si="102"/>
        <v/>
      </c>
      <c r="AI89" s="206" t="str">
        <f t="shared" si="103"/>
        <v/>
      </c>
      <c r="AJ89" s="190" t="str">
        <f t="shared" ref="AJ89:CU92" si="126">IF(ISNONTEXT($AH89),AI89+$AH89,"")</f>
        <v/>
      </c>
      <c r="AK89" s="190" t="str">
        <f t="shared" si="126"/>
        <v/>
      </c>
      <c r="AL89" s="190" t="str">
        <f t="shared" si="126"/>
        <v/>
      </c>
      <c r="AM89" s="190" t="str">
        <f t="shared" si="126"/>
        <v/>
      </c>
      <c r="AN89" s="190" t="str">
        <f t="shared" si="126"/>
        <v/>
      </c>
      <c r="AO89" s="190" t="str">
        <f t="shared" si="126"/>
        <v/>
      </c>
      <c r="AP89" s="190" t="str">
        <f t="shared" si="126"/>
        <v/>
      </c>
      <c r="AQ89" s="190" t="str">
        <f t="shared" si="126"/>
        <v/>
      </c>
      <c r="AR89" s="190" t="str">
        <f t="shared" si="126"/>
        <v/>
      </c>
      <c r="AS89" s="190" t="str">
        <f t="shared" si="126"/>
        <v/>
      </c>
      <c r="AT89" s="190" t="str">
        <f t="shared" si="126"/>
        <v/>
      </c>
      <c r="AU89" s="190" t="str">
        <f t="shared" si="126"/>
        <v/>
      </c>
      <c r="AV89" s="190" t="str">
        <f t="shared" si="126"/>
        <v/>
      </c>
      <c r="AW89" s="190" t="str">
        <f t="shared" si="126"/>
        <v/>
      </c>
      <c r="AX89" s="190" t="str">
        <f t="shared" si="126"/>
        <v/>
      </c>
      <c r="AY89" s="190" t="str">
        <f t="shared" si="126"/>
        <v/>
      </c>
      <c r="AZ89" s="190" t="str">
        <f t="shared" si="126"/>
        <v/>
      </c>
      <c r="BA89" s="190" t="str">
        <f t="shared" si="126"/>
        <v/>
      </c>
      <c r="BB89" s="190" t="str">
        <f t="shared" si="126"/>
        <v/>
      </c>
      <c r="BC89" s="190" t="str">
        <f t="shared" si="126"/>
        <v/>
      </c>
      <c r="BD89" s="190" t="str">
        <f t="shared" si="126"/>
        <v/>
      </c>
      <c r="BE89" s="190" t="str">
        <f t="shared" si="126"/>
        <v/>
      </c>
      <c r="BF89" s="190" t="str">
        <f t="shared" si="126"/>
        <v/>
      </c>
      <c r="BG89" s="190" t="str">
        <f t="shared" si="126"/>
        <v/>
      </c>
      <c r="BH89" s="190" t="str">
        <f t="shared" si="126"/>
        <v/>
      </c>
      <c r="BI89" s="190" t="str">
        <f t="shared" si="126"/>
        <v/>
      </c>
      <c r="BJ89" s="190" t="str">
        <f t="shared" si="126"/>
        <v/>
      </c>
      <c r="BK89" s="190" t="str">
        <f t="shared" si="126"/>
        <v/>
      </c>
      <c r="BL89" s="190" t="str">
        <f t="shared" si="126"/>
        <v/>
      </c>
      <c r="BM89" s="190" t="str">
        <f t="shared" si="126"/>
        <v/>
      </c>
      <c r="BN89" s="190" t="str">
        <f t="shared" si="126"/>
        <v/>
      </c>
      <c r="BO89" s="190" t="str">
        <f t="shared" si="126"/>
        <v/>
      </c>
      <c r="BP89" s="190" t="str">
        <f t="shared" si="126"/>
        <v/>
      </c>
      <c r="BQ89" s="190" t="str">
        <f t="shared" si="126"/>
        <v/>
      </c>
      <c r="BR89" s="190" t="str">
        <f t="shared" si="126"/>
        <v/>
      </c>
      <c r="BS89" s="190" t="str">
        <f t="shared" si="126"/>
        <v/>
      </c>
      <c r="BT89" s="190" t="str">
        <f t="shared" si="126"/>
        <v/>
      </c>
      <c r="BU89" s="190" t="str">
        <f t="shared" si="126"/>
        <v/>
      </c>
      <c r="BV89" s="190" t="str">
        <f t="shared" si="126"/>
        <v/>
      </c>
      <c r="BW89" s="190" t="str">
        <f t="shared" si="126"/>
        <v/>
      </c>
      <c r="BX89" s="190" t="str">
        <f t="shared" si="126"/>
        <v/>
      </c>
      <c r="BY89" s="190" t="str">
        <f t="shared" si="126"/>
        <v/>
      </c>
      <c r="BZ89" s="190" t="str">
        <f t="shared" si="126"/>
        <v/>
      </c>
      <c r="CA89" s="190" t="str">
        <f t="shared" si="126"/>
        <v/>
      </c>
      <c r="CB89" s="190" t="str">
        <f t="shared" si="126"/>
        <v/>
      </c>
      <c r="CC89" s="190" t="str">
        <f t="shared" si="126"/>
        <v/>
      </c>
      <c r="CD89" s="190" t="str">
        <f t="shared" si="126"/>
        <v/>
      </c>
      <c r="CE89" s="190" t="str">
        <f t="shared" si="126"/>
        <v/>
      </c>
      <c r="CF89" s="190" t="str">
        <f t="shared" si="126"/>
        <v/>
      </c>
      <c r="CG89" s="190" t="str">
        <f t="shared" si="126"/>
        <v/>
      </c>
      <c r="CH89" s="190" t="str">
        <f t="shared" si="126"/>
        <v/>
      </c>
      <c r="CI89" s="190" t="str">
        <f t="shared" si="126"/>
        <v/>
      </c>
      <c r="CJ89" s="190" t="str">
        <f t="shared" si="126"/>
        <v/>
      </c>
      <c r="CK89" s="190" t="str">
        <f t="shared" si="126"/>
        <v/>
      </c>
      <c r="CL89" s="190" t="str">
        <f t="shared" si="126"/>
        <v/>
      </c>
      <c r="CM89" s="190" t="str">
        <f t="shared" si="126"/>
        <v/>
      </c>
      <c r="CN89" s="190" t="str">
        <f t="shared" si="126"/>
        <v/>
      </c>
      <c r="CO89" s="190" t="str">
        <f t="shared" si="126"/>
        <v/>
      </c>
      <c r="CP89" s="190" t="str">
        <f t="shared" si="126"/>
        <v/>
      </c>
      <c r="CQ89" s="190" t="str">
        <f t="shared" si="126"/>
        <v/>
      </c>
      <c r="CR89" s="190" t="str">
        <f t="shared" si="126"/>
        <v/>
      </c>
      <c r="CS89" s="190" t="str">
        <f t="shared" si="126"/>
        <v/>
      </c>
      <c r="CT89" s="190" t="str">
        <f t="shared" si="126"/>
        <v/>
      </c>
      <c r="CU89" s="190" t="str">
        <f t="shared" si="126"/>
        <v/>
      </c>
      <c r="CV89" s="190" t="str">
        <f t="shared" si="121"/>
        <v/>
      </c>
      <c r="CW89" s="190" t="str">
        <f t="shared" si="121"/>
        <v/>
      </c>
      <c r="CX89" s="190" t="str">
        <f t="shared" si="121"/>
        <v/>
      </c>
      <c r="CY89" s="190" t="str">
        <f t="shared" si="121"/>
        <v/>
      </c>
      <c r="CZ89" s="190" t="str">
        <f t="shared" si="121"/>
        <v/>
      </c>
      <c r="DA89" s="190" t="str">
        <f t="shared" si="121"/>
        <v/>
      </c>
      <c r="DB89" s="190" t="str">
        <f t="shared" si="121"/>
        <v/>
      </c>
      <c r="DC89" s="190" t="str">
        <f t="shared" si="121"/>
        <v/>
      </c>
      <c r="DD89" s="190" t="str">
        <f t="shared" si="121"/>
        <v/>
      </c>
      <c r="DE89" s="190" t="str">
        <f t="shared" si="121"/>
        <v/>
      </c>
      <c r="DF89" s="190" t="str">
        <f t="shared" si="121"/>
        <v/>
      </c>
      <c r="DG89" s="190" t="str">
        <f t="shared" si="121"/>
        <v/>
      </c>
      <c r="DH89" s="190" t="str">
        <f t="shared" si="121"/>
        <v/>
      </c>
      <c r="DI89" s="190" t="str">
        <f t="shared" si="121"/>
        <v/>
      </c>
      <c r="DJ89" s="190" t="str">
        <f t="shared" si="121"/>
        <v/>
      </c>
      <c r="DK89" s="190" t="str">
        <f t="shared" si="121"/>
        <v/>
      </c>
      <c r="DL89" s="190" t="str">
        <f t="shared" si="121"/>
        <v/>
      </c>
      <c r="DM89" s="190" t="str">
        <f t="shared" si="121"/>
        <v/>
      </c>
      <c r="DN89" s="190" t="str">
        <f t="shared" si="121"/>
        <v/>
      </c>
      <c r="DO89" s="190" t="str">
        <f t="shared" si="121"/>
        <v/>
      </c>
      <c r="DP89" s="190" t="str">
        <f t="shared" si="121"/>
        <v/>
      </c>
      <c r="DQ89" s="190" t="str">
        <f t="shared" si="121"/>
        <v/>
      </c>
      <c r="DR89" s="190" t="str">
        <f t="shared" si="121"/>
        <v/>
      </c>
      <c r="DS89" s="190" t="str">
        <f t="shared" si="121"/>
        <v/>
      </c>
      <c r="DT89" s="190" t="str">
        <f t="shared" si="121"/>
        <v/>
      </c>
      <c r="DU89" s="190" t="str">
        <f t="shared" si="121"/>
        <v/>
      </c>
      <c r="DV89" s="190" t="str">
        <f t="shared" si="121"/>
        <v/>
      </c>
      <c r="DW89" s="190" t="str">
        <f t="shared" si="121"/>
        <v/>
      </c>
      <c r="DX89" s="190" t="str">
        <f t="shared" si="121"/>
        <v/>
      </c>
      <c r="DY89" s="190" t="str">
        <f t="shared" si="121"/>
        <v/>
      </c>
      <c r="DZ89" s="190" t="str">
        <f t="shared" si="121"/>
        <v/>
      </c>
      <c r="EA89" s="190" t="str">
        <f t="shared" si="121"/>
        <v/>
      </c>
      <c r="EB89" s="190" t="str">
        <f t="shared" si="121"/>
        <v/>
      </c>
      <c r="EC89" s="190" t="str">
        <f t="shared" si="121"/>
        <v/>
      </c>
      <c r="ED89" s="190" t="str">
        <f t="shared" si="121"/>
        <v/>
      </c>
      <c r="EE89" s="206" t="str">
        <f t="shared" si="105"/>
        <v/>
      </c>
      <c r="EF89" s="207" t="e">
        <f t="shared" si="115"/>
        <v>#N/A</v>
      </c>
      <c r="EG89" s="207" t="e">
        <f t="shared" si="115"/>
        <v>#N/A</v>
      </c>
      <c r="EH89" s="207" t="e">
        <f t="shared" si="115"/>
        <v>#N/A</v>
      </c>
      <c r="EI89" s="207" t="e">
        <f t="shared" si="115"/>
        <v>#N/A</v>
      </c>
      <c r="EJ89" s="207" t="e">
        <f t="shared" si="115"/>
        <v>#N/A</v>
      </c>
      <c r="EK89" s="207" t="e">
        <f t="shared" si="115"/>
        <v>#N/A</v>
      </c>
      <c r="EL89" s="207" t="e">
        <f t="shared" si="115"/>
        <v>#N/A</v>
      </c>
      <c r="EM89" s="207" t="e">
        <f t="shared" si="115"/>
        <v>#N/A</v>
      </c>
      <c r="EN89" s="207" t="e">
        <f t="shared" si="115"/>
        <v>#N/A</v>
      </c>
      <c r="EO89" s="207" t="e">
        <f t="shared" si="115"/>
        <v>#N/A</v>
      </c>
      <c r="EP89" s="207" t="e">
        <f t="shared" si="115"/>
        <v>#N/A</v>
      </c>
      <c r="EQ89" s="207" t="e">
        <f t="shared" si="115"/>
        <v>#N/A</v>
      </c>
      <c r="ER89" s="207" t="e">
        <f t="shared" si="115"/>
        <v>#N/A</v>
      </c>
      <c r="ES89" s="207" t="e">
        <f t="shared" si="115"/>
        <v>#N/A</v>
      </c>
      <c r="ET89" s="207" t="e">
        <f t="shared" si="115"/>
        <v>#N/A</v>
      </c>
      <c r="EU89" s="207" t="e">
        <f t="shared" si="115"/>
        <v>#N/A</v>
      </c>
      <c r="EV89" s="207" t="e">
        <f t="shared" si="124"/>
        <v>#N/A</v>
      </c>
      <c r="EW89" s="207" t="e">
        <f t="shared" si="124"/>
        <v>#N/A</v>
      </c>
      <c r="EX89" s="207" t="e">
        <f t="shared" si="124"/>
        <v>#N/A</v>
      </c>
      <c r="EY89" s="207" t="e">
        <f t="shared" si="122"/>
        <v>#N/A</v>
      </c>
      <c r="EZ89" s="207" t="e">
        <f t="shared" si="122"/>
        <v>#N/A</v>
      </c>
      <c r="FA89" s="207" t="e">
        <f t="shared" si="122"/>
        <v>#N/A</v>
      </c>
      <c r="FB89" s="207" t="e">
        <f t="shared" si="122"/>
        <v>#N/A</v>
      </c>
      <c r="FC89" s="207" t="e">
        <f t="shared" si="122"/>
        <v>#N/A</v>
      </c>
      <c r="FD89" s="207" t="e">
        <f t="shared" si="122"/>
        <v>#N/A</v>
      </c>
      <c r="FE89" s="207" t="e">
        <f t="shared" si="122"/>
        <v>#N/A</v>
      </c>
      <c r="FF89" s="207" t="e">
        <f t="shared" si="122"/>
        <v>#N/A</v>
      </c>
      <c r="FG89" s="207" t="e">
        <f t="shared" si="122"/>
        <v>#N/A</v>
      </c>
      <c r="FH89" s="207" t="e">
        <f t="shared" si="122"/>
        <v>#N/A</v>
      </c>
      <c r="FI89" s="207" t="e">
        <f t="shared" si="122"/>
        <v>#N/A</v>
      </c>
      <c r="FJ89" s="207" t="e">
        <f t="shared" si="122"/>
        <v>#N/A</v>
      </c>
      <c r="FK89" s="207" t="e">
        <f t="shared" si="108"/>
        <v>#N/A</v>
      </c>
      <c r="FL89" s="207" t="e">
        <f t="shared" si="88"/>
        <v>#N/A</v>
      </c>
      <c r="FM89" s="207" t="e">
        <f t="shared" si="88"/>
        <v>#N/A</v>
      </c>
      <c r="FN89" s="207" t="e">
        <f t="shared" si="88"/>
        <v>#N/A</v>
      </c>
      <c r="FO89" s="207" t="e">
        <f t="shared" si="88"/>
        <v>#N/A</v>
      </c>
      <c r="FP89" s="207" t="e">
        <f t="shared" si="88"/>
        <v>#N/A</v>
      </c>
      <c r="FQ89" s="207" t="e">
        <f t="shared" si="88"/>
        <v>#N/A</v>
      </c>
      <c r="FR89" s="207" t="e">
        <f t="shared" si="88"/>
        <v>#N/A</v>
      </c>
      <c r="FS89" s="207" t="e">
        <f t="shared" si="76"/>
        <v>#N/A</v>
      </c>
      <c r="FT89" s="207" t="e">
        <f t="shared" si="76"/>
        <v>#N/A</v>
      </c>
      <c r="FU89" s="207" t="e">
        <f t="shared" si="76"/>
        <v>#N/A</v>
      </c>
      <c r="FV89" s="207" t="e">
        <f t="shared" si="76"/>
        <v>#N/A</v>
      </c>
      <c r="FW89" s="207" t="e">
        <f t="shared" si="74"/>
        <v>#N/A</v>
      </c>
      <c r="FX89" s="207" t="e">
        <f t="shared" si="74"/>
        <v>#N/A</v>
      </c>
      <c r="FY89" s="207" t="e">
        <f t="shared" si="111"/>
        <v>#N/A</v>
      </c>
      <c r="FZ89" s="207" t="e">
        <f t="shared" si="111"/>
        <v>#N/A</v>
      </c>
      <c r="GA89" s="207" t="e">
        <f t="shared" si="111"/>
        <v>#N/A</v>
      </c>
      <c r="GB89" s="207" t="e">
        <f t="shared" si="111"/>
        <v>#N/A</v>
      </c>
      <c r="GC89" s="207" t="e">
        <f t="shared" si="111"/>
        <v>#N/A</v>
      </c>
      <c r="GD89" s="207" t="e">
        <f t="shared" si="111"/>
        <v>#N/A</v>
      </c>
      <c r="GE89" s="207" t="e">
        <f t="shared" si="111"/>
        <v>#N/A</v>
      </c>
      <c r="GF89" s="207" t="e">
        <f t="shared" si="111"/>
        <v>#N/A</v>
      </c>
      <c r="GG89" s="207" t="e">
        <f t="shared" si="111"/>
        <v>#N/A</v>
      </c>
      <c r="GH89" s="207" t="e">
        <f t="shared" si="111"/>
        <v>#N/A</v>
      </c>
      <c r="GI89" s="207" t="e">
        <f t="shared" si="111"/>
        <v>#N/A</v>
      </c>
      <c r="GJ89" s="207" t="e">
        <f t="shared" si="111"/>
        <v>#N/A</v>
      </c>
      <c r="GK89" s="207" t="e">
        <f t="shared" si="111"/>
        <v>#N/A</v>
      </c>
      <c r="GL89" s="207" t="e">
        <f t="shared" si="111"/>
        <v>#N/A</v>
      </c>
      <c r="GM89" s="207" t="e">
        <f t="shared" si="111"/>
        <v>#N/A</v>
      </c>
      <c r="GN89" s="207" t="e">
        <f t="shared" si="111"/>
        <v>#N/A</v>
      </c>
      <c r="GO89" s="207" t="e">
        <f t="shared" si="120"/>
        <v>#N/A</v>
      </c>
      <c r="GP89" s="207" t="e">
        <f t="shared" si="120"/>
        <v>#N/A</v>
      </c>
      <c r="GQ89" s="207" t="e">
        <f t="shared" si="118"/>
        <v>#N/A</v>
      </c>
      <c r="GR89" s="207" t="e">
        <f t="shared" si="118"/>
        <v>#N/A</v>
      </c>
      <c r="GS89" s="207" t="e">
        <f t="shared" si="118"/>
        <v>#N/A</v>
      </c>
      <c r="GT89" s="207" t="e">
        <f t="shared" si="118"/>
        <v>#N/A</v>
      </c>
      <c r="GU89" s="207" t="e">
        <f t="shared" si="118"/>
        <v>#N/A</v>
      </c>
      <c r="GV89" s="207" t="e">
        <f t="shared" si="118"/>
        <v>#N/A</v>
      </c>
      <c r="GW89" s="207" t="e">
        <f t="shared" si="118"/>
        <v>#N/A</v>
      </c>
      <c r="GX89" s="207" t="e">
        <f t="shared" si="118"/>
        <v>#N/A</v>
      </c>
      <c r="GY89" s="207" t="e">
        <f t="shared" si="118"/>
        <v>#N/A</v>
      </c>
      <c r="GZ89" s="207" t="e">
        <f t="shared" si="118"/>
        <v>#N/A</v>
      </c>
      <c r="HA89" s="207" t="e">
        <f t="shared" si="118"/>
        <v>#N/A</v>
      </c>
      <c r="HB89" s="207" t="e">
        <f t="shared" si="106"/>
        <v>#N/A</v>
      </c>
      <c r="HC89" s="207" t="e">
        <f t="shared" si="106"/>
        <v>#N/A</v>
      </c>
      <c r="HD89" s="207" t="e">
        <f t="shared" si="98"/>
        <v>#N/A</v>
      </c>
      <c r="HE89" s="207" t="e">
        <f t="shared" si="77"/>
        <v>#N/A</v>
      </c>
      <c r="HF89" s="207" t="e">
        <f t="shared" si="77"/>
        <v>#N/A</v>
      </c>
      <c r="HG89" s="207" t="e">
        <f t="shared" si="77"/>
        <v>#N/A</v>
      </c>
      <c r="HH89" s="207" t="e">
        <f t="shared" si="77"/>
        <v>#N/A</v>
      </c>
      <c r="HI89" s="207" t="e">
        <f t="shared" si="77"/>
        <v>#N/A</v>
      </c>
      <c r="HJ89" s="207" t="e">
        <f t="shared" si="77"/>
        <v>#N/A</v>
      </c>
      <c r="HK89" s="207" t="e">
        <f t="shared" si="77"/>
        <v>#N/A</v>
      </c>
      <c r="HL89" s="207" t="e">
        <f t="shared" si="77"/>
        <v>#N/A</v>
      </c>
      <c r="HM89" s="207" t="e">
        <f t="shared" si="77"/>
        <v>#N/A</v>
      </c>
      <c r="HN89" s="207" t="e">
        <f t="shared" si="77"/>
        <v>#N/A</v>
      </c>
      <c r="HO89" s="207" t="e">
        <f t="shared" si="77"/>
        <v>#N/A</v>
      </c>
      <c r="HP89" s="207" t="e">
        <f t="shared" ref="HP89:HP103" si="127">IF(ISNONTEXT($Q89),IF($G89="R",_xlfn.BETA.DIST(DS89,$M89,$N89,FALSE,$B89,$D89),_xlfn.BETA.DIST(DS89,$N89,$M89,FALSE,$B89,$D89)),NA())</f>
        <v>#N/A</v>
      </c>
      <c r="HQ89" s="207" t="e">
        <f t="shared" si="107"/>
        <v>#N/A</v>
      </c>
      <c r="HR89" s="207" t="e">
        <f t="shared" si="107"/>
        <v>#N/A</v>
      </c>
      <c r="HS89" s="207" t="e">
        <f t="shared" si="107"/>
        <v>#N/A</v>
      </c>
      <c r="HT89" s="207" t="e">
        <f t="shared" si="107"/>
        <v>#N/A</v>
      </c>
      <c r="HU89" s="207" t="e">
        <f t="shared" si="107"/>
        <v>#N/A</v>
      </c>
      <c r="HV89" s="207" t="e">
        <f t="shared" si="81"/>
        <v>#N/A</v>
      </c>
      <c r="HW89" s="207" t="e">
        <f t="shared" si="79"/>
        <v>#N/A</v>
      </c>
      <c r="HX89" s="207" t="e">
        <f t="shared" si="66"/>
        <v>#N/A</v>
      </c>
      <c r="HY89" s="207" t="e">
        <f t="shared" si="63"/>
        <v>#N/A</v>
      </c>
      <c r="HZ89" s="207" t="e">
        <f t="shared" si="63"/>
        <v>#N/A</v>
      </c>
      <c r="IA89" s="207" t="e">
        <f t="shared" si="45"/>
        <v>#N/A</v>
      </c>
      <c r="IB89" s="207" t="e">
        <f t="shared" si="45"/>
        <v>#N/A</v>
      </c>
    </row>
    <row r="90" spans="1:236" hidden="1" x14ac:dyDescent="0.25">
      <c r="A90" s="22">
        <v>87</v>
      </c>
      <c r="B90" s="124"/>
      <c r="C90" s="124"/>
      <c r="D90" s="124"/>
      <c r="E90" s="119" t="str">
        <f t="shared" si="99"/>
        <v/>
      </c>
      <c r="F90" s="23" t="str">
        <f t="shared" si="100"/>
        <v/>
      </c>
      <c r="G90" s="24" t="str">
        <f t="shared" si="101"/>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91"/>
        <v/>
      </c>
      <c r="K90" s="26"/>
      <c r="L90" s="24" t="str">
        <f>IF(OR(F90="",K90=""),"",MATCH(K90,Confidence!$A$1:$A$10,0))</f>
        <v/>
      </c>
      <c r="M90" s="27" t="str">
        <f t="shared" si="92"/>
        <v/>
      </c>
      <c r="N90" s="27" t="str">
        <f t="shared" si="93"/>
        <v/>
      </c>
      <c r="O90" s="24"/>
      <c r="P90" s="111" t="str">
        <f t="shared" si="94"/>
        <v/>
      </c>
      <c r="Q90" s="111" t="str">
        <f t="shared" si="95"/>
        <v/>
      </c>
      <c r="R90" s="39" t="str">
        <f t="shared" si="96"/>
        <v/>
      </c>
      <c r="S90" s="124"/>
      <c r="T90" s="218" t="str">
        <f>IF(AND(B90&gt;0,C90&gt;0,D90&gt;0,M90&gt;0,N90&gt;0,S90&gt;0,NOT(K90="")),ABS(VLOOKUP($S$1,VLookups!$A$28:$B$29,2,FALSE)-_xlfn.BETA.DIST(S90,IF(G90="L",N90,M90),IF(G90="L",M90,N90),TRUE,B90,D90)),"")</f>
        <v/>
      </c>
      <c r="U90" s="121" t="str">
        <f>IF(OR($M90="",$N90=""),"",_xlfn.BETA.INV(ABS(VLOOKUP($S$1,VLookups!$A$28:$B$29,2,FALSE)-U$3),IF($G90="L",$N90,$M90),IF($G90="L",$M90,$N90),$B90,$D90))</f>
        <v/>
      </c>
      <c r="V90" s="122" t="str">
        <f>IF(OR($M90="",$N90=""),"",_xlfn.BETA.INV(ABS(VLOOKUP($S$1,VLookups!$A$28:$B$29,2,FALSE)-V$3),IF($G90="L",$N90,$M90),IF($G90="L",$M90,$N90),$B90,$D90))</f>
        <v/>
      </c>
      <c r="W90" s="121" t="str">
        <f>IF(OR($M90="",$N90=""),"",_xlfn.BETA.INV(ABS(VLOOKUP($S$1,VLookups!$A$28:$B$29,2,FALSE)-W$3),IF($G90="L",$N90,$M90),IF($G90="L",$M90,$N90),$B90,$D90))</f>
        <v/>
      </c>
      <c r="X90" s="122" t="str">
        <f>IF(OR($M90="",$N90=""),"",_xlfn.BETA.INV(ABS(VLOOKUP($S$1,VLookups!$A$28:$B$29,2,FALSE)-X$3),IF($G90="L",$N90,$M90),IF($G90="L",$M90,$N90),$B90,$D90))</f>
        <v/>
      </c>
      <c r="Y90" s="121" t="str">
        <f>IF(OR($M90="",$N90=""),"",_xlfn.BETA.INV(ABS(VLOOKUP($S$1,VLookups!$A$28:$B$29,2,FALSE)-Y$3),IF($G90="L",$N90,$M90),IF($G90="L",$M90,$N90),$B90,$D90))</f>
        <v/>
      </c>
      <c r="Z90" s="122" t="str">
        <f>IF(OR($M90="",$N90=""),"",_xlfn.BETA.INV(ABS(VLOOKUP($S$1,VLookups!$A$28:$B$29,2,FALSE)-Z$3),IF($G90="L",$N90,$M90),IF($G90="L",$M90,$N90),$B90,$D90))</f>
        <v/>
      </c>
      <c r="AA90" s="121" t="str">
        <f>IF(OR($M90="",$N90=""),"",_xlfn.BETA.INV(ABS(VLOOKUP($S$1,VLookups!$A$28:$B$29,2,FALSE)-AA$3),IF($G90="L",$N90,$M90),IF($G90="L",$M90,$N90),$B90,$D90))</f>
        <v/>
      </c>
      <c r="AB90" s="122" t="str">
        <f>IF(OR($M90="",$N90=""),"",_xlfn.BETA.INV(ABS(VLOOKUP($S$1,VLookups!$A$28:$B$29,2,FALSE)-AB$3),IF($G90="L",$N90,$M90),IF($G90="L",$M90,$N90),$B90,$D90))</f>
        <v/>
      </c>
      <c r="AC90" s="121" t="str">
        <f>IF(OR($M90="",$N90=""),"",_xlfn.BETA.INV(ABS(VLOOKUP($S$1,VLookups!$A$28:$B$29,2,FALSE)-AC$3),IF($G90="L",$N90,$M90),IF($G90="L",$M90,$N90),$B90,$D90))</f>
        <v/>
      </c>
      <c r="AD90" s="122" t="str">
        <f>IF(OR($M90="",$N90=""),"",_xlfn.BETA.INV(ABS(VLOOKUP($S$1,VLookups!$A$28:$B$29,2,FALSE)-AD$3),IF($G90="L",$N90,$M90),IF($G90="L",$M90,$N90),$B90,$D90))</f>
        <v/>
      </c>
      <c r="AE90" s="121" t="str">
        <f>IF(OR($M90="",$N90=""),"",_xlfn.BETA.INV(ABS(VLOOKUP($S$1,VLookups!$A$28:$B$29,2,FALSE)-AE$3),IF($G90="L",$N90,$M90),IF($G90="L",$M90,$N90),$B90,$D90))</f>
        <v/>
      </c>
      <c r="AF90" s="122" t="str">
        <f>IF(OR($M90="",$N90=""),"",_xlfn.BETA.INV(ABS(VLOOKUP($S$1,VLookups!$A$28:$B$29,2,FALSE)-AF$3),IF($G90="L",$N90,$M90),IF($G90="L",$M90,$N90),$B90,$D90))</f>
        <v/>
      </c>
      <c r="AG90" s="17"/>
      <c r="AH90" s="208" t="str">
        <f t="shared" si="102"/>
        <v/>
      </c>
      <c r="AI90" s="206" t="str">
        <f t="shared" si="103"/>
        <v/>
      </c>
      <c r="AJ90" s="190" t="str">
        <f t="shared" si="126"/>
        <v/>
      </c>
      <c r="AK90" s="190" t="str">
        <f t="shared" si="126"/>
        <v/>
      </c>
      <c r="AL90" s="190" t="str">
        <f t="shared" si="126"/>
        <v/>
      </c>
      <c r="AM90" s="190" t="str">
        <f t="shared" si="126"/>
        <v/>
      </c>
      <c r="AN90" s="190" t="str">
        <f t="shared" si="126"/>
        <v/>
      </c>
      <c r="AO90" s="190" t="str">
        <f t="shared" si="126"/>
        <v/>
      </c>
      <c r="AP90" s="190" t="str">
        <f t="shared" si="126"/>
        <v/>
      </c>
      <c r="AQ90" s="190" t="str">
        <f t="shared" si="126"/>
        <v/>
      </c>
      <c r="AR90" s="190" t="str">
        <f t="shared" si="126"/>
        <v/>
      </c>
      <c r="AS90" s="190" t="str">
        <f t="shared" si="126"/>
        <v/>
      </c>
      <c r="AT90" s="190" t="str">
        <f t="shared" si="126"/>
        <v/>
      </c>
      <c r="AU90" s="190" t="str">
        <f t="shared" si="126"/>
        <v/>
      </c>
      <c r="AV90" s="190" t="str">
        <f t="shared" si="126"/>
        <v/>
      </c>
      <c r="AW90" s="190" t="str">
        <f t="shared" si="126"/>
        <v/>
      </c>
      <c r="AX90" s="190" t="str">
        <f t="shared" si="126"/>
        <v/>
      </c>
      <c r="AY90" s="190" t="str">
        <f t="shared" si="126"/>
        <v/>
      </c>
      <c r="AZ90" s="190" t="str">
        <f t="shared" si="126"/>
        <v/>
      </c>
      <c r="BA90" s="190" t="str">
        <f t="shared" si="126"/>
        <v/>
      </c>
      <c r="BB90" s="190" t="str">
        <f t="shared" si="126"/>
        <v/>
      </c>
      <c r="BC90" s="190" t="str">
        <f t="shared" si="126"/>
        <v/>
      </c>
      <c r="BD90" s="190" t="str">
        <f t="shared" si="126"/>
        <v/>
      </c>
      <c r="BE90" s="190" t="str">
        <f t="shared" si="126"/>
        <v/>
      </c>
      <c r="BF90" s="190" t="str">
        <f t="shared" si="126"/>
        <v/>
      </c>
      <c r="BG90" s="190" t="str">
        <f t="shared" si="126"/>
        <v/>
      </c>
      <c r="BH90" s="190" t="str">
        <f t="shared" si="126"/>
        <v/>
      </c>
      <c r="BI90" s="190" t="str">
        <f t="shared" si="126"/>
        <v/>
      </c>
      <c r="BJ90" s="190" t="str">
        <f t="shared" si="126"/>
        <v/>
      </c>
      <c r="BK90" s="190" t="str">
        <f t="shared" si="126"/>
        <v/>
      </c>
      <c r="BL90" s="190" t="str">
        <f t="shared" si="126"/>
        <v/>
      </c>
      <c r="BM90" s="190" t="str">
        <f t="shared" si="126"/>
        <v/>
      </c>
      <c r="BN90" s="190" t="str">
        <f t="shared" si="126"/>
        <v/>
      </c>
      <c r="BO90" s="190" t="str">
        <f t="shared" si="126"/>
        <v/>
      </c>
      <c r="BP90" s="190" t="str">
        <f t="shared" si="126"/>
        <v/>
      </c>
      <c r="BQ90" s="190" t="str">
        <f t="shared" si="126"/>
        <v/>
      </c>
      <c r="BR90" s="190" t="str">
        <f t="shared" si="126"/>
        <v/>
      </c>
      <c r="BS90" s="190" t="str">
        <f t="shared" si="126"/>
        <v/>
      </c>
      <c r="BT90" s="190" t="str">
        <f t="shared" si="126"/>
        <v/>
      </c>
      <c r="BU90" s="190" t="str">
        <f t="shared" si="126"/>
        <v/>
      </c>
      <c r="BV90" s="190" t="str">
        <f t="shared" si="126"/>
        <v/>
      </c>
      <c r="BW90" s="190" t="str">
        <f t="shared" si="126"/>
        <v/>
      </c>
      <c r="BX90" s="190" t="str">
        <f t="shared" si="126"/>
        <v/>
      </c>
      <c r="BY90" s="190" t="str">
        <f t="shared" si="126"/>
        <v/>
      </c>
      <c r="BZ90" s="190" t="str">
        <f t="shared" si="126"/>
        <v/>
      </c>
      <c r="CA90" s="190" t="str">
        <f t="shared" si="126"/>
        <v/>
      </c>
      <c r="CB90" s="190" t="str">
        <f t="shared" si="126"/>
        <v/>
      </c>
      <c r="CC90" s="190" t="str">
        <f t="shared" si="126"/>
        <v/>
      </c>
      <c r="CD90" s="190" t="str">
        <f t="shared" si="126"/>
        <v/>
      </c>
      <c r="CE90" s="190" t="str">
        <f t="shared" si="126"/>
        <v/>
      </c>
      <c r="CF90" s="190" t="str">
        <f t="shared" si="126"/>
        <v/>
      </c>
      <c r="CG90" s="190" t="str">
        <f t="shared" si="126"/>
        <v/>
      </c>
      <c r="CH90" s="190" t="str">
        <f t="shared" si="126"/>
        <v/>
      </c>
      <c r="CI90" s="190" t="str">
        <f t="shared" si="126"/>
        <v/>
      </c>
      <c r="CJ90" s="190" t="str">
        <f t="shared" si="126"/>
        <v/>
      </c>
      <c r="CK90" s="190" t="str">
        <f t="shared" si="126"/>
        <v/>
      </c>
      <c r="CL90" s="190" t="str">
        <f t="shared" si="126"/>
        <v/>
      </c>
      <c r="CM90" s="190" t="str">
        <f t="shared" si="126"/>
        <v/>
      </c>
      <c r="CN90" s="190" t="str">
        <f t="shared" si="126"/>
        <v/>
      </c>
      <c r="CO90" s="190" t="str">
        <f t="shared" si="126"/>
        <v/>
      </c>
      <c r="CP90" s="190" t="str">
        <f t="shared" si="126"/>
        <v/>
      </c>
      <c r="CQ90" s="190" t="str">
        <f t="shared" si="126"/>
        <v/>
      </c>
      <c r="CR90" s="190" t="str">
        <f t="shared" si="126"/>
        <v/>
      </c>
      <c r="CS90" s="190" t="str">
        <f t="shared" si="126"/>
        <v/>
      </c>
      <c r="CT90" s="190" t="str">
        <f t="shared" si="126"/>
        <v/>
      </c>
      <c r="CU90" s="190" t="str">
        <f t="shared" si="126"/>
        <v/>
      </c>
      <c r="CV90" s="190" t="str">
        <f t="shared" si="121"/>
        <v/>
      </c>
      <c r="CW90" s="190" t="str">
        <f t="shared" si="121"/>
        <v/>
      </c>
      <c r="CX90" s="190" t="str">
        <f t="shared" si="121"/>
        <v/>
      </c>
      <c r="CY90" s="190" t="str">
        <f t="shared" si="121"/>
        <v/>
      </c>
      <c r="CZ90" s="190" t="str">
        <f t="shared" si="121"/>
        <v/>
      </c>
      <c r="DA90" s="190" t="str">
        <f t="shared" si="121"/>
        <v/>
      </c>
      <c r="DB90" s="190" t="str">
        <f t="shared" si="121"/>
        <v/>
      </c>
      <c r="DC90" s="190" t="str">
        <f t="shared" si="121"/>
        <v/>
      </c>
      <c r="DD90" s="190" t="str">
        <f t="shared" si="121"/>
        <v/>
      </c>
      <c r="DE90" s="190" t="str">
        <f t="shared" si="121"/>
        <v/>
      </c>
      <c r="DF90" s="190" t="str">
        <f t="shared" si="121"/>
        <v/>
      </c>
      <c r="DG90" s="190" t="str">
        <f t="shared" si="121"/>
        <v/>
      </c>
      <c r="DH90" s="190" t="str">
        <f t="shared" si="121"/>
        <v/>
      </c>
      <c r="DI90" s="190" t="str">
        <f t="shared" si="121"/>
        <v/>
      </c>
      <c r="DJ90" s="190" t="str">
        <f t="shared" si="121"/>
        <v/>
      </c>
      <c r="DK90" s="190" t="str">
        <f t="shared" si="121"/>
        <v/>
      </c>
      <c r="DL90" s="190" t="str">
        <f t="shared" si="121"/>
        <v/>
      </c>
      <c r="DM90" s="190" t="str">
        <f t="shared" si="121"/>
        <v/>
      </c>
      <c r="DN90" s="190" t="str">
        <f t="shared" si="121"/>
        <v/>
      </c>
      <c r="DO90" s="190" t="str">
        <f t="shared" si="121"/>
        <v/>
      </c>
      <c r="DP90" s="190" t="str">
        <f t="shared" si="121"/>
        <v/>
      </c>
      <c r="DQ90" s="190" t="str">
        <f t="shared" si="121"/>
        <v/>
      </c>
      <c r="DR90" s="190" t="str">
        <f t="shared" si="121"/>
        <v/>
      </c>
      <c r="DS90" s="190" t="str">
        <f t="shared" si="121"/>
        <v/>
      </c>
      <c r="DT90" s="190" t="str">
        <f t="shared" si="121"/>
        <v/>
      </c>
      <c r="DU90" s="190" t="str">
        <f t="shared" si="121"/>
        <v/>
      </c>
      <c r="DV90" s="190" t="str">
        <f t="shared" si="121"/>
        <v/>
      </c>
      <c r="DW90" s="190" t="str">
        <f t="shared" si="121"/>
        <v/>
      </c>
      <c r="DX90" s="190" t="str">
        <f t="shared" si="121"/>
        <v/>
      </c>
      <c r="DY90" s="190" t="str">
        <f t="shared" si="121"/>
        <v/>
      </c>
      <c r="DZ90" s="190" t="str">
        <f t="shared" si="121"/>
        <v/>
      </c>
      <c r="EA90" s="190" t="str">
        <f t="shared" si="121"/>
        <v/>
      </c>
      <c r="EB90" s="190" t="str">
        <f t="shared" si="121"/>
        <v/>
      </c>
      <c r="EC90" s="190" t="str">
        <f t="shared" si="121"/>
        <v/>
      </c>
      <c r="ED90" s="190" t="str">
        <f t="shared" si="121"/>
        <v/>
      </c>
      <c r="EE90" s="206" t="str">
        <f t="shared" si="105"/>
        <v/>
      </c>
      <c r="EF90" s="207" t="e">
        <f t="shared" si="115"/>
        <v>#N/A</v>
      </c>
      <c r="EG90" s="207" t="e">
        <f t="shared" si="115"/>
        <v>#N/A</v>
      </c>
      <c r="EH90" s="207" t="e">
        <f t="shared" si="115"/>
        <v>#N/A</v>
      </c>
      <c r="EI90" s="207" t="e">
        <f t="shared" si="115"/>
        <v>#N/A</v>
      </c>
      <c r="EJ90" s="207" t="e">
        <f t="shared" si="115"/>
        <v>#N/A</v>
      </c>
      <c r="EK90" s="207" t="e">
        <f t="shared" si="115"/>
        <v>#N/A</v>
      </c>
      <c r="EL90" s="207" t="e">
        <f t="shared" si="115"/>
        <v>#N/A</v>
      </c>
      <c r="EM90" s="207" t="e">
        <f t="shared" si="115"/>
        <v>#N/A</v>
      </c>
      <c r="EN90" s="207" t="e">
        <f t="shared" si="115"/>
        <v>#N/A</v>
      </c>
      <c r="EO90" s="207" t="e">
        <f t="shared" si="115"/>
        <v>#N/A</v>
      </c>
      <c r="EP90" s="207" t="e">
        <f t="shared" si="115"/>
        <v>#N/A</v>
      </c>
      <c r="EQ90" s="207" t="e">
        <f t="shared" si="115"/>
        <v>#N/A</v>
      </c>
      <c r="ER90" s="207" t="e">
        <f t="shared" si="115"/>
        <v>#N/A</v>
      </c>
      <c r="ES90" s="207" t="e">
        <f t="shared" si="115"/>
        <v>#N/A</v>
      </c>
      <c r="ET90" s="207" t="e">
        <f t="shared" si="115"/>
        <v>#N/A</v>
      </c>
      <c r="EU90" s="207" t="e">
        <f t="shared" si="115"/>
        <v>#N/A</v>
      </c>
      <c r="EV90" s="207" t="e">
        <f t="shared" si="124"/>
        <v>#N/A</v>
      </c>
      <c r="EW90" s="207" t="e">
        <f t="shared" si="124"/>
        <v>#N/A</v>
      </c>
      <c r="EX90" s="207" t="e">
        <f t="shared" si="124"/>
        <v>#N/A</v>
      </c>
      <c r="EY90" s="207" t="e">
        <f t="shared" si="122"/>
        <v>#N/A</v>
      </c>
      <c r="EZ90" s="207" t="e">
        <f t="shared" si="122"/>
        <v>#N/A</v>
      </c>
      <c r="FA90" s="207" t="e">
        <f t="shared" si="122"/>
        <v>#N/A</v>
      </c>
      <c r="FB90" s="207" t="e">
        <f t="shared" si="122"/>
        <v>#N/A</v>
      </c>
      <c r="FC90" s="207" t="e">
        <f t="shared" si="122"/>
        <v>#N/A</v>
      </c>
      <c r="FD90" s="207" t="e">
        <f t="shared" si="122"/>
        <v>#N/A</v>
      </c>
      <c r="FE90" s="207" t="e">
        <f t="shared" si="122"/>
        <v>#N/A</v>
      </c>
      <c r="FF90" s="207" t="e">
        <f t="shared" si="122"/>
        <v>#N/A</v>
      </c>
      <c r="FG90" s="207" t="e">
        <f t="shared" si="122"/>
        <v>#N/A</v>
      </c>
      <c r="FH90" s="207" t="e">
        <f t="shared" si="122"/>
        <v>#N/A</v>
      </c>
      <c r="FI90" s="207" t="e">
        <f t="shared" si="122"/>
        <v>#N/A</v>
      </c>
      <c r="FJ90" s="207" t="e">
        <f t="shared" si="122"/>
        <v>#N/A</v>
      </c>
      <c r="FK90" s="207" t="e">
        <f t="shared" si="108"/>
        <v>#N/A</v>
      </c>
      <c r="FL90" s="207" t="e">
        <f t="shared" si="88"/>
        <v>#N/A</v>
      </c>
      <c r="FM90" s="207" t="e">
        <f t="shared" si="88"/>
        <v>#N/A</v>
      </c>
      <c r="FN90" s="207" t="e">
        <f t="shared" si="88"/>
        <v>#N/A</v>
      </c>
      <c r="FO90" s="207" t="e">
        <f t="shared" si="88"/>
        <v>#N/A</v>
      </c>
      <c r="FP90" s="207" t="e">
        <f t="shared" si="88"/>
        <v>#N/A</v>
      </c>
      <c r="FQ90" s="207" t="e">
        <f t="shared" si="88"/>
        <v>#N/A</v>
      </c>
      <c r="FR90" s="207" t="e">
        <f t="shared" si="88"/>
        <v>#N/A</v>
      </c>
      <c r="FS90" s="207" t="e">
        <f t="shared" si="76"/>
        <v>#N/A</v>
      </c>
      <c r="FT90" s="207" t="e">
        <f t="shared" si="76"/>
        <v>#N/A</v>
      </c>
      <c r="FU90" s="207" t="e">
        <f t="shared" si="76"/>
        <v>#N/A</v>
      </c>
      <c r="FV90" s="207" t="e">
        <f t="shared" si="76"/>
        <v>#N/A</v>
      </c>
      <c r="FW90" s="207" t="e">
        <f t="shared" si="74"/>
        <v>#N/A</v>
      </c>
      <c r="FX90" s="207" t="e">
        <f t="shared" si="74"/>
        <v>#N/A</v>
      </c>
      <c r="FY90" s="207" t="e">
        <f t="shared" si="111"/>
        <v>#N/A</v>
      </c>
      <c r="FZ90" s="207" t="e">
        <f t="shared" si="111"/>
        <v>#N/A</v>
      </c>
      <c r="GA90" s="207" t="e">
        <f t="shared" si="111"/>
        <v>#N/A</v>
      </c>
      <c r="GB90" s="207" t="e">
        <f t="shared" si="111"/>
        <v>#N/A</v>
      </c>
      <c r="GC90" s="207" t="e">
        <f t="shared" si="111"/>
        <v>#N/A</v>
      </c>
      <c r="GD90" s="207" t="e">
        <f t="shared" si="111"/>
        <v>#N/A</v>
      </c>
      <c r="GE90" s="207" t="e">
        <f t="shared" si="111"/>
        <v>#N/A</v>
      </c>
      <c r="GF90" s="207" t="e">
        <f t="shared" si="111"/>
        <v>#N/A</v>
      </c>
      <c r="GG90" s="207" t="e">
        <f t="shared" si="111"/>
        <v>#N/A</v>
      </c>
      <c r="GH90" s="207" t="e">
        <f t="shared" si="111"/>
        <v>#N/A</v>
      </c>
      <c r="GI90" s="207" t="e">
        <f t="shared" si="111"/>
        <v>#N/A</v>
      </c>
      <c r="GJ90" s="207" t="e">
        <f t="shared" si="111"/>
        <v>#N/A</v>
      </c>
      <c r="GK90" s="207" t="e">
        <f t="shared" si="111"/>
        <v>#N/A</v>
      </c>
      <c r="GL90" s="207" t="e">
        <f t="shared" ref="GL90:GN103" si="128">IF(ISNONTEXT($Q90),IF($G90="R",_xlfn.BETA.DIST(CO90,$M90,$N90,FALSE,$B90,$D90),_xlfn.BETA.DIST(CO90,$N90,$M90,FALSE,$B90,$D90)),NA())</f>
        <v>#N/A</v>
      </c>
      <c r="GM90" s="207" t="e">
        <f t="shared" si="128"/>
        <v>#N/A</v>
      </c>
      <c r="GN90" s="207" t="e">
        <f t="shared" si="128"/>
        <v>#N/A</v>
      </c>
      <c r="GO90" s="207" t="e">
        <f t="shared" si="120"/>
        <v>#N/A</v>
      </c>
      <c r="GP90" s="207" t="e">
        <f t="shared" si="120"/>
        <v>#N/A</v>
      </c>
      <c r="GQ90" s="207" t="e">
        <f t="shared" si="118"/>
        <v>#N/A</v>
      </c>
      <c r="GR90" s="207" t="e">
        <f t="shared" si="118"/>
        <v>#N/A</v>
      </c>
      <c r="GS90" s="207" t="e">
        <f t="shared" si="118"/>
        <v>#N/A</v>
      </c>
      <c r="GT90" s="207" t="e">
        <f t="shared" si="118"/>
        <v>#N/A</v>
      </c>
      <c r="GU90" s="207" t="e">
        <f t="shared" si="118"/>
        <v>#N/A</v>
      </c>
      <c r="GV90" s="207" t="e">
        <f t="shared" si="118"/>
        <v>#N/A</v>
      </c>
      <c r="GW90" s="207" t="e">
        <f t="shared" si="118"/>
        <v>#N/A</v>
      </c>
      <c r="GX90" s="207" t="e">
        <f t="shared" si="118"/>
        <v>#N/A</v>
      </c>
      <c r="GY90" s="207" t="e">
        <f t="shared" si="118"/>
        <v>#N/A</v>
      </c>
      <c r="GZ90" s="207" t="e">
        <f t="shared" si="118"/>
        <v>#N/A</v>
      </c>
      <c r="HA90" s="207" t="e">
        <f t="shared" si="118"/>
        <v>#N/A</v>
      </c>
      <c r="HB90" s="207" t="e">
        <f t="shared" si="106"/>
        <v>#N/A</v>
      </c>
      <c r="HC90" s="207" t="e">
        <f t="shared" si="106"/>
        <v>#N/A</v>
      </c>
      <c r="HD90" s="207" t="e">
        <f t="shared" si="98"/>
        <v>#N/A</v>
      </c>
      <c r="HE90" s="207" t="e">
        <f t="shared" si="98"/>
        <v>#N/A</v>
      </c>
      <c r="HF90" s="207" t="e">
        <f t="shared" si="98"/>
        <v>#N/A</v>
      </c>
      <c r="HG90" s="207" t="e">
        <f t="shared" si="98"/>
        <v>#N/A</v>
      </c>
      <c r="HH90" s="207" t="e">
        <f t="shared" si="98"/>
        <v>#N/A</v>
      </c>
      <c r="HI90" s="207" t="e">
        <f t="shared" si="98"/>
        <v>#N/A</v>
      </c>
      <c r="HJ90" s="207" t="e">
        <f t="shared" si="98"/>
        <v>#N/A</v>
      </c>
      <c r="HK90" s="207" t="e">
        <f t="shared" si="98"/>
        <v>#N/A</v>
      </c>
      <c r="HL90" s="207" t="e">
        <f t="shared" si="98"/>
        <v>#N/A</v>
      </c>
      <c r="HM90" s="207" t="e">
        <f t="shared" si="98"/>
        <v>#N/A</v>
      </c>
      <c r="HN90" s="207" t="e">
        <f t="shared" si="98"/>
        <v>#N/A</v>
      </c>
      <c r="HO90" s="207" t="e">
        <f t="shared" si="98"/>
        <v>#N/A</v>
      </c>
      <c r="HP90" s="207" t="e">
        <f t="shared" si="127"/>
        <v>#N/A</v>
      </c>
      <c r="HQ90" s="207" t="e">
        <f t="shared" si="107"/>
        <v>#N/A</v>
      </c>
      <c r="HR90" s="207" t="e">
        <f t="shared" si="107"/>
        <v>#N/A</v>
      </c>
      <c r="HS90" s="207" t="e">
        <f t="shared" si="107"/>
        <v>#N/A</v>
      </c>
      <c r="HT90" s="207" t="e">
        <f t="shared" si="107"/>
        <v>#N/A</v>
      </c>
      <c r="HU90" s="207" t="e">
        <f t="shared" si="107"/>
        <v>#N/A</v>
      </c>
      <c r="HV90" s="207" t="e">
        <f t="shared" si="81"/>
        <v>#N/A</v>
      </c>
      <c r="HW90" s="207" t="e">
        <f t="shared" si="79"/>
        <v>#N/A</v>
      </c>
      <c r="HX90" s="207" t="e">
        <f t="shared" si="66"/>
        <v>#N/A</v>
      </c>
      <c r="HY90" s="207" t="e">
        <f t="shared" si="63"/>
        <v>#N/A</v>
      </c>
      <c r="HZ90" s="207" t="e">
        <f t="shared" si="63"/>
        <v>#N/A</v>
      </c>
      <c r="IA90" s="207" t="e">
        <f t="shared" si="63"/>
        <v>#N/A</v>
      </c>
      <c r="IB90" s="207" t="e">
        <f t="shared" si="63"/>
        <v>#N/A</v>
      </c>
    </row>
    <row r="91" spans="1:236" hidden="1" x14ac:dyDescent="0.25">
      <c r="A91" s="22">
        <v>88</v>
      </c>
      <c r="B91" s="124"/>
      <c r="C91" s="124"/>
      <c r="D91" s="124"/>
      <c r="E91" s="119" t="str">
        <f t="shared" si="99"/>
        <v/>
      </c>
      <c r="F91" s="23" t="str">
        <f t="shared" si="100"/>
        <v/>
      </c>
      <c r="G91" s="24" t="str">
        <f t="shared" si="101"/>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91"/>
        <v/>
      </c>
      <c r="K91" s="26"/>
      <c r="L91" s="24" t="str">
        <f>IF(OR(F91="",K91=""),"",MATCH(K91,Confidence!$A$1:$A$10,0))</f>
        <v/>
      </c>
      <c r="M91" s="27" t="str">
        <f t="shared" si="92"/>
        <v/>
      </c>
      <c r="N91" s="27" t="str">
        <f t="shared" si="93"/>
        <v/>
      </c>
      <c r="O91" s="24"/>
      <c r="P91" s="111" t="str">
        <f t="shared" si="94"/>
        <v/>
      </c>
      <c r="Q91" s="111" t="str">
        <f t="shared" si="95"/>
        <v/>
      </c>
      <c r="R91" s="39" t="str">
        <f t="shared" si="96"/>
        <v/>
      </c>
      <c r="S91" s="124"/>
      <c r="T91" s="218" t="str">
        <f>IF(AND(B91&gt;0,C91&gt;0,D91&gt;0,M91&gt;0,N91&gt;0,S91&gt;0,NOT(K91="")),ABS(VLOOKUP($S$1,VLookups!$A$28:$B$29,2,FALSE)-_xlfn.BETA.DIST(S91,IF(G91="L",N91,M91),IF(G91="L",M91,N91),TRUE,B91,D91)),"")</f>
        <v/>
      </c>
      <c r="U91" s="121" t="str">
        <f>IF(OR($M91="",$N91=""),"",_xlfn.BETA.INV(ABS(VLOOKUP($S$1,VLookups!$A$28:$B$29,2,FALSE)-U$3),IF($G91="L",$N91,$M91),IF($G91="L",$M91,$N91),$B91,$D91))</f>
        <v/>
      </c>
      <c r="V91" s="122" t="str">
        <f>IF(OR($M91="",$N91=""),"",_xlfn.BETA.INV(ABS(VLOOKUP($S$1,VLookups!$A$28:$B$29,2,FALSE)-V$3),IF($G91="L",$N91,$M91),IF($G91="L",$M91,$N91),$B91,$D91))</f>
        <v/>
      </c>
      <c r="W91" s="121" t="str">
        <f>IF(OR($M91="",$N91=""),"",_xlfn.BETA.INV(ABS(VLOOKUP($S$1,VLookups!$A$28:$B$29,2,FALSE)-W$3),IF($G91="L",$N91,$M91),IF($G91="L",$M91,$N91),$B91,$D91))</f>
        <v/>
      </c>
      <c r="X91" s="122" t="str">
        <f>IF(OR($M91="",$N91=""),"",_xlfn.BETA.INV(ABS(VLOOKUP($S$1,VLookups!$A$28:$B$29,2,FALSE)-X$3),IF($G91="L",$N91,$M91),IF($G91="L",$M91,$N91),$B91,$D91))</f>
        <v/>
      </c>
      <c r="Y91" s="121" t="str">
        <f>IF(OR($M91="",$N91=""),"",_xlfn.BETA.INV(ABS(VLOOKUP($S$1,VLookups!$A$28:$B$29,2,FALSE)-Y$3),IF($G91="L",$N91,$M91),IF($G91="L",$M91,$N91),$B91,$D91))</f>
        <v/>
      </c>
      <c r="Z91" s="122" t="str">
        <f>IF(OR($M91="",$N91=""),"",_xlfn.BETA.INV(ABS(VLOOKUP($S$1,VLookups!$A$28:$B$29,2,FALSE)-Z$3),IF($G91="L",$N91,$M91),IF($G91="L",$M91,$N91),$B91,$D91))</f>
        <v/>
      </c>
      <c r="AA91" s="121" t="str">
        <f>IF(OR($M91="",$N91=""),"",_xlfn.BETA.INV(ABS(VLOOKUP($S$1,VLookups!$A$28:$B$29,2,FALSE)-AA$3),IF($G91="L",$N91,$M91),IF($G91="L",$M91,$N91),$B91,$D91))</f>
        <v/>
      </c>
      <c r="AB91" s="122" t="str">
        <f>IF(OR($M91="",$N91=""),"",_xlfn.BETA.INV(ABS(VLOOKUP($S$1,VLookups!$A$28:$B$29,2,FALSE)-AB$3),IF($G91="L",$N91,$M91),IF($G91="L",$M91,$N91),$B91,$D91))</f>
        <v/>
      </c>
      <c r="AC91" s="121" t="str">
        <f>IF(OR($M91="",$N91=""),"",_xlfn.BETA.INV(ABS(VLOOKUP($S$1,VLookups!$A$28:$B$29,2,FALSE)-AC$3),IF($G91="L",$N91,$M91),IF($G91="L",$M91,$N91),$B91,$D91))</f>
        <v/>
      </c>
      <c r="AD91" s="122" t="str">
        <f>IF(OR($M91="",$N91=""),"",_xlfn.BETA.INV(ABS(VLOOKUP($S$1,VLookups!$A$28:$B$29,2,FALSE)-AD$3),IF($G91="L",$N91,$M91),IF($G91="L",$M91,$N91),$B91,$D91))</f>
        <v/>
      </c>
      <c r="AE91" s="121" t="str">
        <f>IF(OR($M91="",$N91=""),"",_xlfn.BETA.INV(ABS(VLOOKUP($S$1,VLookups!$A$28:$B$29,2,FALSE)-AE$3),IF($G91="L",$N91,$M91),IF($G91="L",$M91,$N91),$B91,$D91))</f>
        <v/>
      </c>
      <c r="AF91" s="122" t="str">
        <f>IF(OR($M91="",$N91=""),"",_xlfn.BETA.INV(ABS(VLOOKUP($S$1,VLookups!$A$28:$B$29,2,FALSE)-AF$3),IF($G91="L",$N91,$M91),IF($G91="L",$M91,$N91),$B91,$D91))</f>
        <v/>
      </c>
      <c r="AG91" s="17"/>
      <c r="AH91" s="208" t="str">
        <f t="shared" si="102"/>
        <v/>
      </c>
      <c r="AI91" s="206" t="str">
        <f t="shared" si="103"/>
        <v/>
      </c>
      <c r="AJ91" s="190" t="str">
        <f t="shared" si="126"/>
        <v/>
      </c>
      <c r="AK91" s="190" t="str">
        <f t="shared" si="126"/>
        <v/>
      </c>
      <c r="AL91" s="190" t="str">
        <f t="shared" si="126"/>
        <v/>
      </c>
      <c r="AM91" s="190" t="str">
        <f t="shared" si="126"/>
        <v/>
      </c>
      <c r="AN91" s="190" t="str">
        <f t="shared" si="126"/>
        <v/>
      </c>
      <c r="AO91" s="190" t="str">
        <f t="shared" si="126"/>
        <v/>
      </c>
      <c r="AP91" s="190" t="str">
        <f t="shared" si="126"/>
        <v/>
      </c>
      <c r="AQ91" s="190" t="str">
        <f t="shared" si="126"/>
        <v/>
      </c>
      <c r="AR91" s="190" t="str">
        <f t="shared" si="126"/>
        <v/>
      </c>
      <c r="AS91" s="190" t="str">
        <f t="shared" si="126"/>
        <v/>
      </c>
      <c r="AT91" s="190" t="str">
        <f t="shared" si="126"/>
        <v/>
      </c>
      <c r="AU91" s="190" t="str">
        <f t="shared" si="126"/>
        <v/>
      </c>
      <c r="AV91" s="190" t="str">
        <f t="shared" si="126"/>
        <v/>
      </c>
      <c r="AW91" s="190" t="str">
        <f t="shared" si="126"/>
        <v/>
      </c>
      <c r="AX91" s="190" t="str">
        <f t="shared" si="126"/>
        <v/>
      </c>
      <c r="AY91" s="190" t="str">
        <f t="shared" si="126"/>
        <v/>
      </c>
      <c r="AZ91" s="190" t="str">
        <f t="shared" si="126"/>
        <v/>
      </c>
      <c r="BA91" s="190" t="str">
        <f t="shared" si="126"/>
        <v/>
      </c>
      <c r="BB91" s="190" t="str">
        <f t="shared" si="126"/>
        <v/>
      </c>
      <c r="BC91" s="190" t="str">
        <f t="shared" si="126"/>
        <v/>
      </c>
      <c r="BD91" s="190" t="str">
        <f t="shared" si="126"/>
        <v/>
      </c>
      <c r="BE91" s="190" t="str">
        <f t="shared" si="126"/>
        <v/>
      </c>
      <c r="BF91" s="190" t="str">
        <f t="shared" si="126"/>
        <v/>
      </c>
      <c r="BG91" s="190" t="str">
        <f t="shared" si="126"/>
        <v/>
      </c>
      <c r="BH91" s="190" t="str">
        <f t="shared" si="126"/>
        <v/>
      </c>
      <c r="BI91" s="190" t="str">
        <f t="shared" si="126"/>
        <v/>
      </c>
      <c r="BJ91" s="190" t="str">
        <f t="shared" si="126"/>
        <v/>
      </c>
      <c r="BK91" s="190" t="str">
        <f t="shared" si="126"/>
        <v/>
      </c>
      <c r="BL91" s="190" t="str">
        <f t="shared" si="126"/>
        <v/>
      </c>
      <c r="BM91" s="190" t="str">
        <f t="shared" si="126"/>
        <v/>
      </c>
      <c r="BN91" s="190" t="str">
        <f t="shared" si="126"/>
        <v/>
      </c>
      <c r="BO91" s="190" t="str">
        <f t="shared" si="126"/>
        <v/>
      </c>
      <c r="BP91" s="190" t="str">
        <f t="shared" si="126"/>
        <v/>
      </c>
      <c r="BQ91" s="190" t="str">
        <f t="shared" si="126"/>
        <v/>
      </c>
      <c r="BR91" s="190" t="str">
        <f t="shared" si="126"/>
        <v/>
      </c>
      <c r="BS91" s="190" t="str">
        <f t="shared" si="126"/>
        <v/>
      </c>
      <c r="BT91" s="190" t="str">
        <f t="shared" si="126"/>
        <v/>
      </c>
      <c r="BU91" s="190" t="str">
        <f t="shared" si="126"/>
        <v/>
      </c>
      <c r="BV91" s="190" t="str">
        <f t="shared" si="126"/>
        <v/>
      </c>
      <c r="BW91" s="190" t="str">
        <f t="shared" si="126"/>
        <v/>
      </c>
      <c r="BX91" s="190" t="str">
        <f t="shared" si="126"/>
        <v/>
      </c>
      <c r="BY91" s="190" t="str">
        <f t="shared" si="126"/>
        <v/>
      </c>
      <c r="BZ91" s="190" t="str">
        <f t="shared" si="126"/>
        <v/>
      </c>
      <c r="CA91" s="190" t="str">
        <f t="shared" si="126"/>
        <v/>
      </c>
      <c r="CB91" s="190" t="str">
        <f t="shared" si="126"/>
        <v/>
      </c>
      <c r="CC91" s="190" t="str">
        <f t="shared" si="126"/>
        <v/>
      </c>
      <c r="CD91" s="190" t="str">
        <f t="shared" si="126"/>
        <v/>
      </c>
      <c r="CE91" s="190" t="str">
        <f t="shared" si="126"/>
        <v/>
      </c>
      <c r="CF91" s="190" t="str">
        <f t="shared" si="126"/>
        <v/>
      </c>
      <c r="CG91" s="190" t="str">
        <f t="shared" si="126"/>
        <v/>
      </c>
      <c r="CH91" s="190" t="str">
        <f t="shared" si="126"/>
        <v/>
      </c>
      <c r="CI91" s="190" t="str">
        <f t="shared" si="126"/>
        <v/>
      </c>
      <c r="CJ91" s="190" t="str">
        <f t="shared" si="126"/>
        <v/>
      </c>
      <c r="CK91" s="190" t="str">
        <f t="shared" si="126"/>
        <v/>
      </c>
      <c r="CL91" s="190" t="str">
        <f t="shared" si="126"/>
        <v/>
      </c>
      <c r="CM91" s="190" t="str">
        <f t="shared" si="126"/>
        <v/>
      </c>
      <c r="CN91" s="190" t="str">
        <f t="shared" si="126"/>
        <v/>
      </c>
      <c r="CO91" s="190" t="str">
        <f t="shared" si="126"/>
        <v/>
      </c>
      <c r="CP91" s="190" t="str">
        <f t="shared" si="126"/>
        <v/>
      </c>
      <c r="CQ91" s="190" t="str">
        <f t="shared" si="126"/>
        <v/>
      </c>
      <c r="CR91" s="190" t="str">
        <f t="shared" si="126"/>
        <v/>
      </c>
      <c r="CS91" s="190" t="str">
        <f t="shared" si="126"/>
        <v/>
      </c>
      <c r="CT91" s="190" t="str">
        <f t="shared" si="126"/>
        <v/>
      </c>
      <c r="CU91" s="190" t="str">
        <f t="shared" si="126"/>
        <v/>
      </c>
      <c r="CV91" s="190" t="str">
        <f t="shared" si="121"/>
        <v/>
      </c>
      <c r="CW91" s="190" t="str">
        <f t="shared" si="121"/>
        <v/>
      </c>
      <c r="CX91" s="190" t="str">
        <f t="shared" si="121"/>
        <v/>
      </c>
      <c r="CY91" s="190" t="str">
        <f t="shared" si="121"/>
        <v/>
      </c>
      <c r="CZ91" s="190" t="str">
        <f t="shared" si="121"/>
        <v/>
      </c>
      <c r="DA91" s="190" t="str">
        <f t="shared" si="121"/>
        <v/>
      </c>
      <c r="DB91" s="190" t="str">
        <f t="shared" si="121"/>
        <v/>
      </c>
      <c r="DC91" s="190" t="str">
        <f t="shared" si="121"/>
        <v/>
      </c>
      <c r="DD91" s="190" t="str">
        <f t="shared" si="121"/>
        <v/>
      </c>
      <c r="DE91" s="190" t="str">
        <f t="shared" ref="DE91:ED91" si="129">IF(ISNONTEXT($AH91),DD91+$AH91,"")</f>
        <v/>
      </c>
      <c r="DF91" s="190" t="str">
        <f t="shared" si="129"/>
        <v/>
      </c>
      <c r="DG91" s="190" t="str">
        <f t="shared" si="129"/>
        <v/>
      </c>
      <c r="DH91" s="190" t="str">
        <f t="shared" si="129"/>
        <v/>
      </c>
      <c r="DI91" s="190" t="str">
        <f t="shared" si="129"/>
        <v/>
      </c>
      <c r="DJ91" s="190" t="str">
        <f t="shared" si="129"/>
        <v/>
      </c>
      <c r="DK91" s="190" t="str">
        <f t="shared" si="129"/>
        <v/>
      </c>
      <c r="DL91" s="190" t="str">
        <f t="shared" si="129"/>
        <v/>
      </c>
      <c r="DM91" s="190" t="str">
        <f t="shared" si="129"/>
        <v/>
      </c>
      <c r="DN91" s="190" t="str">
        <f t="shared" si="129"/>
        <v/>
      </c>
      <c r="DO91" s="190" t="str">
        <f t="shared" si="129"/>
        <v/>
      </c>
      <c r="DP91" s="190" t="str">
        <f t="shared" si="129"/>
        <v/>
      </c>
      <c r="DQ91" s="190" t="str">
        <f t="shared" si="129"/>
        <v/>
      </c>
      <c r="DR91" s="190" t="str">
        <f t="shared" si="129"/>
        <v/>
      </c>
      <c r="DS91" s="190" t="str">
        <f t="shared" si="129"/>
        <v/>
      </c>
      <c r="DT91" s="190" t="str">
        <f t="shared" si="129"/>
        <v/>
      </c>
      <c r="DU91" s="190" t="str">
        <f t="shared" si="129"/>
        <v/>
      </c>
      <c r="DV91" s="190" t="str">
        <f t="shared" si="129"/>
        <v/>
      </c>
      <c r="DW91" s="190" t="str">
        <f t="shared" si="129"/>
        <v/>
      </c>
      <c r="DX91" s="190" t="str">
        <f t="shared" si="129"/>
        <v/>
      </c>
      <c r="DY91" s="190" t="str">
        <f t="shared" si="129"/>
        <v/>
      </c>
      <c r="DZ91" s="190" t="str">
        <f t="shared" si="129"/>
        <v/>
      </c>
      <c r="EA91" s="190" t="str">
        <f t="shared" si="129"/>
        <v/>
      </c>
      <c r="EB91" s="190" t="str">
        <f t="shared" si="129"/>
        <v/>
      </c>
      <c r="EC91" s="190" t="str">
        <f t="shared" si="129"/>
        <v/>
      </c>
      <c r="ED91" s="190" t="str">
        <f t="shared" si="129"/>
        <v/>
      </c>
      <c r="EE91" s="206" t="str">
        <f t="shared" si="105"/>
        <v/>
      </c>
      <c r="EF91" s="207" t="e">
        <f t="shared" si="115"/>
        <v>#N/A</v>
      </c>
      <c r="EG91" s="207" t="e">
        <f t="shared" si="115"/>
        <v>#N/A</v>
      </c>
      <c r="EH91" s="207" t="e">
        <f t="shared" si="115"/>
        <v>#N/A</v>
      </c>
      <c r="EI91" s="207" t="e">
        <f t="shared" si="115"/>
        <v>#N/A</v>
      </c>
      <c r="EJ91" s="207" t="e">
        <f t="shared" si="115"/>
        <v>#N/A</v>
      </c>
      <c r="EK91" s="207" t="e">
        <f t="shared" si="115"/>
        <v>#N/A</v>
      </c>
      <c r="EL91" s="207" t="e">
        <f t="shared" si="115"/>
        <v>#N/A</v>
      </c>
      <c r="EM91" s="207" t="e">
        <f t="shared" si="115"/>
        <v>#N/A</v>
      </c>
      <c r="EN91" s="207" t="e">
        <f t="shared" si="115"/>
        <v>#N/A</v>
      </c>
      <c r="EO91" s="207" t="e">
        <f t="shared" si="115"/>
        <v>#N/A</v>
      </c>
      <c r="EP91" s="207" t="e">
        <f t="shared" si="115"/>
        <v>#N/A</v>
      </c>
      <c r="EQ91" s="207" t="e">
        <f t="shared" si="115"/>
        <v>#N/A</v>
      </c>
      <c r="ER91" s="207" t="e">
        <f t="shared" si="115"/>
        <v>#N/A</v>
      </c>
      <c r="ES91" s="207" t="e">
        <f t="shared" si="115"/>
        <v>#N/A</v>
      </c>
      <c r="ET91" s="207" t="e">
        <f t="shared" si="115"/>
        <v>#N/A</v>
      </c>
      <c r="EU91" s="207" t="e">
        <f t="shared" si="115"/>
        <v>#N/A</v>
      </c>
      <c r="EV91" s="207" t="e">
        <f t="shared" si="124"/>
        <v>#N/A</v>
      </c>
      <c r="EW91" s="207" t="e">
        <f t="shared" si="124"/>
        <v>#N/A</v>
      </c>
      <c r="EX91" s="207" t="e">
        <f t="shared" si="124"/>
        <v>#N/A</v>
      </c>
      <c r="EY91" s="207" t="e">
        <f t="shared" si="122"/>
        <v>#N/A</v>
      </c>
      <c r="EZ91" s="207" t="e">
        <f t="shared" si="122"/>
        <v>#N/A</v>
      </c>
      <c r="FA91" s="207" t="e">
        <f t="shared" si="122"/>
        <v>#N/A</v>
      </c>
      <c r="FB91" s="207" t="e">
        <f t="shared" si="122"/>
        <v>#N/A</v>
      </c>
      <c r="FC91" s="207" t="e">
        <f t="shared" si="122"/>
        <v>#N/A</v>
      </c>
      <c r="FD91" s="207" t="e">
        <f t="shared" si="122"/>
        <v>#N/A</v>
      </c>
      <c r="FE91" s="207" t="e">
        <f t="shared" si="122"/>
        <v>#N/A</v>
      </c>
      <c r="FF91" s="207" t="e">
        <f t="shared" si="122"/>
        <v>#N/A</v>
      </c>
      <c r="FG91" s="207" t="e">
        <f t="shared" si="122"/>
        <v>#N/A</v>
      </c>
      <c r="FH91" s="207" t="e">
        <f t="shared" si="122"/>
        <v>#N/A</v>
      </c>
      <c r="FI91" s="207" t="e">
        <f t="shared" si="122"/>
        <v>#N/A</v>
      </c>
      <c r="FJ91" s="207" t="e">
        <f t="shared" si="122"/>
        <v>#N/A</v>
      </c>
      <c r="FK91" s="207" t="e">
        <f t="shared" si="108"/>
        <v>#N/A</v>
      </c>
      <c r="FL91" s="207" t="e">
        <f t="shared" si="88"/>
        <v>#N/A</v>
      </c>
      <c r="FM91" s="207" t="e">
        <f t="shared" si="88"/>
        <v>#N/A</v>
      </c>
      <c r="FN91" s="207" t="e">
        <f t="shared" si="88"/>
        <v>#N/A</v>
      </c>
      <c r="FO91" s="207" t="e">
        <f t="shared" si="88"/>
        <v>#N/A</v>
      </c>
      <c r="FP91" s="207" t="e">
        <f t="shared" si="88"/>
        <v>#N/A</v>
      </c>
      <c r="FQ91" s="207" t="e">
        <f t="shared" si="88"/>
        <v>#N/A</v>
      </c>
      <c r="FR91" s="207" t="e">
        <f t="shared" si="88"/>
        <v>#N/A</v>
      </c>
      <c r="FS91" s="207" t="e">
        <f t="shared" si="76"/>
        <v>#N/A</v>
      </c>
      <c r="FT91" s="207" t="e">
        <f t="shared" si="76"/>
        <v>#N/A</v>
      </c>
      <c r="FU91" s="207" t="e">
        <f t="shared" si="76"/>
        <v>#N/A</v>
      </c>
      <c r="FV91" s="207" t="e">
        <f t="shared" si="76"/>
        <v>#N/A</v>
      </c>
      <c r="FW91" s="207" t="e">
        <f t="shared" si="74"/>
        <v>#N/A</v>
      </c>
      <c r="FX91" s="207" t="e">
        <f t="shared" si="74"/>
        <v>#N/A</v>
      </c>
      <c r="FY91" s="207" t="e">
        <f t="shared" si="74"/>
        <v>#N/A</v>
      </c>
      <c r="FZ91" s="207" t="e">
        <f t="shared" si="74"/>
        <v>#N/A</v>
      </c>
      <c r="GA91" s="207" t="e">
        <f t="shared" si="74"/>
        <v>#N/A</v>
      </c>
      <c r="GB91" s="207" t="e">
        <f t="shared" si="74"/>
        <v>#N/A</v>
      </c>
      <c r="GC91" s="207" t="e">
        <f t="shared" si="74"/>
        <v>#N/A</v>
      </c>
      <c r="GD91" s="207" t="e">
        <f t="shared" si="74"/>
        <v>#N/A</v>
      </c>
      <c r="GE91" s="207" t="e">
        <f t="shared" si="74"/>
        <v>#N/A</v>
      </c>
      <c r="GF91" s="207" t="e">
        <f t="shared" si="74"/>
        <v>#N/A</v>
      </c>
      <c r="GG91" s="207" t="e">
        <f t="shared" si="74"/>
        <v>#N/A</v>
      </c>
      <c r="GH91" s="207" t="e">
        <f t="shared" si="74"/>
        <v>#N/A</v>
      </c>
      <c r="GI91" s="207" t="e">
        <f t="shared" si="74"/>
        <v>#N/A</v>
      </c>
      <c r="GJ91" s="207" t="e">
        <f t="shared" si="74"/>
        <v>#N/A</v>
      </c>
      <c r="GK91" s="207" t="e">
        <f t="shared" si="74"/>
        <v>#N/A</v>
      </c>
      <c r="GL91" s="207" t="e">
        <f t="shared" si="128"/>
        <v>#N/A</v>
      </c>
      <c r="GM91" s="207" t="e">
        <f t="shared" si="128"/>
        <v>#N/A</v>
      </c>
      <c r="GN91" s="207" t="e">
        <f t="shared" si="128"/>
        <v>#N/A</v>
      </c>
      <c r="GO91" s="207" t="e">
        <f t="shared" si="120"/>
        <v>#N/A</v>
      </c>
      <c r="GP91" s="207" t="e">
        <f t="shared" si="120"/>
        <v>#N/A</v>
      </c>
      <c r="GQ91" s="207" t="e">
        <f t="shared" si="118"/>
        <v>#N/A</v>
      </c>
      <c r="GR91" s="207" t="e">
        <f t="shared" si="118"/>
        <v>#N/A</v>
      </c>
      <c r="GS91" s="207" t="e">
        <f t="shared" si="118"/>
        <v>#N/A</v>
      </c>
      <c r="GT91" s="207" t="e">
        <f t="shared" si="118"/>
        <v>#N/A</v>
      </c>
      <c r="GU91" s="207" t="e">
        <f t="shared" si="118"/>
        <v>#N/A</v>
      </c>
      <c r="GV91" s="207" t="e">
        <f t="shared" si="118"/>
        <v>#N/A</v>
      </c>
      <c r="GW91" s="207" t="e">
        <f t="shared" si="118"/>
        <v>#N/A</v>
      </c>
      <c r="GX91" s="207" t="e">
        <f t="shared" si="118"/>
        <v>#N/A</v>
      </c>
      <c r="GY91" s="207" t="e">
        <f t="shared" si="118"/>
        <v>#N/A</v>
      </c>
      <c r="GZ91" s="207" t="e">
        <f t="shared" si="118"/>
        <v>#N/A</v>
      </c>
      <c r="HA91" s="207" t="e">
        <f t="shared" si="118"/>
        <v>#N/A</v>
      </c>
      <c r="HB91" s="207" t="e">
        <f t="shared" si="106"/>
        <v>#N/A</v>
      </c>
      <c r="HC91" s="207" t="e">
        <f t="shared" si="106"/>
        <v>#N/A</v>
      </c>
      <c r="HD91" s="207" t="e">
        <f t="shared" si="98"/>
        <v>#N/A</v>
      </c>
      <c r="HE91" s="207" t="e">
        <f t="shared" si="98"/>
        <v>#N/A</v>
      </c>
      <c r="HF91" s="207" t="e">
        <f t="shared" si="98"/>
        <v>#N/A</v>
      </c>
      <c r="HG91" s="207" t="e">
        <f t="shared" si="98"/>
        <v>#N/A</v>
      </c>
      <c r="HH91" s="207" t="e">
        <f t="shared" si="98"/>
        <v>#N/A</v>
      </c>
      <c r="HI91" s="207" t="e">
        <f t="shared" si="98"/>
        <v>#N/A</v>
      </c>
      <c r="HJ91" s="207" t="e">
        <f t="shared" si="98"/>
        <v>#N/A</v>
      </c>
      <c r="HK91" s="207" t="e">
        <f t="shared" si="98"/>
        <v>#N/A</v>
      </c>
      <c r="HL91" s="207" t="e">
        <f t="shared" si="98"/>
        <v>#N/A</v>
      </c>
      <c r="HM91" s="207" t="e">
        <f t="shared" si="98"/>
        <v>#N/A</v>
      </c>
      <c r="HN91" s="207" t="e">
        <f t="shared" si="98"/>
        <v>#N/A</v>
      </c>
      <c r="HO91" s="207" t="e">
        <f t="shared" si="98"/>
        <v>#N/A</v>
      </c>
      <c r="HP91" s="207" t="e">
        <f t="shared" si="127"/>
        <v>#N/A</v>
      </c>
      <c r="HQ91" s="207" t="e">
        <f t="shared" si="107"/>
        <v>#N/A</v>
      </c>
      <c r="HR91" s="207" t="e">
        <f t="shared" si="107"/>
        <v>#N/A</v>
      </c>
      <c r="HS91" s="207" t="e">
        <f t="shared" si="107"/>
        <v>#N/A</v>
      </c>
      <c r="HT91" s="207" t="e">
        <f t="shared" si="107"/>
        <v>#N/A</v>
      </c>
      <c r="HU91" s="207" t="e">
        <f t="shared" si="107"/>
        <v>#N/A</v>
      </c>
      <c r="HV91" s="207" t="e">
        <f t="shared" si="81"/>
        <v>#N/A</v>
      </c>
      <c r="HW91" s="207" t="e">
        <f t="shared" si="79"/>
        <v>#N/A</v>
      </c>
      <c r="HX91" s="207" t="e">
        <f t="shared" si="66"/>
        <v>#N/A</v>
      </c>
      <c r="HY91" s="207" t="e">
        <f t="shared" si="63"/>
        <v>#N/A</v>
      </c>
      <c r="HZ91" s="207" t="e">
        <f t="shared" si="63"/>
        <v>#N/A</v>
      </c>
      <c r="IA91" s="207" t="e">
        <f t="shared" si="63"/>
        <v>#N/A</v>
      </c>
      <c r="IB91" s="207" t="e">
        <f t="shared" si="63"/>
        <v>#N/A</v>
      </c>
    </row>
    <row r="92" spans="1:236" hidden="1" x14ac:dyDescent="0.25">
      <c r="A92" s="22">
        <v>89</v>
      </c>
      <c r="B92" s="124"/>
      <c r="C92" s="124"/>
      <c r="D92" s="124"/>
      <c r="E92" s="119" t="str">
        <f t="shared" si="99"/>
        <v/>
      </c>
      <c r="F92" s="23" t="str">
        <f t="shared" si="100"/>
        <v/>
      </c>
      <c r="G92" s="24" t="str">
        <f t="shared" si="101"/>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91"/>
        <v/>
      </c>
      <c r="K92" s="26"/>
      <c r="L92" s="24" t="str">
        <f>IF(OR(F92="",K92=""),"",MATCH(K92,Confidence!$A$1:$A$10,0))</f>
        <v/>
      </c>
      <c r="M92" s="27" t="str">
        <f t="shared" si="92"/>
        <v/>
      </c>
      <c r="N92" s="27" t="str">
        <f t="shared" si="93"/>
        <v/>
      </c>
      <c r="O92" s="24"/>
      <c r="P92" s="111" t="str">
        <f t="shared" si="94"/>
        <v/>
      </c>
      <c r="Q92" s="111" t="str">
        <f t="shared" si="95"/>
        <v/>
      </c>
      <c r="R92" s="39" t="str">
        <f t="shared" si="96"/>
        <v/>
      </c>
      <c r="S92" s="124"/>
      <c r="T92" s="218" t="str">
        <f>IF(AND(B92&gt;0,C92&gt;0,D92&gt;0,M92&gt;0,N92&gt;0,S92&gt;0,NOT(K92="")),ABS(VLOOKUP($S$1,VLookups!$A$28:$B$29,2,FALSE)-_xlfn.BETA.DIST(S92,IF(G92="L",N92,M92),IF(G92="L",M92,N92),TRUE,B92,D92)),"")</f>
        <v/>
      </c>
      <c r="U92" s="121" t="str">
        <f>IF(OR($M92="",$N92=""),"",_xlfn.BETA.INV(ABS(VLOOKUP($S$1,VLookups!$A$28:$B$29,2,FALSE)-U$3),IF($G92="L",$N92,$M92),IF($G92="L",$M92,$N92),$B92,$D92))</f>
        <v/>
      </c>
      <c r="V92" s="122" t="str">
        <f>IF(OR($M92="",$N92=""),"",_xlfn.BETA.INV(ABS(VLOOKUP($S$1,VLookups!$A$28:$B$29,2,FALSE)-V$3),IF($G92="L",$N92,$M92),IF($G92="L",$M92,$N92),$B92,$D92))</f>
        <v/>
      </c>
      <c r="W92" s="121" t="str">
        <f>IF(OR($M92="",$N92=""),"",_xlfn.BETA.INV(ABS(VLOOKUP($S$1,VLookups!$A$28:$B$29,2,FALSE)-W$3),IF($G92="L",$N92,$M92),IF($G92="L",$M92,$N92),$B92,$D92))</f>
        <v/>
      </c>
      <c r="X92" s="122" t="str">
        <f>IF(OR($M92="",$N92=""),"",_xlfn.BETA.INV(ABS(VLOOKUP($S$1,VLookups!$A$28:$B$29,2,FALSE)-X$3),IF($G92="L",$N92,$M92),IF($G92="L",$M92,$N92),$B92,$D92))</f>
        <v/>
      </c>
      <c r="Y92" s="121" t="str">
        <f>IF(OR($M92="",$N92=""),"",_xlfn.BETA.INV(ABS(VLOOKUP($S$1,VLookups!$A$28:$B$29,2,FALSE)-Y$3),IF($G92="L",$N92,$M92),IF($G92="L",$M92,$N92),$B92,$D92))</f>
        <v/>
      </c>
      <c r="Z92" s="122" t="str">
        <f>IF(OR($M92="",$N92=""),"",_xlfn.BETA.INV(ABS(VLOOKUP($S$1,VLookups!$A$28:$B$29,2,FALSE)-Z$3),IF($G92="L",$N92,$M92),IF($G92="L",$M92,$N92),$B92,$D92))</f>
        <v/>
      </c>
      <c r="AA92" s="121" t="str">
        <f>IF(OR($M92="",$N92=""),"",_xlfn.BETA.INV(ABS(VLOOKUP($S$1,VLookups!$A$28:$B$29,2,FALSE)-AA$3),IF($G92="L",$N92,$M92),IF($G92="L",$M92,$N92),$B92,$D92))</f>
        <v/>
      </c>
      <c r="AB92" s="122" t="str">
        <f>IF(OR($M92="",$N92=""),"",_xlfn.BETA.INV(ABS(VLOOKUP($S$1,VLookups!$A$28:$B$29,2,FALSE)-AB$3),IF($G92="L",$N92,$M92),IF($G92="L",$M92,$N92),$B92,$D92))</f>
        <v/>
      </c>
      <c r="AC92" s="121" t="str">
        <f>IF(OR($M92="",$N92=""),"",_xlfn.BETA.INV(ABS(VLOOKUP($S$1,VLookups!$A$28:$B$29,2,FALSE)-AC$3),IF($G92="L",$N92,$M92),IF($G92="L",$M92,$N92),$B92,$D92))</f>
        <v/>
      </c>
      <c r="AD92" s="122" t="str">
        <f>IF(OR($M92="",$N92=""),"",_xlfn.BETA.INV(ABS(VLOOKUP($S$1,VLookups!$A$28:$B$29,2,FALSE)-AD$3),IF($G92="L",$N92,$M92),IF($G92="L",$M92,$N92),$B92,$D92))</f>
        <v/>
      </c>
      <c r="AE92" s="121" t="str">
        <f>IF(OR($M92="",$N92=""),"",_xlfn.BETA.INV(ABS(VLOOKUP($S$1,VLookups!$A$28:$B$29,2,FALSE)-AE$3),IF($G92="L",$N92,$M92),IF($G92="L",$M92,$N92),$B92,$D92))</f>
        <v/>
      </c>
      <c r="AF92" s="122" t="str">
        <f>IF(OR($M92="",$N92=""),"",_xlfn.BETA.INV(ABS(VLOOKUP($S$1,VLookups!$A$28:$B$29,2,FALSE)-AF$3),IF($G92="L",$N92,$M92),IF($G92="L",$M92,$N92),$B92,$D92))</f>
        <v/>
      </c>
      <c r="AG92" s="17"/>
      <c r="AH92" s="208" t="str">
        <f t="shared" si="102"/>
        <v/>
      </c>
      <c r="AI92" s="206" t="str">
        <f t="shared" si="103"/>
        <v/>
      </c>
      <c r="AJ92" s="190" t="str">
        <f t="shared" si="126"/>
        <v/>
      </c>
      <c r="AK92" s="190" t="str">
        <f t="shared" si="126"/>
        <v/>
      </c>
      <c r="AL92" s="190" t="str">
        <f t="shared" si="126"/>
        <v/>
      </c>
      <c r="AM92" s="190" t="str">
        <f t="shared" si="126"/>
        <v/>
      </c>
      <c r="AN92" s="190" t="str">
        <f t="shared" si="126"/>
        <v/>
      </c>
      <c r="AO92" s="190" t="str">
        <f t="shared" si="126"/>
        <v/>
      </c>
      <c r="AP92" s="190" t="str">
        <f t="shared" si="126"/>
        <v/>
      </c>
      <c r="AQ92" s="190" t="str">
        <f t="shared" si="126"/>
        <v/>
      </c>
      <c r="AR92" s="190" t="str">
        <f t="shared" si="126"/>
        <v/>
      </c>
      <c r="AS92" s="190" t="str">
        <f t="shared" si="126"/>
        <v/>
      </c>
      <c r="AT92" s="190" t="str">
        <f t="shared" si="126"/>
        <v/>
      </c>
      <c r="AU92" s="190" t="str">
        <f t="shared" si="126"/>
        <v/>
      </c>
      <c r="AV92" s="190" t="str">
        <f t="shared" si="126"/>
        <v/>
      </c>
      <c r="AW92" s="190" t="str">
        <f t="shared" si="126"/>
        <v/>
      </c>
      <c r="AX92" s="190" t="str">
        <f t="shared" si="126"/>
        <v/>
      </c>
      <c r="AY92" s="190" t="str">
        <f t="shared" si="126"/>
        <v/>
      </c>
      <c r="AZ92" s="190" t="str">
        <f t="shared" si="126"/>
        <v/>
      </c>
      <c r="BA92" s="190" t="str">
        <f t="shared" si="126"/>
        <v/>
      </c>
      <c r="BB92" s="190" t="str">
        <f t="shared" si="126"/>
        <v/>
      </c>
      <c r="BC92" s="190" t="str">
        <f t="shared" si="126"/>
        <v/>
      </c>
      <c r="BD92" s="190" t="str">
        <f t="shared" si="126"/>
        <v/>
      </c>
      <c r="BE92" s="190" t="str">
        <f t="shared" si="126"/>
        <v/>
      </c>
      <c r="BF92" s="190" t="str">
        <f t="shared" si="126"/>
        <v/>
      </c>
      <c r="BG92" s="190" t="str">
        <f t="shared" si="126"/>
        <v/>
      </c>
      <c r="BH92" s="190" t="str">
        <f t="shared" si="126"/>
        <v/>
      </c>
      <c r="BI92" s="190" t="str">
        <f t="shared" si="126"/>
        <v/>
      </c>
      <c r="BJ92" s="190" t="str">
        <f t="shared" si="126"/>
        <v/>
      </c>
      <c r="BK92" s="190" t="str">
        <f t="shared" si="126"/>
        <v/>
      </c>
      <c r="BL92" s="190" t="str">
        <f t="shared" si="126"/>
        <v/>
      </c>
      <c r="BM92" s="190" t="str">
        <f t="shared" si="126"/>
        <v/>
      </c>
      <c r="BN92" s="190" t="str">
        <f t="shared" si="126"/>
        <v/>
      </c>
      <c r="BO92" s="190" t="str">
        <f t="shared" si="126"/>
        <v/>
      </c>
      <c r="BP92" s="190" t="str">
        <f t="shared" si="126"/>
        <v/>
      </c>
      <c r="BQ92" s="190" t="str">
        <f t="shared" si="126"/>
        <v/>
      </c>
      <c r="BR92" s="190" t="str">
        <f t="shared" si="126"/>
        <v/>
      </c>
      <c r="BS92" s="190" t="str">
        <f t="shared" si="126"/>
        <v/>
      </c>
      <c r="BT92" s="190" t="str">
        <f t="shared" si="126"/>
        <v/>
      </c>
      <c r="BU92" s="190" t="str">
        <f t="shared" si="126"/>
        <v/>
      </c>
      <c r="BV92" s="190" t="str">
        <f t="shared" si="126"/>
        <v/>
      </c>
      <c r="BW92" s="190" t="str">
        <f t="shared" si="126"/>
        <v/>
      </c>
      <c r="BX92" s="190" t="str">
        <f t="shared" si="126"/>
        <v/>
      </c>
      <c r="BY92" s="190" t="str">
        <f t="shared" si="126"/>
        <v/>
      </c>
      <c r="BZ92" s="190" t="str">
        <f t="shared" si="126"/>
        <v/>
      </c>
      <c r="CA92" s="190" t="str">
        <f t="shared" si="126"/>
        <v/>
      </c>
      <c r="CB92" s="190" t="str">
        <f t="shared" si="126"/>
        <v/>
      </c>
      <c r="CC92" s="190" t="str">
        <f t="shared" si="126"/>
        <v/>
      </c>
      <c r="CD92" s="190" t="str">
        <f t="shared" si="126"/>
        <v/>
      </c>
      <c r="CE92" s="190" t="str">
        <f t="shared" si="126"/>
        <v/>
      </c>
      <c r="CF92" s="190" t="str">
        <f t="shared" si="126"/>
        <v/>
      </c>
      <c r="CG92" s="190" t="str">
        <f t="shared" si="126"/>
        <v/>
      </c>
      <c r="CH92" s="190" t="str">
        <f t="shared" si="126"/>
        <v/>
      </c>
      <c r="CI92" s="190" t="str">
        <f t="shared" si="126"/>
        <v/>
      </c>
      <c r="CJ92" s="190" t="str">
        <f t="shared" si="126"/>
        <v/>
      </c>
      <c r="CK92" s="190" t="str">
        <f t="shared" si="126"/>
        <v/>
      </c>
      <c r="CL92" s="190" t="str">
        <f t="shared" si="126"/>
        <v/>
      </c>
      <c r="CM92" s="190" t="str">
        <f t="shared" si="126"/>
        <v/>
      </c>
      <c r="CN92" s="190" t="str">
        <f t="shared" si="126"/>
        <v/>
      </c>
      <c r="CO92" s="190" t="str">
        <f t="shared" si="126"/>
        <v/>
      </c>
      <c r="CP92" s="190" t="str">
        <f t="shared" si="126"/>
        <v/>
      </c>
      <c r="CQ92" s="190" t="str">
        <f t="shared" si="126"/>
        <v/>
      </c>
      <c r="CR92" s="190" t="str">
        <f t="shared" si="126"/>
        <v/>
      </c>
      <c r="CS92" s="190" t="str">
        <f t="shared" si="126"/>
        <v/>
      </c>
      <c r="CT92" s="190" t="str">
        <f t="shared" si="126"/>
        <v/>
      </c>
      <c r="CU92" s="190" t="str">
        <f t="shared" ref="CU92:ED99" si="130">IF(ISNONTEXT($AH92),CT92+$AH92,"")</f>
        <v/>
      </c>
      <c r="CV92" s="190" t="str">
        <f t="shared" si="130"/>
        <v/>
      </c>
      <c r="CW92" s="190" t="str">
        <f t="shared" si="130"/>
        <v/>
      </c>
      <c r="CX92" s="190" t="str">
        <f t="shared" si="130"/>
        <v/>
      </c>
      <c r="CY92" s="190" t="str">
        <f t="shared" si="130"/>
        <v/>
      </c>
      <c r="CZ92" s="190" t="str">
        <f t="shared" si="130"/>
        <v/>
      </c>
      <c r="DA92" s="190" t="str">
        <f t="shared" si="130"/>
        <v/>
      </c>
      <c r="DB92" s="190" t="str">
        <f t="shared" si="130"/>
        <v/>
      </c>
      <c r="DC92" s="190" t="str">
        <f t="shared" si="130"/>
        <v/>
      </c>
      <c r="DD92" s="190" t="str">
        <f t="shared" si="130"/>
        <v/>
      </c>
      <c r="DE92" s="190" t="str">
        <f t="shared" si="130"/>
        <v/>
      </c>
      <c r="DF92" s="190" t="str">
        <f t="shared" si="130"/>
        <v/>
      </c>
      <c r="DG92" s="190" t="str">
        <f t="shared" si="130"/>
        <v/>
      </c>
      <c r="DH92" s="190" t="str">
        <f t="shared" si="130"/>
        <v/>
      </c>
      <c r="DI92" s="190" t="str">
        <f t="shared" si="130"/>
        <v/>
      </c>
      <c r="DJ92" s="190" t="str">
        <f t="shared" si="130"/>
        <v/>
      </c>
      <c r="DK92" s="190" t="str">
        <f t="shared" si="130"/>
        <v/>
      </c>
      <c r="DL92" s="190" t="str">
        <f t="shared" si="130"/>
        <v/>
      </c>
      <c r="DM92" s="190" t="str">
        <f t="shared" si="130"/>
        <v/>
      </c>
      <c r="DN92" s="190" t="str">
        <f t="shared" si="130"/>
        <v/>
      </c>
      <c r="DO92" s="190" t="str">
        <f t="shared" si="130"/>
        <v/>
      </c>
      <c r="DP92" s="190" t="str">
        <f t="shared" si="130"/>
        <v/>
      </c>
      <c r="DQ92" s="190" t="str">
        <f t="shared" si="130"/>
        <v/>
      </c>
      <c r="DR92" s="190" t="str">
        <f t="shared" si="130"/>
        <v/>
      </c>
      <c r="DS92" s="190" t="str">
        <f t="shared" si="130"/>
        <v/>
      </c>
      <c r="DT92" s="190" t="str">
        <f t="shared" si="130"/>
        <v/>
      </c>
      <c r="DU92" s="190" t="str">
        <f t="shared" si="130"/>
        <v/>
      </c>
      <c r="DV92" s="190" t="str">
        <f t="shared" si="130"/>
        <v/>
      </c>
      <c r="DW92" s="190" t="str">
        <f t="shared" si="130"/>
        <v/>
      </c>
      <c r="DX92" s="190" t="str">
        <f t="shared" si="130"/>
        <v/>
      </c>
      <c r="DY92" s="190" t="str">
        <f t="shared" si="130"/>
        <v/>
      </c>
      <c r="DZ92" s="190" t="str">
        <f t="shared" si="130"/>
        <v/>
      </c>
      <c r="EA92" s="190" t="str">
        <f t="shared" si="130"/>
        <v/>
      </c>
      <c r="EB92" s="190" t="str">
        <f t="shared" si="130"/>
        <v/>
      </c>
      <c r="EC92" s="190" t="str">
        <f t="shared" si="130"/>
        <v/>
      </c>
      <c r="ED92" s="190" t="str">
        <f t="shared" si="130"/>
        <v/>
      </c>
      <c r="EE92" s="206" t="str">
        <f t="shared" si="105"/>
        <v/>
      </c>
      <c r="EF92" s="207" t="e">
        <f t="shared" si="115"/>
        <v>#N/A</v>
      </c>
      <c r="EG92" s="207" t="e">
        <f t="shared" si="115"/>
        <v>#N/A</v>
      </c>
      <c r="EH92" s="207" t="e">
        <f t="shared" si="115"/>
        <v>#N/A</v>
      </c>
      <c r="EI92" s="207" t="e">
        <f t="shared" si="115"/>
        <v>#N/A</v>
      </c>
      <c r="EJ92" s="207" t="e">
        <f t="shared" si="115"/>
        <v>#N/A</v>
      </c>
      <c r="EK92" s="207" t="e">
        <f t="shared" si="115"/>
        <v>#N/A</v>
      </c>
      <c r="EL92" s="207" t="e">
        <f t="shared" si="115"/>
        <v>#N/A</v>
      </c>
      <c r="EM92" s="207" t="e">
        <f t="shared" si="115"/>
        <v>#N/A</v>
      </c>
      <c r="EN92" s="207" t="e">
        <f t="shared" si="115"/>
        <v>#N/A</v>
      </c>
      <c r="EO92" s="207" t="e">
        <f t="shared" si="115"/>
        <v>#N/A</v>
      </c>
      <c r="EP92" s="207" t="e">
        <f t="shared" si="115"/>
        <v>#N/A</v>
      </c>
      <c r="EQ92" s="207" t="e">
        <f t="shared" si="115"/>
        <v>#N/A</v>
      </c>
      <c r="ER92" s="207" t="e">
        <f t="shared" si="115"/>
        <v>#N/A</v>
      </c>
      <c r="ES92" s="207" t="e">
        <f t="shared" si="115"/>
        <v>#N/A</v>
      </c>
      <c r="ET92" s="207" t="e">
        <f t="shared" si="115"/>
        <v>#N/A</v>
      </c>
      <c r="EU92" s="207" t="e">
        <f t="shared" si="115"/>
        <v>#N/A</v>
      </c>
      <c r="EV92" s="207" t="e">
        <f t="shared" si="124"/>
        <v>#N/A</v>
      </c>
      <c r="EW92" s="207" t="e">
        <f t="shared" si="124"/>
        <v>#N/A</v>
      </c>
      <c r="EX92" s="207" t="e">
        <f t="shared" si="124"/>
        <v>#N/A</v>
      </c>
      <c r="EY92" s="207" t="e">
        <f t="shared" si="122"/>
        <v>#N/A</v>
      </c>
      <c r="EZ92" s="207" t="e">
        <f t="shared" si="122"/>
        <v>#N/A</v>
      </c>
      <c r="FA92" s="207" t="e">
        <f t="shared" si="122"/>
        <v>#N/A</v>
      </c>
      <c r="FB92" s="207" t="e">
        <f t="shared" si="122"/>
        <v>#N/A</v>
      </c>
      <c r="FC92" s="207" t="e">
        <f t="shared" si="122"/>
        <v>#N/A</v>
      </c>
      <c r="FD92" s="207" t="e">
        <f t="shared" si="122"/>
        <v>#N/A</v>
      </c>
      <c r="FE92" s="207" t="e">
        <f t="shared" si="122"/>
        <v>#N/A</v>
      </c>
      <c r="FF92" s="207" t="e">
        <f t="shared" si="122"/>
        <v>#N/A</v>
      </c>
      <c r="FG92" s="207" t="e">
        <f t="shared" si="122"/>
        <v>#N/A</v>
      </c>
      <c r="FH92" s="207" t="e">
        <f t="shared" si="122"/>
        <v>#N/A</v>
      </c>
      <c r="FI92" s="207" t="e">
        <f t="shared" si="122"/>
        <v>#N/A</v>
      </c>
      <c r="FJ92" s="207" t="e">
        <f t="shared" si="122"/>
        <v>#N/A</v>
      </c>
      <c r="FK92" s="207" t="e">
        <f t="shared" si="108"/>
        <v>#N/A</v>
      </c>
      <c r="FL92" s="207" t="e">
        <f t="shared" si="88"/>
        <v>#N/A</v>
      </c>
      <c r="FM92" s="207" t="e">
        <f t="shared" si="88"/>
        <v>#N/A</v>
      </c>
      <c r="FN92" s="207" t="e">
        <f t="shared" si="88"/>
        <v>#N/A</v>
      </c>
      <c r="FO92" s="207" t="e">
        <f t="shared" si="88"/>
        <v>#N/A</v>
      </c>
      <c r="FP92" s="207" t="e">
        <f t="shared" si="88"/>
        <v>#N/A</v>
      </c>
      <c r="FQ92" s="207" t="e">
        <f t="shared" si="88"/>
        <v>#N/A</v>
      </c>
      <c r="FR92" s="207" t="e">
        <f t="shared" si="88"/>
        <v>#N/A</v>
      </c>
      <c r="FS92" s="207" t="e">
        <f t="shared" si="76"/>
        <v>#N/A</v>
      </c>
      <c r="FT92" s="207" t="e">
        <f t="shared" si="76"/>
        <v>#N/A</v>
      </c>
      <c r="FU92" s="207" t="e">
        <f t="shared" si="76"/>
        <v>#N/A</v>
      </c>
      <c r="FV92" s="207" t="e">
        <f t="shared" si="76"/>
        <v>#N/A</v>
      </c>
      <c r="FW92" s="207" t="e">
        <f t="shared" si="74"/>
        <v>#N/A</v>
      </c>
      <c r="FX92" s="207" t="e">
        <f t="shared" si="74"/>
        <v>#N/A</v>
      </c>
      <c r="FY92" s="207" t="e">
        <f t="shared" si="74"/>
        <v>#N/A</v>
      </c>
      <c r="FZ92" s="207" t="e">
        <f t="shared" si="74"/>
        <v>#N/A</v>
      </c>
      <c r="GA92" s="207" t="e">
        <f t="shared" si="74"/>
        <v>#N/A</v>
      </c>
      <c r="GB92" s="207" t="e">
        <f t="shared" si="74"/>
        <v>#N/A</v>
      </c>
      <c r="GC92" s="207" t="e">
        <f t="shared" si="74"/>
        <v>#N/A</v>
      </c>
      <c r="GD92" s="207" t="e">
        <f t="shared" si="74"/>
        <v>#N/A</v>
      </c>
      <c r="GE92" s="207" t="e">
        <f t="shared" si="74"/>
        <v>#N/A</v>
      </c>
      <c r="GF92" s="207" t="e">
        <f t="shared" si="74"/>
        <v>#N/A</v>
      </c>
      <c r="GG92" s="207" t="e">
        <f t="shared" si="74"/>
        <v>#N/A</v>
      </c>
      <c r="GH92" s="207" t="e">
        <f t="shared" si="74"/>
        <v>#N/A</v>
      </c>
      <c r="GI92" s="207" t="e">
        <f t="shared" si="74"/>
        <v>#N/A</v>
      </c>
      <c r="GJ92" s="207" t="e">
        <f t="shared" si="74"/>
        <v>#N/A</v>
      </c>
      <c r="GK92" s="207" t="e">
        <f t="shared" si="74"/>
        <v>#N/A</v>
      </c>
      <c r="GL92" s="207" t="e">
        <f t="shared" si="128"/>
        <v>#N/A</v>
      </c>
      <c r="GM92" s="207" t="e">
        <f t="shared" si="128"/>
        <v>#N/A</v>
      </c>
      <c r="GN92" s="207" t="e">
        <f t="shared" si="128"/>
        <v>#N/A</v>
      </c>
      <c r="GO92" s="207" t="e">
        <f t="shared" si="120"/>
        <v>#N/A</v>
      </c>
      <c r="GP92" s="207" t="e">
        <f t="shared" si="120"/>
        <v>#N/A</v>
      </c>
      <c r="GQ92" s="207" t="e">
        <f t="shared" si="118"/>
        <v>#N/A</v>
      </c>
      <c r="GR92" s="207" t="e">
        <f t="shared" si="118"/>
        <v>#N/A</v>
      </c>
      <c r="GS92" s="207" t="e">
        <f t="shared" si="118"/>
        <v>#N/A</v>
      </c>
      <c r="GT92" s="207" t="e">
        <f t="shared" si="118"/>
        <v>#N/A</v>
      </c>
      <c r="GU92" s="207" t="e">
        <f t="shared" si="118"/>
        <v>#N/A</v>
      </c>
      <c r="GV92" s="207" t="e">
        <f t="shared" si="118"/>
        <v>#N/A</v>
      </c>
      <c r="GW92" s="207" t="e">
        <f t="shared" si="118"/>
        <v>#N/A</v>
      </c>
      <c r="GX92" s="207" t="e">
        <f t="shared" si="118"/>
        <v>#N/A</v>
      </c>
      <c r="GY92" s="207" t="e">
        <f t="shared" si="118"/>
        <v>#N/A</v>
      </c>
      <c r="GZ92" s="207" t="e">
        <f t="shared" si="118"/>
        <v>#N/A</v>
      </c>
      <c r="HA92" s="207" t="e">
        <f t="shared" si="118"/>
        <v>#N/A</v>
      </c>
      <c r="HB92" s="207" t="e">
        <f t="shared" si="106"/>
        <v>#N/A</v>
      </c>
      <c r="HC92" s="207" t="e">
        <f t="shared" si="106"/>
        <v>#N/A</v>
      </c>
      <c r="HD92" s="207" t="e">
        <f t="shared" si="98"/>
        <v>#N/A</v>
      </c>
      <c r="HE92" s="207" t="e">
        <f t="shared" si="98"/>
        <v>#N/A</v>
      </c>
      <c r="HF92" s="207" t="e">
        <f t="shared" si="98"/>
        <v>#N/A</v>
      </c>
      <c r="HG92" s="207" t="e">
        <f t="shared" si="98"/>
        <v>#N/A</v>
      </c>
      <c r="HH92" s="207" t="e">
        <f t="shared" si="98"/>
        <v>#N/A</v>
      </c>
      <c r="HI92" s="207" t="e">
        <f t="shared" si="98"/>
        <v>#N/A</v>
      </c>
      <c r="HJ92" s="207" t="e">
        <f t="shared" si="98"/>
        <v>#N/A</v>
      </c>
      <c r="HK92" s="207" t="e">
        <f t="shared" si="98"/>
        <v>#N/A</v>
      </c>
      <c r="HL92" s="207" t="e">
        <f t="shared" si="98"/>
        <v>#N/A</v>
      </c>
      <c r="HM92" s="207" t="e">
        <f t="shared" si="98"/>
        <v>#N/A</v>
      </c>
      <c r="HN92" s="207" t="e">
        <f t="shared" si="98"/>
        <v>#N/A</v>
      </c>
      <c r="HO92" s="207" t="e">
        <f t="shared" si="98"/>
        <v>#N/A</v>
      </c>
      <c r="HP92" s="207" t="e">
        <f t="shared" si="127"/>
        <v>#N/A</v>
      </c>
      <c r="HQ92" s="207" t="e">
        <f t="shared" si="107"/>
        <v>#N/A</v>
      </c>
      <c r="HR92" s="207" t="e">
        <f t="shared" si="107"/>
        <v>#N/A</v>
      </c>
      <c r="HS92" s="207" t="e">
        <f t="shared" si="107"/>
        <v>#N/A</v>
      </c>
      <c r="HT92" s="207" t="e">
        <f t="shared" si="107"/>
        <v>#N/A</v>
      </c>
      <c r="HU92" s="207" t="e">
        <f t="shared" si="107"/>
        <v>#N/A</v>
      </c>
      <c r="HV92" s="207" t="e">
        <f t="shared" si="81"/>
        <v>#N/A</v>
      </c>
      <c r="HW92" s="207" t="e">
        <f t="shared" si="79"/>
        <v>#N/A</v>
      </c>
      <c r="HX92" s="207" t="e">
        <f t="shared" si="66"/>
        <v>#N/A</v>
      </c>
      <c r="HY92" s="207" t="e">
        <f t="shared" si="63"/>
        <v>#N/A</v>
      </c>
      <c r="HZ92" s="207" t="e">
        <f t="shared" si="63"/>
        <v>#N/A</v>
      </c>
      <c r="IA92" s="207" t="e">
        <f t="shared" si="63"/>
        <v>#N/A</v>
      </c>
      <c r="IB92" s="207" t="e">
        <f t="shared" si="63"/>
        <v>#N/A</v>
      </c>
    </row>
    <row r="93" spans="1:236" hidden="1" x14ac:dyDescent="0.25">
      <c r="A93" s="22">
        <v>90</v>
      </c>
      <c r="B93" s="124"/>
      <c r="C93" s="124"/>
      <c r="D93" s="124"/>
      <c r="E93" s="119" t="str">
        <f t="shared" si="99"/>
        <v/>
      </c>
      <c r="F93" s="23" t="str">
        <f t="shared" si="100"/>
        <v/>
      </c>
      <c r="G93" s="24" t="str">
        <f t="shared" si="101"/>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91"/>
        <v/>
      </c>
      <c r="K93" s="26"/>
      <c r="L93" s="24" t="str">
        <f>IF(OR(F93="",K93=""),"",MATCH(K93,Confidence!$A$1:$A$10,0))</f>
        <v/>
      </c>
      <c r="M93" s="27" t="str">
        <f t="shared" si="92"/>
        <v/>
      </c>
      <c r="N93" s="27" t="str">
        <f t="shared" si="93"/>
        <v/>
      </c>
      <c r="O93" s="24"/>
      <c r="P93" s="111" t="str">
        <f t="shared" si="94"/>
        <v/>
      </c>
      <c r="Q93" s="111" t="str">
        <f t="shared" si="95"/>
        <v/>
      </c>
      <c r="R93" s="39" t="str">
        <f t="shared" si="96"/>
        <v/>
      </c>
      <c r="S93" s="124"/>
      <c r="T93" s="218" t="str">
        <f>IF(AND(B93&gt;0,C93&gt;0,D93&gt;0,M93&gt;0,N93&gt;0,S93&gt;0,NOT(K93="")),ABS(VLOOKUP($S$1,VLookups!$A$28:$B$29,2,FALSE)-_xlfn.BETA.DIST(S93,IF(G93="L",N93,M93),IF(G93="L",M93,N93),TRUE,B93,D93)),"")</f>
        <v/>
      </c>
      <c r="U93" s="121" t="str">
        <f>IF(OR($M93="",$N93=""),"",_xlfn.BETA.INV(ABS(VLOOKUP($S$1,VLookups!$A$28:$B$29,2,FALSE)-U$3),IF($G93="L",$N93,$M93),IF($G93="L",$M93,$N93),$B93,$D93))</f>
        <v/>
      </c>
      <c r="V93" s="122" t="str">
        <f>IF(OR($M93="",$N93=""),"",_xlfn.BETA.INV(ABS(VLOOKUP($S$1,VLookups!$A$28:$B$29,2,FALSE)-V$3),IF($G93="L",$N93,$M93),IF($G93="L",$M93,$N93),$B93,$D93))</f>
        <v/>
      </c>
      <c r="W93" s="121" t="str">
        <f>IF(OR($M93="",$N93=""),"",_xlfn.BETA.INV(ABS(VLOOKUP($S$1,VLookups!$A$28:$B$29,2,FALSE)-W$3),IF($G93="L",$N93,$M93),IF($G93="L",$M93,$N93),$B93,$D93))</f>
        <v/>
      </c>
      <c r="X93" s="122" t="str">
        <f>IF(OR($M93="",$N93=""),"",_xlfn.BETA.INV(ABS(VLOOKUP($S$1,VLookups!$A$28:$B$29,2,FALSE)-X$3),IF($G93="L",$N93,$M93),IF($G93="L",$M93,$N93),$B93,$D93))</f>
        <v/>
      </c>
      <c r="Y93" s="121" t="str">
        <f>IF(OR($M93="",$N93=""),"",_xlfn.BETA.INV(ABS(VLOOKUP($S$1,VLookups!$A$28:$B$29,2,FALSE)-Y$3),IF($G93="L",$N93,$M93),IF($G93="L",$M93,$N93),$B93,$D93))</f>
        <v/>
      </c>
      <c r="Z93" s="122" t="str">
        <f>IF(OR($M93="",$N93=""),"",_xlfn.BETA.INV(ABS(VLOOKUP($S$1,VLookups!$A$28:$B$29,2,FALSE)-Z$3),IF($G93="L",$N93,$M93),IF($G93="L",$M93,$N93),$B93,$D93))</f>
        <v/>
      </c>
      <c r="AA93" s="121" t="str">
        <f>IF(OR($M93="",$N93=""),"",_xlfn.BETA.INV(ABS(VLOOKUP($S$1,VLookups!$A$28:$B$29,2,FALSE)-AA$3),IF($G93="L",$N93,$M93),IF($G93="L",$M93,$N93),$B93,$D93))</f>
        <v/>
      </c>
      <c r="AB93" s="122" t="str">
        <f>IF(OR($M93="",$N93=""),"",_xlfn.BETA.INV(ABS(VLOOKUP($S$1,VLookups!$A$28:$B$29,2,FALSE)-AB$3),IF($G93="L",$N93,$M93),IF($G93="L",$M93,$N93),$B93,$D93))</f>
        <v/>
      </c>
      <c r="AC93" s="121" t="str">
        <f>IF(OR($M93="",$N93=""),"",_xlfn.BETA.INV(ABS(VLOOKUP($S$1,VLookups!$A$28:$B$29,2,FALSE)-AC$3),IF($G93="L",$N93,$M93),IF($G93="L",$M93,$N93),$B93,$D93))</f>
        <v/>
      </c>
      <c r="AD93" s="122" t="str">
        <f>IF(OR($M93="",$N93=""),"",_xlfn.BETA.INV(ABS(VLOOKUP($S$1,VLookups!$A$28:$B$29,2,FALSE)-AD$3),IF($G93="L",$N93,$M93),IF($G93="L",$M93,$N93),$B93,$D93))</f>
        <v/>
      </c>
      <c r="AE93" s="121" t="str">
        <f>IF(OR($M93="",$N93=""),"",_xlfn.BETA.INV(ABS(VLOOKUP($S$1,VLookups!$A$28:$B$29,2,FALSE)-AE$3),IF($G93="L",$N93,$M93),IF($G93="L",$M93,$N93),$B93,$D93))</f>
        <v/>
      </c>
      <c r="AF93" s="122" t="str">
        <f>IF(OR($M93="",$N93=""),"",_xlfn.BETA.INV(ABS(VLOOKUP($S$1,VLookups!$A$28:$B$29,2,FALSE)-AF$3),IF($G93="L",$N93,$M93),IF($G93="L",$M93,$N93),$B93,$D93))</f>
        <v/>
      </c>
      <c r="AG93" s="17"/>
      <c r="AH93" s="208" t="str">
        <f t="shared" si="102"/>
        <v/>
      </c>
      <c r="AI93" s="206" t="str">
        <f t="shared" si="103"/>
        <v/>
      </c>
      <c r="AJ93" s="190" t="str">
        <f t="shared" ref="AJ93:CU96" si="131">IF(ISNONTEXT($AH93),AI93+$AH93,"")</f>
        <v/>
      </c>
      <c r="AK93" s="190" t="str">
        <f t="shared" si="131"/>
        <v/>
      </c>
      <c r="AL93" s="190" t="str">
        <f t="shared" si="131"/>
        <v/>
      </c>
      <c r="AM93" s="190" t="str">
        <f t="shared" si="131"/>
        <v/>
      </c>
      <c r="AN93" s="190" t="str">
        <f t="shared" si="131"/>
        <v/>
      </c>
      <c r="AO93" s="190" t="str">
        <f t="shared" si="131"/>
        <v/>
      </c>
      <c r="AP93" s="190" t="str">
        <f t="shared" si="131"/>
        <v/>
      </c>
      <c r="AQ93" s="190" t="str">
        <f t="shared" si="131"/>
        <v/>
      </c>
      <c r="AR93" s="190" t="str">
        <f t="shared" si="131"/>
        <v/>
      </c>
      <c r="AS93" s="190" t="str">
        <f t="shared" si="131"/>
        <v/>
      </c>
      <c r="AT93" s="190" t="str">
        <f t="shared" si="131"/>
        <v/>
      </c>
      <c r="AU93" s="190" t="str">
        <f t="shared" si="131"/>
        <v/>
      </c>
      <c r="AV93" s="190" t="str">
        <f t="shared" si="131"/>
        <v/>
      </c>
      <c r="AW93" s="190" t="str">
        <f t="shared" si="131"/>
        <v/>
      </c>
      <c r="AX93" s="190" t="str">
        <f t="shared" si="131"/>
        <v/>
      </c>
      <c r="AY93" s="190" t="str">
        <f t="shared" si="131"/>
        <v/>
      </c>
      <c r="AZ93" s="190" t="str">
        <f t="shared" si="131"/>
        <v/>
      </c>
      <c r="BA93" s="190" t="str">
        <f t="shared" si="131"/>
        <v/>
      </c>
      <c r="BB93" s="190" t="str">
        <f t="shared" si="131"/>
        <v/>
      </c>
      <c r="BC93" s="190" t="str">
        <f t="shared" si="131"/>
        <v/>
      </c>
      <c r="BD93" s="190" t="str">
        <f t="shared" si="131"/>
        <v/>
      </c>
      <c r="BE93" s="190" t="str">
        <f t="shared" si="131"/>
        <v/>
      </c>
      <c r="BF93" s="190" t="str">
        <f t="shared" si="131"/>
        <v/>
      </c>
      <c r="BG93" s="190" t="str">
        <f t="shared" si="131"/>
        <v/>
      </c>
      <c r="BH93" s="190" t="str">
        <f t="shared" si="131"/>
        <v/>
      </c>
      <c r="BI93" s="190" t="str">
        <f t="shared" si="131"/>
        <v/>
      </c>
      <c r="BJ93" s="190" t="str">
        <f t="shared" si="131"/>
        <v/>
      </c>
      <c r="BK93" s="190" t="str">
        <f t="shared" si="131"/>
        <v/>
      </c>
      <c r="BL93" s="190" t="str">
        <f t="shared" si="131"/>
        <v/>
      </c>
      <c r="BM93" s="190" t="str">
        <f t="shared" si="131"/>
        <v/>
      </c>
      <c r="BN93" s="190" t="str">
        <f t="shared" si="131"/>
        <v/>
      </c>
      <c r="BO93" s="190" t="str">
        <f t="shared" si="131"/>
        <v/>
      </c>
      <c r="BP93" s="190" t="str">
        <f t="shared" si="131"/>
        <v/>
      </c>
      <c r="BQ93" s="190" t="str">
        <f t="shared" si="131"/>
        <v/>
      </c>
      <c r="BR93" s="190" t="str">
        <f t="shared" si="131"/>
        <v/>
      </c>
      <c r="BS93" s="190" t="str">
        <f t="shared" si="131"/>
        <v/>
      </c>
      <c r="BT93" s="190" t="str">
        <f t="shared" si="131"/>
        <v/>
      </c>
      <c r="BU93" s="190" t="str">
        <f t="shared" si="131"/>
        <v/>
      </c>
      <c r="BV93" s="190" t="str">
        <f t="shared" si="131"/>
        <v/>
      </c>
      <c r="BW93" s="190" t="str">
        <f t="shared" si="131"/>
        <v/>
      </c>
      <c r="BX93" s="190" t="str">
        <f t="shared" si="131"/>
        <v/>
      </c>
      <c r="BY93" s="190" t="str">
        <f t="shared" si="131"/>
        <v/>
      </c>
      <c r="BZ93" s="190" t="str">
        <f t="shared" si="131"/>
        <v/>
      </c>
      <c r="CA93" s="190" t="str">
        <f t="shared" si="131"/>
        <v/>
      </c>
      <c r="CB93" s="190" t="str">
        <f t="shared" si="131"/>
        <v/>
      </c>
      <c r="CC93" s="190" t="str">
        <f t="shared" si="131"/>
        <v/>
      </c>
      <c r="CD93" s="190" t="str">
        <f t="shared" si="131"/>
        <v/>
      </c>
      <c r="CE93" s="190" t="str">
        <f t="shared" si="131"/>
        <v/>
      </c>
      <c r="CF93" s="190" t="str">
        <f t="shared" si="131"/>
        <v/>
      </c>
      <c r="CG93" s="190" t="str">
        <f t="shared" si="131"/>
        <v/>
      </c>
      <c r="CH93" s="190" t="str">
        <f t="shared" si="131"/>
        <v/>
      </c>
      <c r="CI93" s="190" t="str">
        <f t="shared" si="131"/>
        <v/>
      </c>
      <c r="CJ93" s="190" t="str">
        <f t="shared" si="131"/>
        <v/>
      </c>
      <c r="CK93" s="190" t="str">
        <f t="shared" si="131"/>
        <v/>
      </c>
      <c r="CL93" s="190" t="str">
        <f t="shared" si="131"/>
        <v/>
      </c>
      <c r="CM93" s="190" t="str">
        <f t="shared" si="131"/>
        <v/>
      </c>
      <c r="CN93" s="190" t="str">
        <f t="shared" si="131"/>
        <v/>
      </c>
      <c r="CO93" s="190" t="str">
        <f t="shared" si="131"/>
        <v/>
      </c>
      <c r="CP93" s="190" t="str">
        <f t="shared" si="131"/>
        <v/>
      </c>
      <c r="CQ93" s="190" t="str">
        <f t="shared" si="131"/>
        <v/>
      </c>
      <c r="CR93" s="190" t="str">
        <f t="shared" si="131"/>
        <v/>
      </c>
      <c r="CS93" s="190" t="str">
        <f t="shared" si="131"/>
        <v/>
      </c>
      <c r="CT93" s="190" t="str">
        <f t="shared" si="131"/>
        <v/>
      </c>
      <c r="CU93" s="190" t="str">
        <f t="shared" si="131"/>
        <v/>
      </c>
      <c r="CV93" s="190" t="str">
        <f t="shared" si="130"/>
        <v/>
      </c>
      <c r="CW93" s="190" t="str">
        <f t="shared" si="130"/>
        <v/>
      </c>
      <c r="CX93" s="190" t="str">
        <f t="shared" si="130"/>
        <v/>
      </c>
      <c r="CY93" s="190" t="str">
        <f t="shared" si="130"/>
        <v/>
      </c>
      <c r="CZ93" s="190" t="str">
        <f t="shared" si="130"/>
        <v/>
      </c>
      <c r="DA93" s="190" t="str">
        <f t="shared" si="130"/>
        <v/>
      </c>
      <c r="DB93" s="190" t="str">
        <f t="shared" si="130"/>
        <v/>
      </c>
      <c r="DC93" s="190" t="str">
        <f t="shared" si="130"/>
        <v/>
      </c>
      <c r="DD93" s="190" t="str">
        <f t="shared" si="130"/>
        <v/>
      </c>
      <c r="DE93" s="190" t="str">
        <f t="shared" si="130"/>
        <v/>
      </c>
      <c r="DF93" s="190" t="str">
        <f t="shared" si="130"/>
        <v/>
      </c>
      <c r="DG93" s="190" t="str">
        <f t="shared" si="130"/>
        <v/>
      </c>
      <c r="DH93" s="190" t="str">
        <f t="shared" si="130"/>
        <v/>
      </c>
      <c r="DI93" s="190" t="str">
        <f t="shared" si="130"/>
        <v/>
      </c>
      <c r="DJ93" s="190" t="str">
        <f t="shared" si="130"/>
        <v/>
      </c>
      <c r="DK93" s="190" t="str">
        <f t="shared" si="130"/>
        <v/>
      </c>
      <c r="DL93" s="190" t="str">
        <f t="shared" si="130"/>
        <v/>
      </c>
      <c r="DM93" s="190" t="str">
        <f t="shared" si="130"/>
        <v/>
      </c>
      <c r="DN93" s="190" t="str">
        <f t="shared" si="130"/>
        <v/>
      </c>
      <c r="DO93" s="190" t="str">
        <f t="shared" si="130"/>
        <v/>
      </c>
      <c r="DP93" s="190" t="str">
        <f t="shared" si="130"/>
        <v/>
      </c>
      <c r="DQ93" s="190" t="str">
        <f t="shared" si="130"/>
        <v/>
      </c>
      <c r="DR93" s="190" t="str">
        <f t="shared" si="130"/>
        <v/>
      </c>
      <c r="DS93" s="190" t="str">
        <f t="shared" si="130"/>
        <v/>
      </c>
      <c r="DT93" s="190" t="str">
        <f t="shared" si="130"/>
        <v/>
      </c>
      <c r="DU93" s="190" t="str">
        <f t="shared" si="130"/>
        <v/>
      </c>
      <c r="DV93" s="190" t="str">
        <f t="shared" si="130"/>
        <v/>
      </c>
      <c r="DW93" s="190" t="str">
        <f t="shared" si="130"/>
        <v/>
      </c>
      <c r="DX93" s="190" t="str">
        <f t="shared" si="130"/>
        <v/>
      </c>
      <c r="DY93" s="190" t="str">
        <f t="shared" si="130"/>
        <v/>
      </c>
      <c r="DZ93" s="190" t="str">
        <f t="shared" si="130"/>
        <v/>
      </c>
      <c r="EA93" s="190" t="str">
        <f t="shared" si="130"/>
        <v/>
      </c>
      <c r="EB93" s="190" t="str">
        <f t="shared" si="130"/>
        <v/>
      </c>
      <c r="EC93" s="190" t="str">
        <f t="shared" si="130"/>
        <v/>
      </c>
      <c r="ED93" s="190" t="str">
        <f t="shared" si="130"/>
        <v/>
      </c>
      <c r="EE93" s="206" t="str">
        <f t="shared" si="105"/>
        <v/>
      </c>
      <c r="EF93" s="207" t="e">
        <f t="shared" si="115"/>
        <v>#N/A</v>
      </c>
      <c r="EG93" s="207" t="e">
        <f t="shared" si="115"/>
        <v>#N/A</v>
      </c>
      <c r="EH93" s="207" t="e">
        <f t="shared" si="115"/>
        <v>#N/A</v>
      </c>
      <c r="EI93" s="207" t="e">
        <f t="shared" si="115"/>
        <v>#N/A</v>
      </c>
      <c r="EJ93" s="207" t="e">
        <f t="shared" si="115"/>
        <v>#N/A</v>
      </c>
      <c r="EK93" s="207" t="e">
        <f t="shared" si="115"/>
        <v>#N/A</v>
      </c>
      <c r="EL93" s="207" t="e">
        <f t="shared" si="115"/>
        <v>#N/A</v>
      </c>
      <c r="EM93" s="207" t="e">
        <f t="shared" si="115"/>
        <v>#N/A</v>
      </c>
      <c r="EN93" s="207" t="e">
        <f t="shared" si="115"/>
        <v>#N/A</v>
      </c>
      <c r="EO93" s="207" t="e">
        <f t="shared" si="115"/>
        <v>#N/A</v>
      </c>
      <c r="EP93" s="207" t="e">
        <f t="shared" si="115"/>
        <v>#N/A</v>
      </c>
      <c r="EQ93" s="207" t="e">
        <f t="shared" si="115"/>
        <v>#N/A</v>
      </c>
      <c r="ER93" s="207" t="e">
        <f t="shared" si="115"/>
        <v>#N/A</v>
      </c>
      <c r="ES93" s="207" t="e">
        <f t="shared" si="115"/>
        <v>#N/A</v>
      </c>
      <c r="ET93" s="207" t="e">
        <f t="shared" si="115"/>
        <v>#N/A</v>
      </c>
      <c r="EU93" s="207" t="e">
        <f t="shared" si="115"/>
        <v>#N/A</v>
      </c>
      <c r="EV93" s="207" t="e">
        <f t="shared" si="124"/>
        <v>#N/A</v>
      </c>
      <c r="EW93" s="207" t="e">
        <f t="shared" si="124"/>
        <v>#N/A</v>
      </c>
      <c r="EX93" s="207" t="e">
        <f t="shared" si="124"/>
        <v>#N/A</v>
      </c>
      <c r="EY93" s="207" t="e">
        <f t="shared" si="122"/>
        <v>#N/A</v>
      </c>
      <c r="EZ93" s="207" t="e">
        <f t="shared" si="122"/>
        <v>#N/A</v>
      </c>
      <c r="FA93" s="207" t="e">
        <f t="shared" si="122"/>
        <v>#N/A</v>
      </c>
      <c r="FB93" s="207" t="e">
        <f t="shared" si="122"/>
        <v>#N/A</v>
      </c>
      <c r="FC93" s="207" t="e">
        <f t="shared" si="122"/>
        <v>#N/A</v>
      </c>
      <c r="FD93" s="207" t="e">
        <f t="shared" si="122"/>
        <v>#N/A</v>
      </c>
      <c r="FE93" s="207" t="e">
        <f t="shared" si="122"/>
        <v>#N/A</v>
      </c>
      <c r="FF93" s="207" t="e">
        <f t="shared" si="122"/>
        <v>#N/A</v>
      </c>
      <c r="FG93" s="207" t="e">
        <f t="shared" si="122"/>
        <v>#N/A</v>
      </c>
      <c r="FH93" s="207" t="e">
        <f t="shared" si="122"/>
        <v>#N/A</v>
      </c>
      <c r="FI93" s="207" t="e">
        <f t="shared" si="122"/>
        <v>#N/A</v>
      </c>
      <c r="FJ93" s="207" t="e">
        <f t="shared" si="122"/>
        <v>#N/A</v>
      </c>
      <c r="FK93" s="207" t="e">
        <f t="shared" si="108"/>
        <v>#N/A</v>
      </c>
      <c r="FL93" s="207" t="e">
        <f t="shared" si="88"/>
        <v>#N/A</v>
      </c>
      <c r="FM93" s="207" t="e">
        <f t="shared" si="88"/>
        <v>#N/A</v>
      </c>
      <c r="FN93" s="207" t="e">
        <f t="shared" si="88"/>
        <v>#N/A</v>
      </c>
      <c r="FO93" s="207" t="e">
        <f t="shared" si="88"/>
        <v>#N/A</v>
      </c>
      <c r="FP93" s="207" t="e">
        <f t="shared" si="88"/>
        <v>#N/A</v>
      </c>
      <c r="FQ93" s="207" t="e">
        <f t="shared" si="88"/>
        <v>#N/A</v>
      </c>
      <c r="FR93" s="207" t="e">
        <f t="shared" si="88"/>
        <v>#N/A</v>
      </c>
      <c r="FS93" s="207" t="e">
        <f t="shared" si="76"/>
        <v>#N/A</v>
      </c>
      <c r="FT93" s="207" t="e">
        <f t="shared" si="76"/>
        <v>#N/A</v>
      </c>
      <c r="FU93" s="207" t="e">
        <f t="shared" si="76"/>
        <v>#N/A</v>
      </c>
      <c r="FV93" s="207" t="e">
        <f t="shared" si="76"/>
        <v>#N/A</v>
      </c>
      <c r="FW93" s="207" t="e">
        <f t="shared" si="74"/>
        <v>#N/A</v>
      </c>
      <c r="FX93" s="207" t="e">
        <f t="shared" si="74"/>
        <v>#N/A</v>
      </c>
      <c r="FY93" s="207" t="e">
        <f t="shared" si="74"/>
        <v>#N/A</v>
      </c>
      <c r="FZ93" s="207" t="e">
        <f t="shared" si="74"/>
        <v>#N/A</v>
      </c>
      <c r="GA93" s="207" t="e">
        <f t="shared" si="74"/>
        <v>#N/A</v>
      </c>
      <c r="GB93" s="207" t="e">
        <f t="shared" si="74"/>
        <v>#N/A</v>
      </c>
      <c r="GC93" s="207" t="e">
        <f t="shared" si="74"/>
        <v>#N/A</v>
      </c>
      <c r="GD93" s="207" t="e">
        <f t="shared" si="74"/>
        <v>#N/A</v>
      </c>
      <c r="GE93" s="207" t="e">
        <f t="shared" si="74"/>
        <v>#N/A</v>
      </c>
      <c r="GF93" s="207" t="e">
        <f t="shared" si="74"/>
        <v>#N/A</v>
      </c>
      <c r="GG93" s="207" t="e">
        <f t="shared" si="74"/>
        <v>#N/A</v>
      </c>
      <c r="GH93" s="207" t="e">
        <f t="shared" si="74"/>
        <v>#N/A</v>
      </c>
      <c r="GI93" s="207" t="e">
        <f t="shared" si="74"/>
        <v>#N/A</v>
      </c>
      <c r="GJ93" s="207" t="e">
        <f t="shared" si="74"/>
        <v>#N/A</v>
      </c>
      <c r="GK93" s="207" t="e">
        <f t="shared" si="74"/>
        <v>#N/A</v>
      </c>
      <c r="GL93" s="207" t="e">
        <f t="shared" si="128"/>
        <v>#N/A</v>
      </c>
      <c r="GM93" s="207" t="e">
        <f t="shared" si="128"/>
        <v>#N/A</v>
      </c>
      <c r="GN93" s="207" t="e">
        <f t="shared" si="128"/>
        <v>#N/A</v>
      </c>
      <c r="GO93" s="207" t="e">
        <f t="shared" si="120"/>
        <v>#N/A</v>
      </c>
      <c r="GP93" s="207" t="e">
        <f t="shared" si="120"/>
        <v>#N/A</v>
      </c>
      <c r="GQ93" s="207" t="e">
        <f t="shared" si="118"/>
        <v>#N/A</v>
      </c>
      <c r="GR93" s="207" t="e">
        <f t="shared" si="118"/>
        <v>#N/A</v>
      </c>
      <c r="GS93" s="207" t="e">
        <f t="shared" si="118"/>
        <v>#N/A</v>
      </c>
      <c r="GT93" s="207" t="e">
        <f t="shared" si="118"/>
        <v>#N/A</v>
      </c>
      <c r="GU93" s="207" t="e">
        <f t="shared" si="118"/>
        <v>#N/A</v>
      </c>
      <c r="GV93" s="207" t="e">
        <f t="shared" si="118"/>
        <v>#N/A</v>
      </c>
      <c r="GW93" s="207" t="e">
        <f t="shared" si="118"/>
        <v>#N/A</v>
      </c>
      <c r="GX93" s="207" t="e">
        <f t="shared" si="118"/>
        <v>#N/A</v>
      </c>
      <c r="GY93" s="207" t="e">
        <f t="shared" si="118"/>
        <v>#N/A</v>
      </c>
      <c r="GZ93" s="207" t="e">
        <f t="shared" si="118"/>
        <v>#N/A</v>
      </c>
      <c r="HA93" s="207" t="e">
        <f t="shared" si="118"/>
        <v>#N/A</v>
      </c>
      <c r="HB93" s="207" t="e">
        <f t="shared" si="106"/>
        <v>#N/A</v>
      </c>
      <c r="HC93" s="207" t="e">
        <f t="shared" si="106"/>
        <v>#N/A</v>
      </c>
      <c r="HD93" s="207" t="e">
        <f t="shared" si="98"/>
        <v>#N/A</v>
      </c>
      <c r="HE93" s="207" t="e">
        <f t="shared" si="98"/>
        <v>#N/A</v>
      </c>
      <c r="HF93" s="207" t="e">
        <f t="shared" si="98"/>
        <v>#N/A</v>
      </c>
      <c r="HG93" s="207" t="e">
        <f t="shared" si="98"/>
        <v>#N/A</v>
      </c>
      <c r="HH93" s="207" t="e">
        <f t="shared" si="98"/>
        <v>#N/A</v>
      </c>
      <c r="HI93" s="207" t="e">
        <f t="shared" si="98"/>
        <v>#N/A</v>
      </c>
      <c r="HJ93" s="207" t="e">
        <f t="shared" si="98"/>
        <v>#N/A</v>
      </c>
      <c r="HK93" s="207" t="e">
        <f t="shared" si="98"/>
        <v>#N/A</v>
      </c>
      <c r="HL93" s="207" t="e">
        <f t="shared" si="98"/>
        <v>#N/A</v>
      </c>
      <c r="HM93" s="207" t="e">
        <f t="shared" si="98"/>
        <v>#N/A</v>
      </c>
      <c r="HN93" s="207" t="e">
        <f t="shared" si="98"/>
        <v>#N/A</v>
      </c>
      <c r="HO93" s="207" t="e">
        <f t="shared" si="98"/>
        <v>#N/A</v>
      </c>
      <c r="HP93" s="207" t="e">
        <f t="shared" si="127"/>
        <v>#N/A</v>
      </c>
      <c r="HQ93" s="207" t="e">
        <f t="shared" si="107"/>
        <v>#N/A</v>
      </c>
      <c r="HR93" s="207" t="e">
        <f t="shared" si="107"/>
        <v>#N/A</v>
      </c>
      <c r="HS93" s="207" t="e">
        <f t="shared" si="107"/>
        <v>#N/A</v>
      </c>
      <c r="HT93" s="207" t="e">
        <f t="shared" si="107"/>
        <v>#N/A</v>
      </c>
      <c r="HU93" s="207" t="e">
        <f t="shared" si="107"/>
        <v>#N/A</v>
      </c>
      <c r="HV93" s="207" t="e">
        <f t="shared" si="81"/>
        <v>#N/A</v>
      </c>
      <c r="HW93" s="207" t="e">
        <f t="shared" si="79"/>
        <v>#N/A</v>
      </c>
      <c r="HX93" s="207" t="e">
        <f t="shared" si="66"/>
        <v>#N/A</v>
      </c>
      <c r="HY93" s="207" t="e">
        <f t="shared" si="63"/>
        <v>#N/A</v>
      </c>
      <c r="HZ93" s="207" t="e">
        <f t="shared" si="63"/>
        <v>#N/A</v>
      </c>
      <c r="IA93" s="207" t="e">
        <f t="shared" si="63"/>
        <v>#N/A</v>
      </c>
      <c r="IB93" s="207" t="e">
        <f t="shared" si="63"/>
        <v>#N/A</v>
      </c>
    </row>
    <row r="94" spans="1:236" hidden="1" x14ac:dyDescent="0.25">
      <c r="A94" s="22">
        <v>91</v>
      </c>
      <c r="B94" s="124"/>
      <c r="C94" s="124"/>
      <c r="D94" s="124"/>
      <c r="E94" s="119" t="str">
        <f t="shared" si="99"/>
        <v/>
      </c>
      <c r="F94" s="23" t="str">
        <f t="shared" si="100"/>
        <v/>
      </c>
      <c r="G94" s="24" t="str">
        <f t="shared" si="101"/>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91"/>
        <v/>
      </c>
      <c r="K94" s="26"/>
      <c r="L94" s="24" t="str">
        <f>IF(OR(F94="",K94=""),"",MATCH(K94,Confidence!$A$1:$A$10,0))</f>
        <v/>
      </c>
      <c r="M94" s="27" t="str">
        <f t="shared" si="92"/>
        <v/>
      </c>
      <c r="N94" s="27" t="str">
        <f t="shared" si="93"/>
        <v/>
      </c>
      <c r="O94" s="24"/>
      <c r="P94" s="111" t="str">
        <f t="shared" si="94"/>
        <v/>
      </c>
      <c r="Q94" s="111" t="str">
        <f t="shared" si="95"/>
        <v/>
      </c>
      <c r="R94" s="39" t="str">
        <f t="shared" si="96"/>
        <v/>
      </c>
      <c r="S94" s="124"/>
      <c r="T94" s="218" t="str">
        <f>IF(AND(B94&gt;0,C94&gt;0,D94&gt;0,M94&gt;0,N94&gt;0,S94&gt;0,NOT(K94="")),ABS(VLOOKUP($S$1,VLookups!$A$28:$B$29,2,FALSE)-_xlfn.BETA.DIST(S94,IF(G94="L",N94,M94),IF(G94="L",M94,N94),TRUE,B94,D94)),"")</f>
        <v/>
      </c>
      <c r="U94" s="121" t="str">
        <f>IF(OR($M94="",$N94=""),"",_xlfn.BETA.INV(ABS(VLOOKUP($S$1,VLookups!$A$28:$B$29,2,FALSE)-U$3),IF($G94="L",$N94,$M94),IF($G94="L",$M94,$N94),$B94,$D94))</f>
        <v/>
      </c>
      <c r="V94" s="122" t="str">
        <f>IF(OR($M94="",$N94=""),"",_xlfn.BETA.INV(ABS(VLOOKUP($S$1,VLookups!$A$28:$B$29,2,FALSE)-V$3),IF($G94="L",$N94,$M94),IF($G94="L",$M94,$N94),$B94,$D94))</f>
        <v/>
      </c>
      <c r="W94" s="121" t="str">
        <f>IF(OR($M94="",$N94=""),"",_xlfn.BETA.INV(ABS(VLOOKUP($S$1,VLookups!$A$28:$B$29,2,FALSE)-W$3),IF($G94="L",$N94,$M94),IF($G94="L",$M94,$N94),$B94,$D94))</f>
        <v/>
      </c>
      <c r="X94" s="122" t="str">
        <f>IF(OR($M94="",$N94=""),"",_xlfn.BETA.INV(ABS(VLOOKUP($S$1,VLookups!$A$28:$B$29,2,FALSE)-X$3),IF($G94="L",$N94,$M94),IF($G94="L",$M94,$N94),$B94,$D94))</f>
        <v/>
      </c>
      <c r="Y94" s="121" t="str">
        <f>IF(OR($M94="",$N94=""),"",_xlfn.BETA.INV(ABS(VLOOKUP($S$1,VLookups!$A$28:$B$29,2,FALSE)-Y$3),IF($G94="L",$N94,$M94),IF($G94="L",$M94,$N94),$B94,$D94))</f>
        <v/>
      </c>
      <c r="Z94" s="122" t="str">
        <f>IF(OR($M94="",$N94=""),"",_xlfn.BETA.INV(ABS(VLOOKUP($S$1,VLookups!$A$28:$B$29,2,FALSE)-Z$3),IF($G94="L",$N94,$M94),IF($G94="L",$M94,$N94),$B94,$D94))</f>
        <v/>
      </c>
      <c r="AA94" s="121" t="str">
        <f>IF(OR($M94="",$N94=""),"",_xlfn.BETA.INV(ABS(VLOOKUP($S$1,VLookups!$A$28:$B$29,2,FALSE)-AA$3),IF($G94="L",$N94,$M94),IF($G94="L",$M94,$N94),$B94,$D94))</f>
        <v/>
      </c>
      <c r="AB94" s="122" t="str">
        <f>IF(OR($M94="",$N94=""),"",_xlfn.BETA.INV(ABS(VLOOKUP($S$1,VLookups!$A$28:$B$29,2,FALSE)-AB$3),IF($G94="L",$N94,$M94),IF($G94="L",$M94,$N94),$B94,$D94))</f>
        <v/>
      </c>
      <c r="AC94" s="121" t="str">
        <f>IF(OR($M94="",$N94=""),"",_xlfn.BETA.INV(ABS(VLOOKUP($S$1,VLookups!$A$28:$B$29,2,FALSE)-AC$3),IF($G94="L",$N94,$M94),IF($G94="L",$M94,$N94),$B94,$D94))</f>
        <v/>
      </c>
      <c r="AD94" s="122" t="str">
        <f>IF(OR($M94="",$N94=""),"",_xlfn.BETA.INV(ABS(VLOOKUP($S$1,VLookups!$A$28:$B$29,2,FALSE)-AD$3),IF($G94="L",$N94,$M94),IF($G94="L",$M94,$N94),$B94,$D94))</f>
        <v/>
      </c>
      <c r="AE94" s="121" t="str">
        <f>IF(OR($M94="",$N94=""),"",_xlfn.BETA.INV(ABS(VLOOKUP($S$1,VLookups!$A$28:$B$29,2,FALSE)-AE$3),IF($G94="L",$N94,$M94),IF($G94="L",$M94,$N94),$B94,$D94))</f>
        <v/>
      </c>
      <c r="AF94" s="122" t="str">
        <f>IF(OR($M94="",$N94=""),"",_xlfn.BETA.INV(ABS(VLOOKUP($S$1,VLookups!$A$28:$B$29,2,FALSE)-AF$3),IF($G94="L",$N94,$M94),IF($G94="L",$M94,$N94),$B94,$D94))</f>
        <v/>
      </c>
      <c r="AG94" s="17"/>
      <c r="AH94" s="208" t="str">
        <f t="shared" si="102"/>
        <v/>
      </c>
      <c r="AI94" s="206" t="str">
        <f t="shared" si="103"/>
        <v/>
      </c>
      <c r="AJ94" s="190" t="str">
        <f t="shared" si="131"/>
        <v/>
      </c>
      <c r="AK94" s="190" t="str">
        <f t="shared" si="131"/>
        <v/>
      </c>
      <c r="AL94" s="190" t="str">
        <f t="shared" si="131"/>
        <v/>
      </c>
      <c r="AM94" s="190" t="str">
        <f t="shared" si="131"/>
        <v/>
      </c>
      <c r="AN94" s="190" t="str">
        <f t="shared" si="131"/>
        <v/>
      </c>
      <c r="AO94" s="190" t="str">
        <f t="shared" si="131"/>
        <v/>
      </c>
      <c r="AP94" s="190" t="str">
        <f t="shared" si="131"/>
        <v/>
      </c>
      <c r="AQ94" s="190" t="str">
        <f t="shared" si="131"/>
        <v/>
      </c>
      <c r="AR94" s="190" t="str">
        <f t="shared" si="131"/>
        <v/>
      </c>
      <c r="AS94" s="190" t="str">
        <f t="shared" si="131"/>
        <v/>
      </c>
      <c r="AT94" s="190" t="str">
        <f t="shared" si="131"/>
        <v/>
      </c>
      <c r="AU94" s="190" t="str">
        <f t="shared" si="131"/>
        <v/>
      </c>
      <c r="AV94" s="190" t="str">
        <f t="shared" si="131"/>
        <v/>
      </c>
      <c r="AW94" s="190" t="str">
        <f t="shared" si="131"/>
        <v/>
      </c>
      <c r="AX94" s="190" t="str">
        <f t="shared" si="131"/>
        <v/>
      </c>
      <c r="AY94" s="190" t="str">
        <f t="shared" si="131"/>
        <v/>
      </c>
      <c r="AZ94" s="190" t="str">
        <f t="shared" si="131"/>
        <v/>
      </c>
      <c r="BA94" s="190" t="str">
        <f t="shared" si="131"/>
        <v/>
      </c>
      <c r="BB94" s="190" t="str">
        <f t="shared" si="131"/>
        <v/>
      </c>
      <c r="BC94" s="190" t="str">
        <f t="shared" si="131"/>
        <v/>
      </c>
      <c r="BD94" s="190" t="str">
        <f t="shared" si="131"/>
        <v/>
      </c>
      <c r="BE94" s="190" t="str">
        <f t="shared" si="131"/>
        <v/>
      </c>
      <c r="BF94" s="190" t="str">
        <f t="shared" si="131"/>
        <v/>
      </c>
      <c r="BG94" s="190" t="str">
        <f t="shared" si="131"/>
        <v/>
      </c>
      <c r="BH94" s="190" t="str">
        <f t="shared" si="131"/>
        <v/>
      </c>
      <c r="BI94" s="190" t="str">
        <f t="shared" si="131"/>
        <v/>
      </c>
      <c r="BJ94" s="190" t="str">
        <f t="shared" si="131"/>
        <v/>
      </c>
      <c r="BK94" s="190" t="str">
        <f t="shared" si="131"/>
        <v/>
      </c>
      <c r="BL94" s="190" t="str">
        <f t="shared" si="131"/>
        <v/>
      </c>
      <c r="BM94" s="190" t="str">
        <f t="shared" si="131"/>
        <v/>
      </c>
      <c r="BN94" s="190" t="str">
        <f t="shared" si="131"/>
        <v/>
      </c>
      <c r="BO94" s="190" t="str">
        <f t="shared" si="131"/>
        <v/>
      </c>
      <c r="BP94" s="190" t="str">
        <f t="shared" si="131"/>
        <v/>
      </c>
      <c r="BQ94" s="190" t="str">
        <f t="shared" si="131"/>
        <v/>
      </c>
      <c r="BR94" s="190" t="str">
        <f t="shared" si="131"/>
        <v/>
      </c>
      <c r="BS94" s="190" t="str">
        <f t="shared" si="131"/>
        <v/>
      </c>
      <c r="BT94" s="190" t="str">
        <f t="shared" si="131"/>
        <v/>
      </c>
      <c r="BU94" s="190" t="str">
        <f t="shared" si="131"/>
        <v/>
      </c>
      <c r="BV94" s="190" t="str">
        <f t="shared" si="131"/>
        <v/>
      </c>
      <c r="BW94" s="190" t="str">
        <f t="shared" si="131"/>
        <v/>
      </c>
      <c r="BX94" s="190" t="str">
        <f t="shared" si="131"/>
        <v/>
      </c>
      <c r="BY94" s="190" t="str">
        <f t="shared" si="131"/>
        <v/>
      </c>
      <c r="BZ94" s="190" t="str">
        <f t="shared" si="131"/>
        <v/>
      </c>
      <c r="CA94" s="190" t="str">
        <f t="shared" si="131"/>
        <v/>
      </c>
      <c r="CB94" s="190" t="str">
        <f t="shared" si="131"/>
        <v/>
      </c>
      <c r="CC94" s="190" t="str">
        <f t="shared" si="131"/>
        <v/>
      </c>
      <c r="CD94" s="190" t="str">
        <f t="shared" si="131"/>
        <v/>
      </c>
      <c r="CE94" s="190" t="str">
        <f t="shared" si="131"/>
        <v/>
      </c>
      <c r="CF94" s="190" t="str">
        <f t="shared" si="131"/>
        <v/>
      </c>
      <c r="CG94" s="190" t="str">
        <f t="shared" si="131"/>
        <v/>
      </c>
      <c r="CH94" s="190" t="str">
        <f t="shared" si="131"/>
        <v/>
      </c>
      <c r="CI94" s="190" t="str">
        <f t="shared" si="131"/>
        <v/>
      </c>
      <c r="CJ94" s="190" t="str">
        <f t="shared" si="131"/>
        <v/>
      </c>
      <c r="CK94" s="190" t="str">
        <f t="shared" si="131"/>
        <v/>
      </c>
      <c r="CL94" s="190" t="str">
        <f t="shared" si="131"/>
        <v/>
      </c>
      <c r="CM94" s="190" t="str">
        <f t="shared" si="131"/>
        <v/>
      </c>
      <c r="CN94" s="190" t="str">
        <f t="shared" si="131"/>
        <v/>
      </c>
      <c r="CO94" s="190" t="str">
        <f t="shared" si="131"/>
        <v/>
      </c>
      <c r="CP94" s="190" t="str">
        <f t="shared" si="131"/>
        <v/>
      </c>
      <c r="CQ94" s="190" t="str">
        <f t="shared" si="131"/>
        <v/>
      </c>
      <c r="CR94" s="190" t="str">
        <f t="shared" si="131"/>
        <v/>
      </c>
      <c r="CS94" s="190" t="str">
        <f t="shared" si="131"/>
        <v/>
      </c>
      <c r="CT94" s="190" t="str">
        <f t="shared" si="131"/>
        <v/>
      </c>
      <c r="CU94" s="190" t="str">
        <f t="shared" si="131"/>
        <v/>
      </c>
      <c r="CV94" s="190" t="str">
        <f t="shared" si="130"/>
        <v/>
      </c>
      <c r="CW94" s="190" t="str">
        <f t="shared" si="130"/>
        <v/>
      </c>
      <c r="CX94" s="190" t="str">
        <f t="shared" si="130"/>
        <v/>
      </c>
      <c r="CY94" s="190" t="str">
        <f t="shared" si="130"/>
        <v/>
      </c>
      <c r="CZ94" s="190" t="str">
        <f t="shared" si="130"/>
        <v/>
      </c>
      <c r="DA94" s="190" t="str">
        <f t="shared" si="130"/>
        <v/>
      </c>
      <c r="DB94" s="190" t="str">
        <f t="shared" si="130"/>
        <v/>
      </c>
      <c r="DC94" s="190" t="str">
        <f t="shared" si="130"/>
        <v/>
      </c>
      <c r="DD94" s="190" t="str">
        <f t="shared" si="130"/>
        <v/>
      </c>
      <c r="DE94" s="190" t="str">
        <f t="shared" si="130"/>
        <v/>
      </c>
      <c r="DF94" s="190" t="str">
        <f t="shared" si="130"/>
        <v/>
      </c>
      <c r="DG94" s="190" t="str">
        <f t="shared" si="130"/>
        <v/>
      </c>
      <c r="DH94" s="190" t="str">
        <f t="shared" si="130"/>
        <v/>
      </c>
      <c r="DI94" s="190" t="str">
        <f t="shared" si="130"/>
        <v/>
      </c>
      <c r="DJ94" s="190" t="str">
        <f t="shared" si="130"/>
        <v/>
      </c>
      <c r="DK94" s="190" t="str">
        <f t="shared" si="130"/>
        <v/>
      </c>
      <c r="DL94" s="190" t="str">
        <f t="shared" si="130"/>
        <v/>
      </c>
      <c r="DM94" s="190" t="str">
        <f t="shared" si="130"/>
        <v/>
      </c>
      <c r="DN94" s="190" t="str">
        <f t="shared" si="130"/>
        <v/>
      </c>
      <c r="DO94" s="190" t="str">
        <f t="shared" si="130"/>
        <v/>
      </c>
      <c r="DP94" s="190" t="str">
        <f t="shared" si="130"/>
        <v/>
      </c>
      <c r="DQ94" s="190" t="str">
        <f t="shared" si="130"/>
        <v/>
      </c>
      <c r="DR94" s="190" t="str">
        <f t="shared" si="130"/>
        <v/>
      </c>
      <c r="DS94" s="190" t="str">
        <f t="shared" si="130"/>
        <v/>
      </c>
      <c r="DT94" s="190" t="str">
        <f t="shared" si="130"/>
        <v/>
      </c>
      <c r="DU94" s="190" t="str">
        <f t="shared" si="130"/>
        <v/>
      </c>
      <c r="DV94" s="190" t="str">
        <f t="shared" si="130"/>
        <v/>
      </c>
      <c r="DW94" s="190" t="str">
        <f t="shared" si="130"/>
        <v/>
      </c>
      <c r="DX94" s="190" t="str">
        <f t="shared" si="130"/>
        <v/>
      </c>
      <c r="DY94" s="190" t="str">
        <f t="shared" si="130"/>
        <v/>
      </c>
      <c r="DZ94" s="190" t="str">
        <f t="shared" si="130"/>
        <v/>
      </c>
      <c r="EA94" s="190" t="str">
        <f t="shared" si="130"/>
        <v/>
      </c>
      <c r="EB94" s="190" t="str">
        <f t="shared" si="130"/>
        <v/>
      </c>
      <c r="EC94" s="190" t="str">
        <f t="shared" si="130"/>
        <v/>
      </c>
      <c r="ED94" s="190" t="str">
        <f t="shared" si="130"/>
        <v/>
      </c>
      <c r="EE94" s="206" t="str">
        <f t="shared" si="105"/>
        <v/>
      </c>
      <c r="EF94" s="207" t="e">
        <f t="shared" si="115"/>
        <v>#N/A</v>
      </c>
      <c r="EG94" s="207" t="e">
        <f t="shared" si="115"/>
        <v>#N/A</v>
      </c>
      <c r="EH94" s="207" t="e">
        <f t="shared" si="115"/>
        <v>#N/A</v>
      </c>
      <c r="EI94" s="207" t="e">
        <f t="shared" si="115"/>
        <v>#N/A</v>
      </c>
      <c r="EJ94" s="207" t="e">
        <f t="shared" si="115"/>
        <v>#N/A</v>
      </c>
      <c r="EK94" s="207" t="e">
        <f t="shared" si="115"/>
        <v>#N/A</v>
      </c>
      <c r="EL94" s="207" t="e">
        <f t="shared" ref="EL94:EU103" si="132">IF(ISNONTEXT($Q94),IF($G94="R",_xlfn.BETA.DIST(AO94,$M94,$N94,FALSE,$B94,$D94),_xlfn.BETA.DIST(AO94,$N94,$M94,FALSE,$B94,$D94)),NA())</f>
        <v>#N/A</v>
      </c>
      <c r="EM94" s="207" t="e">
        <f t="shared" si="132"/>
        <v>#N/A</v>
      </c>
      <c r="EN94" s="207" t="e">
        <f t="shared" si="132"/>
        <v>#N/A</v>
      </c>
      <c r="EO94" s="207" t="e">
        <f t="shared" si="132"/>
        <v>#N/A</v>
      </c>
      <c r="EP94" s="207" t="e">
        <f t="shared" si="132"/>
        <v>#N/A</v>
      </c>
      <c r="EQ94" s="207" t="e">
        <f t="shared" si="132"/>
        <v>#N/A</v>
      </c>
      <c r="ER94" s="207" t="e">
        <f t="shared" si="132"/>
        <v>#N/A</v>
      </c>
      <c r="ES94" s="207" t="e">
        <f t="shared" si="132"/>
        <v>#N/A</v>
      </c>
      <c r="ET94" s="207" t="e">
        <f t="shared" si="132"/>
        <v>#N/A</v>
      </c>
      <c r="EU94" s="207" t="e">
        <f t="shared" si="132"/>
        <v>#N/A</v>
      </c>
      <c r="EV94" s="207" t="e">
        <f t="shared" si="124"/>
        <v>#N/A</v>
      </c>
      <c r="EW94" s="207" t="e">
        <f t="shared" si="124"/>
        <v>#N/A</v>
      </c>
      <c r="EX94" s="207" t="e">
        <f t="shared" si="124"/>
        <v>#N/A</v>
      </c>
      <c r="EY94" s="207" t="e">
        <f t="shared" si="122"/>
        <v>#N/A</v>
      </c>
      <c r="EZ94" s="207" t="e">
        <f t="shared" si="122"/>
        <v>#N/A</v>
      </c>
      <c r="FA94" s="207" t="e">
        <f t="shared" si="122"/>
        <v>#N/A</v>
      </c>
      <c r="FB94" s="207" t="e">
        <f t="shared" si="122"/>
        <v>#N/A</v>
      </c>
      <c r="FC94" s="207" t="e">
        <f t="shared" si="122"/>
        <v>#N/A</v>
      </c>
      <c r="FD94" s="207" t="e">
        <f t="shared" si="122"/>
        <v>#N/A</v>
      </c>
      <c r="FE94" s="207" t="e">
        <f t="shared" si="122"/>
        <v>#N/A</v>
      </c>
      <c r="FF94" s="207" t="e">
        <f t="shared" si="122"/>
        <v>#N/A</v>
      </c>
      <c r="FG94" s="207" t="e">
        <f t="shared" si="122"/>
        <v>#N/A</v>
      </c>
      <c r="FH94" s="207" t="e">
        <f t="shared" si="122"/>
        <v>#N/A</v>
      </c>
      <c r="FI94" s="207" t="e">
        <f t="shared" si="122"/>
        <v>#N/A</v>
      </c>
      <c r="FJ94" s="207" t="e">
        <f t="shared" si="122"/>
        <v>#N/A</v>
      </c>
      <c r="FK94" s="207" t="e">
        <f t="shared" si="108"/>
        <v>#N/A</v>
      </c>
      <c r="FL94" s="207" t="e">
        <f t="shared" si="88"/>
        <v>#N/A</v>
      </c>
      <c r="FM94" s="207" t="e">
        <f t="shared" si="88"/>
        <v>#N/A</v>
      </c>
      <c r="FN94" s="207" t="e">
        <f t="shared" si="88"/>
        <v>#N/A</v>
      </c>
      <c r="FO94" s="207" t="e">
        <f t="shared" si="88"/>
        <v>#N/A</v>
      </c>
      <c r="FP94" s="207" t="e">
        <f t="shared" si="88"/>
        <v>#N/A</v>
      </c>
      <c r="FQ94" s="207" t="e">
        <f t="shared" si="88"/>
        <v>#N/A</v>
      </c>
      <c r="FR94" s="207" t="e">
        <f t="shared" si="88"/>
        <v>#N/A</v>
      </c>
      <c r="FS94" s="207" t="e">
        <f t="shared" si="76"/>
        <v>#N/A</v>
      </c>
      <c r="FT94" s="207" t="e">
        <f t="shared" si="76"/>
        <v>#N/A</v>
      </c>
      <c r="FU94" s="207" t="e">
        <f t="shared" si="76"/>
        <v>#N/A</v>
      </c>
      <c r="FV94" s="207" t="e">
        <f t="shared" si="76"/>
        <v>#N/A</v>
      </c>
      <c r="FW94" s="207" t="e">
        <f t="shared" si="74"/>
        <v>#N/A</v>
      </c>
      <c r="FX94" s="207" t="e">
        <f t="shared" si="74"/>
        <v>#N/A</v>
      </c>
      <c r="FY94" s="207" t="e">
        <f t="shared" si="74"/>
        <v>#N/A</v>
      </c>
      <c r="FZ94" s="207" t="e">
        <f t="shared" si="74"/>
        <v>#N/A</v>
      </c>
      <c r="GA94" s="207" t="e">
        <f t="shared" si="74"/>
        <v>#N/A</v>
      </c>
      <c r="GB94" s="207" t="e">
        <f t="shared" si="74"/>
        <v>#N/A</v>
      </c>
      <c r="GC94" s="207" t="e">
        <f t="shared" si="74"/>
        <v>#N/A</v>
      </c>
      <c r="GD94" s="207" t="e">
        <f t="shared" si="74"/>
        <v>#N/A</v>
      </c>
      <c r="GE94" s="207" t="e">
        <f t="shared" si="74"/>
        <v>#N/A</v>
      </c>
      <c r="GF94" s="207" t="e">
        <f t="shared" si="74"/>
        <v>#N/A</v>
      </c>
      <c r="GG94" s="207" t="e">
        <f t="shared" si="74"/>
        <v>#N/A</v>
      </c>
      <c r="GH94" s="207" t="e">
        <f t="shared" si="74"/>
        <v>#N/A</v>
      </c>
      <c r="GI94" s="207" t="e">
        <f t="shared" si="74"/>
        <v>#N/A</v>
      </c>
      <c r="GJ94" s="207" t="e">
        <f t="shared" si="74"/>
        <v>#N/A</v>
      </c>
      <c r="GK94" s="207" t="e">
        <f t="shared" si="74"/>
        <v>#N/A</v>
      </c>
      <c r="GL94" s="207" t="e">
        <f t="shared" si="128"/>
        <v>#N/A</v>
      </c>
      <c r="GM94" s="207" t="e">
        <f t="shared" si="128"/>
        <v>#N/A</v>
      </c>
      <c r="GN94" s="207" t="e">
        <f t="shared" si="128"/>
        <v>#N/A</v>
      </c>
      <c r="GO94" s="207" t="e">
        <f t="shared" si="120"/>
        <v>#N/A</v>
      </c>
      <c r="GP94" s="207" t="e">
        <f t="shared" si="120"/>
        <v>#N/A</v>
      </c>
      <c r="GQ94" s="207" t="e">
        <f t="shared" si="118"/>
        <v>#N/A</v>
      </c>
      <c r="GR94" s="207" t="e">
        <f t="shared" si="118"/>
        <v>#N/A</v>
      </c>
      <c r="GS94" s="207" t="e">
        <f t="shared" si="118"/>
        <v>#N/A</v>
      </c>
      <c r="GT94" s="207" t="e">
        <f t="shared" si="118"/>
        <v>#N/A</v>
      </c>
      <c r="GU94" s="207" t="e">
        <f t="shared" si="118"/>
        <v>#N/A</v>
      </c>
      <c r="GV94" s="207" t="e">
        <f t="shared" si="118"/>
        <v>#N/A</v>
      </c>
      <c r="GW94" s="207" t="e">
        <f t="shared" si="118"/>
        <v>#N/A</v>
      </c>
      <c r="GX94" s="207" t="e">
        <f t="shared" si="118"/>
        <v>#N/A</v>
      </c>
      <c r="GY94" s="207" t="e">
        <f t="shared" si="118"/>
        <v>#N/A</v>
      </c>
      <c r="GZ94" s="207" t="e">
        <f t="shared" si="118"/>
        <v>#N/A</v>
      </c>
      <c r="HA94" s="207" t="e">
        <f t="shared" si="118"/>
        <v>#N/A</v>
      </c>
      <c r="HB94" s="207" t="e">
        <f t="shared" si="106"/>
        <v>#N/A</v>
      </c>
      <c r="HC94" s="207" t="e">
        <f t="shared" si="106"/>
        <v>#N/A</v>
      </c>
      <c r="HD94" s="207" t="e">
        <f t="shared" si="98"/>
        <v>#N/A</v>
      </c>
      <c r="HE94" s="207" t="e">
        <f t="shared" si="98"/>
        <v>#N/A</v>
      </c>
      <c r="HF94" s="207" t="e">
        <f t="shared" si="98"/>
        <v>#N/A</v>
      </c>
      <c r="HG94" s="207" t="e">
        <f t="shared" si="98"/>
        <v>#N/A</v>
      </c>
      <c r="HH94" s="207" t="e">
        <f t="shared" si="98"/>
        <v>#N/A</v>
      </c>
      <c r="HI94" s="207" t="e">
        <f t="shared" si="98"/>
        <v>#N/A</v>
      </c>
      <c r="HJ94" s="207" t="e">
        <f t="shared" si="98"/>
        <v>#N/A</v>
      </c>
      <c r="HK94" s="207" t="e">
        <f t="shared" si="98"/>
        <v>#N/A</v>
      </c>
      <c r="HL94" s="207" t="e">
        <f t="shared" si="98"/>
        <v>#N/A</v>
      </c>
      <c r="HM94" s="207" t="e">
        <f t="shared" si="98"/>
        <v>#N/A</v>
      </c>
      <c r="HN94" s="207" t="e">
        <f t="shared" si="98"/>
        <v>#N/A</v>
      </c>
      <c r="HO94" s="207" t="e">
        <f t="shared" si="98"/>
        <v>#N/A</v>
      </c>
      <c r="HP94" s="207" t="e">
        <f t="shared" si="127"/>
        <v>#N/A</v>
      </c>
      <c r="HQ94" s="207" t="e">
        <f t="shared" si="107"/>
        <v>#N/A</v>
      </c>
      <c r="HR94" s="207" t="e">
        <f t="shared" si="107"/>
        <v>#N/A</v>
      </c>
      <c r="HS94" s="207" t="e">
        <f t="shared" si="107"/>
        <v>#N/A</v>
      </c>
      <c r="HT94" s="207" t="e">
        <f t="shared" si="107"/>
        <v>#N/A</v>
      </c>
      <c r="HU94" s="207" t="e">
        <f t="shared" si="107"/>
        <v>#N/A</v>
      </c>
      <c r="HV94" s="207" t="e">
        <f t="shared" si="81"/>
        <v>#N/A</v>
      </c>
      <c r="HW94" s="207" t="e">
        <f t="shared" si="79"/>
        <v>#N/A</v>
      </c>
      <c r="HX94" s="207" t="e">
        <f t="shared" si="66"/>
        <v>#N/A</v>
      </c>
      <c r="HY94" s="207" t="e">
        <f t="shared" si="63"/>
        <v>#N/A</v>
      </c>
      <c r="HZ94" s="207" t="e">
        <f t="shared" si="63"/>
        <v>#N/A</v>
      </c>
      <c r="IA94" s="207" t="e">
        <f t="shared" si="63"/>
        <v>#N/A</v>
      </c>
      <c r="IB94" s="207" t="e">
        <f t="shared" si="63"/>
        <v>#N/A</v>
      </c>
    </row>
    <row r="95" spans="1:236" hidden="1" x14ac:dyDescent="0.25">
      <c r="A95" s="22">
        <v>92</v>
      </c>
      <c r="B95" s="124"/>
      <c r="C95" s="124"/>
      <c r="D95" s="124"/>
      <c r="E95" s="119" t="str">
        <f t="shared" si="99"/>
        <v/>
      </c>
      <c r="F95" s="23" t="str">
        <f t="shared" si="100"/>
        <v/>
      </c>
      <c r="G95" s="24" t="str">
        <f t="shared" si="101"/>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91"/>
        <v/>
      </c>
      <c r="K95" s="26"/>
      <c r="L95" s="24" t="str">
        <f>IF(OR(F95="",K95=""),"",MATCH(K95,Confidence!$A$1:$A$10,0))</f>
        <v/>
      </c>
      <c r="M95" s="27" t="str">
        <f t="shared" si="92"/>
        <v/>
      </c>
      <c r="N95" s="27" t="str">
        <f t="shared" si="93"/>
        <v/>
      </c>
      <c r="O95" s="24"/>
      <c r="P95" s="111" t="str">
        <f t="shared" si="94"/>
        <v/>
      </c>
      <c r="Q95" s="111" t="str">
        <f t="shared" si="95"/>
        <v/>
      </c>
      <c r="R95" s="39" t="str">
        <f t="shared" si="96"/>
        <v/>
      </c>
      <c r="S95" s="124"/>
      <c r="T95" s="218" t="str">
        <f>IF(AND(B95&gt;0,C95&gt;0,D95&gt;0,M95&gt;0,N95&gt;0,S95&gt;0,NOT(K95="")),ABS(VLOOKUP($S$1,VLookups!$A$28:$B$29,2,FALSE)-_xlfn.BETA.DIST(S95,IF(G95="L",N95,M95),IF(G95="L",M95,N95),TRUE,B95,D95)),"")</f>
        <v/>
      </c>
      <c r="U95" s="121" t="str">
        <f>IF(OR($M95="",$N95=""),"",_xlfn.BETA.INV(ABS(VLOOKUP($S$1,VLookups!$A$28:$B$29,2,FALSE)-U$3),IF($G95="L",$N95,$M95),IF($G95="L",$M95,$N95),$B95,$D95))</f>
        <v/>
      </c>
      <c r="V95" s="122" t="str">
        <f>IF(OR($M95="",$N95=""),"",_xlfn.BETA.INV(ABS(VLOOKUP($S$1,VLookups!$A$28:$B$29,2,FALSE)-V$3),IF($G95="L",$N95,$M95),IF($G95="L",$M95,$N95),$B95,$D95))</f>
        <v/>
      </c>
      <c r="W95" s="121" t="str">
        <f>IF(OR($M95="",$N95=""),"",_xlfn.BETA.INV(ABS(VLOOKUP($S$1,VLookups!$A$28:$B$29,2,FALSE)-W$3),IF($G95="L",$N95,$M95),IF($G95="L",$M95,$N95),$B95,$D95))</f>
        <v/>
      </c>
      <c r="X95" s="122" t="str">
        <f>IF(OR($M95="",$N95=""),"",_xlfn.BETA.INV(ABS(VLOOKUP($S$1,VLookups!$A$28:$B$29,2,FALSE)-X$3),IF($G95="L",$N95,$M95),IF($G95="L",$M95,$N95),$B95,$D95))</f>
        <v/>
      </c>
      <c r="Y95" s="121" t="str">
        <f>IF(OR($M95="",$N95=""),"",_xlfn.BETA.INV(ABS(VLOOKUP($S$1,VLookups!$A$28:$B$29,2,FALSE)-Y$3),IF($G95="L",$N95,$M95),IF($G95="L",$M95,$N95),$B95,$D95))</f>
        <v/>
      </c>
      <c r="Z95" s="122" t="str">
        <f>IF(OR($M95="",$N95=""),"",_xlfn.BETA.INV(ABS(VLOOKUP($S$1,VLookups!$A$28:$B$29,2,FALSE)-Z$3),IF($G95="L",$N95,$M95),IF($G95="L",$M95,$N95),$B95,$D95))</f>
        <v/>
      </c>
      <c r="AA95" s="121" t="str">
        <f>IF(OR($M95="",$N95=""),"",_xlfn.BETA.INV(ABS(VLOOKUP($S$1,VLookups!$A$28:$B$29,2,FALSE)-AA$3),IF($G95="L",$N95,$M95),IF($G95="L",$M95,$N95),$B95,$D95))</f>
        <v/>
      </c>
      <c r="AB95" s="122" t="str">
        <f>IF(OR($M95="",$N95=""),"",_xlfn.BETA.INV(ABS(VLOOKUP($S$1,VLookups!$A$28:$B$29,2,FALSE)-AB$3),IF($G95="L",$N95,$M95),IF($G95="L",$M95,$N95),$B95,$D95))</f>
        <v/>
      </c>
      <c r="AC95" s="121" t="str">
        <f>IF(OR($M95="",$N95=""),"",_xlfn.BETA.INV(ABS(VLOOKUP($S$1,VLookups!$A$28:$B$29,2,FALSE)-AC$3),IF($G95="L",$N95,$M95),IF($G95="L",$M95,$N95),$B95,$D95))</f>
        <v/>
      </c>
      <c r="AD95" s="122" t="str">
        <f>IF(OR($M95="",$N95=""),"",_xlfn.BETA.INV(ABS(VLOOKUP($S$1,VLookups!$A$28:$B$29,2,FALSE)-AD$3),IF($G95="L",$N95,$M95),IF($G95="L",$M95,$N95),$B95,$D95))</f>
        <v/>
      </c>
      <c r="AE95" s="121" t="str">
        <f>IF(OR($M95="",$N95=""),"",_xlfn.BETA.INV(ABS(VLOOKUP($S$1,VLookups!$A$28:$B$29,2,FALSE)-AE$3),IF($G95="L",$N95,$M95),IF($G95="L",$M95,$N95),$B95,$D95))</f>
        <v/>
      </c>
      <c r="AF95" s="122" t="str">
        <f>IF(OR($M95="",$N95=""),"",_xlfn.BETA.INV(ABS(VLOOKUP($S$1,VLookups!$A$28:$B$29,2,FALSE)-AF$3),IF($G95="L",$N95,$M95),IF($G95="L",$M95,$N95),$B95,$D95))</f>
        <v/>
      </c>
      <c r="AG95" s="17"/>
      <c r="AH95" s="208" t="str">
        <f t="shared" si="102"/>
        <v/>
      </c>
      <c r="AI95" s="206" t="str">
        <f t="shared" si="103"/>
        <v/>
      </c>
      <c r="AJ95" s="190" t="str">
        <f t="shared" si="131"/>
        <v/>
      </c>
      <c r="AK95" s="190" t="str">
        <f t="shared" si="131"/>
        <v/>
      </c>
      <c r="AL95" s="190" t="str">
        <f t="shared" si="131"/>
        <v/>
      </c>
      <c r="AM95" s="190" t="str">
        <f t="shared" si="131"/>
        <v/>
      </c>
      <c r="AN95" s="190" t="str">
        <f t="shared" si="131"/>
        <v/>
      </c>
      <c r="AO95" s="190" t="str">
        <f t="shared" si="131"/>
        <v/>
      </c>
      <c r="AP95" s="190" t="str">
        <f t="shared" si="131"/>
        <v/>
      </c>
      <c r="AQ95" s="190" t="str">
        <f t="shared" si="131"/>
        <v/>
      </c>
      <c r="AR95" s="190" t="str">
        <f t="shared" si="131"/>
        <v/>
      </c>
      <c r="AS95" s="190" t="str">
        <f t="shared" si="131"/>
        <v/>
      </c>
      <c r="AT95" s="190" t="str">
        <f t="shared" si="131"/>
        <v/>
      </c>
      <c r="AU95" s="190" t="str">
        <f t="shared" si="131"/>
        <v/>
      </c>
      <c r="AV95" s="190" t="str">
        <f t="shared" si="131"/>
        <v/>
      </c>
      <c r="AW95" s="190" t="str">
        <f t="shared" si="131"/>
        <v/>
      </c>
      <c r="AX95" s="190" t="str">
        <f t="shared" si="131"/>
        <v/>
      </c>
      <c r="AY95" s="190" t="str">
        <f t="shared" si="131"/>
        <v/>
      </c>
      <c r="AZ95" s="190" t="str">
        <f t="shared" si="131"/>
        <v/>
      </c>
      <c r="BA95" s="190" t="str">
        <f t="shared" si="131"/>
        <v/>
      </c>
      <c r="BB95" s="190" t="str">
        <f t="shared" si="131"/>
        <v/>
      </c>
      <c r="BC95" s="190" t="str">
        <f t="shared" si="131"/>
        <v/>
      </c>
      <c r="BD95" s="190" t="str">
        <f t="shared" si="131"/>
        <v/>
      </c>
      <c r="BE95" s="190" t="str">
        <f t="shared" si="131"/>
        <v/>
      </c>
      <c r="BF95" s="190" t="str">
        <f t="shared" si="131"/>
        <v/>
      </c>
      <c r="BG95" s="190" t="str">
        <f t="shared" si="131"/>
        <v/>
      </c>
      <c r="BH95" s="190" t="str">
        <f t="shared" si="131"/>
        <v/>
      </c>
      <c r="BI95" s="190" t="str">
        <f t="shared" si="131"/>
        <v/>
      </c>
      <c r="BJ95" s="190" t="str">
        <f t="shared" si="131"/>
        <v/>
      </c>
      <c r="BK95" s="190" t="str">
        <f t="shared" si="131"/>
        <v/>
      </c>
      <c r="BL95" s="190" t="str">
        <f t="shared" si="131"/>
        <v/>
      </c>
      <c r="BM95" s="190" t="str">
        <f t="shared" si="131"/>
        <v/>
      </c>
      <c r="BN95" s="190" t="str">
        <f t="shared" si="131"/>
        <v/>
      </c>
      <c r="BO95" s="190" t="str">
        <f t="shared" si="131"/>
        <v/>
      </c>
      <c r="BP95" s="190" t="str">
        <f t="shared" si="131"/>
        <v/>
      </c>
      <c r="BQ95" s="190" t="str">
        <f t="shared" si="131"/>
        <v/>
      </c>
      <c r="BR95" s="190" t="str">
        <f t="shared" si="131"/>
        <v/>
      </c>
      <c r="BS95" s="190" t="str">
        <f t="shared" si="131"/>
        <v/>
      </c>
      <c r="BT95" s="190" t="str">
        <f t="shared" si="131"/>
        <v/>
      </c>
      <c r="BU95" s="190" t="str">
        <f t="shared" si="131"/>
        <v/>
      </c>
      <c r="BV95" s="190" t="str">
        <f t="shared" si="131"/>
        <v/>
      </c>
      <c r="BW95" s="190" t="str">
        <f t="shared" si="131"/>
        <v/>
      </c>
      <c r="BX95" s="190" t="str">
        <f t="shared" si="131"/>
        <v/>
      </c>
      <c r="BY95" s="190" t="str">
        <f t="shared" si="131"/>
        <v/>
      </c>
      <c r="BZ95" s="190" t="str">
        <f t="shared" si="131"/>
        <v/>
      </c>
      <c r="CA95" s="190" t="str">
        <f t="shared" si="131"/>
        <v/>
      </c>
      <c r="CB95" s="190" t="str">
        <f t="shared" si="131"/>
        <v/>
      </c>
      <c r="CC95" s="190" t="str">
        <f t="shared" si="131"/>
        <v/>
      </c>
      <c r="CD95" s="190" t="str">
        <f t="shared" si="131"/>
        <v/>
      </c>
      <c r="CE95" s="190" t="str">
        <f t="shared" si="131"/>
        <v/>
      </c>
      <c r="CF95" s="190" t="str">
        <f t="shared" si="131"/>
        <v/>
      </c>
      <c r="CG95" s="190" t="str">
        <f t="shared" si="131"/>
        <v/>
      </c>
      <c r="CH95" s="190" t="str">
        <f t="shared" si="131"/>
        <v/>
      </c>
      <c r="CI95" s="190" t="str">
        <f t="shared" si="131"/>
        <v/>
      </c>
      <c r="CJ95" s="190" t="str">
        <f t="shared" si="131"/>
        <v/>
      </c>
      <c r="CK95" s="190" t="str">
        <f t="shared" si="131"/>
        <v/>
      </c>
      <c r="CL95" s="190" t="str">
        <f t="shared" si="131"/>
        <v/>
      </c>
      <c r="CM95" s="190" t="str">
        <f t="shared" si="131"/>
        <v/>
      </c>
      <c r="CN95" s="190" t="str">
        <f t="shared" si="131"/>
        <v/>
      </c>
      <c r="CO95" s="190" t="str">
        <f t="shared" si="131"/>
        <v/>
      </c>
      <c r="CP95" s="190" t="str">
        <f t="shared" si="131"/>
        <v/>
      </c>
      <c r="CQ95" s="190" t="str">
        <f t="shared" si="131"/>
        <v/>
      </c>
      <c r="CR95" s="190" t="str">
        <f t="shared" si="131"/>
        <v/>
      </c>
      <c r="CS95" s="190" t="str">
        <f t="shared" si="131"/>
        <v/>
      </c>
      <c r="CT95" s="190" t="str">
        <f t="shared" si="131"/>
        <v/>
      </c>
      <c r="CU95" s="190" t="str">
        <f t="shared" si="131"/>
        <v/>
      </c>
      <c r="CV95" s="190" t="str">
        <f t="shared" si="130"/>
        <v/>
      </c>
      <c r="CW95" s="190" t="str">
        <f t="shared" si="130"/>
        <v/>
      </c>
      <c r="CX95" s="190" t="str">
        <f t="shared" si="130"/>
        <v/>
      </c>
      <c r="CY95" s="190" t="str">
        <f t="shared" si="130"/>
        <v/>
      </c>
      <c r="CZ95" s="190" t="str">
        <f t="shared" si="130"/>
        <v/>
      </c>
      <c r="DA95" s="190" t="str">
        <f t="shared" si="130"/>
        <v/>
      </c>
      <c r="DB95" s="190" t="str">
        <f t="shared" si="130"/>
        <v/>
      </c>
      <c r="DC95" s="190" t="str">
        <f t="shared" si="130"/>
        <v/>
      </c>
      <c r="DD95" s="190" t="str">
        <f t="shared" si="130"/>
        <v/>
      </c>
      <c r="DE95" s="190" t="str">
        <f t="shared" si="130"/>
        <v/>
      </c>
      <c r="DF95" s="190" t="str">
        <f t="shared" si="130"/>
        <v/>
      </c>
      <c r="DG95" s="190" t="str">
        <f t="shared" si="130"/>
        <v/>
      </c>
      <c r="DH95" s="190" t="str">
        <f t="shared" si="130"/>
        <v/>
      </c>
      <c r="DI95" s="190" t="str">
        <f t="shared" si="130"/>
        <v/>
      </c>
      <c r="DJ95" s="190" t="str">
        <f t="shared" si="130"/>
        <v/>
      </c>
      <c r="DK95" s="190" t="str">
        <f t="shared" si="130"/>
        <v/>
      </c>
      <c r="DL95" s="190" t="str">
        <f t="shared" si="130"/>
        <v/>
      </c>
      <c r="DM95" s="190" t="str">
        <f t="shared" si="130"/>
        <v/>
      </c>
      <c r="DN95" s="190" t="str">
        <f t="shared" si="130"/>
        <v/>
      </c>
      <c r="DO95" s="190" t="str">
        <f t="shared" si="130"/>
        <v/>
      </c>
      <c r="DP95" s="190" t="str">
        <f t="shared" si="130"/>
        <v/>
      </c>
      <c r="DQ95" s="190" t="str">
        <f t="shared" si="130"/>
        <v/>
      </c>
      <c r="DR95" s="190" t="str">
        <f t="shared" si="130"/>
        <v/>
      </c>
      <c r="DS95" s="190" t="str">
        <f t="shared" si="130"/>
        <v/>
      </c>
      <c r="DT95" s="190" t="str">
        <f t="shared" si="130"/>
        <v/>
      </c>
      <c r="DU95" s="190" t="str">
        <f t="shared" si="130"/>
        <v/>
      </c>
      <c r="DV95" s="190" t="str">
        <f t="shared" si="130"/>
        <v/>
      </c>
      <c r="DW95" s="190" t="str">
        <f t="shared" si="130"/>
        <v/>
      </c>
      <c r="DX95" s="190" t="str">
        <f t="shared" si="130"/>
        <v/>
      </c>
      <c r="DY95" s="190" t="str">
        <f t="shared" si="130"/>
        <v/>
      </c>
      <c r="DZ95" s="190" t="str">
        <f t="shared" si="130"/>
        <v/>
      </c>
      <c r="EA95" s="190" t="str">
        <f t="shared" si="130"/>
        <v/>
      </c>
      <c r="EB95" s="190" t="str">
        <f t="shared" si="130"/>
        <v/>
      </c>
      <c r="EC95" s="190" t="str">
        <f t="shared" si="130"/>
        <v/>
      </c>
      <c r="ED95" s="190" t="str">
        <f t="shared" si="130"/>
        <v/>
      </c>
      <c r="EE95" s="206" t="str">
        <f t="shared" si="105"/>
        <v/>
      </c>
      <c r="EF95" s="207" t="e">
        <f t="shared" ref="EF95:EK103" si="133">IF(ISNONTEXT($Q95),IF($G95="R",_xlfn.BETA.DIST(AI95,$M95,$N95,FALSE,$B95,$D95),_xlfn.BETA.DIST(AI95,$N95,$M95,FALSE,$B95,$D95)),NA())</f>
        <v>#N/A</v>
      </c>
      <c r="EG95" s="207" t="e">
        <f t="shared" si="133"/>
        <v>#N/A</v>
      </c>
      <c r="EH95" s="207" t="e">
        <f t="shared" si="133"/>
        <v>#N/A</v>
      </c>
      <c r="EI95" s="207" t="e">
        <f t="shared" si="133"/>
        <v>#N/A</v>
      </c>
      <c r="EJ95" s="207" t="e">
        <f t="shared" si="133"/>
        <v>#N/A</v>
      </c>
      <c r="EK95" s="207" t="e">
        <f t="shared" si="133"/>
        <v>#N/A</v>
      </c>
      <c r="EL95" s="207" t="e">
        <f t="shared" si="132"/>
        <v>#N/A</v>
      </c>
      <c r="EM95" s="207" t="e">
        <f t="shared" si="132"/>
        <v>#N/A</v>
      </c>
      <c r="EN95" s="207" t="e">
        <f t="shared" si="132"/>
        <v>#N/A</v>
      </c>
      <c r="EO95" s="207" t="e">
        <f t="shared" si="132"/>
        <v>#N/A</v>
      </c>
      <c r="EP95" s="207" t="e">
        <f t="shared" si="132"/>
        <v>#N/A</v>
      </c>
      <c r="EQ95" s="207" t="e">
        <f t="shared" si="132"/>
        <v>#N/A</v>
      </c>
      <c r="ER95" s="207" t="e">
        <f t="shared" si="132"/>
        <v>#N/A</v>
      </c>
      <c r="ES95" s="207" t="e">
        <f t="shared" si="132"/>
        <v>#N/A</v>
      </c>
      <c r="ET95" s="207" t="e">
        <f t="shared" si="132"/>
        <v>#N/A</v>
      </c>
      <c r="EU95" s="207" t="e">
        <f t="shared" si="132"/>
        <v>#N/A</v>
      </c>
      <c r="EV95" s="207" t="e">
        <f t="shared" si="124"/>
        <v>#N/A</v>
      </c>
      <c r="EW95" s="207" t="e">
        <f t="shared" si="124"/>
        <v>#N/A</v>
      </c>
      <c r="EX95" s="207" t="e">
        <f t="shared" si="124"/>
        <v>#N/A</v>
      </c>
      <c r="EY95" s="207" t="e">
        <f t="shared" si="122"/>
        <v>#N/A</v>
      </c>
      <c r="EZ95" s="207" t="e">
        <f t="shared" si="122"/>
        <v>#N/A</v>
      </c>
      <c r="FA95" s="207" t="e">
        <f t="shared" si="122"/>
        <v>#N/A</v>
      </c>
      <c r="FB95" s="207" t="e">
        <f t="shared" si="122"/>
        <v>#N/A</v>
      </c>
      <c r="FC95" s="207" t="e">
        <f t="shared" si="122"/>
        <v>#N/A</v>
      </c>
      <c r="FD95" s="207" t="e">
        <f t="shared" si="122"/>
        <v>#N/A</v>
      </c>
      <c r="FE95" s="207" t="e">
        <f t="shared" si="122"/>
        <v>#N/A</v>
      </c>
      <c r="FF95" s="207" t="e">
        <f t="shared" si="122"/>
        <v>#N/A</v>
      </c>
      <c r="FG95" s="207" t="e">
        <f t="shared" si="122"/>
        <v>#N/A</v>
      </c>
      <c r="FH95" s="207" t="e">
        <f t="shared" si="122"/>
        <v>#N/A</v>
      </c>
      <c r="FI95" s="207" t="e">
        <f t="shared" si="122"/>
        <v>#N/A</v>
      </c>
      <c r="FJ95" s="207" t="e">
        <f t="shared" si="122"/>
        <v>#N/A</v>
      </c>
      <c r="FK95" s="207" t="e">
        <f t="shared" si="108"/>
        <v>#N/A</v>
      </c>
      <c r="FL95" s="207" t="e">
        <f t="shared" si="88"/>
        <v>#N/A</v>
      </c>
      <c r="FM95" s="207" t="e">
        <f t="shared" si="88"/>
        <v>#N/A</v>
      </c>
      <c r="FN95" s="207" t="e">
        <f t="shared" si="88"/>
        <v>#N/A</v>
      </c>
      <c r="FO95" s="207" t="e">
        <f t="shared" si="88"/>
        <v>#N/A</v>
      </c>
      <c r="FP95" s="207" t="e">
        <f t="shared" si="88"/>
        <v>#N/A</v>
      </c>
      <c r="FQ95" s="207" t="e">
        <f t="shared" si="88"/>
        <v>#N/A</v>
      </c>
      <c r="FR95" s="207" t="e">
        <f t="shared" si="88"/>
        <v>#N/A</v>
      </c>
      <c r="FS95" s="207" t="e">
        <f t="shared" si="76"/>
        <v>#N/A</v>
      </c>
      <c r="FT95" s="207" t="e">
        <f t="shared" si="76"/>
        <v>#N/A</v>
      </c>
      <c r="FU95" s="207" t="e">
        <f t="shared" si="76"/>
        <v>#N/A</v>
      </c>
      <c r="FV95" s="207" t="e">
        <f t="shared" si="76"/>
        <v>#N/A</v>
      </c>
      <c r="FW95" s="207" t="e">
        <f t="shared" si="74"/>
        <v>#N/A</v>
      </c>
      <c r="FX95" s="207" t="e">
        <f t="shared" si="74"/>
        <v>#N/A</v>
      </c>
      <c r="FY95" s="207" t="e">
        <f t="shared" si="74"/>
        <v>#N/A</v>
      </c>
      <c r="FZ95" s="207" t="e">
        <f t="shared" si="74"/>
        <v>#N/A</v>
      </c>
      <c r="GA95" s="207" t="e">
        <f t="shared" si="74"/>
        <v>#N/A</v>
      </c>
      <c r="GB95" s="207" t="e">
        <f t="shared" si="74"/>
        <v>#N/A</v>
      </c>
      <c r="GC95" s="207" t="e">
        <f t="shared" si="74"/>
        <v>#N/A</v>
      </c>
      <c r="GD95" s="207" t="e">
        <f t="shared" si="74"/>
        <v>#N/A</v>
      </c>
      <c r="GE95" s="207" t="e">
        <f t="shared" si="74"/>
        <v>#N/A</v>
      </c>
      <c r="GF95" s="207" t="e">
        <f t="shared" si="74"/>
        <v>#N/A</v>
      </c>
      <c r="GG95" s="207" t="e">
        <f t="shared" si="74"/>
        <v>#N/A</v>
      </c>
      <c r="GH95" s="207" t="e">
        <f t="shared" si="74"/>
        <v>#N/A</v>
      </c>
      <c r="GI95" s="207" t="e">
        <f t="shared" si="74"/>
        <v>#N/A</v>
      </c>
      <c r="GJ95" s="207" t="e">
        <f t="shared" si="74"/>
        <v>#N/A</v>
      </c>
      <c r="GK95" s="207" t="e">
        <f t="shared" si="74"/>
        <v>#N/A</v>
      </c>
      <c r="GL95" s="207" t="e">
        <f t="shared" si="128"/>
        <v>#N/A</v>
      </c>
      <c r="GM95" s="207" t="e">
        <f t="shared" si="128"/>
        <v>#N/A</v>
      </c>
      <c r="GN95" s="207" t="e">
        <f t="shared" si="128"/>
        <v>#N/A</v>
      </c>
      <c r="GO95" s="207" t="e">
        <f t="shared" si="120"/>
        <v>#N/A</v>
      </c>
      <c r="GP95" s="207" t="e">
        <f t="shared" si="120"/>
        <v>#N/A</v>
      </c>
      <c r="GQ95" s="207" t="e">
        <f t="shared" si="118"/>
        <v>#N/A</v>
      </c>
      <c r="GR95" s="207" t="e">
        <f t="shared" si="118"/>
        <v>#N/A</v>
      </c>
      <c r="GS95" s="207" t="e">
        <f t="shared" si="118"/>
        <v>#N/A</v>
      </c>
      <c r="GT95" s="207" t="e">
        <f t="shared" si="118"/>
        <v>#N/A</v>
      </c>
      <c r="GU95" s="207" t="e">
        <f t="shared" si="118"/>
        <v>#N/A</v>
      </c>
      <c r="GV95" s="207" t="e">
        <f t="shared" si="118"/>
        <v>#N/A</v>
      </c>
      <c r="GW95" s="207" t="e">
        <f t="shared" si="118"/>
        <v>#N/A</v>
      </c>
      <c r="GX95" s="207" t="e">
        <f t="shared" si="118"/>
        <v>#N/A</v>
      </c>
      <c r="GY95" s="207" t="e">
        <f t="shared" si="118"/>
        <v>#N/A</v>
      </c>
      <c r="GZ95" s="207" t="e">
        <f t="shared" si="118"/>
        <v>#N/A</v>
      </c>
      <c r="HA95" s="207" t="e">
        <f t="shared" si="118"/>
        <v>#N/A</v>
      </c>
      <c r="HB95" s="207" t="e">
        <f t="shared" si="106"/>
        <v>#N/A</v>
      </c>
      <c r="HC95" s="207" t="e">
        <f t="shared" si="106"/>
        <v>#N/A</v>
      </c>
      <c r="HD95" s="207" t="e">
        <f t="shared" si="98"/>
        <v>#N/A</v>
      </c>
      <c r="HE95" s="207" t="e">
        <f t="shared" si="98"/>
        <v>#N/A</v>
      </c>
      <c r="HF95" s="207" t="e">
        <f t="shared" si="98"/>
        <v>#N/A</v>
      </c>
      <c r="HG95" s="207" t="e">
        <f t="shared" si="98"/>
        <v>#N/A</v>
      </c>
      <c r="HH95" s="207" t="e">
        <f t="shared" si="98"/>
        <v>#N/A</v>
      </c>
      <c r="HI95" s="207" t="e">
        <f t="shared" si="98"/>
        <v>#N/A</v>
      </c>
      <c r="HJ95" s="207" t="e">
        <f t="shared" si="98"/>
        <v>#N/A</v>
      </c>
      <c r="HK95" s="207" t="e">
        <f t="shared" si="98"/>
        <v>#N/A</v>
      </c>
      <c r="HL95" s="207" t="e">
        <f t="shared" si="98"/>
        <v>#N/A</v>
      </c>
      <c r="HM95" s="207" t="e">
        <f t="shared" si="98"/>
        <v>#N/A</v>
      </c>
      <c r="HN95" s="207" t="e">
        <f t="shared" si="98"/>
        <v>#N/A</v>
      </c>
      <c r="HO95" s="207" t="e">
        <f t="shared" si="98"/>
        <v>#N/A</v>
      </c>
      <c r="HP95" s="207" t="e">
        <f t="shared" si="127"/>
        <v>#N/A</v>
      </c>
      <c r="HQ95" s="207" t="e">
        <f t="shared" si="107"/>
        <v>#N/A</v>
      </c>
      <c r="HR95" s="207" t="e">
        <f t="shared" si="107"/>
        <v>#N/A</v>
      </c>
      <c r="HS95" s="207" t="e">
        <f t="shared" si="107"/>
        <v>#N/A</v>
      </c>
      <c r="HT95" s="207" t="e">
        <f t="shared" si="107"/>
        <v>#N/A</v>
      </c>
      <c r="HU95" s="207" t="e">
        <f t="shared" si="107"/>
        <v>#N/A</v>
      </c>
      <c r="HV95" s="207" t="e">
        <f t="shared" si="81"/>
        <v>#N/A</v>
      </c>
      <c r="HW95" s="207" t="e">
        <f t="shared" si="79"/>
        <v>#N/A</v>
      </c>
      <c r="HX95" s="207" t="e">
        <f t="shared" si="66"/>
        <v>#N/A</v>
      </c>
      <c r="HY95" s="207" t="e">
        <f t="shared" si="63"/>
        <v>#N/A</v>
      </c>
      <c r="HZ95" s="207" t="e">
        <f t="shared" si="63"/>
        <v>#N/A</v>
      </c>
      <c r="IA95" s="207" t="e">
        <f t="shared" si="63"/>
        <v>#N/A</v>
      </c>
      <c r="IB95" s="207" t="e">
        <f t="shared" si="63"/>
        <v>#N/A</v>
      </c>
    </row>
    <row r="96" spans="1:236" hidden="1" x14ac:dyDescent="0.25">
      <c r="A96" s="22">
        <v>93</v>
      </c>
      <c r="B96" s="124"/>
      <c r="C96" s="124"/>
      <c r="D96" s="124"/>
      <c r="E96" s="119" t="str">
        <f t="shared" si="99"/>
        <v/>
      </c>
      <c r="F96" s="23" t="str">
        <f t="shared" si="100"/>
        <v/>
      </c>
      <c r="G96" s="24" t="str">
        <f t="shared" si="101"/>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91"/>
        <v/>
      </c>
      <c r="K96" s="26"/>
      <c r="L96" s="24" t="str">
        <f>IF(OR(F96="",K96=""),"",MATCH(K96,Confidence!$A$1:$A$10,0))</f>
        <v/>
      </c>
      <c r="M96" s="27" t="str">
        <f t="shared" si="92"/>
        <v/>
      </c>
      <c r="N96" s="27" t="str">
        <f t="shared" si="93"/>
        <v/>
      </c>
      <c r="O96" s="24"/>
      <c r="P96" s="111" t="str">
        <f t="shared" si="94"/>
        <v/>
      </c>
      <c r="Q96" s="111" t="str">
        <f t="shared" si="95"/>
        <v/>
      </c>
      <c r="R96" s="39" t="str">
        <f t="shared" si="96"/>
        <v/>
      </c>
      <c r="S96" s="124"/>
      <c r="T96" s="218" t="str">
        <f>IF(AND(B96&gt;0,C96&gt;0,D96&gt;0,M96&gt;0,N96&gt;0,S96&gt;0,NOT(K96="")),ABS(VLOOKUP($S$1,VLookups!$A$28:$B$29,2,FALSE)-_xlfn.BETA.DIST(S96,IF(G96="L",N96,M96),IF(G96="L",M96,N96),TRUE,B96,D96)),"")</f>
        <v/>
      </c>
      <c r="U96" s="121" t="str">
        <f>IF(OR($M96="",$N96=""),"",_xlfn.BETA.INV(ABS(VLOOKUP($S$1,VLookups!$A$28:$B$29,2,FALSE)-U$3),IF($G96="L",$N96,$M96),IF($G96="L",$M96,$N96),$B96,$D96))</f>
        <v/>
      </c>
      <c r="V96" s="122" t="str">
        <f>IF(OR($M96="",$N96=""),"",_xlfn.BETA.INV(ABS(VLOOKUP($S$1,VLookups!$A$28:$B$29,2,FALSE)-V$3),IF($G96="L",$N96,$M96),IF($G96="L",$M96,$N96),$B96,$D96))</f>
        <v/>
      </c>
      <c r="W96" s="121" t="str">
        <f>IF(OR($M96="",$N96=""),"",_xlfn.BETA.INV(ABS(VLOOKUP($S$1,VLookups!$A$28:$B$29,2,FALSE)-W$3),IF($G96="L",$N96,$M96),IF($G96="L",$M96,$N96),$B96,$D96))</f>
        <v/>
      </c>
      <c r="X96" s="122" t="str">
        <f>IF(OR($M96="",$N96=""),"",_xlfn.BETA.INV(ABS(VLOOKUP($S$1,VLookups!$A$28:$B$29,2,FALSE)-X$3),IF($G96="L",$N96,$M96),IF($G96="L",$M96,$N96),$B96,$D96))</f>
        <v/>
      </c>
      <c r="Y96" s="121" t="str">
        <f>IF(OR($M96="",$N96=""),"",_xlfn.BETA.INV(ABS(VLOOKUP($S$1,VLookups!$A$28:$B$29,2,FALSE)-Y$3),IF($G96="L",$N96,$M96),IF($G96="L",$M96,$N96),$B96,$D96))</f>
        <v/>
      </c>
      <c r="Z96" s="122" t="str">
        <f>IF(OR($M96="",$N96=""),"",_xlfn.BETA.INV(ABS(VLOOKUP($S$1,VLookups!$A$28:$B$29,2,FALSE)-Z$3),IF($G96="L",$N96,$M96),IF($G96="L",$M96,$N96),$B96,$D96))</f>
        <v/>
      </c>
      <c r="AA96" s="121" t="str">
        <f>IF(OR($M96="",$N96=""),"",_xlfn.BETA.INV(ABS(VLOOKUP($S$1,VLookups!$A$28:$B$29,2,FALSE)-AA$3),IF($G96="L",$N96,$M96),IF($G96="L",$M96,$N96),$B96,$D96))</f>
        <v/>
      </c>
      <c r="AB96" s="122" t="str">
        <f>IF(OR($M96="",$N96=""),"",_xlfn.BETA.INV(ABS(VLOOKUP($S$1,VLookups!$A$28:$B$29,2,FALSE)-AB$3),IF($G96="L",$N96,$M96),IF($G96="L",$M96,$N96),$B96,$D96))</f>
        <v/>
      </c>
      <c r="AC96" s="121" t="str">
        <f>IF(OR($M96="",$N96=""),"",_xlfn.BETA.INV(ABS(VLOOKUP($S$1,VLookups!$A$28:$B$29,2,FALSE)-AC$3),IF($G96="L",$N96,$M96),IF($G96="L",$M96,$N96),$B96,$D96))</f>
        <v/>
      </c>
      <c r="AD96" s="122" t="str">
        <f>IF(OR($M96="",$N96=""),"",_xlfn.BETA.INV(ABS(VLOOKUP($S$1,VLookups!$A$28:$B$29,2,FALSE)-AD$3),IF($G96="L",$N96,$M96),IF($G96="L",$M96,$N96),$B96,$D96))</f>
        <v/>
      </c>
      <c r="AE96" s="121" t="str">
        <f>IF(OR($M96="",$N96=""),"",_xlfn.BETA.INV(ABS(VLOOKUP($S$1,VLookups!$A$28:$B$29,2,FALSE)-AE$3),IF($G96="L",$N96,$M96),IF($G96="L",$M96,$N96),$B96,$D96))</f>
        <v/>
      </c>
      <c r="AF96" s="122" t="str">
        <f>IF(OR($M96="",$N96=""),"",_xlfn.BETA.INV(ABS(VLOOKUP($S$1,VLookups!$A$28:$B$29,2,FALSE)-AF$3),IF($G96="L",$N96,$M96),IF($G96="L",$M96,$N96),$B96,$D96))</f>
        <v/>
      </c>
      <c r="AG96" s="17"/>
      <c r="AH96" s="208" t="str">
        <f t="shared" si="102"/>
        <v/>
      </c>
      <c r="AI96" s="206" t="str">
        <f t="shared" si="103"/>
        <v/>
      </c>
      <c r="AJ96" s="190" t="str">
        <f t="shared" si="131"/>
        <v/>
      </c>
      <c r="AK96" s="190" t="str">
        <f t="shared" si="131"/>
        <v/>
      </c>
      <c r="AL96" s="190" t="str">
        <f t="shared" si="131"/>
        <v/>
      </c>
      <c r="AM96" s="190" t="str">
        <f t="shared" si="131"/>
        <v/>
      </c>
      <c r="AN96" s="190" t="str">
        <f t="shared" si="131"/>
        <v/>
      </c>
      <c r="AO96" s="190" t="str">
        <f t="shared" si="131"/>
        <v/>
      </c>
      <c r="AP96" s="190" t="str">
        <f t="shared" si="131"/>
        <v/>
      </c>
      <c r="AQ96" s="190" t="str">
        <f t="shared" si="131"/>
        <v/>
      </c>
      <c r="AR96" s="190" t="str">
        <f t="shared" si="131"/>
        <v/>
      </c>
      <c r="AS96" s="190" t="str">
        <f t="shared" si="131"/>
        <v/>
      </c>
      <c r="AT96" s="190" t="str">
        <f t="shared" si="131"/>
        <v/>
      </c>
      <c r="AU96" s="190" t="str">
        <f t="shared" si="131"/>
        <v/>
      </c>
      <c r="AV96" s="190" t="str">
        <f t="shared" si="131"/>
        <v/>
      </c>
      <c r="AW96" s="190" t="str">
        <f t="shared" si="131"/>
        <v/>
      </c>
      <c r="AX96" s="190" t="str">
        <f t="shared" si="131"/>
        <v/>
      </c>
      <c r="AY96" s="190" t="str">
        <f t="shared" si="131"/>
        <v/>
      </c>
      <c r="AZ96" s="190" t="str">
        <f t="shared" si="131"/>
        <v/>
      </c>
      <c r="BA96" s="190" t="str">
        <f t="shared" si="131"/>
        <v/>
      </c>
      <c r="BB96" s="190" t="str">
        <f t="shared" si="131"/>
        <v/>
      </c>
      <c r="BC96" s="190" t="str">
        <f t="shared" si="131"/>
        <v/>
      </c>
      <c r="BD96" s="190" t="str">
        <f t="shared" si="131"/>
        <v/>
      </c>
      <c r="BE96" s="190" t="str">
        <f t="shared" si="131"/>
        <v/>
      </c>
      <c r="BF96" s="190" t="str">
        <f t="shared" si="131"/>
        <v/>
      </c>
      <c r="BG96" s="190" t="str">
        <f t="shared" si="131"/>
        <v/>
      </c>
      <c r="BH96" s="190" t="str">
        <f t="shared" si="131"/>
        <v/>
      </c>
      <c r="BI96" s="190" t="str">
        <f t="shared" si="131"/>
        <v/>
      </c>
      <c r="BJ96" s="190" t="str">
        <f t="shared" si="131"/>
        <v/>
      </c>
      <c r="BK96" s="190" t="str">
        <f t="shared" si="131"/>
        <v/>
      </c>
      <c r="BL96" s="190" t="str">
        <f t="shared" si="131"/>
        <v/>
      </c>
      <c r="BM96" s="190" t="str">
        <f t="shared" si="131"/>
        <v/>
      </c>
      <c r="BN96" s="190" t="str">
        <f t="shared" si="131"/>
        <v/>
      </c>
      <c r="BO96" s="190" t="str">
        <f t="shared" si="131"/>
        <v/>
      </c>
      <c r="BP96" s="190" t="str">
        <f t="shared" si="131"/>
        <v/>
      </c>
      <c r="BQ96" s="190" t="str">
        <f t="shared" si="131"/>
        <v/>
      </c>
      <c r="BR96" s="190" t="str">
        <f t="shared" si="131"/>
        <v/>
      </c>
      <c r="BS96" s="190" t="str">
        <f t="shared" si="131"/>
        <v/>
      </c>
      <c r="BT96" s="190" t="str">
        <f t="shared" si="131"/>
        <v/>
      </c>
      <c r="BU96" s="190" t="str">
        <f t="shared" si="131"/>
        <v/>
      </c>
      <c r="BV96" s="190" t="str">
        <f t="shared" si="131"/>
        <v/>
      </c>
      <c r="BW96" s="190" t="str">
        <f t="shared" si="131"/>
        <v/>
      </c>
      <c r="BX96" s="190" t="str">
        <f t="shared" si="131"/>
        <v/>
      </c>
      <c r="BY96" s="190" t="str">
        <f t="shared" si="131"/>
        <v/>
      </c>
      <c r="BZ96" s="190" t="str">
        <f t="shared" si="131"/>
        <v/>
      </c>
      <c r="CA96" s="190" t="str">
        <f t="shared" si="131"/>
        <v/>
      </c>
      <c r="CB96" s="190" t="str">
        <f t="shared" si="131"/>
        <v/>
      </c>
      <c r="CC96" s="190" t="str">
        <f t="shared" si="131"/>
        <v/>
      </c>
      <c r="CD96" s="190" t="str">
        <f t="shared" si="131"/>
        <v/>
      </c>
      <c r="CE96" s="190" t="str">
        <f t="shared" si="131"/>
        <v/>
      </c>
      <c r="CF96" s="190" t="str">
        <f t="shared" si="131"/>
        <v/>
      </c>
      <c r="CG96" s="190" t="str">
        <f t="shared" si="131"/>
        <v/>
      </c>
      <c r="CH96" s="190" t="str">
        <f t="shared" si="131"/>
        <v/>
      </c>
      <c r="CI96" s="190" t="str">
        <f t="shared" si="131"/>
        <v/>
      </c>
      <c r="CJ96" s="190" t="str">
        <f t="shared" si="131"/>
        <v/>
      </c>
      <c r="CK96" s="190" t="str">
        <f t="shared" si="131"/>
        <v/>
      </c>
      <c r="CL96" s="190" t="str">
        <f t="shared" si="131"/>
        <v/>
      </c>
      <c r="CM96" s="190" t="str">
        <f t="shared" si="131"/>
        <v/>
      </c>
      <c r="CN96" s="190" t="str">
        <f t="shared" si="131"/>
        <v/>
      </c>
      <c r="CO96" s="190" t="str">
        <f t="shared" si="131"/>
        <v/>
      </c>
      <c r="CP96" s="190" t="str">
        <f t="shared" si="131"/>
        <v/>
      </c>
      <c r="CQ96" s="190" t="str">
        <f t="shared" si="131"/>
        <v/>
      </c>
      <c r="CR96" s="190" t="str">
        <f t="shared" si="131"/>
        <v/>
      </c>
      <c r="CS96" s="190" t="str">
        <f t="shared" si="131"/>
        <v/>
      </c>
      <c r="CT96" s="190" t="str">
        <f t="shared" si="131"/>
        <v/>
      </c>
      <c r="CU96" s="190" t="str">
        <f t="shared" ref="CU96" si="134">IF(ISNONTEXT($AH96),CT96+$AH96,"")</f>
        <v/>
      </c>
      <c r="CV96" s="190" t="str">
        <f t="shared" si="130"/>
        <v/>
      </c>
      <c r="CW96" s="190" t="str">
        <f t="shared" si="130"/>
        <v/>
      </c>
      <c r="CX96" s="190" t="str">
        <f t="shared" si="130"/>
        <v/>
      </c>
      <c r="CY96" s="190" t="str">
        <f t="shared" si="130"/>
        <v/>
      </c>
      <c r="CZ96" s="190" t="str">
        <f t="shared" si="130"/>
        <v/>
      </c>
      <c r="DA96" s="190" t="str">
        <f t="shared" si="130"/>
        <v/>
      </c>
      <c r="DB96" s="190" t="str">
        <f t="shared" si="130"/>
        <v/>
      </c>
      <c r="DC96" s="190" t="str">
        <f t="shared" si="130"/>
        <v/>
      </c>
      <c r="DD96" s="190" t="str">
        <f t="shared" si="130"/>
        <v/>
      </c>
      <c r="DE96" s="190" t="str">
        <f t="shared" si="130"/>
        <v/>
      </c>
      <c r="DF96" s="190" t="str">
        <f t="shared" si="130"/>
        <v/>
      </c>
      <c r="DG96" s="190" t="str">
        <f t="shared" si="130"/>
        <v/>
      </c>
      <c r="DH96" s="190" t="str">
        <f t="shared" si="130"/>
        <v/>
      </c>
      <c r="DI96" s="190" t="str">
        <f t="shared" si="130"/>
        <v/>
      </c>
      <c r="DJ96" s="190" t="str">
        <f t="shared" si="130"/>
        <v/>
      </c>
      <c r="DK96" s="190" t="str">
        <f t="shared" si="130"/>
        <v/>
      </c>
      <c r="DL96" s="190" t="str">
        <f t="shared" si="130"/>
        <v/>
      </c>
      <c r="DM96" s="190" t="str">
        <f t="shared" si="130"/>
        <v/>
      </c>
      <c r="DN96" s="190" t="str">
        <f t="shared" si="130"/>
        <v/>
      </c>
      <c r="DO96" s="190" t="str">
        <f t="shared" si="130"/>
        <v/>
      </c>
      <c r="DP96" s="190" t="str">
        <f t="shared" si="130"/>
        <v/>
      </c>
      <c r="DQ96" s="190" t="str">
        <f t="shared" si="130"/>
        <v/>
      </c>
      <c r="DR96" s="190" t="str">
        <f t="shared" si="130"/>
        <v/>
      </c>
      <c r="DS96" s="190" t="str">
        <f t="shared" si="130"/>
        <v/>
      </c>
      <c r="DT96" s="190" t="str">
        <f t="shared" si="130"/>
        <v/>
      </c>
      <c r="DU96" s="190" t="str">
        <f t="shared" si="130"/>
        <v/>
      </c>
      <c r="DV96" s="190" t="str">
        <f t="shared" si="130"/>
        <v/>
      </c>
      <c r="DW96" s="190" t="str">
        <f t="shared" si="130"/>
        <v/>
      </c>
      <c r="DX96" s="190" t="str">
        <f t="shared" si="130"/>
        <v/>
      </c>
      <c r="DY96" s="190" t="str">
        <f t="shared" si="130"/>
        <v/>
      </c>
      <c r="DZ96" s="190" t="str">
        <f t="shared" si="130"/>
        <v/>
      </c>
      <c r="EA96" s="190" t="str">
        <f t="shared" si="130"/>
        <v/>
      </c>
      <c r="EB96" s="190" t="str">
        <f t="shared" si="130"/>
        <v/>
      </c>
      <c r="EC96" s="190" t="str">
        <f t="shared" si="130"/>
        <v/>
      </c>
      <c r="ED96" s="190" t="str">
        <f t="shared" si="130"/>
        <v/>
      </c>
      <c r="EE96" s="206" t="str">
        <f t="shared" si="105"/>
        <v/>
      </c>
      <c r="EF96" s="207" t="e">
        <f t="shared" si="133"/>
        <v>#N/A</v>
      </c>
      <c r="EG96" s="207" t="e">
        <f t="shared" si="133"/>
        <v>#N/A</v>
      </c>
      <c r="EH96" s="207" t="e">
        <f t="shared" si="133"/>
        <v>#N/A</v>
      </c>
      <c r="EI96" s="207" t="e">
        <f t="shared" si="133"/>
        <v>#N/A</v>
      </c>
      <c r="EJ96" s="207" t="e">
        <f t="shared" si="133"/>
        <v>#N/A</v>
      </c>
      <c r="EK96" s="207" t="e">
        <f t="shared" si="133"/>
        <v>#N/A</v>
      </c>
      <c r="EL96" s="207" t="e">
        <f t="shared" si="132"/>
        <v>#N/A</v>
      </c>
      <c r="EM96" s="207" t="e">
        <f t="shared" si="132"/>
        <v>#N/A</v>
      </c>
      <c r="EN96" s="207" t="e">
        <f t="shared" si="132"/>
        <v>#N/A</v>
      </c>
      <c r="EO96" s="207" t="e">
        <f t="shared" si="132"/>
        <v>#N/A</v>
      </c>
      <c r="EP96" s="207" t="e">
        <f t="shared" si="132"/>
        <v>#N/A</v>
      </c>
      <c r="EQ96" s="207" t="e">
        <f t="shared" si="132"/>
        <v>#N/A</v>
      </c>
      <c r="ER96" s="207" t="e">
        <f t="shared" si="132"/>
        <v>#N/A</v>
      </c>
      <c r="ES96" s="207" t="e">
        <f t="shared" si="132"/>
        <v>#N/A</v>
      </c>
      <c r="ET96" s="207" t="e">
        <f t="shared" si="132"/>
        <v>#N/A</v>
      </c>
      <c r="EU96" s="207" t="e">
        <f t="shared" si="132"/>
        <v>#N/A</v>
      </c>
      <c r="EV96" s="207" t="e">
        <f t="shared" si="124"/>
        <v>#N/A</v>
      </c>
      <c r="EW96" s="207" t="e">
        <f t="shared" si="124"/>
        <v>#N/A</v>
      </c>
      <c r="EX96" s="207" t="e">
        <f t="shared" si="124"/>
        <v>#N/A</v>
      </c>
      <c r="EY96" s="207" t="e">
        <f t="shared" si="122"/>
        <v>#N/A</v>
      </c>
      <c r="EZ96" s="207" t="e">
        <f t="shared" si="122"/>
        <v>#N/A</v>
      </c>
      <c r="FA96" s="207" t="e">
        <f t="shared" si="122"/>
        <v>#N/A</v>
      </c>
      <c r="FB96" s="207" t="e">
        <f t="shared" si="122"/>
        <v>#N/A</v>
      </c>
      <c r="FC96" s="207" t="e">
        <f t="shared" si="122"/>
        <v>#N/A</v>
      </c>
      <c r="FD96" s="207" t="e">
        <f t="shared" si="122"/>
        <v>#N/A</v>
      </c>
      <c r="FE96" s="207" t="e">
        <f t="shared" si="122"/>
        <v>#N/A</v>
      </c>
      <c r="FF96" s="207" t="e">
        <f t="shared" si="122"/>
        <v>#N/A</v>
      </c>
      <c r="FG96" s="207" t="e">
        <f t="shared" si="122"/>
        <v>#N/A</v>
      </c>
      <c r="FH96" s="207" t="e">
        <f t="shared" si="122"/>
        <v>#N/A</v>
      </c>
      <c r="FI96" s="207" t="e">
        <f t="shared" si="122"/>
        <v>#N/A</v>
      </c>
      <c r="FJ96" s="207" t="e">
        <f t="shared" si="122"/>
        <v>#N/A</v>
      </c>
      <c r="FK96" s="207" t="e">
        <f t="shared" si="108"/>
        <v>#N/A</v>
      </c>
      <c r="FL96" s="207" t="e">
        <f t="shared" si="88"/>
        <v>#N/A</v>
      </c>
      <c r="FM96" s="207" t="e">
        <f t="shared" si="88"/>
        <v>#N/A</v>
      </c>
      <c r="FN96" s="207" t="e">
        <f t="shared" si="88"/>
        <v>#N/A</v>
      </c>
      <c r="FO96" s="207" t="e">
        <f t="shared" si="88"/>
        <v>#N/A</v>
      </c>
      <c r="FP96" s="207" t="e">
        <f t="shared" si="88"/>
        <v>#N/A</v>
      </c>
      <c r="FQ96" s="207" t="e">
        <f t="shared" si="88"/>
        <v>#N/A</v>
      </c>
      <c r="FR96" s="207" t="e">
        <f t="shared" si="88"/>
        <v>#N/A</v>
      </c>
      <c r="FS96" s="207" t="e">
        <f t="shared" si="76"/>
        <v>#N/A</v>
      </c>
      <c r="FT96" s="207" t="e">
        <f t="shared" si="76"/>
        <v>#N/A</v>
      </c>
      <c r="FU96" s="207" t="e">
        <f t="shared" si="76"/>
        <v>#N/A</v>
      </c>
      <c r="FV96" s="207" t="e">
        <f t="shared" si="76"/>
        <v>#N/A</v>
      </c>
      <c r="FW96" s="207" t="e">
        <f t="shared" si="74"/>
        <v>#N/A</v>
      </c>
      <c r="FX96" s="207" t="e">
        <f t="shared" si="74"/>
        <v>#N/A</v>
      </c>
      <c r="FY96" s="207" t="e">
        <f t="shared" si="74"/>
        <v>#N/A</v>
      </c>
      <c r="FZ96" s="207" t="e">
        <f t="shared" si="74"/>
        <v>#N/A</v>
      </c>
      <c r="GA96" s="207" t="e">
        <f t="shared" si="74"/>
        <v>#N/A</v>
      </c>
      <c r="GB96" s="207" t="e">
        <f t="shared" si="74"/>
        <v>#N/A</v>
      </c>
      <c r="GC96" s="207" t="e">
        <f t="shared" si="74"/>
        <v>#N/A</v>
      </c>
      <c r="GD96" s="207" t="e">
        <f t="shared" si="74"/>
        <v>#N/A</v>
      </c>
      <c r="GE96" s="207" t="e">
        <f t="shared" si="74"/>
        <v>#N/A</v>
      </c>
      <c r="GF96" s="207" t="e">
        <f t="shared" si="74"/>
        <v>#N/A</v>
      </c>
      <c r="GG96" s="207" t="e">
        <f t="shared" si="74"/>
        <v>#N/A</v>
      </c>
      <c r="GH96" s="207" t="e">
        <f t="shared" si="74"/>
        <v>#N/A</v>
      </c>
      <c r="GI96" s="207" t="e">
        <f t="shared" si="74"/>
        <v>#N/A</v>
      </c>
      <c r="GJ96" s="207" t="e">
        <f t="shared" si="74"/>
        <v>#N/A</v>
      </c>
      <c r="GK96" s="207" t="e">
        <f t="shared" si="74"/>
        <v>#N/A</v>
      </c>
      <c r="GL96" s="207" t="e">
        <f t="shared" si="128"/>
        <v>#N/A</v>
      </c>
      <c r="GM96" s="207" t="e">
        <f t="shared" si="128"/>
        <v>#N/A</v>
      </c>
      <c r="GN96" s="207" t="e">
        <f t="shared" si="128"/>
        <v>#N/A</v>
      </c>
      <c r="GO96" s="207" t="e">
        <f t="shared" si="120"/>
        <v>#N/A</v>
      </c>
      <c r="GP96" s="207" t="e">
        <f t="shared" si="120"/>
        <v>#N/A</v>
      </c>
      <c r="GQ96" s="207" t="e">
        <f t="shared" si="118"/>
        <v>#N/A</v>
      </c>
      <c r="GR96" s="207" t="e">
        <f t="shared" si="118"/>
        <v>#N/A</v>
      </c>
      <c r="GS96" s="207" t="e">
        <f t="shared" si="118"/>
        <v>#N/A</v>
      </c>
      <c r="GT96" s="207" t="e">
        <f t="shared" si="118"/>
        <v>#N/A</v>
      </c>
      <c r="GU96" s="207" t="e">
        <f t="shared" si="118"/>
        <v>#N/A</v>
      </c>
      <c r="GV96" s="207" t="e">
        <f t="shared" si="118"/>
        <v>#N/A</v>
      </c>
      <c r="GW96" s="207" t="e">
        <f t="shared" si="118"/>
        <v>#N/A</v>
      </c>
      <c r="GX96" s="207" t="e">
        <f t="shared" si="118"/>
        <v>#N/A</v>
      </c>
      <c r="GY96" s="207" t="e">
        <f t="shared" si="118"/>
        <v>#N/A</v>
      </c>
      <c r="GZ96" s="207" t="e">
        <f t="shared" si="118"/>
        <v>#N/A</v>
      </c>
      <c r="HA96" s="207" t="e">
        <f t="shared" si="118"/>
        <v>#N/A</v>
      </c>
      <c r="HB96" s="207" t="e">
        <f t="shared" si="106"/>
        <v>#N/A</v>
      </c>
      <c r="HC96" s="207" t="e">
        <f t="shared" si="106"/>
        <v>#N/A</v>
      </c>
      <c r="HD96" s="207" t="e">
        <f t="shared" si="98"/>
        <v>#N/A</v>
      </c>
      <c r="HE96" s="207" t="e">
        <f t="shared" si="98"/>
        <v>#N/A</v>
      </c>
      <c r="HF96" s="207" t="e">
        <f t="shared" si="98"/>
        <v>#N/A</v>
      </c>
      <c r="HG96" s="207" t="e">
        <f t="shared" si="98"/>
        <v>#N/A</v>
      </c>
      <c r="HH96" s="207" t="e">
        <f t="shared" si="98"/>
        <v>#N/A</v>
      </c>
      <c r="HI96" s="207" t="e">
        <f t="shared" si="98"/>
        <v>#N/A</v>
      </c>
      <c r="HJ96" s="207" t="e">
        <f t="shared" si="98"/>
        <v>#N/A</v>
      </c>
      <c r="HK96" s="207" t="e">
        <f t="shared" si="98"/>
        <v>#N/A</v>
      </c>
      <c r="HL96" s="207" t="e">
        <f t="shared" si="98"/>
        <v>#N/A</v>
      </c>
      <c r="HM96" s="207" t="e">
        <f t="shared" si="98"/>
        <v>#N/A</v>
      </c>
      <c r="HN96" s="207" t="e">
        <f t="shared" si="98"/>
        <v>#N/A</v>
      </c>
      <c r="HO96" s="207" t="e">
        <f t="shared" si="98"/>
        <v>#N/A</v>
      </c>
      <c r="HP96" s="207" t="e">
        <f t="shared" si="127"/>
        <v>#N/A</v>
      </c>
      <c r="HQ96" s="207" t="e">
        <f t="shared" si="107"/>
        <v>#N/A</v>
      </c>
      <c r="HR96" s="207" t="e">
        <f t="shared" si="107"/>
        <v>#N/A</v>
      </c>
      <c r="HS96" s="207" t="e">
        <f t="shared" si="107"/>
        <v>#N/A</v>
      </c>
      <c r="HT96" s="207" t="e">
        <f t="shared" si="107"/>
        <v>#N/A</v>
      </c>
      <c r="HU96" s="207" t="e">
        <f t="shared" si="107"/>
        <v>#N/A</v>
      </c>
      <c r="HV96" s="207" t="e">
        <f t="shared" si="81"/>
        <v>#N/A</v>
      </c>
      <c r="HW96" s="207" t="e">
        <f t="shared" si="79"/>
        <v>#N/A</v>
      </c>
      <c r="HX96" s="207" t="e">
        <f t="shared" si="66"/>
        <v>#N/A</v>
      </c>
      <c r="HY96" s="207" t="e">
        <f t="shared" si="63"/>
        <v>#N/A</v>
      </c>
      <c r="HZ96" s="207" t="e">
        <f t="shared" si="63"/>
        <v>#N/A</v>
      </c>
      <c r="IA96" s="207" t="e">
        <f t="shared" si="63"/>
        <v>#N/A</v>
      </c>
      <c r="IB96" s="207" t="e">
        <f t="shared" si="63"/>
        <v>#N/A</v>
      </c>
    </row>
    <row r="97" spans="1:236" hidden="1" x14ac:dyDescent="0.25">
      <c r="A97" s="22">
        <v>94</v>
      </c>
      <c r="B97" s="124"/>
      <c r="C97" s="124"/>
      <c r="D97" s="124"/>
      <c r="E97" s="119" t="str">
        <f t="shared" si="99"/>
        <v/>
      </c>
      <c r="F97" s="23" t="str">
        <f t="shared" si="100"/>
        <v/>
      </c>
      <c r="G97" s="24" t="str">
        <f t="shared" si="101"/>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91"/>
        <v/>
      </c>
      <c r="K97" s="26"/>
      <c r="L97" s="24" t="str">
        <f>IF(OR(F97="",K97=""),"",MATCH(K97,Confidence!$A$1:$A$10,0))</f>
        <v/>
      </c>
      <c r="M97" s="27" t="str">
        <f t="shared" si="92"/>
        <v/>
      </c>
      <c r="N97" s="27" t="str">
        <f t="shared" si="93"/>
        <v/>
      </c>
      <c r="O97" s="24"/>
      <c r="P97" s="111" t="str">
        <f t="shared" si="94"/>
        <v/>
      </c>
      <c r="Q97" s="111" t="str">
        <f t="shared" si="95"/>
        <v/>
      </c>
      <c r="R97" s="39" t="str">
        <f t="shared" si="96"/>
        <v/>
      </c>
      <c r="S97" s="124"/>
      <c r="T97" s="218" t="str">
        <f>IF(AND(B97&gt;0,C97&gt;0,D97&gt;0,M97&gt;0,N97&gt;0,S97&gt;0,NOT(K97="")),ABS(VLOOKUP($S$1,VLookups!$A$28:$B$29,2,FALSE)-_xlfn.BETA.DIST(S97,IF(G97="L",N97,M97),IF(G97="L",M97,N97),TRUE,B97,D97)),"")</f>
        <v/>
      </c>
      <c r="U97" s="121" t="str">
        <f>IF(OR($M97="",$N97=""),"",_xlfn.BETA.INV(ABS(VLOOKUP($S$1,VLookups!$A$28:$B$29,2,FALSE)-U$3),IF($G97="L",$N97,$M97),IF($G97="L",$M97,$N97),$B97,$D97))</f>
        <v/>
      </c>
      <c r="V97" s="122" t="str">
        <f>IF(OR($M97="",$N97=""),"",_xlfn.BETA.INV(ABS(VLOOKUP($S$1,VLookups!$A$28:$B$29,2,FALSE)-V$3),IF($G97="L",$N97,$M97),IF($G97="L",$M97,$N97),$B97,$D97))</f>
        <v/>
      </c>
      <c r="W97" s="121" t="str">
        <f>IF(OR($M97="",$N97=""),"",_xlfn.BETA.INV(ABS(VLOOKUP($S$1,VLookups!$A$28:$B$29,2,FALSE)-W$3),IF($G97="L",$N97,$M97),IF($G97="L",$M97,$N97),$B97,$D97))</f>
        <v/>
      </c>
      <c r="X97" s="122" t="str">
        <f>IF(OR($M97="",$N97=""),"",_xlfn.BETA.INV(ABS(VLOOKUP($S$1,VLookups!$A$28:$B$29,2,FALSE)-X$3),IF($G97="L",$N97,$M97),IF($G97="L",$M97,$N97),$B97,$D97))</f>
        <v/>
      </c>
      <c r="Y97" s="121" t="str">
        <f>IF(OR($M97="",$N97=""),"",_xlfn.BETA.INV(ABS(VLOOKUP($S$1,VLookups!$A$28:$B$29,2,FALSE)-Y$3),IF($G97="L",$N97,$M97),IF($G97="L",$M97,$N97),$B97,$D97))</f>
        <v/>
      </c>
      <c r="Z97" s="122" t="str">
        <f>IF(OR($M97="",$N97=""),"",_xlfn.BETA.INV(ABS(VLOOKUP($S$1,VLookups!$A$28:$B$29,2,FALSE)-Z$3),IF($G97="L",$N97,$M97),IF($G97="L",$M97,$N97),$B97,$D97))</f>
        <v/>
      </c>
      <c r="AA97" s="121" t="str">
        <f>IF(OR($M97="",$N97=""),"",_xlfn.BETA.INV(ABS(VLOOKUP($S$1,VLookups!$A$28:$B$29,2,FALSE)-AA$3),IF($G97="L",$N97,$M97),IF($G97="L",$M97,$N97),$B97,$D97))</f>
        <v/>
      </c>
      <c r="AB97" s="122" t="str">
        <f>IF(OR($M97="",$N97=""),"",_xlfn.BETA.INV(ABS(VLOOKUP($S$1,VLookups!$A$28:$B$29,2,FALSE)-AB$3),IF($G97="L",$N97,$M97),IF($G97="L",$M97,$N97),$B97,$D97))</f>
        <v/>
      </c>
      <c r="AC97" s="121" t="str">
        <f>IF(OR($M97="",$N97=""),"",_xlfn.BETA.INV(ABS(VLOOKUP($S$1,VLookups!$A$28:$B$29,2,FALSE)-AC$3),IF($G97="L",$N97,$M97),IF($G97="L",$M97,$N97),$B97,$D97))</f>
        <v/>
      </c>
      <c r="AD97" s="122" t="str">
        <f>IF(OR($M97="",$N97=""),"",_xlfn.BETA.INV(ABS(VLOOKUP($S$1,VLookups!$A$28:$B$29,2,FALSE)-AD$3),IF($G97="L",$N97,$M97),IF($G97="L",$M97,$N97),$B97,$D97))</f>
        <v/>
      </c>
      <c r="AE97" s="121" t="str">
        <f>IF(OR($M97="",$N97=""),"",_xlfn.BETA.INV(ABS(VLOOKUP($S$1,VLookups!$A$28:$B$29,2,FALSE)-AE$3),IF($G97="L",$N97,$M97),IF($G97="L",$M97,$N97),$B97,$D97))</f>
        <v/>
      </c>
      <c r="AF97" s="122" t="str">
        <f>IF(OR($M97="",$N97=""),"",_xlfn.BETA.INV(ABS(VLOOKUP($S$1,VLookups!$A$28:$B$29,2,FALSE)-AF$3),IF($G97="L",$N97,$M97),IF($G97="L",$M97,$N97),$B97,$D97))</f>
        <v/>
      </c>
      <c r="AG97" s="17"/>
      <c r="AH97" s="208" t="str">
        <f t="shared" si="102"/>
        <v/>
      </c>
      <c r="AI97" s="206" t="str">
        <f t="shared" si="103"/>
        <v/>
      </c>
      <c r="AJ97" s="190" t="str">
        <f t="shared" ref="AJ97:CU100" si="135">IF(ISNONTEXT($AH97),AI97+$AH97,"")</f>
        <v/>
      </c>
      <c r="AK97" s="190" t="str">
        <f t="shared" si="135"/>
        <v/>
      </c>
      <c r="AL97" s="190" t="str">
        <f t="shared" si="135"/>
        <v/>
      </c>
      <c r="AM97" s="190" t="str">
        <f t="shared" si="135"/>
        <v/>
      </c>
      <c r="AN97" s="190" t="str">
        <f t="shared" si="135"/>
        <v/>
      </c>
      <c r="AO97" s="190" t="str">
        <f t="shared" si="135"/>
        <v/>
      </c>
      <c r="AP97" s="190" t="str">
        <f t="shared" si="135"/>
        <v/>
      </c>
      <c r="AQ97" s="190" t="str">
        <f t="shared" si="135"/>
        <v/>
      </c>
      <c r="AR97" s="190" t="str">
        <f t="shared" si="135"/>
        <v/>
      </c>
      <c r="AS97" s="190" t="str">
        <f t="shared" si="135"/>
        <v/>
      </c>
      <c r="AT97" s="190" t="str">
        <f t="shared" si="135"/>
        <v/>
      </c>
      <c r="AU97" s="190" t="str">
        <f t="shared" si="135"/>
        <v/>
      </c>
      <c r="AV97" s="190" t="str">
        <f t="shared" si="135"/>
        <v/>
      </c>
      <c r="AW97" s="190" t="str">
        <f t="shared" si="135"/>
        <v/>
      </c>
      <c r="AX97" s="190" t="str">
        <f t="shared" si="135"/>
        <v/>
      </c>
      <c r="AY97" s="190" t="str">
        <f t="shared" si="135"/>
        <v/>
      </c>
      <c r="AZ97" s="190" t="str">
        <f t="shared" si="135"/>
        <v/>
      </c>
      <c r="BA97" s="190" t="str">
        <f t="shared" si="135"/>
        <v/>
      </c>
      <c r="BB97" s="190" t="str">
        <f t="shared" si="135"/>
        <v/>
      </c>
      <c r="BC97" s="190" t="str">
        <f t="shared" si="135"/>
        <v/>
      </c>
      <c r="BD97" s="190" t="str">
        <f t="shared" si="135"/>
        <v/>
      </c>
      <c r="BE97" s="190" t="str">
        <f t="shared" si="135"/>
        <v/>
      </c>
      <c r="BF97" s="190" t="str">
        <f t="shared" si="135"/>
        <v/>
      </c>
      <c r="BG97" s="190" t="str">
        <f t="shared" si="135"/>
        <v/>
      </c>
      <c r="BH97" s="190" t="str">
        <f t="shared" si="135"/>
        <v/>
      </c>
      <c r="BI97" s="190" t="str">
        <f t="shared" si="135"/>
        <v/>
      </c>
      <c r="BJ97" s="190" t="str">
        <f t="shared" si="135"/>
        <v/>
      </c>
      <c r="BK97" s="190" t="str">
        <f t="shared" si="135"/>
        <v/>
      </c>
      <c r="BL97" s="190" t="str">
        <f t="shared" si="135"/>
        <v/>
      </c>
      <c r="BM97" s="190" t="str">
        <f t="shared" si="135"/>
        <v/>
      </c>
      <c r="BN97" s="190" t="str">
        <f t="shared" si="135"/>
        <v/>
      </c>
      <c r="BO97" s="190" t="str">
        <f t="shared" si="135"/>
        <v/>
      </c>
      <c r="BP97" s="190" t="str">
        <f t="shared" si="135"/>
        <v/>
      </c>
      <c r="BQ97" s="190" t="str">
        <f t="shared" si="135"/>
        <v/>
      </c>
      <c r="BR97" s="190" t="str">
        <f t="shared" si="135"/>
        <v/>
      </c>
      <c r="BS97" s="190" t="str">
        <f t="shared" si="135"/>
        <v/>
      </c>
      <c r="BT97" s="190" t="str">
        <f t="shared" si="135"/>
        <v/>
      </c>
      <c r="BU97" s="190" t="str">
        <f t="shared" si="135"/>
        <v/>
      </c>
      <c r="BV97" s="190" t="str">
        <f t="shared" si="135"/>
        <v/>
      </c>
      <c r="BW97" s="190" t="str">
        <f t="shared" si="135"/>
        <v/>
      </c>
      <c r="BX97" s="190" t="str">
        <f t="shared" si="135"/>
        <v/>
      </c>
      <c r="BY97" s="190" t="str">
        <f t="shared" si="135"/>
        <v/>
      </c>
      <c r="BZ97" s="190" t="str">
        <f t="shared" si="135"/>
        <v/>
      </c>
      <c r="CA97" s="190" t="str">
        <f t="shared" si="135"/>
        <v/>
      </c>
      <c r="CB97" s="190" t="str">
        <f t="shared" si="135"/>
        <v/>
      </c>
      <c r="CC97" s="190" t="str">
        <f t="shared" si="135"/>
        <v/>
      </c>
      <c r="CD97" s="190" t="str">
        <f t="shared" si="135"/>
        <v/>
      </c>
      <c r="CE97" s="190" t="str">
        <f t="shared" si="135"/>
        <v/>
      </c>
      <c r="CF97" s="190" t="str">
        <f t="shared" si="135"/>
        <v/>
      </c>
      <c r="CG97" s="190" t="str">
        <f t="shared" si="135"/>
        <v/>
      </c>
      <c r="CH97" s="190" t="str">
        <f t="shared" si="135"/>
        <v/>
      </c>
      <c r="CI97" s="190" t="str">
        <f t="shared" si="135"/>
        <v/>
      </c>
      <c r="CJ97" s="190" t="str">
        <f t="shared" si="135"/>
        <v/>
      </c>
      <c r="CK97" s="190" t="str">
        <f t="shared" si="135"/>
        <v/>
      </c>
      <c r="CL97" s="190" t="str">
        <f t="shared" si="135"/>
        <v/>
      </c>
      <c r="CM97" s="190" t="str">
        <f t="shared" si="135"/>
        <v/>
      </c>
      <c r="CN97" s="190" t="str">
        <f t="shared" si="135"/>
        <v/>
      </c>
      <c r="CO97" s="190" t="str">
        <f t="shared" si="135"/>
        <v/>
      </c>
      <c r="CP97" s="190" t="str">
        <f t="shared" si="135"/>
        <v/>
      </c>
      <c r="CQ97" s="190" t="str">
        <f t="shared" si="135"/>
        <v/>
      </c>
      <c r="CR97" s="190" t="str">
        <f t="shared" si="135"/>
        <v/>
      </c>
      <c r="CS97" s="190" t="str">
        <f t="shared" si="135"/>
        <v/>
      </c>
      <c r="CT97" s="190" t="str">
        <f t="shared" si="135"/>
        <v/>
      </c>
      <c r="CU97" s="190" t="str">
        <f t="shared" si="135"/>
        <v/>
      </c>
      <c r="CV97" s="190" t="str">
        <f t="shared" si="130"/>
        <v/>
      </c>
      <c r="CW97" s="190" t="str">
        <f t="shared" si="130"/>
        <v/>
      </c>
      <c r="CX97" s="190" t="str">
        <f t="shared" si="130"/>
        <v/>
      </c>
      <c r="CY97" s="190" t="str">
        <f t="shared" si="130"/>
        <v/>
      </c>
      <c r="CZ97" s="190" t="str">
        <f t="shared" si="130"/>
        <v/>
      </c>
      <c r="DA97" s="190" t="str">
        <f t="shared" si="130"/>
        <v/>
      </c>
      <c r="DB97" s="190" t="str">
        <f t="shared" si="130"/>
        <v/>
      </c>
      <c r="DC97" s="190" t="str">
        <f t="shared" si="130"/>
        <v/>
      </c>
      <c r="DD97" s="190" t="str">
        <f t="shared" si="130"/>
        <v/>
      </c>
      <c r="DE97" s="190" t="str">
        <f t="shared" si="130"/>
        <v/>
      </c>
      <c r="DF97" s="190" t="str">
        <f t="shared" si="130"/>
        <v/>
      </c>
      <c r="DG97" s="190" t="str">
        <f t="shared" si="130"/>
        <v/>
      </c>
      <c r="DH97" s="190" t="str">
        <f t="shared" si="130"/>
        <v/>
      </c>
      <c r="DI97" s="190" t="str">
        <f t="shared" si="130"/>
        <v/>
      </c>
      <c r="DJ97" s="190" t="str">
        <f t="shared" si="130"/>
        <v/>
      </c>
      <c r="DK97" s="190" t="str">
        <f t="shared" si="130"/>
        <v/>
      </c>
      <c r="DL97" s="190" t="str">
        <f t="shared" si="130"/>
        <v/>
      </c>
      <c r="DM97" s="190" t="str">
        <f t="shared" si="130"/>
        <v/>
      </c>
      <c r="DN97" s="190" t="str">
        <f t="shared" si="130"/>
        <v/>
      </c>
      <c r="DO97" s="190" t="str">
        <f t="shared" si="130"/>
        <v/>
      </c>
      <c r="DP97" s="190" t="str">
        <f t="shared" si="130"/>
        <v/>
      </c>
      <c r="DQ97" s="190" t="str">
        <f t="shared" si="130"/>
        <v/>
      </c>
      <c r="DR97" s="190" t="str">
        <f t="shared" si="130"/>
        <v/>
      </c>
      <c r="DS97" s="190" t="str">
        <f t="shared" si="130"/>
        <v/>
      </c>
      <c r="DT97" s="190" t="str">
        <f t="shared" si="130"/>
        <v/>
      </c>
      <c r="DU97" s="190" t="str">
        <f t="shared" si="130"/>
        <v/>
      </c>
      <c r="DV97" s="190" t="str">
        <f t="shared" si="130"/>
        <v/>
      </c>
      <c r="DW97" s="190" t="str">
        <f t="shared" si="130"/>
        <v/>
      </c>
      <c r="DX97" s="190" t="str">
        <f t="shared" si="130"/>
        <v/>
      </c>
      <c r="DY97" s="190" t="str">
        <f t="shared" si="130"/>
        <v/>
      </c>
      <c r="DZ97" s="190" t="str">
        <f t="shared" si="130"/>
        <v/>
      </c>
      <c r="EA97" s="190" t="str">
        <f t="shared" si="130"/>
        <v/>
      </c>
      <c r="EB97" s="190" t="str">
        <f t="shared" si="130"/>
        <v/>
      </c>
      <c r="EC97" s="190" t="str">
        <f t="shared" si="130"/>
        <v/>
      </c>
      <c r="ED97" s="190" t="str">
        <f t="shared" si="130"/>
        <v/>
      </c>
      <c r="EE97" s="206" t="str">
        <f t="shared" si="105"/>
        <v/>
      </c>
      <c r="EF97" s="207" t="e">
        <f t="shared" si="133"/>
        <v>#N/A</v>
      </c>
      <c r="EG97" s="207" t="e">
        <f t="shared" si="133"/>
        <v>#N/A</v>
      </c>
      <c r="EH97" s="207" t="e">
        <f t="shared" si="133"/>
        <v>#N/A</v>
      </c>
      <c r="EI97" s="207" t="e">
        <f t="shared" si="133"/>
        <v>#N/A</v>
      </c>
      <c r="EJ97" s="207" t="e">
        <f t="shared" si="133"/>
        <v>#N/A</v>
      </c>
      <c r="EK97" s="207" t="e">
        <f t="shared" si="133"/>
        <v>#N/A</v>
      </c>
      <c r="EL97" s="207" t="e">
        <f t="shared" si="132"/>
        <v>#N/A</v>
      </c>
      <c r="EM97" s="207" t="e">
        <f t="shared" si="132"/>
        <v>#N/A</v>
      </c>
      <c r="EN97" s="207" t="e">
        <f t="shared" si="132"/>
        <v>#N/A</v>
      </c>
      <c r="EO97" s="207" t="e">
        <f t="shared" si="132"/>
        <v>#N/A</v>
      </c>
      <c r="EP97" s="207" t="e">
        <f t="shared" si="132"/>
        <v>#N/A</v>
      </c>
      <c r="EQ97" s="207" t="e">
        <f t="shared" si="132"/>
        <v>#N/A</v>
      </c>
      <c r="ER97" s="207" t="e">
        <f t="shared" si="132"/>
        <v>#N/A</v>
      </c>
      <c r="ES97" s="207" t="e">
        <f t="shared" si="132"/>
        <v>#N/A</v>
      </c>
      <c r="ET97" s="207" t="e">
        <f t="shared" si="132"/>
        <v>#N/A</v>
      </c>
      <c r="EU97" s="207" t="e">
        <f t="shared" si="132"/>
        <v>#N/A</v>
      </c>
      <c r="EV97" s="207" t="e">
        <f t="shared" si="124"/>
        <v>#N/A</v>
      </c>
      <c r="EW97" s="207" t="e">
        <f t="shared" si="124"/>
        <v>#N/A</v>
      </c>
      <c r="EX97" s="207" t="e">
        <f t="shared" si="124"/>
        <v>#N/A</v>
      </c>
      <c r="EY97" s="207" t="e">
        <f t="shared" si="122"/>
        <v>#N/A</v>
      </c>
      <c r="EZ97" s="207" t="e">
        <f t="shared" si="122"/>
        <v>#N/A</v>
      </c>
      <c r="FA97" s="207" t="e">
        <f t="shared" si="122"/>
        <v>#N/A</v>
      </c>
      <c r="FB97" s="207" t="e">
        <f t="shared" si="122"/>
        <v>#N/A</v>
      </c>
      <c r="FC97" s="207" t="e">
        <f t="shared" si="122"/>
        <v>#N/A</v>
      </c>
      <c r="FD97" s="207" t="e">
        <f t="shared" si="122"/>
        <v>#N/A</v>
      </c>
      <c r="FE97" s="207" t="e">
        <f t="shared" si="122"/>
        <v>#N/A</v>
      </c>
      <c r="FF97" s="207" t="e">
        <f t="shared" si="122"/>
        <v>#N/A</v>
      </c>
      <c r="FG97" s="207" t="e">
        <f t="shared" si="122"/>
        <v>#N/A</v>
      </c>
      <c r="FH97" s="207" t="e">
        <f t="shared" si="122"/>
        <v>#N/A</v>
      </c>
      <c r="FI97" s="207" t="e">
        <f t="shared" si="122"/>
        <v>#N/A</v>
      </c>
      <c r="FJ97" s="207" t="e">
        <f t="shared" si="122"/>
        <v>#N/A</v>
      </c>
      <c r="FK97" s="207" t="e">
        <f t="shared" si="108"/>
        <v>#N/A</v>
      </c>
      <c r="FL97" s="207" t="e">
        <f t="shared" si="88"/>
        <v>#N/A</v>
      </c>
      <c r="FM97" s="207" t="e">
        <f t="shared" si="88"/>
        <v>#N/A</v>
      </c>
      <c r="FN97" s="207" t="e">
        <f t="shared" si="88"/>
        <v>#N/A</v>
      </c>
      <c r="FO97" s="207" t="e">
        <f t="shared" si="88"/>
        <v>#N/A</v>
      </c>
      <c r="FP97" s="207" t="e">
        <f t="shared" si="88"/>
        <v>#N/A</v>
      </c>
      <c r="FQ97" s="207" t="e">
        <f t="shared" si="88"/>
        <v>#N/A</v>
      </c>
      <c r="FR97" s="207" t="e">
        <f t="shared" si="88"/>
        <v>#N/A</v>
      </c>
      <c r="FS97" s="207" t="e">
        <f t="shared" si="76"/>
        <v>#N/A</v>
      </c>
      <c r="FT97" s="207" t="e">
        <f t="shared" si="76"/>
        <v>#N/A</v>
      </c>
      <c r="FU97" s="207" t="e">
        <f t="shared" si="76"/>
        <v>#N/A</v>
      </c>
      <c r="FV97" s="207" t="e">
        <f t="shared" si="76"/>
        <v>#N/A</v>
      </c>
      <c r="FW97" s="207" t="e">
        <f t="shared" si="74"/>
        <v>#N/A</v>
      </c>
      <c r="FX97" s="207" t="e">
        <f t="shared" si="74"/>
        <v>#N/A</v>
      </c>
      <c r="FY97" s="207" t="e">
        <f t="shared" si="74"/>
        <v>#N/A</v>
      </c>
      <c r="FZ97" s="207" t="e">
        <f t="shared" si="74"/>
        <v>#N/A</v>
      </c>
      <c r="GA97" s="207" t="e">
        <f t="shared" si="74"/>
        <v>#N/A</v>
      </c>
      <c r="GB97" s="207" t="e">
        <f t="shared" si="74"/>
        <v>#N/A</v>
      </c>
      <c r="GC97" s="207" t="e">
        <f t="shared" si="74"/>
        <v>#N/A</v>
      </c>
      <c r="GD97" s="207" t="e">
        <f t="shared" si="74"/>
        <v>#N/A</v>
      </c>
      <c r="GE97" s="207" t="e">
        <f t="shared" si="74"/>
        <v>#N/A</v>
      </c>
      <c r="GF97" s="207" t="e">
        <f t="shared" si="74"/>
        <v>#N/A</v>
      </c>
      <c r="GG97" s="207" t="e">
        <f t="shared" si="74"/>
        <v>#N/A</v>
      </c>
      <c r="GH97" s="207" t="e">
        <f t="shared" si="74"/>
        <v>#N/A</v>
      </c>
      <c r="GI97" s="207" t="e">
        <f t="shared" si="74"/>
        <v>#N/A</v>
      </c>
      <c r="GJ97" s="207" t="e">
        <f t="shared" si="74"/>
        <v>#N/A</v>
      </c>
      <c r="GK97" s="207" t="e">
        <f t="shared" si="74"/>
        <v>#N/A</v>
      </c>
      <c r="GL97" s="207" t="e">
        <f t="shared" si="128"/>
        <v>#N/A</v>
      </c>
      <c r="GM97" s="207" t="e">
        <f t="shared" si="128"/>
        <v>#N/A</v>
      </c>
      <c r="GN97" s="207" t="e">
        <f t="shared" si="128"/>
        <v>#N/A</v>
      </c>
      <c r="GO97" s="207" t="e">
        <f t="shared" si="120"/>
        <v>#N/A</v>
      </c>
      <c r="GP97" s="207" t="e">
        <f t="shared" si="120"/>
        <v>#N/A</v>
      </c>
      <c r="GQ97" s="207" t="e">
        <f t="shared" si="118"/>
        <v>#N/A</v>
      </c>
      <c r="GR97" s="207" t="e">
        <f t="shared" si="118"/>
        <v>#N/A</v>
      </c>
      <c r="GS97" s="207" t="e">
        <f t="shared" si="118"/>
        <v>#N/A</v>
      </c>
      <c r="GT97" s="207" t="e">
        <f t="shared" si="118"/>
        <v>#N/A</v>
      </c>
      <c r="GU97" s="207" t="e">
        <f t="shared" si="118"/>
        <v>#N/A</v>
      </c>
      <c r="GV97" s="207" t="e">
        <f t="shared" si="118"/>
        <v>#N/A</v>
      </c>
      <c r="GW97" s="207" t="e">
        <f t="shared" si="118"/>
        <v>#N/A</v>
      </c>
      <c r="GX97" s="207" t="e">
        <f t="shared" si="118"/>
        <v>#N/A</v>
      </c>
      <c r="GY97" s="207" t="e">
        <f t="shared" si="118"/>
        <v>#N/A</v>
      </c>
      <c r="GZ97" s="207" t="e">
        <f t="shared" si="118"/>
        <v>#N/A</v>
      </c>
      <c r="HA97" s="207" t="e">
        <f t="shared" si="118"/>
        <v>#N/A</v>
      </c>
      <c r="HB97" s="207" t="e">
        <f t="shared" si="106"/>
        <v>#N/A</v>
      </c>
      <c r="HC97" s="207" t="e">
        <f t="shared" si="106"/>
        <v>#N/A</v>
      </c>
      <c r="HD97" s="207" t="e">
        <f t="shared" si="98"/>
        <v>#N/A</v>
      </c>
      <c r="HE97" s="207" t="e">
        <f t="shared" si="98"/>
        <v>#N/A</v>
      </c>
      <c r="HF97" s="207" t="e">
        <f t="shared" si="98"/>
        <v>#N/A</v>
      </c>
      <c r="HG97" s="207" t="e">
        <f t="shared" si="98"/>
        <v>#N/A</v>
      </c>
      <c r="HH97" s="207" t="e">
        <f t="shared" si="98"/>
        <v>#N/A</v>
      </c>
      <c r="HI97" s="207" t="e">
        <f t="shared" si="98"/>
        <v>#N/A</v>
      </c>
      <c r="HJ97" s="207" t="e">
        <f t="shared" si="98"/>
        <v>#N/A</v>
      </c>
      <c r="HK97" s="207" t="e">
        <f t="shared" si="98"/>
        <v>#N/A</v>
      </c>
      <c r="HL97" s="207" t="e">
        <f t="shared" si="98"/>
        <v>#N/A</v>
      </c>
      <c r="HM97" s="207" t="e">
        <f t="shared" si="98"/>
        <v>#N/A</v>
      </c>
      <c r="HN97" s="207" t="e">
        <f t="shared" si="98"/>
        <v>#N/A</v>
      </c>
      <c r="HO97" s="207" t="e">
        <f t="shared" si="98"/>
        <v>#N/A</v>
      </c>
      <c r="HP97" s="207" t="e">
        <f t="shared" si="127"/>
        <v>#N/A</v>
      </c>
      <c r="HQ97" s="207" t="e">
        <f t="shared" si="107"/>
        <v>#N/A</v>
      </c>
      <c r="HR97" s="207" t="e">
        <f t="shared" si="107"/>
        <v>#N/A</v>
      </c>
      <c r="HS97" s="207" t="e">
        <f t="shared" si="107"/>
        <v>#N/A</v>
      </c>
      <c r="HT97" s="207" t="e">
        <f t="shared" si="107"/>
        <v>#N/A</v>
      </c>
      <c r="HU97" s="207" t="e">
        <f t="shared" si="107"/>
        <v>#N/A</v>
      </c>
      <c r="HV97" s="207" t="e">
        <f t="shared" si="81"/>
        <v>#N/A</v>
      </c>
      <c r="HW97" s="207" t="e">
        <f t="shared" si="79"/>
        <v>#N/A</v>
      </c>
      <c r="HX97" s="207" t="e">
        <f t="shared" si="66"/>
        <v>#N/A</v>
      </c>
      <c r="HY97" s="207" t="e">
        <f t="shared" si="63"/>
        <v>#N/A</v>
      </c>
      <c r="HZ97" s="207" t="e">
        <f t="shared" si="63"/>
        <v>#N/A</v>
      </c>
      <c r="IA97" s="207" t="e">
        <f t="shared" si="63"/>
        <v>#N/A</v>
      </c>
      <c r="IB97" s="207" t="e">
        <f t="shared" si="63"/>
        <v>#N/A</v>
      </c>
    </row>
    <row r="98" spans="1:236" hidden="1" x14ac:dyDescent="0.25">
      <c r="A98" s="22">
        <v>95</v>
      </c>
      <c r="B98" s="124"/>
      <c r="C98" s="124"/>
      <c r="D98" s="124"/>
      <c r="E98" s="119" t="str">
        <f t="shared" si="99"/>
        <v/>
      </c>
      <c r="F98" s="23" t="str">
        <f t="shared" si="100"/>
        <v/>
      </c>
      <c r="G98" s="24" t="str">
        <f t="shared" si="101"/>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91"/>
        <v/>
      </c>
      <c r="K98" s="26"/>
      <c r="L98" s="24" t="str">
        <f>IF(OR(F98="",K98=""),"",MATCH(K98,Confidence!$A$1:$A$10,0))</f>
        <v/>
      </c>
      <c r="M98" s="27" t="str">
        <f t="shared" si="92"/>
        <v/>
      </c>
      <c r="N98" s="27" t="str">
        <f t="shared" si="93"/>
        <v/>
      </c>
      <c r="O98" s="24"/>
      <c r="P98" s="111" t="str">
        <f t="shared" si="94"/>
        <v/>
      </c>
      <c r="Q98" s="111" t="str">
        <f t="shared" si="95"/>
        <v/>
      </c>
      <c r="R98" s="39" t="str">
        <f t="shared" si="96"/>
        <v/>
      </c>
      <c r="S98" s="124"/>
      <c r="T98" s="218" t="str">
        <f>IF(AND(B98&gt;0,C98&gt;0,D98&gt;0,M98&gt;0,N98&gt;0,S98&gt;0,NOT(K98="")),ABS(VLOOKUP($S$1,VLookups!$A$28:$B$29,2,FALSE)-_xlfn.BETA.DIST(S98,IF(G98="L",N98,M98),IF(G98="L",M98,N98),TRUE,B98,D98)),"")</f>
        <v/>
      </c>
      <c r="U98" s="121" t="str">
        <f>IF(OR($M98="",$N98=""),"",_xlfn.BETA.INV(ABS(VLOOKUP($S$1,VLookups!$A$28:$B$29,2,FALSE)-U$3),IF($G98="L",$N98,$M98),IF($G98="L",$M98,$N98),$B98,$D98))</f>
        <v/>
      </c>
      <c r="V98" s="122" t="str">
        <f>IF(OR($M98="",$N98=""),"",_xlfn.BETA.INV(ABS(VLOOKUP($S$1,VLookups!$A$28:$B$29,2,FALSE)-V$3),IF($G98="L",$N98,$M98),IF($G98="L",$M98,$N98),$B98,$D98))</f>
        <v/>
      </c>
      <c r="W98" s="121" t="str">
        <f>IF(OR($M98="",$N98=""),"",_xlfn.BETA.INV(ABS(VLOOKUP($S$1,VLookups!$A$28:$B$29,2,FALSE)-W$3),IF($G98="L",$N98,$M98),IF($G98="L",$M98,$N98),$B98,$D98))</f>
        <v/>
      </c>
      <c r="X98" s="122" t="str">
        <f>IF(OR($M98="",$N98=""),"",_xlfn.BETA.INV(ABS(VLOOKUP($S$1,VLookups!$A$28:$B$29,2,FALSE)-X$3),IF($G98="L",$N98,$M98),IF($G98="L",$M98,$N98),$B98,$D98))</f>
        <v/>
      </c>
      <c r="Y98" s="121" t="str">
        <f>IF(OR($M98="",$N98=""),"",_xlfn.BETA.INV(ABS(VLOOKUP($S$1,VLookups!$A$28:$B$29,2,FALSE)-Y$3),IF($G98="L",$N98,$M98),IF($G98="L",$M98,$N98),$B98,$D98))</f>
        <v/>
      </c>
      <c r="Z98" s="122" t="str">
        <f>IF(OR($M98="",$N98=""),"",_xlfn.BETA.INV(ABS(VLOOKUP($S$1,VLookups!$A$28:$B$29,2,FALSE)-Z$3),IF($G98="L",$N98,$M98),IF($G98="L",$M98,$N98),$B98,$D98))</f>
        <v/>
      </c>
      <c r="AA98" s="121" t="str">
        <f>IF(OR($M98="",$N98=""),"",_xlfn.BETA.INV(ABS(VLOOKUP($S$1,VLookups!$A$28:$B$29,2,FALSE)-AA$3),IF($G98="L",$N98,$M98),IF($G98="L",$M98,$N98),$B98,$D98))</f>
        <v/>
      </c>
      <c r="AB98" s="122" t="str">
        <f>IF(OR($M98="",$N98=""),"",_xlfn.BETA.INV(ABS(VLOOKUP($S$1,VLookups!$A$28:$B$29,2,FALSE)-AB$3),IF($G98="L",$N98,$M98),IF($G98="L",$M98,$N98),$B98,$D98))</f>
        <v/>
      </c>
      <c r="AC98" s="121" t="str">
        <f>IF(OR($M98="",$N98=""),"",_xlfn.BETA.INV(ABS(VLOOKUP($S$1,VLookups!$A$28:$B$29,2,FALSE)-AC$3),IF($G98="L",$N98,$M98),IF($G98="L",$M98,$N98),$B98,$D98))</f>
        <v/>
      </c>
      <c r="AD98" s="122" t="str">
        <f>IF(OR($M98="",$N98=""),"",_xlfn.BETA.INV(ABS(VLOOKUP($S$1,VLookups!$A$28:$B$29,2,FALSE)-AD$3),IF($G98="L",$N98,$M98),IF($G98="L",$M98,$N98),$B98,$D98))</f>
        <v/>
      </c>
      <c r="AE98" s="121" t="str">
        <f>IF(OR($M98="",$N98=""),"",_xlfn.BETA.INV(ABS(VLOOKUP($S$1,VLookups!$A$28:$B$29,2,FALSE)-AE$3),IF($G98="L",$N98,$M98),IF($G98="L",$M98,$N98),$B98,$D98))</f>
        <v/>
      </c>
      <c r="AF98" s="122" t="str">
        <f>IF(OR($M98="",$N98=""),"",_xlfn.BETA.INV(ABS(VLOOKUP($S$1,VLookups!$A$28:$B$29,2,FALSE)-AF$3),IF($G98="L",$N98,$M98),IF($G98="L",$M98,$N98),$B98,$D98))</f>
        <v/>
      </c>
      <c r="AG98" s="17"/>
      <c r="AH98" s="208" t="str">
        <f t="shared" si="102"/>
        <v/>
      </c>
      <c r="AI98" s="206" t="str">
        <f t="shared" si="103"/>
        <v/>
      </c>
      <c r="AJ98" s="190" t="str">
        <f t="shared" si="135"/>
        <v/>
      </c>
      <c r="AK98" s="190" t="str">
        <f t="shared" si="135"/>
        <v/>
      </c>
      <c r="AL98" s="190" t="str">
        <f t="shared" si="135"/>
        <v/>
      </c>
      <c r="AM98" s="190" t="str">
        <f t="shared" si="135"/>
        <v/>
      </c>
      <c r="AN98" s="190" t="str">
        <f t="shared" si="135"/>
        <v/>
      </c>
      <c r="AO98" s="190" t="str">
        <f t="shared" si="135"/>
        <v/>
      </c>
      <c r="AP98" s="190" t="str">
        <f t="shared" si="135"/>
        <v/>
      </c>
      <c r="AQ98" s="190" t="str">
        <f t="shared" si="135"/>
        <v/>
      </c>
      <c r="AR98" s="190" t="str">
        <f t="shared" si="135"/>
        <v/>
      </c>
      <c r="AS98" s="190" t="str">
        <f t="shared" si="135"/>
        <v/>
      </c>
      <c r="AT98" s="190" t="str">
        <f t="shared" si="135"/>
        <v/>
      </c>
      <c r="AU98" s="190" t="str">
        <f t="shared" si="135"/>
        <v/>
      </c>
      <c r="AV98" s="190" t="str">
        <f t="shared" si="135"/>
        <v/>
      </c>
      <c r="AW98" s="190" t="str">
        <f t="shared" si="135"/>
        <v/>
      </c>
      <c r="AX98" s="190" t="str">
        <f t="shared" si="135"/>
        <v/>
      </c>
      <c r="AY98" s="190" t="str">
        <f t="shared" si="135"/>
        <v/>
      </c>
      <c r="AZ98" s="190" t="str">
        <f t="shared" si="135"/>
        <v/>
      </c>
      <c r="BA98" s="190" t="str">
        <f t="shared" si="135"/>
        <v/>
      </c>
      <c r="BB98" s="190" t="str">
        <f t="shared" si="135"/>
        <v/>
      </c>
      <c r="BC98" s="190" t="str">
        <f t="shared" si="135"/>
        <v/>
      </c>
      <c r="BD98" s="190" t="str">
        <f t="shared" si="135"/>
        <v/>
      </c>
      <c r="BE98" s="190" t="str">
        <f t="shared" si="135"/>
        <v/>
      </c>
      <c r="BF98" s="190" t="str">
        <f t="shared" si="135"/>
        <v/>
      </c>
      <c r="BG98" s="190" t="str">
        <f t="shared" si="135"/>
        <v/>
      </c>
      <c r="BH98" s="190" t="str">
        <f t="shared" si="135"/>
        <v/>
      </c>
      <c r="BI98" s="190" t="str">
        <f t="shared" si="135"/>
        <v/>
      </c>
      <c r="BJ98" s="190" t="str">
        <f t="shared" si="135"/>
        <v/>
      </c>
      <c r="BK98" s="190" t="str">
        <f t="shared" si="135"/>
        <v/>
      </c>
      <c r="BL98" s="190" t="str">
        <f t="shared" si="135"/>
        <v/>
      </c>
      <c r="BM98" s="190" t="str">
        <f t="shared" si="135"/>
        <v/>
      </c>
      <c r="BN98" s="190" t="str">
        <f t="shared" si="135"/>
        <v/>
      </c>
      <c r="BO98" s="190" t="str">
        <f t="shared" si="135"/>
        <v/>
      </c>
      <c r="BP98" s="190" t="str">
        <f t="shared" si="135"/>
        <v/>
      </c>
      <c r="BQ98" s="190" t="str">
        <f t="shared" si="135"/>
        <v/>
      </c>
      <c r="BR98" s="190" t="str">
        <f t="shared" si="135"/>
        <v/>
      </c>
      <c r="BS98" s="190" t="str">
        <f t="shared" si="135"/>
        <v/>
      </c>
      <c r="BT98" s="190" t="str">
        <f t="shared" si="135"/>
        <v/>
      </c>
      <c r="BU98" s="190" t="str">
        <f t="shared" si="135"/>
        <v/>
      </c>
      <c r="BV98" s="190" t="str">
        <f t="shared" si="135"/>
        <v/>
      </c>
      <c r="BW98" s="190" t="str">
        <f t="shared" si="135"/>
        <v/>
      </c>
      <c r="BX98" s="190" t="str">
        <f t="shared" si="135"/>
        <v/>
      </c>
      <c r="BY98" s="190" t="str">
        <f t="shared" si="135"/>
        <v/>
      </c>
      <c r="BZ98" s="190" t="str">
        <f t="shared" si="135"/>
        <v/>
      </c>
      <c r="CA98" s="190" t="str">
        <f t="shared" si="135"/>
        <v/>
      </c>
      <c r="CB98" s="190" t="str">
        <f t="shared" si="135"/>
        <v/>
      </c>
      <c r="CC98" s="190" t="str">
        <f t="shared" si="135"/>
        <v/>
      </c>
      <c r="CD98" s="190" t="str">
        <f t="shared" si="135"/>
        <v/>
      </c>
      <c r="CE98" s="190" t="str">
        <f t="shared" si="135"/>
        <v/>
      </c>
      <c r="CF98" s="190" t="str">
        <f t="shared" si="135"/>
        <v/>
      </c>
      <c r="CG98" s="190" t="str">
        <f t="shared" si="135"/>
        <v/>
      </c>
      <c r="CH98" s="190" t="str">
        <f t="shared" si="135"/>
        <v/>
      </c>
      <c r="CI98" s="190" t="str">
        <f t="shared" si="135"/>
        <v/>
      </c>
      <c r="CJ98" s="190" t="str">
        <f t="shared" si="135"/>
        <v/>
      </c>
      <c r="CK98" s="190" t="str">
        <f t="shared" si="135"/>
        <v/>
      </c>
      <c r="CL98" s="190" t="str">
        <f t="shared" si="135"/>
        <v/>
      </c>
      <c r="CM98" s="190" t="str">
        <f t="shared" si="135"/>
        <v/>
      </c>
      <c r="CN98" s="190" t="str">
        <f t="shared" si="135"/>
        <v/>
      </c>
      <c r="CO98" s="190" t="str">
        <f t="shared" si="135"/>
        <v/>
      </c>
      <c r="CP98" s="190" t="str">
        <f t="shared" si="135"/>
        <v/>
      </c>
      <c r="CQ98" s="190" t="str">
        <f t="shared" si="135"/>
        <v/>
      </c>
      <c r="CR98" s="190" t="str">
        <f t="shared" si="135"/>
        <v/>
      </c>
      <c r="CS98" s="190" t="str">
        <f t="shared" si="135"/>
        <v/>
      </c>
      <c r="CT98" s="190" t="str">
        <f t="shared" si="135"/>
        <v/>
      </c>
      <c r="CU98" s="190" t="str">
        <f t="shared" si="135"/>
        <v/>
      </c>
      <c r="CV98" s="190" t="str">
        <f t="shared" si="130"/>
        <v/>
      </c>
      <c r="CW98" s="190" t="str">
        <f t="shared" si="130"/>
        <v/>
      </c>
      <c r="CX98" s="190" t="str">
        <f t="shared" si="130"/>
        <v/>
      </c>
      <c r="CY98" s="190" t="str">
        <f t="shared" si="130"/>
        <v/>
      </c>
      <c r="CZ98" s="190" t="str">
        <f t="shared" si="130"/>
        <v/>
      </c>
      <c r="DA98" s="190" t="str">
        <f t="shared" si="130"/>
        <v/>
      </c>
      <c r="DB98" s="190" t="str">
        <f t="shared" si="130"/>
        <v/>
      </c>
      <c r="DC98" s="190" t="str">
        <f t="shared" si="130"/>
        <v/>
      </c>
      <c r="DD98" s="190" t="str">
        <f t="shared" si="130"/>
        <v/>
      </c>
      <c r="DE98" s="190" t="str">
        <f t="shared" si="130"/>
        <v/>
      </c>
      <c r="DF98" s="190" t="str">
        <f t="shared" si="130"/>
        <v/>
      </c>
      <c r="DG98" s="190" t="str">
        <f t="shared" si="130"/>
        <v/>
      </c>
      <c r="DH98" s="190" t="str">
        <f t="shared" si="130"/>
        <v/>
      </c>
      <c r="DI98" s="190" t="str">
        <f t="shared" si="130"/>
        <v/>
      </c>
      <c r="DJ98" s="190" t="str">
        <f t="shared" si="130"/>
        <v/>
      </c>
      <c r="DK98" s="190" t="str">
        <f t="shared" si="130"/>
        <v/>
      </c>
      <c r="DL98" s="190" t="str">
        <f t="shared" si="130"/>
        <v/>
      </c>
      <c r="DM98" s="190" t="str">
        <f t="shared" si="130"/>
        <v/>
      </c>
      <c r="DN98" s="190" t="str">
        <f t="shared" si="130"/>
        <v/>
      </c>
      <c r="DO98" s="190" t="str">
        <f t="shared" si="130"/>
        <v/>
      </c>
      <c r="DP98" s="190" t="str">
        <f t="shared" si="130"/>
        <v/>
      </c>
      <c r="DQ98" s="190" t="str">
        <f t="shared" si="130"/>
        <v/>
      </c>
      <c r="DR98" s="190" t="str">
        <f t="shared" si="130"/>
        <v/>
      </c>
      <c r="DS98" s="190" t="str">
        <f t="shared" si="130"/>
        <v/>
      </c>
      <c r="DT98" s="190" t="str">
        <f t="shared" si="130"/>
        <v/>
      </c>
      <c r="DU98" s="190" t="str">
        <f t="shared" si="130"/>
        <v/>
      </c>
      <c r="DV98" s="190" t="str">
        <f t="shared" si="130"/>
        <v/>
      </c>
      <c r="DW98" s="190" t="str">
        <f t="shared" si="130"/>
        <v/>
      </c>
      <c r="DX98" s="190" t="str">
        <f t="shared" si="130"/>
        <v/>
      </c>
      <c r="DY98" s="190" t="str">
        <f t="shared" si="130"/>
        <v/>
      </c>
      <c r="DZ98" s="190" t="str">
        <f t="shared" si="130"/>
        <v/>
      </c>
      <c r="EA98" s="190" t="str">
        <f t="shared" si="130"/>
        <v/>
      </c>
      <c r="EB98" s="190" t="str">
        <f t="shared" si="130"/>
        <v/>
      </c>
      <c r="EC98" s="190" t="str">
        <f t="shared" si="130"/>
        <v/>
      </c>
      <c r="ED98" s="190" t="str">
        <f t="shared" si="130"/>
        <v/>
      </c>
      <c r="EE98" s="206" t="str">
        <f t="shared" si="105"/>
        <v/>
      </c>
      <c r="EF98" s="207" t="e">
        <f t="shared" si="133"/>
        <v>#N/A</v>
      </c>
      <c r="EG98" s="207" t="e">
        <f t="shared" si="133"/>
        <v>#N/A</v>
      </c>
      <c r="EH98" s="207" t="e">
        <f t="shared" si="133"/>
        <v>#N/A</v>
      </c>
      <c r="EI98" s="207" t="e">
        <f t="shared" si="133"/>
        <v>#N/A</v>
      </c>
      <c r="EJ98" s="207" t="e">
        <f t="shared" si="133"/>
        <v>#N/A</v>
      </c>
      <c r="EK98" s="207" t="e">
        <f t="shared" si="133"/>
        <v>#N/A</v>
      </c>
      <c r="EL98" s="207" t="e">
        <f t="shared" si="132"/>
        <v>#N/A</v>
      </c>
      <c r="EM98" s="207" t="e">
        <f t="shared" si="132"/>
        <v>#N/A</v>
      </c>
      <c r="EN98" s="207" t="e">
        <f t="shared" si="132"/>
        <v>#N/A</v>
      </c>
      <c r="EO98" s="207" t="e">
        <f t="shared" si="132"/>
        <v>#N/A</v>
      </c>
      <c r="EP98" s="207" t="e">
        <f t="shared" si="132"/>
        <v>#N/A</v>
      </c>
      <c r="EQ98" s="207" t="e">
        <f t="shared" si="132"/>
        <v>#N/A</v>
      </c>
      <c r="ER98" s="207" t="e">
        <f t="shared" si="132"/>
        <v>#N/A</v>
      </c>
      <c r="ES98" s="207" t="e">
        <f t="shared" si="132"/>
        <v>#N/A</v>
      </c>
      <c r="ET98" s="207" t="e">
        <f t="shared" si="132"/>
        <v>#N/A</v>
      </c>
      <c r="EU98" s="207" t="e">
        <f t="shared" si="132"/>
        <v>#N/A</v>
      </c>
      <c r="EV98" s="207" t="e">
        <f t="shared" si="124"/>
        <v>#N/A</v>
      </c>
      <c r="EW98" s="207" t="e">
        <f t="shared" si="124"/>
        <v>#N/A</v>
      </c>
      <c r="EX98" s="207" t="e">
        <f t="shared" si="124"/>
        <v>#N/A</v>
      </c>
      <c r="EY98" s="207" t="e">
        <f t="shared" si="122"/>
        <v>#N/A</v>
      </c>
      <c r="EZ98" s="207" t="e">
        <f t="shared" si="122"/>
        <v>#N/A</v>
      </c>
      <c r="FA98" s="207" t="e">
        <f t="shared" si="122"/>
        <v>#N/A</v>
      </c>
      <c r="FB98" s="207" t="e">
        <f t="shared" si="122"/>
        <v>#N/A</v>
      </c>
      <c r="FC98" s="207" t="e">
        <f t="shared" si="122"/>
        <v>#N/A</v>
      </c>
      <c r="FD98" s="207" t="e">
        <f t="shared" si="122"/>
        <v>#N/A</v>
      </c>
      <c r="FE98" s="207" t="e">
        <f t="shared" si="122"/>
        <v>#N/A</v>
      </c>
      <c r="FF98" s="207" t="e">
        <f t="shared" si="122"/>
        <v>#N/A</v>
      </c>
      <c r="FG98" s="207" t="e">
        <f t="shared" si="122"/>
        <v>#N/A</v>
      </c>
      <c r="FH98" s="207" t="e">
        <f t="shared" si="122"/>
        <v>#N/A</v>
      </c>
      <c r="FI98" s="207" t="e">
        <f t="shared" si="122"/>
        <v>#N/A</v>
      </c>
      <c r="FJ98" s="207" t="e">
        <f t="shared" si="122"/>
        <v>#N/A</v>
      </c>
      <c r="FK98" s="207" t="e">
        <f t="shared" si="108"/>
        <v>#N/A</v>
      </c>
      <c r="FL98" s="207" t="e">
        <f t="shared" si="88"/>
        <v>#N/A</v>
      </c>
      <c r="FM98" s="207" t="e">
        <f t="shared" si="88"/>
        <v>#N/A</v>
      </c>
      <c r="FN98" s="207" t="e">
        <f t="shared" si="88"/>
        <v>#N/A</v>
      </c>
      <c r="FO98" s="207" t="e">
        <f t="shared" si="88"/>
        <v>#N/A</v>
      </c>
      <c r="FP98" s="207" t="e">
        <f t="shared" si="88"/>
        <v>#N/A</v>
      </c>
      <c r="FQ98" s="207" t="e">
        <f t="shared" si="88"/>
        <v>#N/A</v>
      </c>
      <c r="FR98" s="207" t="e">
        <f t="shared" si="88"/>
        <v>#N/A</v>
      </c>
      <c r="FS98" s="207" t="e">
        <f t="shared" si="76"/>
        <v>#N/A</v>
      </c>
      <c r="FT98" s="207" t="e">
        <f t="shared" si="76"/>
        <v>#N/A</v>
      </c>
      <c r="FU98" s="207" t="e">
        <f t="shared" si="76"/>
        <v>#N/A</v>
      </c>
      <c r="FV98" s="207" t="e">
        <f t="shared" si="76"/>
        <v>#N/A</v>
      </c>
      <c r="FW98" s="207" t="e">
        <f t="shared" si="74"/>
        <v>#N/A</v>
      </c>
      <c r="FX98" s="207" t="e">
        <f t="shared" si="74"/>
        <v>#N/A</v>
      </c>
      <c r="FY98" s="207" t="e">
        <f t="shared" si="74"/>
        <v>#N/A</v>
      </c>
      <c r="FZ98" s="207" t="e">
        <f t="shared" si="74"/>
        <v>#N/A</v>
      </c>
      <c r="GA98" s="207" t="e">
        <f t="shared" si="74"/>
        <v>#N/A</v>
      </c>
      <c r="GB98" s="207" t="e">
        <f t="shared" si="74"/>
        <v>#N/A</v>
      </c>
      <c r="GC98" s="207" t="e">
        <f t="shared" si="74"/>
        <v>#N/A</v>
      </c>
      <c r="GD98" s="207" t="e">
        <f t="shared" si="74"/>
        <v>#N/A</v>
      </c>
      <c r="GE98" s="207" t="e">
        <f t="shared" si="74"/>
        <v>#N/A</v>
      </c>
      <c r="GF98" s="207" t="e">
        <f t="shared" si="74"/>
        <v>#N/A</v>
      </c>
      <c r="GG98" s="207" t="e">
        <f t="shared" si="74"/>
        <v>#N/A</v>
      </c>
      <c r="GH98" s="207" t="e">
        <f t="shared" si="74"/>
        <v>#N/A</v>
      </c>
      <c r="GI98" s="207" t="e">
        <f t="shared" si="74"/>
        <v>#N/A</v>
      </c>
      <c r="GJ98" s="207" t="e">
        <f t="shared" si="74"/>
        <v>#N/A</v>
      </c>
      <c r="GK98" s="207" t="e">
        <f t="shared" si="74"/>
        <v>#N/A</v>
      </c>
      <c r="GL98" s="207" t="e">
        <f t="shared" si="128"/>
        <v>#N/A</v>
      </c>
      <c r="GM98" s="207" t="e">
        <f t="shared" si="128"/>
        <v>#N/A</v>
      </c>
      <c r="GN98" s="207" t="e">
        <f t="shared" si="128"/>
        <v>#N/A</v>
      </c>
      <c r="GO98" s="207" t="e">
        <f t="shared" si="120"/>
        <v>#N/A</v>
      </c>
      <c r="GP98" s="207" t="e">
        <f t="shared" si="120"/>
        <v>#N/A</v>
      </c>
      <c r="GQ98" s="207" t="e">
        <f t="shared" si="118"/>
        <v>#N/A</v>
      </c>
      <c r="GR98" s="207" t="e">
        <f t="shared" si="118"/>
        <v>#N/A</v>
      </c>
      <c r="GS98" s="207" t="e">
        <f t="shared" si="118"/>
        <v>#N/A</v>
      </c>
      <c r="GT98" s="207" t="e">
        <f t="shared" si="118"/>
        <v>#N/A</v>
      </c>
      <c r="GU98" s="207" t="e">
        <f t="shared" si="118"/>
        <v>#N/A</v>
      </c>
      <c r="GV98" s="207" t="e">
        <f t="shared" si="118"/>
        <v>#N/A</v>
      </c>
      <c r="GW98" s="207" t="e">
        <f t="shared" si="118"/>
        <v>#N/A</v>
      </c>
      <c r="GX98" s="207" t="e">
        <f t="shared" si="118"/>
        <v>#N/A</v>
      </c>
      <c r="GY98" s="207" t="e">
        <f t="shared" si="118"/>
        <v>#N/A</v>
      </c>
      <c r="GZ98" s="207" t="e">
        <f t="shared" si="118"/>
        <v>#N/A</v>
      </c>
      <c r="HA98" s="207" t="e">
        <f t="shared" si="118"/>
        <v>#N/A</v>
      </c>
      <c r="HB98" s="207" t="e">
        <f t="shared" si="106"/>
        <v>#N/A</v>
      </c>
      <c r="HC98" s="207" t="e">
        <f t="shared" si="106"/>
        <v>#N/A</v>
      </c>
      <c r="HD98" s="207" t="e">
        <f t="shared" si="98"/>
        <v>#N/A</v>
      </c>
      <c r="HE98" s="207" t="e">
        <f t="shared" si="98"/>
        <v>#N/A</v>
      </c>
      <c r="HF98" s="207" t="e">
        <f t="shared" si="98"/>
        <v>#N/A</v>
      </c>
      <c r="HG98" s="207" t="e">
        <f t="shared" si="98"/>
        <v>#N/A</v>
      </c>
      <c r="HH98" s="207" t="e">
        <f t="shared" si="98"/>
        <v>#N/A</v>
      </c>
      <c r="HI98" s="207" t="e">
        <f t="shared" si="98"/>
        <v>#N/A</v>
      </c>
      <c r="HJ98" s="207" t="e">
        <f t="shared" si="98"/>
        <v>#N/A</v>
      </c>
      <c r="HK98" s="207" t="e">
        <f t="shared" si="98"/>
        <v>#N/A</v>
      </c>
      <c r="HL98" s="207" t="e">
        <f t="shared" si="98"/>
        <v>#N/A</v>
      </c>
      <c r="HM98" s="207" t="e">
        <f t="shared" si="98"/>
        <v>#N/A</v>
      </c>
      <c r="HN98" s="207" t="e">
        <f t="shared" si="98"/>
        <v>#N/A</v>
      </c>
      <c r="HO98" s="207" t="e">
        <f t="shared" si="98"/>
        <v>#N/A</v>
      </c>
      <c r="HP98" s="207" t="e">
        <f t="shared" si="127"/>
        <v>#N/A</v>
      </c>
      <c r="HQ98" s="207" t="e">
        <f t="shared" si="107"/>
        <v>#N/A</v>
      </c>
      <c r="HR98" s="207" t="e">
        <f t="shared" si="107"/>
        <v>#N/A</v>
      </c>
      <c r="HS98" s="207" t="e">
        <f t="shared" si="107"/>
        <v>#N/A</v>
      </c>
      <c r="HT98" s="207" t="e">
        <f t="shared" si="107"/>
        <v>#N/A</v>
      </c>
      <c r="HU98" s="207" t="e">
        <f t="shared" si="107"/>
        <v>#N/A</v>
      </c>
      <c r="HV98" s="207" t="e">
        <f t="shared" si="81"/>
        <v>#N/A</v>
      </c>
      <c r="HW98" s="207" t="e">
        <f t="shared" si="79"/>
        <v>#N/A</v>
      </c>
      <c r="HX98" s="207" t="e">
        <f t="shared" si="66"/>
        <v>#N/A</v>
      </c>
      <c r="HY98" s="207" t="e">
        <f t="shared" si="63"/>
        <v>#N/A</v>
      </c>
      <c r="HZ98" s="207" t="e">
        <f t="shared" si="63"/>
        <v>#N/A</v>
      </c>
      <c r="IA98" s="207" t="e">
        <f t="shared" si="63"/>
        <v>#N/A</v>
      </c>
      <c r="IB98" s="207" t="e">
        <f t="shared" si="63"/>
        <v>#N/A</v>
      </c>
    </row>
    <row r="99" spans="1:236" hidden="1" x14ac:dyDescent="0.25">
      <c r="A99" s="22">
        <v>96</v>
      </c>
      <c r="B99" s="124"/>
      <c r="C99" s="124"/>
      <c r="D99" s="124"/>
      <c r="E99" s="119" t="str">
        <f t="shared" si="99"/>
        <v/>
      </c>
      <c r="F99" s="23" t="str">
        <f t="shared" si="100"/>
        <v/>
      </c>
      <c r="G99" s="24" t="str">
        <f t="shared" si="101"/>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91"/>
        <v/>
      </c>
      <c r="K99" s="26"/>
      <c r="L99" s="24" t="str">
        <f>IF(OR(F99="",K99=""),"",MATCH(K99,Confidence!$A$1:$A$10,0))</f>
        <v/>
      </c>
      <c r="M99" s="27" t="str">
        <f t="shared" si="92"/>
        <v/>
      </c>
      <c r="N99" s="27" t="str">
        <f t="shared" si="93"/>
        <v/>
      </c>
      <c r="O99" s="24"/>
      <c r="P99" s="111" t="str">
        <f t="shared" si="94"/>
        <v/>
      </c>
      <c r="Q99" s="111" t="str">
        <f t="shared" si="95"/>
        <v/>
      </c>
      <c r="R99" s="39" t="str">
        <f t="shared" si="96"/>
        <v/>
      </c>
      <c r="S99" s="124"/>
      <c r="T99" s="218" t="str">
        <f>IF(AND(B99&gt;0,C99&gt;0,D99&gt;0,M99&gt;0,N99&gt;0,S99&gt;0,NOT(K99="")),ABS(VLOOKUP($S$1,VLookups!$A$28:$B$29,2,FALSE)-_xlfn.BETA.DIST(S99,IF(G99="L",N99,M99),IF(G99="L",M99,N99),TRUE,B99,D99)),"")</f>
        <v/>
      </c>
      <c r="U99" s="121" t="str">
        <f>IF(OR($M99="",$N99=""),"",_xlfn.BETA.INV(ABS(VLOOKUP($S$1,VLookups!$A$28:$B$29,2,FALSE)-U$3),IF($G99="L",$N99,$M99),IF($G99="L",$M99,$N99),$B99,$D99))</f>
        <v/>
      </c>
      <c r="V99" s="122" t="str">
        <f>IF(OR($M99="",$N99=""),"",_xlfn.BETA.INV(ABS(VLOOKUP($S$1,VLookups!$A$28:$B$29,2,FALSE)-V$3),IF($G99="L",$N99,$M99),IF($G99="L",$M99,$N99),$B99,$D99))</f>
        <v/>
      </c>
      <c r="W99" s="121" t="str">
        <f>IF(OR($M99="",$N99=""),"",_xlfn.BETA.INV(ABS(VLOOKUP($S$1,VLookups!$A$28:$B$29,2,FALSE)-W$3),IF($G99="L",$N99,$M99),IF($G99="L",$M99,$N99),$B99,$D99))</f>
        <v/>
      </c>
      <c r="X99" s="122" t="str">
        <f>IF(OR($M99="",$N99=""),"",_xlfn.BETA.INV(ABS(VLOOKUP($S$1,VLookups!$A$28:$B$29,2,FALSE)-X$3),IF($G99="L",$N99,$M99),IF($G99="L",$M99,$N99),$B99,$D99))</f>
        <v/>
      </c>
      <c r="Y99" s="121" t="str">
        <f>IF(OR($M99="",$N99=""),"",_xlfn.BETA.INV(ABS(VLOOKUP($S$1,VLookups!$A$28:$B$29,2,FALSE)-Y$3),IF($G99="L",$N99,$M99),IF($G99="L",$M99,$N99),$B99,$D99))</f>
        <v/>
      </c>
      <c r="Z99" s="122" t="str">
        <f>IF(OR($M99="",$N99=""),"",_xlfn.BETA.INV(ABS(VLOOKUP($S$1,VLookups!$A$28:$B$29,2,FALSE)-Z$3),IF($G99="L",$N99,$M99),IF($G99="L",$M99,$N99),$B99,$D99))</f>
        <v/>
      </c>
      <c r="AA99" s="121" t="str">
        <f>IF(OR($M99="",$N99=""),"",_xlfn.BETA.INV(ABS(VLOOKUP($S$1,VLookups!$A$28:$B$29,2,FALSE)-AA$3),IF($G99="L",$N99,$M99),IF($G99="L",$M99,$N99),$B99,$D99))</f>
        <v/>
      </c>
      <c r="AB99" s="122" t="str">
        <f>IF(OR($M99="",$N99=""),"",_xlfn.BETA.INV(ABS(VLOOKUP($S$1,VLookups!$A$28:$B$29,2,FALSE)-AB$3),IF($G99="L",$N99,$M99),IF($G99="L",$M99,$N99),$B99,$D99))</f>
        <v/>
      </c>
      <c r="AC99" s="121" t="str">
        <f>IF(OR($M99="",$N99=""),"",_xlfn.BETA.INV(ABS(VLOOKUP($S$1,VLookups!$A$28:$B$29,2,FALSE)-AC$3),IF($G99="L",$N99,$M99),IF($G99="L",$M99,$N99),$B99,$D99))</f>
        <v/>
      </c>
      <c r="AD99" s="122" t="str">
        <f>IF(OR($M99="",$N99=""),"",_xlfn.BETA.INV(ABS(VLOOKUP($S$1,VLookups!$A$28:$B$29,2,FALSE)-AD$3),IF($G99="L",$N99,$M99),IF($G99="L",$M99,$N99),$B99,$D99))</f>
        <v/>
      </c>
      <c r="AE99" s="121" t="str">
        <f>IF(OR($M99="",$N99=""),"",_xlfn.BETA.INV(ABS(VLOOKUP($S$1,VLookups!$A$28:$B$29,2,FALSE)-AE$3),IF($G99="L",$N99,$M99),IF($G99="L",$M99,$N99),$B99,$D99))</f>
        <v/>
      </c>
      <c r="AF99" s="122" t="str">
        <f>IF(OR($M99="",$N99=""),"",_xlfn.BETA.INV(ABS(VLOOKUP($S$1,VLookups!$A$28:$B$29,2,FALSE)-AF$3),IF($G99="L",$N99,$M99),IF($G99="L",$M99,$N99),$B99,$D99))</f>
        <v/>
      </c>
      <c r="AG99" s="17"/>
      <c r="AH99" s="208" t="str">
        <f t="shared" si="102"/>
        <v/>
      </c>
      <c r="AI99" s="206" t="str">
        <f t="shared" si="103"/>
        <v/>
      </c>
      <c r="AJ99" s="190" t="str">
        <f t="shared" si="135"/>
        <v/>
      </c>
      <c r="AK99" s="190" t="str">
        <f t="shared" si="135"/>
        <v/>
      </c>
      <c r="AL99" s="190" t="str">
        <f t="shared" si="135"/>
        <v/>
      </c>
      <c r="AM99" s="190" t="str">
        <f t="shared" si="135"/>
        <v/>
      </c>
      <c r="AN99" s="190" t="str">
        <f t="shared" si="135"/>
        <v/>
      </c>
      <c r="AO99" s="190" t="str">
        <f t="shared" si="135"/>
        <v/>
      </c>
      <c r="AP99" s="190" t="str">
        <f t="shared" si="135"/>
        <v/>
      </c>
      <c r="AQ99" s="190" t="str">
        <f t="shared" si="135"/>
        <v/>
      </c>
      <c r="AR99" s="190" t="str">
        <f t="shared" si="135"/>
        <v/>
      </c>
      <c r="AS99" s="190" t="str">
        <f t="shared" si="135"/>
        <v/>
      </c>
      <c r="AT99" s="190" t="str">
        <f t="shared" si="135"/>
        <v/>
      </c>
      <c r="AU99" s="190" t="str">
        <f t="shared" si="135"/>
        <v/>
      </c>
      <c r="AV99" s="190" t="str">
        <f t="shared" si="135"/>
        <v/>
      </c>
      <c r="AW99" s="190" t="str">
        <f t="shared" si="135"/>
        <v/>
      </c>
      <c r="AX99" s="190" t="str">
        <f t="shared" si="135"/>
        <v/>
      </c>
      <c r="AY99" s="190" t="str">
        <f t="shared" si="135"/>
        <v/>
      </c>
      <c r="AZ99" s="190" t="str">
        <f t="shared" si="135"/>
        <v/>
      </c>
      <c r="BA99" s="190" t="str">
        <f t="shared" si="135"/>
        <v/>
      </c>
      <c r="BB99" s="190" t="str">
        <f t="shared" si="135"/>
        <v/>
      </c>
      <c r="BC99" s="190" t="str">
        <f t="shared" si="135"/>
        <v/>
      </c>
      <c r="BD99" s="190" t="str">
        <f t="shared" si="135"/>
        <v/>
      </c>
      <c r="BE99" s="190" t="str">
        <f t="shared" si="135"/>
        <v/>
      </c>
      <c r="BF99" s="190" t="str">
        <f t="shared" si="135"/>
        <v/>
      </c>
      <c r="BG99" s="190" t="str">
        <f t="shared" si="135"/>
        <v/>
      </c>
      <c r="BH99" s="190" t="str">
        <f t="shared" si="135"/>
        <v/>
      </c>
      <c r="BI99" s="190" t="str">
        <f t="shared" si="135"/>
        <v/>
      </c>
      <c r="BJ99" s="190" t="str">
        <f t="shared" si="135"/>
        <v/>
      </c>
      <c r="BK99" s="190" t="str">
        <f t="shared" si="135"/>
        <v/>
      </c>
      <c r="BL99" s="190" t="str">
        <f t="shared" si="135"/>
        <v/>
      </c>
      <c r="BM99" s="190" t="str">
        <f t="shared" si="135"/>
        <v/>
      </c>
      <c r="BN99" s="190" t="str">
        <f t="shared" si="135"/>
        <v/>
      </c>
      <c r="BO99" s="190" t="str">
        <f t="shared" si="135"/>
        <v/>
      </c>
      <c r="BP99" s="190" t="str">
        <f t="shared" si="135"/>
        <v/>
      </c>
      <c r="BQ99" s="190" t="str">
        <f t="shared" si="135"/>
        <v/>
      </c>
      <c r="BR99" s="190" t="str">
        <f t="shared" si="135"/>
        <v/>
      </c>
      <c r="BS99" s="190" t="str">
        <f t="shared" si="135"/>
        <v/>
      </c>
      <c r="BT99" s="190" t="str">
        <f t="shared" si="135"/>
        <v/>
      </c>
      <c r="BU99" s="190" t="str">
        <f t="shared" si="135"/>
        <v/>
      </c>
      <c r="BV99" s="190" t="str">
        <f t="shared" si="135"/>
        <v/>
      </c>
      <c r="BW99" s="190" t="str">
        <f t="shared" si="135"/>
        <v/>
      </c>
      <c r="BX99" s="190" t="str">
        <f t="shared" si="135"/>
        <v/>
      </c>
      <c r="BY99" s="190" t="str">
        <f t="shared" si="135"/>
        <v/>
      </c>
      <c r="BZ99" s="190" t="str">
        <f t="shared" si="135"/>
        <v/>
      </c>
      <c r="CA99" s="190" t="str">
        <f t="shared" si="135"/>
        <v/>
      </c>
      <c r="CB99" s="190" t="str">
        <f t="shared" si="135"/>
        <v/>
      </c>
      <c r="CC99" s="190" t="str">
        <f t="shared" si="135"/>
        <v/>
      </c>
      <c r="CD99" s="190" t="str">
        <f t="shared" si="135"/>
        <v/>
      </c>
      <c r="CE99" s="190" t="str">
        <f t="shared" si="135"/>
        <v/>
      </c>
      <c r="CF99" s="190" t="str">
        <f t="shared" si="135"/>
        <v/>
      </c>
      <c r="CG99" s="190" t="str">
        <f t="shared" si="135"/>
        <v/>
      </c>
      <c r="CH99" s="190" t="str">
        <f t="shared" si="135"/>
        <v/>
      </c>
      <c r="CI99" s="190" t="str">
        <f t="shared" si="135"/>
        <v/>
      </c>
      <c r="CJ99" s="190" t="str">
        <f t="shared" si="135"/>
        <v/>
      </c>
      <c r="CK99" s="190" t="str">
        <f t="shared" si="135"/>
        <v/>
      </c>
      <c r="CL99" s="190" t="str">
        <f t="shared" si="135"/>
        <v/>
      </c>
      <c r="CM99" s="190" t="str">
        <f t="shared" si="135"/>
        <v/>
      </c>
      <c r="CN99" s="190" t="str">
        <f t="shared" si="135"/>
        <v/>
      </c>
      <c r="CO99" s="190" t="str">
        <f t="shared" si="135"/>
        <v/>
      </c>
      <c r="CP99" s="190" t="str">
        <f t="shared" si="135"/>
        <v/>
      </c>
      <c r="CQ99" s="190" t="str">
        <f t="shared" si="135"/>
        <v/>
      </c>
      <c r="CR99" s="190" t="str">
        <f t="shared" si="135"/>
        <v/>
      </c>
      <c r="CS99" s="190" t="str">
        <f t="shared" si="135"/>
        <v/>
      </c>
      <c r="CT99" s="190" t="str">
        <f t="shared" si="135"/>
        <v/>
      </c>
      <c r="CU99" s="190" t="str">
        <f t="shared" si="135"/>
        <v/>
      </c>
      <c r="CV99" s="190" t="str">
        <f t="shared" si="130"/>
        <v/>
      </c>
      <c r="CW99" s="190" t="str">
        <f t="shared" si="130"/>
        <v/>
      </c>
      <c r="CX99" s="190" t="str">
        <f t="shared" si="130"/>
        <v/>
      </c>
      <c r="CY99" s="190" t="str">
        <f t="shared" si="130"/>
        <v/>
      </c>
      <c r="CZ99" s="190" t="str">
        <f t="shared" si="130"/>
        <v/>
      </c>
      <c r="DA99" s="190" t="str">
        <f t="shared" si="130"/>
        <v/>
      </c>
      <c r="DB99" s="190" t="str">
        <f t="shared" si="130"/>
        <v/>
      </c>
      <c r="DC99" s="190" t="str">
        <f t="shared" si="130"/>
        <v/>
      </c>
      <c r="DD99" s="190" t="str">
        <f t="shared" si="130"/>
        <v/>
      </c>
      <c r="DE99" s="190" t="str">
        <f t="shared" ref="DE99:ED99" si="136">IF(ISNONTEXT($AH99),DD99+$AH99,"")</f>
        <v/>
      </c>
      <c r="DF99" s="190" t="str">
        <f t="shared" si="136"/>
        <v/>
      </c>
      <c r="DG99" s="190" t="str">
        <f t="shared" si="136"/>
        <v/>
      </c>
      <c r="DH99" s="190" t="str">
        <f t="shared" si="136"/>
        <v/>
      </c>
      <c r="DI99" s="190" t="str">
        <f t="shared" si="136"/>
        <v/>
      </c>
      <c r="DJ99" s="190" t="str">
        <f t="shared" si="136"/>
        <v/>
      </c>
      <c r="DK99" s="190" t="str">
        <f t="shared" si="136"/>
        <v/>
      </c>
      <c r="DL99" s="190" t="str">
        <f t="shared" si="136"/>
        <v/>
      </c>
      <c r="DM99" s="190" t="str">
        <f t="shared" si="136"/>
        <v/>
      </c>
      <c r="DN99" s="190" t="str">
        <f t="shared" si="136"/>
        <v/>
      </c>
      <c r="DO99" s="190" t="str">
        <f t="shared" si="136"/>
        <v/>
      </c>
      <c r="DP99" s="190" t="str">
        <f t="shared" si="136"/>
        <v/>
      </c>
      <c r="DQ99" s="190" t="str">
        <f t="shared" si="136"/>
        <v/>
      </c>
      <c r="DR99" s="190" t="str">
        <f t="shared" si="136"/>
        <v/>
      </c>
      <c r="DS99" s="190" t="str">
        <f t="shared" si="136"/>
        <v/>
      </c>
      <c r="DT99" s="190" t="str">
        <f t="shared" si="136"/>
        <v/>
      </c>
      <c r="DU99" s="190" t="str">
        <f t="shared" si="136"/>
        <v/>
      </c>
      <c r="DV99" s="190" t="str">
        <f t="shared" si="136"/>
        <v/>
      </c>
      <c r="DW99" s="190" t="str">
        <f t="shared" si="136"/>
        <v/>
      </c>
      <c r="DX99" s="190" t="str">
        <f t="shared" si="136"/>
        <v/>
      </c>
      <c r="DY99" s="190" t="str">
        <f t="shared" si="136"/>
        <v/>
      </c>
      <c r="DZ99" s="190" t="str">
        <f t="shared" si="136"/>
        <v/>
      </c>
      <c r="EA99" s="190" t="str">
        <f t="shared" si="136"/>
        <v/>
      </c>
      <c r="EB99" s="190" t="str">
        <f t="shared" si="136"/>
        <v/>
      </c>
      <c r="EC99" s="190" t="str">
        <f t="shared" si="136"/>
        <v/>
      </c>
      <c r="ED99" s="190" t="str">
        <f t="shared" si="136"/>
        <v/>
      </c>
      <c r="EE99" s="206" t="str">
        <f t="shared" si="105"/>
        <v/>
      </c>
      <c r="EF99" s="207" t="e">
        <f t="shared" si="133"/>
        <v>#N/A</v>
      </c>
      <c r="EG99" s="207" t="e">
        <f t="shared" si="133"/>
        <v>#N/A</v>
      </c>
      <c r="EH99" s="207" t="e">
        <f t="shared" si="133"/>
        <v>#N/A</v>
      </c>
      <c r="EI99" s="207" t="e">
        <f t="shared" si="133"/>
        <v>#N/A</v>
      </c>
      <c r="EJ99" s="207" t="e">
        <f t="shared" si="133"/>
        <v>#N/A</v>
      </c>
      <c r="EK99" s="207" t="e">
        <f t="shared" si="133"/>
        <v>#N/A</v>
      </c>
      <c r="EL99" s="207" t="e">
        <f t="shared" si="132"/>
        <v>#N/A</v>
      </c>
      <c r="EM99" s="207" t="e">
        <f t="shared" si="132"/>
        <v>#N/A</v>
      </c>
      <c r="EN99" s="207" t="e">
        <f t="shared" si="132"/>
        <v>#N/A</v>
      </c>
      <c r="EO99" s="207" t="e">
        <f t="shared" si="132"/>
        <v>#N/A</v>
      </c>
      <c r="EP99" s="207" t="e">
        <f t="shared" si="132"/>
        <v>#N/A</v>
      </c>
      <c r="EQ99" s="207" t="e">
        <f t="shared" si="132"/>
        <v>#N/A</v>
      </c>
      <c r="ER99" s="207" t="e">
        <f t="shared" si="132"/>
        <v>#N/A</v>
      </c>
      <c r="ES99" s="207" t="e">
        <f t="shared" si="132"/>
        <v>#N/A</v>
      </c>
      <c r="ET99" s="207" t="e">
        <f t="shared" si="132"/>
        <v>#N/A</v>
      </c>
      <c r="EU99" s="207" t="e">
        <f t="shared" si="132"/>
        <v>#N/A</v>
      </c>
      <c r="EV99" s="207" t="e">
        <f t="shared" si="124"/>
        <v>#N/A</v>
      </c>
      <c r="EW99" s="207" t="e">
        <f t="shared" si="124"/>
        <v>#N/A</v>
      </c>
      <c r="EX99" s="207" t="e">
        <f t="shared" si="124"/>
        <v>#N/A</v>
      </c>
      <c r="EY99" s="207" t="e">
        <f t="shared" si="122"/>
        <v>#N/A</v>
      </c>
      <c r="EZ99" s="207" t="e">
        <f t="shared" si="122"/>
        <v>#N/A</v>
      </c>
      <c r="FA99" s="207" t="e">
        <f t="shared" si="122"/>
        <v>#N/A</v>
      </c>
      <c r="FB99" s="207" t="e">
        <f t="shared" si="122"/>
        <v>#N/A</v>
      </c>
      <c r="FC99" s="207" t="e">
        <f t="shared" si="122"/>
        <v>#N/A</v>
      </c>
      <c r="FD99" s="207" t="e">
        <f t="shared" si="122"/>
        <v>#N/A</v>
      </c>
      <c r="FE99" s="207" t="e">
        <f t="shared" si="122"/>
        <v>#N/A</v>
      </c>
      <c r="FF99" s="207" t="e">
        <f t="shared" si="122"/>
        <v>#N/A</v>
      </c>
      <c r="FG99" s="207" t="e">
        <f t="shared" si="122"/>
        <v>#N/A</v>
      </c>
      <c r="FH99" s="207" t="e">
        <f t="shared" si="122"/>
        <v>#N/A</v>
      </c>
      <c r="FI99" s="207" t="e">
        <f t="shared" si="122"/>
        <v>#N/A</v>
      </c>
      <c r="FJ99" s="207" t="e">
        <f t="shared" si="122"/>
        <v>#N/A</v>
      </c>
      <c r="FK99" s="207" t="e">
        <f t="shared" si="108"/>
        <v>#N/A</v>
      </c>
      <c r="FL99" s="207" t="e">
        <f t="shared" si="88"/>
        <v>#N/A</v>
      </c>
      <c r="FM99" s="207" t="e">
        <f t="shared" si="88"/>
        <v>#N/A</v>
      </c>
      <c r="FN99" s="207" t="e">
        <f t="shared" si="88"/>
        <v>#N/A</v>
      </c>
      <c r="FO99" s="207" t="e">
        <f t="shared" si="88"/>
        <v>#N/A</v>
      </c>
      <c r="FP99" s="207" t="e">
        <f t="shared" si="88"/>
        <v>#N/A</v>
      </c>
      <c r="FQ99" s="207" t="e">
        <f t="shared" si="88"/>
        <v>#N/A</v>
      </c>
      <c r="FR99" s="207" t="e">
        <f t="shared" si="88"/>
        <v>#N/A</v>
      </c>
      <c r="FS99" s="207" t="e">
        <f t="shared" si="76"/>
        <v>#N/A</v>
      </c>
      <c r="FT99" s="207" t="e">
        <f t="shared" si="76"/>
        <v>#N/A</v>
      </c>
      <c r="FU99" s="207" t="e">
        <f t="shared" si="76"/>
        <v>#N/A</v>
      </c>
      <c r="FV99" s="207" t="e">
        <f t="shared" si="76"/>
        <v>#N/A</v>
      </c>
      <c r="FW99" s="207" t="e">
        <f t="shared" si="74"/>
        <v>#N/A</v>
      </c>
      <c r="FX99" s="207" t="e">
        <f t="shared" si="74"/>
        <v>#N/A</v>
      </c>
      <c r="FY99" s="207" t="e">
        <f t="shared" si="74"/>
        <v>#N/A</v>
      </c>
      <c r="FZ99" s="207" t="e">
        <f t="shared" si="74"/>
        <v>#N/A</v>
      </c>
      <c r="GA99" s="207" t="e">
        <f t="shared" si="74"/>
        <v>#N/A</v>
      </c>
      <c r="GB99" s="207" t="e">
        <f t="shared" si="74"/>
        <v>#N/A</v>
      </c>
      <c r="GC99" s="207" t="e">
        <f t="shared" si="74"/>
        <v>#N/A</v>
      </c>
      <c r="GD99" s="207" t="e">
        <f t="shared" si="74"/>
        <v>#N/A</v>
      </c>
      <c r="GE99" s="207" t="e">
        <f t="shared" si="74"/>
        <v>#N/A</v>
      </c>
      <c r="GF99" s="207" t="e">
        <f t="shared" si="74"/>
        <v>#N/A</v>
      </c>
      <c r="GG99" s="207" t="e">
        <f t="shared" si="74"/>
        <v>#N/A</v>
      </c>
      <c r="GH99" s="207" t="e">
        <f t="shared" si="74"/>
        <v>#N/A</v>
      </c>
      <c r="GI99" s="207" t="e">
        <f t="shared" si="74"/>
        <v>#N/A</v>
      </c>
      <c r="GJ99" s="207" t="e">
        <f t="shared" si="74"/>
        <v>#N/A</v>
      </c>
      <c r="GK99" s="207" t="e">
        <f t="shared" si="74"/>
        <v>#N/A</v>
      </c>
      <c r="GL99" s="207" t="e">
        <f t="shared" si="128"/>
        <v>#N/A</v>
      </c>
      <c r="GM99" s="207" t="e">
        <f t="shared" si="128"/>
        <v>#N/A</v>
      </c>
      <c r="GN99" s="207" t="e">
        <f t="shared" si="128"/>
        <v>#N/A</v>
      </c>
      <c r="GO99" s="207" t="e">
        <f t="shared" si="120"/>
        <v>#N/A</v>
      </c>
      <c r="GP99" s="207" t="e">
        <f t="shared" si="120"/>
        <v>#N/A</v>
      </c>
      <c r="GQ99" s="207" t="e">
        <f t="shared" si="118"/>
        <v>#N/A</v>
      </c>
      <c r="GR99" s="207" t="e">
        <f t="shared" si="118"/>
        <v>#N/A</v>
      </c>
      <c r="GS99" s="207" t="e">
        <f t="shared" si="118"/>
        <v>#N/A</v>
      </c>
      <c r="GT99" s="207" t="e">
        <f t="shared" si="118"/>
        <v>#N/A</v>
      </c>
      <c r="GU99" s="207" t="e">
        <f t="shared" si="118"/>
        <v>#N/A</v>
      </c>
      <c r="GV99" s="207" t="e">
        <f t="shared" si="118"/>
        <v>#N/A</v>
      </c>
      <c r="GW99" s="207" t="e">
        <f t="shared" si="118"/>
        <v>#N/A</v>
      </c>
      <c r="GX99" s="207" t="e">
        <f t="shared" si="118"/>
        <v>#N/A</v>
      </c>
      <c r="GY99" s="207" t="e">
        <f t="shared" si="118"/>
        <v>#N/A</v>
      </c>
      <c r="GZ99" s="207" t="e">
        <f t="shared" si="118"/>
        <v>#N/A</v>
      </c>
      <c r="HA99" s="207" t="e">
        <f t="shared" si="118"/>
        <v>#N/A</v>
      </c>
      <c r="HB99" s="207" t="e">
        <f t="shared" si="106"/>
        <v>#N/A</v>
      </c>
      <c r="HC99" s="207" t="e">
        <f t="shared" si="106"/>
        <v>#N/A</v>
      </c>
      <c r="HD99" s="207" t="e">
        <f t="shared" si="98"/>
        <v>#N/A</v>
      </c>
      <c r="HE99" s="207" t="e">
        <f t="shared" si="98"/>
        <v>#N/A</v>
      </c>
      <c r="HF99" s="207" t="e">
        <f t="shared" si="98"/>
        <v>#N/A</v>
      </c>
      <c r="HG99" s="207" t="e">
        <f t="shared" si="98"/>
        <v>#N/A</v>
      </c>
      <c r="HH99" s="207" t="e">
        <f t="shared" si="98"/>
        <v>#N/A</v>
      </c>
      <c r="HI99" s="207" t="e">
        <f t="shared" si="98"/>
        <v>#N/A</v>
      </c>
      <c r="HJ99" s="207" t="e">
        <f t="shared" si="98"/>
        <v>#N/A</v>
      </c>
      <c r="HK99" s="207" t="e">
        <f t="shared" si="98"/>
        <v>#N/A</v>
      </c>
      <c r="HL99" s="207" t="e">
        <f t="shared" si="98"/>
        <v>#N/A</v>
      </c>
      <c r="HM99" s="207" t="e">
        <f t="shared" si="98"/>
        <v>#N/A</v>
      </c>
      <c r="HN99" s="207" t="e">
        <f t="shared" si="98"/>
        <v>#N/A</v>
      </c>
      <c r="HO99" s="207" t="e">
        <f t="shared" si="98"/>
        <v>#N/A</v>
      </c>
      <c r="HP99" s="207" t="e">
        <f t="shared" si="127"/>
        <v>#N/A</v>
      </c>
      <c r="HQ99" s="207" t="e">
        <f t="shared" si="107"/>
        <v>#N/A</v>
      </c>
      <c r="HR99" s="207" t="e">
        <f t="shared" si="107"/>
        <v>#N/A</v>
      </c>
      <c r="HS99" s="207" t="e">
        <f t="shared" si="107"/>
        <v>#N/A</v>
      </c>
      <c r="HT99" s="207" t="e">
        <f t="shared" si="107"/>
        <v>#N/A</v>
      </c>
      <c r="HU99" s="207" t="e">
        <f t="shared" si="107"/>
        <v>#N/A</v>
      </c>
      <c r="HV99" s="207" t="e">
        <f t="shared" si="81"/>
        <v>#N/A</v>
      </c>
      <c r="HW99" s="207" t="e">
        <f t="shared" si="79"/>
        <v>#N/A</v>
      </c>
      <c r="HX99" s="207" t="e">
        <f t="shared" si="66"/>
        <v>#N/A</v>
      </c>
      <c r="HY99" s="207" t="e">
        <f t="shared" si="63"/>
        <v>#N/A</v>
      </c>
      <c r="HZ99" s="207" t="e">
        <f t="shared" si="63"/>
        <v>#N/A</v>
      </c>
      <c r="IA99" s="207" t="e">
        <f t="shared" si="63"/>
        <v>#N/A</v>
      </c>
      <c r="IB99" s="207" t="e">
        <f t="shared" si="63"/>
        <v>#N/A</v>
      </c>
    </row>
    <row r="100" spans="1:236" hidden="1" x14ac:dyDescent="0.25">
      <c r="A100" s="22">
        <v>97</v>
      </c>
      <c r="B100" s="124"/>
      <c r="C100" s="124"/>
      <c r="D100" s="124"/>
      <c r="E100" s="119" t="str">
        <f t="shared" si="99"/>
        <v/>
      </c>
      <c r="F100" s="23" t="str">
        <f t="shared" si="100"/>
        <v/>
      </c>
      <c r="G100" s="24" t="str">
        <f t="shared" si="101"/>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91"/>
        <v/>
      </c>
      <c r="K100" s="26"/>
      <c r="L100" s="24" t="str">
        <f>IF(OR(F100="",K100=""),"",MATCH(K100,Confidence!$A$1:$A$10,0))</f>
        <v/>
      </c>
      <c r="M100" s="27" t="str">
        <f t="shared" si="92"/>
        <v/>
      </c>
      <c r="N100" s="27" t="str">
        <f t="shared" si="93"/>
        <v/>
      </c>
      <c r="O100" s="24"/>
      <c r="P100" s="111" t="str">
        <f t="shared" si="94"/>
        <v/>
      </c>
      <c r="Q100" s="111" t="str">
        <f t="shared" si="95"/>
        <v/>
      </c>
      <c r="R100" s="39" t="str">
        <f t="shared" si="96"/>
        <v/>
      </c>
      <c r="S100" s="124"/>
      <c r="T100" s="218" t="str">
        <f>IF(AND(B100&gt;0,C100&gt;0,D100&gt;0,M100&gt;0,N100&gt;0,S100&gt;0,NOT(K100="")),ABS(VLOOKUP($S$1,VLookups!$A$28:$B$29,2,FALSE)-_xlfn.BETA.DIST(S100,IF(G100="L",N100,M100),IF(G100="L",M100,N100),TRUE,B100,D100)),"")</f>
        <v/>
      </c>
      <c r="U100" s="121" t="str">
        <f>IF(OR($M100="",$N100=""),"",_xlfn.BETA.INV(ABS(VLOOKUP($S$1,VLookups!$A$28:$B$29,2,FALSE)-U$3),IF($G100="L",$N100,$M100),IF($G100="L",$M100,$N100),$B100,$D100))</f>
        <v/>
      </c>
      <c r="V100" s="122" t="str">
        <f>IF(OR($M100="",$N100=""),"",_xlfn.BETA.INV(ABS(VLOOKUP($S$1,VLookups!$A$28:$B$29,2,FALSE)-V$3),IF($G100="L",$N100,$M100),IF($G100="L",$M100,$N100),$B100,$D100))</f>
        <v/>
      </c>
      <c r="W100" s="121" t="str">
        <f>IF(OR($M100="",$N100=""),"",_xlfn.BETA.INV(ABS(VLOOKUP($S$1,VLookups!$A$28:$B$29,2,FALSE)-W$3),IF($G100="L",$N100,$M100),IF($G100="L",$M100,$N100),$B100,$D100))</f>
        <v/>
      </c>
      <c r="X100" s="122" t="str">
        <f>IF(OR($M100="",$N100=""),"",_xlfn.BETA.INV(ABS(VLOOKUP($S$1,VLookups!$A$28:$B$29,2,FALSE)-X$3),IF($G100="L",$N100,$M100),IF($G100="L",$M100,$N100),$B100,$D100))</f>
        <v/>
      </c>
      <c r="Y100" s="121" t="str">
        <f>IF(OR($M100="",$N100=""),"",_xlfn.BETA.INV(ABS(VLOOKUP($S$1,VLookups!$A$28:$B$29,2,FALSE)-Y$3),IF($G100="L",$N100,$M100),IF($G100="L",$M100,$N100),$B100,$D100))</f>
        <v/>
      </c>
      <c r="Z100" s="122" t="str">
        <f>IF(OR($M100="",$N100=""),"",_xlfn.BETA.INV(ABS(VLOOKUP($S$1,VLookups!$A$28:$B$29,2,FALSE)-Z$3),IF($G100="L",$N100,$M100),IF($G100="L",$M100,$N100),$B100,$D100))</f>
        <v/>
      </c>
      <c r="AA100" s="121" t="str">
        <f>IF(OR($M100="",$N100=""),"",_xlfn.BETA.INV(ABS(VLOOKUP($S$1,VLookups!$A$28:$B$29,2,FALSE)-AA$3),IF($G100="L",$N100,$M100),IF($G100="L",$M100,$N100),$B100,$D100))</f>
        <v/>
      </c>
      <c r="AB100" s="122" t="str">
        <f>IF(OR($M100="",$N100=""),"",_xlfn.BETA.INV(ABS(VLOOKUP($S$1,VLookups!$A$28:$B$29,2,FALSE)-AB$3),IF($G100="L",$N100,$M100),IF($G100="L",$M100,$N100),$B100,$D100))</f>
        <v/>
      </c>
      <c r="AC100" s="121" t="str">
        <f>IF(OR($M100="",$N100=""),"",_xlfn.BETA.INV(ABS(VLOOKUP($S$1,VLookups!$A$28:$B$29,2,FALSE)-AC$3),IF($G100="L",$N100,$M100),IF($G100="L",$M100,$N100),$B100,$D100))</f>
        <v/>
      </c>
      <c r="AD100" s="122" t="str">
        <f>IF(OR($M100="",$N100=""),"",_xlfn.BETA.INV(ABS(VLOOKUP($S$1,VLookups!$A$28:$B$29,2,FALSE)-AD$3),IF($G100="L",$N100,$M100),IF($G100="L",$M100,$N100),$B100,$D100))</f>
        <v/>
      </c>
      <c r="AE100" s="121" t="str">
        <f>IF(OR($M100="",$N100=""),"",_xlfn.BETA.INV(ABS(VLOOKUP($S$1,VLookups!$A$28:$B$29,2,FALSE)-AE$3),IF($G100="L",$N100,$M100),IF($G100="L",$M100,$N100),$B100,$D100))</f>
        <v/>
      </c>
      <c r="AF100" s="122" t="str">
        <f>IF(OR($M100="",$N100=""),"",_xlfn.BETA.INV(ABS(VLOOKUP($S$1,VLookups!$A$28:$B$29,2,FALSE)-AF$3),IF($G100="L",$N100,$M100),IF($G100="L",$M100,$N100),$B100,$D100))</f>
        <v/>
      </c>
      <c r="AG100" s="17"/>
      <c r="AH100" s="208" t="str">
        <f t="shared" si="102"/>
        <v/>
      </c>
      <c r="AI100" s="206" t="str">
        <f t="shared" si="103"/>
        <v/>
      </c>
      <c r="AJ100" s="190" t="str">
        <f t="shared" si="135"/>
        <v/>
      </c>
      <c r="AK100" s="190" t="str">
        <f t="shared" si="135"/>
        <v/>
      </c>
      <c r="AL100" s="190" t="str">
        <f t="shared" si="135"/>
        <v/>
      </c>
      <c r="AM100" s="190" t="str">
        <f t="shared" si="135"/>
        <v/>
      </c>
      <c r="AN100" s="190" t="str">
        <f t="shared" si="135"/>
        <v/>
      </c>
      <c r="AO100" s="190" t="str">
        <f t="shared" si="135"/>
        <v/>
      </c>
      <c r="AP100" s="190" t="str">
        <f t="shared" si="135"/>
        <v/>
      </c>
      <c r="AQ100" s="190" t="str">
        <f t="shared" si="135"/>
        <v/>
      </c>
      <c r="AR100" s="190" t="str">
        <f t="shared" si="135"/>
        <v/>
      </c>
      <c r="AS100" s="190" t="str">
        <f t="shared" si="135"/>
        <v/>
      </c>
      <c r="AT100" s="190" t="str">
        <f t="shared" si="135"/>
        <v/>
      </c>
      <c r="AU100" s="190" t="str">
        <f t="shared" si="135"/>
        <v/>
      </c>
      <c r="AV100" s="190" t="str">
        <f t="shared" si="135"/>
        <v/>
      </c>
      <c r="AW100" s="190" t="str">
        <f t="shared" si="135"/>
        <v/>
      </c>
      <c r="AX100" s="190" t="str">
        <f t="shared" si="135"/>
        <v/>
      </c>
      <c r="AY100" s="190" t="str">
        <f t="shared" si="135"/>
        <v/>
      </c>
      <c r="AZ100" s="190" t="str">
        <f t="shared" si="135"/>
        <v/>
      </c>
      <c r="BA100" s="190" t="str">
        <f t="shared" si="135"/>
        <v/>
      </c>
      <c r="BB100" s="190" t="str">
        <f t="shared" si="135"/>
        <v/>
      </c>
      <c r="BC100" s="190" t="str">
        <f t="shared" si="135"/>
        <v/>
      </c>
      <c r="BD100" s="190" t="str">
        <f t="shared" si="135"/>
        <v/>
      </c>
      <c r="BE100" s="190" t="str">
        <f t="shared" si="135"/>
        <v/>
      </c>
      <c r="BF100" s="190" t="str">
        <f t="shared" si="135"/>
        <v/>
      </c>
      <c r="BG100" s="190" t="str">
        <f t="shared" si="135"/>
        <v/>
      </c>
      <c r="BH100" s="190" t="str">
        <f t="shared" si="135"/>
        <v/>
      </c>
      <c r="BI100" s="190" t="str">
        <f t="shared" si="135"/>
        <v/>
      </c>
      <c r="BJ100" s="190" t="str">
        <f t="shared" si="135"/>
        <v/>
      </c>
      <c r="BK100" s="190" t="str">
        <f t="shared" si="135"/>
        <v/>
      </c>
      <c r="BL100" s="190" t="str">
        <f t="shared" si="135"/>
        <v/>
      </c>
      <c r="BM100" s="190" t="str">
        <f t="shared" si="135"/>
        <v/>
      </c>
      <c r="BN100" s="190" t="str">
        <f t="shared" si="135"/>
        <v/>
      </c>
      <c r="BO100" s="190" t="str">
        <f t="shared" si="135"/>
        <v/>
      </c>
      <c r="BP100" s="190" t="str">
        <f t="shared" si="135"/>
        <v/>
      </c>
      <c r="BQ100" s="190" t="str">
        <f t="shared" si="135"/>
        <v/>
      </c>
      <c r="BR100" s="190" t="str">
        <f t="shared" si="135"/>
        <v/>
      </c>
      <c r="BS100" s="190" t="str">
        <f t="shared" si="135"/>
        <v/>
      </c>
      <c r="BT100" s="190" t="str">
        <f t="shared" si="135"/>
        <v/>
      </c>
      <c r="BU100" s="190" t="str">
        <f t="shared" si="135"/>
        <v/>
      </c>
      <c r="BV100" s="190" t="str">
        <f t="shared" si="135"/>
        <v/>
      </c>
      <c r="BW100" s="190" t="str">
        <f t="shared" si="135"/>
        <v/>
      </c>
      <c r="BX100" s="190" t="str">
        <f t="shared" si="135"/>
        <v/>
      </c>
      <c r="BY100" s="190" t="str">
        <f t="shared" si="135"/>
        <v/>
      </c>
      <c r="BZ100" s="190" t="str">
        <f t="shared" si="135"/>
        <v/>
      </c>
      <c r="CA100" s="190" t="str">
        <f t="shared" si="135"/>
        <v/>
      </c>
      <c r="CB100" s="190" t="str">
        <f t="shared" si="135"/>
        <v/>
      </c>
      <c r="CC100" s="190" t="str">
        <f t="shared" si="135"/>
        <v/>
      </c>
      <c r="CD100" s="190" t="str">
        <f t="shared" si="135"/>
        <v/>
      </c>
      <c r="CE100" s="190" t="str">
        <f t="shared" si="135"/>
        <v/>
      </c>
      <c r="CF100" s="190" t="str">
        <f t="shared" si="135"/>
        <v/>
      </c>
      <c r="CG100" s="190" t="str">
        <f t="shared" si="135"/>
        <v/>
      </c>
      <c r="CH100" s="190" t="str">
        <f t="shared" si="135"/>
        <v/>
      </c>
      <c r="CI100" s="190" t="str">
        <f t="shared" si="135"/>
        <v/>
      </c>
      <c r="CJ100" s="190" t="str">
        <f t="shared" si="135"/>
        <v/>
      </c>
      <c r="CK100" s="190" t="str">
        <f t="shared" si="135"/>
        <v/>
      </c>
      <c r="CL100" s="190" t="str">
        <f t="shared" si="135"/>
        <v/>
      </c>
      <c r="CM100" s="190" t="str">
        <f t="shared" si="135"/>
        <v/>
      </c>
      <c r="CN100" s="190" t="str">
        <f t="shared" si="135"/>
        <v/>
      </c>
      <c r="CO100" s="190" t="str">
        <f t="shared" si="135"/>
        <v/>
      </c>
      <c r="CP100" s="190" t="str">
        <f t="shared" si="135"/>
        <v/>
      </c>
      <c r="CQ100" s="190" t="str">
        <f t="shared" si="135"/>
        <v/>
      </c>
      <c r="CR100" s="190" t="str">
        <f t="shared" si="135"/>
        <v/>
      </c>
      <c r="CS100" s="190" t="str">
        <f t="shared" si="135"/>
        <v/>
      </c>
      <c r="CT100" s="190" t="str">
        <f t="shared" si="135"/>
        <v/>
      </c>
      <c r="CU100" s="190" t="str">
        <f t="shared" ref="CU100:ED103" si="137">IF(ISNONTEXT($AH100),CT100+$AH100,"")</f>
        <v/>
      </c>
      <c r="CV100" s="190" t="str">
        <f t="shared" si="137"/>
        <v/>
      </c>
      <c r="CW100" s="190" t="str">
        <f t="shared" si="137"/>
        <v/>
      </c>
      <c r="CX100" s="190" t="str">
        <f t="shared" si="137"/>
        <v/>
      </c>
      <c r="CY100" s="190" t="str">
        <f t="shared" si="137"/>
        <v/>
      </c>
      <c r="CZ100" s="190" t="str">
        <f t="shared" si="137"/>
        <v/>
      </c>
      <c r="DA100" s="190" t="str">
        <f t="shared" si="137"/>
        <v/>
      </c>
      <c r="DB100" s="190" t="str">
        <f t="shared" si="137"/>
        <v/>
      </c>
      <c r="DC100" s="190" t="str">
        <f t="shared" si="137"/>
        <v/>
      </c>
      <c r="DD100" s="190" t="str">
        <f t="shared" si="137"/>
        <v/>
      </c>
      <c r="DE100" s="190" t="str">
        <f t="shared" si="137"/>
        <v/>
      </c>
      <c r="DF100" s="190" t="str">
        <f t="shared" si="137"/>
        <v/>
      </c>
      <c r="DG100" s="190" t="str">
        <f t="shared" si="137"/>
        <v/>
      </c>
      <c r="DH100" s="190" t="str">
        <f t="shared" si="137"/>
        <v/>
      </c>
      <c r="DI100" s="190" t="str">
        <f t="shared" si="137"/>
        <v/>
      </c>
      <c r="DJ100" s="190" t="str">
        <f t="shared" si="137"/>
        <v/>
      </c>
      <c r="DK100" s="190" t="str">
        <f t="shared" si="137"/>
        <v/>
      </c>
      <c r="DL100" s="190" t="str">
        <f t="shared" si="137"/>
        <v/>
      </c>
      <c r="DM100" s="190" t="str">
        <f t="shared" si="137"/>
        <v/>
      </c>
      <c r="DN100" s="190" t="str">
        <f t="shared" si="137"/>
        <v/>
      </c>
      <c r="DO100" s="190" t="str">
        <f t="shared" si="137"/>
        <v/>
      </c>
      <c r="DP100" s="190" t="str">
        <f t="shared" si="137"/>
        <v/>
      </c>
      <c r="DQ100" s="190" t="str">
        <f t="shared" si="137"/>
        <v/>
      </c>
      <c r="DR100" s="190" t="str">
        <f t="shared" si="137"/>
        <v/>
      </c>
      <c r="DS100" s="190" t="str">
        <f t="shared" si="137"/>
        <v/>
      </c>
      <c r="DT100" s="190" t="str">
        <f t="shared" si="137"/>
        <v/>
      </c>
      <c r="DU100" s="190" t="str">
        <f t="shared" si="137"/>
        <v/>
      </c>
      <c r="DV100" s="190" t="str">
        <f t="shared" si="137"/>
        <v/>
      </c>
      <c r="DW100" s="190" t="str">
        <f t="shared" si="137"/>
        <v/>
      </c>
      <c r="DX100" s="190" t="str">
        <f t="shared" si="137"/>
        <v/>
      </c>
      <c r="DY100" s="190" t="str">
        <f t="shared" si="137"/>
        <v/>
      </c>
      <c r="DZ100" s="190" t="str">
        <f t="shared" si="137"/>
        <v/>
      </c>
      <c r="EA100" s="190" t="str">
        <f t="shared" si="137"/>
        <v/>
      </c>
      <c r="EB100" s="190" t="str">
        <f t="shared" si="137"/>
        <v/>
      </c>
      <c r="EC100" s="190" t="str">
        <f t="shared" si="137"/>
        <v/>
      </c>
      <c r="ED100" s="190" t="str">
        <f t="shared" si="137"/>
        <v/>
      </c>
      <c r="EE100" s="206" t="str">
        <f t="shared" si="105"/>
        <v/>
      </c>
      <c r="EF100" s="207" t="e">
        <f t="shared" si="133"/>
        <v>#N/A</v>
      </c>
      <c r="EG100" s="207" t="e">
        <f t="shared" si="133"/>
        <v>#N/A</v>
      </c>
      <c r="EH100" s="207" t="e">
        <f t="shared" si="133"/>
        <v>#N/A</v>
      </c>
      <c r="EI100" s="207" t="e">
        <f t="shared" si="133"/>
        <v>#N/A</v>
      </c>
      <c r="EJ100" s="207" t="e">
        <f t="shared" si="133"/>
        <v>#N/A</v>
      </c>
      <c r="EK100" s="207" t="e">
        <f t="shared" si="133"/>
        <v>#N/A</v>
      </c>
      <c r="EL100" s="207" t="e">
        <f t="shared" si="132"/>
        <v>#N/A</v>
      </c>
      <c r="EM100" s="207" t="e">
        <f t="shared" si="132"/>
        <v>#N/A</v>
      </c>
      <c r="EN100" s="207" t="e">
        <f t="shared" si="132"/>
        <v>#N/A</v>
      </c>
      <c r="EO100" s="207" t="e">
        <f t="shared" si="132"/>
        <v>#N/A</v>
      </c>
      <c r="EP100" s="207" t="e">
        <f t="shared" si="132"/>
        <v>#N/A</v>
      </c>
      <c r="EQ100" s="207" t="e">
        <f t="shared" si="132"/>
        <v>#N/A</v>
      </c>
      <c r="ER100" s="207" t="e">
        <f t="shared" si="132"/>
        <v>#N/A</v>
      </c>
      <c r="ES100" s="207" t="e">
        <f t="shared" si="132"/>
        <v>#N/A</v>
      </c>
      <c r="ET100" s="207" t="e">
        <f t="shared" si="132"/>
        <v>#N/A</v>
      </c>
      <c r="EU100" s="207" t="e">
        <f t="shared" si="132"/>
        <v>#N/A</v>
      </c>
      <c r="EV100" s="207" t="e">
        <f t="shared" si="124"/>
        <v>#N/A</v>
      </c>
      <c r="EW100" s="207" t="e">
        <f t="shared" si="124"/>
        <v>#N/A</v>
      </c>
      <c r="EX100" s="207" t="e">
        <f t="shared" si="124"/>
        <v>#N/A</v>
      </c>
      <c r="EY100" s="207" t="e">
        <f t="shared" si="122"/>
        <v>#N/A</v>
      </c>
      <c r="EZ100" s="207" t="e">
        <f t="shared" si="122"/>
        <v>#N/A</v>
      </c>
      <c r="FA100" s="207" t="e">
        <f t="shared" si="122"/>
        <v>#N/A</v>
      </c>
      <c r="FB100" s="207" t="e">
        <f t="shared" si="122"/>
        <v>#N/A</v>
      </c>
      <c r="FC100" s="207" t="e">
        <f t="shared" si="122"/>
        <v>#N/A</v>
      </c>
      <c r="FD100" s="207" t="e">
        <f t="shared" si="122"/>
        <v>#N/A</v>
      </c>
      <c r="FE100" s="207" t="e">
        <f t="shared" si="122"/>
        <v>#N/A</v>
      </c>
      <c r="FF100" s="207" t="e">
        <f t="shared" si="122"/>
        <v>#N/A</v>
      </c>
      <c r="FG100" s="207" t="e">
        <f t="shared" si="122"/>
        <v>#N/A</v>
      </c>
      <c r="FH100" s="207" t="e">
        <f t="shared" si="122"/>
        <v>#N/A</v>
      </c>
      <c r="FI100" s="207" t="e">
        <f t="shared" si="122"/>
        <v>#N/A</v>
      </c>
      <c r="FJ100" s="207" t="e">
        <f t="shared" si="122"/>
        <v>#N/A</v>
      </c>
      <c r="FK100" s="207" t="e">
        <f t="shared" si="108"/>
        <v>#N/A</v>
      </c>
      <c r="FL100" s="207" t="e">
        <f t="shared" si="88"/>
        <v>#N/A</v>
      </c>
      <c r="FM100" s="207" t="e">
        <f t="shared" si="88"/>
        <v>#N/A</v>
      </c>
      <c r="FN100" s="207" t="e">
        <f t="shared" si="88"/>
        <v>#N/A</v>
      </c>
      <c r="FO100" s="207" t="e">
        <f t="shared" ref="FO100:FR103" si="138">IF(ISNONTEXT($Q100),IF($G100="R",_xlfn.BETA.DIST(BR100,$M100,$N100,FALSE,$B100,$D100),_xlfn.BETA.DIST(BR100,$N100,$M100,FALSE,$B100,$D100)),NA())</f>
        <v>#N/A</v>
      </c>
      <c r="FP100" s="207" t="e">
        <f t="shared" si="138"/>
        <v>#N/A</v>
      </c>
      <c r="FQ100" s="207" t="e">
        <f t="shared" si="138"/>
        <v>#N/A</v>
      </c>
      <c r="FR100" s="207" t="e">
        <f t="shared" si="138"/>
        <v>#N/A</v>
      </c>
      <c r="FS100" s="207" t="e">
        <f t="shared" si="76"/>
        <v>#N/A</v>
      </c>
      <c r="FT100" s="207" t="e">
        <f t="shared" si="76"/>
        <v>#N/A</v>
      </c>
      <c r="FU100" s="207" t="e">
        <f t="shared" si="76"/>
        <v>#N/A</v>
      </c>
      <c r="FV100" s="207" t="e">
        <f t="shared" si="76"/>
        <v>#N/A</v>
      </c>
      <c r="FW100" s="207" t="e">
        <f t="shared" si="74"/>
        <v>#N/A</v>
      </c>
      <c r="FX100" s="207" t="e">
        <f t="shared" si="74"/>
        <v>#N/A</v>
      </c>
      <c r="FY100" s="207" t="e">
        <f t="shared" si="74"/>
        <v>#N/A</v>
      </c>
      <c r="FZ100" s="207" t="e">
        <f t="shared" si="74"/>
        <v>#N/A</v>
      </c>
      <c r="GA100" s="207" t="e">
        <f t="shared" si="74"/>
        <v>#N/A</v>
      </c>
      <c r="GB100" s="207" t="e">
        <f t="shared" si="74"/>
        <v>#N/A</v>
      </c>
      <c r="GC100" s="207" t="e">
        <f t="shared" si="74"/>
        <v>#N/A</v>
      </c>
      <c r="GD100" s="207" t="e">
        <f t="shared" si="74"/>
        <v>#N/A</v>
      </c>
      <c r="GE100" s="207" t="e">
        <f t="shared" si="74"/>
        <v>#N/A</v>
      </c>
      <c r="GF100" s="207" t="e">
        <f t="shared" si="74"/>
        <v>#N/A</v>
      </c>
      <c r="GG100" s="207" t="e">
        <f t="shared" si="74"/>
        <v>#N/A</v>
      </c>
      <c r="GH100" s="207" t="e">
        <f t="shared" si="74"/>
        <v>#N/A</v>
      </c>
      <c r="GI100" s="207" t="e">
        <f t="shared" si="74"/>
        <v>#N/A</v>
      </c>
      <c r="GJ100" s="207" t="e">
        <f t="shared" si="74"/>
        <v>#N/A</v>
      </c>
      <c r="GK100" s="207" t="e">
        <f t="shared" si="74"/>
        <v>#N/A</v>
      </c>
      <c r="GL100" s="207" t="e">
        <f t="shared" si="128"/>
        <v>#N/A</v>
      </c>
      <c r="GM100" s="207" t="e">
        <f t="shared" si="128"/>
        <v>#N/A</v>
      </c>
      <c r="GN100" s="207" t="e">
        <f t="shared" si="128"/>
        <v>#N/A</v>
      </c>
      <c r="GO100" s="207" t="e">
        <f t="shared" si="120"/>
        <v>#N/A</v>
      </c>
      <c r="GP100" s="207" t="e">
        <f t="shared" si="120"/>
        <v>#N/A</v>
      </c>
      <c r="GQ100" s="207" t="e">
        <f t="shared" si="118"/>
        <v>#N/A</v>
      </c>
      <c r="GR100" s="207" t="e">
        <f t="shared" si="118"/>
        <v>#N/A</v>
      </c>
      <c r="GS100" s="207" t="e">
        <f t="shared" si="118"/>
        <v>#N/A</v>
      </c>
      <c r="GT100" s="207" t="e">
        <f t="shared" si="118"/>
        <v>#N/A</v>
      </c>
      <c r="GU100" s="207" t="e">
        <f t="shared" si="118"/>
        <v>#N/A</v>
      </c>
      <c r="GV100" s="207" t="e">
        <f t="shared" si="118"/>
        <v>#N/A</v>
      </c>
      <c r="GW100" s="207" t="e">
        <f t="shared" si="118"/>
        <v>#N/A</v>
      </c>
      <c r="GX100" s="207" t="e">
        <f t="shared" si="118"/>
        <v>#N/A</v>
      </c>
      <c r="GY100" s="207" t="e">
        <f t="shared" si="118"/>
        <v>#N/A</v>
      </c>
      <c r="GZ100" s="207" t="e">
        <f t="shared" si="118"/>
        <v>#N/A</v>
      </c>
      <c r="HA100" s="207" t="e">
        <f t="shared" si="118"/>
        <v>#N/A</v>
      </c>
      <c r="HB100" s="207" t="e">
        <f t="shared" si="106"/>
        <v>#N/A</v>
      </c>
      <c r="HC100" s="207" t="e">
        <f t="shared" si="106"/>
        <v>#N/A</v>
      </c>
      <c r="HD100" s="207" t="e">
        <f t="shared" si="98"/>
        <v>#N/A</v>
      </c>
      <c r="HE100" s="207" t="e">
        <f t="shared" si="98"/>
        <v>#N/A</v>
      </c>
      <c r="HF100" s="207" t="e">
        <f t="shared" si="98"/>
        <v>#N/A</v>
      </c>
      <c r="HG100" s="207" t="e">
        <f t="shared" si="98"/>
        <v>#N/A</v>
      </c>
      <c r="HH100" s="207" t="e">
        <f t="shared" si="98"/>
        <v>#N/A</v>
      </c>
      <c r="HI100" s="207" t="e">
        <f t="shared" si="98"/>
        <v>#N/A</v>
      </c>
      <c r="HJ100" s="207" t="e">
        <f t="shared" si="98"/>
        <v>#N/A</v>
      </c>
      <c r="HK100" s="207" t="e">
        <f t="shared" si="98"/>
        <v>#N/A</v>
      </c>
      <c r="HL100" s="207" t="e">
        <f t="shared" si="98"/>
        <v>#N/A</v>
      </c>
      <c r="HM100" s="207" t="e">
        <f t="shared" si="98"/>
        <v>#N/A</v>
      </c>
      <c r="HN100" s="207" t="e">
        <f t="shared" si="98"/>
        <v>#N/A</v>
      </c>
      <c r="HO100" s="207" t="e">
        <f t="shared" si="98"/>
        <v>#N/A</v>
      </c>
      <c r="HP100" s="207" t="e">
        <f t="shared" si="127"/>
        <v>#N/A</v>
      </c>
      <c r="HQ100" s="207" t="e">
        <f t="shared" si="107"/>
        <v>#N/A</v>
      </c>
      <c r="HR100" s="207" t="e">
        <f t="shared" si="107"/>
        <v>#N/A</v>
      </c>
      <c r="HS100" s="207" t="e">
        <f t="shared" si="107"/>
        <v>#N/A</v>
      </c>
      <c r="HT100" s="207" t="e">
        <f t="shared" si="107"/>
        <v>#N/A</v>
      </c>
      <c r="HU100" s="207" t="e">
        <f t="shared" si="107"/>
        <v>#N/A</v>
      </c>
      <c r="HV100" s="207" t="e">
        <f t="shared" si="81"/>
        <v>#N/A</v>
      </c>
      <c r="HW100" s="207" t="e">
        <f t="shared" si="79"/>
        <v>#N/A</v>
      </c>
      <c r="HX100" s="207" t="e">
        <f t="shared" si="66"/>
        <v>#N/A</v>
      </c>
      <c r="HY100" s="207" t="e">
        <f t="shared" si="63"/>
        <v>#N/A</v>
      </c>
      <c r="HZ100" s="207" t="e">
        <f t="shared" si="63"/>
        <v>#N/A</v>
      </c>
      <c r="IA100" s="207" t="e">
        <f t="shared" si="63"/>
        <v>#N/A</v>
      </c>
      <c r="IB100" s="207" t="e">
        <f t="shared" si="63"/>
        <v>#N/A</v>
      </c>
    </row>
    <row r="101" spans="1:236" hidden="1" x14ac:dyDescent="0.25">
      <c r="A101" s="22">
        <v>98</v>
      </c>
      <c r="B101" s="124"/>
      <c r="C101" s="124"/>
      <c r="D101" s="124"/>
      <c r="E101" s="119" t="str">
        <f t="shared" si="99"/>
        <v/>
      </c>
      <c r="F101" s="23" t="str">
        <f t="shared" si="100"/>
        <v/>
      </c>
      <c r="G101" s="24" t="str">
        <f t="shared" si="101"/>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91"/>
        <v/>
      </c>
      <c r="K101" s="26"/>
      <c r="L101" s="24" t="str">
        <f>IF(OR(F101="",K101=""),"",MATCH(K101,Confidence!$A$1:$A$10,0))</f>
        <v/>
      </c>
      <c r="M101" s="27" t="str">
        <f t="shared" si="92"/>
        <v/>
      </c>
      <c r="N101" s="27" t="str">
        <f t="shared" si="93"/>
        <v/>
      </c>
      <c r="O101" s="24"/>
      <c r="P101" s="111" t="str">
        <f t="shared" si="94"/>
        <v/>
      </c>
      <c r="Q101" s="111" t="str">
        <f t="shared" si="95"/>
        <v/>
      </c>
      <c r="R101" s="39" t="str">
        <f t="shared" si="96"/>
        <v/>
      </c>
      <c r="S101" s="124"/>
      <c r="T101" s="218" t="str">
        <f>IF(AND(B101&gt;0,C101&gt;0,D101&gt;0,M101&gt;0,N101&gt;0,S101&gt;0,NOT(K101="")),ABS(VLOOKUP($S$1,VLookups!$A$28:$B$29,2,FALSE)-_xlfn.BETA.DIST(S101,IF(G101="L",N101,M101),IF(G101="L",M101,N101),TRUE,B101,D101)),"")</f>
        <v/>
      </c>
      <c r="U101" s="121" t="str">
        <f>IF(OR($M101="",$N101=""),"",_xlfn.BETA.INV(ABS(VLOOKUP($S$1,VLookups!$A$28:$B$29,2,FALSE)-U$3),IF($G101="L",$N101,$M101),IF($G101="L",$M101,$N101),$B101,$D101))</f>
        <v/>
      </c>
      <c r="V101" s="122" t="str">
        <f>IF(OR($M101="",$N101=""),"",_xlfn.BETA.INV(ABS(VLOOKUP($S$1,VLookups!$A$28:$B$29,2,FALSE)-V$3),IF($G101="L",$N101,$M101),IF($G101="L",$M101,$N101),$B101,$D101))</f>
        <v/>
      </c>
      <c r="W101" s="121" t="str">
        <f>IF(OR($M101="",$N101=""),"",_xlfn.BETA.INV(ABS(VLOOKUP($S$1,VLookups!$A$28:$B$29,2,FALSE)-W$3),IF($G101="L",$N101,$M101),IF($G101="L",$M101,$N101),$B101,$D101))</f>
        <v/>
      </c>
      <c r="X101" s="122" t="str">
        <f>IF(OR($M101="",$N101=""),"",_xlfn.BETA.INV(ABS(VLOOKUP($S$1,VLookups!$A$28:$B$29,2,FALSE)-X$3),IF($G101="L",$N101,$M101),IF($G101="L",$M101,$N101),$B101,$D101))</f>
        <v/>
      </c>
      <c r="Y101" s="121" t="str">
        <f>IF(OR($M101="",$N101=""),"",_xlfn.BETA.INV(ABS(VLOOKUP($S$1,VLookups!$A$28:$B$29,2,FALSE)-Y$3),IF($G101="L",$N101,$M101),IF($G101="L",$M101,$N101),$B101,$D101))</f>
        <v/>
      </c>
      <c r="Z101" s="122" t="str">
        <f>IF(OR($M101="",$N101=""),"",_xlfn.BETA.INV(ABS(VLOOKUP($S$1,VLookups!$A$28:$B$29,2,FALSE)-Z$3),IF($G101="L",$N101,$M101),IF($G101="L",$M101,$N101),$B101,$D101))</f>
        <v/>
      </c>
      <c r="AA101" s="121" t="str">
        <f>IF(OR($M101="",$N101=""),"",_xlfn.BETA.INV(ABS(VLOOKUP($S$1,VLookups!$A$28:$B$29,2,FALSE)-AA$3),IF($G101="L",$N101,$M101),IF($G101="L",$M101,$N101),$B101,$D101))</f>
        <v/>
      </c>
      <c r="AB101" s="122" t="str">
        <f>IF(OR($M101="",$N101=""),"",_xlfn.BETA.INV(ABS(VLOOKUP($S$1,VLookups!$A$28:$B$29,2,FALSE)-AB$3),IF($G101="L",$N101,$M101),IF($G101="L",$M101,$N101),$B101,$D101))</f>
        <v/>
      </c>
      <c r="AC101" s="121" t="str">
        <f>IF(OR($M101="",$N101=""),"",_xlfn.BETA.INV(ABS(VLOOKUP($S$1,VLookups!$A$28:$B$29,2,FALSE)-AC$3),IF($G101="L",$N101,$M101),IF($G101="L",$M101,$N101),$B101,$D101))</f>
        <v/>
      </c>
      <c r="AD101" s="122" t="str">
        <f>IF(OR($M101="",$N101=""),"",_xlfn.BETA.INV(ABS(VLOOKUP($S$1,VLookups!$A$28:$B$29,2,FALSE)-AD$3),IF($G101="L",$N101,$M101),IF($G101="L",$M101,$N101),$B101,$D101))</f>
        <v/>
      </c>
      <c r="AE101" s="121" t="str">
        <f>IF(OR($M101="",$N101=""),"",_xlfn.BETA.INV(ABS(VLOOKUP($S$1,VLookups!$A$28:$B$29,2,FALSE)-AE$3),IF($G101="L",$N101,$M101),IF($G101="L",$M101,$N101),$B101,$D101))</f>
        <v/>
      </c>
      <c r="AF101" s="122" t="str">
        <f>IF(OR($M101="",$N101=""),"",_xlfn.BETA.INV(ABS(VLOOKUP($S$1,VLookups!$A$28:$B$29,2,FALSE)-AF$3),IF($G101="L",$N101,$M101),IF($G101="L",$M101,$N101),$B101,$D101))</f>
        <v/>
      </c>
      <c r="AG101" s="17"/>
      <c r="AH101" s="208" t="str">
        <f t="shared" si="102"/>
        <v/>
      </c>
      <c r="AI101" s="206" t="str">
        <f t="shared" si="103"/>
        <v/>
      </c>
      <c r="AJ101" s="190" t="str">
        <f t="shared" ref="AJ101:CU103" si="139">IF(ISNONTEXT($AH101),AI101+$AH101,"")</f>
        <v/>
      </c>
      <c r="AK101" s="190" t="str">
        <f t="shared" si="139"/>
        <v/>
      </c>
      <c r="AL101" s="190" t="str">
        <f t="shared" si="139"/>
        <v/>
      </c>
      <c r="AM101" s="190" t="str">
        <f t="shared" si="139"/>
        <v/>
      </c>
      <c r="AN101" s="190" t="str">
        <f t="shared" si="139"/>
        <v/>
      </c>
      <c r="AO101" s="190" t="str">
        <f t="shared" si="139"/>
        <v/>
      </c>
      <c r="AP101" s="190" t="str">
        <f t="shared" si="139"/>
        <v/>
      </c>
      <c r="AQ101" s="190" t="str">
        <f t="shared" si="139"/>
        <v/>
      </c>
      <c r="AR101" s="190" t="str">
        <f t="shared" si="139"/>
        <v/>
      </c>
      <c r="AS101" s="190" t="str">
        <f t="shared" si="139"/>
        <v/>
      </c>
      <c r="AT101" s="190" t="str">
        <f t="shared" si="139"/>
        <v/>
      </c>
      <c r="AU101" s="190" t="str">
        <f t="shared" si="139"/>
        <v/>
      </c>
      <c r="AV101" s="190" t="str">
        <f t="shared" si="139"/>
        <v/>
      </c>
      <c r="AW101" s="190" t="str">
        <f t="shared" si="139"/>
        <v/>
      </c>
      <c r="AX101" s="190" t="str">
        <f t="shared" si="139"/>
        <v/>
      </c>
      <c r="AY101" s="190" t="str">
        <f t="shared" si="139"/>
        <v/>
      </c>
      <c r="AZ101" s="190" t="str">
        <f t="shared" si="139"/>
        <v/>
      </c>
      <c r="BA101" s="190" t="str">
        <f t="shared" si="139"/>
        <v/>
      </c>
      <c r="BB101" s="190" t="str">
        <f t="shared" si="139"/>
        <v/>
      </c>
      <c r="BC101" s="190" t="str">
        <f t="shared" si="139"/>
        <v/>
      </c>
      <c r="BD101" s="190" t="str">
        <f t="shared" si="139"/>
        <v/>
      </c>
      <c r="BE101" s="190" t="str">
        <f t="shared" si="139"/>
        <v/>
      </c>
      <c r="BF101" s="190" t="str">
        <f t="shared" si="139"/>
        <v/>
      </c>
      <c r="BG101" s="190" t="str">
        <f t="shared" si="139"/>
        <v/>
      </c>
      <c r="BH101" s="190" t="str">
        <f t="shared" si="139"/>
        <v/>
      </c>
      <c r="BI101" s="190" t="str">
        <f t="shared" si="139"/>
        <v/>
      </c>
      <c r="BJ101" s="190" t="str">
        <f t="shared" si="139"/>
        <v/>
      </c>
      <c r="BK101" s="190" t="str">
        <f t="shared" si="139"/>
        <v/>
      </c>
      <c r="BL101" s="190" t="str">
        <f t="shared" si="139"/>
        <v/>
      </c>
      <c r="BM101" s="190" t="str">
        <f t="shared" si="139"/>
        <v/>
      </c>
      <c r="BN101" s="190" t="str">
        <f t="shared" si="139"/>
        <v/>
      </c>
      <c r="BO101" s="190" t="str">
        <f t="shared" si="139"/>
        <v/>
      </c>
      <c r="BP101" s="190" t="str">
        <f t="shared" si="139"/>
        <v/>
      </c>
      <c r="BQ101" s="190" t="str">
        <f t="shared" si="139"/>
        <v/>
      </c>
      <c r="BR101" s="190" t="str">
        <f t="shared" si="139"/>
        <v/>
      </c>
      <c r="BS101" s="190" t="str">
        <f t="shared" si="139"/>
        <v/>
      </c>
      <c r="BT101" s="190" t="str">
        <f t="shared" si="139"/>
        <v/>
      </c>
      <c r="BU101" s="190" t="str">
        <f t="shared" si="139"/>
        <v/>
      </c>
      <c r="BV101" s="190" t="str">
        <f t="shared" si="139"/>
        <v/>
      </c>
      <c r="BW101" s="190" t="str">
        <f t="shared" si="139"/>
        <v/>
      </c>
      <c r="BX101" s="190" t="str">
        <f t="shared" si="139"/>
        <v/>
      </c>
      <c r="BY101" s="190" t="str">
        <f t="shared" si="139"/>
        <v/>
      </c>
      <c r="BZ101" s="190" t="str">
        <f t="shared" si="139"/>
        <v/>
      </c>
      <c r="CA101" s="190" t="str">
        <f t="shared" si="139"/>
        <v/>
      </c>
      <c r="CB101" s="190" t="str">
        <f t="shared" si="139"/>
        <v/>
      </c>
      <c r="CC101" s="190" t="str">
        <f t="shared" si="139"/>
        <v/>
      </c>
      <c r="CD101" s="190" t="str">
        <f t="shared" si="139"/>
        <v/>
      </c>
      <c r="CE101" s="190" t="str">
        <f t="shared" si="139"/>
        <v/>
      </c>
      <c r="CF101" s="190" t="str">
        <f t="shared" si="139"/>
        <v/>
      </c>
      <c r="CG101" s="190" t="str">
        <f t="shared" si="139"/>
        <v/>
      </c>
      <c r="CH101" s="190" t="str">
        <f t="shared" si="139"/>
        <v/>
      </c>
      <c r="CI101" s="190" t="str">
        <f t="shared" si="139"/>
        <v/>
      </c>
      <c r="CJ101" s="190" t="str">
        <f t="shared" si="139"/>
        <v/>
      </c>
      <c r="CK101" s="190" t="str">
        <f t="shared" si="139"/>
        <v/>
      </c>
      <c r="CL101" s="190" t="str">
        <f t="shared" si="139"/>
        <v/>
      </c>
      <c r="CM101" s="190" t="str">
        <f t="shared" si="139"/>
        <v/>
      </c>
      <c r="CN101" s="190" t="str">
        <f t="shared" si="139"/>
        <v/>
      </c>
      <c r="CO101" s="190" t="str">
        <f t="shared" si="139"/>
        <v/>
      </c>
      <c r="CP101" s="190" t="str">
        <f t="shared" si="139"/>
        <v/>
      </c>
      <c r="CQ101" s="190" t="str">
        <f t="shared" si="139"/>
        <v/>
      </c>
      <c r="CR101" s="190" t="str">
        <f t="shared" si="139"/>
        <v/>
      </c>
      <c r="CS101" s="190" t="str">
        <f t="shared" si="139"/>
        <v/>
      </c>
      <c r="CT101" s="190" t="str">
        <f t="shared" si="139"/>
        <v/>
      </c>
      <c r="CU101" s="190" t="str">
        <f t="shared" si="139"/>
        <v/>
      </c>
      <c r="CV101" s="190" t="str">
        <f t="shared" si="137"/>
        <v/>
      </c>
      <c r="CW101" s="190" t="str">
        <f t="shared" si="137"/>
        <v/>
      </c>
      <c r="CX101" s="190" t="str">
        <f t="shared" si="137"/>
        <v/>
      </c>
      <c r="CY101" s="190" t="str">
        <f t="shared" si="137"/>
        <v/>
      </c>
      <c r="CZ101" s="190" t="str">
        <f t="shared" si="137"/>
        <v/>
      </c>
      <c r="DA101" s="190" t="str">
        <f t="shared" si="137"/>
        <v/>
      </c>
      <c r="DB101" s="190" t="str">
        <f t="shared" si="137"/>
        <v/>
      </c>
      <c r="DC101" s="190" t="str">
        <f t="shared" si="137"/>
        <v/>
      </c>
      <c r="DD101" s="190" t="str">
        <f t="shared" si="137"/>
        <v/>
      </c>
      <c r="DE101" s="190" t="str">
        <f t="shared" si="137"/>
        <v/>
      </c>
      <c r="DF101" s="190" t="str">
        <f t="shared" si="137"/>
        <v/>
      </c>
      <c r="DG101" s="190" t="str">
        <f t="shared" si="137"/>
        <v/>
      </c>
      <c r="DH101" s="190" t="str">
        <f t="shared" si="137"/>
        <v/>
      </c>
      <c r="DI101" s="190" t="str">
        <f t="shared" si="137"/>
        <v/>
      </c>
      <c r="DJ101" s="190" t="str">
        <f t="shared" si="137"/>
        <v/>
      </c>
      <c r="DK101" s="190" t="str">
        <f t="shared" si="137"/>
        <v/>
      </c>
      <c r="DL101" s="190" t="str">
        <f t="shared" si="137"/>
        <v/>
      </c>
      <c r="DM101" s="190" t="str">
        <f t="shared" si="137"/>
        <v/>
      </c>
      <c r="DN101" s="190" t="str">
        <f t="shared" si="137"/>
        <v/>
      </c>
      <c r="DO101" s="190" t="str">
        <f t="shared" si="137"/>
        <v/>
      </c>
      <c r="DP101" s="190" t="str">
        <f t="shared" si="137"/>
        <v/>
      </c>
      <c r="DQ101" s="190" t="str">
        <f t="shared" si="137"/>
        <v/>
      </c>
      <c r="DR101" s="190" t="str">
        <f t="shared" si="137"/>
        <v/>
      </c>
      <c r="DS101" s="190" t="str">
        <f t="shared" si="137"/>
        <v/>
      </c>
      <c r="DT101" s="190" t="str">
        <f t="shared" si="137"/>
        <v/>
      </c>
      <c r="DU101" s="190" t="str">
        <f t="shared" si="137"/>
        <v/>
      </c>
      <c r="DV101" s="190" t="str">
        <f t="shared" si="137"/>
        <v/>
      </c>
      <c r="DW101" s="190" t="str">
        <f t="shared" si="137"/>
        <v/>
      </c>
      <c r="DX101" s="190" t="str">
        <f t="shared" si="137"/>
        <v/>
      </c>
      <c r="DY101" s="190" t="str">
        <f t="shared" si="137"/>
        <v/>
      </c>
      <c r="DZ101" s="190" t="str">
        <f t="shared" si="137"/>
        <v/>
      </c>
      <c r="EA101" s="190" t="str">
        <f t="shared" si="137"/>
        <v/>
      </c>
      <c r="EB101" s="190" t="str">
        <f t="shared" si="137"/>
        <v/>
      </c>
      <c r="EC101" s="190" t="str">
        <f t="shared" si="137"/>
        <v/>
      </c>
      <c r="ED101" s="190" t="str">
        <f t="shared" si="137"/>
        <v/>
      </c>
      <c r="EE101" s="206" t="str">
        <f t="shared" si="105"/>
        <v/>
      </c>
      <c r="EF101" s="207" t="e">
        <f t="shared" si="133"/>
        <v>#N/A</v>
      </c>
      <c r="EG101" s="207" t="e">
        <f t="shared" si="133"/>
        <v>#N/A</v>
      </c>
      <c r="EH101" s="207" t="e">
        <f t="shared" si="133"/>
        <v>#N/A</v>
      </c>
      <c r="EI101" s="207" t="e">
        <f t="shared" si="133"/>
        <v>#N/A</v>
      </c>
      <c r="EJ101" s="207" t="e">
        <f t="shared" si="133"/>
        <v>#N/A</v>
      </c>
      <c r="EK101" s="207" t="e">
        <f t="shared" si="133"/>
        <v>#N/A</v>
      </c>
      <c r="EL101" s="207" t="e">
        <f t="shared" si="132"/>
        <v>#N/A</v>
      </c>
      <c r="EM101" s="207" t="e">
        <f t="shared" si="132"/>
        <v>#N/A</v>
      </c>
      <c r="EN101" s="207" t="e">
        <f t="shared" si="132"/>
        <v>#N/A</v>
      </c>
      <c r="EO101" s="207" t="e">
        <f t="shared" si="132"/>
        <v>#N/A</v>
      </c>
      <c r="EP101" s="207" t="e">
        <f t="shared" si="132"/>
        <v>#N/A</v>
      </c>
      <c r="EQ101" s="207" t="e">
        <f t="shared" si="132"/>
        <v>#N/A</v>
      </c>
      <c r="ER101" s="207" t="e">
        <f t="shared" si="132"/>
        <v>#N/A</v>
      </c>
      <c r="ES101" s="207" t="e">
        <f t="shared" si="132"/>
        <v>#N/A</v>
      </c>
      <c r="ET101" s="207" t="e">
        <f t="shared" si="132"/>
        <v>#N/A</v>
      </c>
      <c r="EU101" s="207" t="e">
        <f t="shared" si="132"/>
        <v>#N/A</v>
      </c>
      <c r="EV101" s="207" t="e">
        <f t="shared" si="124"/>
        <v>#N/A</v>
      </c>
      <c r="EW101" s="207" t="e">
        <f t="shared" si="124"/>
        <v>#N/A</v>
      </c>
      <c r="EX101" s="207" t="e">
        <f t="shared" si="124"/>
        <v>#N/A</v>
      </c>
      <c r="EY101" s="207" t="e">
        <f t="shared" si="122"/>
        <v>#N/A</v>
      </c>
      <c r="EZ101" s="207" t="e">
        <f t="shared" si="122"/>
        <v>#N/A</v>
      </c>
      <c r="FA101" s="207" t="e">
        <f t="shared" si="122"/>
        <v>#N/A</v>
      </c>
      <c r="FB101" s="207" t="e">
        <f t="shared" si="122"/>
        <v>#N/A</v>
      </c>
      <c r="FC101" s="207" t="e">
        <f t="shared" si="122"/>
        <v>#N/A</v>
      </c>
      <c r="FD101" s="207" t="e">
        <f t="shared" si="122"/>
        <v>#N/A</v>
      </c>
      <c r="FE101" s="207" t="e">
        <f t="shared" si="122"/>
        <v>#N/A</v>
      </c>
      <c r="FF101" s="207" t="e">
        <f t="shared" si="122"/>
        <v>#N/A</v>
      </c>
      <c r="FG101" s="207" t="e">
        <f t="shared" si="122"/>
        <v>#N/A</v>
      </c>
      <c r="FH101" s="207" t="e">
        <f t="shared" si="122"/>
        <v>#N/A</v>
      </c>
      <c r="FI101" s="207" t="e">
        <f t="shared" si="122"/>
        <v>#N/A</v>
      </c>
      <c r="FJ101" s="207" t="e">
        <f t="shared" si="122"/>
        <v>#N/A</v>
      </c>
      <c r="FK101" s="207" t="e">
        <f t="shared" si="108"/>
        <v>#N/A</v>
      </c>
      <c r="FL101" s="207" t="e">
        <f t="shared" si="108"/>
        <v>#N/A</v>
      </c>
      <c r="FM101" s="207" t="e">
        <f t="shared" si="108"/>
        <v>#N/A</v>
      </c>
      <c r="FN101" s="207" t="e">
        <f t="shared" si="108"/>
        <v>#N/A</v>
      </c>
      <c r="FO101" s="207" t="e">
        <f t="shared" si="138"/>
        <v>#N/A</v>
      </c>
      <c r="FP101" s="207" t="e">
        <f t="shared" si="138"/>
        <v>#N/A</v>
      </c>
      <c r="FQ101" s="207" t="e">
        <f t="shared" si="138"/>
        <v>#N/A</v>
      </c>
      <c r="FR101" s="207" t="e">
        <f t="shared" si="138"/>
        <v>#N/A</v>
      </c>
      <c r="FS101" s="207" t="e">
        <f t="shared" si="76"/>
        <v>#N/A</v>
      </c>
      <c r="FT101" s="207" t="e">
        <f t="shared" si="76"/>
        <v>#N/A</v>
      </c>
      <c r="FU101" s="207" t="e">
        <f t="shared" si="76"/>
        <v>#N/A</v>
      </c>
      <c r="FV101" s="207" t="e">
        <f t="shared" si="76"/>
        <v>#N/A</v>
      </c>
      <c r="FW101" s="207" t="e">
        <f t="shared" si="74"/>
        <v>#N/A</v>
      </c>
      <c r="FX101" s="207" t="e">
        <f t="shared" si="74"/>
        <v>#N/A</v>
      </c>
      <c r="FY101" s="207" t="e">
        <f t="shared" si="74"/>
        <v>#N/A</v>
      </c>
      <c r="FZ101" s="207" t="e">
        <f t="shared" si="74"/>
        <v>#N/A</v>
      </c>
      <c r="GA101" s="207" t="e">
        <f t="shared" si="74"/>
        <v>#N/A</v>
      </c>
      <c r="GB101" s="207" t="e">
        <f t="shared" si="74"/>
        <v>#N/A</v>
      </c>
      <c r="GC101" s="207" t="e">
        <f t="shared" si="74"/>
        <v>#N/A</v>
      </c>
      <c r="GD101" s="207" t="e">
        <f t="shared" si="74"/>
        <v>#N/A</v>
      </c>
      <c r="GE101" s="207" t="e">
        <f t="shared" si="74"/>
        <v>#N/A</v>
      </c>
      <c r="GF101" s="207" t="e">
        <f t="shared" si="74"/>
        <v>#N/A</v>
      </c>
      <c r="GG101" s="207" t="e">
        <f t="shared" si="74"/>
        <v>#N/A</v>
      </c>
      <c r="GH101" s="207" t="e">
        <f t="shared" si="74"/>
        <v>#N/A</v>
      </c>
      <c r="GI101" s="207" t="e">
        <f t="shared" si="74"/>
        <v>#N/A</v>
      </c>
      <c r="GJ101" s="207" t="e">
        <f t="shared" si="74"/>
        <v>#N/A</v>
      </c>
      <c r="GK101" s="207" t="e">
        <f t="shared" si="74"/>
        <v>#N/A</v>
      </c>
      <c r="GL101" s="207" t="e">
        <f t="shared" si="128"/>
        <v>#N/A</v>
      </c>
      <c r="GM101" s="207" t="e">
        <f t="shared" si="128"/>
        <v>#N/A</v>
      </c>
      <c r="GN101" s="207" t="e">
        <f t="shared" si="128"/>
        <v>#N/A</v>
      </c>
      <c r="GO101" s="207" t="e">
        <f t="shared" si="120"/>
        <v>#N/A</v>
      </c>
      <c r="GP101" s="207" t="e">
        <f t="shared" si="120"/>
        <v>#N/A</v>
      </c>
      <c r="GQ101" s="207" t="e">
        <f t="shared" si="118"/>
        <v>#N/A</v>
      </c>
      <c r="GR101" s="207" t="e">
        <f t="shared" si="118"/>
        <v>#N/A</v>
      </c>
      <c r="GS101" s="207" t="e">
        <f t="shared" si="118"/>
        <v>#N/A</v>
      </c>
      <c r="GT101" s="207" t="e">
        <f t="shared" si="118"/>
        <v>#N/A</v>
      </c>
      <c r="GU101" s="207" t="e">
        <f t="shared" si="118"/>
        <v>#N/A</v>
      </c>
      <c r="GV101" s="207" t="e">
        <f t="shared" si="118"/>
        <v>#N/A</v>
      </c>
      <c r="GW101" s="207" t="e">
        <f t="shared" si="118"/>
        <v>#N/A</v>
      </c>
      <c r="GX101" s="207" t="e">
        <f t="shared" si="118"/>
        <v>#N/A</v>
      </c>
      <c r="GY101" s="207" t="e">
        <f t="shared" si="118"/>
        <v>#N/A</v>
      </c>
      <c r="GZ101" s="207" t="e">
        <f t="shared" si="118"/>
        <v>#N/A</v>
      </c>
      <c r="HA101" s="207" t="e">
        <f t="shared" si="118"/>
        <v>#N/A</v>
      </c>
      <c r="HB101" s="207" t="e">
        <f t="shared" si="106"/>
        <v>#N/A</v>
      </c>
      <c r="HC101" s="207" t="e">
        <f t="shared" si="106"/>
        <v>#N/A</v>
      </c>
      <c r="HD101" s="207" t="e">
        <f t="shared" si="98"/>
        <v>#N/A</v>
      </c>
      <c r="HE101" s="207" t="e">
        <f t="shared" si="98"/>
        <v>#N/A</v>
      </c>
      <c r="HF101" s="207" t="e">
        <f t="shared" si="98"/>
        <v>#N/A</v>
      </c>
      <c r="HG101" s="207" t="e">
        <f t="shared" si="98"/>
        <v>#N/A</v>
      </c>
      <c r="HH101" s="207" t="e">
        <f t="shared" si="98"/>
        <v>#N/A</v>
      </c>
      <c r="HI101" s="207" t="e">
        <f t="shared" si="98"/>
        <v>#N/A</v>
      </c>
      <c r="HJ101" s="207" t="e">
        <f t="shared" si="98"/>
        <v>#N/A</v>
      </c>
      <c r="HK101" s="207" t="e">
        <f t="shared" si="98"/>
        <v>#N/A</v>
      </c>
      <c r="HL101" s="207" t="e">
        <f t="shared" si="98"/>
        <v>#N/A</v>
      </c>
      <c r="HM101" s="207" t="e">
        <f t="shared" si="98"/>
        <v>#N/A</v>
      </c>
      <c r="HN101" s="207" t="e">
        <f t="shared" si="98"/>
        <v>#N/A</v>
      </c>
      <c r="HO101" s="207" t="e">
        <f t="shared" si="98"/>
        <v>#N/A</v>
      </c>
      <c r="HP101" s="207" t="e">
        <f t="shared" si="127"/>
        <v>#N/A</v>
      </c>
      <c r="HQ101" s="207" t="e">
        <f t="shared" si="107"/>
        <v>#N/A</v>
      </c>
      <c r="HR101" s="207" t="e">
        <f t="shared" si="107"/>
        <v>#N/A</v>
      </c>
      <c r="HS101" s="207" t="e">
        <f t="shared" si="107"/>
        <v>#N/A</v>
      </c>
      <c r="HT101" s="207" t="e">
        <f t="shared" si="107"/>
        <v>#N/A</v>
      </c>
      <c r="HU101" s="207" t="e">
        <f t="shared" si="107"/>
        <v>#N/A</v>
      </c>
      <c r="HV101" s="207" t="e">
        <f t="shared" si="81"/>
        <v>#N/A</v>
      </c>
      <c r="HW101" s="207" t="e">
        <f t="shared" si="79"/>
        <v>#N/A</v>
      </c>
      <c r="HX101" s="207" t="e">
        <f t="shared" si="66"/>
        <v>#N/A</v>
      </c>
      <c r="HY101" s="207" t="e">
        <f t="shared" si="63"/>
        <v>#N/A</v>
      </c>
      <c r="HZ101" s="207" t="e">
        <f t="shared" si="63"/>
        <v>#N/A</v>
      </c>
      <c r="IA101" s="207" t="e">
        <f t="shared" si="63"/>
        <v>#N/A</v>
      </c>
      <c r="IB101" s="207" t="e">
        <f t="shared" si="63"/>
        <v>#N/A</v>
      </c>
    </row>
    <row r="102" spans="1:236" hidden="1" x14ac:dyDescent="0.25">
      <c r="A102" s="22">
        <v>99</v>
      </c>
      <c r="B102" s="124"/>
      <c r="C102" s="124"/>
      <c r="D102" s="124"/>
      <c r="E102" s="119" t="str">
        <f t="shared" si="99"/>
        <v/>
      </c>
      <c r="F102" s="23" t="str">
        <f t="shared" si="100"/>
        <v/>
      </c>
      <c r="G102" s="24" t="str">
        <f t="shared" si="101"/>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91"/>
        <v/>
      </c>
      <c r="K102" s="26"/>
      <c r="L102" s="24" t="str">
        <f>IF(OR(F102="",K102=""),"",MATCH(K102,Confidence!$A$1:$A$10,0))</f>
        <v/>
      </c>
      <c r="M102" s="27" t="str">
        <f t="shared" si="92"/>
        <v/>
      </c>
      <c r="N102" s="27" t="str">
        <f t="shared" si="93"/>
        <v/>
      </c>
      <c r="O102" s="24"/>
      <c r="P102" s="111" t="str">
        <f t="shared" si="94"/>
        <v/>
      </c>
      <c r="Q102" s="111" t="str">
        <f t="shared" si="95"/>
        <v/>
      </c>
      <c r="R102" s="39" t="str">
        <f t="shared" si="96"/>
        <v/>
      </c>
      <c r="S102" s="124"/>
      <c r="T102" s="218" t="str">
        <f>IF(AND(B102&gt;0,C102&gt;0,D102&gt;0,M102&gt;0,N102&gt;0,S102&gt;0,NOT(K102="")),ABS(VLOOKUP($S$1,VLookups!$A$28:$B$29,2,FALSE)-_xlfn.BETA.DIST(S102,IF(G102="L",N102,M102),IF(G102="L",M102,N102),TRUE,B102,D102)),"")</f>
        <v/>
      </c>
      <c r="U102" s="121" t="str">
        <f>IF(OR($M102="",$N102=""),"",_xlfn.BETA.INV(ABS(VLOOKUP($S$1,VLookups!$A$28:$B$29,2,FALSE)-U$3),IF($G102="L",$N102,$M102),IF($G102="L",$M102,$N102),$B102,$D102))</f>
        <v/>
      </c>
      <c r="V102" s="122" t="str">
        <f>IF(OR($M102="",$N102=""),"",_xlfn.BETA.INV(ABS(VLOOKUP($S$1,VLookups!$A$28:$B$29,2,FALSE)-V$3),IF($G102="L",$N102,$M102),IF($G102="L",$M102,$N102),$B102,$D102))</f>
        <v/>
      </c>
      <c r="W102" s="121" t="str">
        <f>IF(OR($M102="",$N102=""),"",_xlfn.BETA.INV(ABS(VLOOKUP($S$1,VLookups!$A$28:$B$29,2,FALSE)-W$3),IF($G102="L",$N102,$M102),IF($G102="L",$M102,$N102),$B102,$D102))</f>
        <v/>
      </c>
      <c r="X102" s="122" t="str">
        <f>IF(OR($M102="",$N102=""),"",_xlfn.BETA.INV(ABS(VLOOKUP($S$1,VLookups!$A$28:$B$29,2,FALSE)-X$3),IF($G102="L",$N102,$M102),IF($G102="L",$M102,$N102),$B102,$D102))</f>
        <v/>
      </c>
      <c r="Y102" s="121" t="str">
        <f>IF(OR($M102="",$N102=""),"",_xlfn.BETA.INV(ABS(VLOOKUP($S$1,VLookups!$A$28:$B$29,2,FALSE)-Y$3),IF($G102="L",$N102,$M102),IF($G102="L",$M102,$N102),$B102,$D102))</f>
        <v/>
      </c>
      <c r="Z102" s="122" t="str">
        <f>IF(OR($M102="",$N102=""),"",_xlfn.BETA.INV(ABS(VLOOKUP($S$1,VLookups!$A$28:$B$29,2,FALSE)-Z$3),IF($G102="L",$N102,$M102),IF($G102="L",$M102,$N102),$B102,$D102))</f>
        <v/>
      </c>
      <c r="AA102" s="121" t="str">
        <f>IF(OR($M102="",$N102=""),"",_xlfn.BETA.INV(ABS(VLOOKUP($S$1,VLookups!$A$28:$B$29,2,FALSE)-AA$3),IF($G102="L",$N102,$M102),IF($G102="L",$M102,$N102),$B102,$D102))</f>
        <v/>
      </c>
      <c r="AB102" s="122" t="str">
        <f>IF(OR($M102="",$N102=""),"",_xlfn.BETA.INV(ABS(VLOOKUP($S$1,VLookups!$A$28:$B$29,2,FALSE)-AB$3),IF($G102="L",$N102,$M102),IF($G102="L",$M102,$N102),$B102,$D102))</f>
        <v/>
      </c>
      <c r="AC102" s="121" t="str">
        <f>IF(OR($M102="",$N102=""),"",_xlfn.BETA.INV(ABS(VLOOKUP($S$1,VLookups!$A$28:$B$29,2,FALSE)-AC$3),IF($G102="L",$N102,$M102),IF($G102="L",$M102,$N102),$B102,$D102))</f>
        <v/>
      </c>
      <c r="AD102" s="122" t="str">
        <f>IF(OR($M102="",$N102=""),"",_xlfn.BETA.INV(ABS(VLOOKUP($S$1,VLookups!$A$28:$B$29,2,FALSE)-AD$3),IF($G102="L",$N102,$M102),IF($G102="L",$M102,$N102),$B102,$D102))</f>
        <v/>
      </c>
      <c r="AE102" s="121" t="str">
        <f>IF(OR($M102="",$N102=""),"",_xlfn.BETA.INV(ABS(VLOOKUP($S$1,VLookups!$A$28:$B$29,2,FALSE)-AE$3),IF($G102="L",$N102,$M102),IF($G102="L",$M102,$N102),$B102,$D102))</f>
        <v/>
      </c>
      <c r="AF102" s="122" t="str">
        <f>IF(OR($M102="",$N102=""),"",_xlfn.BETA.INV(ABS(VLOOKUP($S$1,VLookups!$A$28:$B$29,2,FALSE)-AF$3),IF($G102="L",$N102,$M102),IF($G102="L",$M102,$N102),$B102,$D102))</f>
        <v/>
      </c>
      <c r="AG102" s="17"/>
      <c r="AH102" s="208" t="str">
        <f t="shared" si="102"/>
        <v/>
      </c>
      <c r="AI102" s="206" t="str">
        <f t="shared" si="103"/>
        <v/>
      </c>
      <c r="AJ102" s="190" t="str">
        <f t="shared" si="139"/>
        <v/>
      </c>
      <c r="AK102" s="190" t="str">
        <f t="shared" si="139"/>
        <v/>
      </c>
      <c r="AL102" s="190" t="str">
        <f t="shared" si="139"/>
        <v/>
      </c>
      <c r="AM102" s="190" t="str">
        <f t="shared" si="139"/>
        <v/>
      </c>
      <c r="AN102" s="190" t="str">
        <f t="shared" si="139"/>
        <v/>
      </c>
      <c r="AO102" s="190" t="str">
        <f t="shared" si="139"/>
        <v/>
      </c>
      <c r="AP102" s="190" t="str">
        <f t="shared" si="139"/>
        <v/>
      </c>
      <c r="AQ102" s="190" t="str">
        <f t="shared" si="139"/>
        <v/>
      </c>
      <c r="AR102" s="190" t="str">
        <f t="shared" si="139"/>
        <v/>
      </c>
      <c r="AS102" s="190" t="str">
        <f t="shared" si="139"/>
        <v/>
      </c>
      <c r="AT102" s="190" t="str">
        <f t="shared" si="139"/>
        <v/>
      </c>
      <c r="AU102" s="190" t="str">
        <f t="shared" si="139"/>
        <v/>
      </c>
      <c r="AV102" s="190" t="str">
        <f t="shared" si="139"/>
        <v/>
      </c>
      <c r="AW102" s="190" t="str">
        <f t="shared" si="139"/>
        <v/>
      </c>
      <c r="AX102" s="190" t="str">
        <f t="shared" si="139"/>
        <v/>
      </c>
      <c r="AY102" s="190" t="str">
        <f t="shared" si="139"/>
        <v/>
      </c>
      <c r="AZ102" s="190" t="str">
        <f t="shared" si="139"/>
        <v/>
      </c>
      <c r="BA102" s="190" t="str">
        <f t="shared" si="139"/>
        <v/>
      </c>
      <c r="BB102" s="190" t="str">
        <f t="shared" si="139"/>
        <v/>
      </c>
      <c r="BC102" s="190" t="str">
        <f t="shared" si="139"/>
        <v/>
      </c>
      <c r="BD102" s="190" t="str">
        <f t="shared" si="139"/>
        <v/>
      </c>
      <c r="BE102" s="190" t="str">
        <f t="shared" si="139"/>
        <v/>
      </c>
      <c r="BF102" s="190" t="str">
        <f t="shared" si="139"/>
        <v/>
      </c>
      <c r="BG102" s="190" t="str">
        <f t="shared" si="139"/>
        <v/>
      </c>
      <c r="BH102" s="190" t="str">
        <f t="shared" si="139"/>
        <v/>
      </c>
      <c r="BI102" s="190" t="str">
        <f t="shared" si="139"/>
        <v/>
      </c>
      <c r="BJ102" s="190" t="str">
        <f t="shared" si="139"/>
        <v/>
      </c>
      <c r="BK102" s="190" t="str">
        <f t="shared" si="139"/>
        <v/>
      </c>
      <c r="BL102" s="190" t="str">
        <f t="shared" si="139"/>
        <v/>
      </c>
      <c r="BM102" s="190" t="str">
        <f t="shared" si="139"/>
        <v/>
      </c>
      <c r="BN102" s="190" t="str">
        <f t="shared" si="139"/>
        <v/>
      </c>
      <c r="BO102" s="190" t="str">
        <f t="shared" si="139"/>
        <v/>
      </c>
      <c r="BP102" s="190" t="str">
        <f t="shared" si="139"/>
        <v/>
      </c>
      <c r="BQ102" s="190" t="str">
        <f t="shared" si="139"/>
        <v/>
      </c>
      <c r="BR102" s="190" t="str">
        <f t="shared" si="139"/>
        <v/>
      </c>
      <c r="BS102" s="190" t="str">
        <f t="shared" si="139"/>
        <v/>
      </c>
      <c r="BT102" s="190" t="str">
        <f t="shared" si="139"/>
        <v/>
      </c>
      <c r="BU102" s="190" t="str">
        <f t="shared" si="139"/>
        <v/>
      </c>
      <c r="BV102" s="190" t="str">
        <f t="shared" si="139"/>
        <v/>
      </c>
      <c r="BW102" s="190" t="str">
        <f t="shared" si="139"/>
        <v/>
      </c>
      <c r="BX102" s="190" t="str">
        <f t="shared" si="139"/>
        <v/>
      </c>
      <c r="BY102" s="190" t="str">
        <f t="shared" si="139"/>
        <v/>
      </c>
      <c r="BZ102" s="190" t="str">
        <f t="shared" si="139"/>
        <v/>
      </c>
      <c r="CA102" s="190" t="str">
        <f t="shared" si="139"/>
        <v/>
      </c>
      <c r="CB102" s="190" t="str">
        <f t="shared" si="139"/>
        <v/>
      </c>
      <c r="CC102" s="190" t="str">
        <f t="shared" si="139"/>
        <v/>
      </c>
      <c r="CD102" s="190" t="str">
        <f t="shared" si="139"/>
        <v/>
      </c>
      <c r="CE102" s="190" t="str">
        <f t="shared" si="139"/>
        <v/>
      </c>
      <c r="CF102" s="190" t="str">
        <f t="shared" si="139"/>
        <v/>
      </c>
      <c r="CG102" s="190" t="str">
        <f t="shared" si="139"/>
        <v/>
      </c>
      <c r="CH102" s="190" t="str">
        <f t="shared" si="139"/>
        <v/>
      </c>
      <c r="CI102" s="190" t="str">
        <f t="shared" si="139"/>
        <v/>
      </c>
      <c r="CJ102" s="190" t="str">
        <f t="shared" si="139"/>
        <v/>
      </c>
      <c r="CK102" s="190" t="str">
        <f t="shared" si="139"/>
        <v/>
      </c>
      <c r="CL102" s="190" t="str">
        <f t="shared" si="139"/>
        <v/>
      </c>
      <c r="CM102" s="190" t="str">
        <f t="shared" si="139"/>
        <v/>
      </c>
      <c r="CN102" s="190" t="str">
        <f t="shared" si="139"/>
        <v/>
      </c>
      <c r="CO102" s="190" t="str">
        <f t="shared" si="139"/>
        <v/>
      </c>
      <c r="CP102" s="190" t="str">
        <f t="shared" si="139"/>
        <v/>
      </c>
      <c r="CQ102" s="190" t="str">
        <f t="shared" si="139"/>
        <v/>
      </c>
      <c r="CR102" s="190" t="str">
        <f t="shared" si="139"/>
        <v/>
      </c>
      <c r="CS102" s="190" t="str">
        <f t="shared" si="139"/>
        <v/>
      </c>
      <c r="CT102" s="190" t="str">
        <f t="shared" si="139"/>
        <v/>
      </c>
      <c r="CU102" s="190" t="str">
        <f t="shared" si="139"/>
        <v/>
      </c>
      <c r="CV102" s="190" t="str">
        <f t="shared" si="137"/>
        <v/>
      </c>
      <c r="CW102" s="190" t="str">
        <f t="shared" si="137"/>
        <v/>
      </c>
      <c r="CX102" s="190" t="str">
        <f t="shared" si="137"/>
        <v/>
      </c>
      <c r="CY102" s="190" t="str">
        <f t="shared" si="137"/>
        <v/>
      </c>
      <c r="CZ102" s="190" t="str">
        <f t="shared" si="137"/>
        <v/>
      </c>
      <c r="DA102" s="190" t="str">
        <f t="shared" si="137"/>
        <v/>
      </c>
      <c r="DB102" s="190" t="str">
        <f t="shared" si="137"/>
        <v/>
      </c>
      <c r="DC102" s="190" t="str">
        <f t="shared" si="137"/>
        <v/>
      </c>
      <c r="DD102" s="190" t="str">
        <f t="shared" si="137"/>
        <v/>
      </c>
      <c r="DE102" s="190" t="str">
        <f t="shared" si="137"/>
        <v/>
      </c>
      <c r="DF102" s="190" t="str">
        <f t="shared" si="137"/>
        <v/>
      </c>
      <c r="DG102" s="190" t="str">
        <f t="shared" si="137"/>
        <v/>
      </c>
      <c r="DH102" s="190" t="str">
        <f t="shared" si="137"/>
        <v/>
      </c>
      <c r="DI102" s="190" t="str">
        <f t="shared" si="137"/>
        <v/>
      </c>
      <c r="DJ102" s="190" t="str">
        <f t="shared" si="137"/>
        <v/>
      </c>
      <c r="DK102" s="190" t="str">
        <f t="shared" si="137"/>
        <v/>
      </c>
      <c r="DL102" s="190" t="str">
        <f t="shared" si="137"/>
        <v/>
      </c>
      <c r="DM102" s="190" t="str">
        <f t="shared" si="137"/>
        <v/>
      </c>
      <c r="DN102" s="190" t="str">
        <f t="shared" si="137"/>
        <v/>
      </c>
      <c r="DO102" s="190" t="str">
        <f t="shared" si="137"/>
        <v/>
      </c>
      <c r="DP102" s="190" t="str">
        <f t="shared" si="137"/>
        <v/>
      </c>
      <c r="DQ102" s="190" t="str">
        <f t="shared" si="137"/>
        <v/>
      </c>
      <c r="DR102" s="190" t="str">
        <f t="shared" si="137"/>
        <v/>
      </c>
      <c r="DS102" s="190" t="str">
        <f t="shared" si="137"/>
        <v/>
      </c>
      <c r="DT102" s="190" t="str">
        <f t="shared" si="137"/>
        <v/>
      </c>
      <c r="DU102" s="190" t="str">
        <f t="shared" si="137"/>
        <v/>
      </c>
      <c r="DV102" s="190" t="str">
        <f t="shared" si="137"/>
        <v/>
      </c>
      <c r="DW102" s="190" t="str">
        <f t="shared" si="137"/>
        <v/>
      </c>
      <c r="DX102" s="190" t="str">
        <f t="shared" si="137"/>
        <v/>
      </c>
      <c r="DY102" s="190" t="str">
        <f t="shared" si="137"/>
        <v/>
      </c>
      <c r="DZ102" s="190" t="str">
        <f t="shared" si="137"/>
        <v/>
      </c>
      <c r="EA102" s="190" t="str">
        <f t="shared" si="137"/>
        <v/>
      </c>
      <c r="EB102" s="190" t="str">
        <f t="shared" si="137"/>
        <v/>
      </c>
      <c r="EC102" s="190" t="str">
        <f t="shared" si="137"/>
        <v/>
      </c>
      <c r="ED102" s="190" t="str">
        <f t="shared" si="137"/>
        <v/>
      </c>
      <c r="EE102" s="206" t="str">
        <f t="shared" si="105"/>
        <v/>
      </c>
      <c r="EF102" s="207" t="e">
        <f t="shared" si="133"/>
        <v>#N/A</v>
      </c>
      <c r="EG102" s="207" t="e">
        <f t="shared" si="133"/>
        <v>#N/A</v>
      </c>
      <c r="EH102" s="207" t="e">
        <f t="shared" si="133"/>
        <v>#N/A</v>
      </c>
      <c r="EI102" s="207" t="e">
        <f t="shared" si="133"/>
        <v>#N/A</v>
      </c>
      <c r="EJ102" s="207" t="e">
        <f t="shared" si="133"/>
        <v>#N/A</v>
      </c>
      <c r="EK102" s="207" t="e">
        <f t="shared" si="133"/>
        <v>#N/A</v>
      </c>
      <c r="EL102" s="207" t="e">
        <f t="shared" si="132"/>
        <v>#N/A</v>
      </c>
      <c r="EM102" s="207" t="e">
        <f t="shared" si="132"/>
        <v>#N/A</v>
      </c>
      <c r="EN102" s="207" t="e">
        <f t="shared" si="132"/>
        <v>#N/A</v>
      </c>
      <c r="EO102" s="207" t="e">
        <f t="shared" si="132"/>
        <v>#N/A</v>
      </c>
      <c r="EP102" s="207" t="e">
        <f t="shared" si="132"/>
        <v>#N/A</v>
      </c>
      <c r="EQ102" s="207" t="e">
        <f t="shared" si="132"/>
        <v>#N/A</v>
      </c>
      <c r="ER102" s="207" t="e">
        <f t="shared" si="132"/>
        <v>#N/A</v>
      </c>
      <c r="ES102" s="207" t="e">
        <f t="shared" si="132"/>
        <v>#N/A</v>
      </c>
      <c r="ET102" s="207" t="e">
        <f t="shared" si="132"/>
        <v>#N/A</v>
      </c>
      <c r="EU102" s="207" t="e">
        <f t="shared" si="132"/>
        <v>#N/A</v>
      </c>
      <c r="EV102" s="207" t="e">
        <f t="shared" si="124"/>
        <v>#N/A</v>
      </c>
      <c r="EW102" s="207" t="e">
        <f t="shared" si="124"/>
        <v>#N/A</v>
      </c>
      <c r="EX102" s="207" t="e">
        <f t="shared" si="124"/>
        <v>#N/A</v>
      </c>
      <c r="EY102" s="207" t="e">
        <f t="shared" si="122"/>
        <v>#N/A</v>
      </c>
      <c r="EZ102" s="207" t="e">
        <f t="shared" si="122"/>
        <v>#N/A</v>
      </c>
      <c r="FA102" s="207" t="e">
        <f t="shared" si="122"/>
        <v>#N/A</v>
      </c>
      <c r="FB102" s="207" t="e">
        <f t="shared" si="122"/>
        <v>#N/A</v>
      </c>
      <c r="FC102" s="207" t="e">
        <f t="shared" si="122"/>
        <v>#N/A</v>
      </c>
      <c r="FD102" s="207" t="e">
        <f t="shared" si="122"/>
        <v>#N/A</v>
      </c>
      <c r="FE102" s="207" t="e">
        <f t="shared" si="122"/>
        <v>#N/A</v>
      </c>
      <c r="FF102" s="207" t="e">
        <f t="shared" si="122"/>
        <v>#N/A</v>
      </c>
      <c r="FG102" s="207" t="e">
        <f t="shared" si="122"/>
        <v>#N/A</v>
      </c>
      <c r="FH102" s="207" t="e">
        <f t="shared" si="122"/>
        <v>#N/A</v>
      </c>
      <c r="FI102" s="207" t="e">
        <f t="shared" si="122"/>
        <v>#N/A</v>
      </c>
      <c r="FJ102" s="207" t="e">
        <f t="shared" si="122"/>
        <v>#N/A</v>
      </c>
      <c r="FK102" s="207" t="e">
        <f t="shared" si="108"/>
        <v>#N/A</v>
      </c>
      <c r="FL102" s="207" t="e">
        <f t="shared" si="108"/>
        <v>#N/A</v>
      </c>
      <c r="FM102" s="207" t="e">
        <f t="shared" si="108"/>
        <v>#N/A</v>
      </c>
      <c r="FN102" s="207" t="e">
        <f t="shared" si="108"/>
        <v>#N/A</v>
      </c>
      <c r="FO102" s="207" t="e">
        <f t="shared" si="138"/>
        <v>#N/A</v>
      </c>
      <c r="FP102" s="207" t="e">
        <f t="shared" si="138"/>
        <v>#N/A</v>
      </c>
      <c r="FQ102" s="207" t="e">
        <f t="shared" si="138"/>
        <v>#N/A</v>
      </c>
      <c r="FR102" s="207" t="e">
        <f t="shared" si="138"/>
        <v>#N/A</v>
      </c>
      <c r="FS102" s="207" t="e">
        <f t="shared" si="76"/>
        <v>#N/A</v>
      </c>
      <c r="FT102" s="207" t="e">
        <f t="shared" si="76"/>
        <v>#N/A</v>
      </c>
      <c r="FU102" s="207" t="e">
        <f t="shared" si="76"/>
        <v>#N/A</v>
      </c>
      <c r="FV102" s="207" t="e">
        <f t="shared" si="76"/>
        <v>#N/A</v>
      </c>
      <c r="FW102" s="207" t="e">
        <f t="shared" si="74"/>
        <v>#N/A</v>
      </c>
      <c r="FX102" s="207" t="e">
        <f t="shared" si="74"/>
        <v>#N/A</v>
      </c>
      <c r="FY102" s="207" t="e">
        <f t="shared" si="74"/>
        <v>#N/A</v>
      </c>
      <c r="FZ102" s="207" t="e">
        <f t="shared" si="74"/>
        <v>#N/A</v>
      </c>
      <c r="GA102" s="207" t="e">
        <f t="shared" si="74"/>
        <v>#N/A</v>
      </c>
      <c r="GB102" s="207" t="e">
        <f t="shared" si="74"/>
        <v>#N/A</v>
      </c>
      <c r="GC102" s="207" t="e">
        <f t="shared" si="74"/>
        <v>#N/A</v>
      </c>
      <c r="GD102" s="207" t="e">
        <f t="shared" si="74"/>
        <v>#N/A</v>
      </c>
      <c r="GE102" s="207" t="e">
        <f t="shared" si="74"/>
        <v>#N/A</v>
      </c>
      <c r="GF102" s="207" t="e">
        <f t="shared" si="74"/>
        <v>#N/A</v>
      </c>
      <c r="GG102" s="207" t="e">
        <f t="shared" si="74"/>
        <v>#N/A</v>
      </c>
      <c r="GH102" s="207" t="e">
        <f t="shared" si="74"/>
        <v>#N/A</v>
      </c>
      <c r="GI102" s="207" t="e">
        <f t="shared" si="74"/>
        <v>#N/A</v>
      </c>
      <c r="GJ102" s="207" t="e">
        <f t="shared" si="74"/>
        <v>#N/A</v>
      </c>
      <c r="GK102" s="207" t="e">
        <f t="shared" si="74"/>
        <v>#N/A</v>
      </c>
      <c r="GL102" s="207" t="e">
        <f t="shared" si="128"/>
        <v>#N/A</v>
      </c>
      <c r="GM102" s="207" t="e">
        <f t="shared" si="128"/>
        <v>#N/A</v>
      </c>
      <c r="GN102" s="207" t="e">
        <f t="shared" si="128"/>
        <v>#N/A</v>
      </c>
      <c r="GO102" s="207" t="e">
        <f t="shared" si="120"/>
        <v>#N/A</v>
      </c>
      <c r="GP102" s="207" t="e">
        <f t="shared" si="120"/>
        <v>#N/A</v>
      </c>
      <c r="GQ102" s="207" t="e">
        <f t="shared" si="118"/>
        <v>#N/A</v>
      </c>
      <c r="GR102" s="207" t="e">
        <f t="shared" si="118"/>
        <v>#N/A</v>
      </c>
      <c r="GS102" s="207" t="e">
        <f t="shared" si="118"/>
        <v>#N/A</v>
      </c>
      <c r="GT102" s="207" t="e">
        <f t="shared" si="118"/>
        <v>#N/A</v>
      </c>
      <c r="GU102" s="207" t="e">
        <f t="shared" si="118"/>
        <v>#N/A</v>
      </c>
      <c r="GV102" s="207" t="e">
        <f t="shared" si="118"/>
        <v>#N/A</v>
      </c>
      <c r="GW102" s="207" t="e">
        <f t="shared" si="118"/>
        <v>#N/A</v>
      </c>
      <c r="GX102" s="207" t="e">
        <f t="shared" si="118"/>
        <v>#N/A</v>
      </c>
      <c r="GY102" s="207" t="e">
        <f t="shared" si="118"/>
        <v>#N/A</v>
      </c>
      <c r="GZ102" s="207" t="e">
        <f t="shared" si="118"/>
        <v>#N/A</v>
      </c>
      <c r="HA102" s="207" t="e">
        <f t="shared" si="118"/>
        <v>#N/A</v>
      </c>
      <c r="HB102" s="207" t="e">
        <f t="shared" si="106"/>
        <v>#N/A</v>
      </c>
      <c r="HC102" s="207" t="e">
        <f t="shared" si="106"/>
        <v>#N/A</v>
      </c>
      <c r="HD102" s="207" t="e">
        <f t="shared" si="98"/>
        <v>#N/A</v>
      </c>
      <c r="HE102" s="207" t="e">
        <f t="shared" si="98"/>
        <v>#N/A</v>
      </c>
      <c r="HF102" s="207" t="e">
        <f t="shared" si="98"/>
        <v>#N/A</v>
      </c>
      <c r="HG102" s="207" t="e">
        <f t="shared" si="98"/>
        <v>#N/A</v>
      </c>
      <c r="HH102" s="207" t="e">
        <f t="shared" si="98"/>
        <v>#N/A</v>
      </c>
      <c r="HI102" s="207" t="e">
        <f t="shared" si="98"/>
        <v>#N/A</v>
      </c>
      <c r="HJ102" s="207" t="e">
        <f t="shared" si="98"/>
        <v>#N/A</v>
      </c>
      <c r="HK102" s="207" t="e">
        <f t="shared" si="98"/>
        <v>#N/A</v>
      </c>
      <c r="HL102" s="207" t="e">
        <f t="shared" si="98"/>
        <v>#N/A</v>
      </c>
      <c r="HM102" s="207" t="e">
        <f t="shared" si="98"/>
        <v>#N/A</v>
      </c>
      <c r="HN102" s="207" t="e">
        <f t="shared" si="98"/>
        <v>#N/A</v>
      </c>
      <c r="HO102" s="207" t="e">
        <f t="shared" si="98"/>
        <v>#N/A</v>
      </c>
      <c r="HP102" s="207" t="e">
        <f t="shared" si="127"/>
        <v>#N/A</v>
      </c>
      <c r="HQ102" s="207" t="e">
        <f t="shared" si="107"/>
        <v>#N/A</v>
      </c>
      <c r="HR102" s="207" t="e">
        <f t="shared" si="107"/>
        <v>#N/A</v>
      </c>
      <c r="HS102" s="207" t="e">
        <f t="shared" si="107"/>
        <v>#N/A</v>
      </c>
      <c r="HT102" s="207" t="e">
        <f t="shared" si="107"/>
        <v>#N/A</v>
      </c>
      <c r="HU102" s="207" t="e">
        <f t="shared" si="107"/>
        <v>#N/A</v>
      </c>
      <c r="HV102" s="207" t="e">
        <f t="shared" si="81"/>
        <v>#N/A</v>
      </c>
      <c r="HW102" s="207" t="e">
        <f t="shared" si="79"/>
        <v>#N/A</v>
      </c>
      <c r="HX102" s="207" t="e">
        <f t="shared" si="66"/>
        <v>#N/A</v>
      </c>
      <c r="HY102" s="207" t="e">
        <f t="shared" si="63"/>
        <v>#N/A</v>
      </c>
      <c r="HZ102" s="207" t="e">
        <f t="shared" si="63"/>
        <v>#N/A</v>
      </c>
      <c r="IA102" s="207" t="e">
        <f t="shared" si="63"/>
        <v>#N/A</v>
      </c>
      <c r="IB102" s="207" t="e">
        <f t="shared" si="63"/>
        <v>#N/A</v>
      </c>
    </row>
    <row r="103" spans="1:236" hidden="1" x14ac:dyDescent="0.25">
      <c r="A103" s="22">
        <v>100</v>
      </c>
      <c r="B103" s="124"/>
      <c r="C103" s="124"/>
      <c r="D103" s="124"/>
      <c r="E103" s="119" t="str">
        <f t="shared" si="99"/>
        <v/>
      </c>
      <c r="F103" s="23" t="str">
        <f t="shared" si="100"/>
        <v/>
      </c>
      <c r="G103" s="24" t="str">
        <f t="shared" si="101"/>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91"/>
        <v/>
      </c>
      <c r="K103" s="26"/>
      <c r="L103" s="24" t="str">
        <f>IF(OR(F103="",K103=""),"",MATCH(K103,Confidence!$A$1:$A$10,0))</f>
        <v/>
      </c>
      <c r="M103" s="27" t="str">
        <f t="shared" si="92"/>
        <v/>
      </c>
      <c r="N103" s="27" t="str">
        <f t="shared" si="93"/>
        <v/>
      </c>
      <c r="O103" s="24"/>
      <c r="P103" s="111" t="str">
        <f t="shared" si="94"/>
        <v/>
      </c>
      <c r="Q103" s="111" t="str">
        <f t="shared" si="95"/>
        <v/>
      </c>
      <c r="R103" s="39" t="str">
        <f t="shared" si="96"/>
        <v/>
      </c>
      <c r="S103" s="124"/>
      <c r="T103" s="218" t="str">
        <f>IF(AND(B103&gt;0,C103&gt;0,D103&gt;0,M103&gt;0,N103&gt;0,S103&gt;0,NOT(K103="")),ABS(VLOOKUP($S$1,VLookups!$A$28:$B$29,2,FALSE)-_xlfn.BETA.DIST(S103,IF(G103="L",N103,M103),IF(G103="L",M103,N103),TRUE,B103,D103)),"")</f>
        <v/>
      </c>
      <c r="U103" s="121" t="str">
        <f>IF(OR($M103="",$N103=""),"",_xlfn.BETA.INV(ABS(VLOOKUP($S$1,VLookups!$A$28:$B$29,2,FALSE)-U$3),IF($G103="L",$N103,$M103),IF($G103="L",$M103,$N103),$B103,$D103))</f>
        <v/>
      </c>
      <c r="V103" s="122" t="str">
        <f>IF(OR($M103="",$N103=""),"",_xlfn.BETA.INV(ABS(VLOOKUP($S$1,VLookups!$A$28:$B$29,2,FALSE)-V$3),IF($G103="L",$N103,$M103),IF($G103="L",$M103,$N103),$B103,$D103))</f>
        <v/>
      </c>
      <c r="W103" s="121" t="str">
        <f>IF(OR($M103="",$N103=""),"",_xlfn.BETA.INV(ABS(VLOOKUP($S$1,VLookups!$A$28:$B$29,2,FALSE)-W$3),IF($G103="L",$N103,$M103),IF($G103="L",$M103,$N103),$B103,$D103))</f>
        <v/>
      </c>
      <c r="X103" s="122" t="str">
        <f>IF(OR($M103="",$N103=""),"",_xlfn.BETA.INV(ABS(VLOOKUP($S$1,VLookups!$A$28:$B$29,2,FALSE)-X$3),IF($G103="L",$N103,$M103),IF($G103="L",$M103,$N103),$B103,$D103))</f>
        <v/>
      </c>
      <c r="Y103" s="121" t="str">
        <f>IF(OR($M103="",$N103=""),"",_xlfn.BETA.INV(ABS(VLOOKUP($S$1,VLookups!$A$28:$B$29,2,FALSE)-Y$3),IF($G103="L",$N103,$M103),IF($G103="L",$M103,$N103),$B103,$D103))</f>
        <v/>
      </c>
      <c r="Z103" s="122" t="str">
        <f>IF(OR($M103="",$N103=""),"",_xlfn.BETA.INV(ABS(VLOOKUP($S$1,VLookups!$A$28:$B$29,2,FALSE)-Z$3),IF($G103="L",$N103,$M103),IF($G103="L",$M103,$N103),$B103,$D103))</f>
        <v/>
      </c>
      <c r="AA103" s="121" t="str">
        <f>IF(OR($M103="",$N103=""),"",_xlfn.BETA.INV(ABS(VLOOKUP($S$1,VLookups!$A$28:$B$29,2,FALSE)-AA$3),IF($G103="L",$N103,$M103),IF($G103="L",$M103,$N103),$B103,$D103))</f>
        <v/>
      </c>
      <c r="AB103" s="122" t="str">
        <f>IF(OR($M103="",$N103=""),"",_xlfn.BETA.INV(ABS(VLOOKUP($S$1,VLookups!$A$28:$B$29,2,FALSE)-AB$3),IF($G103="L",$N103,$M103),IF($G103="L",$M103,$N103),$B103,$D103))</f>
        <v/>
      </c>
      <c r="AC103" s="121" t="str">
        <f>IF(OR($M103="",$N103=""),"",_xlfn.BETA.INV(ABS(VLOOKUP($S$1,VLookups!$A$28:$B$29,2,FALSE)-AC$3),IF($G103="L",$N103,$M103),IF($G103="L",$M103,$N103),$B103,$D103))</f>
        <v/>
      </c>
      <c r="AD103" s="122" t="str">
        <f>IF(OR($M103="",$N103=""),"",_xlfn.BETA.INV(ABS(VLOOKUP($S$1,VLookups!$A$28:$B$29,2,FALSE)-AD$3),IF($G103="L",$N103,$M103),IF($G103="L",$M103,$N103),$B103,$D103))</f>
        <v/>
      </c>
      <c r="AE103" s="121" t="str">
        <f>IF(OR($M103="",$N103=""),"",_xlfn.BETA.INV(ABS(VLOOKUP($S$1,VLookups!$A$28:$B$29,2,FALSE)-AE$3),IF($G103="L",$N103,$M103),IF($G103="L",$M103,$N103),$B103,$D103))</f>
        <v/>
      </c>
      <c r="AF103" s="122" t="str">
        <f>IF(OR($M103="",$N103=""),"",_xlfn.BETA.INV(ABS(VLOOKUP($S$1,VLookups!$A$28:$B$29,2,FALSE)-AF$3),IF($G103="L",$N103,$M103),IF($G103="L",$M103,$N103),$B103,$D103))</f>
        <v/>
      </c>
      <c r="AG103" s="17"/>
      <c r="AH103" s="208" t="str">
        <f t="shared" si="102"/>
        <v/>
      </c>
      <c r="AI103" s="206" t="str">
        <f t="shared" si="103"/>
        <v/>
      </c>
      <c r="AJ103" s="190" t="str">
        <f t="shared" si="139"/>
        <v/>
      </c>
      <c r="AK103" s="190" t="str">
        <f t="shared" si="139"/>
        <v/>
      </c>
      <c r="AL103" s="190" t="str">
        <f t="shared" si="139"/>
        <v/>
      </c>
      <c r="AM103" s="190" t="str">
        <f t="shared" si="139"/>
        <v/>
      </c>
      <c r="AN103" s="190" t="str">
        <f t="shared" si="139"/>
        <v/>
      </c>
      <c r="AO103" s="190" t="str">
        <f t="shared" si="139"/>
        <v/>
      </c>
      <c r="AP103" s="190" t="str">
        <f t="shared" si="139"/>
        <v/>
      </c>
      <c r="AQ103" s="190" t="str">
        <f t="shared" si="139"/>
        <v/>
      </c>
      <c r="AR103" s="190" t="str">
        <f t="shared" si="139"/>
        <v/>
      </c>
      <c r="AS103" s="190" t="str">
        <f t="shared" si="139"/>
        <v/>
      </c>
      <c r="AT103" s="190" t="str">
        <f t="shared" si="139"/>
        <v/>
      </c>
      <c r="AU103" s="190" t="str">
        <f t="shared" si="139"/>
        <v/>
      </c>
      <c r="AV103" s="190" t="str">
        <f t="shared" si="139"/>
        <v/>
      </c>
      <c r="AW103" s="190" t="str">
        <f t="shared" si="139"/>
        <v/>
      </c>
      <c r="AX103" s="190" t="str">
        <f t="shared" si="139"/>
        <v/>
      </c>
      <c r="AY103" s="190" t="str">
        <f t="shared" si="139"/>
        <v/>
      </c>
      <c r="AZ103" s="190" t="str">
        <f t="shared" si="139"/>
        <v/>
      </c>
      <c r="BA103" s="190" t="str">
        <f t="shared" si="139"/>
        <v/>
      </c>
      <c r="BB103" s="190" t="str">
        <f t="shared" si="139"/>
        <v/>
      </c>
      <c r="BC103" s="190" t="str">
        <f t="shared" si="139"/>
        <v/>
      </c>
      <c r="BD103" s="190" t="str">
        <f t="shared" si="139"/>
        <v/>
      </c>
      <c r="BE103" s="190" t="str">
        <f t="shared" si="139"/>
        <v/>
      </c>
      <c r="BF103" s="190" t="str">
        <f t="shared" si="139"/>
        <v/>
      </c>
      <c r="BG103" s="190" t="str">
        <f t="shared" si="139"/>
        <v/>
      </c>
      <c r="BH103" s="190" t="str">
        <f t="shared" si="139"/>
        <v/>
      </c>
      <c r="BI103" s="190" t="str">
        <f t="shared" si="139"/>
        <v/>
      </c>
      <c r="BJ103" s="190" t="str">
        <f t="shared" si="139"/>
        <v/>
      </c>
      <c r="BK103" s="190" t="str">
        <f t="shared" si="139"/>
        <v/>
      </c>
      <c r="BL103" s="190" t="str">
        <f t="shared" si="139"/>
        <v/>
      </c>
      <c r="BM103" s="190" t="str">
        <f t="shared" si="139"/>
        <v/>
      </c>
      <c r="BN103" s="190" t="str">
        <f t="shared" si="139"/>
        <v/>
      </c>
      <c r="BO103" s="190" t="str">
        <f t="shared" si="139"/>
        <v/>
      </c>
      <c r="BP103" s="190" t="str">
        <f t="shared" si="139"/>
        <v/>
      </c>
      <c r="BQ103" s="190" t="str">
        <f t="shared" si="139"/>
        <v/>
      </c>
      <c r="BR103" s="190" t="str">
        <f t="shared" si="139"/>
        <v/>
      </c>
      <c r="BS103" s="190" t="str">
        <f t="shared" si="139"/>
        <v/>
      </c>
      <c r="BT103" s="190" t="str">
        <f t="shared" si="139"/>
        <v/>
      </c>
      <c r="BU103" s="190" t="str">
        <f t="shared" si="139"/>
        <v/>
      </c>
      <c r="BV103" s="190" t="str">
        <f t="shared" si="139"/>
        <v/>
      </c>
      <c r="BW103" s="190" t="str">
        <f t="shared" si="139"/>
        <v/>
      </c>
      <c r="BX103" s="190" t="str">
        <f t="shared" si="139"/>
        <v/>
      </c>
      <c r="BY103" s="190" t="str">
        <f t="shared" si="139"/>
        <v/>
      </c>
      <c r="BZ103" s="190" t="str">
        <f t="shared" si="139"/>
        <v/>
      </c>
      <c r="CA103" s="190" t="str">
        <f t="shared" si="139"/>
        <v/>
      </c>
      <c r="CB103" s="190" t="str">
        <f t="shared" si="139"/>
        <v/>
      </c>
      <c r="CC103" s="190" t="str">
        <f t="shared" si="139"/>
        <v/>
      </c>
      <c r="CD103" s="190" t="str">
        <f t="shared" si="139"/>
        <v/>
      </c>
      <c r="CE103" s="190" t="str">
        <f t="shared" si="139"/>
        <v/>
      </c>
      <c r="CF103" s="190" t="str">
        <f t="shared" si="139"/>
        <v/>
      </c>
      <c r="CG103" s="190" t="str">
        <f t="shared" si="139"/>
        <v/>
      </c>
      <c r="CH103" s="190" t="str">
        <f t="shared" si="139"/>
        <v/>
      </c>
      <c r="CI103" s="190" t="str">
        <f t="shared" si="139"/>
        <v/>
      </c>
      <c r="CJ103" s="190" t="str">
        <f t="shared" si="139"/>
        <v/>
      </c>
      <c r="CK103" s="190" t="str">
        <f t="shared" si="139"/>
        <v/>
      </c>
      <c r="CL103" s="190" t="str">
        <f t="shared" si="139"/>
        <v/>
      </c>
      <c r="CM103" s="190" t="str">
        <f t="shared" si="139"/>
        <v/>
      </c>
      <c r="CN103" s="190" t="str">
        <f t="shared" si="139"/>
        <v/>
      </c>
      <c r="CO103" s="190" t="str">
        <f t="shared" si="139"/>
        <v/>
      </c>
      <c r="CP103" s="190" t="str">
        <f t="shared" si="139"/>
        <v/>
      </c>
      <c r="CQ103" s="190" t="str">
        <f t="shared" si="139"/>
        <v/>
      </c>
      <c r="CR103" s="190" t="str">
        <f t="shared" si="139"/>
        <v/>
      </c>
      <c r="CS103" s="190" t="str">
        <f t="shared" si="139"/>
        <v/>
      </c>
      <c r="CT103" s="190" t="str">
        <f t="shared" si="139"/>
        <v/>
      </c>
      <c r="CU103" s="190" t="str">
        <f t="shared" si="139"/>
        <v/>
      </c>
      <c r="CV103" s="190" t="str">
        <f t="shared" si="137"/>
        <v/>
      </c>
      <c r="CW103" s="190" t="str">
        <f t="shared" si="137"/>
        <v/>
      </c>
      <c r="CX103" s="190" t="str">
        <f t="shared" si="137"/>
        <v/>
      </c>
      <c r="CY103" s="190" t="str">
        <f t="shared" si="137"/>
        <v/>
      </c>
      <c r="CZ103" s="190" t="str">
        <f t="shared" si="137"/>
        <v/>
      </c>
      <c r="DA103" s="190" t="str">
        <f t="shared" si="137"/>
        <v/>
      </c>
      <c r="DB103" s="190" t="str">
        <f t="shared" si="137"/>
        <v/>
      </c>
      <c r="DC103" s="190" t="str">
        <f t="shared" si="137"/>
        <v/>
      </c>
      <c r="DD103" s="190" t="str">
        <f t="shared" si="137"/>
        <v/>
      </c>
      <c r="DE103" s="190" t="str">
        <f t="shared" si="137"/>
        <v/>
      </c>
      <c r="DF103" s="190" t="str">
        <f t="shared" si="137"/>
        <v/>
      </c>
      <c r="DG103" s="190" t="str">
        <f t="shared" si="137"/>
        <v/>
      </c>
      <c r="DH103" s="190" t="str">
        <f t="shared" si="137"/>
        <v/>
      </c>
      <c r="DI103" s="190" t="str">
        <f t="shared" si="137"/>
        <v/>
      </c>
      <c r="DJ103" s="190" t="str">
        <f t="shared" si="137"/>
        <v/>
      </c>
      <c r="DK103" s="190" t="str">
        <f t="shared" si="137"/>
        <v/>
      </c>
      <c r="DL103" s="190" t="str">
        <f t="shared" si="137"/>
        <v/>
      </c>
      <c r="DM103" s="190" t="str">
        <f t="shared" si="137"/>
        <v/>
      </c>
      <c r="DN103" s="190" t="str">
        <f t="shared" si="137"/>
        <v/>
      </c>
      <c r="DO103" s="190" t="str">
        <f t="shared" si="137"/>
        <v/>
      </c>
      <c r="DP103" s="190" t="str">
        <f t="shared" si="137"/>
        <v/>
      </c>
      <c r="DQ103" s="190" t="str">
        <f t="shared" si="137"/>
        <v/>
      </c>
      <c r="DR103" s="190" t="str">
        <f t="shared" si="137"/>
        <v/>
      </c>
      <c r="DS103" s="190" t="str">
        <f t="shared" si="137"/>
        <v/>
      </c>
      <c r="DT103" s="190" t="str">
        <f t="shared" si="137"/>
        <v/>
      </c>
      <c r="DU103" s="190" t="str">
        <f t="shared" si="137"/>
        <v/>
      </c>
      <c r="DV103" s="190" t="str">
        <f t="shared" si="137"/>
        <v/>
      </c>
      <c r="DW103" s="190" t="str">
        <f t="shared" si="137"/>
        <v/>
      </c>
      <c r="DX103" s="190" t="str">
        <f t="shared" si="137"/>
        <v/>
      </c>
      <c r="DY103" s="190" t="str">
        <f t="shared" si="137"/>
        <v/>
      </c>
      <c r="DZ103" s="190" t="str">
        <f t="shared" si="137"/>
        <v/>
      </c>
      <c r="EA103" s="190" t="str">
        <f t="shared" si="137"/>
        <v/>
      </c>
      <c r="EB103" s="190" t="str">
        <f t="shared" si="137"/>
        <v/>
      </c>
      <c r="EC103" s="190" t="str">
        <f t="shared" si="137"/>
        <v/>
      </c>
      <c r="ED103" s="190" t="str">
        <f t="shared" si="137"/>
        <v/>
      </c>
      <c r="EE103" s="206" t="str">
        <f t="shared" si="105"/>
        <v/>
      </c>
      <c r="EF103" s="207" t="e">
        <f t="shared" si="133"/>
        <v>#N/A</v>
      </c>
      <c r="EG103" s="207" t="e">
        <f t="shared" si="133"/>
        <v>#N/A</v>
      </c>
      <c r="EH103" s="207" t="e">
        <f t="shared" si="133"/>
        <v>#N/A</v>
      </c>
      <c r="EI103" s="207" t="e">
        <f t="shared" si="133"/>
        <v>#N/A</v>
      </c>
      <c r="EJ103" s="207" t="e">
        <f t="shared" si="133"/>
        <v>#N/A</v>
      </c>
      <c r="EK103" s="207" t="e">
        <f t="shared" si="133"/>
        <v>#N/A</v>
      </c>
      <c r="EL103" s="207" t="e">
        <f t="shared" si="132"/>
        <v>#N/A</v>
      </c>
      <c r="EM103" s="207" t="e">
        <f t="shared" si="132"/>
        <v>#N/A</v>
      </c>
      <c r="EN103" s="207" t="e">
        <f t="shared" si="132"/>
        <v>#N/A</v>
      </c>
      <c r="EO103" s="207" t="e">
        <f t="shared" si="132"/>
        <v>#N/A</v>
      </c>
      <c r="EP103" s="207" t="e">
        <f t="shared" si="132"/>
        <v>#N/A</v>
      </c>
      <c r="EQ103" s="207" t="e">
        <f t="shared" si="132"/>
        <v>#N/A</v>
      </c>
      <c r="ER103" s="207" t="e">
        <f t="shared" si="132"/>
        <v>#N/A</v>
      </c>
      <c r="ES103" s="207" t="e">
        <f t="shared" si="132"/>
        <v>#N/A</v>
      </c>
      <c r="ET103" s="207" t="e">
        <f t="shared" si="132"/>
        <v>#N/A</v>
      </c>
      <c r="EU103" s="207" t="e">
        <f t="shared" si="132"/>
        <v>#N/A</v>
      </c>
      <c r="EV103" s="207" t="e">
        <f t="shared" si="124"/>
        <v>#N/A</v>
      </c>
      <c r="EW103" s="207" t="e">
        <f t="shared" si="124"/>
        <v>#N/A</v>
      </c>
      <c r="EX103" s="207" t="e">
        <f t="shared" si="124"/>
        <v>#N/A</v>
      </c>
      <c r="EY103" s="207" t="e">
        <f t="shared" si="122"/>
        <v>#N/A</v>
      </c>
      <c r="EZ103" s="207" t="e">
        <f t="shared" si="122"/>
        <v>#N/A</v>
      </c>
      <c r="FA103" s="207" t="e">
        <f t="shared" si="122"/>
        <v>#N/A</v>
      </c>
      <c r="FB103" s="207" t="e">
        <f t="shared" si="122"/>
        <v>#N/A</v>
      </c>
      <c r="FC103" s="207" t="e">
        <f t="shared" si="122"/>
        <v>#N/A</v>
      </c>
      <c r="FD103" s="207" t="e">
        <f t="shared" si="122"/>
        <v>#N/A</v>
      </c>
      <c r="FE103" s="207" t="e">
        <f t="shared" si="122"/>
        <v>#N/A</v>
      </c>
      <c r="FF103" s="207" t="e">
        <f t="shared" si="122"/>
        <v>#N/A</v>
      </c>
      <c r="FG103" s="207" t="e">
        <f t="shared" si="122"/>
        <v>#N/A</v>
      </c>
      <c r="FH103" s="207" t="e">
        <f t="shared" si="122"/>
        <v>#N/A</v>
      </c>
      <c r="FI103" s="207" t="e">
        <f t="shared" si="122"/>
        <v>#N/A</v>
      </c>
      <c r="FJ103" s="207" t="e">
        <f t="shared" si="122"/>
        <v>#N/A</v>
      </c>
      <c r="FK103" s="207" t="e">
        <f t="shared" si="108"/>
        <v>#N/A</v>
      </c>
      <c r="FL103" s="207" t="e">
        <f t="shared" si="108"/>
        <v>#N/A</v>
      </c>
      <c r="FM103" s="207" t="e">
        <f t="shared" si="108"/>
        <v>#N/A</v>
      </c>
      <c r="FN103" s="207" t="e">
        <f t="shared" si="108"/>
        <v>#N/A</v>
      </c>
      <c r="FO103" s="207" t="e">
        <f t="shared" si="138"/>
        <v>#N/A</v>
      </c>
      <c r="FP103" s="207" t="e">
        <f t="shared" si="138"/>
        <v>#N/A</v>
      </c>
      <c r="FQ103" s="207" t="e">
        <f t="shared" si="138"/>
        <v>#N/A</v>
      </c>
      <c r="FR103" s="207" t="e">
        <f t="shared" si="138"/>
        <v>#N/A</v>
      </c>
      <c r="FS103" s="207" t="e">
        <f t="shared" si="76"/>
        <v>#N/A</v>
      </c>
      <c r="FT103" s="207" t="e">
        <f t="shared" si="76"/>
        <v>#N/A</v>
      </c>
      <c r="FU103" s="207" t="e">
        <f t="shared" si="76"/>
        <v>#N/A</v>
      </c>
      <c r="FV103" s="207" t="e">
        <f t="shared" si="76"/>
        <v>#N/A</v>
      </c>
      <c r="FW103" s="207" t="e">
        <f t="shared" si="74"/>
        <v>#N/A</v>
      </c>
      <c r="FX103" s="207" t="e">
        <f t="shared" si="74"/>
        <v>#N/A</v>
      </c>
      <c r="FY103" s="207" t="e">
        <f t="shared" si="74"/>
        <v>#N/A</v>
      </c>
      <c r="FZ103" s="207" t="e">
        <f t="shared" si="74"/>
        <v>#N/A</v>
      </c>
      <c r="GA103" s="207" t="e">
        <f t="shared" si="74"/>
        <v>#N/A</v>
      </c>
      <c r="GB103" s="207" t="e">
        <f t="shared" si="74"/>
        <v>#N/A</v>
      </c>
      <c r="GC103" s="207" t="e">
        <f t="shared" si="74"/>
        <v>#N/A</v>
      </c>
      <c r="GD103" s="207" t="e">
        <f t="shared" si="74"/>
        <v>#N/A</v>
      </c>
      <c r="GE103" s="207" t="e">
        <f t="shared" si="74"/>
        <v>#N/A</v>
      </c>
      <c r="GF103" s="207" t="e">
        <f t="shared" si="74"/>
        <v>#N/A</v>
      </c>
      <c r="GG103" s="207" t="e">
        <f t="shared" si="74"/>
        <v>#N/A</v>
      </c>
      <c r="GH103" s="207" t="e">
        <f t="shared" si="74"/>
        <v>#N/A</v>
      </c>
      <c r="GI103" s="207" t="e">
        <f t="shared" si="74"/>
        <v>#N/A</v>
      </c>
      <c r="GJ103" s="207" t="e">
        <f t="shared" si="74"/>
        <v>#N/A</v>
      </c>
      <c r="GK103" s="207" t="e">
        <f t="shared" si="74"/>
        <v>#N/A</v>
      </c>
      <c r="GL103" s="207" t="e">
        <f t="shared" si="128"/>
        <v>#N/A</v>
      </c>
      <c r="GM103" s="207" t="e">
        <f t="shared" si="128"/>
        <v>#N/A</v>
      </c>
      <c r="GN103" s="207" t="e">
        <f t="shared" si="128"/>
        <v>#N/A</v>
      </c>
      <c r="GO103" s="207" t="e">
        <f t="shared" si="120"/>
        <v>#N/A</v>
      </c>
      <c r="GP103" s="207" t="e">
        <f t="shared" si="120"/>
        <v>#N/A</v>
      </c>
      <c r="GQ103" s="207" t="e">
        <f t="shared" si="118"/>
        <v>#N/A</v>
      </c>
      <c r="GR103" s="207" t="e">
        <f t="shared" si="118"/>
        <v>#N/A</v>
      </c>
      <c r="GS103" s="207" t="e">
        <f t="shared" si="118"/>
        <v>#N/A</v>
      </c>
      <c r="GT103" s="207" t="e">
        <f t="shared" si="118"/>
        <v>#N/A</v>
      </c>
      <c r="GU103" s="207" t="e">
        <f t="shared" si="118"/>
        <v>#N/A</v>
      </c>
      <c r="GV103" s="207" t="e">
        <f t="shared" si="118"/>
        <v>#N/A</v>
      </c>
      <c r="GW103" s="207" t="e">
        <f t="shared" si="118"/>
        <v>#N/A</v>
      </c>
      <c r="GX103" s="207" t="e">
        <f t="shared" si="118"/>
        <v>#N/A</v>
      </c>
      <c r="GY103" s="207" t="e">
        <f t="shared" si="118"/>
        <v>#N/A</v>
      </c>
      <c r="GZ103" s="207" t="e">
        <f t="shared" si="118"/>
        <v>#N/A</v>
      </c>
      <c r="HA103" s="207" t="e">
        <f t="shared" si="118"/>
        <v>#N/A</v>
      </c>
      <c r="HB103" s="207" t="e">
        <f t="shared" si="106"/>
        <v>#N/A</v>
      </c>
      <c r="HC103" s="207" t="e">
        <f t="shared" si="106"/>
        <v>#N/A</v>
      </c>
      <c r="HD103" s="207" t="e">
        <f t="shared" si="98"/>
        <v>#N/A</v>
      </c>
      <c r="HE103" s="207" t="e">
        <f t="shared" si="98"/>
        <v>#N/A</v>
      </c>
      <c r="HF103" s="207" t="e">
        <f t="shared" si="98"/>
        <v>#N/A</v>
      </c>
      <c r="HG103" s="207" t="e">
        <f t="shared" si="98"/>
        <v>#N/A</v>
      </c>
      <c r="HH103" s="207" t="e">
        <f t="shared" si="98"/>
        <v>#N/A</v>
      </c>
      <c r="HI103" s="207" t="e">
        <f t="shared" si="98"/>
        <v>#N/A</v>
      </c>
      <c r="HJ103" s="207" t="e">
        <f t="shared" si="98"/>
        <v>#N/A</v>
      </c>
      <c r="HK103" s="207" t="e">
        <f t="shared" si="98"/>
        <v>#N/A</v>
      </c>
      <c r="HL103" s="207" t="e">
        <f t="shared" si="98"/>
        <v>#N/A</v>
      </c>
      <c r="HM103" s="207" t="e">
        <f t="shared" si="98"/>
        <v>#N/A</v>
      </c>
      <c r="HN103" s="207" t="e">
        <f t="shared" si="98"/>
        <v>#N/A</v>
      </c>
      <c r="HO103" s="207" t="e">
        <f t="shared" si="98"/>
        <v>#N/A</v>
      </c>
      <c r="HP103" s="207" t="e">
        <f t="shared" si="127"/>
        <v>#N/A</v>
      </c>
      <c r="HQ103" s="207" t="e">
        <f t="shared" si="107"/>
        <v>#N/A</v>
      </c>
      <c r="HR103" s="207" t="e">
        <f t="shared" si="107"/>
        <v>#N/A</v>
      </c>
      <c r="HS103" s="207" t="e">
        <f t="shared" si="107"/>
        <v>#N/A</v>
      </c>
      <c r="HT103" s="207" t="e">
        <f t="shared" si="107"/>
        <v>#N/A</v>
      </c>
      <c r="HU103" s="207" t="e">
        <f t="shared" si="107"/>
        <v>#N/A</v>
      </c>
      <c r="HV103" s="207" t="e">
        <f t="shared" si="81"/>
        <v>#N/A</v>
      </c>
      <c r="HW103" s="207" t="e">
        <f t="shared" si="79"/>
        <v>#N/A</v>
      </c>
      <c r="HX103" s="207" t="e">
        <f t="shared" si="66"/>
        <v>#N/A</v>
      </c>
      <c r="HY103" s="207" t="e">
        <f t="shared" si="63"/>
        <v>#N/A</v>
      </c>
      <c r="HZ103" s="207" t="e">
        <f t="shared" si="63"/>
        <v>#N/A</v>
      </c>
      <c r="IA103" s="207" t="e">
        <f t="shared" si="63"/>
        <v>#N/A</v>
      </c>
      <c r="IB103" s="207" t="e">
        <f t="shared" si="63"/>
        <v>#N/A</v>
      </c>
    </row>
    <row r="104" spans="1:236" x14ac:dyDescent="0.25">
      <c r="A104" s="17"/>
      <c r="B104" s="115">
        <f>SUM(B4:B103)</f>
        <v>600</v>
      </c>
      <c r="C104" s="115">
        <f>SUM(C4:C103)</f>
        <v>1200</v>
      </c>
      <c r="D104" s="115">
        <f>SUM(D4:D103)</f>
        <v>2400</v>
      </c>
      <c r="E104" s="17"/>
      <c r="F104" s="17"/>
      <c r="G104" s="18"/>
      <c r="H104" s="17"/>
      <c r="I104" s="17"/>
      <c r="J104" s="17"/>
      <c r="K104" s="17"/>
      <c r="L104" s="17"/>
      <c r="M104" s="17"/>
      <c r="N104" s="17"/>
      <c r="O104" s="17"/>
      <c r="P104" s="116">
        <f>SUM(P4:P103)</f>
        <v>1306.4100000000001</v>
      </c>
      <c r="Q104" s="116">
        <f>SQRT(R104)</f>
        <v>105.01733599744377</v>
      </c>
      <c r="R104" s="117">
        <f>SUM(R4:R103)</f>
        <v>11028.64086</v>
      </c>
      <c r="S104" s="115">
        <f>SUM(S4:S103)</f>
        <v>1500</v>
      </c>
      <c r="T104" s="219">
        <f>IF(AND(B104&gt;0,C104&gt;0,D104&gt;0,S104&gt;0),ABS(VLOOKUP($S$1,VLookups!$A$28:$B$29,2,FALSE)-_xlfn.NORM.DIST(S104,P104,Q104,TRUE)),"")</f>
        <v>0.96736540932733495</v>
      </c>
      <c r="U104" s="115">
        <f>SUM(U4:U103)</f>
        <v>829.82069671011016</v>
      </c>
      <c r="V104" s="115">
        <f>SUM(V4:V103)</f>
        <v>1841.5480751948412</v>
      </c>
      <c r="W104" s="115">
        <f t="shared" ref="W104:AF104" si="140">SUM(W4:W103)</f>
        <v>901.34954457449533</v>
      </c>
      <c r="X104" s="115">
        <f t="shared" si="140"/>
        <v>1012.2719456893781</v>
      </c>
      <c r="Y104" s="115">
        <f t="shared" si="140"/>
        <v>1108.25630306976</v>
      </c>
      <c r="Z104" s="115">
        <f t="shared" si="140"/>
        <v>1199.1037046430436</v>
      </c>
      <c r="AA104" s="115">
        <f t="shared" si="140"/>
        <v>1289.2662036373886</v>
      </c>
      <c r="AB104" s="115">
        <f t="shared" si="140"/>
        <v>1382.1377080447305</v>
      </c>
      <c r="AC104" s="115">
        <f t="shared" si="140"/>
        <v>1481.6774571372821</v>
      </c>
      <c r="AD104" s="115">
        <f t="shared" si="140"/>
        <v>1594.5916770632771</v>
      </c>
      <c r="AE104" s="115">
        <f t="shared" si="140"/>
        <v>1738.1817247476602</v>
      </c>
      <c r="AF104" s="115">
        <f t="shared" si="140"/>
        <v>1995.9951685786286</v>
      </c>
      <c r="AG104" s="17"/>
      <c r="AH104" s="215">
        <f>IF(AND(B104&gt;0,C104&gt;0,D104&gt;0),P104-(3*Q104),"")</f>
        <v>991.35799200766883</v>
      </c>
      <c r="AI104" s="216">
        <f>IF(ISNONTEXT($AH104),AH104+(($EE$104-$AH$104)/101),"")</f>
        <v>997.59664563127933</v>
      </c>
      <c r="AJ104" s="216">
        <f t="shared" ref="AJ104:CU104" si="141">IF(ISNONTEXT($AH104),AI104+(($EE$104-$AH$104)/101),"")</f>
        <v>1003.8352992548898</v>
      </c>
      <c r="AK104" s="216">
        <f t="shared" si="141"/>
        <v>1010.0739528785003</v>
      </c>
      <c r="AL104" s="216">
        <f t="shared" si="141"/>
        <v>1016.3126065021108</v>
      </c>
      <c r="AM104" s="216">
        <f t="shared" si="141"/>
        <v>1022.5512601257213</v>
      </c>
      <c r="AN104" s="216">
        <f t="shared" si="141"/>
        <v>1028.7899137493318</v>
      </c>
      <c r="AO104" s="216">
        <f t="shared" si="141"/>
        <v>1035.0285673729425</v>
      </c>
      <c r="AP104" s="216">
        <f t="shared" si="141"/>
        <v>1041.2672209965531</v>
      </c>
      <c r="AQ104" s="216">
        <f t="shared" si="141"/>
        <v>1047.5058746201637</v>
      </c>
      <c r="AR104" s="216">
        <f t="shared" si="141"/>
        <v>1053.7445282437743</v>
      </c>
      <c r="AS104" s="216">
        <f t="shared" si="141"/>
        <v>1059.9831818673849</v>
      </c>
      <c r="AT104" s="216">
        <f t="shared" si="141"/>
        <v>1066.2218354909955</v>
      </c>
      <c r="AU104" s="216">
        <f t="shared" si="141"/>
        <v>1072.4604891146062</v>
      </c>
      <c r="AV104" s="216">
        <f t="shared" si="141"/>
        <v>1078.6991427382168</v>
      </c>
      <c r="AW104" s="216">
        <f t="shared" si="141"/>
        <v>1084.9377963618274</v>
      </c>
      <c r="AX104" s="216">
        <f t="shared" si="141"/>
        <v>1091.176449985438</v>
      </c>
      <c r="AY104" s="216">
        <f t="shared" si="141"/>
        <v>1097.4151036090486</v>
      </c>
      <c r="AZ104" s="216">
        <f t="shared" si="141"/>
        <v>1103.6537572326592</v>
      </c>
      <c r="BA104" s="216">
        <f t="shared" si="141"/>
        <v>1109.8924108562699</v>
      </c>
      <c r="BB104" s="216">
        <f t="shared" si="141"/>
        <v>1116.1310644798805</v>
      </c>
      <c r="BC104" s="216">
        <f t="shared" si="141"/>
        <v>1122.3697181034911</v>
      </c>
      <c r="BD104" s="216">
        <f t="shared" si="141"/>
        <v>1128.6083717271017</v>
      </c>
      <c r="BE104" s="216">
        <f t="shared" si="141"/>
        <v>1134.8470253507123</v>
      </c>
      <c r="BF104" s="216">
        <f t="shared" si="141"/>
        <v>1141.0856789743229</v>
      </c>
      <c r="BG104" s="216">
        <f t="shared" si="141"/>
        <v>1147.3243325979336</v>
      </c>
      <c r="BH104" s="216">
        <f t="shared" si="141"/>
        <v>1153.5629862215442</v>
      </c>
      <c r="BI104" s="216">
        <f t="shared" si="141"/>
        <v>1159.8016398451548</v>
      </c>
      <c r="BJ104" s="216">
        <f t="shared" si="141"/>
        <v>1166.0402934687654</v>
      </c>
      <c r="BK104" s="216">
        <f t="shared" si="141"/>
        <v>1172.278947092376</v>
      </c>
      <c r="BL104" s="216">
        <f t="shared" si="141"/>
        <v>1178.5176007159866</v>
      </c>
      <c r="BM104" s="216">
        <f t="shared" si="141"/>
        <v>1184.7562543395973</v>
      </c>
      <c r="BN104" s="216">
        <f t="shared" si="141"/>
        <v>1190.9949079632079</v>
      </c>
      <c r="BO104" s="216">
        <f t="shared" si="141"/>
        <v>1197.2335615868185</v>
      </c>
      <c r="BP104" s="216">
        <f t="shared" si="141"/>
        <v>1203.4722152104291</v>
      </c>
      <c r="BQ104" s="216">
        <f t="shared" si="141"/>
        <v>1209.7108688340397</v>
      </c>
      <c r="BR104" s="216">
        <f t="shared" si="141"/>
        <v>1215.9495224576503</v>
      </c>
      <c r="BS104" s="216">
        <f t="shared" si="141"/>
        <v>1222.188176081261</v>
      </c>
      <c r="BT104" s="216">
        <f t="shared" si="141"/>
        <v>1228.4268297048716</v>
      </c>
      <c r="BU104" s="216">
        <f t="shared" si="141"/>
        <v>1234.6654833284822</v>
      </c>
      <c r="BV104" s="216">
        <f t="shared" si="141"/>
        <v>1240.9041369520928</v>
      </c>
      <c r="BW104" s="216">
        <f t="shared" si="141"/>
        <v>1247.1427905757034</v>
      </c>
      <c r="BX104" s="216">
        <f t="shared" si="141"/>
        <v>1253.381444199314</v>
      </c>
      <c r="BY104" s="216">
        <f t="shared" si="141"/>
        <v>1259.6200978229247</v>
      </c>
      <c r="BZ104" s="216">
        <f t="shared" si="141"/>
        <v>1265.8587514465353</v>
      </c>
      <c r="CA104" s="216">
        <f t="shared" si="141"/>
        <v>1272.0974050701459</v>
      </c>
      <c r="CB104" s="216">
        <f t="shared" si="141"/>
        <v>1278.3360586937565</v>
      </c>
      <c r="CC104" s="216">
        <f t="shared" si="141"/>
        <v>1284.5747123173671</v>
      </c>
      <c r="CD104" s="216">
        <f t="shared" si="141"/>
        <v>1290.8133659409777</v>
      </c>
      <c r="CE104" s="216">
        <f t="shared" si="141"/>
        <v>1297.0520195645884</v>
      </c>
      <c r="CF104" s="216">
        <f t="shared" si="141"/>
        <v>1303.290673188199</v>
      </c>
      <c r="CG104" s="216">
        <f t="shared" si="141"/>
        <v>1309.5293268118096</v>
      </c>
      <c r="CH104" s="216">
        <f t="shared" si="141"/>
        <v>1315.7679804354202</v>
      </c>
      <c r="CI104" s="216">
        <f t="shared" si="141"/>
        <v>1322.0066340590308</v>
      </c>
      <c r="CJ104" s="216">
        <f t="shared" si="141"/>
        <v>1328.2452876826414</v>
      </c>
      <c r="CK104" s="216">
        <f t="shared" si="141"/>
        <v>1334.4839413062521</v>
      </c>
      <c r="CL104" s="216">
        <f t="shared" si="141"/>
        <v>1340.7225949298627</v>
      </c>
      <c r="CM104" s="216">
        <f t="shared" si="141"/>
        <v>1346.9612485534733</v>
      </c>
      <c r="CN104" s="216">
        <f t="shared" si="141"/>
        <v>1353.1999021770839</v>
      </c>
      <c r="CO104" s="216">
        <f t="shared" si="141"/>
        <v>1359.4385558006945</v>
      </c>
      <c r="CP104" s="216">
        <f t="shared" si="141"/>
        <v>1365.6772094243051</v>
      </c>
      <c r="CQ104" s="216">
        <f t="shared" si="141"/>
        <v>1371.9158630479158</v>
      </c>
      <c r="CR104" s="216">
        <f t="shared" si="141"/>
        <v>1378.1545166715264</v>
      </c>
      <c r="CS104" s="216">
        <f t="shared" si="141"/>
        <v>1384.393170295137</v>
      </c>
      <c r="CT104" s="216">
        <f t="shared" si="141"/>
        <v>1390.6318239187476</v>
      </c>
      <c r="CU104" s="216">
        <f t="shared" si="141"/>
        <v>1396.8704775423582</v>
      </c>
      <c r="CV104" s="216">
        <f t="shared" ref="CV104:ED104" si="142">IF(ISNONTEXT($AH104),CU104+(($EE$104-$AH$104)/101),"")</f>
        <v>1403.1091311659688</v>
      </c>
      <c r="CW104" s="216">
        <f t="shared" si="142"/>
        <v>1409.3477847895795</v>
      </c>
      <c r="CX104" s="216">
        <f t="shared" si="142"/>
        <v>1415.5864384131901</v>
      </c>
      <c r="CY104" s="216">
        <f t="shared" si="142"/>
        <v>1421.8250920368007</v>
      </c>
      <c r="CZ104" s="216">
        <f t="shared" si="142"/>
        <v>1428.0637456604113</v>
      </c>
      <c r="DA104" s="216">
        <f t="shared" si="142"/>
        <v>1434.3023992840219</v>
      </c>
      <c r="DB104" s="216">
        <f t="shared" si="142"/>
        <v>1440.5410529076325</v>
      </c>
      <c r="DC104" s="216">
        <f t="shared" si="142"/>
        <v>1446.7797065312432</v>
      </c>
      <c r="DD104" s="216">
        <f t="shared" si="142"/>
        <v>1453.0183601548538</v>
      </c>
      <c r="DE104" s="216">
        <f t="shared" si="142"/>
        <v>1459.2570137784644</v>
      </c>
      <c r="DF104" s="216">
        <f t="shared" si="142"/>
        <v>1465.495667402075</v>
      </c>
      <c r="DG104" s="216">
        <f t="shared" si="142"/>
        <v>1471.7343210256856</v>
      </c>
      <c r="DH104" s="216">
        <f t="shared" si="142"/>
        <v>1477.9729746492962</v>
      </c>
      <c r="DI104" s="216">
        <f t="shared" si="142"/>
        <v>1484.2116282729069</v>
      </c>
      <c r="DJ104" s="216">
        <f t="shared" si="142"/>
        <v>1490.4502818965175</v>
      </c>
      <c r="DK104" s="216">
        <f t="shared" si="142"/>
        <v>1496.6889355201281</v>
      </c>
      <c r="DL104" s="216">
        <f t="shared" si="142"/>
        <v>1502.9275891437387</v>
      </c>
      <c r="DM104" s="216">
        <f t="shared" si="142"/>
        <v>1509.1662427673493</v>
      </c>
      <c r="DN104" s="216">
        <f t="shared" si="142"/>
        <v>1515.4048963909599</v>
      </c>
      <c r="DO104" s="216">
        <f t="shared" si="142"/>
        <v>1521.6435500145706</v>
      </c>
      <c r="DP104" s="216">
        <f t="shared" si="142"/>
        <v>1527.8822036381812</v>
      </c>
      <c r="DQ104" s="216">
        <f t="shared" si="142"/>
        <v>1534.1208572617918</v>
      </c>
      <c r="DR104" s="216">
        <f t="shared" si="142"/>
        <v>1540.3595108854024</v>
      </c>
      <c r="DS104" s="216">
        <f t="shared" si="142"/>
        <v>1546.598164509013</v>
      </c>
      <c r="DT104" s="216">
        <f t="shared" si="142"/>
        <v>1552.8368181326236</v>
      </c>
      <c r="DU104" s="216">
        <f t="shared" si="142"/>
        <v>1559.0754717562343</v>
      </c>
      <c r="DV104" s="216">
        <f t="shared" si="142"/>
        <v>1565.3141253798449</v>
      </c>
      <c r="DW104" s="216">
        <f t="shared" si="142"/>
        <v>1571.5527790034555</v>
      </c>
      <c r="DX104" s="216">
        <f t="shared" si="142"/>
        <v>1577.7914326270661</v>
      </c>
      <c r="DY104" s="216">
        <f t="shared" si="142"/>
        <v>1584.0300862506767</v>
      </c>
      <c r="DZ104" s="216">
        <f t="shared" si="142"/>
        <v>1590.2687398742873</v>
      </c>
      <c r="EA104" s="216">
        <f t="shared" si="142"/>
        <v>1596.507393497898</v>
      </c>
      <c r="EB104" s="216">
        <f t="shared" si="142"/>
        <v>1602.7460471215086</v>
      </c>
      <c r="EC104" s="216">
        <f t="shared" si="142"/>
        <v>1608.9847007451192</v>
      </c>
      <c r="ED104" s="216">
        <f t="shared" si="142"/>
        <v>1615.2233543687298</v>
      </c>
      <c r="EE104" s="215">
        <f>IF(ISNONTEXT($AH104),P104+(3*Q104),"")</f>
        <v>1621.4620079923313</v>
      </c>
      <c r="EF104" s="207">
        <f>IF(ISNONTEXT($Q104),_xlfn.NORM.DIST(AI104,$P104,$Q104,FALSE),NA())</f>
        <v>5.034502834517301E-5</v>
      </c>
      <c r="EG104" s="207">
        <f t="shared" ref="EG104:GR104" si="143">IF(ISNONTEXT($Q104),_xlfn.NORM.DIST(AJ104,$P104,$Q104,FALSE),NA())</f>
        <v>5.9848962419316449E-5</v>
      </c>
      <c r="EH104" s="207">
        <f t="shared" si="143"/>
        <v>7.0896371381289782E-5</v>
      </c>
      <c r="EI104" s="207">
        <f t="shared" si="143"/>
        <v>8.3687141897535578E-5</v>
      </c>
      <c r="EJ104" s="207">
        <f t="shared" si="143"/>
        <v>9.843755327049434E-5</v>
      </c>
      <c r="EK104" s="207">
        <f t="shared" si="143"/>
        <v>1.1537991939043285E-4</v>
      </c>
      <c r="EL104" s="207">
        <f t="shared" si="143"/>
        <v>1.347618604921551E-4</v>
      </c>
      <c r="EM104" s="207">
        <f t="shared" si="143"/>
        <v>1.5684515626789226E-4</v>
      </c>
      <c r="EN104" s="207">
        <f t="shared" si="143"/>
        <v>1.8190413463486482E-4</v>
      </c>
      <c r="EO104" s="207">
        <f t="shared" si="143"/>
        <v>2.1022355506597528E-4</v>
      </c>
      <c r="EP104" s="207">
        <f t="shared" si="143"/>
        <v>2.4209595202304951E-4</v>
      </c>
      <c r="EQ104" s="207">
        <f t="shared" si="143"/>
        <v>2.7781841279204722E-4</v>
      </c>
      <c r="ER104" s="207">
        <f t="shared" si="143"/>
        <v>3.176887749537939E-4</v>
      </c>
      <c r="ES104" s="207">
        <f t="shared" si="143"/>
        <v>3.6200124180214496E-4</v>
      </c>
      <c r="ET104" s="207">
        <f t="shared" si="143"/>
        <v>4.1104142912860115E-4</v>
      </c>
      <c r="EU104" s="207">
        <f t="shared" si="143"/>
        <v>4.6508087371897118E-4</v>
      </c>
      <c r="EV104" s="207">
        <f t="shared" si="143"/>
        <v>5.243710523451918E-4</v>
      </c>
      <c r="EW104" s="207">
        <f t="shared" si="143"/>
        <v>5.8913697957454591E-4</v>
      </c>
      <c r="EX104" s="207">
        <f t="shared" si="143"/>
        <v>6.5957047285174902E-4</v>
      </c>
      <c r="EY104" s="207">
        <f t="shared" si="143"/>
        <v>7.3582319343841137E-4</v>
      </c>
      <c r="EZ104" s="207">
        <f t="shared" si="143"/>
        <v>8.1799959124272928E-4</v>
      </c>
      <c r="FA104" s="207">
        <f t="shared" si="143"/>
        <v>9.0614989960273624E-4</v>
      </c>
      <c r="FB104" s="207">
        <f t="shared" si="143"/>
        <v>1.0002633419239201E-3</v>
      </c>
      <c r="FC104" s="207">
        <f t="shared" si="143"/>
        <v>1.1002617249303035E-3</v>
      </c>
      <c r="FD104" s="207">
        <f t="shared" si="143"/>
        <v>1.205993602400877E-3</v>
      </c>
      <c r="FE104" s="207">
        <f t="shared" si="143"/>
        <v>1.3172291979174271E-3</v>
      </c>
      <c r="FF104" s="207">
        <f t="shared" si="143"/>
        <v>1.4336562747202502E-3</v>
      </c>
      <c r="FG104" s="207">
        <f t="shared" si="143"/>
        <v>1.5548771347525527E-3</v>
      </c>
      <c r="FH104" s="207">
        <f t="shared" si="143"/>
        <v>1.6804069170255596E-3</v>
      </c>
      <c r="FI104" s="207">
        <f t="shared" si="143"/>
        <v>1.8096733473921785E-3</v>
      </c>
      <c r="FJ104" s="207">
        <f t="shared" si="143"/>
        <v>1.9420180677237862E-3</v>
      </c>
      <c r="FK104" s="207">
        <f t="shared" si="143"/>
        <v>2.076699642614008E-3</v>
      </c>
      <c r="FL104" s="207">
        <f t="shared" si="143"/>
        <v>2.2128983065909727E-3</v>
      </c>
      <c r="FM104" s="207">
        <f t="shared" si="143"/>
        <v>2.349722475144029E-3</v>
      </c>
      <c r="FN104" s="207">
        <f t="shared" si="143"/>
        <v>2.4862169996226419E-3</v>
      </c>
      <c r="FO104" s="207">
        <f t="shared" si="143"/>
        <v>2.621373100404245E-3</v>
      </c>
      <c r="FP104" s="207">
        <f t="shared" si="143"/>
        <v>2.7541398659821055E-3</v>
      </c>
      <c r="FQ104" s="207">
        <f t="shared" si="143"/>
        <v>2.8834371592476463E-3</v>
      </c>
      <c r="FR104" s="207">
        <f t="shared" si="143"/>
        <v>3.0081697277645303E-3</v>
      </c>
      <c r="FS104" s="207">
        <f t="shared" si="143"/>
        <v>3.1272422738043361E-3</v>
      </c>
      <c r="FT104" s="207">
        <f t="shared" si="143"/>
        <v>3.2395752038460826E-3</v>
      </c>
      <c r="FU104" s="207">
        <f t="shared" si="143"/>
        <v>3.3441207475421691E-3</v>
      </c>
      <c r="FV104" s="207">
        <f t="shared" si="143"/>
        <v>3.4398791140669558E-3</v>
      </c>
      <c r="FW104" s="207">
        <f t="shared" si="143"/>
        <v>3.5259143403175547E-3</v>
      </c>
      <c r="FX104" s="207">
        <f t="shared" si="143"/>
        <v>3.6013694813874621E-3</v>
      </c>
      <c r="FY104" s="207">
        <f t="shared" si="143"/>
        <v>3.6654807995318904E-3</v>
      </c>
      <c r="FZ104" s="207">
        <f t="shared" si="143"/>
        <v>3.71759062360238E-3</v>
      </c>
      <c r="GA104" s="207">
        <f t="shared" si="143"/>
        <v>3.7571585764093677E-3</v>
      </c>
      <c r="GB104" s="207">
        <f t="shared" si="143"/>
        <v>3.7837709020859594E-3</v>
      </c>
      <c r="GC104" s="207">
        <f t="shared" si="143"/>
        <v>3.7971476683486094E-3</v>
      </c>
      <c r="GD104" s="207">
        <f t="shared" si="143"/>
        <v>3.7971476683486007E-3</v>
      </c>
      <c r="GE104" s="207">
        <f t="shared" si="143"/>
        <v>3.7837709020859321E-3</v>
      </c>
      <c r="GF104" s="207">
        <f t="shared" si="143"/>
        <v>3.7571585764093226E-3</v>
      </c>
      <c r="GG104" s="207">
        <f t="shared" si="143"/>
        <v>3.717590623602318E-3</v>
      </c>
      <c r="GH104" s="207">
        <f t="shared" si="143"/>
        <v>3.6654807995318123E-3</v>
      </c>
      <c r="GI104" s="207">
        <f t="shared" si="143"/>
        <v>3.601369481387368E-3</v>
      </c>
      <c r="GJ104" s="207">
        <f t="shared" si="143"/>
        <v>3.5259143403174454E-3</v>
      </c>
      <c r="GK104" s="207">
        <f t="shared" si="143"/>
        <v>3.4398791140668327E-3</v>
      </c>
      <c r="GL104" s="207">
        <f t="shared" si="143"/>
        <v>3.3441207475420334E-3</v>
      </c>
      <c r="GM104" s="207">
        <f t="shared" si="143"/>
        <v>3.239575203845936E-3</v>
      </c>
      <c r="GN104" s="207">
        <f t="shared" si="143"/>
        <v>3.12724227380418E-3</v>
      </c>
      <c r="GO104" s="207">
        <f t="shared" si="143"/>
        <v>3.0081697277643659E-3</v>
      </c>
      <c r="GP104" s="207">
        <f t="shared" si="143"/>
        <v>2.883437159247475E-3</v>
      </c>
      <c r="GQ104" s="207">
        <f t="shared" si="143"/>
        <v>2.754139865981929E-3</v>
      </c>
      <c r="GR104" s="207">
        <f t="shared" si="143"/>
        <v>2.6213731004040646E-3</v>
      </c>
      <c r="GS104" s="207">
        <f t="shared" ref="GS104:IB104" si="144">IF(ISNONTEXT($Q104),_xlfn.NORM.DIST(CV104,$P104,$Q104,FALSE),NA())</f>
        <v>2.4862169996224585E-3</v>
      </c>
      <c r="GT104" s="207">
        <f t="shared" si="144"/>
        <v>2.3497224751438442E-3</v>
      </c>
      <c r="GU104" s="207">
        <f t="shared" si="144"/>
        <v>2.2128983065907879E-3</v>
      </c>
      <c r="GV104" s="207">
        <f t="shared" si="144"/>
        <v>2.076699642613825E-3</v>
      </c>
      <c r="GW104" s="207">
        <f t="shared" si="144"/>
        <v>1.9420180677236058E-3</v>
      </c>
      <c r="GX104" s="207">
        <f t="shared" si="144"/>
        <v>1.8096733473920018E-3</v>
      </c>
      <c r="GY104" s="207">
        <f t="shared" si="144"/>
        <v>1.6804069170253872E-3</v>
      </c>
      <c r="GZ104" s="207">
        <f t="shared" si="144"/>
        <v>1.554877134752386E-3</v>
      </c>
      <c r="HA104" s="207">
        <f t="shared" si="144"/>
        <v>1.4336562747200899E-3</v>
      </c>
      <c r="HB104" s="207">
        <f t="shared" si="144"/>
        <v>1.3172291979172738E-3</v>
      </c>
      <c r="HC104" s="207">
        <f t="shared" si="144"/>
        <v>1.2059936024007307E-3</v>
      </c>
      <c r="HD104" s="207">
        <f t="shared" si="144"/>
        <v>1.1002617249301647E-3</v>
      </c>
      <c r="HE104" s="207">
        <f t="shared" si="144"/>
        <v>1.0002633419237889E-3</v>
      </c>
      <c r="HF104" s="207">
        <f t="shared" si="144"/>
        <v>9.061498996026134E-4</v>
      </c>
      <c r="HG104" s="207">
        <f t="shared" si="144"/>
        <v>8.1799959124261425E-4</v>
      </c>
      <c r="HH104" s="207">
        <f t="shared" si="144"/>
        <v>7.3582319343830458E-4</v>
      </c>
      <c r="HI104" s="207">
        <f t="shared" si="144"/>
        <v>6.5957047285165004E-4</v>
      </c>
      <c r="HJ104" s="207">
        <f t="shared" si="144"/>
        <v>5.8913697957445517E-4</v>
      </c>
      <c r="HK104" s="207">
        <f t="shared" si="144"/>
        <v>5.2437105234510854E-4</v>
      </c>
      <c r="HL104" s="207">
        <f t="shared" si="144"/>
        <v>4.6508087371889496E-4</v>
      </c>
      <c r="HM104" s="207">
        <f t="shared" si="144"/>
        <v>4.1104142912853176E-4</v>
      </c>
      <c r="HN104" s="207">
        <f t="shared" si="144"/>
        <v>3.620012418020823E-4</v>
      </c>
      <c r="HO104" s="207">
        <f t="shared" si="144"/>
        <v>3.176887749537373E-4</v>
      </c>
      <c r="HP104" s="207">
        <f t="shared" si="144"/>
        <v>2.778184127919961E-4</v>
      </c>
      <c r="HQ104" s="207">
        <f t="shared" si="144"/>
        <v>2.4209595202300397E-4</v>
      </c>
      <c r="HR104" s="207">
        <f t="shared" si="144"/>
        <v>2.1022355506593459E-4</v>
      </c>
      <c r="HS104" s="207">
        <f t="shared" si="144"/>
        <v>1.8190413463482869E-4</v>
      </c>
      <c r="HT104" s="207">
        <f t="shared" si="144"/>
        <v>1.5684515626786038E-4</v>
      </c>
      <c r="HU104" s="207">
        <f t="shared" si="144"/>
        <v>1.3476186049212713E-4</v>
      </c>
      <c r="HV104" s="207">
        <f t="shared" si="144"/>
        <v>1.1537991939040846E-4</v>
      </c>
      <c r="HW104" s="207">
        <f t="shared" si="144"/>
        <v>9.8437553270472845E-5</v>
      </c>
      <c r="HX104" s="207">
        <f t="shared" si="144"/>
        <v>8.3687141897516564E-5</v>
      </c>
      <c r="HY104" s="207">
        <f t="shared" si="144"/>
        <v>7.0896371381273153E-5</v>
      </c>
      <c r="HZ104" s="207">
        <f t="shared" si="144"/>
        <v>5.984896241930188E-5</v>
      </c>
      <c r="IA104" s="207">
        <f t="shared" si="144"/>
        <v>5.03450283451604E-5</v>
      </c>
      <c r="IB104" s="207">
        <f t="shared" si="144"/>
        <v>4.2201112510089683E-5</v>
      </c>
    </row>
    <row r="105" spans="1:236" x14ac:dyDescent="0.25">
      <c r="A105" s="17"/>
      <c r="B105" s="17"/>
      <c r="C105" s="17"/>
      <c r="D105" s="17"/>
      <c r="E105" s="17"/>
      <c r="F105" s="17"/>
      <c r="G105" s="18"/>
      <c r="H105" s="17"/>
      <c r="I105" s="17"/>
      <c r="J105" s="17"/>
      <c r="K105" s="17"/>
      <c r="L105" s="17"/>
      <c r="M105" s="17"/>
      <c r="N105" s="17"/>
      <c r="O105" s="17"/>
      <c r="P105" s="17"/>
      <c r="Q105" s="17"/>
      <c r="R105" s="17"/>
      <c r="S105" s="17"/>
      <c r="T105" s="220"/>
      <c r="U105" s="17"/>
      <c r="V105" s="17"/>
      <c r="W105" s="17"/>
      <c r="X105" s="17"/>
      <c r="Y105" s="17"/>
      <c r="Z105" s="17"/>
      <c r="AA105" s="17"/>
      <c r="AB105" s="17"/>
      <c r="AC105" s="17"/>
      <c r="AD105" s="17"/>
      <c r="AE105" s="17"/>
      <c r="AF105" s="17"/>
      <c r="AG105" s="17"/>
      <c r="AH105" s="17"/>
      <c r="AI105" s="17"/>
    </row>
    <row r="106" spans="1:236" ht="15.75" x14ac:dyDescent="0.25">
      <c r="A106" s="86"/>
      <c r="B106" s="256" t="s">
        <v>83</v>
      </c>
      <c r="C106" s="257"/>
      <c r="D106" s="258"/>
      <c r="E106" s="61"/>
      <c r="F106" s="61"/>
      <c r="G106" s="56"/>
      <c r="H106" s="56"/>
      <c r="I106" s="56"/>
      <c r="J106" s="56"/>
      <c r="K106" s="87"/>
      <c r="L106" s="87"/>
      <c r="M106" s="87"/>
      <c r="N106" s="87"/>
      <c r="O106" s="87"/>
      <c r="P106" s="87"/>
      <c r="Q106" s="87" t="s">
        <v>84</v>
      </c>
      <c r="R106" s="68"/>
      <c r="S106" s="127">
        <v>1500</v>
      </c>
      <c r="T106" s="221">
        <f>IF(OR(Q104=0,S106=""),"",ABS(VLOOKUP($S$1,VLookups!$A$28:$B$29,2,FALSE)-_xlfn.NORM.DIST(S106,P104,Q104,TRUE)))</f>
        <v>0.96736540932733495</v>
      </c>
      <c r="U106" s="70">
        <f>IF($Q$104=0,"",_xlfn.NORM.INV(ABS(VLOOKUP($S$1,VLookups!$A$28:$B$29,2,FALSE)-U$3),$P$104,$Q104))</f>
        <v>1133.6718539918234</v>
      </c>
      <c r="V106" s="70">
        <f>IF($Q$104=0,"",_xlfn.NORM.INV(ABS(VLOOKUP($S$1,VLookups!$A$28:$B$29,2,FALSE)-V$3),$P$104,$Q104))</f>
        <v>1479.1481460081768</v>
      </c>
      <c r="W106" s="71">
        <f>IF($Q$104=0,"",_xlfn.NORM.INV(ABS(VLOOKUP($S$1,VLookups!$A$28:$B$29,2,FALSE)-W$3),$P$104,$Q104))</f>
        <v>1171.8248686431527</v>
      </c>
      <c r="X106" s="71">
        <f>IF($Q$104=0,"",_xlfn.NORM.INV(ABS(VLOOKUP($S$1,VLookups!$A$28:$B$29,2,FALSE)-X$3),$P$104,$Q104))</f>
        <v>1218.0251801312902</v>
      </c>
      <c r="Y106" s="72">
        <f>IF($Q$104=0,"",_xlfn.NORM.INV(ABS(VLOOKUP($S$1,VLookups!$A$28:$B$29,2,FALSE)-Y$3),$P$104,$Q104))</f>
        <v>1251.3388551597079</v>
      </c>
      <c r="Z106" s="72">
        <f>IF($Q$104=0,"",_xlfn.NORM.INV(ABS(VLOOKUP($S$1,VLookups!$A$28:$B$29,2,FALSE)-Z$3),$P$104,$Q104))</f>
        <v>1279.8041621460088</v>
      </c>
      <c r="AA106" s="73">
        <f>IF($Q$104=0,"",_xlfn.NORM.INV(ABS(VLOOKUP($S$1,VLookups!$A$28:$B$29,2,FALSE)-AA$3),$P$104,$Q104))</f>
        <v>1306.4100000000001</v>
      </c>
      <c r="AB106" s="73">
        <f>IF($Q$104=0,"",_xlfn.NORM.INV(ABS(VLOOKUP($S$1,VLookups!$A$28:$B$29,2,FALSE)-AB$3),$P$104,$Q104))</f>
        <v>1333.0158378539913</v>
      </c>
      <c r="AC106" s="74">
        <f>IF($Q$104=0,"",_xlfn.NORM.INV(ABS(VLOOKUP($S$1,VLookups!$A$28:$B$29,2,FALSE)-AC$3),$P$104,$Q104))</f>
        <v>1361.4811448402922</v>
      </c>
      <c r="AD106" s="74">
        <f>IF($Q$104=0,"",_xlfn.NORM.INV(ABS(VLOOKUP($S$1,VLookups!$A$28:$B$29,2,FALSE)-AD$3),$P$104,$Q104))</f>
        <v>1394.79481986871</v>
      </c>
      <c r="AE106" s="75">
        <f>IF($Q$104=0,"",_xlfn.NORM.INV(ABS(VLOOKUP($S$1,VLookups!$A$28:$B$29,2,FALSE)-AE$3),$P$104,$Q104))</f>
        <v>1440.9951313568474</v>
      </c>
      <c r="AF106" s="75">
        <f>IF($Q$104=0,"",_xlfn.NORM.INV(ABS(VLOOKUP($S$1,VLookups!$A$28:$B$29,2,FALSE)-AF$3),$P$104,$Q104))</f>
        <v>1550.716856335086</v>
      </c>
      <c r="AG106" s="17"/>
      <c r="AH106" s="17"/>
      <c r="AI106" s="17"/>
      <c r="EF106" s="212">
        <f>IF(AND($D$112&gt;0,$D$113&gt;0),IF(OR(AI104&lt;$D$112,AI104=$D$112),EF104,0),"")</f>
        <v>5.034502834517301E-5</v>
      </c>
      <c r="EG106" s="212">
        <f t="shared" ref="EG106:GR106" si="145">IF(AND($D$112&gt;0,$D$113&gt;0),IF(OR(AJ104&lt;$D$112,AJ104=$D$112),EG104,0),"")</f>
        <v>5.9848962419316449E-5</v>
      </c>
      <c r="EH106" s="212">
        <f t="shared" si="145"/>
        <v>7.0896371381289782E-5</v>
      </c>
      <c r="EI106" s="212">
        <f t="shared" si="145"/>
        <v>8.3687141897535578E-5</v>
      </c>
      <c r="EJ106" s="212">
        <f t="shared" si="145"/>
        <v>9.843755327049434E-5</v>
      </c>
      <c r="EK106" s="212">
        <f t="shared" si="145"/>
        <v>1.1537991939043285E-4</v>
      </c>
      <c r="EL106" s="212">
        <f t="shared" si="145"/>
        <v>1.347618604921551E-4</v>
      </c>
      <c r="EM106" s="212">
        <f t="shared" si="145"/>
        <v>1.5684515626789226E-4</v>
      </c>
      <c r="EN106" s="212">
        <f t="shared" si="145"/>
        <v>1.8190413463486482E-4</v>
      </c>
      <c r="EO106" s="212">
        <f t="shared" si="145"/>
        <v>2.1022355506597528E-4</v>
      </c>
      <c r="EP106" s="212">
        <f t="shared" si="145"/>
        <v>2.4209595202304951E-4</v>
      </c>
      <c r="EQ106" s="212">
        <f t="shared" si="145"/>
        <v>2.7781841279204722E-4</v>
      </c>
      <c r="ER106" s="212">
        <f t="shared" si="145"/>
        <v>3.176887749537939E-4</v>
      </c>
      <c r="ES106" s="212">
        <f t="shared" si="145"/>
        <v>3.6200124180214496E-4</v>
      </c>
      <c r="ET106" s="212">
        <f t="shared" si="145"/>
        <v>4.1104142912860115E-4</v>
      </c>
      <c r="EU106" s="212">
        <f t="shared" si="145"/>
        <v>4.6508087371897118E-4</v>
      </c>
      <c r="EV106" s="212">
        <f t="shared" si="145"/>
        <v>5.243710523451918E-4</v>
      </c>
      <c r="EW106" s="212">
        <f t="shared" si="145"/>
        <v>5.8913697957454591E-4</v>
      </c>
      <c r="EX106" s="212">
        <f t="shared" si="145"/>
        <v>6.5957047285174902E-4</v>
      </c>
      <c r="EY106" s="212">
        <f t="shared" si="145"/>
        <v>7.3582319343841137E-4</v>
      </c>
      <c r="EZ106" s="212">
        <f t="shared" si="145"/>
        <v>8.1799959124272928E-4</v>
      </c>
      <c r="FA106" s="212">
        <f t="shared" si="145"/>
        <v>9.0614989960273624E-4</v>
      </c>
      <c r="FB106" s="212">
        <f t="shared" si="145"/>
        <v>1.0002633419239201E-3</v>
      </c>
      <c r="FC106" s="212">
        <f t="shared" si="145"/>
        <v>1.1002617249303035E-3</v>
      </c>
      <c r="FD106" s="212">
        <f t="shared" si="145"/>
        <v>1.205993602400877E-3</v>
      </c>
      <c r="FE106" s="212">
        <f t="shared" si="145"/>
        <v>1.3172291979174271E-3</v>
      </c>
      <c r="FF106" s="212">
        <f t="shared" si="145"/>
        <v>1.4336562747202502E-3</v>
      </c>
      <c r="FG106" s="212">
        <f t="shared" si="145"/>
        <v>1.5548771347525527E-3</v>
      </c>
      <c r="FH106" s="212">
        <f t="shared" si="145"/>
        <v>1.6804069170255596E-3</v>
      </c>
      <c r="FI106" s="212">
        <f t="shared" si="145"/>
        <v>1.8096733473921785E-3</v>
      </c>
      <c r="FJ106" s="212">
        <f t="shared" si="145"/>
        <v>1.9420180677237862E-3</v>
      </c>
      <c r="FK106" s="212">
        <f t="shared" si="145"/>
        <v>2.076699642614008E-3</v>
      </c>
      <c r="FL106" s="212">
        <f t="shared" si="145"/>
        <v>2.2128983065909727E-3</v>
      </c>
      <c r="FM106" s="212">
        <f t="shared" si="145"/>
        <v>2.349722475144029E-3</v>
      </c>
      <c r="FN106" s="212">
        <f t="shared" si="145"/>
        <v>2.4862169996226419E-3</v>
      </c>
      <c r="FO106" s="212">
        <f t="shared" si="145"/>
        <v>2.621373100404245E-3</v>
      </c>
      <c r="FP106" s="212">
        <f t="shared" si="145"/>
        <v>2.7541398659821055E-3</v>
      </c>
      <c r="FQ106" s="212">
        <f t="shared" si="145"/>
        <v>2.8834371592476463E-3</v>
      </c>
      <c r="FR106" s="212">
        <f t="shared" si="145"/>
        <v>3.0081697277645303E-3</v>
      </c>
      <c r="FS106" s="212">
        <f t="shared" si="145"/>
        <v>3.1272422738043361E-3</v>
      </c>
      <c r="FT106" s="212">
        <f t="shared" si="145"/>
        <v>3.2395752038460826E-3</v>
      </c>
      <c r="FU106" s="212">
        <f t="shared" si="145"/>
        <v>0</v>
      </c>
      <c r="FV106" s="212">
        <f t="shared" si="145"/>
        <v>0</v>
      </c>
      <c r="FW106" s="212">
        <f t="shared" si="145"/>
        <v>0</v>
      </c>
      <c r="FX106" s="212">
        <f t="shared" si="145"/>
        <v>0</v>
      </c>
      <c r="FY106" s="212">
        <f t="shared" si="145"/>
        <v>0</v>
      </c>
      <c r="FZ106" s="212">
        <f t="shared" si="145"/>
        <v>0</v>
      </c>
      <c r="GA106" s="212">
        <f t="shared" si="145"/>
        <v>0</v>
      </c>
      <c r="GB106" s="212">
        <f t="shared" si="145"/>
        <v>0</v>
      </c>
      <c r="GC106" s="212">
        <f t="shared" si="145"/>
        <v>0</v>
      </c>
      <c r="GD106" s="212">
        <f t="shared" si="145"/>
        <v>0</v>
      </c>
      <c r="GE106" s="212">
        <f t="shared" si="145"/>
        <v>0</v>
      </c>
      <c r="GF106" s="212">
        <f t="shared" si="145"/>
        <v>0</v>
      </c>
      <c r="GG106" s="212">
        <f t="shared" si="145"/>
        <v>0</v>
      </c>
      <c r="GH106" s="212">
        <f t="shared" si="145"/>
        <v>0</v>
      </c>
      <c r="GI106" s="212">
        <f t="shared" si="145"/>
        <v>0</v>
      </c>
      <c r="GJ106" s="212">
        <f t="shared" si="145"/>
        <v>0</v>
      </c>
      <c r="GK106" s="212">
        <f t="shared" si="145"/>
        <v>0</v>
      </c>
      <c r="GL106" s="212">
        <f t="shared" si="145"/>
        <v>0</v>
      </c>
      <c r="GM106" s="212">
        <f t="shared" si="145"/>
        <v>0</v>
      </c>
      <c r="GN106" s="212">
        <f t="shared" si="145"/>
        <v>0</v>
      </c>
      <c r="GO106" s="212">
        <f t="shared" si="145"/>
        <v>0</v>
      </c>
      <c r="GP106" s="212">
        <f t="shared" si="145"/>
        <v>0</v>
      </c>
      <c r="GQ106" s="212">
        <f t="shared" si="145"/>
        <v>0</v>
      </c>
      <c r="GR106" s="212">
        <f t="shared" si="145"/>
        <v>0</v>
      </c>
      <c r="GS106" s="212">
        <f t="shared" ref="GS106:IB106" si="146">IF(AND($D$112&gt;0,$D$113&gt;0),IF(OR(CV104&lt;$D$112,CV104=$D$112),GS104,0),"")</f>
        <v>0</v>
      </c>
      <c r="GT106" s="212">
        <f t="shared" si="146"/>
        <v>0</v>
      </c>
      <c r="GU106" s="212">
        <f t="shared" si="146"/>
        <v>0</v>
      </c>
      <c r="GV106" s="212">
        <f t="shared" si="146"/>
        <v>0</v>
      </c>
      <c r="GW106" s="212">
        <f t="shared" si="146"/>
        <v>0</v>
      </c>
      <c r="GX106" s="212">
        <f t="shared" si="146"/>
        <v>0</v>
      </c>
      <c r="GY106" s="212">
        <f t="shared" si="146"/>
        <v>0</v>
      </c>
      <c r="GZ106" s="212">
        <f t="shared" si="146"/>
        <v>0</v>
      </c>
      <c r="HA106" s="212">
        <f t="shared" si="146"/>
        <v>0</v>
      </c>
      <c r="HB106" s="212">
        <f t="shared" si="146"/>
        <v>0</v>
      </c>
      <c r="HC106" s="212">
        <f t="shared" si="146"/>
        <v>0</v>
      </c>
      <c r="HD106" s="212">
        <f t="shared" si="146"/>
        <v>0</v>
      </c>
      <c r="HE106" s="212">
        <f t="shared" si="146"/>
        <v>0</v>
      </c>
      <c r="HF106" s="212">
        <f t="shared" si="146"/>
        <v>0</v>
      </c>
      <c r="HG106" s="212">
        <f t="shared" si="146"/>
        <v>0</v>
      </c>
      <c r="HH106" s="212">
        <f t="shared" si="146"/>
        <v>0</v>
      </c>
      <c r="HI106" s="212">
        <f t="shared" si="146"/>
        <v>0</v>
      </c>
      <c r="HJ106" s="212">
        <f t="shared" si="146"/>
        <v>0</v>
      </c>
      <c r="HK106" s="212">
        <f t="shared" si="146"/>
        <v>0</v>
      </c>
      <c r="HL106" s="212">
        <f t="shared" si="146"/>
        <v>0</v>
      </c>
      <c r="HM106" s="212">
        <f t="shared" si="146"/>
        <v>0</v>
      </c>
      <c r="HN106" s="212">
        <f t="shared" si="146"/>
        <v>0</v>
      </c>
      <c r="HO106" s="212">
        <f t="shared" si="146"/>
        <v>0</v>
      </c>
      <c r="HP106" s="212">
        <f t="shared" si="146"/>
        <v>0</v>
      </c>
      <c r="HQ106" s="212">
        <f t="shared" si="146"/>
        <v>0</v>
      </c>
      <c r="HR106" s="212">
        <f t="shared" si="146"/>
        <v>0</v>
      </c>
      <c r="HS106" s="212">
        <f t="shared" si="146"/>
        <v>0</v>
      </c>
      <c r="HT106" s="212">
        <f t="shared" si="146"/>
        <v>0</v>
      </c>
      <c r="HU106" s="212">
        <f t="shared" si="146"/>
        <v>0</v>
      </c>
      <c r="HV106" s="212">
        <f t="shared" si="146"/>
        <v>0</v>
      </c>
      <c r="HW106" s="212">
        <f t="shared" si="146"/>
        <v>0</v>
      </c>
      <c r="HX106" s="212">
        <f t="shared" si="146"/>
        <v>0</v>
      </c>
      <c r="HY106" s="212">
        <f t="shared" si="146"/>
        <v>0</v>
      </c>
      <c r="HZ106" s="212">
        <f t="shared" si="146"/>
        <v>0</v>
      </c>
      <c r="IA106" s="212">
        <f t="shared" si="146"/>
        <v>0</v>
      </c>
      <c r="IB106" s="212">
        <f t="shared" si="146"/>
        <v>0</v>
      </c>
    </row>
    <row r="107" spans="1:236" x14ac:dyDescent="0.25">
      <c r="A107" s="17"/>
      <c r="B107" s="17"/>
      <c r="C107" s="17"/>
      <c r="D107" s="17"/>
      <c r="E107" s="17"/>
      <c r="F107" s="17"/>
      <c r="G107" s="18"/>
      <c r="H107" s="17"/>
      <c r="I107" s="17"/>
      <c r="J107" s="17"/>
      <c r="K107" s="17"/>
      <c r="L107" s="17"/>
      <c r="M107" s="17"/>
      <c r="N107" s="17"/>
      <c r="O107" s="17"/>
      <c r="P107" s="17"/>
      <c r="Q107" s="17"/>
      <c r="R107" s="17"/>
      <c r="S107" s="17"/>
      <c r="T107" s="17"/>
      <c r="U107" s="42"/>
      <c r="V107" s="42"/>
      <c r="W107" s="46"/>
      <c r="X107" s="17"/>
      <c r="Y107" s="17"/>
      <c r="Z107" s="17"/>
      <c r="AA107" s="17"/>
      <c r="AB107" s="17"/>
      <c r="AC107" s="17"/>
      <c r="AD107" s="17"/>
      <c r="AE107" s="17"/>
      <c r="AF107" s="17"/>
      <c r="AG107" s="17"/>
      <c r="AH107" s="17"/>
      <c r="AI107" s="17"/>
      <c r="EF107" s="212">
        <f>IF(AND($D$112&gt;0,$D$113&gt;0),IF(AND(AI104&gt;$D$112,OR(AI104&lt;$D$113,AI104=$D$113)),EF104,0),"")</f>
        <v>0</v>
      </c>
      <c r="EG107" s="212">
        <f t="shared" ref="EG107:GR107" si="147">IF(AND($D$112&gt;0,$D$113&gt;0),IF(AND(AJ104&gt;$D$112,OR(AJ104&lt;$D$113,AJ104=$D$113)),EG104,0),"")</f>
        <v>0</v>
      </c>
      <c r="EH107" s="212">
        <f t="shared" si="147"/>
        <v>0</v>
      </c>
      <c r="EI107" s="212">
        <f t="shared" si="147"/>
        <v>0</v>
      </c>
      <c r="EJ107" s="212">
        <f t="shared" si="147"/>
        <v>0</v>
      </c>
      <c r="EK107" s="212">
        <f t="shared" si="147"/>
        <v>0</v>
      </c>
      <c r="EL107" s="212">
        <f t="shared" si="147"/>
        <v>0</v>
      </c>
      <c r="EM107" s="212">
        <f t="shared" si="147"/>
        <v>0</v>
      </c>
      <c r="EN107" s="212">
        <f t="shared" si="147"/>
        <v>0</v>
      </c>
      <c r="EO107" s="212">
        <f t="shared" si="147"/>
        <v>0</v>
      </c>
      <c r="EP107" s="212">
        <f t="shared" si="147"/>
        <v>0</v>
      </c>
      <c r="EQ107" s="212">
        <f t="shared" si="147"/>
        <v>0</v>
      </c>
      <c r="ER107" s="212">
        <f t="shared" si="147"/>
        <v>0</v>
      </c>
      <c r="ES107" s="212">
        <f t="shared" si="147"/>
        <v>0</v>
      </c>
      <c r="ET107" s="212">
        <f t="shared" si="147"/>
        <v>0</v>
      </c>
      <c r="EU107" s="212">
        <f t="shared" si="147"/>
        <v>0</v>
      </c>
      <c r="EV107" s="212">
        <f t="shared" si="147"/>
        <v>0</v>
      </c>
      <c r="EW107" s="212">
        <f t="shared" si="147"/>
        <v>0</v>
      </c>
      <c r="EX107" s="212">
        <f t="shared" si="147"/>
        <v>0</v>
      </c>
      <c r="EY107" s="212">
        <f t="shared" si="147"/>
        <v>0</v>
      </c>
      <c r="EZ107" s="212">
        <f t="shared" si="147"/>
        <v>0</v>
      </c>
      <c r="FA107" s="212">
        <f t="shared" si="147"/>
        <v>0</v>
      </c>
      <c r="FB107" s="212">
        <f t="shared" si="147"/>
        <v>0</v>
      </c>
      <c r="FC107" s="212">
        <f t="shared" si="147"/>
        <v>0</v>
      </c>
      <c r="FD107" s="212">
        <f t="shared" si="147"/>
        <v>0</v>
      </c>
      <c r="FE107" s="212">
        <f t="shared" si="147"/>
        <v>0</v>
      </c>
      <c r="FF107" s="212">
        <f t="shared" si="147"/>
        <v>0</v>
      </c>
      <c r="FG107" s="212">
        <f t="shared" si="147"/>
        <v>0</v>
      </c>
      <c r="FH107" s="212">
        <f t="shared" si="147"/>
        <v>0</v>
      </c>
      <c r="FI107" s="212">
        <f t="shared" si="147"/>
        <v>0</v>
      </c>
      <c r="FJ107" s="212">
        <f t="shared" si="147"/>
        <v>0</v>
      </c>
      <c r="FK107" s="212">
        <f t="shared" si="147"/>
        <v>0</v>
      </c>
      <c r="FL107" s="212">
        <f t="shared" si="147"/>
        <v>0</v>
      </c>
      <c r="FM107" s="212">
        <f t="shared" si="147"/>
        <v>0</v>
      </c>
      <c r="FN107" s="212">
        <f t="shared" si="147"/>
        <v>0</v>
      </c>
      <c r="FO107" s="212">
        <f t="shared" si="147"/>
        <v>0</v>
      </c>
      <c r="FP107" s="212">
        <f t="shared" si="147"/>
        <v>0</v>
      </c>
      <c r="FQ107" s="212">
        <f t="shared" si="147"/>
        <v>0</v>
      </c>
      <c r="FR107" s="212">
        <f t="shared" si="147"/>
        <v>0</v>
      </c>
      <c r="FS107" s="212">
        <f t="shared" si="147"/>
        <v>0</v>
      </c>
      <c r="FT107" s="212">
        <f t="shared" si="147"/>
        <v>0</v>
      </c>
      <c r="FU107" s="212">
        <f t="shared" si="147"/>
        <v>3.3441207475421691E-3</v>
      </c>
      <c r="FV107" s="212">
        <f t="shared" si="147"/>
        <v>3.4398791140669558E-3</v>
      </c>
      <c r="FW107" s="212">
        <f t="shared" si="147"/>
        <v>3.5259143403175547E-3</v>
      </c>
      <c r="FX107" s="212">
        <f t="shared" si="147"/>
        <v>3.6013694813874621E-3</v>
      </c>
      <c r="FY107" s="212">
        <f t="shared" si="147"/>
        <v>3.6654807995318904E-3</v>
      </c>
      <c r="FZ107" s="212">
        <f t="shared" si="147"/>
        <v>3.71759062360238E-3</v>
      </c>
      <c r="GA107" s="212">
        <f t="shared" si="147"/>
        <v>3.7571585764093677E-3</v>
      </c>
      <c r="GB107" s="212">
        <f t="shared" si="147"/>
        <v>3.7837709020859594E-3</v>
      </c>
      <c r="GC107" s="212">
        <f t="shared" si="147"/>
        <v>3.7971476683486094E-3</v>
      </c>
      <c r="GD107" s="212">
        <f t="shared" si="147"/>
        <v>3.7971476683486007E-3</v>
      </c>
      <c r="GE107" s="212">
        <f t="shared" si="147"/>
        <v>3.7837709020859321E-3</v>
      </c>
      <c r="GF107" s="212">
        <f t="shared" si="147"/>
        <v>3.7571585764093226E-3</v>
      </c>
      <c r="GG107" s="212">
        <f t="shared" si="147"/>
        <v>3.717590623602318E-3</v>
      </c>
      <c r="GH107" s="212">
        <f t="shared" si="147"/>
        <v>3.6654807995318123E-3</v>
      </c>
      <c r="GI107" s="212">
        <f t="shared" si="147"/>
        <v>3.601369481387368E-3</v>
      </c>
      <c r="GJ107" s="212">
        <f t="shared" si="147"/>
        <v>3.5259143403174454E-3</v>
      </c>
      <c r="GK107" s="212">
        <f t="shared" si="147"/>
        <v>3.4398791140668327E-3</v>
      </c>
      <c r="GL107" s="212">
        <f t="shared" si="147"/>
        <v>3.3441207475420334E-3</v>
      </c>
      <c r="GM107" s="212">
        <f t="shared" si="147"/>
        <v>3.239575203845936E-3</v>
      </c>
      <c r="GN107" s="212">
        <f t="shared" si="147"/>
        <v>3.12724227380418E-3</v>
      </c>
      <c r="GO107" s="212">
        <f t="shared" si="147"/>
        <v>3.0081697277643659E-3</v>
      </c>
      <c r="GP107" s="212">
        <f t="shared" si="147"/>
        <v>2.883437159247475E-3</v>
      </c>
      <c r="GQ107" s="212">
        <f t="shared" si="147"/>
        <v>2.754139865981929E-3</v>
      </c>
      <c r="GR107" s="212">
        <f t="shared" si="147"/>
        <v>2.6213731004040646E-3</v>
      </c>
      <c r="GS107" s="212">
        <f t="shared" ref="GS107:IB107" si="148">IF(AND($D$112&gt;0,$D$113&gt;0),IF(AND(CV104&gt;$D$112,OR(CV104&lt;$D$113,CV104=$D$113)),GS104,0),"")</f>
        <v>0</v>
      </c>
      <c r="GT107" s="212">
        <f t="shared" si="148"/>
        <v>0</v>
      </c>
      <c r="GU107" s="212">
        <f t="shared" si="148"/>
        <v>0</v>
      </c>
      <c r="GV107" s="212">
        <f t="shared" si="148"/>
        <v>0</v>
      </c>
      <c r="GW107" s="212">
        <f t="shared" si="148"/>
        <v>0</v>
      </c>
      <c r="GX107" s="212">
        <f t="shared" si="148"/>
        <v>0</v>
      </c>
      <c r="GY107" s="212">
        <f t="shared" si="148"/>
        <v>0</v>
      </c>
      <c r="GZ107" s="212">
        <f t="shared" si="148"/>
        <v>0</v>
      </c>
      <c r="HA107" s="212">
        <f t="shared" si="148"/>
        <v>0</v>
      </c>
      <c r="HB107" s="212">
        <f t="shared" si="148"/>
        <v>0</v>
      </c>
      <c r="HC107" s="212">
        <f t="shared" si="148"/>
        <v>0</v>
      </c>
      <c r="HD107" s="212">
        <f t="shared" si="148"/>
        <v>0</v>
      </c>
      <c r="HE107" s="212">
        <f t="shared" si="148"/>
        <v>0</v>
      </c>
      <c r="HF107" s="212">
        <f t="shared" si="148"/>
        <v>0</v>
      </c>
      <c r="HG107" s="212">
        <f t="shared" si="148"/>
        <v>0</v>
      </c>
      <c r="HH107" s="212">
        <f t="shared" si="148"/>
        <v>0</v>
      </c>
      <c r="HI107" s="212">
        <f t="shared" si="148"/>
        <v>0</v>
      </c>
      <c r="HJ107" s="212">
        <f t="shared" si="148"/>
        <v>0</v>
      </c>
      <c r="HK107" s="212">
        <f t="shared" si="148"/>
        <v>0</v>
      </c>
      <c r="HL107" s="212">
        <f t="shared" si="148"/>
        <v>0</v>
      </c>
      <c r="HM107" s="212">
        <f t="shared" si="148"/>
        <v>0</v>
      </c>
      <c r="HN107" s="212">
        <f t="shared" si="148"/>
        <v>0</v>
      </c>
      <c r="HO107" s="212">
        <f t="shared" si="148"/>
        <v>0</v>
      </c>
      <c r="HP107" s="212">
        <f t="shared" si="148"/>
        <v>0</v>
      </c>
      <c r="HQ107" s="212">
        <f t="shared" si="148"/>
        <v>0</v>
      </c>
      <c r="HR107" s="212">
        <f t="shared" si="148"/>
        <v>0</v>
      </c>
      <c r="HS107" s="212">
        <f t="shared" si="148"/>
        <v>0</v>
      </c>
      <c r="HT107" s="212">
        <f t="shared" si="148"/>
        <v>0</v>
      </c>
      <c r="HU107" s="212">
        <f t="shared" si="148"/>
        <v>0</v>
      </c>
      <c r="HV107" s="212">
        <f t="shared" si="148"/>
        <v>0</v>
      </c>
      <c r="HW107" s="212">
        <f t="shared" si="148"/>
        <v>0</v>
      </c>
      <c r="HX107" s="212">
        <f t="shared" si="148"/>
        <v>0</v>
      </c>
      <c r="HY107" s="212">
        <f t="shared" si="148"/>
        <v>0</v>
      </c>
      <c r="HZ107" s="212">
        <f t="shared" si="148"/>
        <v>0</v>
      </c>
      <c r="IA107" s="212">
        <f t="shared" si="148"/>
        <v>0</v>
      </c>
      <c r="IB107" s="212">
        <f t="shared" si="148"/>
        <v>0</v>
      </c>
    </row>
    <row r="108" spans="1:236" ht="17.25" x14ac:dyDescent="0.3">
      <c r="A108" s="17"/>
      <c r="B108" s="17"/>
      <c r="C108" s="40" t="s">
        <v>61</v>
      </c>
      <c r="D108" s="125">
        <v>0.9</v>
      </c>
      <c r="E108" s="66" t="s">
        <v>66</v>
      </c>
      <c r="F108" s="17"/>
      <c r="G108" s="18"/>
      <c r="H108" s="17"/>
      <c r="I108" s="17"/>
      <c r="J108" s="17"/>
      <c r="K108" s="17"/>
      <c r="L108" s="17"/>
      <c r="M108" s="17"/>
      <c r="N108" s="17"/>
      <c r="O108" s="17"/>
      <c r="P108" s="17"/>
      <c r="Q108" s="17"/>
      <c r="R108" s="17"/>
      <c r="S108" s="17"/>
      <c r="T108" s="17"/>
      <c r="U108" s="42"/>
      <c r="V108" s="42"/>
      <c r="W108" s="46"/>
      <c r="X108" s="17"/>
      <c r="Y108" s="17"/>
      <c r="Z108" s="17"/>
      <c r="AA108" s="17"/>
      <c r="AB108" s="17"/>
      <c r="AC108" s="17"/>
      <c r="AD108" s="17"/>
      <c r="AE108" s="17"/>
      <c r="AF108" s="17"/>
      <c r="AG108" s="17"/>
      <c r="AH108" s="17"/>
      <c r="AI108" s="17"/>
      <c r="EF108" s="212">
        <f>IF(AND($D$112&gt;0,$D$113&gt;0),IF(AND(AI104&gt;$D$113),EF104,0),"")</f>
        <v>0</v>
      </c>
      <c r="EG108" s="212">
        <f t="shared" ref="EG108:GR108" si="149">IF(AND($D$112&gt;0,$D$113&gt;0),IF(AND(AJ104&gt;$D$113),EG104,0),"")</f>
        <v>0</v>
      </c>
      <c r="EH108" s="212">
        <f t="shared" si="149"/>
        <v>0</v>
      </c>
      <c r="EI108" s="212">
        <f t="shared" si="149"/>
        <v>0</v>
      </c>
      <c r="EJ108" s="212">
        <f t="shared" si="149"/>
        <v>0</v>
      </c>
      <c r="EK108" s="212">
        <f t="shared" si="149"/>
        <v>0</v>
      </c>
      <c r="EL108" s="212">
        <f t="shared" si="149"/>
        <v>0</v>
      </c>
      <c r="EM108" s="212">
        <f t="shared" si="149"/>
        <v>0</v>
      </c>
      <c r="EN108" s="212">
        <f t="shared" si="149"/>
        <v>0</v>
      </c>
      <c r="EO108" s="212">
        <f t="shared" si="149"/>
        <v>0</v>
      </c>
      <c r="EP108" s="212">
        <f t="shared" si="149"/>
        <v>0</v>
      </c>
      <c r="EQ108" s="212">
        <f t="shared" si="149"/>
        <v>0</v>
      </c>
      <c r="ER108" s="212">
        <f t="shared" si="149"/>
        <v>0</v>
      </c>
      <c r="ES108" s="212">
        <f t="shared" si="149"/>
        <v>0</v>
      </c>
      <c r="ET108" s="212">
        <f t="shared" si="149"/>
        <v>0</v>
      </c>
      <c r="EU108" s="212">
        <f t="shared" si="149"/>
        <v>0</v>
      </c>
      <c r="EV108" s="212">
        <f t="shared" si="149"/>
        <v>0</v>
      </c>
      <c r="EW108" s="212">
        <f t="shared" si="149"/>
        <v>0</v>
      </c>
      <c r="EX108" s="212">
        <f t="shared" si="149"/>
        <v>0</v>
      </c>
      <c r="EY108" s="212">
        <f t="shared" si="149"/>
        <v>0</v>
      </c>
      <c r="EZ108" s="212">
        <f t="shared" si="149"/>
        <v>0</v>
      </c>
      <c r="FA108" s="212">
        <f t="shared" si="149"/>
        <v>0</v>
      </c>
      <c r="FB108" s="212">
        <f t="shared" si="149"/>
        <v>0</v>
      </c>
      <c r="FC108" s="212">
        <f t="shared" si="149"/>
        <v>0</v>
      </c>
      <c r="FD108" s="212">
        <f t="shared" si="149"/>
        <v>0</v>
      </c>
      <c r="FE108" s="212">
        <f t="shared" si="149"/>
        <v>0</v>
      </c>
      <c r="FF108" s="212">
        <f t="shared" si="149"/>
        <v>0</v>
      </c>
      <c r="FG108" s="212">
        <f t="shared" si="149"/>
        <v>0</v>
      </c>
      <c r="FH108" s="212">
        <f t="shared" si="149"/>
        <v>0</v>
      </c>
      <c r="FI108" s="212">
        <f t="shared" si="149"/>
        <v>0</v>
      </c>
      <c r="FJ108" s="212">
        <f t="shared" si="149"/>
        <v>0</v>
      </c>
      <c r="FK108" s="212">
        <f t="shared" si="149"/>
        <v>0</v>
      </c>
      <c r="FL108" s="212">
        <f t="shared" si="149"/>
        <v>0</v>
      </c>
      <c r="FM108" s="212">
        <f t="shared" si="149"/>
        <v>0</v>
      </c>
      <c r="FN108" s="212">
        <f t="shared" si="149"/>
        <v>0</v>
      </c>
      <c r="FO108" s="212">
        <f t="shared" si="149"/>
        <v>0</v>
      </c>
      <c r="FP108" s="212">
        <f t="shared" si="149"/>
        <v>0</v>
      </c>
      <c r="FQ108" s="212">
        <f t="shared" si="149"/>
        <v>0</v>
      </c>
      <c r="FR108" s="212">
        <f t="shared" si="149"/>
        <v>0</v>
      </c>
      <c r="FS108" s="212">
        <f t="shared" si="149"/>
        <v>0</v>
      </c>
      <c r="FT108" s="212">
        <f t="shared" si="149"/>
        <v>0</v>
      </c>
      <c r="FU108" s="212">
        <f t="shared" si="149"/>
        <v>0</v>
      </c>
      <c r="FV108" s="212">
        <f t="shared" si="149"/>
        <v>0</v>
      </c>
      <c r="FW108" s="212">
        <f t="shared" si="149"/>
        <v>0</v>
      </c>
      <c r="FX108" s="212">
        <f t="shared" si="149"/>
        <v>0</v>
      </c>
      <c r="FY108" s="212">
        <f t="shared" si="149"/>
        <v>0</v>
      </c>
      <c r="FZ108" s="212">
        <f t="shared" si="149"/>
        <v>0</v>
      </c>
      <c r="GA108" s="212">
        <f t="shared" si="149"/>
        <v>0</v>
      </c>
      <c r="GB108" s="212">
        <f t="shared" si="149"/>
        <v>0</v>
      </c>
      <c r="GC108" s="212">
        <f t="shared" si="149"/>
        <v>0</v>
      </c>
      <c r="GD108" s="212">
        <f t="shared" si="149"/>
        <v>0</v>
      </c>
      <c r="GE108" s="212">
        <f t="shared" si="149"/>
        <v>0</v>
      </c>
      <c r="GF108" s="212">
        <f t="shared" si="149"/>
        <v>0</v>
      </c>
      <c r="GG108" s="212">
        <f t="shared" si="149"/>
        <v>0</v>
      </c>
      <c r="GH108" s="212">
        <f t="shared" si="149"/>
        <v>0</v>
      </c>
      <c r="GI108" s="212">
        <f t="shared" si="149"/>
        <v>0</v>
      </c>
      <c r="GJ108" s="212">
        <f t="shared" si="149"/>
        <v>0</v>
      </c>
      <c r="GK108" s="212">
        <f t="shared" si="149"/>
        <v>0</v>
      </c>
      <c r="GL108" s="212">
        <f t="shared" si="149"/>
        <v>0</v>
      </c>
      <c r="GM108" s="212">
        <f t="shared" si="149"/>
        <v>0</v>
      </c>
      <c r="GN108" s="212">
        <f t="shared" si="149"/>
        <v>0</v>
      </c>
      <c r="GO108" s="212">
        <f t="shared" si="149"/>
        <v>0</v>
      </c>
      <c r="GP108" s="212">
        <f t="shared" si="149"/>
        <v>0</v>
      </c>
      <c r="GQ108" s="212">
        <f t="shared" si="149"/>
        <v>0</v>
      </c>
      <c r="GR108" s="212">
        <f t="shared" si="149"/>
        <v>0</v>
      </c>
      <c r="GS108" s="212">
        <f t="shared" ref="GS108:IB108" si="150">IF(AND($D$112&gt;0,$D$113&gt;0),IF(AND(CV104&gt;$D$113),GS104,0),"")</f>
        <v>2.4862169996224585E-3</v>
      </c>
      <c r="GT108" s="212">
        <f t="shared" si="150"/>
        <v>2.3497224751438442E-3</v>
      </c>
      <c r="GU108" s="212">
        <f t="shared" si="150"/>
        <v>2.2128983065907879E-3</v>
      </c>
      <c r="GV108" s="212">
        <f t="shared" si="150"/>
        <v>2.076699642613825E-3</v>
      </c>
      <c r="GW108" s="212">
        <f t="shared" si="150"/>
        <v>1.9420180677236058E-3</v>
      </c>
      <c r="GX108" s="212">
        <f t="shared" si="150"/>
        <v>1.8096733473920018E-3</v>
      </c>
      <c r="GY108" s="212">
        <f t="shared" si="150"/>
        <v>1.6804069170253872E-3</v>
      </c>
      <c r="GZ108" s="212">
        <f t="shared" si="150"/>
        <v>1.554877134752386E-3</v>
      </c>
      <c r="HA108" s="212">
        <f t="shared" si="150"/>
        <v>1.4336562747200899E-3</v>
      </c>
      <c r="HB108" s="212">
        <f t="shared" si="150"/>
        <v>1.3172291979172738E-3</v>
      </c>
      <c r="HC108" s="212">
        <f t="shared" si="150"/>
        <v>1.2059936024007307E-3</v>
      </c>
      <c r="HD108" s="212">
        <f t="shared" si="150"/>
        <v>1.1002617249301647E-3</v>
      </c>
      <c r="HE108" s="212">
        <f t="shared" si="150"/>
        <v>1.0002633419237889E-3</v>
      </c>
      <c r="HF108" s="212">
        <f t="shared" si="150"/>
        <v>9.061498996026134E-4</v>
      </c>
      <c r="HG108" s="212">
        <f t="shared" si="150"/>
        <v>8.1799959124261425E-4</v>
      </c>
      <c r="HH108" s="212">
        <f t="shared" si="150"/>
        <v>7.3582319343830458E-4</v>
      </c>
      <c r="HI108" s="212">
        <f t="shared" si="150"/>
        <v>6.5957047285165004E-4</v>
      </c>
      <c r="HJ108" s="212">
        <f t="shared" si="150"/>
        <v>5.8913697957445517E-4</v>
      </c>
      <c r="HK108" s="212">
        <f t="shared" si="150"/>
        <v>5.2437105234510854E-4</v>
      </c>
      <c r="HL108" s="212">
        <f t="shared" si="150"/>
        <v>4.6508087371889496E-4</v>
      </c>
      <c r="HM108" s="212">
        <f t="shared" si="150"/>
        <v>4.1104142912853176E-4</v>
      </c>
      <c r="HN108" s="212">
        <f t="shared" si="150"/>
        <v>3.620012418020823E-4</v>
      </c>
      <c r="HO108" s="212">
        <f t="shared" si="150"/>
        <v>3.176887749537373E-4</v>
      </c>
      <c r="HP108" s="212">
        <f t="shared" si="150"/>
        <v>2.778184127919961E-4</v>
      </c>
      <c r="HQ108" s="212">
        <f t="shared" si="150"/>
        <v>2.4209595202300397E-4</v>
      </c>
      <c r="HR108" s="212">
        <f t="shared" si="150"/>
        <v>2.1022355506593459E-4</v>
      </c>
      <c r="HS108" s="212">
        <f t="shared" si="150"/>
        <v>1.8190413463482869E-4</v>
      </c>
      <c r="HT108" s="212">
        <f t="shared" si="150"/>
        <v>1.5684515626786038E-4</v>
      </c>
      <c r="HU108" s="212">
        <f t="shared" si="150"/>
        <v>1.3476186049212713E-4</v>
      </c>
      <c r="HV108" s="212">
        <f t="shared" si="150"/>
        <v>1.1537991939040846E-4</v>
      </c>
      <c r="HW108" s="212">
        <f t="shared" si="150"/>
        <v>9.8437553270472845E-5</v>
      </c>
      <c r="HX108" s="212">
        <f t="shared" si="150"/>
        <v>8.3687141897516564E-5</v>
      </c>
      <c r="HY108" s="212">
        <f t="shared" si="150"/>
        <v>7.0896371381273153E-5</v>
      </c>
      <c r="HZ108" s="212">
        <f t="shared" si="150"/>
        <v>5.984896241930188E-5</v>
      </c>
      <c r="IA108" s="212">
        <f t="shared" si="150"/>
        <v>5.03450283451604E-5</v>
      </c>
      <c r="IB108" s="212">
        <f t="shared" si="150"/>
        <v>4.2201112510089683E-5</v>
      </c>
    </row>
    <row r="109" spans="1:236" ht="17.25" x14ac:dyDescent="0.3">
      <c r="A109" s="17"/>
      <c r="B109" s="17"/>
      <c r="C109" s="40" t="s">
        <v>62</v>
      </c>
      <c r="D109" s="89">
        <f>IF(AND(D108&gt;0,D108&lt;1,NOT(Q104=0)),_xlfn.NORM.INV((1-$D$108)/2,$P$104,$Q$104),"")</f>
        <v>1133.6718539918234</v>
      </c>
      <c r="E109" s="17"/>
      <c r="F109" s="17"/>
      <c r="G109" s="18"/>
      <c r="H109" s="17"/>
      <c r="I109" s="17"/>
      <c r="J109" s="17"/>
      <c r="K109" s="17"/>
      <c r="L109" s="17"/>
      <c r="M109" s="17"/>
      <c r="N109" s="17"/>
      <c r="O109" s="17"/>
      <c r="P109" s="17"/>
      <c r="Q109" s="17"/>
      <c r="R109" s="17"/>
      <c r="S109" s="17"/>
      <c r="T109" s="17"/>
      <c r="U109" s="42"/>
      <c r="V109" s="42"/>
      <c r="W109" s="46"/>
      <c r="X109" s="17"/>
      <c r="Y109" s="17"/>
      <c r="Z109" s="17"/>
      <c r="AA109" s="17"/>
      <c r="AB109" s="17"/>
      <c r="AC109" s="17"/>
      <c r="AD109" s="17"/>
      <c r="AE109" s="17"/>
      <c r="AF109" s="17"/>
      <c r="AG109" s="17"/>
      <c r="AH109" s="17"/>
      <c r="AI109" s="17"/>
      <c r="EF109" s="213">
        <f>MAX(EF106:EF108)</f>
        <v>5.034502834517301E-5</v>
      </c>
      <c r="EG109" s="213">
        <f t="shared" ref="EG109:GR109" si="151">MAX(EG106:EG108)</f>
        <v>5.9848962419316449E-5</v>
      </c>
      <c r="EH109" s="213">
        <f t="shared" si="151"/>
        <v>7.0896371381289782E-5</v>
      </c>
      <c r="EI109" s="213">
        <f t="shared" si="151"/>
        <v>8.3687141897535578E-5</v>
      </c>
      <c r="EJ109" s="213">
        <f t="shared" si="151"/>
        <v>9.843755327049434E-5</v>
      </c>
      <c r="EK109" s="213">
        <f t="shared" si="151"/>
        <v>1.1537991939043285E-4</v>
      </c>
      <c r="EL109" s="213">
        <f t="shared" si="151"/>
        <v>1.347618604921551E-4</v>
      </c>
      <c r="EM109" s="213">
        <f t="shared" si="151"/>
        <v>1.5684515626789226E-4</v>
      </c>
      <c r="EN109" s="213">
        <f t="shared" si="151"/>
        <v>1.8190413463486482E-4</v>
      </c>
      <c r="EO109" s="213">
        <f t="shared" si="151"/>
        <v>2.1022355506597528E-4</v>
      </c>
      <c r="EP109" s="213">
        <f t="shared" si="151"/>
        <v>2.4209595202304951E-4</v>
      </c>
      <c r="EQ109" s="213">
        <f t="shared" si="151"/>
        <v>2.7781841279204722E-4</v>
      </c>
      <c r="ER109" s="213">
        <f t="shared" si="151"/>
        <v>3.176887749537939E-4</v>
      </c>
      <c r="ES109" s="213">
        <f t="shared" si="151"/>
        <v>3.6200124180214496E-4</v>
      </c>
      <c r="ET109" s="213">
        <f t="shared" si="151"/>
        <v>4.1104142912860115E-4</v>
      </c>
      <c r="EU109" s="213">
        <f t="shared" si="151"/>
        <v>4.6508087371897118E-4</v>
      </c>
      <c r="EV109" s="213">
        <f t="shared" si="151"/>
        <v>5.243710523451918E-4</v>
      </c>
      <c r="EW109" s="213">
        <f t="shared" si="151"/>
        <v>5.8913697957454591E-4</v>
      </c>
      <c r="EX109" s="213">
        <f t="shared" si="151"/>
        <v>6.5957047285174902E-4</v>
      </c>
      <c r="EY109" s="213">
        <f t="shared" si="151"/>
        <v>7.3582319343841137E-4</v>
      </c>
      <c r="EZ109" s="213">
        <f t="shared" si="151"/>
        <v>8.1799959124272928E-4</v>
      </c>
      <c r="FA109" s="213">
        <f t="shared" si="151"/>
        <v>9.0614989960273624E-4</v>
      </c>
      <c r="FB109" s="213">
        <f t="shared" si="151"/>
        <v>1.0002633419239201E-3</v>
      </c>
      <c r="FC109" s="213">
        <f t="shared" si="151"/>
        <v>1.1002617249303035E-3</v>
      </c>
      <c r="FD109" s="213">
        <f t="shared" si="151"/>
        <v>1.205993602400877E-3</v>
      </c>
      <c r="FE109" s="213">
        <f t="shared" si="151"/>
        <v>1.3172291979174271E-3</v>
      </c>
      <c r="FF109" s="213">
        <f t="shared" si="151"/>
        <v>1.4336562747202502E-3</v>
      </c>
      <c r="FG109" s="213">
        <f t="shared" si="151"/>
        <v>1.5548771347525527E-3</v>
      </c>
      <c r="FH109" s="213">
        <f t="shared" si="151"/>
        <v>1.6804069170255596E-3</v>
      </c>
      <c r="FI109" s="213">
        <f t="shared" si="151"/>
        <v>1.8096733473921785E-3</v>
      </c>
      <c r="FJ109" s="213">
        <f t="shared" si="151"/>
        <v>1.9420180677237862E-3</v>
      </c>
      <c r="FK109" s="213">
        <f t="shared" si="151"/>
        <v>2.076699642614008E-3</v>
      </c>
      <c r="FL109" s="213">
        <f t="shared" si="151"/>
        <v>2.2128983065909727E-3</v>
      </c>
      <c r="FM109" s="213">
        <f t="shared" si="151"/>
        <v>2.349722475144029E-3</v>
      </c>
      <c r="FN109" s="213">
        <f t="shared" si="151"/>
        <v>2.4862169996226419E-3</v>
      </c>
      <c r="FO109" s="213">
        <f t="shared" si="151"/>
        <v>2.621373100404245E-3</v>
      </c>
      <c r="FP109" s="213">
        <f t="shared" si="151"/>
        <v>2.7541398659821055E-3</v>
      </c>
      <c r="FQ109" s="213">
        <f t="shared" si="151"/>
        <v>2.8834371592476463E-3</v>
      </c>
      <c r="FR109" s="213">
        <f t="shared" si="151"/>
        <v>3.0081697277645303E-3</v>
      </c>
      <c r="FS109" s="213">
        <f t="shared" si="151"/>
        <v>3.1272422738043361E-3</v>
      </c>
      <c r="FT109" s="213">
        <f t="shared" si="151"/>
        <v>3.2395752038460826E-3</v>
      </c>
      <c r="FU109" s="213">
        <f t="shared" si="151"/>
        <v>3.3441207475421691E-3</v>
      </c>
      <c r="FV109" s="213">
        <f t="shared" si="151"/>
        <v>3.4398791140669558E-3</v>
      </c>
      <c r="FW109" s="213">
        <f t="shared" si="151"/>
        <v>3.5259143403175547E-3</v>
      </c>
      <c r="FX109" s="213">
        <f t="shared" si="151"/>
        <v>3.6013694813874621E-3</v>
      </c>
      <c r="FY109" s="213">
        <f t="shared" si="151"/>
        <v>3.6654807995318904E-3</v>
      </c>
      <c r="FZ109" s="213">
        <f t="shared" si="151"/>
        <v>3.71759062360238E-3</v>
      </c>
      <c r="GA109" s="213">
        <f t="shared" si="151"/>
        <v>3.7571585764093677E-3</v>
      </c>
      <c r="GB109" s="213">
        <f t="shared" si="151"/>
        <v>3.7837709020859594E-3</v>
      </c>
      <c r="GC109" s="213">
        <f t="shared" si="151"/>
        <v>3.7971476683486094E-3</v>
      </c>
      <c r="GD109" s="213">
        <f t="shared" si="151"/>
        <v>3.7971476683486007E-3</v>
      </c>
      <c r="GE109" s="213">
        <f t="shared" si="151"/>
        <v>3.7837709020859321E-3</v>
      </c>
      <c r="GF109" s="213">
        <f t="shared" si="151"/>
        <v>3.7571585764093226E-3</v>
      </c>
      <c r="GG109" s="213">
        <f t="shared" si="151"/>
        <v>3.717590623602318E-3</v>
      </c>
      <c r="GH109" s="213">
        <f t="shared" si="151"/>
        <v>3.6654807995318123E-3</v>
      </c>
      <c r="GI109" s="213">
        <f t="shared" si="151"/>
        <v>3.601369481387368E-3</v>
      </c>
      <c r="GJ109" s="213">
        <f t="shared" si="151"/>
        <v>3.5259143403174454E-3</v>
      </c>
      <c r="GK109" s="213">
        <f t="shared" si="151"/>
        <v>3.4398791140668327E-3</v>
      </c>
      <c r="GL109" s="213">
        <f t="shared" si="151"/>
        <v>3.3441207475420334E-3</v>
      </c>
      <c r="GM109" s="213">
        <f t="shared" si="151"/>
        <v>3.239575203845936E-3</v>
      </c>
      <c r="GN109" s="213">
        <f t="shared" si="151"/>
        <v>3.12724227380418E-3</v>
      </c>
      <c r="GO109" s="213">
        <f t="shared" si="151"/>
        <v>3.0081697277643659E-3</v>
      </c>
      <c r="GP109" s="213">
        <f t="shared" si="151"/>
        <v>2.883437159247475E-3</v>
      </c>
      <c r="GQ109" s="213">
        <f t="shared" si="151"/>
        <v>2.754139865981929E-3</v>
      </c>
      <c r="GR109" s="213">
        <f t="shared" si="151"/>
        <v>2.6213731004040646E-3</v>
      </c>
      <c r="GS109" s="213">
        <f t="shared" ref="GS109:IB109" si="152">MAX(GS106:GS108)</f>
        <v>2.4862169996224585E-3</v>
      </c>
      <c r="GT109" s="213">
        <f t="shared" si="152"/>
        <v>2.3497224751438442E-3</v>
      </c>
      <c r="GU109" s="213">
        <f t="shared" si="152"/>
        <v>2.2128983065907879E-3</v>
      </c>
      <c r="GV109" s="213">
        <f t="shared" si="152"/>
        <v>2.076699642613825E-3</v>
      </c>
      <c r="GW109" s="213">
        <f t="shared" si="152"/>
        <v>1.9420180677236058E-3</v>
      </c>
      <c r="GX109" s="213">
        <f t="shared" si="152"/>
        <v>1.8096733473920018E-3</v>
      </c>
      <c r="GY109" s="213">
        <f t="shared" si="152"/>
        <v>1.6804069170253872E-3</v>
      </c>
      <c r="GZ109" s="213">
        <f t="shared" si="152"/>
        <v>1.554877134752386E-3</v>
      </c>
      <c r="HA109" s="213">
        <f t="shared" si="152"/>
        <v>1.4336562747200899E-3</v>
      </c>
      <c r="HB109" s="213">
        <f t="shared" si="152"/>
        <v>1.3172291979172738E-3</v>
      </c>
      <c r="HC109" s="213">
        <f t="shared" si="152"/>
        <v>1.2059936024007307E-3</v>
      </c>
      <c r="HD109" s="213">
        <f t="shared" si="152"/>
        <v>1.1002617249301647E-3</v>
      </c>
      <c r="HE109" s="213">
        <f t="shared" si="152"/>
        <v>1.0002633419237889E-3</v>
      </c>
      <c r="HF109" s="213">
        <f t="shared" si="152"/>
        <v>9.061498996026134E-4</v>
      </c>
      <c r="HG109" s="213">
        <f t="shared" si="152"/>
        <v>8.1799959124261425E-4</v>
      </c>
      <c r="HH109" s="213">
        <f t="shared" si="152"/>
        <v>7.3582319343830458E-4</v>
      </c>
      <c r="HI109" s="213">
        <f t="shared" si="152"/>
        <v>6.5957047285165004E-4</v>
      </c>
      <c r="HJ109" s="213">
        <f t="shared" si="152"/>
        <v>5.8913697957445517E-4</v>
      </c>
      <c r="HK109" s="213">
        <f t="shared" si="152"/>
        <v>5.2437105234510854E-4</v>
      </c>
      <c r="HL109" s="213">
        <f t="shared" si="152"/>
        <v>4.6508087371889496E-4</v>
      </c>
      <c r="HM109" s="213">
        <f t="shared" si="152"/>
        <v>4.1104142912853176E-4</v>
      </c>
      <c r="HN109" s="213">
        <f t="shared" si="152"/>
        <v>3.620012418020823E-4</v>
      </c>
      <c r="HO109" s="213">
        <f t="shared" si="152"/>
        <v>3.176887749537373E-4</v>
      </c>
      <c r="HP109" s="213">
        <f t="shared" si="152"/>
        <v>2.778184127919961E-4</v>
      </c>
      <c r="HQ109" s="213">
        <f t="shared" si="152"/>
        <v>2.4209595202300397E-4</v>
      </c>
      <c r="HR109" s="213">
        <f t="shared" si="152"/>
        <v>2.1022355506593459E-4</v>
      </c>
      <c r="HS109" s="213">
        <f t="shared" si="152"/>
        <v>1.8190413463482869E-4</v>
      </c>
      <c r="HT109" s="213">
        <f t="shared" si="152"/>
        <v>1.5684515626786038E-4</v>
      </c>
      <c r="HU109" s="213">
        <f t="shared" si="152"/>
        <v>1.3476186049212713E-4</v>
      </c>
      <c r="HV109" s="213">
        <f t="shared" si="152"/>
        <v>1.1537991939040846E-4</v>
      </c>
      <c r="HW109" s="213">
        <f t="shared" si="152"/>
        <v>9.8437553270472845E-5</v>
      </c>
      <c r="HX109" s="213">
        <f t="shared" si="152"/>
        <v>8.3687141897516564E-5</v>
      </c>
      <c r="HY109" s="213">
        <f t="shared" si="152"/>
        <v>7.0896371381273153E-5</v>
      </c>
      <c r="HZ109" s="213">
        <f t="shared" si="152"/>
        <v>5.984896241930188E-5</v>
      </c>
      <c r="IA109" s="213">
        <f t="shared" si="152"/>
        <v>5.03450283451604E-5</v>
      </c>
      <c r="IB109" s="213">
        <f t="shared" si="152"/>
        <v>4.2201112510089683E-5</v>
      </c>
    </row>
    <row r="110" spans="1:236" ht="17.25" x14ac:dyDescent="0.3">
      <c r="A110" s="17"/>
      <c r="B110" s="17"/>
      <c r="C110" s="40" t="s">
        <v>71</v>
      </c>
      <c r="D110" s="89">
        <f>IF(AND(D108&gt;0,D108&lt;1,NOT(Q104=0)),_xlfn.NORM.INV($D$108+((1-$D$108)/2),$P$104,$Q$104),"")</f>
        <v>1479.1481460081768</v>
      </c>
      <c r="E110" s="17"/>
      <c r="F110" s="17"/>
      <c r="G110" s="18"/>
      <c r="H110" s="17"/>
      <c r="I110" s="17"/>
      <c r="J110" s="17"/>
      <c r="K110" s="17"/>
      <c r="L110" s="17"/>
      <c r="M110" s="17"/>
      <c r="N110" s="17"/>
      <c r="O110" s="17"/>
      <c r="P110" s="17"/>
      <c r="Q110" s="17"/>
      <c r="R110" s="17"/>
      <c r="S110" s="17"/>
      <c r="T110" s="17"/>
      <c r="U110" s="42"/>
      <c r="V110" s="42"/>
      <c r="W110" s="46"/>
      <c r="X110" s="17"/>
      <c r="Y110" s="17"/>
      <c r="Z110" s="17"/>
      <c r="AA110" s="17"/>
      <c r="AB110" s="17"/>
      <c r="AC110" s="17"/>
      <c r="AD110" s="17"/>
      <c r="AE110" s="17"/>
      <c r="AF110" s="17"/>
      <c r="AG110" s="17"/>
      <c r="AH110" s="17"/>
      <c r="AI110" s="17"/>
    </row>
    <row r="111" spans="1:236" ht="17.25" x14ac:dyDescent="0.3">
      <c r="A111" s="17"/>
      <c r="B111" s="17"/>
      <c r="C111" s="40"/>
      <c r="D111" s="62"/>
      <c r="E111" s="17"/>
      <c r="F111" s="17"/>
      <c r="G111" s="18"/>
      <c r="H111" s="17"/>
      <c r="I111" s="17"/>
      <c r="J111" s="17"/>
      <c r="K111" s="17"/>
      <c r="L111" s="17"/>
      <c r="M111" s="17"/>
      <c r="N111" s="17"/>
      <c r="O111" s="17"/>
      <c r="P111" s="17"/>
      <c r="Q111" s="17"/>
      <c r="R111" s="17"/>
      <c r="S111" s="17"/>
      <c r="T111" s="17"/>
      <c r="U111" s="42"/>
      <c r="V111" s="42"/>
      <c r="W111" s="46"/>
      <c r="X111" s="17"/>
      <c r="Y111" s="17"/>
      <c r="Z111" s="17"/>
      <c r="AA111" s="17"/>
      <c r="AB111" s="17"/>
      <c r="AC111" s="17"/>
      <c r="AD111" s="17"/>
      <c r="AE111" s="17"/>
      <c r="AF111" s="17"/>
      <c r="AG111" s="17"/>
      <c r="AH111" s="17"/>
      <c r="AI111" s="17"/>
    </row>
    <row r="112" spans="1:236" ht="17.25" x14ac:dyDescent="0.3">
      <c r="A112" s="17"/>
      <c r="B112" s="17"/>
      <c r="C112" s="67" t="s">
        <v>63</v>
      </c>
      <c r="D112" s="126">
        <v>1250</v>
      </c>
      <c r="E112" s="17"/>
      <c r="F112" s="17"/>
      <c r="G112" s="18"/>
      <c r="H112" s="17"/>
      <c r="I112" s="17"/>
      <c r="J112" s="17"/>
      <c r="K112" s="17"/>
      <c r="L112" s="17"/>
      <c r="M112" s="17"/>
      <c r="N112" s="17"/>
      <c r="O112" s="17"/>
      <c r="P112" s="17"/>
      <c r="Q112" s="17"/>
      <c r="R112" s="17"/>
      <c r="S112" s="17"/>
      <c r="T112" s="17"/>
      <c r="U112" s="42"/>
      <c r="V112" s="42"/>
      <c r="W112" s="46"/>
      <c r="X112" s="17"/>
      <c r="Y112" s="17"/>
      <c r="Z112" s="17"/>
      <c r="AA112" s="17"/>
      <c r="AB112" s="17"/>
      <c r="AC112" s="17"/>
      <c r="AD112" s="17"/>
      <c r="AE112" s="17"/>
      <c r="AF112" s="17"/>
      <c r="AG112" s="17"/>
      <c r="AH112" s="17"/>
      <c r="AI112" s="17"/>
    </row>
    <row r="113" spans="1:35" ht="17.25" x14ac:dyDescent="0.3">
      <c r="A113" s="17"/>
      <c r="B113" s="17"/>
      <c r="C113" s="67" t="s">
        <v>64</v>
      </c>
      <c r="D113" s="126">
        <v>1400</v>
      </c>
      <c r="E113" s="17"/>
      <c r="F113" s="17"/>
      <c r="G113" s="18"/>
      <c r="H113" s="17"/>
      <c r="I113" s="17"/>
      <c r="J113" s="17"/>
      <c r="K113" s="17"/>
      <c r="L113" s="17"/>
      <c r="M113" s="17"/>
      <c r="N113" s="17"/>
      <c r="O113" s="17"/>
      <c r="P113" s="17"/>
      <c r="Q113" s="17"/>
      <c r="R113" s="17"/>
      <c r="S113" s="17"/>
      <c r="T113" s="17"/>
      <c r="U113" s="42"/>
      <c r="V113" s="42"/>
      <c r="W113" s="46"/>
      <c r="X113" s="17"/>
      <c r="Y113" s="17"/>
      <c r="Z113" s="17"/>
      <c r="AA113" s="17"/>
      <c r="AB113" s="17"/>
      <c r="AC113" s="17"/>
      <c r="AD113" s="17"/>
      <c r="AE113" s="17"/>
      <c r="AF113" s="17"/>
      <c r="AG113" s="17"/>
      <c r="AH113" s="17"/>
      <c r="AI113" s="17"/>
    </row>
    <row r="114" spans="1:35" ht="17.25" x14ac:dyDescent="0.3">
      <c r="A114" s="17"/>
      <c r="B114" s="17"/>
      <c r="C114" s="67" t="s">
        <v>72</v>
      </c>
      <c r="D114" s="63">
        <f>IF(AND(NOT(ISBLANK(D112)),NOT(ISBLANK(D113)),NOT(Q104=0)),_xlfn.NORM.DIST($D$113,$P$104,$Q$104,TRUE)-_xlfn.NORM.DIST($D$112,$P$104,$Q$104,TRUE),"")</f>
        <v>0.51800314842292206</v>
      </c>
      <c r="E114" s="17"/>
      <c r="F114" s="17"/>
      <c r="G114" s="18"/>
      <c r="H114" s="17"/>
      <c r="I114" s="17"/>
      <c r="J114" s="17"/>
      <c r="K114" s="17"/>
      <c r="L114" s="17"/>
      <c r="M114" s="17"/>
      <c r="N114" s="17"/>
      <c r="O114" s="17"/>
      <c r="P114" s="17"/>
      <c r="Q114" s="17"/>
      <c r="R114" s="17"/>
      <c r="S114" s="17"/>
      <c r="T114" s="17"/>
      <c r="U114" s="42"/>
      <c r="V114" s="42"/>
      <c r="W114" s="46"/>
      <c r="X114" s="17"/>
      <c r="Y114" s="17"/>
      <c r="Z114" s="17"/>
      <c r="AA114" s="17"/>
      <c r="AB114" s="17"/>
      <c r="AC114" s="17"/>
      <c r="AD114" s="17"/>
      <c r="AE114" s="17"/>
      <c r="AF114" s="17"/>
      <c r="AG114" s="17"/>
      <c r="AH114" s="17"/>
      <c r="AI114" s="17"/>
    </row>
    <row r="115" spans="1:35" ht="17.25" x14ac:dyDescent="0.3">
      <c r="A115" s="17"/>
      <c r="B115" s="17"/>
      <c r="C115" s="67" t="s">
        <v>65</v>
      </c>
      <c r="D115" s="65">
        <f>IF(AND(D112&gt;0,D113&gt;0,NOT($Q$104=0)),_xlfn.NORM.DIST(D112,$P$104,$Q$104,TRUE),"")</f>
        <v>0.29558220677570202</v>
      </c>
      <c r="E115" s="17"/>
      <c r="F115" s="17"/>
      <c r="G115" s="18"/>
      <c r="H115" s="17"/>
      <c r="I115" s="17"/>
      <c r="J115" s="17"/>
      <c r="K115" s="17"/>
      <c r="L115" s="17"/>
      <c r="M115" s="17"/>
      <c r="N115" s="17"/>
      <c r="O115" s="17"/>
      <c r="P115" s="17"/>
      <c r="Q115" s="17"/>
      <c r="R115" s="17"/>
      <c r="S115" s="17"/>
      <c r="T115" s="17"/>
      <c r="U115" s="42"/>
      <c r="V115" s="42"/>
      <c r="W115" s="46"/>
      <c r="X115" s="17"/>
      <c r="Y115" s="17"/>
      <c r="Z115" s="17"/>
      <c r="AA115" s="17"/>
      <c r="AB115" s="17"/>
      <c r="AC115" s="17"/>
      <c r="AD115" s="17"/>
      <c r="AE115" s="17"/>
      <c r="AF115" s="17"/>
      <c r="AG115" s="17"/>
      <c r="AH115" s="17"/>
      <c r="AI115" s="17"/>
    </row>
    <row r="116" spans="1:35" ht="17.25" x14ac:dyDescent="0.3">
      <c r="A116" s="17"/>
      <c r="B116" s="17"/>
      <c r="C116" s="67" t="s">
        <v>73</v>
      </c>
      <c r="D116" s="64">
        <f>IF(AND(D112&gt;0,D113&gt;0,NOT($Q$104=0)),1-_xlfn.NORM.DIST(D113,$P$104,$Q$104,TRUE),"")</f>
        <v>0.18641464480137593</v>
      </c>
      <c r="E116" s="17"/>
      <c r="F116" s="17"/>
      <c r="G116" s="18"/>
      <c r="H116" s="17"/>
      <c r="I116" s="17"/>
      <c r="J116" s="17"/>
      <c r="K116" s="17"/>
      <c r="L116" s="17"/>
      <c r="M116" s="17"/>
      <c r="N116" s="17"/>
      <c r="O116" s="17"/>
      <c r="P116" s="17"/>
      <c r="Q116" s="17"/>
      <c r="R116" s="17"/>
      <c r="S116" s="17"/>
      <c r="T116" s="17"/>
      <c r="U116" s="42"/>
      <c r="V116" s="42"/>
      <c r="W116" s="46"/>
      <c r="X116" s="17"/>
      <c r="Y116" s="17"/>
      <c r="Z116" s="17"/>
      <c r="AA116" s="17"/>
      <c r="AB116" s="17"/>
      <c r="AC116" s="17"/>
      <c r="AD116" s="17"/>
      <c r="AE116" s="17"/>
      <c r="AF116" s="17"/>
      <c r="AG116" s="17"/>
      <c r="AH116" s="17"/>
      <c r="AI116" s="17"/>
    </row>
    <row r="117" spans="1:35" x14ac:dyDescent="0.25">
      <c r="A117" s="17"/>
      <c r="B117" s="17"/>
      <c r="C117" s="17"/>
      <c r="D117" s="17"/>
      <c r="E117" s="17"/>
      <c r="F117" s="17"/>
      <c r="G117" s="18"/>
      <c r="H117" s="17"/>
      <c r="I117" s="17"/>
      <c r="J117" s="17"/>
      <c r="K117" s="17"/>
      <c r="L117" s="17"/>
      <c r="M117" s="17"/>
      <c r="N117" s="17"/>
      <c r="O117" s="17"/>
      <c r="P117" s="17"/>
      <c r="Q117" s="17"/>
      <c r="R117" s="17"/>
      <c r="S117" s="17"/>
      <c r="T117" s="17"/>
      <c r="U117" s="42"/>
      <c r="V117" s="42"/>
      <c r="W117" s="46"/>
      <c r="X117" s="17"/>
      <c r="Y117" s="17"/>
      <c r="Z117" s="17"/>
      <c r="AA117" s="17"/>
      <c r="AB117" s="17"/>
      <c r="AC117" s="17"/>
      <c r="AD117" s="17"/>
      <c r="AE117" s="17"/>
      <c r="AF117" s="17"/>
      <c r="AG117" s="17"/>
      <c r="AH117" s="17"/>
      <c r="AI117" s="17"/>
    </row>
    <row r="118" spans="1:35" x14ac:dyDescent="0.25">
      <c r="A118" s="17"/>
      <c r="B118" s="17"/>
      <c r="C118" s="17"/>
      <c r="D118" s="17"/>
      <c r="E118" s="17"/>
      <c r="F118" s="17"/>
      <c r="G118" s="18"/>
      <c r="H118" s="17"/>
      <c r="I118" s="17"/>
      <c r="J118" s="17"/>
      <c r="K118" s="17"/>
      <c r="L118" s="17"/>
      <c r="M118" s="17"/>
      <c r="N118" s="17"/>
      <c r="O118" s="17"/>
      <c r="P118" s="17"/>
      <c r="Q118" s="17"/>
      <c r="R118" s="17"/>
      <c r="S118" s="17"/>
      <c r="T118" s="17"/>
      <c r="U118" s="42"/>
      <c r="V118" s="42"/>
      <c r="W118" s="46"/>
      <c r="X118" s="17"/>
      <c r="Y118" s="17"/>
      <c r="Z118" s="17"/>
      <c r="AA118" s="17"/>
      <c r="AB118" s="17"/>
      <c r="AC118" s="17"/>
      <c r="AD118" s="17"/>
      <c r="AE118" s="17"/>
      <c r="AF118" s="17"/>
      <c r="AG118" s="17"/>
      <c r="AH118" s="17"/>
      <c r="AI118" s="17"/>
    </row>
    <row r="119" spans="1:35" x14ac:dyDescent="0.25">
      <c r="A119" s="17"/>
      <c r="B119" s="17"/>
      <c r="C119" s="17"/>
      <c r="D119" s="17"/>
      <c r="E119" s="17"/>
      <c r="F119" s="17"/>
      <c r="G119" s="18"/>
      <c r="H119" s="17"/>
      <c r="I119" s="17"/>
      <c r="J119" s="17"/>
      <c r="K119" s="17"/>
      <c r="L119" s="17"/>
      <c r="M119" s="17"/>
      <c r="N119" s="17"/>
      <c r="O119" s="17"/>
      <c r="P119" s="17"/>
      <c r="Q119" s="17"/>
      <c r="R119" s="17"/>
      <c r="S119" s="17"/>
      <c r="T119" s="17"/>
      <c r="U119" s="42"/>
      <c r="V119" s="42"/>
      <c r="W119" s="46"/>
      <c r="X119" s="17"/>
      <c r="Y119" s="17"/>
      <c r="Z119" s="17"/>
      <c r="AA119" s="17"/>
      <c r="AB119" s="17"/>
      <c r="AC119" s="17"/>
      <c r="AD119" s="17"/>
      <c r="AE119" s="17"/>
      <c r="AF119" s="17"/>
      <c r="AG119" s="17"/>
      <c r="AH119" s="17"/>
      <c r="AI119" s="17"/>
    </row>
    <row r="120" spans="1:35" x14ac:dyDescent="0.25">
      <c r="A120" s="17"/>
      <c r="B120" s="17"/>
      <c r="C120" s="17"/>
      <c r="D120" s="17"/>
      <c r="E120" s="17"/>
      <c r="F120" s="17"/>
      <c r="G120" s="18"/>
      <c r="H120" s="17"/>
      <c r="I120" s="17"/>
      <c r="J120" s="17"/>
      <c r="K120" s="17"/>
      <c r="L120" s="17"/>
      <c r="M120" s="17"/>
      <c r="N120" s="17"/>
      <c r="O120" s="17"/>
      <c r="P120" s="17"/>
      <c r="Q120" s="17"/>
      <c r="R120" s="17"/>
      <c r="S120" s="17"/>
      <c r="T120" s="17"/>
      <c r="U120" s="42"/>
      <c r="V120" s="42"/>
      <c r="W120" s="46"/>
      <c r="X120" s="17"/>
      <c r="Y120" s="17"/>
      <c r="Z120" s="17"/>
      <c r="AA120" s="17"/>
      <c r="AB120" s="17"/>
      <c r="AC120" s="17"/>
      <c r="AD120" s="17"/>
      <c r="AE120" s="17"/>
      <c r="AF120" s="17"/>
      <c r="AG120" s="17"/>
      <c r="AH120" s="17"/>
      <c r="AI120" s="17"/>
    </row>
    <row r="121" spans="1:35" x14ac:dyDescent="0.25">
      <c r="A121" s="17"/>
      <c r="B121" s="17"/>
      <c r="C121" s="17"/>
      <c r="D121" s="17"/>
      <c r="E121" s="17"/>
      <c r="F121" s="17"/>
      <c r="G121" s="18"/>
      <c r="H121" s="17"/>
      <c r="I121" s="17"/>
      <c r="J121" s="17"/>
      <c r="K121" s="17"/>
      <c r="L121" s="17"/>
      <c r="M121" s="17"/>
      <c r="N121" s="17"/>
      <c r="O121" s="17"/>
      <c r="P121" s="17"/>
      <c r="Q121" s="17"/>
      <c r="R121" s="17"/>
      <c r="S121" s="17"/>
      <c r="T121" s="17"/>
      <c r="U121" s="42"/>
      <c r="V121" s="42"/>
      <c r="W121" s="46"/>
      <c r="X121" s="17"/>
      <c r="Y121" s="17"/>
      <c r="Z121" s="17"/>
      <c r="AA121" s="17"/>
      <c r="AB121" s="17"/>
      <c r="AC121" s="17"/>
      <c r="AD121" s="17"/>
      <c r="AE121" s="17"/>
      <c r="AF121" s="17"/>
      <c r="AG121" s="17"/>
      <c r="AH121" s="17"/>
      <c r="AI121" s="17"/>
    </row>
    <row r="122" spans="1:35" x14ac:dyDescent="0.25">
      <c r="A122" s="17"/>
      <c r="B122" s="17"/>
      <c r="C122" s="17"/>
      <c r="D122" s="17"/>
      <c r="E122" s="17"/>
      <c r="F122" s="17"/>
      <c r="G122" s="18"/>
      <c r="H122" s="17"/>
      <c r="I122" s="17"/>
      <c r="J122" s="17"/>
      <c r="K122" s="17"/>
      <c r="L122" s="17"/>
      <c r="M122" s="17"/>
      <c r="N122" s="17"/>
      <c r="O122" s="17"/>
      <c r="P122" s="17"/>
      <c r="Q122" s="17"/>
      <c r="R122" s="17"/>
      <c r="S122" s="17"/>
      <c r="T122" s="17"/>
      <c r="U122" s="42"/>
      <c r="V122" s="42"/>
      <c r="W122" s="46"/>
      <c r="X122" s="17"/>
      <c r="Y122" s="17"/>
      <c r="Z122" s="17"/>
      <c r="AA122" s="17"/>
      <c r="AB122" s="17"/>
      <c r="AC122" s="17"/>
      <c r="AD122" s="17"/>
      <c r="AE122" s="17"/>
      <c r="AF122" s="17"/>
      <c r="AG122" s="17"/>
      <c r="AH122" s="17"/>
      <c r="AI122" s="17"/>
    </row>
    <row r="123" spans="1:35" x14ac:dyDescent="0.25">
      <c r="A123" s="17"/>
      <c r="B123" s="17"/>
      <c r="C123" s="17"/>
      <c r="D123" s="17"/>
      <c r="E123" s="17"/>
      <c r="F123" s="17"/>
      <c r="G123" s="18"/>
      <c r="H123" s="17"/>
      <c r="I123" s="17"/>
      <c r="J123" s="17"/>
      <c r="K123" s="17"/>
      <c r="L123" s="17"/>
      <c r="M123" s="17"/>
      <c r="N123" s="17"/>
      <c r="O123" s="17"/>
      <c r="P123" s="17"/>
      <c r="Q123" s="17"/>
      <c r="R123" s="17"/>
      <c r="S123" s="17"/>
      <c r="T123" s="17"/>
      <c r="U123" s="42"/>
      <c r="V123" s="42"/>
      <c r="W123" s="46"/>
      <c r="X123" s="17"/>
      <c r="Y123" s="17"/>
      <c r="Z123" s="17"/>
      <c r="AA123" s="17"/>
      <c r="AB123" s="17"/>
      <c r="AC123" s="17"/>
      <c r="AD123" s="17"/>
      <c r="AE123" s="17"/>
      <c r="AF123" s="17"/>
      <c r="AG123" s="17"/>
      <c r="AH123" s="17"/>
      <c r="AI123" s="17"/>
    </row>
    <row r="124" spans="1:35" x14ac:dyDescent="0.25">
      <c r="A124" s="17"/>
      <c r="B124" s="17"/>
      <c r="C124" s="17"/>
      <c r="D124" s="17"/>
      <c r="E124" s="17"/>
      <c r="F124" s="17"/>
      <c r="G124" s="18"/>
      <c r="H124" s="17"/>
      <c r="I124" s="17"/>
      <c r="J124" s="17"/>
      <c r="K124" s="17"/>
      <c r="L124" s="17"/>
      <c r="M124" s="17"/>
      <c r="N124" s="17"/>
      <c r="O124" s="17"/>
      <c r="P124" s="17"/>
      <c r="Q124" s="17"/>
      <c r="R124" s="17"/>
      <c r="S124" s="17"/>
      <c r="T124" s="17"/>
      <c r="U124" s="42"/>
      <c r="V124" s="42"/>
      <c r="W124" s="46"/>
      <c r="X124" s="17"/>
      <c r="Y124" s="17"/>
      <c r="Z124" s="17"/>
      <c r="AA124" s="17"/>
      <c r="AB124" s="17"/>
      <c r="AC124" s="17"/>
      <c r="AD124" s="17"/>
      <c r="AE124" s="17"/>
      <c r="AF124" s="17"/>
      <c r="AG124" s="17"/>
      <c r="AH124" s="17"/>
      <c r="AI124" s="17"/>
    </row>
    <row r="125" spans="1:35" x14ac:dyDescent="0.25">
      <c r="A125" s="17"/>
      <c r="B125" s="17"/>
      <c r="C125" s="17"/>
      <c r="D125" s="17"/>
      <c r="E125" s="17"/>
      <c r="F125" s="17"/>
      <c r="G125" s="18"/>
      <c r="H125" s="17"/>
      <c r="I125" s="17"/>
      <c r="J125" s="17"/>
      <c r="K125" s="17"/>
      <c r="L125" s="17"/>
      <c r="M125" s="17"/>
      <c r="N125" s="17"/>
      <c r="O125" s="17"/>
      <c r="P125" s="17"/>
      <c r="Q125" s="17"/>
      <c r="R125" s="17"/>
      <c r="S125" s="17"/>
      <c r="T125" s="17"/>
      <c r="U125" s="42"/>
      <c r="V125" s="42"/>
      <c r="W125" s="46"/>
      <c r="X125" s="17"/>
      <c r="Y125" s="17"/>
      <c r="Z125" s="17"/>
      <c r="AA125" s="17"/>
      <c r="AB125" s="17"/>
      <c r="AC125" s="17"/>
      <c r="AD125" s="17"/>
      <c r="AE125" s="17"/>
      <c r="AF125" s="17"/>
      <c r="AG125" s="17"/>
      <c r="AH125" s="17"/>
      <c r="AI125" s="17"/>
    </row>
    <row r="126" spans="1:35" x14ac:dyDescent="0.25">
      <c r="A126" s="17"/>
      <c r="B126" s="17"/>
      <c r="C126" s="17"/>
      <c r="D126" s="17"/>
      <c r="E126" s="17"/>
      <c r="F126" s="17"/>
      <c r="G126" s="18"/>
      <c r="H126" s="17"/>
      <c r="I126" s="17"/>
      <c r="J126" s="17"/>
      <c r="K126" s="17"/>
      <c r="L126" s="17"/>
      <c r="M126" s="17"/>
      <c r="N126" s="17"/>
      <c r="O126" s="17"/>
      <c r="P126" s="17"/>
      <c r="Q126" s="17"/>
      <c r="R126" s="17"/>
      <c r="S126" s="17"/>
      <c r="T126" s="17"/>
      <c r="U126" s="42"/>
      <c r="V126" s="42"/>
      <c r="W126" s="46"/>
      <c r="X126" s="17"/>
      <c r="Y126" s="17"/>
      <c r="Z126" s="17"/>
      <c r="AA126" s="17"/>
      <c r="AB126" s="17"/>
      <c r="AC126" s="17"/>
      <c r="AD126" s="17"/>
      <c r="AE126" s="17"/>
      <c r="AF126" s="17"/>
      <c r="AG126" s="17"/>
      <c r="AH126" s="17"/>
      <c r="AI126" s="17"/>
    </row>
    <row r="127" spans="1:35" x14ac:dyDescent="0.25">
      <c r="A127" s="17"/>
      <c r="B127" s="17"/>
      <c r="C127" s="17"/>
      <c r="D127" s="17"/>
      <c r="E127" s="17"/>
      <c r="F127" s="17"/>
      <c r="G127" s="18"/>
      <c r="H127" s="17"/>
      <c r="I127" s="17"/>
      <c r="J127" s="17"/>
      <c r="K127" s="17"/>
      <c r="L127" s="17"/>
      <c r="M127" s="17"/>
      <c r="N127" s="17"/>
      <c r="O127" s="17"/>
      <c r="P127" s="17"/>
      <c r="Q127" s="17"/>
      <c r="R127" s="17"/>
      <c r="S127" s="17"/>
      <c r="T127" s="17"/>
      <c r="U127" s="42"/>
      <c r="V127" s="42"/>
      <c r="W127" s="46"/>
      <c r="X127" s="17"/>
      <c r="Y127" s="17"/>
      <c r="Z127" s="17"/>
      <c r="AA127" s="17"/>
      <c r="AB127" s="17"/>
      <c r="AC127" s="17"/>
      <c r="AD127" s="17"/>
      <c r="AE127" s="17"/>
      <c r="AF127" s="17"/>
      <c r="AG127" s="17"/>
      <c r="AH127" s="17"/>
      <c r="AI127" s="17"/>
    </row>
    <row r="128" spans="1:35" x14ac:dyDescent="0.25">
      <c r="A128" s="17"/>
      <c r="B128" s="17"/>
      <c r="C128" s="17"/>
      <c r="D128" s="17"/>
      <c r="E128" s="17"/>
      <c r="F128" s="17"/>
      <c r="G128" s="18"/>
      <c r="H128" s="17"/>
      <c r="I128" s="17"/>
      <c r="J128" s="17"/>
      <c r="K128" s="17"/>
      <c r="L128" s="17"/>
      <c r="M128" s="17"/>
      <c r="N128" s="17"/>
      <c r="O128" s="17"/>
      <c r="P128" s="17"/>
      <c r="Q128" s="17"/>
      <c r="R128" s="17"/>
      <c r="S128" s="17"/>
      <c r="T128" s="17"/>
      <c r="U128" s="42"/>
      <c r="V128" s="42"/>
      <c r="W128" s="46"/>
      <c r="X128" s="17"/>
      <c r="Y128" s="17"/>
      <c r="Z128" s="17"/>
      <c r="AA128" s="17"/>
      <c r="AB128" s="17"/>
      <c r="AC128" s="17"/>
      <c r="AD128" s="17"/>
      <c r="AE128" s="17"/>
      <c r="AF128" s="17"/>
      <c r="AG128" s="17"/>
      <c r="AH128" s="17"/>
      <c r="AI128" s="17"/>
    </row>
    <row r="129" spans="1:35" x14ac:dyDescent="0.25">
      <c r="A129" s="17"/>
      <c r="B129" s="17"/>
      <c r="C129" s="17"/>
      <c r="D129" s="17"/>
      <c r="E129" s="17"/>
      <c r="F129" s="17"/>
      <c r="G129" s="18"/>
      <c r="H129" s="17"/>
      <c r="I129" s="17"/>
      <c r="J129" s="17"/>
      <c r="K129" s="17"/>
      <c r="L129" s="17"/>
      <c r="M129" s="17"/>
      <c r="N129" s="17"/>
      <c r="O129" s="17"/>
      <c r="P129" s="17"/>
      <c r="Q129" s="17"/>
      <c r="R129" s="17"/>
      <c r="S129" s="17"/>
      <c r="T129" s="17"/>
      <c r="U129" s="42"/>
      <c r="V129" s="42"/>
      <c r="W129" s="46"/>
      <c r="X129" s="17"/>
      <c r="Y129" s="17"/>
      <c r="Z129" s="17"/>
      <c r="AA129" s="17"/>
      <c r="AB129" s="17"/>
      <c r="AC129" s="17"/>
      <c r="AD129" s="17"/>
      <c r="AE129" s="17"/>
      <c r="AF129" s="17"/>
      <c r="AG129" s="17"/>
      <c r="AH129" s="17"/>
      <c r="AI129" s="17"/>
    </row>
    <row r="130" spans="1:35" x14ac:dyDescent="0.25">
      <c r="A130" s="17"/>
      <c r="B130" s="17"/>
      <c r="C130" s="17"/>
      <c r="D130" s="17"/>
      <c r="E130" s="17"/>
      <c r="F130" s="17"/>
      <c r="G130" s="18"/>
      <c r="H130" s="17"/>
      <c r="I130" s="17"/>
      <c r="J130" s="17"/>
      <c r="K130" s="17"/>
      <c r="L130" s="17"/>
      <c r="M130" s="17"/>
      <c r="N130" s="17"/>
      <c r="O130" s="17"/>
      <c r="P130" s="17"/>
      <c r="Q130" s="17"/>
      <c r="R130" s="17"/>
      <c r="S130" s="17"/>
      <c r="T130" s="17"/>
      <c r="U130" s="42"/>
      <c r="V130" s="42"/>
      <c r="W130" s="46"/>
      <c r="X130" s="17"/>
      <c r="Y130" s="17"/>
      <c r="Z130" s="17"/>
      <c r="AA130" s="17"/>
      <c r="AB130" s="17"/>
      <c r="AC130" s="17"/>
      <c r="AD130" s="17"/>
      <c r="AE130" s="17"/>
      <c r="AF130" s="17"/>
      <c r="AG130" s="17"/>
      <c r="AH130" s="17"/>
      <c r="AI130" s="17"/>
    </row>
    <row r="131" spans="1:35" x14ac:dyDescent="0.25">
      <c r="A131" s="17"/>
      <c r="B131" s="17"/>
      <c r="C131" s="17"/>
      <c r="D131" s="17"/>
      <c r="E131" s="17"/>
      <c r="F131" s="17"/>
      <c r="G131" s="18"/>
      <c r="H131" s="17"/>
      <c r="I131" s="17"/>
      <c r="J131" s="17"/>
      <c r="K131" s="17"/>
      <c r="L131" s="17"/>
      <c r="M131" s="17"/>
      <c r="N131" s="17"/>
      <c r="O131" s="17"/>
      <c r="P131" s="17"/>
      <c r="Q131" s="17"/>
      <c r="R131" s="17"/>
      <c r="S131" s="17"/>
      <c r="T131" s="17"/>
      <c r="U131" s="42"/>
      <c r="V131" s="42"/>
      <c r="W131" s="46"/>
      <c r="X131" s="17"/>
      <c r="Y131" s="17"/>
      <c r="Z131" s="17"/>
      <c r="AA131" s="17"/>
      <c r="AB131" s="17"/>
      <c r="AC131" s="17"/>
      <c r="AD131" s="17"/>
      <c r="AE131" s="17"/>
      <c r="AF131" s="17"/>
      <c r="AG131" s="17"/>
      <c r="AH131" s="17"/>
      <c r="AI131" s="17"/>
    </row>
    <row r="132" spans="1:35" x14ac:dyDescent="0.25">
      <c r="A132" s="17"/>
      <c r="B132" s="17"/>
      <c r="C132" s="17"/>
      <c r="D132" s="17"/>
      <c r="E132" s="17"/>
      <c r="F132" s="17"/>
      <c r="G132" s="18"/>
      <c r="H132" s="17"/>
      <c r="I132" s="17"/>
      <c r="J132" s="17"/>
      <c r="K132" s="17"/>
      <c r="L132" s="17"/>
      <c r="M132" s="17"/>
      <c r="N132" s="17"/>
      <c r="O132" s="17"/>
      <c r="P132" s="17"/>
      <c r="Q132" s="17"/>
      <c r="R132" s="17"/>
      <c r="S132" s="17"/>
      <c r="T132" s="17"/>
      <c r="U132" s="42"/>
      <c r="V132" s="42"/>
      <c r="W132" s="46"/>
      <c r="X132" s="17"/>
      <c r="Y132" s="17"/>
      <c r="Z132" s="17"/>
      <c r="AA132" s="17"/>
      <c r="AB132" s="17"/>
      <c r="AC132" s="17"/>
      <c r="AD132" s="17"/>
      <c r="AE132" s="17"/>
      <c r="AF132" s="17"/>
      <c r="AG132" s="17"/>
      <c r="AH132" s="17"/>
      <c r="AI132" s="17"/>
    </row>
    <row r="133" spans="1:35" x14ac:dyDescent="0.25">
      <c r="A133" s="17"/>
      <c r="B133" s="17"/>
      <c r="C133" s="17"/>
      <c r="D133" s="17"/>
      <c r="E133" s="17"/>
      <c r="F133" s="17"/>
      <c r="G133" s="18"/>
      <c r="H133" s="17"/>
      <c r="I133" s="17"/>
      <c r="J133" s="17"/>
      <c r="K133" s="17"/>
      <c r="L133" s="17"/>
      <c r="M133" s="17"/>
      <c r="N133" s="17"/>
      <c r="O133" s="17"/>
      <c r="P133" s="17"/>
      <c r="Q133" s="17"/>
      <c r="R133" s="17"/>
      <c r="S133" s="17"/>
      <c r="T133" s="17"/>
      <c r="U133" s="42"/>
      <c r="V133" s="42"/>
      <c r="W133" s="46"/>
      <c r="X133" s="17"/>
      <c r="Y133" s="17"/>
      <c r="Z133" s="17"/>
      <c r="AA133" s="17"/>
      <c r="AB133" s="17"/>
      <c r="AC133" s="17"/>
      <c r="AD133" s="17"/>
      <c r="AE133" s="17"/>
      <c r="AF133" s="17"/>
      <c r="AG133" s="17"/>
      <c r="AH133" s="17"/>
      <c r="AI133" s="17"/>
    </row>
    <row r="134" spans="1:35" x14ac:dyDescent="0.25">
      <c r="A134" s="17"/>
      <c r="B134" s="17"/>
      <c r="C134" s="17"/>
      <c r="D134" s="17"/>
      <c r="E134" s="17"/>
      <c r="F134" s="17"/>
      <c r="G134" s="18"/>
      <c r="H134" s="17"/>
      <c r="I134" s="17"/>
      <c r="J134" s="17"/>
      <c r="K134" s="17"/>
      <c r="L134" s="17"/>
      <c r="M134" s="17"/>
      <c r="N134" s="17"/>
      <c r="O134" s="17"/>
      <c r="P134" s="17"/>
      <c r="Q134" s="17"/>
      <c r="R134" s="17"/>
      <c r="S134" s="17"/>
      <c r="T134" s="17"/>
      <c r="U134" s="42"/>
      <c r="V134" s="42"/>
      <c r="W134" s="46"/>
      <c r="X134" s="17"/>
      <c r="Y134" s="17"/>
      <c r="Z134" s="17"/>
      <c r="AA134" s="17"/>
      <c r="AB134" s="17"/>
      <c r="AC134" s="17"/>
      <c r="AD134" s="17"/>
      <c r="AE134" s="17"/>
      <c r="AF134" s="17"/>
      <c r="AG134" s="17"/>
      <c r="AH134" s="17"/>
      <c r="AI134" s="17"/>
    </row>
    <row r="135" spans="1:35" x14ac:dyDescent="0.25">
      <c r="A135" s="17"/>
      <c r="B135" s="17"/>
      <c r="C135" s="17"/>
      <c r="D135" s="17"/>
      <c r="E135" s="17"/>
      <c r="F135" s="17"/>
      <c r="G135" s="18"/>
      <c r="H135" s="17"/>
      <c r="I135" s="17"/>
      <c r="J135" s="17"/>
      <c r="K135" s="17"/>
      <c r="L135" s="17"/>
      <c r="M135" s="17"/>
      <c r="N135" s="17"/>
      <c r="O135" s="17"/>
      <c r="P135" s="17"/>
      <c r="Q135" s="17"/>
      <c r="R135" s="17"/>
      <c r="S135" s="17"/>
      <c r="T135" s="17"/>
      <c r="U135" s="42"/>
      <c r="V135" s="42"/>
      <c r="W135" s="46"/>
      <c r="X135" s="17"/>
      <c r="Y135" s="17"/>
      <c r="Z135" s="17"/>
      <c r="AA135" s="17"/>
      <c r="AB135" s="17"/>
      <c r="AC135" s="17"/>
      <c r="AD135" s="17"/>
      <c r="AE135" s="17"/>
      <c r="AF135" s="17"/>
      <c r="AG135" s="17"/>
      <c r="AH135" s="17"/>
      <c r="AI135" s="17"/>
    </row>
    <row r="136" spans="1:35" x14ac:dyDescent="0.25">
      <c r="A136" s="17"/>
      <c r="B136" s="17"/>
      <c r="C136" s="17"/>
      <c r="D136" s="17"/>
      <c r="E136" s="17"/>
      <c r="F136" s="17"/>
      <c r="G136" s="18"/>
      <c r="H136" s="17"/>
      <c r="I136" s="17"/>
      <c r="J136" s="17"/>
      <c r="K136" s="17"/>
      <c r="L136" s="17"/>
      <c r="M136" s="17"/>
      <c r="N136" s="17"/>
      <c r="O136" s="17"/>
      <c r="P136" s="17"/>
      <c r="Q136" s="17"/>
      <c r="R136" s="17"/>
      <c r="S136" s="17"/>
      <c r="T136" s="17"/>
      <c r="U136" s="42"/>
      <c r="V136" s="42"/>
      <c r="W136" s="46"/>
      <c r="X136" s="17"/>
      <c r="Y136" s="17"/>
      <c r="Z136" s="17"/>
      <c r="AA136" s="17"/>
      <c r="AB136" s="17"/>
      <c r="AC136" s="17"/>
      <c r="AD136" s="17"/>
      <c r="AE136" s="17"/>
      <c r="AF136" s="17"/>
      <c r="AG136" s="17"/>
      <c r="AH136" s="17"/>
      <c r="AI136" s="17"/>
    </row>
    <row r="137" spans="1:35" x14ac:dyDescent="0.25">
      <c r="A137" s="17"/>
      <c r="B137" s="17"/>
      <c r="C137" s="17"/>
      <c r="D137" s="17"/>
      <c r="E137" s="17"/>
      <c r="F137" s="17"/>
      <c r="G137" s="18"/>
      <c r="H137" s="17"/>
      <c r="I137" s="17"/>
      <c r="J137" s="17"/>
      <c r="K137" s="17"/>
      <c r="L137" s="17"/>
      <c r="M137" s="17"/>
      <c r="N137" s="17"/>
      <c r="O137" s="17"/>
      <c r="P137" s="17"/>
      <c r="Q137" s="17"/>
      <c r="R137" s="17"/>
      <c r="S137" s="17"/>
      <c r="T137" s="17"/>
      <c r="U137" s="42"/>
      <c r="V137" s="42"/>
      <c r="W137" s="46"/>
      <c r="X137" s="17"/>
      <c r="Y137" s="17"/>
      <c r="Z137" s="17"/>
      <c r="AA137" s="17"/>
      <c r="AB137" s="17"/>
      <c r="AC137" s="17"/>
      <c r="AD137" s="17"/>
      <c r="AE137" s="17"/>
      <c r="AF137" s="17"/>
      <c r="AG137" s="17"/>
      <c r="AH137" s="17"/>
      <c r="AI137" s="17"/>
    </row>
    <row r="138" spans="1:35" x14ac:dyDescent="0.25">
      <c r="A138" s="17"/>
      <c r="B138" s="17"/>
      <c r="C138" s="17"/>
      <c r="D138" s="17"/>
      <c r="E138" s="17"/>
      <c r="F138" s="17"/>
      <c r="G138" s="18"/>
      <c r="H138" s="17"/>
      <c r="I138" s="17"/>
      <c r="J138" s="17"/>
      <c r="K138" s="17"/>
      <c r="L138" s="17"/>
      <c r="M138" s="17"/>
      <c r="N138" s="17"/>
      <c r="O138" s="17"/>
      <c r="P138" s="17"/>
      <c r="Q138" s="17"/>
      <c r="R138" s="17"/>
      <c r="S138" s="17"/>
      <c r="T138" s="17"/>
      <c r="U138" s="42"/>
      <c r="V138" s="42"/>
      <c r="W138" s="46"/>
      <c r="X138" s="17"/>
      <c r="Y138" s="17"/>
      <c r="Z138" s="17"/>
      <c r="AA138" s="17"/>
      <c r="AB138" s="17"/>
      <c r="AC138" s="17"/>
      <c r="AD138" s="17"/>
      <c r="AE138" s="17"/>
      <c r="AF138" s="17"/>
      <c r="AG138" s="17"/>
      <c r="AH138" s="17"/>
      <c r="AI138" s="17"/>
    </row>
    <row r="139" spans="1:35" x14ac:dyDescent="0.25">
      <c r="A139" s="17"/>
      <c r="B139" s="17"/>
      <c r="C139" s="17"/>
      <c r="D139" s="17"/>
      <c r="E139" s="17"/>
      <c r="F139" s="17"/>
      <c r="G139" s="18"/>
      <c r="H139" s="17"/>
      <c r="I139" s="17"/>
      <c r="J139" s="17"/>
      <c r="K139" s="17"/>
      <c r="L139" s="17"/>
      <c r="M139" s="17"/>
      <c r="N139" s="17"/>
      <c r="O139" s="17"/>
      <c r="P139" s="17"/>
      <c r="Q139" s="17"/>
      <c r="R139" s="17"/>
      <c r="S139" s="17"/>
      <c r="T139" s="17"/>
      <c r="U139" s="42"/>
      <c r="V139" s="42"/>
      <c r="W139" s="46"/>
      <c r="X139" s="17"/>
      <c r="Y139" s="17"/>
      <c r="Z139" s="17"/>
      <c r="AA139" s="17"/>
      <c r="AB139" s="17"/>
      <c r="AC139" s="17"/>
      <c r="AD139" s="17"/>
      <c r="AE139" s="17"/>
      <c r="AF139" s="17"/>
      <c r="AG139" s="17"/>
      <c r="AH139" s="17"/>
      <c r="AI139" s="17"/>
    </row>
    <row r="140" spans="1:35" x14ac:dyDescent="0.25">
      <c r="A140" s="18"/>
      <c r="B140" s="90" t="s">
        <v>16</v>
      </c>
      <c r="C140" s="28"/>
      <c r="D140" s="28"/>
      <c r="E140" s="28"/>
      <c r="F140" s="28"/>
      <c r="G140" s="29"/>
      <c r="H140" s="28"/>
      <c r="I140" s="28"/>
      <c r="J140" s="28"/>
      <c r="K140" s="28"/>
      <c r="L140" s="29"/>
      <c r="M140" s="28"/>
      <c r="N140" s="28"/>
      <c r="O140" s="28"/>
      <c r="P140" s="28"/>
      <c r="Q140" s="28"/>
      <c r="R140" s="28"/>
      <c r="S140" s="28"/>
      <c r="T140" s="28"/>
      <c r="U140" s="43"/>
      <c r="V140" s="43"/>
      <c r="W140" s="47"/>
      <c r="X140" s="28"/>
      <c r="Y140" s="28"/>
      <c r="Z140" s="28"/>
      <c r="AA140" s="28"/>
      <c r="AB140" s="28"/>
      <c r="AC140" s="28"/>
      <c r="AD140" s="28"/>
      <c r="AE140" s="28"/>
      <c r="AF140" s="30"/>
      <c r="AG140" s="17"/>
      <c r="AH140" s="17"/>
      <c r="AI140" s="17"/>
    </row>
    <row r="141" spans="1:35" x14ac:dyDescent="0.25">
      <c r="A141" s="18"/>
      <c r="B141" s="91" t="s">
        <v>74</v>
      </c>
      <c r="C141" s="31"/>
      <c r="D141" s="31"/>
      <c r="E141" s="31"/>
      <c r="F141" s="31"/>
      <c r="G141" s="32"/>
      <c r="H141" s="31"/>
      <c r="I141" s="31"/>
      <c r="J141" s="31"/>
      <c r="K141" s="31"/>
      <c r="L141" s="32"/>
      <c r="M141" s="31"/>
      <c r="N141" s="31"/>
      <c r="O141" s="31"/>
      <c r="P141" s="31"/>
      <c r="Q141" s="31"/>
      <c r="R141" s="31"/>
      <c r="S141" s="31"/>
      <c r="T141" s="31"/>
      <c r="U141" s="44"/>
      <c r="V141" s="44"/>
      <c r="W141" s="48"/>
      <c r="X141" s="31"/>
      <c r="Y141" s="31"/>
      <c r="Z141" s="31"/>
      <c r="AA141" s="31"/>
      <c r="AB141" s="31"/>
      <c r="AC141" s="31"/>
      <c r="AD141" s="31"/>
      <c r="AE141" s="31"/>
      <c r="AF141" s="33"/>
      <c r="AG141" s="17"/>
      <c r="AH141" s="17"/>
      <c r="AI141" s="17"/>
    </row>
    <row r="142" spans="1:35" x14ac:dyDescent="0.25">
      <c r="A142" s="18"/>
      <c r="B142" s="91" t="s">
        <v>86</v>
      </c>
      <c r="C142" s="31"/>
      <c r="D142" s="31"/>
      <c r="E142" s="31"/>
      <c r="F142" s="31"/>
      <c r="G142" s="32"/>
      <c r="H142" s="31"/>
      <c r="I142" s="31"/>
      <c r="J142" s="31"/>
      <c r="K142" s="31"/>
      <c r="L142" s="32"/>
      <c r="M142" s="31"/>
      <c r="N142" s="31"/>
      <c r="O142" s="31"/>
      <c r="P142" s="31"/>
      <c r="Q142" s="31"/>
      <c r="R142" s="31"/>
      <c r="S142" s="31"/>
      <c r="T142" s="31"/>
      <c r="U142" s="44"/>
      <c r="V142" s="44"/>
      <c r="W142" s="48"/>
      <c r="X142" s="31"/>
      <c r="Y142" s="31"/>
      <c r="Z142" s="31"/>
      <c r="AA142" s="31"/>
      <c r="AB142" s="31"/>
      <c r="AC142" s="31"/>
      <c r="AD142" s="31"/>
      <c r="AE142" s="31"/>
      <c r="AF142" s="33"/>
      <c r="AG142" s="17"/>
      <c r="AH142" s="17"/>
      <c r="AI142" s="17"/>
    </row>
    <row r="143" spans="1:35" x14ac:dyDescent="0.25">
      <c r="A143" s="18"/>
      <c r="B143" s="91" t="s">
        <v>75</v>
      </c>
      <c r="C143" s="31"/>
      <c r="D143" s="31"/>
      <c r="E143" s="31"/>
      <c r="F143" s="31"/>
      <c r="G143" s="32"/>
      <c r="H143" s="31"/>
      <c r="I143" s="31"/>
      <c r="J143" s="31"/>
      <c r="K143" s="31"/>
      <c r="L143" s="32"/>
      <c r="M143" s="31"/>
      <c r="N143" s="31"/>
      <c r="O143" s="31"/>
      <c r="P143" s="31"/>
      <c r="Q143" s="31"/>
      <c r="R143" s="31"/>
      <c r="S143" s="31"/>
      <c r="T143" s="31"/>
      <c r="U143" s="31"/>
      <c r="V143" s="44"/>
      <c r="W143" s="48"/>
      <c r="X143" s="31"/>
      <c r="Y143" s="31"/>
      <c r="Z143" s="31"/>
      <c r="AA143" s="31"/>
      <c r="AB143" s="31"/>
      <c r="AC143" s="31"/>
      <c r="AD143" s="31"/>
      <c r="AE143" s="31"/>
      <c r="AF143" s="33"/>
      <c r="AG143" s="17"/>
      <c r="AH143" s="17"/>
      <c r="AI143" s="17"/>
    </row>
    <row r="144" spans="1:35" x14ac:dyDescent="0.25">
      <c r="A144" s="18"/>
      <c r="B144" s="91"/>
      <c r="C144" s="31"/>
      <c r="D144" s="31"/>
      <c r="E144" s="31"/>
      <c r="F144" s="31"/>
      <c r="G144" s="32"/>
      <c r="H144" s="31"/>
      <c r="I144" s="31"/>
      <c r="J144" s="31"/>
      <c r="K144" s="31"/>
      <c r="L144" s="32"/>
      <c r="M144" s="31"/>
      <c r="N144" s="31"/>
      <c r="O144" s="31"/>
      <c r="P144" s="31"/>
      <c r="Q144" s="31"/>
      <c r="R144" s="31"/>
      <c r="S144" s="31"/>
      <c r="T144" s="31"/>
      <c r="U144" s="44"/>
      <c r="V144" s="44"/>
      <c r="W144" s="48"/>
      <c r="X144" s="31"/>
      <c r="Y144" s="31"/>
      <c r="Z144" s="31"/>
      <c r="AA144" s="31"/>
      <c r="AB144" s="31"/>
      <c r="AC144" s="31"/>
      <c r="AD144" s="31"/>
      <c r="AE144" s="31"/>
      <c r="AF144" s="33"/>
      <c r="AG144" s="17"/>
      <c r="AH144" s="17"/>
      <c r="AI144" s="17"/>
    </row>
    <row r="145" spans="1:35" x14ac:dyDescent="0.25">
      <c r="A145" s="18"/>
      <c r="B145" s="92" t="s">
        <v>17</v>
      </c>
      <c r="C145" s="31"/>
      <c r="D145" s="31"/>
      <c r="E145" s="31"/>
      <c r="F145" s="31"/>
      <c r="G145" s="32"/>
      <c r="H145" s="31"/>
      <c r="I145" s="31"/>
      <c r="J145" s="31"/>
      <c r="K145" s="31"/>
      <c r="L145" s="32"/>
      <c r="M145" s="31"/>
      <c r="N145" s="31"/>
      <c r="O145" s="31"/>
      <c r="P145" s="31"/>
      <c r="Q145" s="31"/>
      <c r="R145" s="31"/>
      <c r="S145" s="31"/>
      <c r="T145" s="31"/>
      <c r="U145" s="44"/>
      <c r="V145" s="44"/>
      <c r="W145" s="48"/>
      <c r="X145" s="31"/>
      <c r="Y145" s="31"/>
      <c r="Z145" s="31"/>
      <c r="AA145" s="31"/>
      <c r="AB145" s="31"/>
      <c r="AC145" s="31"/>
      <c r="AD145" s="31"/>
      <c r="AE145" s="31"/>
      <c r="AF145" s="33"/>
      <c r="AG145" s="17"/>
      <c r="AH145" s="17"/>
      <c r="AI145" s="17"/>
    </row>
    <row r="146" spans="1:35" x14ac:dyDescent="0.25">
      <c r="A146" s="18"/>
      <c r="B146" s="91" t="s">
        <v>76</v>
      </c>
      <c r="C146" s="31"/>
      <c r="D146" s="31"/>
      <c r="E146" s="31"/>
      <c r="F146" s="31"/>
      <c r="G146" s="32"/>
      <c r="H146" s="31"/>
      <c r="I146" s="31"/>
      <c r="J146" s="31"/>
      <c r="K146" s="31"/>
      <c r="L146" s="32"/>
      <c r="M146" s="31"/>
      <c r="N146" s="31"/>
      <c r="O146" s="31"/>
      <c r="P146" s="31"/>
      <c r="Q146" s="31"/>
      <c r="R146" s="31"/>
      <c r="S146" s="31"/>
      <c r="T146" s="31"/>
      <c r="U146" s="44"/>
      <c r="V146" s="44"/>
      <c r="W146" s="48"/>
      <c r="X146" s="31"/>
      <c r="Y146" s="31"/>
      <c r="Z146" s="31"/>
      <c r="AA146" s="31"/>
      <c r="AB146" s="31"/>
      <c r="AC146" s="31"/>
      <c r="AD146" s="31"/>
      <c r="AE146" s="31"/>
      <c r="AF146" s="33"/>
      <c r="AG146" s="17"/>
      <c r="AH146" s="17"/>
      <c r="AI146" s="17"/>
    </row>
    <row r="147" spans="1:35" x14ac:dyDescent="0.25">
      <c r="A147" s="18"/>
      <c r="B147" s="93"/>
      <c r="C147" s="34"/>
      <c r="D147" s="34"/>
      <c r="E147" s="34"/>
      <c r="F147" s="34"/>
      <c r="G147" s="35"/>
      <c r="H147" s="34"/>
      <c r="I147" s="34"/>
      <c r="J147" s="34"/>
      <c r="K147" s="34"/>
      <c r="L147" s="35"/>
      <c r="M147" s="34"/>
      <c r="N147" s="34"/>
      <c r="O147" s="34"/>
      <c r="P147" s="34"/>
      <c r="Q147" s="34"/>
      <c r="R147" s="34"/>
      <c r="S147" s="34"/>
      <c r="T147" s="34"/>
      <c r="U147" s="45"/>
      <c r="V147" s="45"/>
      <c r="W147" s="49"/>
      <c r="X147" s="34"/>
      <c r="Y147" s="34"/>
      <c r="Z147" s="34"/>
      <c r="AA147" s="34"/>
      <c r="AB147" s="34"/>
      <c r="AC147" s="34"/>
      <c r="AD147" s="34"/>
      <c r="AE147" s="34"/>
      <c r="AF147" s="36"/>
      <c r="AG147" s="17"/>
      <c r="AH147" s="17"/>
      <c r="AI147" s="17"/>
    </row>
    <row r="148" spans="1:35" x14ac:dyDescent="0.25">
      <c r="A148" s="18"/>
      <c r="B148" s="17"/>
      <c r="C148" s="17"/>
      <c r="D148" s="17"/>
      <c r="E148" s="17"/>
      <c r="F148" s="17"/>
      <c r="G148" s="18"/>
      <c r="H148" s="17"/>
      <c r="I148" s="17"/>
      <c r="J148" s="17"/>
      <c r="K148" s="17"/>
      <c r="L148" s="18"/>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row>
    <row r="149" spans="1:35" x14ac:dyDescent="0.25">
      <c r="A149" s="17"/>
      <c r="B149" s="37" t="str">
        <f>CONCATENATE("Version ",'Change Log'!$B$2," – © 2015-",YEAR('Change Log'!$A$2),", William W. Davis, MSPM, PMP")</f>
        <v>Version 2.0p – © 2015-2019, William W. Davis, MSPM, PMP</v>
      </c>
      <c r="C149" s="17"/>
      <c r="D149" s="17"/>
      <c r="E149" s="17"/>
      <c r="F149" s="17"/>
      <c r="G149" s="18"/>
      <c r="H149" s="17"/>
      <c r="I149" s="17"/>
      <c r="J149" s="17"/>
      <c r="K149" s="17"/>
      <c r="L149" s="18"/>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row>
    <row r="150" spans="1:35" x14ac:dyDescent="0.25">
      <c r="A150" s="17"/>
      <c r="B150" s="268" t="s">
        <v>136</v>
      </c>
      <c r="C150" s="268"/>
      <c r="D150" s="268"/>
      <c r="E150" s="268"/>
      <c r="F150" s="268"/>
      <c r="G150" s="268"/>
      <c r="H150" s="268"/>
      <c r="I150" s="268"/>
      <c r="J150" s="268"/>
      <c r="K150" s="268"/>
      <c r="L150" s="18"/>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row>
    <row r="151" spans="1:35" x14ac:dyDescent="0.25">
      <c r="A151" s="17"/>
      <c r="B151" s="268" t="s">
        <v>135</v>
      </c>
      <c r="C151" s="268"/>
      <c r="D151" s="268"/>
      <c r="E151" s="268"/>
      <c r="F151" s="268"/>
      <c r="G151" s="268"/>
      <c r="H151" s="268"/>
      <c r="I151" s="268"/>
      <c r="J151" s="268"/>
      <c r="K151" s="268"/>
      <c r="L151" s="18"/>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row>
    <row r="152" spans="1:35" x14ac:dyDescent="0.25">
      <c r="A152" s="17"/>
      <c r="B152" s="268" t="s">
        <v>90</v>
      </c>
      <c r="C152" s="268"/>
      <c r="D152" s="268"/>
      <c r="E152" s="268"/>
      <c r="F152" s="268"/>
      <c r="G152" s="268"/>
      <c r="H152" s="268"/>
      <c r="I152" s="268"/>
      <c r="J152" s="268"/>
      <c r="K152" s="268"/>
      <c r="L152" s="18"/>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row>
    <row r="153" spans="1:35" x14ac:dyDescent="0.25">
      <c r="A153" s="17"/>
      <c r="B153" s="268" t="s">
        <v>148</v>
      </c>
      <c r="C153" s="268"/>
      <c r="D153" s="268"/>
      <c r="E153" s="268"/>
      <c r="F153" s="268"/>
      <c r="G153" s="268"/>
      <c r="H153" s="268"/>
      <c r="I153" s="268"/>
      <c r="J153" s="268"/>
      <c r="K153" s="268"/>
      <c r="L153" s="18"/>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row>
    <row r="154" spans="1:35" x14ac:dyDescent="0.25">
      <c r="A154" s="17"/>
      <c r="B154" s="268" t="s">
        <v>91</v>
      </c>
      <c r="C154" s="268"/>
      <c r="D154" s="268"/>
      <c r="E154" s="268"/>
      <c r="F154" s="268"/>
      <c r="G154" s="268"/>
      <c r="H154" s="268"/>
      <c r="I154" s="268"/>
      <c r="J154" s="268"/>
      <c r="K154" s="268"/>
      <c r="L154" s="18"/>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row>
    <row r="155" spans="1:35" x14ac:dyDescent="0.25">
      <c r="A155" s="17"/>
      <c r="B155" s="146" t="s">
        <v>149</v>
      </c>
      <c r="C155" s="131"/>
      <c r="D155" s="131"/>
      <c r="E155" s="131"/>
      <c r="F155" s="131"/>
      <c r="G155" s="131"/>
      <c r="H155" s="131"/>
      <c r="I155" s="131"/>
      <c r="J155" s="131"/>
      <c r="K155" s="131"/>
      <c r="L155" s="18"/>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spans="1:35" x14ac:dyDescent="0.2">
      <c r="A156" s="17"/>
      <c r="B156" s="146" t="s">
        <v>88</v>
      </c>
      <c r="C156" s="17"/>
      <c r="D156" s="17"/>
      <c r="E156" s="17"/>
      <c r="F156" s="17"/>
      <c r="G156" s="18"/>
      <c r="H156" s="17"/>
      <c r="I156" s="17"/>
      <c r="J156" s="17"/>
      <c r="K156" s="17"/>
      <c r="L156" s="18"/>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row>
    <row r="157" spans="1:35" x14ac:dyDescent="0.2">
      <c r="A157" s="17"/>
      <c r="B157" s="146" t="s">
        <v>150</v>
      </c>
      <c r="C157" s="17"/>
      <c r="D157" s="17"/>
      <c r="E157" s="17"/>
      <c r="F157" s="17"/>
      <c r="G157" s="18"/>
      <c r="H157" s="17"/>
      <c r="I157" s="17"/>
      <c r="J157" s="17"/>
      <c r="K157" s="17"/>
      <c r="L157" s="18"/>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spans="1:35" x14ac:dyDescent="0.2">
      <c r="A158" s="17"/>
      <c r="B158" s="146" t="s">
        <v>151</v>
      </c>
      <c r="C158" s="17"/>
      <c r="D158" s="17"/>
      <c r="E158" s="17"/>
      <c r="F158" s="17"/>
      <c r="G158" s="18"/>
      <c r="H158" s="17"/>
      <c r="I158" s="17"/>
      <c r="J158" s="17"/>
      <c r="K158" s="17"/>
      <c r="L158" s="18"/>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row>
    <row r="159" spans="1:35" x14ac:dyDescent="0.2">
      <c r="A159" s="17"/>
      <c r="B159" s="146" t="s">
        <v>706</v>
      </c>
      <c r="C159" s="17"/>
      <c r="D159" s="17"/>
      <c r="E159" s="17"/>
      <c r="F159" s="17"/>
      <c r="G159" s="18"/>
      <c r="H159" s="17"/>
      <c r="I159" s="17"/>
      <c r="J159" s="17"/>
      <c r="K159" s="17"/>
      <c r="L159" s="18"/>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row>
    <row r="160" spans="1:35" x14ac:dyDescent="0.2">
      <c r="A160" s="17"/>
      <c r="B160" s="146" t="s">
        <v>707</v>
      </c>
      <c r="C160" s="17"/>
      <c r="D160" s="17"/>
      <c r="E160" s="17"/>
      <c r="F160" s="17"/>
      <c r="G160" s="18"/>
      <c r="H160" s="17"/>
      <c r="I160" s="17"/>
      <c r="J160" s="17"/>
      <c r="K160" s="17"/>
      <c r="L160" s="18"/>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row>
    <row r="161" spans="1:35" x14ac:dyDescent="0.2">
      <c r="A161" s="17"/>
      <c r="B161" s="146"/>
      <c r="C161" s="17"/>
      <c r="D161" s="17"/>
      <c r="E161" s="17"/>
      <c r="F161" s="17"/>
      <c r="G161" s="18"/>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row>
    <row r="162" spans="1:35" x14ac:dyDescent="0.2">
      <c r="A162" s="17"/>
      <c r="B162" s="146" t="s">
        <v>708</v>
      </c>
      <c r="C162" s="17"/>
      <c r="D162" s="17"/>
      <c r="E162" s="17"/>
      <c r="F162" s="17"/>
      <c r="G162" s="18"/>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row>
    <row r="163" spans="1:35" x14ac:dyDescent="0.2">
      <c r="A163" s="17"/>
      <c r="B163" s="146" t="s">
        <v>87</v>
      </c>
      <c r="C163" s="17"/>
      <c r="D163" s="17"/>
      <c r="E163" s="17"/>
      <c r="F163" s="17"/>
      <c r="G163" s="18"/>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row>
    <row r="164" spans="1:35" x14ac:dyDescent="0.2">
      <c r="A164" s="17"/>
      <c r="B164" s="267" t="s">
        <v>755</v>
      </c>
      <c r="C164" s="267"/>
      <c r="D164" s="267"/>
      <c r="E164" s="267"/>
      <c r="F164" s="267"/>
      <c r="G164" s="267"/>
      <c r="H164" s="26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row>
    <row r="165" spans="1:35" x14ac:dyDescent="0.25">
      <c r="A165" s="17"/>
      <c r="B165" s="17"/>
      <c r="C165" s="17"/>
      <c r="D165" s="17"/>
      <c r="E165" s="17"/>
      <c r="F165" s="17"/>
      <c r="G165" s="18"/>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1:35" x14ac:dyDescent="0.25">
      <c r="A166" s="17"/>
      <c r="B166" s="17"/>
      <c r="C166" s="17"/>
      <c r="D166" s="17"/>
      <c r="E166" s="17"/>
      <c r="F166" s="17"/>
      <c r="G166" s="18"/>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row>
    <row r="167" spans="1:35" x14ac:dyDescent="0.25">
      <c r="A167" s="17"/>
      <c r="B167" s="17"/>
      <c r="C167" s="17"/>
      <c r="D167" s="17"/>
      <c r="E167" s="17"/>
      <c r="F167" s="17"/>
      <c r="G167" s="18"/>
      <c r="H167" s="17"/>
      <c r="I167" s="17"/>
      <c r="J167" s="17"/>
      <c r="K167" s="18"/>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row>
  </sheetData>
  <mergeCells count="12">
    <mergeCell ref="B164:H164"/>
    <mergeCell ref="B154:K154"/>
    <mergeCell ref="B150:K150"/>
    <mergeCell ref="B151:K151"/>
    <mergeCell ref="B152:K152"/>
    <mergeCell ref="B153:K153"/>
    <mergeCell ref="U1:AF1"/>
    <mergeCell ref="S2:S3"/>
    <mergeCell ref="T2:T3"/>
    <mergeCell ref="U2:AF2"/>
    <mergeCell ref="B106:D106"/>
    <mergeCell ref="S1:T1"/>
  </mergeCells>
  <conditionalFormatting sqref="E4:E103">
    <cfRule type="iconSet" priority="8">
      <iconSet iconSet="3Symbols2" showValue="0">
        <cfvo type="percent" val="0"/>
        <cfvo type="percent" val="0.5"/>
        <cfvo type="num" val="1"/>
      </iconSet>
    </cfRule>
  </conditionalFormatting>
  <conditionalFormatting sqref="E5:E103">
    <cfRule type="iconSet" priority="7">
      <iconSet iconSet="3Symbols2" showValue="0">
        <cfvo type="percent" val="0"/>
        <cfvo type="percent" val="0.5"/>
        <cfvo type="num" val="1"/>
      </iconSet>
    </cfRule>
  </conditionalFormatting>
  <conditionalFormatting sqref="U106:AF106">
    <cfRule type="colorScale" priority="2">
      <colorScale>
        <cfvo type="min"/>
        <cfvo type="max"/>
        <color theme="9" tint="0.79998168889431442"/>
        <color theme="9" tint="-0.249977111117893"/>
      </colorScale>
    </cfRule>
  </conditionalFormatting>
  <hyperlinks>
    <hyperlink ref="B152:K152" r:id="rId1" display="Watch Statistical PERT videos on YouTube " xr:uid="{6CE0C9BA-70E7-4093-9B63-E5FB48D8D1ED}"/>
    <hyperlink ref="B153" r:id="rId2" display="Follow Statistical PERT on Twitter to learn when new updates are released" xr:uid="{A51C365A-1FFB-4F01-A012-F3288F392CF0}"/>
    <hyperlink ref="B152" r:id="rId3" xr:uid="{0AEFB344-802F-4B3A-ABAE-7941BAD6819F}"/>
    <hyperlink ref="B151" r:id="rId4" display="Take a Pluralsight course on Statistical PERT" xr:uid="{C0E803B9-D565-4C4C-A742-FB13CC87F918}"/>
    <hyperlink ref="B150" r:id="rId5" display="Download more FREE Statistical PERT templates at https://www.statisticalpert.com" xr:uid="{E8F58A69-30B7-454B-AA20-E0D94E204846}"/>
    <hyperlink ref="B154:K154" r:id="rId6" display="Follow Statistical PERT on Twitter to learn when new updates are released" xr:uid="{E27D5E9F-D257-4C3E-BB3D-4DBCADD2C3C7}"/>
    <hyperlink ref="B153:K153" r:id="rId7" display="Connect with or follow William W. Davis on LinkedIn" xr:uid="{A218E82A-93CA-4AAD-8FC0-9F87B7931AF1}"/>
    <hyperlink ref="B151:K151" r:id="rId8" display="Watch a Pluralsight course on Statistical PERT® Normal Edition" xr:uid="{8DBD6F6D-7DE1-4C70-B139-E33954E3C2D7}"/>
    <hyperlink ref="B164" r:id="rId9" xr:uid="{EEFEC5EF-8969-47ED-A52C-55A759BE966F}"/>
  </hyperlinks>
  <pageMargins left="0.7" right="0.7" top="0.75" bottom="0.75" header="0.3" footer="0.3"/>
  <pageSetup orientation="portrait" horizontalDpi="0" verticalDpi="0"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6" id="{B1EBB96D-073C-45AD-86AB-7854C40A50B6}">
            <xm:f>IF($B$106=VLookups!$A$33,TRUE,FALSE)</xm:f>
            <x14:dxf>
              <numFmt numFmtId="168" formatCode="&quot;$&quot;#,##0"/>
            </x14:dxf>
          </x14:cfRule>
          <xm:sqref>P4:S103 D109:D113 S106 B4:D103</xm:sqref>
        </x14:conditionalFormatting>
        <x14:conditionalFormatting xmlns:xm="http://schemas.microsoft.com/office/excel/2006/main">
          <x14:cfRule type="expression" priority="5" id="{F9A315DC-1E09-4DAC-8F2C-1DE9EB51ED47}">
            <xm:f>IF($B$106=VLookups!$A$33,TRUE,FALSE)</xm:f>
            <x14:dxf>
              <numFmt numFmtId="168" formatCode="&quot;$&quot;#,##0"/>
            </x14:dxf>
          </x14:cfRule>
          <xm:sqref>B104:D104 P104:S104</xm:sqref>
        </x14:conditionalFormatting>
        <x14:conditionalFormatting xmlns:xm="http://schemas.microsoft.com/office/excel/2006/main">
          <x14:cfRule type="expression" priority="4" id="{E331BA90-D1FE-4DD0-9527-04D64DAA08C6}">
            <xm:f>IF($B$106=VLookups!$A$33,TRUE,FALSE)</xm:f>
            <x14:dxf>
              <numFmt numFmtId="168" formatCode="&quot;$&quot;#,##0"/>
            </x14:dxf>
          </x14:cfRule>
          <xm:sqref>U104:AF104</xm:sqref>
        </x14:conditionalFormatting>
        <x14:conditionalFormatting xmlns:xm="http://schemas.microsoft.com/office/excel/2006/main">
          <x14:cfRule type="expression" priority="3" id="{EFF3CEBA-4F55-44A6-83C6-7037A020BB3C}">
            <xm:f>IF($B$106=VLookups!$A$33,TRUE,FALSE)</xm:f>
            <x14:dxf>
              <numFmt numFmtId="168" formatCode="&quot;$&quot;#,##0"/>
            </x14:dxf>
          </x14:cfRule>
          <xm:sqref>U106:AF106</xm:sqref>
        </x14:conditionalFormatting>
        <x14:conditionalFormatting xmlns:xm="http://schemas.microsoft.com/office/excel/2006/main">
          <x14:cfRule type="expression" priority="1" id="{BA9F7343-6677-4B91-92E2-AA20B5BFAD0A}">
            <xm:f>IF($B$106=VLookups!$A$33,TRUE,FALSE)</xm:f>
            <x14:dxf>
              <numFmt numFmtId="168" formatCode="&quot;$&quot;#,##0"/>
            </x14:dxf>
          </x14:cfRule>
          <xm:sqref>U4:AF103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VLookups!$A$33:$A$34</xm:f>
          </x14:formula1>
          <xm:sqref>B106:D106</xm:sqref>
        </x14:dataValidation>
        <x14:dataValidation type="list" allowBlank="1" showInputMessage="1" showErrorMessage="1" xr:uid="{00000000-0002-0000-0300-000001000000}">
          <x14:formula1>
            <xm:f>VLookups!$A$28:$A$29</xm:f>
          </x14:formula1>
          <xm:sqref>S1:T1</xm:sqref>
        </x14:dataValidation>
        <x14:dataValidation type="list" allowBlank="1" showInputMessage="1" showErrorMessage="1" xr:uid="{00000000-0002-0000-0300-000002000000}">
          <x14:formula1>
            <xm:f>VLookups!$B$14:$B$24</xm:f>
          </x14:formula1>
          <xm:sqref>D2</xm:sqref>
        </x14:dataValidation>
        <x14:dataValidation type="list" allowBlank="1" showInputMessage="1" showErrorMessage="1" xr:uid="{00000000-0002-0000-0300-000003000000}">
          <x14:formula1>
            <xm:f>VLookups!$B$1:$B$11</xm:f>
          </x14:formula1>
          <xm:sqref>B2</xm:sqref>
        </x14:dataValidation>
        <x14:dataValidation type="list" allowBlank="1" showInputMessage="1" showErrorMessage="1" xr:uid="{00000000-0002-0000-0300-000004000000}">
          <x14:formula1>
            <xm:f>Confidence!$A$1:$A$10</xm:f>
          </x14:formula1>
          <xm:sqref>K4:K103</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F6DECDF3-D352-4CA3-A94C-1E917E2A7F98}">
          <x14:colorSeries rgb="FF000000"/>
          <x14:colorNegative rgb="FF0070C0"/>
          <x14:colorAxis rgb="FF000000"/>
          <x14:colorMarkers rgb="FF0070C0"/>
          <x14:colorFirst rgb="FF0070C0"/>
          <x14:colorLast rgb="FF0070C0"/>
          <x14:colorHigh rgb="FF0070C0"/>
          <x14:colorLow rgb="FF0070C0"/>
          <x14:sparklines>
            <x14:sparkline>
              <xm:f>'SPERT® Beta (3-Point entry)'!EF4:IB4</xm:f>
              <xm:sqref>O4</xm:sqref>
            </x14:sparkline>
            <x14:sparkline>
              <xm:f>'SPERT® Beta (3-Point entry)'!EF5:IB5</xm:f>
              <xm:sqref>O5</xm:sqref>
            </x14:sparkline>
            <x14:sparkline>
              <xm:f>'SPERT® Beta (3-Point entry)'!EF6:IB6</xm:f>
              <xm:sqref>O6</xm:sqref>
            </x14:sparkline>
            <x14:sparkline>
              <xm:f>'SPERT® Beta (3-Point entry)'!EF7:IB7</xm:f>
              <xm:sqref>O7</xm:sqref>
            </x14:sparkline>
            <x14:sparkline>
              <xm:f>'SPERT® Beta (3-Point entry)'!EF8:IB8</xm:f>
              <xm:sqref>O8</xm:sqref>
            </x14:sparkline>
            <x14:sparkline>
              <xm:f>'SPERT® Beta (3-Point entry)'!EF9:IB9</xm:f>
              <xm:sqref>O9</xm:sqref>
            </x14:sparkline>
            <x14:sparkline>
              <xm:f>'SPERT® Beta (3-Point entry)'!EF10:IB10</xm:f>
              <xm:sqref>O10</xm:sqref>
            </x14:sparkline>
            <x14:sparkline>
              <xm:f>'SPERT® Beta (3-Point entry)'!EF11:IB11</xm:f>
              <xm:sqref>O11</xm:sqref>
            </x14:sparkline>
            <x14:sparkline>
              <xm:f>'SPERT® Beta (3-Point entry)'!EF12:IB12</xm:f>
              <xm:sqref>O12</xm:sqref>
            </x14:sparkline>
            <x14:sparkline>
              <xm:f>'SPERT® Beta (3-Point entry)'!EF13:IB13</xm:f>
              <xm:sqref>O13</xm:sqref>
            </x14:sparkline>
            <x14:sparkline>
              <xm:f>'SPERT® Beta (3-Point entry)'!EF14:IB14</xm:f>
              <xm:sqref>O14</xm:sqref>
            </x14:sparkline>
            <x14:sparkline>
              <xm:f>'SPERT® Beta (3-Point entry)'!EF15:IB15</xm:f>
              <xm:sqref>O15</xm:sqref>
            </x14:sparkline>
            <x14:sparkline>
              <xm:f>'SPERT® Beta (3-Point entry)'!EF16:IB16</xm:f>
              <xm:sqref>O16</xm:sqref>
            </x14:sparkline>
            <x14:sparkline>
              <xm:f>'SPERT® Beta (3-Point entry)'!EF17:IB17</xm:f>
              <xm:sqref>O17</xm:sqref>
            </x14:sparkline>
            <x14:sparkline>
              <xm:f>'SPERT® Beta (3-Point entry)'!EF18:IB18</xm:f>
              <xm:sqref>O18</xm:sqref>
            </x14:sparkline>
            <x14:sparkline>
              <xm:f>'SPERT® Beta (3-Point entry)'!EF19:IB19</xm:f>
              <xm:sqref>O19</xm:sqref>
            </x14:sparkline>
            <x14:sparkline>
              <xm:f>'SPERT® Beta (3-Point entry)'!EF20:IB20</xm:f>
              <xm:sqref>O20</xm:sqref>
            </x14:sparkline>
            <x14:sparkline>
              <xm:f>'SPERT® Beta (3-Point entry)'!EF21:IB21</xm:f>
              <xm:sqref>O21</xm:sqref>
            </x14:sparkline>
            <x14:sparkline>
              <xm:f>'SPERT® Beta (3-Point entry)'!EF22:IB22</xm:f>
              <xm:sqref>O22</xm:sqref>
            </x14:sparkline>
            <x14:sparkline>
              <xm:f>'SPERT® Beta (3-Point entry)'!EF23:IB23</xm:f>
              <xm:sqref>O23</xm:sqref>
            </x14:sparkline>
            <x14:sparkline>
              <xm:f>'SPERT® Beta (3-Point entry)'!EF24:IB24</xm:f>
              <xm:sqref>O24</xm:sqref>
            </x14:sparkline>
            <x14:sparkline>
              <xm:f>'SPERT® Beta (3-Point entry)'!EF25:IB25</xm:f>
              <xm:sqref>O25</xm:sqref>
            </x14:sparkline>
            <x14:sparkline>
              <xm:f>'SPERT® Beta (3-Point entry)'!EF26:IB26</xm:f>
              <xm:sqref>O26</xm:sqref>
            </x14:sparkline>
            <x14:sparkline>
              <xm:f>'SPERT® Beta (3-Point entry)'!EF27:IB27</xm:f>
              <xm:sqref>O27</xm:sqref>
            </x14:sparkline>
            <x14:sparkline>
              <xm:f>'SPERT® Beta (3-Point entry)'!EF28:IB28</xm:f>
              <xm:sqref>O28</xm:sqref>
            </x14:sparkline>
            <x14:sparkline>
              <xm:f>'SPERT® Beta (3-Point entry)'!EF29:IB29</xm:f>
              <xm:sqref>O29</xm:sqref>
            </x14:sparkline>
            <x14:sparkline>
              <xm:f>'SPERT® Beta (3-Point entry)'!EF30:IB30</xm:f>
              <xm:sqref>O30</xm:sqref>
            </x14:sparkline>
            <x14:sparkline>
              <xm:f>'SPERT® Beta (3-Point entry)'!EF31:IB31</xm:f>
              <xm:sqref>O31</xm:sqref>
            </x14:sparkline>
            <x14:sparkline>
              <xm:f>'SPERT® Beta (3-Point entry)'!EF32:IB32</xm:f>
              <xm:sqref>O32</xm:sqref>
            </x14:sparkline>
            <x14:sparkline>
              <xm:f>'SPERT® Beta (3-Point entry)'!EF33:IB33</xm:f>
              <xm:sqref>O33</xm:sqref>
            </x14:sparkline>
            <x14:sparkline>
              <xm:f>'SPERT® Beta (3-Point entry)'!EF34:IB34</xm:f>
              <xm:sqref>O34</xm:sqref>
            </x14:sparkline>
            <x14:sparkline>
              <xm:f>'SPERT® Beta (3-Point entry)'!EF35:IB35</xm:f>
              <xm:sqref>O35</xm:sqref>
            </x14:sparkline>
            <x14:sparkline>
              <xm:f>'SPERT® Beta (3-Point entry)'!EF36:IB36</xm:f>
              <xm:sqref>O36</xm:sqref>
            </x14:sparkline>
            <x14:sparkline>
              <xm:f>'SPERT® Beta (3-Point entry)'!EF37:IB37</xm:f>
              <xm:sqref>O37</xm:sqref>
            </x14:sparkline>
            <x14:sparkline>
              <xm:f>'SPERT® Beta (3-Point entry)'!EF38:IB38</xm:f>
              <xm:sqref>O38</xm:sqref>
            </x14:sparkline>
            <x14:sparkline>
              <xm:f>'SPERT® Beta (3-Point entry)'!EF39:IB39</xm:f>
              <xm:sqref>O39</xm:sqref>
            </x14:sparkline>
            <x14:sparkline>
              <xm:f>'SPERT® Beta (3-Point entry)'!EF40:IB40</xm:f>
              <xm:sqref>O40</xm:sqref>
            </x14:sparkline>
            <x14:sparkline>
              <xm:f>'SPERT® Beta (3-Point entry)'!EF41:IB41</xm:f>
              <xm:sqref>O41</xm:sqref>
            </x14:sparkline>
            <x14:sparkline>
              <xm:f>'SPERT® Beta (3-Point entry)'!EF42:IB42</xm:f>
              <xm:sqref>O42</xm:sqref>
            </x14:sparkline>
            <x14:sparkline>
              <xm:f>'SPERT® Beta (3-Point entry)'!EF43:IB43</xm:f>
              <xm:sqref>O43</xm:sqref>
            </x14:sparkline>
            <x14:sparkline>
              <xm:f>'SPERT® Beta (3-Point entry)'!EF44:IB44</xm:f>
              <xm:sqref>O44</xm:sqref>
            </x14:sparkline>
            <x14:sparkline>
              <xm:f>'SPERT® Beta (3-Point entry)'!EF45:IB45</xm:f>
              <xm:sqref>O45</xm:sqref>
            </x14:sparkline>
            <x14:sparkline>
              <xm:f>'SPERT® Beta (3-Point entry)'!EF46:IB46</xm:f>
              <xm:sqref>O46</xm:sqref>
            </x14:sparkline>
            <x14:sparkline>
              <xm:f>'SPERT® Beta (3-Point entry)'!EF47:IB47</xm:f>
              <xm:sqref>O47</xm:sqref>
            </x14:sparkline>
            <x14:sparkline>
              <xm:f>'SPERT® Beta (3-Point entry)'!EF48:IB48</xm:f>
              <xm:sqref>O48</xm:sqref>
            </x14:sparkline>
            <x14:sparkline>
              <xm:f>'SPERT® Beta (3-Point entry)'!EF49:IB49</xm:f>
              <xm:sqref>O49</xm:sqref>
            </x14:sparkline>
            <x14:sparkline>
              <xm:f>'SPERT® Beta (3-Point entry)'!EF50:IB50</xm:f>
              <xm:sqref>O50</xm:sqref>
            </x14:sparkline>
            <x14:sparkline>
              <xm:f>'SPERT® Beta (3-Point entry)'!EF51:IB51</xm:f>
              <xm:sqref>O51</xm:sqref>
            </x14:sparkline>
            <x14:sparkline>
              <xm:f>'SPERT® Beta (3-Point entry)'!EF52:IB52</xm:f>
              <xm:sqref>O52</xm:sqref>
            </x14:sparkline>
            <x14:sparkline>
              <xm:f>'SPERT® Beta (3-Point entry)'!EF53:IB53</xm:f>
              <xm:sqref>O53</xm:sqref>
            </x14:sparkline>
            <x14:sparkline>
              <xm:f>'SPERT® Beta (3-Point entry)'!EF54:IB54</xm:f>
              <xm:sqref>O54</xm:sqref>
            </x14:sparkline>
            <x14:sparkline>
              <xm:f>'SPERT® Beta (3-Point entry)'!EF55:IB55</xm:f>
              <xm:sqref>O55</xm:sqref>
            </x14:sparkline>
            <x14:sparkline>
              <xm:f>'SPERT® Beta (3-Point entry)'!EF56:IB56</xm:f>
              <xm:sqref>O56</xm:sqref>
            </x14:sparkline>
            <x14:sparkline>
              <xm:f>'SPERT® Beta (3-Point entry)'!EF57:IB57</xm:f>
              <xm:sqref>O57</xm:sqref>
            </x14:sparkline>
            <x14:sparkline>
              <xm:f>'SPERT® Beta (3-Point entry)'!EF58:IB58</xm:f>
              <xm:sqref>O58</xm:sqref>
            </x14:sparkline>
            <x14:sparkline>
              <xm:f>'SPERT® Beta (3-Point entry)'!EF59:IB59</xm:f>
              <xm:sqref>O59</xm:sqref>
            </x14:sparkline>
            <x14:sparkline>
              <xm:f>'SPERT® Beta (3-Point entry)'!EF60:IB60</xm:f>
              <xm:sqref>O60</xm:sqref>
            </x14:sparkline>
            <x14:sparkline>
              <xm:f>'SPERT® Beta (3-Point entry)'!EF61:IB61</xm:f>
              <xm:sqref>O61</xm:sqref>
            </x14:sparkline>
            <x14:sparkline>
              <xm:f>'SPERT® Beta (3-Point entry)'!EF62:IB62</xm:f>
              <xm:sqref>O62</xm:sqref>
            </x14:sparkline>
            <x14:sparkline>
              <xm:f>'SPERT® Beta (3-Point entry)'!EF63:IB63</xm:f>
              <xm:sqref>O63</xm:sqref>
            </x14:sparkline>
            <x14:sparkline>
              <xm:f>'SPERT® Beta (3-Point entry)'!EF64:IB64</xm:f>
              <xm:sqref>O64</xm:sqref>
            </x14:sparkline>
            <x14:sparkline>
              <xm:f>'SPERT® Beta (3-Point entry)'!EF65:IB65</xm:f>
              <xm:sqref>O65</xm:sqref>
            </x14:sparkline>
            <x14:sparkline>
              <xm:f>'SPERT® Beta (3-Point entry)'!EF66:IB66</xm:f>
              <xm:sqref>O66</xm:sqref>
            </x14:sparkline>
            <x14:sparkline>
              <xm:f>'SPERT® Beta (3-Point entry)'!EF67:IB67</xm:f>
              <xm:sqref>O67</xm:sqref>
            </x14:sparkline>
            <x14:sparkline>
              <xm:f>'SPERT® Beta (3-Point entry)'!EF68:IB68</xm:f>
              <xm:sqref>O68</xm:sqref>
            </x14:sparkline>
            <x14:sparkline>
              <xm:f>'SPERT® Beta (3-Point entry)'!EF69:IB69</xm:f>
              <xm:sqref>O69</xm:sqref>
            </x14:sparkline>
            <x14:sparkline>
              <xm:f>'SPERT® Beta (3-Point entry)'!EF70:IB70</xm:f>
              <xm:sqref>O70</xm:sqref>
            </x14:sparkline>
            <x14:sparkline>
              <xm:f>'SPERT® Beta (3-Point entry)'!EF71:IB71</xm:f>
              <xm:sqref>O71</xm:sqref>
            </x14:sparkline>
            <x14:sparkline>
              <xm:f>'SPERT® Beta (3-Point entry)'!EF72:IB72</xm:f>
              <xm:sqref>O72</xm:sqref>
            </x14:sparkline>
            <x14:sparkline>
              <xm:f>'SPERT® Beta (3-Point entry)'!EF73:IB73</xm:f>
              <xm:sqref>O73</xm:sqref>
            </x14:sparkline>
            <x14:sparkline>
              <xm:f>'SPERT® Beta (3-Point entry)'!EF74:IB74</xm:f>
              <xm:sqref>O74</xm:sqref>
            </x14:sparkline>
            <x14:sparkline>
              <xm:f>'SPERT® Beta (3-Point entry)'!EF75:IB75</xm:f>
              <xm:sqref>O75</xm:sqref>
            </x14:sparkline>
            <x14:sparkline>
              <xm:f>'SPERT® Beta (3-Point entry)'!EF76:IB76</xm:f>
              <xm:sqref>O76</xm:sqref>
            </x14:sparkline>
            <x14:sparkline>
              <xm:f>'SPERT® Beta (3-Point entry)'!EF77:IB77</xm:f>
              <xm:sqref>O77</xm:sqref>
            </x14:sparkline>
            <x14:sparkline>
              <xm:f>'SPERT® Beta (3-Point entry)'!EF78:IB78</xm:f>
              <xm:sqref>O78</xm:sqref>
            </x14:sparkline>
            <x14:sparkline>
              <xm:f>'SPERT® Beta (3-Point entry)'!EF79:IB79</xm:f>
              <xm:sqref>O79</xm:sqref>
            </x14:sparkline>
            <x14:sparkline>
              <xm:f>'SPERT® Beta (3-Point entry)'!EF80:IB80</xm:f>
              <xm:sqref>O80</xm:sqref>
            </x14:sparkline>
            <x14:sparkline>
              <xm:f>'SPERT® Beta (3-Point entry)'!EF81:IB81</xm:f>
              <xm:sqref>O81</xm:sqref>
            </x14:sparkline>
            <x14:sparkline>
              <xm:f>'SPERT® Beta (3-Point entry)'!EF82:IB82</xm:f>
              <xm:sqref>O82</xm:sqref>
            </x14:sparkline>
            <x14:sparkline>
              <xm:f>'SPERT® Beta (3-Point entry)'!EF83:IB83</xm:f>
              <xm:sqref>O83</xm:sqref>
            </x14:sparkline>
            <x14:sparkline>
              <xm:f>'SPERT® Beta (3-Point entry)'!EF84:IB84</xm:f>
              <xm:sqref>O84</xm:sqref>
            </x14:sparkline>
            <x14:sparkline>
              <xm:f>'SPERT® Beta (3-Point entry)'!EF85:IB85</xm:f>
              <xm:sqref>O85</xm:sqref>
            </x14:sparkline>
            <x14:sparkline>
              <xm:f>'SPERT® Beta (3-Point entry)'!EF86:IB86</xm:f>
              <xm:sqref>O86</xm:sqref>
            </x14:sparkline>
            <x14:sparkline>
              <xm:f>'SPERT® Beta (3-Point entry)'!EF87:IB87</xm:f>
              <xm:sqref>O87</xm:sqref>
            </x14:sparkline>
            <x14:sparkline>
              <xm:f>'SPERT® Beta (3-Point entry)'!EF88:IB88</xm:f>
              <xm:sqref>O88</xm:sqref>
            </x14:sparkline>
            <x14:sparkline>
              <xm:f>'SPERT® Beta (3-Point entry)'!EF89:IB89</xm:f>
              <xm:sqref>O89</xm:sqref>
            </x14:sparkline>
            <x14:sparkline>
              <xm:f>'SPERT® Beta (3-Point entry)'!EF90:IB90</xm:f>
              <xm:sqref>O90</xm:sqref>
            </x14:sparkline>
            <x14:sparkline>
              <xm:f>'SPERT® Beta (3-Point entry)'!EF91:IB91</xm:f>
              <xm:sqref>O91</xm:sqref>
            </x14:sparkline>
            <x14:sparkline>
              <xm:f>'SPERT® Beta (3-Point entry)'!EF92:IB92</xm:f>
              <xm:sqref>O92</xm:sqref>
            </x14:sparkline>
            <x14:sparkline>
              <xm:f>'SPERT® Beta (3-Point entry)'!EF93:IB93</xm:f>
              <xm:sqref>O93</xm:sqref>
            </x14:sparkline>
            <x14:sparkline>
              <xm:f>'SPERT® Beta (3-Point entry)'!EF94:IB94</xm:f>
              <xm:sqref>O94</xm:sqref>
            </x14:sparkline>
            <x14:sparkline>
              <xm:f>'SPERT® Beta (3-Point entry)'!EF95:IB95</xm:f>
              <xm:sqref>O95</xm:sqref>
            </x14:sparkline>
            <x14:sparkline>
              <xm:f>'SPERT® Beta (3-Point entry)'!EF96:IB96</xm:f>
              <xm:sqref>O96</xm:sqref>
            </x14:sparkline>
            <x14:sparkline>
              <xm:f>'SPERT® Beta (3-Point entry)'!EF97:IB97</xm:f>
              <xm:sqref>O97</xm:sqref>
            </x14:sparkline>
            <x14:sparkline>
              <xm:f>'SPERT® Beta (3-Point entry)'!EF98:IB98</xm:f>
              <xm:sqref>O98</xm:sqref>
            </x14:sparkline>
            <x14:sparkline>
              <xm:f>'SPERT® Beta (3-Point entry)'!EF99:IB99</xm:f>
              <xm:sqref>O99</xm:sqref>
            </x14:sparkline>
            <x14:sparkline>
              <xm:f>'SPERT® Beta (3-Point entry)'!EF100:IB100</xm:f>
              <xm:sqref>O100</xm:sqref>
            </x14:sparkline>
            <x14:sparkline>
              <xm:f>'SPERT® Beta (3-Point entry)'!EF101:IB101</xm:f>
              <xm:sqref>O101</xm:sqref>
            </x14:sparkline>
            <x14:sparkline>
              <xm:f>'SPERT® Beta (3-Point entry)'!EF102:IB102</xm:f>
              <xm:sqref>O102</xm:sqref>
            </x14:sparkline>
            <x14:sparkline>
              <xm:f>'SPERT® Beta (3-Point entry)'!EF103:IB103</xm:f>
              <xm:sqref>O103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G169"/>
  <sheetViews>
    <sheetView showGridLines="0" zoomScaleNormal="100" workbookViewId="0">
      <selection activeCell="E4" sqref="E4"/>
    </sheetView>
  </sheetViews>
  <sheetFormatPr defaultColWidth="8.7109375" defaultRowHeight="15" x14ac:dyDescent="0.25"/>
  <cols>
    <col min="1" max="1" width="5.7109375" style="19" customWidth="1"/>
    <col min="2" max="2" width="7.7109375" style="19" customWidth="1"/>
    <col min="3" max="7" width="10.7109375" style="19" customWidth="1"/>
    <col min="8" max="8" width="7.7109375" style="19" customWidth="1"/>
    <col min="9" max="9" width="4.7109375" style="19" customWidth="1"/>
    <col min="10" max="10" width="8.7109375" style="19" hidden="1" customWidth="1"/>
    <col min="11" max="11" width="8.7109375" style="38" hidden="1" customWidth="1"/>
    <col min="12" max="12" width="21.7109375" style="19" customWidth="1"/>
    <col min="13" max="13" width="4.7109375" style="19" hidden="1" customWidth="1"/>
    <col min="14" max="14" width="8.5703125" style="19" hidden="1" customWidth="1"/>
    <col min="15" max="15" width="26.7109375" style="38" customWidth="1"/>
    <col min="16" max="16" width="4.7109375" style="19" hidden="1" customWidth="1"/>
    <col min="17" max="18" width="6.5703125" style="19" hidden="1" customWidth="1"/>
    <col min="19" max="19" width="7.7109375" style="19" customWidth="1"/>
    <col min="20" max="20" width="10.7109375" style="19" customWidth="1"/>
    <col min="21" max="21" width="8.7109375" style="19" customWidth="1"/>
    <col min="22" max="22" width="12.5703125" style="19" hidden="1" customWidth="1"/>
    <col min="23" max="23" width="10.7109375" style="19" customWidth="1"/>
    <col min="24" max="24" width="10.7109375" style="225" customWidth="1"/>
    <col min="25" max="36" width="10.7109375" style="19" customWidth="1"/>
    <col min="37" max="37" width="8.7109375" style="19"/>
    <col min="38" max="240" width="8.7109375" style="19" hidden="1" customWidth="1"/>
    <col min="241" max="16384" width="8.7109375" style="19"/>
  </cols>
  <sheetData>
    <row r="1" spans="1:241" ht="24" customHeight="1" x14ac:dyDescent="0.25">
      <c r="A1" s="55"/>
      <c r="B1" s="113" t="s">
        <v>122</v>
      </c>
      <c r="C1" s="55"/>
      <c r="D1" s="113"/>
      <c r="E1" s="17"/>
      <c r="F1" s="17"/>
      <c r="G1" s="17"/>
      <c r="H1" s="17"/>
      <c r="I1" s="17"/>
      <c r="J1" s="17"/>
      <c r="K1" s="18"/>
      <c r="L1" s="17"/>
      <c r="M1" s="17"/>
      <c r="N1" s="17"/>
      <c r="O1" s="18"/>
      <c r="P1" s="17"/>
      <c r="Q1" s="17"/>
      <c r="R1" s="17"/>
      <c r="S1" s="17"/>
      <c r="T1" s="17"/>
      <c r="U1" s="17"/>
      <c r="V1" s="17"/>
      <c r="W1" s="260" t="s">
        <v>77</v>
      </c>
      <c r="X1" s="261"/>
      <c r="Y1" s="269" t="str">
        <f>VLOOKUP(W1,VLookups!A28:C29,3,FALSE)</f>
        <v>Show the likelihood that the SPERT estimates will be EQUAL TO or GREATER THAN an uncertainty</v>
      </c>
      <c r="Z1" s="269"/>
      <c r="AA1" s="269"/>
      <c r="AB1" s="269"/>
      <c r="AC1" s="269"/>
      <c r="AD1" s="269"/>
      <c r="AE1" s="269"/>
      <c r="AF1" s="269"/>
      <c r="AG1" s="269"/>
      <c r="AH1" s="269"/>
      <c r="AI1" s="269"/>
      <c r="AJ1" s="269"/>
      <c r="AK1" s="17"/>
      <c r="AL1" s="17"/>
      <c r="AM1" s="17"/>
    </row>
    <row r="2" spans="1:241" ht="15" customHeight="1" x14ac:dyDescent="0.25">
      <c r="A2" s="20"/>
      <c r="B2" s="20"/>
      <c r="C2" s="20"/>
      <c r="D2" s="102">
        <v>-0.5</v>
      </c>
      <c r="E2" s="143" t="s">
        <v>100</v>
      </c>
      <c r="F2" s="118">
        <v>1</v>
      </c>
      <c r="G2" s="141"/>
      <c r="H2" s="141"/>
      <c r="I2" s="17"/>
      <c r="J2" s="17"/>
      <c r="K2" s="18"/>
      <c r="L2" s="17"/>
      <c r="M2" s="17"/>
      <c r="N2" s="17"/>
      <c r="O2" s="18"/>
      <c r="P2" s="17"/>
      <c r="Q2" s="17"/>
      <c r="R2" s="17"/>
      <c r="S2" s="17"/>
      <c r="T2" s="17"/>
      <c r="U2" s="17"/>
      <c r="V2" s="17"/>
      <c r="W2" s="263" t="s">
        <v>15</v>
      </c>
      <c r="X2" s="270" t="s">
        <v>95</v>
      </c>
      <c r="Y2" s="264" t="s">
        <v>143</v>
      </c>
      <c r="Z2" s="264"/>
      <c r="AA2" s="264"/>
      <c r="AB2" s="264"/>
      <c r="AC2" s="264"/>
      <c r="AD2" s="264"/>
      <c r="AE2" s="264"/>
      <c r="AF2" s="264"/>
      <c r="AG2" s="264"/>
      <c r="AH2" s="264"/>
      <c r="AI2" s="264"/>
      <c r="AJ2" s="264"/>
      <c r="AK2" s="17"/>
      <c r="AL2" s="209" t="s">
        <v>680</v>
      </c>
      <c r="AM2" s="17"/>
    </row>
    <row r="3" spans="1:241" x14ac:dyDescent="0.25">
      <c r="A3" s="84" t="s">
        <v>18</v>
      </c>
      <c r="B3" s="142" t="s">
        <v>96</v>
      </c>
      <c r="C3" s="142" t="s">
        <v>97</v>
      </c>
      <c r="D3" s="84" t="s">
        <v>30</v>
      </c>
      <c r="E3" s="84" t="s">
        <v>19</v>
      </c>
      <c r="F3" s="84" t="s">
        <v>31</v>
      </c>
      <c r="G3" s="142" t="s">
        <v>98</v>
      </c>
      <c r="H3" s="142" t="s">
        <v>99</v>
      </c>
      <c r="I3" s="84"/>
      <c r="J3" s="84" t="s">
        <v>9</v>
      </c>
      <c r="K3" s="84" t="s">
        <v>24</v>
      </c>
      <c r="L3" s="84" t="s">
        <v>10</v>
      </c>
      <c r="M3" s="84" t="s">
        <v>13</v>
      </c>
      <c r="N3" s="84" t="s">
        <v>25</v>
      </c>
      <c r="O3" s="84" t="s">
        <v>20</v>
      </c>
      <c r="P3" s="84" t="s">
        <v>14</v>
      </c>
      <c r="Q3" s="84" t="s">
        <v>11</v>
      </c>
      <c r="R3" s="85" t="s">
        <v>12</v>
      </c>
      <c r="S3" s="85" t="s">
        <v>675</v>
      </c>
      <c r="T3" s="85" t="s">
        <v>34</v>
      </c>
      <c r="U3" s="85" t="s">
        <v>68</v>
      </c>
      <c r="V3" s="21" t="s">
        <v>33</v>
      </c>
      <c r="W3" s="263"/>
      <c r="X3" s="270"/>
      <c r="Y3" s="103">
        <v>0.05</v>
      </c>
      <c r="Z3" s="103">
        <v>0.95</v>
      </c>
      <c r="AA3" s="103">
        <v>0.1</v>
      </c>
      <c r="AB3" s="103">
        <v>0.2</v>
      </c>
      <c r="AC3" s="103">
        <v>0.3</v>
      </c>
      <c r="AD3" s="103">
        <v>0.4</v>
      </c>
      <c r="AE3" s="103">
        <v>0.5</v>
      </c>
      <c r="AF3" s="103">
        <v>0.6</v>
      </c>
      <c r="AG3" s="103">
        <v>0.7</v>
      </c>
      <c r="AH3" s="103">
        <v>0.8</v>
      </c>
      <c r="AI3" s="103">
        <v>0.9</v>
      </c>
      <c r="AJ3" s="103">
        <v>0.99</v>
      </c>
      <c r="AK3" s="17"/>
      <c r="AL3" s="209" t="s">
        <v>685</v>
      </c>
      <c r="AM3" s="17"/>
      <c r="EJ3" s="209" t="s">
        <v>681</v>
      </c>
      <c r="IG3" s="191" t="s">
        <v>682</v>
      </c>
    </row>
    <row r="4" spans="1:241" x14ac:dyDescent="0.25">
      <c r="A4" s="22">
        <v>1</v>
      </c>
      <c r="B4" s="144"/>
      <c r="C4" s="135"/>
      <c r="D4" s="110">
        <f>IF(ISBLANK(E4),"",IF(NOT(ISBLANK(C4)),C4,IF(NOT(ISBLANK(B4)),E4*(1+B4),E4*(1+$D$2))))</f>
        <v>60</v>
      </c>
      <c r="E4" s="124">
        <v>120</v>
      </c>
      <c r="F4" s="110">
        <f>IF(ISBLANK(E4),"",IF(NOT(ISBLANK(G4)),G4,IF(NOT(ISBLANK(H4)),E4*(1+H4),E4*(1+$F$2))))</f>
        <v>240</v>
      </c>
      <c r="G4" s="135"/>
      <c r="H4" s="145"/>
      <c r="I4" s="119">
        <f>IF(OR(ISBLANK(E4),ISBLANK(F4),ISBLANK(D4)),"",IF(OR(D4=0,E4=0,F4=0),-1,IF(AND(D4&gt;0,E4&gt;0,F4&gt;0),IF(OR(E4&gt;D4,E4=D4),IF(OR(F4&gt;E4,F4=E4),1,-1),-1))))</f>
        <v>1</v>
      </c>
      <c r="J4" s="23">
        <f>IF(AND(D4&gt;0,E4&gt;0,F4&gt;0),MIN(((E4-D4)/(F4-D4))*100,((F4-E4)/(F4-D4))*100),"")</f>
        <v>33.333333333333329</v>
      </c>
      <c r="K4" s="24" t="str">
        <f>IF(AND(D4&gt;0,E4&gt;0,F4&gt;0),IF((E4-D4)&gt;(F4-E4),"L",IF((E4-D4)=(F4-E4),"EQ","R")),"")</f>
        <v>R</v>
      </c>
      <c r="L4" s="25" t="str">
        <f>IF(J4="","",IF(OR($J4&lt;Skew!$B$1,$J4=Skew!$B$1),IF($J4&gt;Skew!$C$1,Skew!$A$1,IF($J4&gt;Skew!$C$2,Skew!$A$2,IF($J4&gt;Skew!$C$3,Skew!$A$3,IF($J4&gt;Skew!$C$4,Skew!$A$4,IF($J4&gt;Skew!$C$5,Skew!$A$5,IF($J4&gt;Skew!$C$6,Skew!$A$6,IF($J4&gt;Skew!$C$7,Skew!$A$7,IF($J4&gt;Skew!$C$8,Skew!$A$8,IF($J4&gt;Skew!$C$9,Skew!$A$9,IF($J4&gt;Skew!$C$10,Skew!$A$10,IF($J4&gt;Skew!$C$11,Skew!$A$11,IF($J4&gt;Skew!$C$12,Skew!$A$12,IF($J4&gt;Skew!$C$13,Skew!$A$13,IF($J4&gt;Skew!$C$14,Skew!$A$14,Skew!$A$15)
)))))))))))))))</f>
        <v>Slight skew</v>
      </c>
      <c r="M4" s="24">
        <f>IF(J4="","",MATCH(L4,Skew!$A$1:$A$15,0))</f>
        <v>3</v>
      </c>
      <c r="N4" s="24">
        <f t="shared" ref="N4:N67" si="0">IF(AND(D4&gt;0,E4&gt;0,F4&gt;0),D4+((F4-D4)/2),"")</f>
        <v>150</v>
      </c>
      <c r="O4" s="26" t="s">
        <v>48</v>
      </c>
      <c r="P4" s="24">
        <f>IF(OR(J4="",O4=""),"",MATCH(O4,Confidence!$A$1:$A$10,0))</f>
        <v>1</v>
      </c>
      <c r="Q4" s="27">
        <f t="shared" ref="Q4:Q67" si="1">IF(OR(J4="",O4=""),"",INDEX(Alpha_Chart,M4,P4))</f>
        <v>13</v>
      </c>
      <c r="R4" s="27">
        <f t="shared" ref="R4:R67" si="2">IF(OR(J4="",O4=""),"",INDEX(Beta_Chart,M4,P4))</f>
        <v>25</v>
      </c>
      <c r="S4" s="24"/>
      <c r="T4" s="111">
        <f t="shared" ref="T4:T67" si="3">IF(OR(J4="",O4=""),"",IF(K4="R",((F4-D4)*(INDEX(Mean_Ratios,M4,P4)))+D4,((F4-D4)*(1-INDEX(Mean_Ratios,M4,P4)))+D4))</f>
        <v>121.578</v>
      </c>
      <c r="U4" s="111">
        <f t="shared" ref="U4:U67" si="4">IF(OR(J4="",O4=""),"",(F4-D4)*INDEX(Standard_Deviation_Ratios,M4,P4))</f>
        <v>13.68</v>
      </c>
      <c r="V4" s="39">
        <f t="shared" ref="V4:V67" si="5">IF(OR(J4="",O4=""),"",U4^2)</f>
        <v>187.14239999999998</v>
      </c>
      <c r="W4" s="124">
        <v>150</v>
      </c>
      <c r="X4" s="218">
        <f>IF(AND(D4&gt;0,E4&gt;0,F4&gt;0,Q4&gt;0,R4&gt;0,W4&gt;0,NOT(O4="")),ABS(VLOOKUP($W$1,VLookups!$A$28:$B$29,2,FALSE)-_xlfn.BETA.DIST(W4,IF(K4="L",R4,Q4),IF(K4="L",Q4,R4),TRUE,D4,F4)),"")</f>
        <v>0.97648448628024198</v>
      </c>
      <c r="Y4" s="121">
        <f>IF(OR($Q4="",$R4=""),"",_xlfn.BETA.INV(ABS(VLOOKUP($W$1,VLookups!$A$28:$B$29,2,FALSE)-Y$3),IF($K4="L",$R4,$Q4),IF($K4="L",$Q4,$R4),$D4,$F4))</f>
        <v>99.943646204746429</v>
      </c>
      <c r="Z4" s="122">
        <f>IF(OR($Q4="",$R4=""),"",_xlfn.BETA.INV(ABS(VLOOKUP($W$1,VLookups!$A$28:$B$29,2,FALSE)-Z$3),IF($K4="L",$R4,$Q4),IF($K4="L",$Q4,$R4),$D4,$F4))</f>
        <v>144.93746205571773</v>
      </c>
      <c r="AA4" s="121">
        <f>IF(OR($Q4="",$R4=""),"",_xlfn.BETA.INV(ABS(VLOOKUP($W$1,VLookups!$A$28:$B$29,2,FALSE)-AA$3),IF($K4="L",$R4,$Q4),IF($K4="L",$Q4,$R4),$D4,$F4))</f>
        <v>104.26635312689848</v>
      </c>
      <c r="AB4" s="122">
        <f>IF(OR($Q4="",$R4=""),"",_xlfn.BETA.INV(ABS(VLOOKUP($W$1,VLookups!$A$28:$B$29,2,FALSE)-AB$3),IF($K4="L",$R4,$Q4),IF($K4="L",$Q4,$R4),$D4,$F4))</f>
        <v>109.78261561041265</v>
      </c>
      <c r="AC4" s="121">
        <f>IF(OR($Q4="",$R4=""),"",_xlfn.BETA.INV(ABS(VLOOKUP($W$1,VLookups!$A$28:$B$29,2,FALSE)-AC$3),IF($K4="L",$R4,$Q4),IF($K4="L",$Q4,$R4),$D4,$F4))</f>
        <v>113.93438050146428</v>
      </c>
      <c r="AD4" s="122">
        <f>IF(OR($Q4="",$R4=""),"",_xlfn.BETA.INV(ABS(VLOOKUP($W$1,VLookups!$A$28:$B$29,2,FALSE)-AD$3),IF($K4="L",$R4,$Q4),IF($K4="L",$Q4,$R4),$D4,$F4))</f>
        <v>117.58552267583816</v>
      </c>
      <c r="AE4" s="121">
        <f>IF(OR($Q4="",$R4=""),"",_xlfn.BETA.INV(ABS(VLOOKUP($W$1,VLookups!$A$28:$B$29,2,FALSE)-AE$3),IF($K4="L",$R4,$Q4),IF($K4="L",$Q4,$R4),$D4,$F4))</f>
        <v>121.07550464406154</v>
      </c>
      <c r="AF4" s="122">
        <f>IF(OR($Q4="",$R4=""),"",_xlfn.BETA.INV(ABS(VLOOKUP($W$1,VLookups!$A$28:$B$29,2,FALSE)-AF$3),IF($K4="L",$R4,$Q4),IF($K4="L",$Q4,$R4),$D4,$F4))</f>
        <v>124.63166923999299</v>
      </c>
      <c r="AG4" s="121">
        <f>IF(OR($Q4="",$R4=""),"",_xlfn.BETA.INV(ABS(VLOOKUP($W$1,VLookups!$A$28:$B$29,2,FALSE)-AG$3),IF($K4="L",$R4,$Q4),IF($K4="L",$Q4,$R4),$D4,$F4))</f>
        <v>128.49969484413137</v>
      </c>
      <c r="AH4" s="122">
        <f>IF(OR($Q4="",$R4=""),"",_xlfn.BETA.INV(ABS(VLOOKUP($W$1,VLookups!$A$28:$B$29,2,FALSE)-AH$3),IF($K4="L",$R4,$Q4),IF($K4="L",$Q4,$R4),$D4,$F4))</f>
        <v>133.09492252036921</v>
      </c>
      <c r="AI4" s="121">
        <f>IF(OR($Q4="",$R4=""),"",_xlfn.BETA.INV(ABS(VLOOKUP($W$1,VLookups!$A$28:$B$29,2,FALSE)-AI$3),IF($K4="L",$R4,$Q4),IF($K4="L",$Q4,$R4),$D4,$F4))</f>
        <v>139.55640405151203</v>
      </c>
      <c r="AJ4" s="122">
        <f>IF(OR($Q4="",$R4=""),"",_xlfn.BETA.INV(ABS(VLOOKUP($W$1,VLookups!$A$28:$B$29,2,FALSE)-AJ$3),IF($K4="L",$R4,$Q4),IF($K4="L",$Q4,$R4),$D4,$F4))</f>
        <v>155.03470565199729</v>
      </c>
      <c r="AK4" s="17"/>
      <c r="AL4" s="208">
        <f>IF(AND(D4&gt;0,E4&gt;0,F4&gt;0),ABS(F4-D4)/100,"")</f>
        <v>1.8</v>
      </c>
      <c r="AM4" s="206">
        <f>IF(ISNONTEXT($AL4),D4,"")</f>
        <v>60</v>
      </c>
      <c r="AN4" s="190">
        <f>IF(ISNONTEXT($AL4),AM4+$AL4,"")</f>
        <v>61.8</v>
      </c>
      <c r="AO4" s="190">
        <f t="shared" ref="AO4:CZ4" si="6">IF(ISNONTEXT($AL4),AN4+$AL4,"")</f>
        <v>63.599999999999994</v>
      </c>
      <c r="AP4" s="190">
        <f t="shared" si="6"/>
        <v>65.399999999999991</v>
      </c>
      <c r="AQ4" s="190">
        <f t="shared" si="6"/>
        <v>67.199999999999989</v>
      </c>
      <c r="AR4" s="190">
        <f t="shared" si="6"/>
        <v>68.999999999999986</v>
      </c>
      <c r="AS4" s="190">
        <f t="shared" si="6"/>
        <v>70.799999999999983</v>
      </c>
      <c r="AT4" s="190">
        <f t="shared" si="6"/>
        <v>72.59999999999998</v>
      </c>
      <c r="AU4" s="190">
        <f t="shared" si="6"/>
        <v>74.399999999999977</v>
      </c>
      <c r="AV4" s="190">
        <f t="shared" si="6"/>
        <v>76.199999999999974</v>
      </c>
      <c r="AW4" s="190">
        <f t="shared" si="6"/>
        <v>77.999999999999972</v>
      </c>
      <c r="AX4" s="190">
        <f t="shared" si="6"/>
        <v>79.799999999999969</v>
      </c>
      <c r="AY4" s="190">
        <f t="shared" si="6"/>
        <v>81.599999999999966</v>
      </c>
      <c r="AZ4" s="190">
        <f t="shared" si="6"/>
        <v>83.399999999999963</v>
      </c>
      <c r="BA4" s="190">
        <f t="shared" si="6"/>
        <v>85.19999999999996</v>
      </c>
      <c r="BB4" s="190">
        <f t="shared" si="6"/>
        <v>86.999999999999957</v>
      </c>
      <c r="BC4" s="190">
        <f t="shared" si="6"/>
        <v>88.799999999999955</v>
      </c>
      <c r="BD4" s="190">
        <f t="shared" si="6"/>
        <v>90.599999999999952</v>
      </c>
      <c r="BE4" s="190">
        <f t="shared" si="6"/>
        <v>92.399999999999949</v>
      </c>
      <c r="BF4" s="190">
        <f t="shared" si="6"/>
        <v>94.199999999999946</v>
      </c>
      <c r="BG4" s="190">
        <f t="shared" si="6"/>
        <v>95.999999999999943</v>
      </c>
      <c r="BH4" s="190">
        <f t="shared" si="6"/>
        <v>97.79999999999994</v>
      </c>
      <c r="BI4" s="190">
        <f t="shared" si="6"/>
        <v>99.599999999999937</v>
      </c>
      <c r="BJ4" s="190">
        <f t="shared" si="6"/>
        <v>101.39999999999993</v>
      </c>
      <c r="BK4" s="190">
        <f t="shared" si="6"/>
        <v>103.19999999999993</v>
      </c>
      <c r="BL4" s="190">
        <f t="shared" si="6"/>
        <v>104.99999999999993</v>
      </c>
      <c r="BM4" s="190">
        <f t="shared" si="6"/>
        <v>106.79999999999993</v>
      </c>
      <c r="BN4" s="190">
        <f t="shared" si="6"/>
        <v>108.59999999999992</v>
      </c>
      <c r="BO4" s="190">
        <f t="shared" si="6"/>
        <v>110.39999999999992</v>
      </c>
      <c r="BP4" s="190">
        <f t="shared" si="6"/>
        <v>112.19999999999992</v>
      </c>
      <c r="BQ4" s="190">
        <f t="shared" si="6"/>
        <v>113.99999999999991</v>
      </c>
      <c r="BR4" s="190">
        <f t="shared" si="6"/>
        <v>115.79999999999991</v>
      </c>
      <c r="BS4" s="190">
        <f t="shared" si="6"/>
        <v>117.59999999999991</v>
      </c>
      <c r="BT4" s="190">
        <f t="shared" si="6"/>
        <v>119.39999999999991</v>
      </c>
      <c r="BU4" s="190">
        <f t="shared" si="6"/>
        <v>121.1999999999999</v>
      </c>
      <c r="BV4" s="190">
        <f t="shared" si="6"/>
        <v>122.9999999999999</v>
      </c>
      <c r="BW4" s="190">
        <f t="shared" si="6"/>
        <v>124.7999999999999</v>
      </c>
      <c r="BX4" s="190">
        <f t="shared" si="6"/>
        <v>126.59999999999989</v>
      </c>
      <c r="BY4" s="190">
        <f t="shared" si="6"/>
        <v>128.39999999999989</v>
      </c>
      <c r="BZ4" s="190">
        <f t="shared" si="6"/>
        <v>130.1999999999999</v>
      </c>
      <c r="CA4" s="190">
        <f t="shared" si="6"/>
        <v>131.99999999999991</v>
      </c>
      <c r="CB4" s="190">
        <f t="shared" si="6"/>
        <v>133.79999999999993</v>
      </c>
      <c r="CC4" s="190">
        <f t="shared" si="6"/>
        <v>135.59999999999994</v>
      </c>
      <c r="CD4" s="190">
        <f t="shared" si="6"/>
        <v>137.39999999999995</v>
      </c>
      <c r="CE4" s="190">
        <f t="shared" si="6"/>
        <v>139.19999999999996</v>
      </c>
      <c r="CF4" s="190">
        <f t="shared" si="6"/>
        <v>140.99999999999997</v>
      </c>
      <c r="CG4" s="190">
        <f t="shared" si="6"/>
        <v>142.79999999999998</v>
      </c>
      <c r="CH4" s="190">
        <f t="shared" si="6"/>
        <v>144.6</v>
      </c>
      <c r="CI4" s="190">
        <f t="shared" si="6"/>
        <v>146.4</v>
      </c>
      <c r="CJ4" s="190">
        <f t="shared" si="6"/>
        <v>148.20000000000002</v>
      </c>
      <c r="CK4" s="190">
        <f t="shared" si="6"/>
        <v>150.00000000000003</v>
      </c>
      <c r="CL4" s="190">
        <f t="shared" si="6"/>
        <v>151.80000000000004</v>
      </c>
      <c r="CM4" s="190">
        <f t="shared" si="6"/>
        <v>153.60000000000005</v>
      </c>
      <c r="CN4" s="190">
        <f t="shared" si="6"/>
        <v>155.40000000000006</v>
      </c>
      <c r="CO4" s="190">
        <f t="shared" si="6"/>
        <v>157.20000000000007</v>
      </c>
      <c r="CP4" s="190">
        <f t="shared" si="6"/>
        <v>159.00000000000009</v>
      </c>
      <c r="CQ4" s="190">
        <f t="shared" si="6"/>
        <v>160.8000000000001</v>
      </c>
      <c r="CR4" s="190">
        <f t="shared" si="6"/>
        <v>162.60000000000011</v>
      </c>
      <c r="CS4" s="190">
        <f t="shared" si="6"/>
        <v>164.40000000000012</v>
      </c>
      <c r="CT4" s="190">
        <f t="shared" si="6"/>
        <v>166.20000000000013</v>
      </c>
      <c r="CU4" s="190">
        <f t="shared" si="6"/>
        <v>168.00000000000014</v>
      </c>
      <c r="CV4" s="190">
        <f t="shared" si="6"/>
        <v>169.80000000000015</v>
      </c>
      <c r="CW4" s="190">
        <f t="shared" si="6"/>
        <v>171.60000000000016</v>
      </c>
      <c r="CX4" s="190">
        <f t="shared" si="6"/>
        <v>173.40000000000018</v>
      </c>
      <c r="CY4" s="190">
        <f t="shared" si="6"/>
        <v>175.20000000000019</v>
      </c>
      <c r="CZ4" s="190">
        <f t="shared" si="6"/>
        <v>177.0000000000002</v>
      </c>
      <c r="DA4" s="190">
        <f t="shared" ref="DA4:EH4" si="7">IF(ISNONTEXT($AL4),CZ4+$AL4,"")</f>
        <v>178.80000000000021</v>
      </c>
      <c r="DB4" s="190">
        <f t="shared" si="7"/>
        <v>180.60000000000022</v>
      </c>
      <c r="DC4" s="190">
        <f t="shared" si="7"/>
        <v>182.40000000000023</v>
      </c>
      <c r="DD4" s="190">
        <f t="shared" si="7"/>
        <v>184.20000000000024</v>
      </c>
      <c r="DE4" s="190">
        <f t="shared" si="7"/>
        <v>186.00000000000026</v>
      </c>
      <c r="DF4" s="190">
        <f t="shared" si="7"/>
        <v>187.80000000000027</v>
      </c>
      <c r="DG4" s="190">
        <f t="shared" si="7"/>
        <v>189.60000000000028</v>
      </c>
      <c r="DH4" s="190">
        <f t="shared" si="7"/>
        <v>191.40000000000029</v>
      </c>
      <c r="DI4" s="190">
        <f t="shared" si="7"/>
        <v>193.2000000000003</v>
      </c>
      <c r="DJ4" s="190">
        <f t="shared" si="7"/>
        <v>195.00000000000031</v>
      </c>
      <c r="DK4" s="190">
        <f t="shared" si="7"/>
        <v>196.80000000000032</v>
      </c>
      <c r="DL4" s="190">
        <f t="shared" si="7"/>
        <v>198.60000000000034</v>
      </c>
      <c r="DM4" s="190">
        <f t="shared" si="7"/>
        <v>200.40000000000035</v>
      </c>
      <c r="DN4" s="190">
        <f t="shared" si="7"/>
        <v>202.20000000000036</v>
      </c>
      <c r="DO4" s="190">
        <f t="shared" si="7"/>
        <v>204.00000000000037</v>
      </c>
      <c r="DP4" s="190">
        <f t="shared" si="7"/>
        <v>205.80000000000038</v>
      </c>
      <c r="DQ4" s="190">
        <f t="shared" si="7"/>
        <v>207.60000000000039</v>
      </c>
      <c r="DR4" s="190">
        <f t="shared" si="7"/>
        <v>209.4000000000004</v>
      </c>
      <c r="DS4" s="190">
        <f t="shared" si="7"/>
        <v>211.20000000000041</v>
      </c>
      <c r="DT4" s="190">
        <f t="shared" si="7"/>
        <v>213.00000000000043</v>
      </c>
      <c r="DU4" s="190">
        <f t="shared" si="7"/>
        <v>214.80000000000044</v>
      </c>
      <c r="DV4" s="190">
        <f t="shared" si="7"/>
        <v>216.60000000000045</v>
      </c>
      <c r="DW4" s="190">
        <f t="shared" si="7"/>
        <v>218.40000000000046</v>
      </c>
      <c r="DX4" s="190">
        <f t="shared" si="7"/>
        <v>220.20000000000047</v>
      </c>
      <c r="DY4" s="190">
        <f t="shared" si="7"/>
        <v>222.00000000000048</v>
      </c>
      <c r="DZ4" s="190">
        <f t="shared" si="7"/>
        <v>223.80000000000049</v>
      </c>
      <c r="EA4" s="190">
        <f t="shared" si="7"/>
        <v>225.60000000000051</v>
      </c>
      <c r="EB4" s="190">
        <f t="shared" si="7"/>
        <v>227.40000000000052</v>
      </c>
      <c r="EC4" s="190">
        <f t="shared" si="7"/>
        <v>229.20000000000053</v>
      </c>
      <c r="ED4" s="190">
        <f t="shared" si="7"/>
        <v>231.00000000000054</v>
      </c>
      <c r="EE4" s="190">
        <f t="shared" si="7"/>
        <v>232.80000000000055</v>
      </c>
      <c r="EF4" s="190">
        <f t="shared" si="7"/>
        <v>234.60000000000056</v>
      </c>
      <c r="EG4" s="190">
        <f t="shared" si="7"/>
        <v>236.40000000000057</v>
      </c>
      <c r="EH4" s="190">
        <f t="shared" si="7"/>
        <v>238.20000000000059</v>
      </c>
      <c r="EI4" s="206">
        <f>IF(ISNONTEXT($AL4),F4-0.001,"")</f>
        <v>239.999</v>
      </c>
      <c r="EJ4" s="207">
        <f>IF(ISNONTEXT($U4),IF($K4="R",_xlfn.BETA.DIST(AM4,$Q4,$R4,FALSE,$D4,$F4),_xlfn.BETA.DIST(AM4,$R4,$Q4,FALSE,$D4,$F4)),NA())</f>
        <v>0</v>
      </c>
      <c r="EK4" s="207">
        <f t="shared" ref="EK4:GV4" si="8">IF(ISNONTEXT($U4),IF($K4="R",_xlfn.BETA.DIST(AN4,$Q4,$R4,FALSE,$D4,$F4),_xlfn.BETA.DIST(AN4,$R4,$Q4,FALSE,$D4,$F4)),NA())</f>
        <v>2.0214658280197804E-16</v>
      </c>
      <c r="EL4" s="207">
        <f t="shared" si="8"/>
        <v>6.4894441395439252E-13</v>
      </c>
      <c r="EM4" s="207">
        <f t="shared" si="8"/>
        <v>6.5826143600585945E-11</v>
      </c>
      <c r="EN4" s="207">
        <f t="shared" si="8"/>
        <v>1.6205081617747891E-9</v>
      </c>
      <c r="EO4" s="207">
        <f t="shared" si="8"/>
        <v>1.8341223911071712E-8</v>
      </c>
      <c r="EP4" s="207">
        <f t="shared" si="8"/>
        <v>1.2685430925262989E-7</v>
      </c>
      <c r="EQ4" s="207">
        <f t="shared" si="8"/>
        <v>6.2400630709352216E-7</v>
      </c>
      <c r="ER4" s="207">
        <f t="shared" si="8"/>
        <v>2.390063469461808E-6</v>
      </c>
      <c r="ES4" s="207">
        <f t="shared" si="8"/>
        <v>7.5565796227081854E-6</v>
      </c>
      <c r="ET4" s="207">
        <f t="shared" si="8"/>
        <v>2.0523052701570264E-5</v>
      </c>
      <c r="EU4" s="207">
        <f t="shared" si="8"/>
        <v>4.9259966846819061E-5</v>
      </c>
      <c r="EV4" s="207">
        <f t="shared" si="8"/>
        <v>1.0670402897643448E-4</v>
      </c>
      <c r="EW4" s="207">
        <f t="shared" si="8"/>
        <v>2.1193565400667923E-4</v>
      </c>
      <c r="EX4" s="207">
        <f t="shared" si="8"/>
        <v>3.9076979928896635E-4</v>
      </c>
      <c r="EY4" s="207">
        <f t="shared" si="8"/>
        <v>6.7541555704466502E-4</v>
      </c>
      <c r="EZ4" s="207">
        <f t="shared" si="8"/>
        <v>1.1029717551561042E-3</v>
      </c>
      <c r="FA4" s="207">
        <f t="shared" si="8"/>
        <v>1.7127067423490171E-3</v>
      </c>
      <c r="FB4" s="207">
        <f t="shared" si="8"/>
        <v>2.5422851009375431E-3</v>
      </c>
      <c r="FC4" s="207">
        <f t="shared" si="8"/>
        <v>3.6233092136251552E-3</v>
      </c>
      <c r="FD4" s="207">
        <f t="shared" si="8"/>
        <v>4.9766989428032061E-3</v>
      </c>
      <c r="FE4" s="207">
        <f t="shared" si="8"/>
        <v>6.6085086320793367E-3</v>
      </c>
      <c r="FF4" s="207">
        <f t="shared" si="8"/>
        <v>8.506763682140964E-3</v>
      </c>
      <c r="FG4" s="207">
        <f t="shared" si="8"/>
        <v>1.0639792790768777E-2</v>
      </c>
      <c r="FH4" s="207">
        <f t="shared" si="8"/>
        <v>1.2956355300784574E-2</v>
      </c>
      <c r="FI4" s="207">
        <f t="shared" si="8"/>
        <v>1.5387645032689431E-2</v>
      </c>
      <c r="FJ4" s="207">
        <f t="shared" si="8"/>
        <v>1.7851026020105978E-2</v>
      </c>
      <c r="FK4" s="207">
        <f t="shared" si="8"/>
        <v>2.0255153867540735E-2</v>
      </c>
      <c r="FL4" s="207">
        <f t="shared" si="8"/>
        <v>2.2505984959106218E-2</v>
      </c>
      <c r="FM4" s="207">
        <f t="shared" si="8"/>
        <v>2.4513091024106426E-2</v>
      </c>
      <c r="FN4" s="207">
        <f t="shared" si="8"/>
        <v>2.6195684479162418E-2</v>
      </c>
      <c r="FO4" s="207">
        <f t="shared" si="8"/>
        <v>2.7487816157791903E-2</v>
      </c>
      <c r="FP4" s="207">
        <f t="shared" si="8"/>
        <v>2.8342318791318131E-2</v>
      </c>
      <c r="FQ4" s="207">
        <f t="shared" si="8"/>
        <v>2.8733218616110261E-2</v>
      </c>
      <c r="FR4" s="207">
        <f t="shared" si="8"/>
        <v>2.8656502981508333E-2</v>
      </c>
      <c r="FS4" s="207">
        <f t="shared" si="8"/>
        <v>2.8129293563312452E-2</v>
      </c>
      <c r="FT4" s="207">
        <f t="shared" si="8"/>
        <v>2.7187615459859246E-2</v>
      </c>
      <c r="FU4" s="207">
        <f t="shared" si="8"/>
        <v>2.5883059430483794E-2</v>
      </c>
      <c r="FV4" s="207">
        <f t="shared" si="8"/>
        <v>2.4278700693999396E-2</v>
      </c>
      <c r="FW4" s="207">
        <f t="shared" si="8"/>
        <v>2.2444661420069793E-2</v>
      </c>
      <c r="FX4" s="207">
        <f t="shared" si="8"/>
        <v>2.0453688566651716E-2</v>
      </c>
      <c r="FY4" s="207">
        <f t="shared" si="8"/>
        <v>1.8377071027417518E-2</v>
      </c>
      <c r="FZ4" s="207">
        <f t="shared" si="8"/>
        <v>1.6281149497695883E-2</v>
      </c>
      <c r="GA4" s="207">
        <f t="shared" si="8"/>
        <v>1.4224589328377503E-2</v>
      </c>
      <c r="GB4" s="207">
        <f t="shared" si="8"/>
        <v>1.2256500854104579E-2</v>
      </c>
      <c r="GC4" s="207">
        <f t="shared" si="8"/>
        <v>1.0415411834365179E-2</v>
      </c>
      <c r="GD4" s="207">
        <f t="shared" si="8"/>
        <v>8.7290292700652992E-3</v>
      </c>
      <c r="GE4" s="207">
        <f t="shared" si="8"/>
        <v>7.2146771149047689E-3</v>
      </c>
      <c r="GF4" s="207">
        <f t="shared" si="8"/>
        <v>5.8802640677463359E-3</v>
      </c>
      <c r="GG4" s="207">
        <f t="shared" si="8"/>
        <v>4.7256213561418939E-3</v>
      </c>
      <c r="GH4" s="207">
        <f t="shared" si="8"/>
        <v>3.7440521555254162E-3</v>
      </c>
      <c r="GI4" s="207">
        <f t="shared" si="8"/>
        <v>2.9239488275041086E-3</v>
      </c>
      <c r="GJ4" s="207">
        <f t="shared" si="8"/>
        <v>2.250357693118142E-3</v>
      </c>
      <c r="GK4" s="207">
        <f t="shared" si="8"/>
        <v>1.7063996741215105E-3</v>
      </c>
      <c r="GL4" s="207">
        <f t="shared" si="8"/>
        <v>1.2744852454657704E-3</v>
      </c>
      <c r="GM4" s="207">
        <f t="shared" si="8"/>
        <v>9.3729076580418929E-4</v>
      </c>
      <c r="GN4" s="207">
        <f t="shared" si="8"/>
        <v>6.7848819155736273E-4</v>
      </c>
      <c r="GO4" s="207">
        <f t="shared" si="8"/>
        <v>4.8324006694068668E-4</v>
      </c>
      <c r="GP4" s="207">
        <f t="shared" si="8"/>
        <v>3.3848593410128501E-4</v>
      </c>
      <c r="GQ4" s="207">
        <f t="shared" si="8"/>
        <v>2.3305500537795803E-4</v>
      </c>
      <c r="GR4" s="207">
        <f t="shared" si="8"/>
        <v>1.5764366763008978E-4</v>
      </c>
      <c r="GS4" s="207">
        <f t="shared" si="8"/>
        <v>1.0469605621695437E-4</v>
      </c>
      <c r="GT4" s="207">
        <f t="shared" si="8"/>
        <v>6.8222609430781852E-5</v>
      </c>
      <c r="GU4" s="207">
        <f t="shared" si="8"/>
        <v>4.3586270007481074E-5</v>
      </c>
      <c r="GV4" s="207">
        <f t="shared" si="8"/>
        <v>2.7279816209895601E-5</v>
      </c>
      <c r="GW4" s="207">
        <f t="shared" ref="GW4:IF4" si="9">IF(ISNONTEXT($U4),IF($K4="R",_xlfn.BETA.DIST(CZ4,$Q4,$R4,FALSE,$D4,$F4),_xlfn.BETA.DIST(CZ4,$R4,$Q4,FALSE,$D4,$F4)),NA())</f>
        <v>1.6711486327060159E-5</v>
      </c>
      <c r="GX4" s="207">
        <f t="shared" si="9"/>
        <v>1.0010204949778913E-5</v>
      </c>
      <c r="GY4" s="207">
        <f t="shared" si="9"/>
        <v>5.8567127404957788E-6</v>
      </c>
      <c r="GZ4" s="207">
        <f t="shared" si="9"/>
        <v>3.3429367991253977E-6</v>
      </c>
      <c r="HA4" s="207">
        <f t="shared" si="9"/>
        <v>1.8590517303453916E-6</v>
      </c>
      <c r="HB4" s="207">
        <f t="shared" si="9"/>
        <v>1.0057923481483398E-6</v>
      </c>
      <c r="HC4" s="207">
        <f t="shared" si="9"/>
        <v>5.2853514132294687E-7</v>
      </c>
      <c r="HD4" s="207">
        <f t="shared" si="9"/>
        <v>2.6928021366113269E-7</v>
      </c>
      <c r="HE4" s="207">
        <f t="shared" si="9"/>
        <v>1.3274751351762602E-7</v>
      </c>
      <c r="HF4" s="207">
        <f t="shared" si="9"/>
        <v>6.3177541530159167E-8</v>
      </c>
      <c r="HG4" s="207">
        <f t="shared" si="9"/>
        <v>2.8954568865946337E-8</v>
      </c>
      <c r="HH4" s="207">
        <f t="shared" si="9"/>
        <v>1.2742500000670148E-8</v>
      </c>
      <c r="HI4" s="207">
        <f t="shared" si="9"/>
        <v>5.3675796825833603E-9</v>
      </c>
      <c r="HJ4" s="207">
        <f t="shared" si="9"/>
        <v>2.1562608903300568E-9</v>
      </c>
      <c r="HK4" s="207">
        <f t="shared" si="9"/>
        <v>8.2264015179810693E-10</v>
      </c>
      <c r="HL4" s="207">
        <f t="shared" si="9"/>
        <v>2.9663437263978755E-10</v>
      </c>
      <c r="HM4" s="207">
        <f t="shared" si="9"/>
        <v>1.0053756980458521E-10</v>
      </c>
      <c r="HN4" s="207">
        <f t="shared" si="9"/>
        <v>3.1822044954122842E-11</v>
      </c>
      <c r="HO4" s="207">
        <f t="shared" si="9"/>
        <v>9.3354005211161191E-12</v>
      </c>
      <c r="HP4" s="207">
        <f t="shared" si="9"/>
        <v>2.5156646685233657E-12</v>
      </c>
      <c r="HQ4" s="207">
        <f t="shared" si="9"/>
        <v>6.1608276532311969E-13</v>
      </c>
      <c r="HR4" s="207">
        <f t="shared" si="9"/>
        <v>1.3535553040705821E-13</v>
      </c>
      <c r="HS4" s="207">
        <f t="shared" si="9"/>
        <v>2.6259909232971143E-14</v>
      </c>
      <c r="HT4" s="207">
        <f t="shared" si="9"/>
        <v>4.4112706539843221E-15</v>
      </c>
      <c r="HU4" s="207">
        <f t="shared" si="9"/>
        <v>6.259307064432702E-16</v>
      </c>
      <c r="HV4" s="207">
        <f t="shared" si="9"/>
        <v>7.2666099152624073E-17</v>
      </c>
      <c r="HW4" s="207">
        <f t="shared" si="9"/>
        <v>6.6181814231495918E-18</v>
      </c>
      <c r="HX4" s="207">
        <f t="shared" si="9"/>
        <v>4.4671995184200778E-19</v>
      </c>
      <c r="HY4" s="207">
        <f t="shared" si="9"/>
        <v>2.0633365760084299E-20</v>
      </c>
      <c r="HZ4" s="207">
        <f t="shared" si="9"/>
        <v>5.8021103750124298E-22</v>
      </c>
      <c r="IA4" s="207">
        <f t="shared" si="9"/>
        <v>8.2867664935746906E-24</v>
      </c>
      <c r="IB4" s="207">
        <f t="shared" si="9"/>
        <v>4.4372747674683286E-26</v>
      </c>
      <c r="IC4" s="207">
        <f t="shared" si="9"/>
        <v>5.041881780029372E-29</v>
      </c>
      <c r="ID4" s="207">
        <f t="shared" si="9"/>
        <v>3.3873068320708643E-33</v>
      </c>
      <c r="IE4" s="207">
        <f t="shared" si="9"/>
        <v>2.2805734760460909E-40</v>
      </c>
      <c r="IF4" s="207">
        <f t="shared" si="9"/>
        <v>1.9224393987407463E-118</v>
      </c>
    </row>
    <row r="5" spans="1:241" x14ac:dyDescent="0.25">
      <c r="A5" s="22">
        <v>2</v>
      </c>
      <c r="B5" s="144"/>
      <c r="C5" s="135"/>
      <c r="D5" s="110">
        <f t="shared" ref="D5:D68" si="10">IF(ISBLANK(E5),"",IF(NOT(ISBLANK(C5)),C5,IF(NOT(ISBLANK(B5)),E5*(1+B5),E5*(1+$D$2))))</f>
        <v>60</v>
      </c>
      <c r="E5" s="124">
        <v>120</v>
      </c>
      <c r="F5" s="110">
        <f t="shared" ref="F5:F68" si="11">IF(ISBLANK(E5),"",IF(NOT(ISBLANK(G5)),G5,IF(NOT(ISBLANK(H5)),E5*(1+H5),E5*(1+$F$2))))</f>
        <v>240</v>
      </c>
      <c r="G5" s="135"/>
      <c r="H5" s="145"/>
      <c r="I5" s="119">
        <f t="shared" ref="I5:I68" si="12">IF(OR(ISBLANK(E5),ISBLANK(F5),ISBLANK(D5)),"",IF(OR(D5=0,E5=0,F5=0),-1,IF(AND(D5&gt;0,E5&gt;0,F5&gt;0),IF(OR(E5&gt;D5,E5=D5),IF(OR(F5&gt;E5,F5=E5),1,-1),-1))))</f>
        <v>1</v>
      </c>
      <c r="J5" s="23">
        <f t="shared" ref="J5:J68" si="13">IF(AND(D5&gt;0,E5&gt;0,F5&gt;0),MIN(((E5-D5)/(F5-D5))*100,((F5-E5)/(F5-D5))*100),"")</f>
        <v>33.333333333333329</v>
      </c>
      <c r="K5" s="24" t="str">
        <f t="shared" ref="K5:K68" si="14">IF(AND(D5&gt;0,E5&gt;0,F5&gt;0),IF((E5-D5)&gt;(F5-E5),"L",IF((E5-D5)=(F5-E5),"EQ","R")),"")</f>
        <v>R</v>
      </c>
      <c r="L5" s="25" t="str">
        <f>IF(J5="","",IF(OR($J5&lt;Skew!$B$1,$J5=Skew!$B$1),IF($J5&gt;Skew!$C$1,Skew!$A$1,IF($J5&gt;Skew!$C$2,Skew!$A$2,IF($J5&gt;Skew!$C$3,Skew!$A$3,IF($J5&gt;Skew!$C$4,Skew!$A$4,IF($J5&gt;Skew!$C$5,Skew!$A$5,IF($J5&gt;Skew!$C$6,Skew!$A$6,IF($J5&gt;Skew!$C$7,Skew!$A$7,IF($J5&gt;Skew!$C$8,Skew!$A$8,IF($J5&gt;Skew!$C$9,Skew!$A$9,IF($J5&gt;Skew!$C$10,Skew!$A$10,IF($J5&gt;Skew!$C$11,Skew!$A$11,IF($J5&gt;Skew!$C$12,Skew!$A$12,IF($J5&gt;Skew!$C$13,Skew!$A$13,IF($J5&gt;Skew!$C$14,Skew!$A$14,Skew!$A$15)
)))))))))))))))</f>
        <v>Slight skew</v>
      </c>
      <c r="M5" s="24">
        <f>IF(J5="","",MATCH(L5,Skew!$A$1:$A$15,0))</f>
        <v>3</v>
      </c>
      <c r="N5" s="24">
        <f t="shared" si="0"/>
        <v>150</v>
      </c>
      <c r="O5" s="26" t="s">
        <v>53</v>
      </c>
      <c r="P5" s="24">
        <f>IF(OR(J5="",O5=""),"",MATCH(O5,Confidence!$A$1:$A$10,0))</f>
        <v>2</v>
      </c>
      <c r="Q5" s="27">
        <f t="shared" si="1"/>
        <v>8</v>
      </c>
      <c r="R5" s="27">
        <f t="shared" si="2"/>
        <v>15</v>
      </c>
      <c r="S5" s="24"/>
      <c r="T5" s="111">
        <f t="shared" si="3"/>
        <v>122.604</v>
      </c>
      <c r="U5" s="111">
        <f t="shared" si="4"/>
        <v>17.495999999999999</v>
      </c>
      <c r="V5" s="39">
        <f t="shared" si="5"/>
        <v>306.11001599999997</v>
      </c>
      <c r="W5" s="124">
        <v>150</v>
      </c>
      <c r="X5" s="218">
        <f>IF(AND(D5&gt;0,E5&gt;0,F5&gt;0,Q5&gt;0,R5&gt;0,W5&gt;0,NOT(O5="")),ABS(VLOOKUP($W$1,VLookups!$A$28:$B$29,2,FALSE)-_xlfn.BETA.DIST(W5,IF(K5="L",R5,Q5),IF(K5="L",Q5,R5),TRUE,D5,F5)),"")</f>
        <v>0.93309974670410156</v>
      </c>
      <c r="Y5" s="121">
        <f>IF(OR($Q5="",$R5=""),"",_xlfn.BETA.INV(ABS(VLOOKUP($W$1,VLookups!$A$28:$B$29,2,FALSE)-Y$3),IF($K5="L",$R5,$Q5),IF($K5="L",$Q5,$R5),$D5,$F5))</f>
        <v>95.201270978667964</v>
      </c>
      <c r="Z5" s="122">
        <f>IF(OR($Q5="",$R5=""),"",_xlfn.BETA.INV(ABS(VLOOKUP($W$1,VLookups!$A$28:$B$29,2,FALSE)-Z$3),IF($K5="L",$R5,$Q5),IF($K5="L",$Q5,$R5),$D5,$F5))</f>
        <v>152.78221366951715</v>
      </c>
      <c r="AA5" s="121">
        <f>IF(OR($Q5="",$R5=""),"",_xlfn.BETA.INV(ABS(VLOOKUP($W$1,VLookups!$A$28:$B$29,2,FALSE)-AA$3),IF($K5="L",$R5,$Q5),IF($K5="L",$Q5,$R5),$D5,$F5))</f>
        <v>100.4700391827996</v>
      </c>
      <c r="AB5" s="122">
        <f>IF(OR($Q5="",$R5=""),"",_xlfn.BETA.INV(ABS(VLOOKUP($W$1,VLookups!$A$28:$B$29,2,FALSE)-AB$3),IF($K5="L",$R5,$Q5),IF($K5="L",$Q5,$R5),$D5,$F5))</f>
        <v>107.34981510054132</v>
      </c>
      <c r="AC5" s="121">
        <f>IF(OR($Q5="",$R5=""),"",_xlfn.BETA.INV(ABS(VLOOKUP($W$1,VLookups!$A$28:$B$29,2,FALSE)-AC$3),IF($K5="L",$R5,$Q5),IF($K5="L",$Q5,$R5),$D5,$F5))</f>
        <v>112.61721533634409</v>
      </c>
      <c r="AD5" s="122">
        <f>IF(OR($Q5="",$R5=""),"",_xlfn.BETA.INV(ABS(VLOOKUP($W$1,VLookups!$A$28:$B$29,2,FALSE)-AD$3),IF($K5="L",$R5,$Q5),IF($K5="L",$Q5,$R5),$D5,$F5))</f>
        <v>117.29727531339105</v>
      </c>
      <c r="AE5" s="121">
        <f>IF(OR($Q5="",$R5=""),"",_xlfn.BETA.INV(ABS(VLOOKUP($W$1,VLookups!$A$28:$B$29,2,FALSE)-AE$3),IF($K5="L",$R5,$Q5),IF($K5="L",$Q5,$R5),$D5,$F5))</f>
        <v>121.80209921791996</v>
      </c>
      <c r="AF5" s="122">
        <f>IF(OR($Q5="",$R5=""),"",_xlfn.BETA.INV(ABS(VLOOKUP($W$1,VLookups!$A$28:$B$29,2,FALSE)-AF$3),IF($K5="L",$R5,$Q5),IF($K5="L",$Q5,$R5),$D5,$F5))</f>
        <v>126.41463678294049</v>
      </c>
      <c r="AG5" s="121">
        <f>IF(OR($Q5="",$R5=""),"",_xlfn.BETA.INV(ABS(VLOOKUP($W$1,VLookups!$A$28:$B$29,2,FALSE)-AG$3),IF($K5="L",$R5,$Q5),IF($K5="L",$Q5,$R5),$D5,$F5))</f>
        <v>131.44714348435019</v>
      </c>
      <c r="AH5" s="122">
        <f>IF(OR($Q5="",$R5=""),"",_xlfn.BETA.INV(ABS(VLOOKUP($W$1,VLookups!$A$28:$B$29,2,FALSE)-AH$3),IF($K5="L",$R5,$Q5),IF($K5="L",$Q5,$R5),$D5,$F5))</f>
        <v>137.4326316097264</v>
      </c>
      <c r="AI5" s="121">
        <f>IF(OR($Q5="",$R5=""),"",_xlfn.BETA.INV(ABS(VLOOKUP($W$1,VLookups!$A$28:$B$29,2,FALSE)-AI$3),IF($K5="L",$R5,$Q5),IF($K5="L",$Q5,$R5),$D5,$F5))</f>
        <v>145.83142893346945</v>
      </c>
      <c r="AJ5" s="122">
        <f>IF(OR($Q5="",$R5=""),"",_xlfn.BETA.INV(ABS(VLOOKUP($W$1,VLookups!$A$28:$B$29,2,FALSE)-AJ$3),IF($K5="L",$R5,$Q5),IF($K5="L",$Q5,$R5),$D5,$F5))</f>
        <v>165.63111284481965</v>
      </c>
      <c r="AK5" s="17"/>
      <c r="AL5" s="208">
        <f t="shared" ref="AL5:AL68" si="15">IF(AND(D5&gt;0,E5&gt;0,F5&gt;0),ABS(F5-D5)/100,"")</f>
        <v>1.8</v>
      </c>
      <c r="AM5" s="206">
        <f t="shared" ref="AM5:AM68" si="16">IF(ISNONTEXT($AL5),D5,"")</f>
        <v>60</v>
      </c>
      <c r="AN5" s="190">
        <f t="shared" ref="AN5:CY5" si="17">IF(ISNONTEXT($AL5),AM5+$AL5,"")</f>
        <v>61.8</v>
      </c>
      <c r="AO5" s="190">
        <f t="shared" si="17"/>
        <v>63.599999999999994</v>
      </c>
      <c r="AP5" s="190">
        <f t="shared" si="17"/>
        <v>65.399999999999991</v>
      </c>
      <c r="AQ5" s="190">
        <f t="shared" si="17"/>
        <v>67.199999999999989</v>
      </c>
      <c r="AR5" s="190">
        <f t="shared" si="17"/>
        <v>68.999999999999986</v>
      </c>
      <c r="AS5" s="190">
        <f t="shared" si="17"/>
        <v>70.799999999999983</v>
      </c>
      <c r="AT5" s="190">
        <f t="shared" si="17"/>
        <v>72.59999999999998</v>
      </c>
      <c r="AU5" s="190">
        <f t="shared" si="17"/>
        <v>74.399999999999977</v>
      </c>
      <c r="AV5" s="190">
        <f t="shared" si="17"/>
        <v>76.199999999999974</v>
      </c>
      <c r="AW5" s="190">
        <f t="shared" si="17"/>
        <v>77.999999999999972</v>
      </c>
      <c r="AX5" s="190">
        <f t="shared" si="17"/>
        <v>79.799999999999969</v>
      </c>
      <c r="AY5" s="190">
        <f t="shared" si="17"/>
        <v>81.599999999999966</v>
      </c>
      <c r="AZ5" s="190">
        <f t="shared" si="17"/>
        <v>83.399999999999963</v>
      </c>
      <c r="BA5" s="190">
        <f t="shared" si="17"/>
        <v>85.19999999999996</v>
      </c>
      <c r="BB5" s="190">
        <f t="shared" si="17"/>
        <v>86.999999999999957</v>
      </c>
      <c r="BC5" s="190">
        <f t="shared" si="17"/>
        <v>88.799999999999955</v>
      </c>
      <c r="BD5" s="190">
        <f t="shared" si="17"/>
        <v>90.599999999999952</v>
      </c>
      <c r="BE5" s="190">
        <f t="shared" si="17"/>
        <v>92.399999999999949</v>
      </c>
      <c r="BF5" s="190">
        <f t="shared" si="17"/>
        <v>94.199999999999946</v>
      </c>
      <c r="BG5" s="190">
        <f t="shared" si="17"/>
        <v>95.999999999999943</v>
      </c>
      <c r="BH5" s="190">
        <f t="shared" si="17"/>
        <v>97.79999999999994</v>
      </c>
      <c r="BI5" s="190">
        <f t="shared" si="17"/>
        <v>99.599999999999937</v>
      </c>
      <c r="BJ5" s="190">
        <f t="shared" si="17"/>
        <v>101.39999999999993</v>
      </c>
      <c r="BK5" s="190">
        <f t="shared" si="17"/>
        <v>103.19999999999993</v>
      </c>
      <c r="BL5" s="190">
        <f t="shared" si="17"/>
        <v>104.99999999999993</v>
      </c>
      <c r="BM5" s="190">
        <f t="shared" si="17"/>
        <v>106.79999999999993</v>
      </c>
      <c r="BN5" s="190">
        <f t="shared" si="17"/>
        <v>108.59999999999992</v>
      </c>
      <c r="BO5" s="190">
        <f t="shared" si="17"/>
        <v>110.39999999999992</v>
      </c>
      <c r="BP5" s="190">
        <f t="shared" si="17"/>
        <v>112.19999999999992</v>
      </c>
      <c r="BQ5" s="190">
        <f t="shared" si="17"/>
        <v>113.99999999999991</v>
      </c>
      <c r="BR5" s="190">
        <f t="shared" si="17"/>
        <v>115.79999999999991</v>
      </c>
      <c r="BS5" s="190">
        <f t="shared" si="17"/>
        <v>117.59999999999991</v>
      </c>
      <c r="BT5" s="190">
        <f t="shared" si="17"/>
        <v>119.39999999999991</v>
      </c>
      <c r="BU5" s="190">
        <f t="shared" si="17"/>
        <v>121.1999999999999</v>
      </c>
      <c r="BV5" s="190">
        <f t="shared" si="17"/>
        <v>122.9999999999999</v>
      </c>
      <c r="BW5" s="190">
        <f t="shared" si="17"/>
        <v>124.7999999999999</v>
      </c>
      <c r="BX5" s="190">
        <f t="shared" si="17"/>
        <v>126.59999999999989</v>
      </c>
      <c r="BY5" s="190">
        <f t="shared" si="17"/>
        <v>128.39999999999989</v>
      </c>
      <c r="BZ5" s="190">
        <f t="shared" si="17"/>
        <v>130.1999999999999</v>
      </c>
      <c r="CA5" s="190">
        <f t="shared" si="17"/>
        <v>131.99999999999991</v>
      </c>
      <c r="CB5" s="190">
        <f t="shared" si="17"/>
        <v>133.79999999999993</v>
      </c>
      <c r="CC5" s="190">
        <f t="shared" si="17"/>
        <v>135.59999999999994</v>
      </c>
      <c r="CD5" s="190">
        <f t="shared" si="17"/>
        <v>137.39999999999995</v>
      </c>
      <c r="CE5" s="190">
        <f t="shared" si="17"/>
        <v>139.19999999999996</v>
      </c>
      <c r="CF5" s="190">
        <f t="shared" si="17"/>
        <v>140.99999999999997</v>
      </c>
      <c r="CG5" s="190">
        <f t="shared" si="17"/>
        <v>142.79999999999998</v>
      </c>
      <c r="CH5" s="190">
        <f t="shared" si="17"/>
        <v>144.6</v>
      </c>
      <c r="CI5" s="190">
        <f t="shared" si="17"/>
        <v>146.4</v>
      </c>
      <c r="CJ5" s="190">
        <f t="shared" si="17"/>
        <v>148.20000000000002</v>
      </c>
      <c r="CK5" s="190">
        <f t="shared" si="17"/>
        <v>150.00000000000003</v>
      </c>
      <c r="CL5" s="190">
        <f t="shared" si="17"/>
        <v>151.80000000000004</v>
      </c>
      <c r="CM5" s="190">
        <f t="shared" si="17"/>
        <v>153.60000000000005</v>
      </c>
      <c r="CN5" s="190">
        <f t="shared" si="17"/>
        <v>155.40000000000006</v>
      </c>
      <c r="CO5" s="190">
        <f t="shared" si="17"/>
        <v>157.20000000000007</v>
      </c>
      <c r="CP5" s="190">
        <f t="shared" si="17"/>
        <v>159.00000000000009</v>
      </c>
      <c r="CQ5" s="190">
        <f t="shared" si="17"/>
        <v>160.8000000000001</v>
      </c>
      <c r="CR5" s="190">
        <f t="shared" si="17"/>
        <v>162.60000000000011</v>
      </c>
      <c r="CS5" s="190">
        <f t="shared" si="17"/>
        <v>164.40000000000012</v>
      </c>
      <c r="CT5" s="190">
        <f t="shared" si="17"/>
        <v>166.20000000000013</v>
      </c>
      <c r="CU5" s="190">
        <f t="shared" si="17"/>
        <v>168.00000000000014</v>
      </c>
      <c r="CV5" s="190">
        <f t="shared" si="17"/>
        <v>169.80000000000015</v>
      </c>
      <c r="CW5" s="190">
        <f t="shared" si="17"/>
        <v>171.60000000000016</v>
      </c>
      <c r="CX5" s="190">
        <f t="shared" si="17"/>
        <v>173.40000000000018</v>
      </c>
      <c r="CY5" s="190">
        <f t="shared" si="17"/>
        <v>175.20000000000019</v>
      </c>
      <c r="CZ5" s="190">
        <f t="shared" ref="CZ5:EH5" si="18">IF(ISNONTEXT($AL5),CY5+$AL5,"")</f>
        <v>177.0000000000002</v>
      </c>
      <c r="DA5" s="190">
        <f t="shared" si="18"/>
        <v>178.80000000000021</v>
      </c>
      <c r="DB5" s="190">
        <f t="shared" si="18"/>
        <v>180.60000000000022</v>
      </c>
      <c r="DC5" s="190">
        <f t="shared" si="18"/>
        <v>182.40000000000023</v>
      </c>
      <c r="DD5" s="190">
        <f t="shared" si="18"/>
        <v>184.20000000000024</v>
      </c>
      <c r="DE5" s="190">
        <f t="shared" si="18"/>
        <v>186.00000000000026</v>
      </c>
      <c r="DF5" s="190">
        <f t="shared" si="18"/>
        <v>187.80000000000027</v>
      </c>
      <c r="DG5" s="190">
        <f t="shared" si="18"/>
        <v>189.60000000000028</v>
      </c>
      <c r="DH5" s="190">
        <f t="shared" si="18"/>
        <v>191.40000000000029</v>
      </c>
      <c r="DI5" s="190">
        <f t="shared" si="18"/>
        <v>193.2000000000003</v>
      </c>
      <c r="DJ5" s="190">
        <f t="shared" si="18"/>
        <v>195.00000000000031</v>
      </c>
      <c r="DK5" s="190">
        <f t="shared" si="18"/>
        <v>196.80000000000032</v>
      </c>
      <c r="DL5" s="190">
        <f t="shared" si="18"/>
        <v>198.60000000000034</v>
      </c>
      <c r="DM5" s="190">
        <f t="shared" si="18"/>
        <v>200.40000000000035</v>
      </c>
      <c r="DN5" s="190">
        <f t="shared" si="18"/>
        <v>202.20000000000036</v>
      </c>
      <c r="DO5" s="190">
        <f t="shared" si="18"/>
        <v>204.00000000000037</v>
      </c>
      <c r="DP5" s="190">
        <f t="shared" si="18"/>
        <v>205.80000000000038</v>
      </c>
      <c r="DQ5" s="190">
        <f t="shared" si="18"/>
        <v>207.60000000000039</v>
      </c>
      <c r="DR5" s="190">
        <f t="shared" si="18"/>
        <v>209.4000000000004</v>
      </c>
      <c r="DS5" s="190">
        <f t="shared" si="18"/>
        <v>211.20000000000041</v>
      </c>
      <c r="DT5" s="190">
        <f t="shared" si="18"/>
        <v>213.00000000000043</v>
      </c>
      <c r="DU5" s="190">
        <f t="shared" si="18"/>
        <v>214.80000000000044</v>
      </c>
      <c r="DV5" s="190">
        <f t="shared" si="18"/>
        <v>216.60000000000045</v>
      </c>
      <c r="DW5" s="190">
        <f t="shared" si="18"/>
        <v>218.40000000000046</v>
      </c>
      <c r="DX5" s="190">
        <f t="shared" si="18"/>
        <v>220.20000000000047</v>
      </c>
      <c r="DY5" s="190">
        <f t="shared" si="18"/>
        <v>222.00000000000048</v>
      </c>
      <c r="DZ5" s="190">
        <f t="shared" si="18"/>
        <v>223.80000000000049</v>
      </c>
      <c r="EA5" s="190">
        <f t="shared" si="18"/>
        <v>225.60000000000051</v>
      </c>
      <c r="EB5" s="190">
        <f t="shared" si="18"/>
        <v>227.40000000000052</v>
      </c>
      <c r="EC5" s="190">
        <f t="shared" si="18"/>
        <v>229.20000000000053</v>
      </c>
      <c r="ED5" s="190">
        <f t="shared" si="18"/>
        <v>231.00000000000054</v>
      </c>
      <c r="EE5" s="190">
        <f t="shared" si="18"/>
        <v>232.80000000000055</v>
      </c>
      <c r="EF5" s="190">
        <f t="shared" si="18"/>
        <v>234.60000000000056</v>
      </c>
      <c r="EG5" s="190">
        <f t="shared" si="18"/>
        <v>236.40000000000057</v>
      </c>
      <c r="EH5" s="190">
        <f t="shared" si="18"/>
        <v>238.20000000000059</v>
      </c>
      <c r="EI5" s="206">
        <f t="shared" ref="EI5:EI68" si="19">IF(ISNONTEXT($AL5),F5-0.001,"")</f>
        <v>239.999</v>
      </c>
      <c r="EJ5" s="207">
        <f t="shared" ref="EJ5:EJ68" si="20">IF(ISNONTEXT($U5),IF($K5="R",_xlfn.BETA.DIST(AM5,$Q5,$R5,FALSE,$D5,$F5),_xlfn.BETA.DIST(AM5,$R5,$Q5,FALSE,$D5,$F5)),NA())</f>
        <v>0</v>
      </c>
      <c r="EK5" s="207">
        <f t="shared" ref="EK5:EK68" si="21">IF(ISNONTEXT($U5),IF($K5="R",_xlfn.BETA.DIST(AN5,$Q5,$R5,FALSE,$D5,$F5),_xlfn.BETA.DIST(AN5,$R5,$Q5,FALSE,$D5,$F5)),NA())</f>
        <v>1.2346615491072609E-10</v>
      </c>
      <c r="EL5" s="207">
        <f t="shared" ref="EL5:EL68" si="22">IF(ISNONTEXT($U5),IF($K5="R",_xlfn.BETA.DIST(AO5,$Q5,$R5,FALSE,$D5,$F5),_xlfn.BETA.DIST(AO5,$R5,$Q5,FALSE,$D5,$F5)),NA())</f>
        <v>1.3709771868468783E-8</v>
      </c>
      <c r="EM5" s="207">
        <f t="shared" ref="EM5:EM68" si="23">IF(ISNONTEXT($U5),IF($K5="R",_xlfn.BETA.DIST(AP5,$Q5,$R5,FALSE,$D5,$F5),_xlfn.BETA.DIST(AP5,$R5,$Q5,FALSE,$D5,$F5)),NA())</f>
        <v>2.0291224766315565E-7</v>
      </c>
      <c r="EN5" s="207">
        <f t="shared" ref="EN5:EN68" si="24">IF(ISNONTEXT($U5),IF($K5="R",_xlfn.BETA.DIST(AQ5,$Q5,$R5,FALSE,$D5,$F5),_xlfn.BETA.DIST(AQ5,$R5,$Q5,FALSE,$D5,$F5)),NA())</f>
        <v>1.3148384649528533E-6</v>
      </c>
      <c r="EO5" s="207">
        <f t="shared" ref="EO5:EO68" si="25">IF(ISNONTEXT($U5),IF($K5="R",_xlfn.BETA.DIST(AR5,$Q5,$R5,FALSE,$D5,$F5),_xlfn.BETA.DIST(AR5,$R5,$Q5,FALSE,$D5,$F5)),NA())</f>
        <v>5.4147162524920644E-6</v>
      </c>
      <c r="EP5" s="207">
        <f t="shared" ref="EP5:EP68" si="26">IF(ISNONTEXT($U5),IF($K5="R",_xlfn.BETA.DIST(AS5,$Q5,$R5,FALSE,$D5,$F5),_xlfn.BETA.DIST(AS5,$R5,$Q5,FALSE,$D5,$F5)),NA())</f>
        <v>1.6730306675973381E-5</v>
      </c>
      <c r="EQ5" s="207">
        <f t="shared" ref="EQ5:EQ68" si="27">IF(ISNONTEXT($U5),IF($K5="R",_xlfn.BETA.DIST(AT5,$Q5,$R5,FALSE,$D5,$F5),_xlfn.BETA.DIST(AT5,$R5,$Q5,FALSE,$D5,$F5)),NA())</f>
        <v>4.2374321631997041E-5</v>
      </c>
      <c r="ER5" s="207">
        <f t="shared" ref="ER5:ER68" si="28">IF(ISNONTEXT($U5),IF($K5="R",_xlfn.BETA.DIST(AU5,$Q5,$R5,FALSE,$D5,$F5),_xlfn.BETA.DIST(AU5,$R5,$Q5,FALSE,$D5,$F5)),NA())</f>
        <v>9.2750164938690017E-5</v>
      </c>
      <c r="ES5" s="207">
        <f t="shared" ref="ES5:ES68" si="29">IF(ISNONTEXT($U5),IF($K5="R",_xlfn.BETA.DIST(AV5,$Q5,$R5,FALSE,$D5,$F5),_xlfn.BETA.DIST(AV5,$R5,$Q5,FALSE,$D5,$F5)),NA())</f>
        <v>1.8152324950448527E-4</v>
      </c>
      <c r="ET5" s="207">
        <f t="shared" ref="ET5:ET68" si="30">IF(ISNONTEXT($U5),IF($K5="R",_xlfn.BETA.DIST(AW5,$Q5,$R5,FALSE,$D5,$F5),_xlfn.BETA.DIST(AW5,$R5,$Q5,FALSE,$D5,$F5)),NA())</f>
        <v>3.2512497436990311E-4</v>
      </c>
      <c r="EU5" s="207">
        <f t="shared" ref="EU5:EU68" si="31">IF(ISNONTEXT($U5),IF($K5="R",_xlfn.BETA.DIST(AX5,$Q5,$R5,FALSE,$D5,$F5),_xlfn.BETA.DIST(AX5,$R5,$Q5,FALSE,$D5,$F5)),NA())</f>
        <v>5.4183129827507261E-4</v>
      </c>
      <c r="EV5" s="207">
        <f t="shared" ref="EV5:EV68" si="32">IF(ISNONTEXT($U5),IF($K5="R",_xlfn.BETA.DIST(AY5,$Q5,$R5,FALSE,$D5,$F5),_xlfn.BETA.DIST(AY5,$R5,$Q5,FALSE,$D5,$F5)),NA())</f>
        <v>8.5051373460596829E-4</v>
      </c>
      <c r="EW5" s="207">
        <f t="shared" ref="EW5:EW68" si="33">IF(ISNONTEXT($U5),IF($K5="R",_xlfn.BETA.DIST(AZ5,$Q5,$R5,FALSE,$D5,$F5),_xlfn.BETA.DIST(AZ5,$R5,$Q5,FALSE,$D5,$F5)),NA())</f>
        <v>1.2691945590034954E-3</v>
      </c>
      <c r="EX5" s="207">
        <f t="shared" ref="EX5:EX68" si="34">IF(ISNONTEXT($U5),IF($K5="R",_xlfn.BETA.DIST(BA5,$Q5,$R5,FALSE,$D5,$F5),_xlfn.BETA.DIST(BA5,$R5,$Q5,FALSE,$D5,$F5)),NA())</f>
        <v>1.8135509700191676E-3</v>
      </c>
      <c r="EY5" s="207">
        <f t="shared" ref="EY5:EY68" si="35">IF(ISNONTEXT($U5),IF($K5="R",_xlfn.BETA.DIST(BB5,$Q5,$R5,FALSE,$D5,$F5),_xlfn.BETA.DIST(BB5,$R5,$Q5,FALSE,$D5,$F5)),NA())</f>
        <v>2.4955080330910703E-3</v>
      </c>
      <c r="EZ5" s="207">
        <f t="shared" ref="EZ5:EZ68" si="36">IF(ISNONTEXT($U5),IF($K5="R",_xlfn.BETA.DIST(BC5,$Q5,$R5,FALSE,$D5,$F5),_xlfn.BETA.DIST(BC5,$R5,$Q5,FALSE,$D5,$F5)),NA())</f>
        <v>3.3220417201533662E-3</v>
      </c>
      <c r="FA5" s="207">
        <f t="shared" ref="FA5:FA68" si="37">IF(ISNONTEXT($U5),IF($K5="R",_xlfn.BETA.DIST(BD5,$Q5,$R5,FALSE,$D5,$F5),_xlfn.BETA.DIST(BD5,$R5,$Q5,FALSE,$D5,$F5)),NA())</f>
        <v>4.2942857686062734E-3</v>
      </c>
      <c r="FB5" s="207">
        <f t="shared" ref="FB5:FB68" si="38">IF(ISNONTEXT($U5),IF($K5="R",_xlfn.BETA.DIST(BE5,$Q5,$R5,FALSE,$D5,$F5),_xlfn.BETA.DIST(BE5,$R5,$Q5,FALSE,$D5,$F5)),NA())</f>
        <v>5.4070037143180748E-3</v>
      </c>
      <c r="FC5" s="207">
        <f t="shared" ref="FC5:FC68" si="39">IF(ISNONTEXT($U5),IF($K5="R",_xlfn.BETA.DIST(BF5,$Q5,$R5,FALSE,$D5,$F5),_xlfn.BETA.DIST(BF5,$R5,$Q5,FALSE,$D5,$F5)),NA())</f>
        <v>6.648454023372944E-3</v>
      </c>
      <c r="FD5" s="207">
        <f t="shared" ref="FD5:FD68" si="40">IF(ISNONTEXT($U5),IF($K5="R",_xlfn.BETA.DIST(BG5,$Q5,$R5,FALSE,$D5,$F5),_xlfn.BETA.DIST(BG5,$R5,$Q5,FALSE,$D5,$F5)),NA())</f>
        <v>8.0006447380236469E-3</v>
      </c>
      <c r="FE5" s="207">
        <f t="shared" ref="FE5:FE68" si="41">IF(ISNONTEXT($U5),IF($K5="R",_xlfn.BETA.DIST(BH5,$Q5,$R5,FALSE,$D5,$F5),_xlfn.BETA.DIST(BH5,$R5,$Q5,FALSE,$D5,$F5)),NA())</f>
        <v>9.439946652992498E-3</v>
      </c>
      <c r="FF5" s="207">
        <f t="shared" ref="FF5:FF68" si="42">IF(ISNONTEXT($U5),IF($K5="R",_xlfn.BETA.DIST(BI5,$Q5,$R5,FALSE,$D5,$F5),_xlfn.BETA.DIST(BI5,$R5,$Q5,FALSE,$D5,$F5)),NA())</f>
        <v>1.0938012169746386E-2</v>
      </c>
      <c r="FG5" s="207">
        <f t="shared" ref="FG5:FG68" si="43">IF(ISNONTEXT($U5),IF($K5="R",_xlfn.BETA.DIST(BJ5,$Q5,$R5,FALSE,$D5,$F5),_xlfn.BETA.DIST(BJ5,$R5,$Q5,FALSE,$D5,$F5)),NA())</f>
        <v>1.2462931366254983E-2</v>
      </c>
      <c r="FH5" s="207">
        <f t="shared" ref="FH5:FH68" si="44">IF(ISNONTEXT($U5),IF($K5="R",_xlfn.BETA.DIST(BK5,$Q5,$R5,FALSE,$D5,$F5),_xlfn.BETA.DIST(BK5,$R5,$Q5,FALSE,$D5,$F5)),NA())</f>
        <v>1.3980547607488708E-2</v>
      </c>
      <c r="FI5" s="207">
        <f t="shared" ref="FI5:FI68" si="45">IF(ISNONTEXT($U5),IF($K5="R",_xlfn.BETA.DIST(BL5,$Q5,$R5,FALSE,$D5,$F5),_xlfn.BETA.DIST(BL5,$R5,$Q5,FALSE,$D5,$F5)),NA())</f>
        <v>1.545585187795945E-2</v>
      </c>
      <c r="FJ5" s="207">
        <f t="shared" ref="FJ5:FJ68" si="46">IF(ISNONTEXT($U5),IF($K5="R",_xlfn.BETA.DIST(BM5,$Q5,$R5,FALSE,$D5,$F5),_xlfn.BETA.DIST(BM5,$R5,$Q5,FALSE,$D5,$F5)),NA())</f>
        <v>1.6854377264692976E-2</v>
      </c>
      <c r="FK5" s="207">
        <f t="shared" ref="FK5:FK68" si="47">IF(ISNONTEXT($U5),IF($K5="R",_xlfn.BETA.DIST(BN5,$Q5,$R5,FALSE,$D5,$F5),_xlfn.BETA.DIST(BN5,$R5,$Q5,FALSE,$D5,$F5)),NA())</f>
        <v>1.8143521747438177E-2</v>
      </c>
      <c r="FL5" s="207">
        <f t="shared" ref="FL5:FL68" si="48">IF(ISNONTEXT($U5),IF($K5="R",_xlfn.BETA.DIST(BO5,$Q5,$R5,FALSE,$D5,$F5),_xlfn.BETA.DIST(BO5,$R5,$Q5,FALSE,$D5,$F5)),NA())</f>
        <v>1.929373762414386E-2</v>
      </c>
      <c r="FM5" s="207">
        <f t="shared" ref="FM5:FM68" si="49">IF(ISNONTEXT($U5),IF($K5="R",_xlfn.BETA.DIST(BP5,$Q5,$R5,FALSE,$D5,$F5),_xlfn.BETA.DIST(BP5,$R5,$Q5,FALSE,$D5,$F5)),NA())</f>
        <v>2.0279538435167804E-2</v>
      </c>
      <c r="FN5" s="207">
        <f t="shared" ref="FN5:FN68" si="50">IF(ISNONTEXT($U5),IF($K5="R",_xlfn.BETA.DIST(BQ5,$Q5,$R5,FALSE,$D5,$F5),_xlfn.BETA.DIST(BQ5,$R5,$Q5,FALSE,$D5,$F5)),NA())</f>
        <v>2.108028810287866E-2</v>
      </c>
      <c r="FO5" s="207">
        <f t="shared" ref="FO5:FO68" si="51">IF(ISNONTEXT($U5),IF($K5="R",_xlfn.BETA.DIST(BR5,$Q5,$R5,FALSE,$D5,$F5),_xlfn.BETA.DIST(BR5,$R5,$Q5,FALSE,$D5,$F5)),NA())</f>
        <v>2.1680751215461157E-2</v>
      </c>
      <c r="FP5" s="207">
        <f t="shared" ref="FP5:FP68" si="52">IF(ISNONTEXT($U5),IF($K5="R",_xlfn.BETA.DIST(BS5,$Q5,$R5,FALSE,$D5,$F5),_xlfn.BETA.DIST(BS5,$R5,$Q5,FALSE,$D5,$F5)),NA())</f>
        <v>2.2071397123069308E-2</v>
      </c>
      <c r="FQ5" s="207">
        <f t="shared" ref="FQ5:FQ68" si="53">IF(ISNONTEXT($U5),IF($K5="R",_xlfn.BETA.DIST(BT5,$Q5,$R5,FALSE,$D5,$F5),_xlfn.BETA.DIST(BT5,$R5,$Q5,FALSE,$D5,$F5)),NA())</f>
        <v>2.2248463100952371E-2</v>
      </c>
      <c r="FR5" s="207">
        <f t="shared" ref="FR5:FR68" si="54">IF(ISNONTEXT($U5),IF($K5="R",_xlfn.BETA.DIST(BU5,$Q5,$R5,FALSE,$D5,$F5),_xlfn.BETA.DIST(BU5,$R5,$Q5,FALSE,$D5,$F5)),NA())</f>
        <v>2.2213792751261906E-2</v>
      </c>
      <c r="FS5" s="207">
        <f t="shared" ref="FS5:FS68" si="55">IF(ISNONTEXT($U5),IF($K5="R",_xlfn.BETA.DIST(BV5,$Q5,$R5,FALSE,$D5,$F5),_xlfn.BETA.DIST(BV5,$R5,$Q5,FALSE,$D5,$F5)),NA())</f>
        <v>2.1974474710751837E-2</v>
      </c>
      <c r="FT5" s="207">
        <f t="shared" ref="FT5:FT68" si="56">IF(ISNONTEXT($U5),IF($K5="R",_xlfn.BETA.DIST(BW5,$Q5,$R5,FALSE,$D5,$F5),_xlfn.BETA.DIST(BW5,$R5,$Q5,FALSE,$D5,$F5)),NA())</f>
        <v>2.1542313409787905E-2</v>
      </c>
      <c r="FU5" s="207">
        <f t="shared" ref="FU5:FU68" si="57">IF(ISNONTEXT($U5),IF($K5="R",_xlfn.BETA.DIST(BX5,$Q5,$R5,FALSE,$D5,$F5),_xlfn.BETA.DIST(BX5,$R5,$Q5,FALSE,$D5,$F5)),NA())</f>
        <v>2.0933168035136021E-2</v>
      </c>
      <c r="FV5" s="207">
        <f t="shared" ref="FV5:FV68" si="58">IF(ISNONTEXT($U5),IF($K5="R",_xlfn.BETA.DIST(BY5,$Q5,$R5,FALSE,$D5,$F5),_xlfn.BETA.DIST(BY5,$R5,$Q5,FALSE,$D5,$F5)),NA())</f>
        <v>2.0166198053640106E-2</v>
      </c>
      <c r="FW5" s="207">
        <f t="shared" ref="FW5:FW68" si="59">IF(ISNONTEXT($U5),IF($K5="R",_xlfn.BETA.DIST(BZ5,$Q5,$R5,FALSE,$D5,$F5),_xlfn.BETA.DIST(BZ5,$R5,$Q5,FALSE,$D5,$F5)),NA())</f>
        <v>1.926305382526991E-2</v>
      </c>
      <c r="FX5" s="207">
        <f t="shared" ref="FX5:FX68" si="60">IF(ISNONTEXT($U5),IF($K5="R",_xlfn.BETA.DIST(CA5,$Q5,$R5,FALSE,$D5,$F5),_xlfn.BETA.DIST(CA5,$R5,$Q5,FALSE,$D5,$F5)),NA())</f>
        <v>1.8247049218168516E-2</v>
      </c>
      <c r="FY5" s="207">
        <f t="shared" ref="FY5:FY68" si="61">IF(ISNONTEXT($U5),IF($K5="R",_xlfn.BETA.DIST(CB5,$Q5,$R5,FALSE,$D5,$F5),_xlfn.BETA.DIST(CB5,$R5,$Q5,FALSE,$D5,$F5)),NA())</f>
        <v>1.7142350034757184E-2</v>
      </c>
      <c r="FZ5" s="207">
        <f t="shared" ref="FZ5:FZ68" si="62">IF(ISNONTEXT($U5),IF($K5="R",_xlfn.BETA.DIST(CC5,$Q5,$R5,FALSE,$D5,$F5),_xlfn.BETA.DIST(CC5,$R5,$Q5,FALSE,$D5,$F5)),NA())</f>
        <v>1.5973207797283555E-2</v>
      </c>
      <c r="GA5" s="207">
        <f t="shared" ref="GA5:GA68" si="63">IF(ISNONTEXT($U5),IF($K5="R",_xlfn.BETA.DIST(CD5,$Q5,$R5,FALSE,$D5,$F5),_xlfn.BETA.DIST(CD5,$R5,$Q5,FALSE,$D5,$F5)),NA())</f>
        <v>1.4763263364818245E-2</v>
      </c>
      <c r="GB5" s="207">
        <f t="shared" ref="GB5:GB68" si="64">IF(ISNONTEXT($U5),IF($K5="R",_xlfn.BETA.DIST(CE5,$Q5,$R5,FALSE,$D5,$F5),_xlfn.BETA.DIST(CE5,$R5,$Q5,FALSE,$D5,$F5)),NA())</f>
        <v>1.3534939296023748E-2</v>
      </c>
      <c r="GC5" s="207">
        <f t="shared" ref="GC5:GC68" si="65">IF(ISNONTEXT($U5),IF($K5="R",_xlfn.BETA.DIST(CF5,$Q5,$R5,FALSE,$D5,$F5),_xlfn.BETA.DIST(CF5,$R5,$Q5,FALSE,$D5,$F5)),NA())</f>
        <v>1.2308934145694448E-2</v>
      </c>
      <c r="GD5" s="207">
        <f t="shared" ref="GD5:GD68" si="66">IF(ISNONTEXT($U5),IF($K5="R",_xlfn.BETA.DIST(CG5,$Q5,$R5,FALSE,$D5,$F5),_xlfn.BETA.DIST(CG5,$R5,$Q5,FALSE,$D5,$F5)),NA())</f>
        <v>1.1103826267422201E-2</v>
      </c>
      <c r="GE5" s="207">
        <f t="shared" ref="GE5:GE68" si="67">IF(ISNONTEXT($U5),IF($K5="R",_xlfn.BETA.DIST(CH5,$Q5,$R5,FALSE,$D5,$F5),_xlfn.BETA.DIST(CH5,$R5,$Q5,FALSE,$D5,$F5)),NA())</f>
        <v>9.9357894274121946E-3</v>
      </c>
      <c r="GF5" s="207">
        <f t="shared" ref="GF5:GF68" si="68">IF(ISNONTEXT($U5),IF($K5="R",_xlfn.BETA.DIST(CI5,$Q5,$R5,FALSE,$D5,$F5),_xlfn.BETA.DIST(CI5,$R5,$Q5,FALSE,$D5,$F5)),NA())</f>
        <v>8.8184178061434838E-3</v>
      </c>
      <c r="GG5" s="207">
        <f t="shared" ref="GG5:GG68" si="69">IF(ISNONTEXT($U5),IF($K5="R",_xlfn.BETA.DIST(CJ5,$Q5,$R5,FALSE,$D5,$F5),_xlfn.BETA.DIST(CJ5,$R5,$Q5,FALSE,$D5,$F5)),NA())</f>
        <v>7.7626539165970409E-3</v>
      </c>
      <c r="GH5" s="207">
        <f t="shared" ref="GH5:GH68" si="70">IF(ISNONTEXT($U5),IF($K5="R",_xlfn.BETA.DIST(CK5,$Q5,$R5,FALSE,$D5,$F5),_xlfn.BETA.DIST(CK5,$R5,$Q5,FALSE,$D5,$F5)),NA())</f>
        <v>6.7768096923828099E-3</v>
      </c>
      <c r="GI5" s="207">
        <f t="shared" ref="GI5:GI68" si="71">IF(ISNONTEXT($U5),IF($K5="R",_xlfn.BETA.DIST(CL5,$Q5,$R5,FALSE,$D5,$F5),_xlfn.BETA.DIST(CL5,$R5,$Q5,FALSE,$D5,$F5)),NA())</f>
        <v>5.8666685417486184E-3</v>
      </c>
      <c r="GJ5" s="207">
        <f t="shared" ref="GJ5:GJ68" si="72">IF(ISNONTEXT($U5),IF($K5="R",_xlfn.BETA.DIST(CM5,$Q5,$R5,FALSE,$D5,$F5),_xlfn.BETA.DIST(CM5,$R5,$Q5,FALSE,$D5,$F5)),NA())</f>
        <v>5.0356545269988331E-3</v>
      </c>
      <c r="GK5" s="207">
        <f t="shared" ref="GK5:GK68" si="73">IF(ISNONTEXT($U5),IF($K5="R",_xlfn.BETA.DIST(CN5,$Q5,$R5,FALSE,$D5,$F5),_xlfn.BETA.DIST(CN5,$R5,$Q5,FALSE,$D5,$F5)),NA())</f>
        <v>4.2850539790380143E-3</v>
      </c>
      <c r="GL5" s="207">
        <f t="shared" ref="GL5:GL68" si="74">IF(ISNONTEXT($U5),IF($K5="R",_xlfn.BETA.DIST(CO5,$Q5,$R5,FALSE,$D5,$F5),_xlfn.BETA.DIST(CO5,$R5,$Q5,FALSE,$D5,$F5)),NA())</f>
        <v>3.6142747286528596E-3</v>
      </c>
      <c r="GM5" s="207">
        <f t="shared" ref="GM5:GM68" si="75">IF(ISNONTEXT($U5),IF($K5="R",_xlfn.BETA.DIST(CP5,$Q5,$R5,FALSE,$D5,$F5),_xlfn.BETA.DIST(CP5,$R5,$Q5,FALSE,$D5,$F5)),NA())</f>
        <v>3.0211286410889238E-3</v>
      </c>
      <c r="GN5" s="207">
        <f t="shared" ref="GN5:GN68" si="76">IF(ISNONTEXT($U5),IF($K5="R",_xlfn.BETA.DIST(CQ5,$Q5,$R5,FALSE,$D5,$F5),_xlfn.BETA.DIST(CQ5,$R5,$Q5,FALSE,$D5,$F5)),NA())</f>
        <v>2.5021241731631571E-3</v>
      </c>
      <c r="GO5" s="207">
        <f t="shared" ref="GO5:GO68" si="77">IF(ISNONTEXT($U5),IF($K5="R",_xlfn.BETA.DIST(CR5,$Q5,$R5,FALSE,$D5,$F5),_xlfn.BETA.DIST(CR5,$R5,$Q5,FALSE,$D5,$F5)),NA())</f>
        <v>2.0527571175495423E-3</v>
      </c>
      <c r="GP5" s="207">
        <f t="shared" ref="GP5:GP68" si="78">IF(ISNONTEXT($U5),IF($K5="R",_xlfn.BETA.DIST(CS5,$Q5,$R5,FALSE,$D5,$F5),_xlfn.BETA.DIST(CS5,$R5,$Q5,FALSE,$D5,$F5)),NA())</f>
        <v>1.6677894386807092E-3</v>
      </c>
      <c r="GQ5" s="207">
        <f t="shared" ref="GQ5:GQ68" si="79">IF(ISNONTEXT($U5),IF($K5="R",_xlfn.BETA.DIST(CT5,$Q5,$R5,FALSE,$D5,$F5),_xlfn.BETA.DIST(CT5,$R5,$Q5,FALSE,$D5,$F5)),NA())</f>
        <v>1.3415080231195249E-3</v>
      </c>
      <c r="GR5" s="207">
        <f t="shared" ref="GR5:GR68" si="80">IF(ISNONTEXT($U5),IF($K5="R",_xlfn.BETA.DIST(CU5,$Q5,$R5,FALSE,$D5,$F5),_xlfn.BETA.DIST(CU5,$R5,$Q5,FALSE,$D5,$F5)),NA())</f>
        <v>1.0679571558872972E-3</v>
      </c>
      <c r="GS5" s="207">
        <f t="shared" ref="GS5:GS68" si="81">IF(ISNONTEXT($U5),IF($K5="R",_xlfn.BETA.DIST(CV5,$Q5,$R5,FALSE,$D5,$F5),_xlfn.BETA.DIST(CV5,$R5,$Q5,FALSE,$D5,$F5)),NA())</f>
        <v>8.4114049608347149E-4</v>
      </c>
      <c r="GT5" s="207">
        <f t="shared" ref="GT5:GT68" si="82">IF(ISNONTEXT($U5),IF($K5="R",_xlfn.BETA.DIST(CW5,$Q5,$R5,FALSE,$D5,$F5),_xlfn.BETA.DIST(CW5,$R5,$Q5,FALSE,$D5,$F5)),NA())</f>
        <v>6.5519017751272765E-4</v>
      </c>
      <c r="GU5" s="207">
        <f t="shared" ref="GU5:GU68" si="83">IF(ISNONTEXT($U5),IF($K5="R",_xlfn.BETA.DIST(CX5,$Q5,$R5,FALSE,$D5,$F5),_xlfn.BETA.DIST(CX5,$R5,$Q5,FALSE,$D5,$F5)),NA())</f>
        <v>5.045023365070838E-4</v>
      </c>
      <c r="GV5" s="207">
        <f t="shared" ref="GV5:GV68" si="84">IF(ISNONTEXT($U5),IF($K5="R",_xlfn.BETA.DIST(CY5,$Q5,$R5,FALSE,$D5,$F5),_xlfn.BETA.DIST(CY5,$R5,$Q5,FALSE,$D5,$F5)),NA())</f>
        <v>3.8383982042706382E-4</v>
      </c>
      <c r="GW5" s="207">
        <f t="shared" ref="GW5:GW68" si="85">IF(ISNONTEXT($U5),IF($K5="R",_xlfn.BETA.DIST(CZ5,$Q5,$R5,FALSE,$D5,$F5),_xlfn.BETA.DIST(CZ5,$R5,$Q5,FALSE,$D5,$F5)),NA())</f>
        <v>2.8840402438062558E-4</v>
      </c>
      <c r="GX5" s="207">
        <f t="shared" ref="GX5:GX68" si="86">IF(ISNONTEXT($U5),IF($K5="R",_xlfn.BETA.DIST(DA5,$Q5,$R5,FALSE,$D5,$F5),_xlfn.BETA.DIST(DA5,$R5,$Q5,FALSE,$D5,$F5)),NA())</f>
        <v>2.1387872486962336E-4</v>
      </c>
      <c r="GY5" s="207">
        <f t="shared" ref="GY5:GY68" si="87">IF(ISNONTEXT($U5),IF($K5="R",_xlfn.BETA.DIST(DB5,$Q5,$R5,FALSE,$D5,$F5),_xlfn.BETA.DIST(DB5,$R5,$Q5,FALSE,$D5,$F5)),NA())</f>
        <v>1.5644942669125011E-4</v>
      </c>
      <c r="GZ5" s="207">
        <f t="shared" ref="GZ5:GZ68" si="88">IF(ISNONTEXT($U5),IF($K5="R",_xlfn.BETA.DIST(DC5,$Q5,$R5,FALSE,$D5,$F5),_xlfn.BETA.DIST(DC5,$R5,$Q5,FALSE,$D5,$F5)),NA())</f>
        <v>1.1280212581726909E-4</v>
      </c>
      <c r="HA5" s="207">
        <f t="shared" ref="HA5:HA68" si="89">IF(ISNONTEXT($U5),IF($K5="R",_xlfn.BETA.DIST(DD5,$Q5,$R5,FALSE,$D5,$F5),_xlfn.BETA.DIST(DD5,$R5,$Q5,FALSE,$D5,$F5)),NA())</f>
        <v>8.0105539126841131E-5</v>
      </c>
      <c r="HB5" s="207">
        <f t="shared" ref="HB5:HB68" si="90">IF(ISNONTEXT($U5),IF($K5="R",_xlfn.BETA.DIST(DE5,$Q5,$R5,FALSE,$D5,$F5),_xlfn.BETA.DIST(DE5,$R5,$Q5,FALSE,$D5,$F5)),NA())</f>
        <v>5.5980792843838626E-5</v>
      </c>
      <c r="HC5" s="207">
        <f t="shared" ref="HC5:HC68" si="91">IF(ISNONTEXT($U5),IF($K5="R",_xlfn.BETA.DIST(DF5,$Q5,$R5,FALSE,$D5,$F5),_xlfn.BETA.DIST(DF5,$R5,$Q5,FALSE,$D5,$F5)),NA())</f>
        <v>3.8462331834890463E-5</v>
      </c>
      <c r="HD5" s="207">
        <f t="shared" ref="HD5:HD68" si="92">IF(ISNONTEXT($U5),IF($K5="R",_xlfn.BETA.DIST(DG5,$Q5,$R5,FALSE,$D5,$F5),_xlfn.BETA.DIST(DG5,$R5,$Q5,FALSE,$D5,$F5)),NA())</f>
        <v>2.5953450938696794E-5</v>
      </c>
      <c r="HE5" s="207">
        <f t="shared" ref="HE5:HE68" si="93">IF(ISNONTEXT($U5),IF($K5="R",_xlfn.BETA.DIST(DH5,$Q5,$R5,FALSE,$D5,$F5),_xlfn.BETA.DIST(DH5,$R5,$Q5,FALSE,$D5,$F5)),NA())</f>
        <v>1.7179397076735099E-5</v>
      </c>
      <c r="HF5" s="207">
        <f t="shared" ref="HF5:HF68" si="94">IF(ISNONTEXT($U5),IF($K5="R",_xlfn.BETA.DIST(DI5,$Q5,$R5,FALSE,$D5,$F5),_xlfn.BETA.DIST(DI5,$R5,$Q5,FALSE,$D5,$F5)),NA())</f>
        <v>1.1140485264356921E-5</v>
      </c>
      <c r="HG5" s="207">
        <f t="shared" ref="HG5:HG68" si="95">IF(ISNONTEXT($U5),IF($K5="R",_xlfn.BETA.DIST(DJ5,$Q5,$R5,FALSE,$D5,$F5),_xlfn.BETA.DIST(DJ5,$R5,$Q5,FALSE,$D5,$F5)),NA())</f>
        <v>7.0671476350975136E-6</v>
      </c>
      <c r="HH5" s="207">
        <f t="shared" ref="HH5:HH68" si="96">IF(ISNONTEXT($U5),IF($K5="R",_xlfn.BETA.DIST(DK5,$Q5,$R5,FALSE,$D5,$F5),_xlfn.BETA.DIST(DK5,$R5,$Q5,FALSE,$D5,$F5)),NA())</f>
        <v>4.3783223076589838E-6</v>
      </c>
      <c r="HI5" s="207">
        <f t="shared" ref="HI5:HI68" si="97">IF(ISNONTEXT($U5),IF($K5="R",_xlfn.BETA.DIST(DL5,$Q5,$R5,FALSE,$D5,$F5),_xlfn.BETA.DIST(DL5,$R5,$Q5,FALSE,$D5,$F5)),NA())</f>
        <v>2.6441128043026822E-6</v>
      </c>
      <c r="HJ5" s="207">
        <f t="shared" ref="HJ5:HJ68" si="98">IF(ISNONTEXT($U5),IF($K5="R",_xlfn.BETA.DIST(DM5,$Q5,$R5,FALSE,$D5,$F5),_xlfn.BETA.DIST(DM5,$R5,$Q5,FALSE,$D5,$F5)),NA())</f>
        <v>1.5532270636948209E-6</v>
      </c>
      <c r="HK5" s="207">
        <f t="shared" ref="HK5:HK68" si="99">IF(ISNONTEXT($U5),IF($K5="R",_xlfn.BETA.DIST(DN5,$Q5,$R5,FALSE,$D5,$F5),_xlfn.BETA.DIST(DN5,$R5,$Q5,FALSE,$D5,$F5)),NA())</f>
        <v>8.8534994394153888E-7</v>
      </c>
      <c r="HL5" s="207">
        <f t="shared" ref="HL5:HL68" si="100">IF(ISNONTEXT($U5),IF($K5="R",_xlfn.BETA.DIST(DO5,$Q5,$R5,FALSE,$D5,$F5),_xlfn.BETA.DIST(DO5,$R5,$Q5,FALSE,$D5,$F5)),NA())</f>
        <v>4.8832060168595516E-7</v>
      </c>
      <c r="HM5" s="207">
        <f t="shared" ref="HM5:HM68" si="101">IF(ISNONTEXT($U5),IF($K5="R",_xlfn.BETA.DIST(DP5,$Q5,$R5,FALSE,$D5,$F5),_xlfn.BETA.DIST(DP5,$R5,$Q5,FALSE,$D5,$F5)),NA())</f>
        <v>2.5977702823650725E-7</v>
      </c>
      <c r="HN5" s="207">
        <f t="shared" ref="HN5:HN68" si="102">IF(ISNONTEXT($U5),IF($K5="R",_xlfn.BETA.DIST(DQ5,$Q5,$R5,FALSE,$D5,$F5),_xlfn.BETA.DIST(DQ5,$R5,$Q5,FALSE,$D5,$F5)),NA())</f>
        <v>1.3279057056414934E-7</v>
      </c>
      <c r="HO5" s="207">
        <f t="shared" ref="HO5:HO68" si="103">IF(ISNONTEXT($U5),IF($K5="R",_xlfn.BETA.DIST(DR5,$Q5,$R5,FALSE,$D5,$F5),_xlfn.BETA.DIST(DR5,$R5,$Q5,FALSE,$D5,$F5)),NA())</f>
        <v>6.4936181187379849E-8</v>
      </c>
      <c r="HP5" s="207">
        <f t="shared" ref="HP5:HP68" si="104">IF(ISNONTEXT($U5),IF($K5="R",_xlfn.BETA.DIST(DS5,$Q5,$R5,FALSE,$D5,$F5),_xlfn.BETA.DIST(DS5,$R5,$Q5,FALSE,$D5,$F5)),NA())</f>
        <v>3.0219686763852189E-8</v>
      </c>
      <c r="HQ5" s="207">
        <f t="shared" ref="HQ5:HQ68" si="105">IF(ISNONTEXT($U5),IF($K5="R",_xlfn.BETA.DIST(DT5,$Q5,$R5,FALSE,$D5,$F5),_xlfn.BETA.DIST(DT5,$R5,$Q5,FALSE,$D5,$F5)),NA())</f>
        <v>1.3300418477419775E-8</v>
      </c>
      <c r="HR5" s="207">
        <f t="shared" ref="HR5:HR68" si="106">IF(ISNONTEXT($U5),IF($K5="R",_xlfn.BETA.DIST(DU5,$Q5,$R5,FALSE,$D5,$F5),_xlfn.BETA.DIST(DU5,$R5,$Q5,FALSE,$D5,$F5)),NA())</f>
        <v>5.4946098076935856E-9</v>
      </c>
      <c r="HS5" s="207">
        <f t="shared" ref="HS5:HS68" si="107">IF(ISNONTEXT($U5),IF($K5="R",_xlfn.BETA.DIST(DV5,$Q5,$R5,FALSE,$D5,$F5),_xlfn.BETA.DIST(DV5,$R5,$Q5,FALSE,$D5,$F5)),NA())</f>
        <v>2.111042124400546E-9</v>
      </c>
      <c r="HT5" s="207">
        <f t="shared" ref="HT5:HT68" si="108">IF(ISNONTEXT($U5),IF($K5="R",_xlfn.BETA.DIST(DW5,$Q5,$R5,FALSE,$D5,$F5),_xlfn.BETA.DIST(DW5,$R5,$Q5,FALSE,$D5,$F5)),NA())</f>
        <v>7.4571237212241746E-10</v>
      </c>
      <c r="HU5" s="207">
        <f t="shared" ref="HU5:HU68" si="109">IF(ISNONTEXT($U5),IF($K5="R",_xlfn.BETA.DIST(DX5,$Q5,$R5,FALSE,$D5,$F5),_xlfn.BETA.DIST(DX5,$R5,$Q5,FALSE,$D5,$F5)),NA())</f>
        <v>2.3871671943824877E-10</v>
      </c>
      <c r="HV5" s="207">
        <f t="shared" ref="HV5:HV68" si="110">IF(ISNONTEXT($U5),IF($K5="R",_xlfn.BETA.DIST(DY5,$Q5,$R5,FALSE,$D5,$F5),_xlfn.BETA.DIST(DY5,$R5,$Q5,FALSE,$D5,$F5)),NA())</f>
        <v>6.7975555427975798E-11</v>
      </c>
      <c r="HW5" s="207">
        <f t="shared" ref="HW5:HW68" si="111">IF(ISNONTEXT($U5),IF($K5="R",_xlfn.BETA.DIST(DZ5,$Q5,$R5,FALSE,$D5,$F5),_xlfn.BETA.DIST(DZ5,$R5,$Q5,FALSE,$D5,$F5)),NA())</f>
        <v>1.6801191317384482E-11</v>
      </c>
      <c r="HX5" s="207">
        <f t="shared" ref="HX5:HX68" si="112">IF(ISNONTEXT($U5),IF($K5="R",_xlfn.BETA.DIST(EA5,$Q5,$R5,FALSE,$D5,$F5),_xlfn.BETA.DIST(EA5,$R5,$Q5,FALSE,$D5,$F5)),NA())</f>
        <v>3.486822245941364E-12</v>
      </c>
      <c r="HY5" s="207">
        <f t="shared" ref="HY5:HY68" si="113">IF(ISNONTEXT($U5),IF($K5="R",_xlfn.BETA.DIST(EB5,$Q5,$R5,FALSE,$D5,$F5),_xlfn.BETA.DIST(EB5,$R5,$Q5,FALSE,$D5,$F5)),NA())</f>
        <v>5.7997383192288769E-13</v>
      </c>
      <c r="HZ5" s="207">
        <f t="shared" ref="HZ5:HZ68" si="114">IF(ISNONTEXT($U5),IF($K5="R",_xlfn.BETA.DIST(EC5,$Q5,$R5,FALSE,$D5,$F5),_xlfn.BETA.DIST(EC5,$R5,$Q5,FALSE,$D5,$F5)),NA())</f>
        <v>7.2221695423002311E-14</v>
      </c>
      <c r="IA5" s="207">
        <f t="shared" ref="IA5:IA68" si="115">IF(ISNONTEXT($U5),IF($K5="R",_xlfn.BETA.DIST(ED5,$Q5,$R5,FALSE,$D5,$F5),_xlfn.BETA.DIST(ED5,$R5,$Q5,FALSE,$D5,$F5)),NA())</f>
        <v>6.0575986645973976E-15</v>
      </c>
      <c r="IB5" s="207">
        <f t="shared" ref="IB5:IB68" si="116">IF(ISNONTEXT($U5),IF($K5="R",_xlfn.BETA.DIST(EE5,$Q5,$R5,FALSE,$D5,$F5),_xlfn.BETA.DIST(EE5,$R5,$Q5,FALSE,$D5,$F5)),NA())</f>
        <v>2.8667756612877348E-16</v>
      </c>
      <c r="IC5" s="207">
        <f t="shared" ref="IC5:IC68" si="117">IF(ISNONTEXT($U5),IF($K5="R",_xlfn.BETA.DIST(EF5,$Q5,$R5,FALSE,$D5,$F5),_xlfn.BETA.DIST(EF5,$R5,$Q5,FALSE,$D5,$F5)),NA())</f>
        <v>5.4923082650214823E-18</v>
      </c>
      <c r="ID5" s="207">
        <f t="shared" ref="ID5:ID68" si="118">IF(ISNONTEXT($U5),IF($K5="R",_xlfn.BETA.DIST(EG5,$Q5,$R5,FALSE,$D5,$F5),_xlfn.BETA.DIST(EG5,$R5,$Q5,FALSE,$D5,$F5)),NA())</f>
        <v>2.0214251648573647E-20</v>
      </c>
      <c r="IE5" s="207">
        <f t="shared" ref="IE5:IE68" si="119">IF(ISNONTEXT($U5),IF($K5="R",_xlfn.BETA.DIST(EH5,$Q5,$R5,FALSE,$D5,$F5),_xlfn.BETA.DIST(EH5,$R5,$Q5,FALSE,$D5,$F5)),NA())</f>
        <v>1.3246512724394843E-24</v>
      </c>
      <c r="IF5" s="207">
        <f t="shared" ref="IF5:IF68" si="120">IF(ISNONTEXT($U5),IF($K5="R",_xlfn.BETA.DIST(EI5,$Q5,$R5,FALSE,$D5,$F5),_xlfn.BETA.DIST(EI5,$R5,$Q5,FALSE,$D5,$F5)),NA())</f>
        <v>3.7916063168462372E-70</v>
      </c>
    </row>
    <row r="6" spans="1:241" x14ac:dyDescent="0.25">
      <c r="A6" s="22">
        <v>3</v>
      </c>
      <c r="B6" s="144"/>
      <c r="C6" s="135"/>
      <c r="D6" s="110">
        <f t="shared" si="10"/>
        <v>60</v>
      </c>
      <c r="E6" s="124">
        <v>120</v>
      </c>
      <c r="F6" s="110">
        <f t="shared" si="11"/>
        <v>240</v>
      </c>
      <c r="G6" s="135"/>
      <c r="H6" s="145"/>
      <c r="I6" s="119">
        <f t="shared" si="12"/>
        <v>1</v>
      </c>
      <c r="J6" s="23">
        <f t="shared" si="13"/>
        <v>33.333333333333329</v>
      </c>
      <c r="K6" s="24" t="str">
        <f t="shared" si="14"/>
        <v>R</v>
      </c>
      <c r="L6" s="25" t="str">
        <f>IF(J6="","",IF(OR($J6&lt;Skew!$B$1,$J6=Skew!$B$1),IF($J6&gt;Skew!$C$1,Skew!$A$1,IF($J6&gt;Skew!$C$2,Skew!$A$2,IF($J6&gt;Skew!$C$3,Skew!$A$3,IF($J6&gt;Skew!$C$4,Skew!$A$4,IF($J6&gt;Skew!$C$5,Skew!$A$5,IF($J6&gt;Skew!$C$6,Skew!$A$6,IF($J6&gt;Skew!$C$7,Skew!$A$7,IF($J6&gt;Skew!$C$8,Skew!$A$8,IF($J6&gt;Skew!$C$9,Skew!$A$9,IF($J6&gt;Skew!$C$10,Skew!$A$10,IF($J6&gt;Skew!$C$11,Skew!$A$11,IF($J6&gt;Skew!$C$12,Skew!$A$12,IF($J6&gt;Skew!$C$13,Skew!$A$13,IF($J6&gt;Skew!$C$14,Skew!$A$14,Skew!$A$15)
)))))))))))))))</f>
        <v>Slight skew</v>
      </c>
      <c r="M6" s="24">
        <f>IF(J6="","",MATCH(L6,Skew!$A$1:$A$15,0))</f>
        <v>3</v>
      </c>
      <c r="N6" s="24">
        <f t="shared" si="0"/>
        <v>150</v>
      </c>
      <c r="O6" s="26" t="s">
        <v>49</v>
      </c>
      <c r="P6" s="24">
        <f>IF(OR(J6="",O6=""),"",MATCH(O6,Confidence!$A$1:$A$10,0))</f>
        <v>3</v>
      </c>
      <c r="Q6" s="27">
        <f t="shared" si="1"/>
        <v>5.5</v>
      </c>
      <c r="R6" s="27">
        <f t="shared" si="2"/>
        <v>10</v>
      </c>
      <c r="S6" s="24"/>
      <c r="T6" s="111">
        <f t="shared" si="3"/>
        <v>123.864</v>
      </c>
      <c r="U6" s="111">
        <f t="shared" si="4"/>
        <v>21.204000000000001</v>
      </c>
      <c r="V6" s="39">
        <f t="shared" si="5"/>
        <v>449.60961600000002</v>
      </c>
      <c r="W6" s="124">
        <v>150</v>
      </c>
      <c r="X6" s="218">
        <f>IF(AND(D6&gt;0,E6&gt;0,F6&gt;0,Q6&gt;0,R6&gt;0,W6&gt;0,NOT(O6="")),ABS(VLOOKUP($W$1,VLookups!$A$28:$B$29,2,FALSE)-_xlfn.BETA.DIST(W6,IF(K6="L",R6,Q6),IF(K6="L",Q6,R6),TRUE,D6,F6)),"")</f>
        <v>0.88177702243418099</v>
      </c>
      <c r="Y6" s="121">
        <f>IF(OR($Q6="",$R6=""),"",_xlfn.BETA.INV(ABS(VLOOKUP($W$1,VLookups!$A$28:$B$29,2,FALSE)-Y$3),IF($K6="L",$R6,$Q6),IF($K6="L",$Q6,$R6),$D6,$F6))</f>
        <v>90.971906364313924</v>
      </c>
      <c r="Z6" s="122">
        <f>IF(OR($Q6="",$R6=""),"",_xlfn.BETA.INV(ABS(VLOOKUP($W$1,VLookups!$A$28:$B$29,2,FALSE)-Z$3),IF($K6="L",$R6,$Q6),IF($K6="L",$Q6,$R6),$D6,$F6))</f>
        <v>160.72213906389902</v>
      </c>
      <c r="AA6" s="121">
        <f>IF(OR($Q6="",$R6=""),"",_xlfn.BETA.INV(ABS(VLOOKUP($W$1,VLookups!$A$28:$B$29,2,FALSE)-AA$3),IF($K6="L",$R6,$Q6),IF($K6="L",$Q6,$R6),$D6,$F6))</f>
        <v>97.036400121737103</v>
      </c>
      <c r="AB6" s="122">
        <f>IF(OR($Q6="",$R6=""),"",_xlfn.BETA.INV(ABS(VLOOKUP($W$1,VLookups!$A$28:$B$29,2,FALSE)-AB$3),IF($K6="L",$R6,$Q6),IF($K6="L",$Q6,$R6),$D6,$F6))</f>
        <v>105.16414707623944</v>
      </c>
      <c r="AC6" s="121">
        <f>IF(OR($Q6="",$R6=""),"",_xlfn.BETA.INV(ABS(VLOOKUP($W$1,VLookups!$A$28:$B$29,2,FALSE)-AC$3),IF($K6="L",$R6,$Q6),IF($K6="L",$Q6,$R6),$D6,$F6))</f>
        <v>111.50517922738426</v>
      </c>
      <c r="AD6" s="122">
        <f>IF(OR($Q6="",$R6=""),"",_xlfn.BETA.INV(ABS(VLOOKUP($W$1,VLookups!$A$28:$B$29,2,FALSE)-AD$3),IF($K6="L",$R6,$Q6),IF($K6="L",$Q6,$R6),$D6,$F6))</f>
        <v>117.20047249381531</v>
      </c>
      <c r="AE6" s="121">
        <f>IF(OR($Q6="",$R6=""),"",_xlfn.BETA.INV(ABS(VLOOKUP($W$1,VLookups!$A$28:$B$29,2,FALSE)-AE$3),IF($K6="L",$R6,$Q6),IF($K6="L",$Q6,$R6),$D6,$F6))</f>
        <v>122.72071931788261</v>
      </c>
      <c r="AF6" s="122">
        <f>IF(OR($Q6="",$R6=""),"",_xlfn.BETA.INV(ABS(VLOOKUP($W$1,VLookups!$A$28:$B$29,2,FALSE)-AF$3),IF($K6="L",$R6,$Q6),IF($K6="L",$Q6,$R6),$D6,$F6))</f>
        <v>128.39758684409776</v>
      </c>
      <c r="AG6" s="121">
        <f>IF(OR($Q6="",$R6=""),"",_xlfn.BETA.INV(ABS(VLOOKUP($W$1,VLookups!$A$28:$B$29,2,FALSE)-AG$3),IF($K6="L",$R6,$Q6),IF($K6="L",$Q6,$R6),$D6,$F6))</f>
        <v>134.60437320108977</v>
      </c>
      <c r="AH6" s="122">
        <f>IF(OR($Q6="",$R6=""),"",_xlfn.BETA.INV(ABS(VLOOKUP($W$1,VLookups!$A$28:$B$29,2,FALSE)-AH$3),IF($K6="L",$R6,$Q6),IF($K6="L",$Q6,$R6),$D6,$F6))</f>
        <v>141.98286713115343</v>
      </c>
      <c r="AI6" s="121">
        <f>IF(OR($Q6="",$R6=""),"",_xlfn.BETA.INV(ABS(VLOOKUP($W$1,VLookups!$A$28:$B$29,2,FALSE)-AI$3),IF($K6="L",$R6,$Q6),IF($K6="L",$Q6,$R6),$D6,$F6))</f>
        <v>152.28434062539679</v>
      </c>
      <c r="AJ6" s="122">
        <f>IF(OR($Q6="",$R6=""),"",_xlfn.BETA.INV(ABS(VLOOKUP($W$1,VLookups!$A$28:$B$29,2,FALSE)-AJ$3),IF($K6="L",$R6,$Q6),IF($K6="L",$Q6,$R6),$D6,$F6))</f>
        <v>175.98314816516046</v>
      </c>
      <c r="AK6" s="17"/>
      <c r="AL6" s="208">
        <f t="shared" si="15"/>
        <v>1.8</v>
      </c>
      <c r="AM6" s="206">
        <f t="shared" si="16"/>
        <v>60</v>
      </c>
      <c r="AN6" s="190">
        <f t="shared" ref="AN6:CY6" si="121">IF(ISNONTEXT($AL6),AM6+$AL6,"")</f>
        <v>61.8</v>
      </c>
      <c r="AO6" s="190">
        <f t="shared" si="121"/>
        <v>63.599999999999994</v>
      </c>
      <c r="AP6" s="190">
        <f t="shared" si="121"/>
        <v>65.399999999999991</v>
      </c>
      <c r="AQ6" s="190">
        <f t="shared" si="121"/>
        <v>67.199999999999989</v>
      </c>
      <c r="AR6" s="190">
        <f t="shared" si="121"/>
        <v>68.999999999999986</v>
      </c>
      <c r="AS6" s="190">
        <f t="shared" si="121"/>
        <v>70.799999999999983</v>
      </c>
      <c r="AT6" s="190">
        <f t="shared" si="121"/>
        <v>72.59999999999998</v>
      </c>
      <c r="AU6" s="190">
        <f t="shared" si="121"/>
        <v>74.399999999999977</v>
      </c>
      <c r="AV6" s="190">
        <f t="shared" si="121"/>
        <v>76.199999999999974</v>
      </c>
      <c r="AW6" s="190">
        <f t="shared" si="121"/>
        <v>77.999999999999972</v>
      </c>
      <c r="AX6" s="190">
        <f t="shared" si="121"/>
        <v>79.799999999999969</v>
      </c>
      <c r="AY6" s="190">
        <f t="shared" si="121"/>
        <v>81.599999999999966</v>
      </c>
      <c r="AZ6" s="190">
        <f t="shared" si="121"/>
        <v>83.399999999999963</v>
      </c>
      <c r="BA6" s="190">
        <f t="shared" si="121"/>
        <v>85.19999999999996</v>
      </c>
      <c r="BB6" s="190">
        <f t="shared" si="121"/>
        <v>86.999999999999957</v>
      </c>
      <c r="BC6" s="190">
        <f t="shared" si="121"/>
        <v>88.799999999999955</v>
      </c>
      <c r="BD6" s="190">
        <f t="shared" si="121"/>
        <v>90.599999999999952</v>
      </c>
      <c r="BE6" s="190">
        <f t="shared" si="121"/>
        <v>92.399999999999949</v>
      </c>
      <c r="BF6" s="190">
        <f t="shared" si="121"/>
        <v>94.199999999999946</v>
      </c>
      <c r="BG6" s="190">
        <f t="shared" si="121"/>
        <v>95.999999999999943</v>
      </c>
      <c r="BH6" s="190">
        <f t="shared" si="121"/>
        <v>97.79999999999994</v>
      </c>
      <c r="BI6" s="190">
        <f t="shared" si="121"/>
        <v>99.599999999999937</v>
      </c>
      <c r="BJ6" s="190">
        <f t="shared" si="121"/>
        <v>101.39999999999993</v>
      </c>
      <c r="BK6" s="190">
        <f t="shared" si="121"/>
        <v>103.19999999999993</v>
      </c>
      <c r="BL6" s="190">
        <f t="shared" si="121"/>
        <v>104.99999999999993</v>
      </c>
      <c r="BM6" s="190">
        <f t="shared" si="121"/>
        <v>106.79999999999993</v>
      </c>
      <c r="BN6" s="190">
        <f t="shared" si="121"/>
        <v>108.59999999999992</v>
      </c>
      <c r="BO6" s="190">
        <f t="shared" si="121"/>
        <v>110.39999999999992</v>
      </c>
      <c r="BP6" s="190">
        <f t="shared" si="121"/>
        <v>112.19999999999992</v>
      </c>
      <c r="BQ6" s="190">
        <f t="shared" si="121"/>
        <v>113.99999999999991</v>
      </c>
      <c r="BR6" s="190">
        <f t="shared" si="121"/>
        <v>115.79999999999991</v>
      </c>
      <c r="BS6" s="190">
        <f t="shared" si="121"/>
        <v>117.59999999999991</v>
      </c>
      <c r="BT6" s="190">
        <f t="shared" si="121"/>
        <v>119.39999999999991</v>
      </c>
      <c r="BU6" s="190">
        <f t="shared" si="121"/>
        <v>121.1999999999999</v>
      </c>
      <c r="BV6" s="190">
        <f t="shared" si="121"/>
        <v>122.9999999999999</v>
      </c>
      <c r="BW6" s="190">
        <f t="shared" si="121"/>
        <v>124.7999999999999</v>
      </c>
      <c r="BX6" s="190">
        <f t="shared" si="121"/>
        <v>126.59999999999989</v>
      </c>
      <c r="BY6" s="190">
        <f t="shared" si="121"/>
        <v>128.39999999999989</v>
      </c>
      <c r="BZ6" s="190">
        <f t="shared" si="121"/>
        <v>130.1999999999999</v>
      </c>
      <c r="CA6" s="190">
        <f t="shared" si="121"/>
        <v>131.99999999999991</v>
      </c>
      <c r="CB6" s="190">
        <f t="shared" si="121"/>
        <v>133.79999999999993</v>
      </c>
      <c r="CC6" s="190">
        <f t="shared" si="121"/>
        <v>135.59999999999994</v>
      </c>
      <c r="CD6" s="190">
        <f t="shared" si="121"/>
        <v>137.39999999999995</v>
      </c>
      <c r="CE6" s="190">
        <f t="shared" si="121"/>
        <v>139.19999999999996</v>
      </c>
      <c r="CF6" s="190">
        <f t="shared" si="121"/>
        <v>140.99999999999997</v>
      </c>
      <c r="CG6" s="190">
        <f t="shared" si="121"/>
        <v>142.79999999999998</v>
      </c>
      <c r="CH6" s="190">
        <f t="shared" si="121"/>
        <v>144.6</v>
      </c>
      <c r="CI6" s="190">
        <f t="shared" si="121"/>
        <v>146.4</v>
      </c>
      <c r="CJ6" s="190">
        <f t="shared" si="121"/>
        <v>148.20000000000002</v>
      </c>
      <c r="CK6" s="190">
        <f t="shared" si="121"/>
        <v>150.00000000000003</v>
      </c>
      <c r="CL6" s="190">
        <f t="shared" si="121"/>
        <v>151.80000000000004</v>
      </c>
      <c r="CM6" s="190">
        <f t="shared" si="121"/>
        <v>153.60000000000005</v>
      </c>
      <c r="CN6" s="190">
        <f t="shared" si="121"/>
        <v>155.40000000000006</v>
      </c>
      <c r="CO6" s="190">
        <f t="shared" si="121"/>
        <v>157.20000000000007</v>
      </c>
      <c r="CP6" s="190">
        <f t="shared" si="121"/>
        <v>159.00000000000009</v>
      </c>
      <c r="CQ6" s="190">
        <f t="shared" si="121"/>
        <v>160.8000000000001</v>
      </c>
      <c r="CR6" s="190">
        <f t="shared" si="121"/>
        <v>162.60000000000011</v>
      </c>
      <c r="CS6" s="190">
        <f t="shared" si="121"/>
        <v>164.40000000000012</v>
      </c>
      <c r="CT6" s="190">
        <f t="shared" si="121"/>
        <v>166.20000000000013</v>
      </c>
      <c r="CU6" s="190">
        <f t="shared" si="121"/>
        <v>168.00000000000014</v>
      </c>
      <c r="CV6" s="190">
        <f t="shared" si="121"/>
        <v>169.80000000000015</v>
      </c>
      <c r="CW6" s="190">
        <f t="shared" si="121"/>
        <v>171.60000000000016</v>
      </c>
      <c r="CX6" s="190">
        <f t="shared" si="121"/>
        <v>173.40000000000018</v>
      </c>
      <c r="CY6" s="190">
        <f t="shared" si="121"/>
        <v>175.20000000000019</v>
      </c>
      <c r="CZ6" s="190">
        <f t="shared" ref="CZ6:EH6" si="122">IF(ISNONTEXT($AL6),CY6+$AL6,"")</f>
        <v>177.0000000000002</v>
      </c>
      <c r="DA6" s="190">
        <f t="shared" si="122"/>
        <v>178.80000000000021</v>
      </c>
      <c r="DB6" s="190">
        <f t="shared" si="122"/>
        <v>180.60000000000022</v>
      </c>
      <c r="DC6" s="190">
        <f t="shared" si="122"/>
        <v>182.40000000000023</v>
      </c>
      <c r="DD6" s="190">
        <f t="shared" si="122"/>
        <v>184.20000000000024</v>
      </c>
      <c r="DE6" s="190">
        <f t="shared" si="122"/>
        <v>186.00000000000026</v>
      </c>
      <c r="DF6" s="190">
        <f t="shared" si="122"/>
        <v>187.80000000000027</v>
      </c>
      <c r="DG6" s="190">
        <f t="shared" si="122"/>
        <v>189.60000000000028</v>
      </c>
      <c r="DH6" s="190">
        <f t="shared" si="122"/>
        <v>191.40000000000029</v>
      </c>
      <c r="DI6" s="190">
        <f t="shared" si="122"/>
        <v>193.2000000000003</v>
      </c>
      <c r="DJ6" s="190">
        <f t="shared" si="122"/>
        <v>195.00000000000031</v>
      </c>
      <c r="DK6" s="190">
        <f t="shared" si="122"/>
        <v>196.80000000000032</v>
      </c>
      <c r="DL6" s="190">
        <f t="shared" si="122"/>
        <v>198.60000000000034</v>
      </c>
      <c r="DM6" s="190">
        <f t="shared" si="122"/>
        <v>200.40000000000035</v>
      </c>
      <c r="DN6" s="190">
        <f t="shared" si="122"/>
        <v>202.20000000000036</v>
      </c>
      <c r="DO6" s="190">
        <f t="shared" si="122"/>
        <v>204.00000000000037</v>
      </c>
      <c r="DP6" s="190">
        <f t="shared" si="122"/>
        <v>205.80000000000038</v>
      </c>
      <c r="DQ6" s="190">
        <f t="shared" si="122"/>
        <v>207.60000000000039</v>
      </c>
      <c r="DR6" s="190">
        <f t="shared" si="122"/>
        <v>209.4000000000004</v>
      </c>
      <c r="DS6" s="190">
        <f t="shared" si="122"/>
        <v>211.20000000000041</v>
      </c>
      <c r="DT6" s="190">
        <f t="shared" si="122"/>
        <v>213.00000000000043</v>
      </c>
      <c r="DU6" s="190">
        <f t="shared" si="122"/>
        <v>214.80000000000044</v>
      </c>
      <c r="DV6" s="190">
        <f t="shared" si="122"/>
        <v>216.60000000000045</v>
      </c>
      <c r="DW6" s="190">
        <f t="shared" si="122"/>
        <v>218.40000000000046</v>
      </c>
      <c r="DX6" s="190">
        <f t="shared" si="122"/>
        <v>220.20000000000047</v>
      </c>
      <c r="DY6" s="190">
        <f t="shared" si="122"/>
        <v>222.00000000000048</v>
      </c>
      <c r="DZ6" s="190">
        <f t="shared" si="122"/>
        <v>223.80000000000049</v>
      </c>
      <c r="EA6" s="190">
        <f t="shared" si="122"/>
        <v>225.60000000000051</v>
      </c>
      <c r="EB6" s="190">
        <f t="shared" si="122"/>
        <v>227.40000000000052</v>
      </c>
      <c r="EC6" s="190">
        <f t="shared" si="122"/>
        <v>229.20000000000053</v>
      </c>
      <c r="ED6" s="190">
        <f t="shared" si="122"/>
        <v>231.00000000000054</v>
      </c>
      <c r="EE6" s="190">
        <f t="shared" si="122"/>
        <v>232.80000000000055</v>
      </c>
      <c r="EF6" s="190">
        <f t="shared" si="122"/>
        <v>234.60000000000056</v>
      </c>
      <c r="EG6" s="190">
        <f t="shared" si="122"/>
        <v>236.40000000000057</v>
      </c>
      <c r="EH6" s="190">
        <f t="shared" si="122"/>
        <v>238.20000000000059</v>
      </c>
      <c r="EI6" s="206">
        <f t="shared" si="19"/>
        <v>239.999</v>
      </c>
      <c r="EJ6" s="207">
        <f t="shared" si="20"/>
        <v>0</v>
      </c>
      <c r="EK6" s="207">
        <f t="shared" si="21"/>
        <v>8.9466403045852694E-8</v>
      </c>
      <c r="EL6" s="207">
        <f t="shared" si="22"/>
        <v>1.8476209900207678E-6</v>
      </c>
      <c r="EM6" s="207">
        <f t="shared" si="23"/>
        <v>1.0445626198386285E-5</v>
      </c>
      <c r="EN6" s="207">
        <f t="shared" si="24"/>
        <v>3.4725961870120713E-5</v>
      </c>
      <c r="EO6" s="207">
        <f t="shared" si="25"/>
        <v>8.626223233321321E-5</v>
      </c>
      <c r="EP6" s="207">
        <f t="shared" si="26"/>
        <v>1.781453680808841E-4</v>
      </c>
      <c r="EQ6" s="207">
        <f t="shared" si="27"/>
        <v>3.2376577858831529E-4</v>
      </c>
      <c r="ER6" s="207">
        <f t="shared" si="28"/>
        <v>5.3572092900997632E-4</v>
      </c>
      <c r="ES6" s="207">
        <f t="shared" si="29"/>
        <v>8.249109130440105E-4</v>
      </c>
      <c r="ET6" s="207">
        <f t="shared" si="30"/>
        <v>1.1998468361591845E-3</v>
      </c>
      <c r="EU6" s="207">
        <f t="shared" si="31"/>
        <v>1.6661740596196092E-3</v>
      </c>
      <c r="EV6" s="207">
        <f t="shared" si="32"/>
        <v>2.2263984054271347E-3</v>
      </c>
      <c r="EW6" s="207">
        <f t="shared" si="33"/>
        <v>2.8797950750976851E-3</v>
      </c>
      <c r="EX6" s="207">
        <f t="shared" si="34"/>
        <v>3.622475421441348E-3</v>
      </c>
      <c r="EY6" s="207">
        <f t="shared" si="35"/>
        <v>4.4475846522215009E-3</v>
      </c>
      <c r="EZ6" s="207">
        <f t="shared" si="36"/>
        <v>5.3456032486108428E-3</v>
      </c>
      <c r="FA6" s="207">
        <f t="shared" si="37"/>
        <v>6.3047257994545457E-3</v>
      </c>
      <c r="FB6" s="207">
        <f t="shared" si="38"/>
        <v>7.3112926890806481E-3</v>
      </c>
      <c r="FC6" s="207">
        <f t="shared" si="39"/>
        <v>8.3502523417003493E-3</v>
      </c>
      <c r="FD6" s="207">
        <f t="shared" si="40"/>
        <v>9.4056343037400205E-3</v>
      </c>
      <c r="FE6" s="207">
        <f t="shared" si="41"/>
        <v>1.0461016175491616E-2</v>
      </c>
      <c r="FF6" s="207">
        <f t="shared" si="42"/>
        <v>1.1499970164641793E-2</v>
      </c>
      <c r="FG6" s="207">
        <f t="shared" si="43"/>
        <v>1.2506477736915765E-2</v>
      </c>
      <c r="FH6" s="207">
        <f t="shared" si="44"/>
        <v>1.3465303417632798E-2</v>
      </c>
      <c r="FI6" s="207">
        <f t="shared" si="45"/>
        <v>1.4362321205609837E-2</v>
      </c>
      <c r="FJ6" s="207">
        <f t="shared" si="46"/>
        <v>1.5184789265620679E-2</v>
      </c>
      <c r="FK6" s="207">
        <f t="shared" si="47"/>
        <v>1.5921570547365673E-2</v>
      </c>
      <c r="FL6" s="207">
        <f t="shared" si="48"/>
        <v>1.6563298726850396E-2</v>
      </c>
      <c r="FM6" s="207">
        <f t="shared" si="49"/>
        <v>1.7102490376871914E-2</v>
      </c>
      <c r="FN6" s="207">
        <f t="shared" si="50"/>
        <v>1.7533605549502361E-2</v>
      </c>
      <c r="FO6" s="207">
        <f t="shared" si="51"/>
        <v>1.7853060002173331E-2</v>
      </c>
      <c r="FP6" s="207">
        <f t="shared" si="52"/>
        <v>1.8059193130870812E-2</v>
      </c>
      <c r="FQ6" s="207">
        <f t="shared" si="53"/>
        <v>1.8152196302388159E-2</v>
      </c>
      <c r="FR6" s="207">
        <f t="shared" si="54"/>
        <v>1.8134006717828818E-2</v>
      </c>
      <c r="FS6" s="207">
        <f t="shared" si="55"/>
        <v>1.8008172208208158E-2</v>
      </c>
      <c r="FT6" s="207">
        <f t="shared" si="56"/>
        <v>1.7779692477501947E-2</v>
      </c>
      <c r="FU6" s="207">
        <f t="shared" si="57"/>
        <v>1.7454842286652204E-2</v>
      </c>
      <c r="FV6" s="207">
        <f t="shared" si="58"/>
        <v>1.7040981931734249E-2</v>
      </c>
      <c r="FW6" s="207">
        <f t="shared" si="59"/>
        <v>1.6546360128326217E-2</v>
      </c>
      <c r="FX6" s="207">
        <f t="shared" si="60"/>
        <v>1.5979914089219921E-2</v>
      </c>
      <c r="FY6" s="207">
        <f t="shared" si="61"/>
        <v>1.5351071190395617E-2</v>
      </c>
      <c r="FZ6" s="207">
        <f t="shared" si="62"/>
        <v>1.4669556176223236E-2</v>
      </c>
      <c r="GA6" s="207">
        <f t="shared" si="63"/>
        <v>1.3945207373741386E-2</v>
      </c>
      <c r="GB6" s="207">
        <f t="shared" si="64"/>
        <v>1.318780488112139E-2</v>
      </c>
      <c r="GC6" s="207">
        <f t="shared" si="65"/>
        <v>1.2406913179418836E-2</v>
      </c>
      <c r="GD6" s="207">
        <f t="shared" si="66"/>
        <v>1.1611740100629556E-2</v>
      </c>
      <c r="GE6" s="207">
        <f t="shared" si="67"/>
        <v>1.0811013578860709E-2</v>
      </c>
      <c r="GF6" s="207">
        <f t="shared" si="68"/>
        <v>1.001287712382945E-2</v>
      </c>
      <c r="GG6" s="207">
        <f t="shared" si="69"/>
        <v>9.2248044944168456E-3</v>
      </c>
      <c r="GH6" s="207">
        <f t="shared" si="70"/>
        <v>8.4535336209314946E-3</v>
      </c>
      <c r="GI6" s="207">
        <f t="shared" si="71"/>
        <v>7.7050194331990786E-3</v>
      </c>
      <c r="GJ6" s="207">
        <f t="shared" si="72"/>
        <v>6.9844049015818695E-3</v>
      </c>
      <c r="GK6" s="207">
        <f t="shared" si="73"/>
        <v>6.296009292450111E-3</v>
      </c>
      <c r="GL6" s="207">
        <f t="shared" si="74"/>
        <v>5.6433323803565336E-3</v>
      </c>
      <c r="GM6" s="207">
        <f t="shared" si="75"/>
        <v>5.0290731471221393E-3</v>
      </c>
      <c r="GN6" s="207">
        <f t="shared" si="76"/>
        <v>4.4551613332522713E-3</v>
      </c>
      <c r="GO6" s="207">
        <f t="shared" si="77"/>
        <v>3.9228000887714786E-3</v>
      </c>
      <c r="GP6" s="207">
        <f t="shared" si="78"/>
        <v>3.432517897161124E-3</v>
      </c>
      <c r="GQ6" s="207">
        <f t="shared" si="79"/>
        <v>2.9842279154069992E-3</v>
      </c>
      <c r="GR6" s="207">
        <f t="shared" si="80"/>
        <v>2.5772928824428038E-3</v>
      </c>
      <c r="GS6" s="207">
        <f t="shared" si="81"/>
        <v>2.2105937942357807E-3</v>
      </c>
      <c r="GT6" s="207">
        <f t="shared" si="82"/>
        <v>1.8826006227218406E-3</v>
      </c>
      <c r="GU6" s="207">
        <f t="shared" si="83"/>
        <v>1.5914434637433867E-3</v>
      </c>
      <c r="GV6" s="207">
        <f t="shared" si="84"/>
        <v>1.3349826318155825E-3</v>
      </c>
      <c r="GW6" s="207">
        <f t="shared" si="85"/>
        <v>1.1108763725165556E-3</v>
      </c>
      <c r="GX6" s="207">
        <f t="shared" si="86"/>
        <v>9.1664503205056208E-4</v>
      </c>
      <c r="GY6" s="207">
        <f t="shared" si="87"/>
        <v>7.4973070354179036E-4</v>
      </c>
      <c r="GZ6" s="207">
        <f t="shared" si="88"/>
        <v>6.0755155641485138E-4</v>
      </c>
      <c r="HA6" s="207">
        <f t="shared" si="89"/>
        <v>4.8755024446888481E-4</v>
      </c>
      <c r="HB6" s="207">
        <f t="shared" si="90"/>
        <v>3.8723597581503375E-4</v>
      </c>
      <c r="HC6" s="207">
        <f t="shared" si="91"/>
        <v>3.042200098356791E-4</v>
      </c>
      <c r="HD6" s="207">
        <f t="shared" si="92"/>
        <v>2.3624451916408931E-4</v>
      </c>
      <c r="HE6" s="207">
        <f t="shared" si="93"/>
        <v>1.8120491516161009E-4</v>
      </c>
      <c r="HF6" s="207">
        <f t="shared" si="94"/>
        <v>1.3716588067830938E-4</v>
      </c>
      <c r="HG6" s="207">
        <f t="shared" si="95"/>
        <v>1.0237148165736151E-4</v>
      </c>
      <c r="HH6" s="207">
        <f t="shared" si="96"/>
        <v>7.524983749337719E-5</v>
      </c>
      <c r="HI6" s="207">
        <f t="shared" si="97"/>
        <v>5.441291758901167E-5</v>
      </c>
      <c r="HJ6" s="207">
        <f t="shared" si="98"/>
        <v>3.8652097397022165E-5</v>
      </c>
      <c r="HK6" s="207">
        <f t="shared" si="99"/>
        <v>2.6930151035687901E-5</v>
      </c>
      <c r="HL6" s="207">
        <f t="shared" si="100"/>
        <v>1.8370379499490808E-5</v>
      </c>
      <c r="HM6" s="207">
        <f t="shared" si="101"/>
        <v>1.2243574247903823E-5</v>
      </c>
      <c r="HN6" s="207">
        <f t="shared" si="102"/>
        <v>7.9534967394514519E-6</v>
      </c>
      <c r="HO6" s="207">
        <f t="shared" si="103"/>
        <v>5.0215169595901536E-6</v>
      </c>
      <c r="HP6" s="207">
        <f t="shared" si="104"/>
        <v>3.0710002860464567E-6</v>
      </c>
      <c r="HQ6" s="207">
        <f t="shared" si="105"/>
        <v>1.8119646593786836E-6</v>
      </c>
      <c r="HR6" s="207">
        <f t="shared" si="106"/>
        <v>1.0264518396502447E-6</v>
      </c>
      <c r="HS6" s="207">
        <f t="shared" si="107"/>
        <v>5.5497067234671917E-7</v>
      </c>
      <c r="HT6" s="207">
        <f t="shared" si="108"/>
        <v>2.8428010345447257E-7</v>
      </c>
      <c r="HU6" s="207">
        <f t="shared" si="109"/>
        <v>1.3668863986575958E-7</v>
      </c>
      <c r="HV6" s="207">
        <f t="shared" si="110"/>
        <v>6.0958534581055563E-8</v>
      </c>
      <c r="HW6" s="207">
        <f t="shared" si="111"/>
        <v>2.4820588593608646E-8</v>
      </c>
      <c r="HX6" s="207">
        <f t="shared" si="112"/>
        <v>9.032299538818255E-9</v>
      </c>
      <c r="HY6" s="207">
        <f t="shared" si="113"/>
        <v>2.851010746548241E-9</v>
      </c>
      <c r="HZ6" s="207">
        <f t="shared" si="114"/>
        <v>7.4710186468911261E-10</v>
      </c>
      <c r="IA6" s="207">
        <f t="shared" si="115"/>
        <v>1.5185513720756351E-10</v>
      </c>
      <c r="IB6" s="207">
        <f t="shared" si="116"/>
        <v>2.1365039315955059E-11</v>
      </c>
      <c r="IC6" s="207">
        <f t="shared" si="117"/>
        <v>1.6807662638977848E-12</v>
      </c>
      <c r="ID6" s="207">
        <f t="shared" si="118"/>
        <v>4.5785770526489647E-14</v>
      </c>
      <c r="IE6" s="207">
        <f t="shared" si="119"/>
        <v>9.3605550429099183E-17</v>
      </c>
      <c r="IF6" s="207">
        <f t="shared" si="120"/>
        <v>4.9371897923597239E-46</v>
      </c>
    </row>
    <row r="7" spans="1:241" x14ac:dyDescent="0.25">
      <c r="A7" s="22">
        <v>4</v>
      </c>
      <c r="B7" s="144">
        <v>-0.1</v>
      </c>
      <c r="C7" s="135"/>
      <c r="D7" s="110">
        <f t="shared" si="10"/>
        <v>108</v>
      </c>
      <c r="E7" s="124">
        <v>120</v>
      </c>
      <c r="F7" s="110">
        <f t="shared" si="11"/>
        <v>180</v>
      </c>
      <c r="G7" s="135"/>
      <c r="H7" s="145">
        <v>0.5</v>
      </c>
      <c r="I7" s="119">
        <f t="shared" si="12"/>
        <v>1</v>
      </c>
      <c r="J7" s="23">
        <f t="shared" si="13"/>
        <v>16.666666666666664</v>
      </c>
      <c r="K7" s="24" t="str">
        <f t="shared" si="14"/>
        <v>R</v>
      </c>
      <c r="L7" s="25" t="str">
        <f>IF(J7="","",IF(OR($J7&lt;Skew!$B$1,$J7=Skew!$B$1),IF($J7&gt;Skew!$C$1,Skew!$A$1,IF($J7&gt;Skew!$C$2,Skew!$A$2,IF($J7&gt;Skew!$C$3,Skew!$A$3,IF($J7&gt;Skew!$C$4,Skew!$A$4,IF($J7&gt;Skew!$C$5,Skew!$A$5,IF($J7&gt;Skew!$C$6,Skew!$A$6,IF($J7&gt;Skew!$C$7,Skew!$A$7,IF($J7&gt;Skew!$C$8,Skew!$A$8,IF($J7&gt;Skew!$C$9,Skew!$A$9,IF($J7&gt;Skew!$C$10,Skew!$A$10,IF($J7&gt;Skew!$C$11,Skew!$A$11,IF($J7&gt;Skew!$C$12,Skew!$A$12,IF($J7&gt;Skew!$C$13,Skew!$A$13,IF($J7&gt;Skew!$C$14,Skew!$A$14,Skew!$A$15)
)))))))))))))))</f>
        <v>High skew</v>
      </c>
      <c r="M7" s="24">
        <f>IF(J7="","",MATCH(L7,Skew!$A$1:$A$15,0))</f>
        <v>9</v>
      </c>
      <c r="N7" s="24">
        <f t="shared" si="0"/>
        <v>144</v>
      </c>
      <c r="O7" s="26" t="s">
        <v>26</v>
      </c>
      <c r="P7" s="24">
        <f>IF(OR(J7="",O7=""),"",MATCH(O7,Confidence!$A$1:$A$10,0))</f>
        <v>4</v>
      </c>
      <c r="Q7" s="27">
        <f t="shared" si="1"/>
        <v>2.2000000000000002</v>
      </c>
      <c r="R7" s="27">
        <f t="shared" si="2"/>
        <v>7</v>
      </c>
      <c r="S7" s="24"/>
      <c r="T7" s="111">
        <f t="shared" si="3"/>
        <v>125.2152</v>
      </c>
      <c r="U7" s="111">
        <f t="shared" si="4"/>
        <v>9.6191999999999993</v>
      </c>
      <c r="V7" s="39">
        <f t="shared" si="5"/>
        <v>92.529008639999986</v>
      </c>
      <c r="W7" s="124">
        <v>150</v>
      </c>
      <c r="X7" s="218">
        <f>IF(AND(D7&gt;0,E7&gt;0,F7&gt;0,Q7&gt;0,R7&gt;0,W7&gt;0,NOT(O7="")),ABS(VLOOKUP($W$1,VLookups!$A$28:$B$29,2,FALSE)-_xlfn.BETA.DIST(W7,IF(K7="L",R7,Q7),IF(K7="L",Q7,R7),TRUE,D7,F7)),"")</f>
        <v>0.98586192458694988</v>
      </c>
      <c r="Y7" s="121">
        <f>IF(OR($Q7="",$R7=""),"",_xlfn.BETA.INV(ABS(VLOOKUP($W$1,VLookups!$A$28:$B$29,2,FALSE)-Y$3),IF($K7="L",$R7,$Q7),IF($K7="L",$Q7,$R7),$D7,$F7))</f>
        <v>112.04862186098889</v>
      </c>
      <c r="Z7" s="122">
        <f>IF(OR($Q7="",$R7=""),"",_xlfn.BETA.INV(ABS(VLOOKUP($W$1,VLookups!$A$28:$B$29,2,FALSE)-Z$3),IF($K7="L",$R7,$Q7),IF($K7="L",$Q7,$R7),$D7,$F7))</f>
        <v>143.20217314772637</v>
      </c>
      <c r="AA7" s="121">
        <f>IF(OR($Q7="",$R7=""),"",_xlfn.BETA.INV(ABS(VLOOKUP($W$1,VLookups!$A$28:$B$29,2,FALSE)-AA$3),IF($K7="L",$R7,$Q7),IF($K7="L",$Q7,$R7),$D7,$F7))</f>
        <v>113.81427680781911</v>
      </c>
      <c r="AB7" s="122">
        <f>IF(OR($Q7="",$R7=""),"",_xlfn.BETA.INV(ABS(VLOOKUP($W$1,VLookups!$A$28:$B$29,2,FALSE)-AB$3),IF($K7="L",$R7,$Q7),IF($K7="L",$Q7,$R7),$D7,$F7))</f>
        <v>116.57870657277279</v>
      </c>
      <c r="AC7" s="121">
        <f>IF(OR($Q7="",$R7=""),"",_xlfn.BETA.INV(ABS(VLOOKUP($W$1,VLookups!$A$28:$B$29,2,FALSE)-AC$3),IF($K7="L",$R7,$Q7),IF($K7="L",$Q7,$R7),$D7,$F7))</f>
        <v>119.0129602819388</v>
      </c>
      <c r="AD7" s="122">
        <f>IF(OR($Q7="",$R7=""),"",_xlfn.BETA.INV(ABS(VLOOKUP($W$1,VLookups!$A$28:$B$29,2,FALSE)-AD$3),IF($K7="L",$R7,$Q7),IF($K7="L",$Q7,$R7),$D7,$F7))</f>
        <v>121.38020465768506</v>
      </c>
      <c r="AE7" s="121">
        <f>IF(OR($Q7="",$R7=""),"",_xlfn.BETA.INV(ABS(VLOOKUP($W$1,VLookups!$A$28:$B$29,2,FALSE)-AE$3),IF($K7="L",$R7,$Q7),IF($K7="L",$Q7,$R7),$D7,$F7))</f>
        <v>123.81883301408104</v>
      </c>
      <c r="AF7" s="122">
        <f>IF(OR($Q7="",$R7=""),"",_xlfn.BETA.INV(ABS(VLOOKUP($W$1,VLookups!$A$28:$B$29,2,FALSE)-AF$3),IF($K7="L",$R7,$Q7),IF($K7="L",$Q7,$R7),$D7,$F7))</f>
        <v>126.45688453736392</v>
      </c>
      <c r="AG7" s="121">
        <f>IF(OR($Q7="",$R7=""),"",_xlfn.BETA.INV(ABS(VLOOKUP($W$1,VLookups!$A$28:$B$29,2,FALSE)-AG$3),IF($K7="L",$R7,$Q7),IF($K7="L",$Q7,$R7),$D7,$F7))</f>
        <v>129.47232166577152</v>
      </c>
      <c r="AH7" s="122">
        <f>IF(OR($Q7="",$R7=""),"",_xlfn.BETA.INV(ABS(VLOOKUP($W$1,VLookups!$A$28:$B$29,2,FALSE)-AH$3),IF($K7="L",$R7,$Q7),IF($K7="L",$Q7,$R7),$D7,$F7))</f>
        <v>133.2067433733223</v>
      </c>
      <c r="AI7" s="121">
        <f>IF(OR($Q7="",$R7=""),"",_xlfn.BETA.INV(ABS(VLOOKUP($W$1,VLookups!$A$28:$B$29,2,FALSE)-AI$3),IF($K7="L",$R7,$Q7),IF($K7="L",$Q7,$R7),$D7,$F7))</f>
        <v>138.63156920716821</v>
      </c>
      <c r="AJ7" s="122">
        <f>IF(OR($Q7="",$R7=""),"",_xlfn.BETA.INV(ABS(VLOOKUP($W$1,VLookups!$A$28:$B$29,2,FALSE)-AJ$3),IF($K7="L",$R7,$Q7),IF($K7="L",$Q7,$R7),$D7,$F7))</f>
        <v>151.59422370835526</v>
      </c>
      <c r="AK7" s="17"/>
      <c r="AL7" s="208">
        <f t="shared" si="15"/>
        <v>0.72</v>
      </c>
      <c r="AM7" s="206">
        <f t="shared" si="16"/>
        <v>108</v>
      </c>
      <c r="AN7" s="190">
        <f t="shared" ref="AN7:CY7" si="123">IF(ISNONTEXT($AL7),AM7+$AL7,"")</f>
        <v>108.72</v>
      </c>
      <c r="AO7" s="190">
        <f t="shared" si="123"/>
        <v>109.44</v>
      </c>
      <c r="AP7" s="190">
        <f t="shared" si="123"/>
        <v>110.16</v>
      </c>
      <c r="AQ7" s="190">
        <f t="shared" si="123"/>
        <v>110.88</v>
      </c>
      <c r="AR7" s="190">
        <f t="shared" si="123"/>
        <v>111.6</v>
      </c>
      <c r="AS7" s="190">
        <f t="shared" si="123"/>
        <v>112.32</v>
      </c>
      <c r="AT7" s="190">
        <f t="shared" si="123"/>
        <v>113.03999999999999</v>
      </c>
      <c r="AU7" s="190">
        <f t="shared" si="123"/>
        <v>113.75999999999999</v>
      </c>
      <c r="AV7" s="190">
        <f t="shared" si="123"/>
        <v>114.47999999999999</v>
      </c>
      <c r="AW7" s="190">
        <f t="shared" si="123"/>
        <v>115.19999999999999</v>
      </c>
      <c r="AX7" s="190">
        <f t="shared" si="123"/>
        <v>115.91999999999999</v>
      </c>
      <c r="AY7" s="190">
        <f t="shared" si="123"/>
        <v>116.63999999999999</v>
      </c>
      <c r="AZ7" s="190">
        <f t="shared" si="123"/>
        <v>117.35999999999999</v>
      </c>
      <c r="BA7" s="190">
        <f t="shared" si="123"/>
        <v>118.07999999999998</v>
      </c>
      <c r="BB7" s="190">
        <f t="shared" si="123"/>
        <v>118.79999999999998</v>
      </c>
      <c r="BC7" s="190">
        <f t="shared" si="123"/>
        <v>119.51999999999998</v>
      </c>
      <c r="BD7" s="190">
        <f t="shared" si="123"/>
        <v>120.23999999999998</v>
      </c>
      <c r="BE7" s="190">
        <f t="shared" si="123"/>
        <v>120.95999999999998</v>
      </c>
      <c r="BF7" s="190">
        <f t="shared" si="123"/>
        <v>121.67999999999998</v>
      </c>
      <c r="BG7" s="190">
        <f t="shared" si="123"/>
        <v>122.39999999999998</v>
      </c>
      <c r="BH7" s="190">
        <f t="shared" si="123"/>
        <v>123.11999999999998</v>
      </c>
      <c r="BI7" s="190">
        <f t="shared" si="123"/>
        <v>123.83999999999997</v>
      </c>
      <c r="BJ7" s="190">
        <f t="shared" si="123"/>
        <v>124.55999999999997</v>
      </c>
      <c r="BK7" s="190">
        <f t="shared" si="123"/>
        <v>125.27999999999997</v>
      </c>
      <c r="BL7" s="190">
        <f t="shared" si="123"/>
        <v>125.99999999999997</v>
      </c>
      <c r="BM7" s="190">
        <f t="shared" si="123"/>
        <v>126.71999999999997</v>
      </c>
      <c r="BN7" s="190">
        <f t="shared" si="123"/>
        <v>127.43999999999997</v>
      </c>
      <c r="BO7" s="190">
        <f t="shared" si="123"/>
        <v>128.15999999999997</v>
      </c>
      <c r="BP7" s="190">
        <f t="shared" si="123"/>
        <v>128.87999999999997</v>
      </c>
      <c r="BQ7" s="190">
        <f t="shared" si="123"/>
        <v>129.59999999999997</v>
      </c>
      <c r="BR7" s="190">
        <f t="shared" si="123"/>
        <v>130.31999999999996</v>
      </c>
      <c r="BS7" s="190">
        <f t="shared" si="123"/>
        <v>131.03999999999996</v>
      </c>
      <c r="BT7" s="190">
        <f t="shared" si="123"/>
        <v>131.75999999999996</v>
      </c>
      <c r="BU7" s="190">
        <f t="shared" si="123"/>
        <v>132.47999999999996</v>
      </c>
      <c r="BV7" s="190">
        <f t="shared" si="123"/>
        <v>133.19999999999996</v>
      </c>
      <c r="BW7" s="190">
        <f t="shared" si="123"/>
        <v>133.91999999999996</v>
      </c>
      <c r="BX7" s="190">
        <f t="shared" si="123"/>
        <v>134.63999999999996</v>
      </c>
      <c r="BY7" s="190">
        <f t="shared" si="123"/>
        <v>135.35999999999996</v>
      </c>
      <c r="BZ7" s="190">
        <f t="shared" si="123"/>
        <v>136.07999999999996</v>
      </c>
      <c r="CA7" s="190">
        <f t="shared" si="123"/>
        <v>136.79999999999995</v>
      </c>
      <c r="CB7" s="190">
        <f t="shared" si="123"/>
        <v>137.51999999999995</v>
      </c>
      <c r="CC7" s="190">
        <f t="shared" si="123"/>
        <v>138.23999999999995</v>
      </c>
      <c r="CD7" s="190">
        <f t="shared" si="123"/>
        <v>138.95999999999995</v>
      </c>
      <c r="CE7" s="190">
        <f t="shared" si="123"/>
        <v>139.67999999999995</v>
      </c>
      <c r="CF7" s="190">
        <f t="shared" si="123"/>
        <v>140.39999999999995</v>
      </c>
      <c r="CG7" s="190">
        <f t="shared" si="123"/>
        <v>141.11999999999995</v>
      </c>
      <c r="CH7" s="190">
        <f t="shared" si="123"/>
        <v>141.83999999999995</v>
      </c>
      <c r="CI7" s="190">
        <f t="shared" si="123"/>
        <v>142.55999999999995</v>
      </c>
      <c r="CJ7" s="190">
        <f t="shared" si="123"/>
        <v>143.27999999999994</v>
      </c>
      <c r="CK7" s="190">
        <f t="shared" si="123"/>
        <v>143.99999999999994</v>
      </c>
      <c r="CL7" s="190">
        <f t="shared" si="123"/>
        <v>144.71999999999994</v>
      </c>
      <c r="CM7" s="190">
        <f t="shared" si="123"/>
        <v>145.43999999999994</v>
      </c>
      <c r="CN7" s="190">
        <f t="shared" si="123"/>
        <v>146.15999999999994</v>
      </c>
      <c r="CO7" s="190">
        <f t="shared" si="123"/>
        <v>146.87999999999994</v>
      </c>
      <c r="CP7" s="190">
        <f t="shared" si="123"/>
        <v>147.59999999999994</v>
      </c>
      <c r="CQ7" s="190">
        <f t="shared" si="123"/>
        <v>148.31999999999994</v>
      </c>
      <c r="CR7" s="190">
        <f t="shared" si="123"/>
        <v>149.03999999999994</v>
      </c>
      <c r="CS7" s="190">
        <f t="shared" si="123"/>
        <v>149.75999999999993</v>
      </c>
      <c r="CT7" s="190">
        <f t="shared" si="123"/>
        <v>150.47999999999993</v>
      </c>
      <c r="CU7" s="190">
        <f t="shared" si="123"/>
        <v>151.19999999999993</v>
      </c>
      <c r="CV7" s="190">
        <f t="shared" si="123"/>
        <v>151.91999999999993</v>
      </c>
      <c r="CW7" s="190">
        <f t="shared" si="123"/>
        <v>152.63999999999993</v>
      </c>
      <c r="CX7" s="190">
        <f t="shared" si="123"/>
        <v>153.35999999999993</v>
      </c>
      <c r="CY7" s="190">
        <f t="shared" si="123"/>
        <v>154.07999999999993</v>
      </c>
      <c r="CZ7" s="190">
        <f t="shared" ref="CZ7:EH7" si="124">IF(ISNONTEXT($AL7),CY7+$AL7,"")</f>
        <v>154.79999999999993</v>
      </c>
      <c r="DA7" s="190">
        <f t="shared" si="124"/>
        <v>155.51999999999992</v>
      </c>
      <c r="DB7" s="190">
        <f t="shared" si="124"/>
        <v>156.23999999999992</v>
      </c>
      <c r="DC7" s="190">
        <f t="shared" si="124"/>
        <v>156.95999999999992</v>
      </c>
      <c r="DD7" s="190">
        <f t="shared" si="124"/>
        <v>157.67999999999992</v>
      </c>
      <c r="DE7" s="190">
        <f t="shared" si="124"/>
        <v>158.39999999999992</v>
      </c>
      <c r="DF7" s="190">
        <f t="shared" si="124"/>
        <v>159.11999999999992</v>
      </c>
      <c r="DG7" s="190">
        <f t="shared" si="124"/>
        <v>159.83999999999992</v>
      </c>
      <c r="DH7" s="190">
        <f t="shared" si="124"/>
        <v>160.55999999999992</v>
      </c>
      <c r="DI7" s="190">
        <f t="shared" si="124"/>
        <v>161.27999999999992</v>
      </c>
      <c r="DJ7" s="190">
        <f t="shared" si="124"/>
        <v>161.99999999999991</v>
      </c>
      <c r="DK7" s="190">
        <f t="shared" si="124"/>
        <v>162.71999999999991</v>
      </c>
      <c r="DL7" s="190">
        <f t="shared" si="124"/>
        <v>163.43999999999991</v>
      </c>
      <c r="DM7" s="190">
        <f t="shared" si="124"/>
        <v>164.15999999999991</v>
      </c>
      <c r="DN7" s="190">
        <f t="shared" si="124"/>
        <v>164.87999999999991</v>
      </c>
      <c r="DO7" s="190">
        <f t="shared" si="124"/>
        <v>165.59999999999991</v>
      </c>
      <c r="DP7" s="190">
        <f t="shared" si="124"/>
        <v>166.31999999999991</v>
      </c>
      <c r="DQ7" s="190">
        <f t="shared" si="124"/>
        <v>167.03999999999991</v>
      </c>
      <c r="DR7" s="190">
        <f t="shared" si="124"/>
        <v>167.75999999999991</v>
      </c>
      <c r="DS7" s="190">
        <f t="shared" si="124"/>
        <v>168.4799999999999</v>
      </c>
      <c r="DT7" s="190">
        <f t="shared" si="124"/>
        <v>169.1999999999999</v>
      </c>
      <c r="DU7" s="190">
        <f t="shared" si="124"/>
        <v>169.9199999999999</v>
      </c>
      <c r="DV7" s="190">
        <f t="shared" si="124"/>
        <v>170.6399999999999</v>
      </c>
      <c r="DW7" s="190">
        <f t="shared" si="124"/>
        <v>171.3599999999999</v>
      </c>
      <c r="DX7" s="190">
        <f t="shared" si="124"/>
        <v>172.0799999999999</v>
      </c>
      <c r="DY7" s="190">
        <f t="shared" si="124"/>
        <v>172.7999999999999</v>
      </c>
      <c r="DZ7" s="190">
        <f t="shared" si="124"/>
        <v>173.5199999999999</v>
      </c>
      <c r="EA7" s="190">
        <f t="shared" si="124"/>
        <v>174.2399999999999</v>
      </c>
      <c r="EB7" s="190">
        <f t="shared" si="124"/>
        <v>174.95999999999989</v>
      </c>
      <c r="EC7" s="190">
        <f t="shared" si="124"/>
        <v>175.67999999999989</v>
      </c>
      <c r="ED7" s="190">
        <f t="shared" si="124"/>
        <v>176.39999999999989</v>
      </c>
      <c r="EE7" s="190">
        <f t="shared" si="124"/>
        <v>177.11999999999989</v>
      </c>
      <c r="EF7" s="190">
        <f t="shared" si="124"/>
        <v>177.83999999999989</v>
      </c>
      <c r="EG7" s="190">
        <f t="shared" si="124"/>
        <v>178.55999999999989</v>
      </c>
      <c r="EH7" s="190">
        <f t="shared" si="124"/>
        <v>179.27999999999989</v>
      </c>
      <c r="EI7" s="206">
        <f t="shared" si="19"/>
        <v>179.999</v>
      </c>
      <c r="EJ7" s="207">
        <f t="shared" si="20"/>
        <v>0</v>
      </c>
      <c r="EK7" s="207">
        <f t="shared" si="21"/>
        <v>4.0692044073599156E-3</v>
      </c>
      <c r="EL7" s="207">
        <f t="shared" si="22"/>
        <v>8.7961127499132027E-3</v>
      </c>
      <c r="EM7" s="207">
        <f t="shared" si="23"/>
        <v>1.3454707161500171E-2</v>
      </c>
      <c r="EN7" s="207">
        <f t="shared" si="24"/>
        <v>1.7856557083456764E-2</v>
      </c>
      <c r="EO7" s="207">
        <f t="shared" si="25"/>
        <v>2.1918154077826268E-2</v>
      </c>
      <c r="EP7" s="207">
        <f t="shared" si="26"/>
        <v>2.5600412353780178E-2</v>
      </c>
      <c r="EQ7" s="207">
        <f t="shared" si="27"/>
        <v>2.8887747405657044E-2</v>
      </c>
      <c r="ER7" s="207">
        <f t="shared" si="28"/>
        <v>3.1778492183875039E-2</v>
      </c>
      <c r="ES7" s="207">
        <f t="shared" si="29"/>
        <v>3.4279754570017688E-2</v>
      </c>
      <c r="ET7" s="207">
        <f t="shared" si="30"/>
        <v>3.6404359567395642E-2</v>
      </c>
      <c r="EU7" s="207">
        <f t="shared" si="31"/>
        <v>3.8168896186333533E-2</v>
      </c>
      <c r="EV7" s="207">
        <f t="shared" si="32"/>
        <v>3.95924034919235E-2</v>
      </c>
      <c r="EW7" s="207">
        <f t="shared" si="33"/>
        <v>4.0695452056162214E-2</v>
      </c>
      <c r="EX7" s="207">
        <f t="shared" si="34"/>
        <v>4.1499483247472629E-2</v>
      </c>
      <c r="EY7" s="207">
        <f t="shared" si="35"/>
        <v>4.2026323942897688E-2</v>
      </c>
      <c r="EZ7" s="207">
        <f t="shared" si="36"/>
        <v>4.2297824817642153E-2</v>
      </c>
      <c r="FA7" s="207">
        <f t="shared" si="37"/>
        <v>4.2335588239786323E-2</v>
      </c>
      <c r="FB7" s="207">
        <f t="shared" si="38"/>
        <v>4.2160762725965702E-2</v>
      </c>
      <c r="FC7" s="207">
        <f t="shared" si="39"/>
        <v>4.1793887854648652E-2</v>
      </c>
      <c r="FD7" s="207">
        <f t="shared" si="40"/>
        <v>4.1254778089267599E-2</v>
      </c>
      <c r="FE7" s="207">
        <f t="shared" si="41"/>
        <v>4.0562437040460302E-2</v>
      </c>
      <c r="FF7" s="207">
        <f t="shared" si="42"/>
        <v>3.9734995828104525E-2</v>
      </c>
      <c r="FG7" s="207">
        <f t="shared" si="43"/>
        <v>3.8789670713741252E-2</v>
      </c>
      <c r="FH7" s="207">
        <f t="shared" si="44"/>
        <v>3.7742736265294917E-2</v>
      </c>
      <c r="FI7" s="207">
        <f t="shared" si="45"/>
        <v>3.6609511119152602E-2</v>
      </c>
      <c r="FJ7" s="207">
        <f t="shared" si="46"/>
        <v>3.5404354005509404E-2</v>
      </c>
      <c r="FK7" s="207">
        <f t="shared" si="47"/>
        <v>3.4140668159143038E-2</v>
      </c>
      <c r="FL7" s="207">
        <f t="shared" si="48"/>
        <v>3.2830912589005085E-2</v>
      </c>
      <c r="FM7" s="207">
        <f t="shared" si="49"/>
        <v>3.1486618953805778E-2</v>
      </c>
      <c r="FN7" s="207">
        <f t="shared" si="50"/>
        <v>3.0118413006681659E-2</v>
      </c>
      <c r="FO7" s="207">
        <f t="shared" si="51"/>
        <v>2.8736039744145028E-2</v>
      </c>
      <c r="FP7" s="207">
        <f t="shared" si="52"/>
        <v>2.7348391533081291E-2</v>
      </c>
      <c r="FQ7" s="207">
        <f t="shared" si="53"/>
        <v>2.5963538602165624E-2</v>
      </c>
      <c r="FR7" s="207">
        <f t="shared" si="54"/>
        <v>2.4588761376376077E-2</v>
      </c>
      <c r="FS7" s="207">
        <f t="shared" si="55"/>
        <v>2.3230584209566665E-2</v>
      </c>
      <c r="FT7" s="207">
        <f t="shared" si="56"/>
        <v>2.1894810133593675E-2</v>
      </c>
      <c r="FU7" s="207">
        <f t="shared" si="57"/>
        <v>2.0586556295779754E-2</v>
      </c>
      <c r="FV7" s="207">
        <f t="shared" si="58"/>
        <v>1.9310289801507265E-2</v>
      </c>
      <c r="FW7" s="207">
        <f t="shared" si="59"/>
        <v>1.8069863716988668E-2</v>
      </c>
      <c r="FX7" s="207">
        <f t="shared" si="60"/>
        <v>1.6868553019979061E-2</v>
      </c>
      <c r="FY7" s="207">
        <f t="shared" si="61"/>
        <v>1.5709090314337634E-2</v>
      </c>
      <c r="FZ7" s="207">
        <f t="shared" si="62"/>
        <v>1.4593701148686224E-2</v>
      </c>
      <c r="GA7" s="207">
        <f t="shared" si="63"/>
        <v>1.3524138800575063E-2</v>
      </c>
      <c r="GB7" s="207">
        <f t="shared" si="64"/>
        <v>1.2501718406058468E-2</v>
      </c>
      <c r="GC7" s="207">
        <f t="shared" si="65"/>
        <v>1.1527350330818097E-2</v>
      </c>
      <c r="GD7" s="207">
        <f t="shared" si="66"/>
        <v>1.060157269329016E-2</v>
      </c>
      <c r="GE7" s="207">
        <f t="shared" si="67"/>
        <v>9.7245829629362696E-3</v>
      </c>
      <c r="GF7" s="207">
        <f t="shared" si="68"/>
        <v>8.8962685680796637E-3</v>
      </c>
      <c r="GG7" s="207">
        <f t="shared" si="69"/>
        <v>8.116236457803034E-3</v>
      </c>
      <c r="GH7" s="207">
        <f t="shared" si="70"/>
        <v>7.3838415714355572E-3</v>
      </c>
      <c r="GI7" s="207">
        <f t="shared" si="71"/>
        <v>6.6982141772829757E-3</v>
      </c>
      <c r="GJ7" s="207">
        <f t="shared" si="72"/>
        <v>6.0582860495907373E-3</v>
      </c>
      <c r="GK7" s="207">
        <f t="shared" si="73"/>
        <v>5.4628154593766758E-3</v>
      </c>
      <c r="GL7" s="207">
        <f t="shared" si="74"/>
        <v>4.9104109608107752E-3</v>
      </c>
      <c r="GM7" s="207">
        <f t="shared" si="75"/>
        <v>4.3995539603262461E-3</v>
      </c>
      <c r="GN7" s="207">
        <f t="shared" si="76"/>
        <v>3.9286200606824494E-3</v>
      </c>
      <c r="GO7" s="207">
        <f t="shared" si="77"/>
        <v>3.4958991768180691E-3</v>
      </c>
      <c r="GP7" s="207">
        <f t="shared" si="78"/>
        <v>3.0996144245798072E-3</v>
      </c>
      <c r="GQ7" s="207">
        <f t="shared" si="79"/>
        <v>2.7379397873275478E-3</v>
      </c>
      <c r="GR7" s="207">
        <f t="shared" si="80"/>
        <v>2.4090165690362603E-3</v>
      </c>
      <c r="GS7" s="207">
        <f t="shared" si="81"/>
        <v>2.1109686458692964E-3</v>
      </c>
      <c r="GT7" s="207">
        <f t="shared" si="82"/>
        <v>1.8419165313130115E-3</v>
      </c>
      <c r="GU7" s="207">
        <f t="shared" si="83"/>
        <v>1.5999902728633393E-3</v>
      </c>
      <c r="GV7" s="207">
        <f t="shared" si="84"/>
        <v>1.3833412009608779E-3</v>
      </c>
      <c r="GW7" s="207">
        <f t="shared" si="85"/>
        <v>1.1901525534017069E-3</v>
      </c>
      <c r="GX7" s="207">
        <f t="shared" si="86"/>
        <v>1.0186490008215426E-3</v>
      </c>
      <c r="GY7" s="207">
        <f t="shared" si="87"/>
        <v>8.6710510107648763E-4</v>
      </c>
      <c r="GZ7" s="207">
        <f t="shared" si="88"/>
        <v>7.3385271243663498E-4</v>
      </c>
      <c r="HA7" s="207">
        <f t="shared" si="89"/>
        <v>6.1728739748094605E-4</v>
      </c>
      <c r="HB7" s="207">
        <f t="shared" si="90"/>
        <v>5.1587385144336246E-4</v>
      </c>
      <c r="HC7" s="207">
        <f t="shared" si="91"/>
        <v>4.2815039052008532E-4</v>
      </c>
      <c r="HD7" s="207">
        <f t="shared" si="92"/>
        <v>3.5273253731469976E-4</v>
      </c>
      <c r="HE7" s="207">
        <f t="shared" si="93"/>
        <v>2.8831574217873029E-4</v>
      </c>
      <c r="HF7" s="207">
        <f t="shared" si="94"/>
        <v>2.3367728070694958E-4</v>
      </c>
      <c r="HG7" s="207">
        <f t="shared" si="95"/>
        <v>1.8767736907542373E-4</v>
      </c>
      <c r="HH7" s="207">
        <f t="shared" si="96"/>
        <v>1.4925954027122677E-4</v>
      </c>
      <c r="HI7" s="207">
        <f t="shared" si="97"/>
        <v>1.1745032556107016E-4</v>
      </c>
      <c r="HJ7" s="207">
        <f t="shared" si="98"/>
        <v>9.135828678615773E-5</v>
      </c>
      <c r="HK7" s="207">
        <f t="shared" si="99"/>
        <v>7.0172446256592746E-5</v>
      </c>
      <c r="HL7" s="207">
        <f t="shared" si="100"/>
        <v>5.3160162154268453E-5</v>
      </c>
      <c r="HM7" s="207">
        <f t="shared" si="101"/>
        <v>3.966449844184107E-5</v>
      </c>
      <c r="HN7" s="207">
        <f t="shared" si="102"/>
        <v>2.9101139320199262E-5</v>
      </c>
      <c r="HO7" s="207">
        <f t="shared" si="103"/>
        <v>2.0954899280663255E-5</v>
      </c>
      <c r="HP7" s="207">
        <f t="shared" si="104"/>
        <v>1.4775880763592095E-5</v>
      </c>
      <c r="HQ7" s="207">
        <f t="shared" si="105"/>
        <v>1.0175332364546526E-5</v>
      </c>
      <c r="HR7" s="207">
        <f t="shared" si="106"/>
        <v>6.8212614248617892E-6</v>
      </c>
      <c r="HS7" s="207">
        <f t="shared" si="107"/>
        <v>4.4338557074593328E-6</v>
      </c>
      <c r="HT7" s="207">
        <f t="shared" si="108"/>
        <v>2.7807696928565425E-6</v>
      </c>
      <c r="HU7" s="207">
        <f t="shared" si="109"/>
        <v>1.6723318363425494E-6</v>
      </c>
      <c r="HV7" s="207">
        <f t="shared" si="110"/>
        <v>9.567299067874329E-7</v>
      </c>
      <c r="HW7" s="207">
        <f t="shared" si="111"/>
        <v>5.1523228202314195E-7</v>
      </c>
      <c r="HX7" s="207">
        <f t="shared" si="112"/>
        <v>2.5750380655538464E-7</v>
      </c>
      <c r="HY7" s="207">
        <f t="shared" si="113"/>
        <v>1.1707552581336433E-7</v>
      </c>
      <c r="HZ7" s="207">
        <f t="shared" si="114"/>
        <v>4.7028298406911198E-8</v>
      </c>
      <c r="IA7" s="207">
        <f t="shared" si="115"/>
        <v>1.5950955042664878E-8</v>
      </c>
      <c r="IB7" s="207">
        <f t="shared" si="116"/>
        <v>4.2343208814631519E-9</v>
      </c>
      <c r="IC7" s="207">
        <f t="shared" si="117"/>
        <v>7.6304815758305553E-10</v>
      </c>
      <c r="ID7" s="207">
        <f t="shared" si="118"/>
        <v>6.7818722299878437E-11</v>
      </c>
      <c r="IE7" s="207">
        <f t="shared" si="119"/>
        <v>1.0726562612480773E-12</v>
      </c>
      <c r="IF7" s="207">
        <f t="shared" si="120"/>
        <v>7.7928464996069953E-30</v>
      </c>
    </row>
    <row r="8" spans="1:241" x14ac:dyDescent="0.25">
      <c r="A8" s="22">
        <v>5</v>
      </c>
      <c r="B8" s="144">
        <v>-0.25</v>
      </c>
      <c r="C8" s="135"/>
      <c r="D8" s="110">
        <f t="shared" si="10"/>
        <v>90</v>
      </c>
      <c r="E8" s="124">
        <v>120</v>
      </c>
      <c r="F8" s="110">
        <f t="shared" si="11"/>
        <v>160</v>
      </c>
      <c r="G8" s="135">
        <v>160</v>
      </c>
      <c r="H8" s="145"/>
      <c r="I8" s="119">
        <f t="shared" si="12"/>
        <v>1</v>
      </c>
      <c r="J8" s="23">
        <f t="shared" si="13"/>
        <v>42.857142857142854</v>
      </c>
      <c r="K8" s="24" t="str">
        <f t="shared" si="14"/>
        <v>R</v>
      </c>
      <c r="L8" s="25" t="str">
        <f>IF(J8="","",IF(OR($J8&lt;Skew!$B$1,$J8=Skew!$B$1),IF($J8&gt;Skew!$C$1,Skew!$A$1,IF($J8&gt;Skew!$C$2,Skew!$A$2,IF($J8&gt;Skew!$C$3,Skew!$A$3,IF($J8&gt;Skew!$C$4,Skew!$A$4,IF($J8&gt;Skew!$C$5,Skew!$A$5,IF($J8&gt;Skew!$C$6,Skew!$A$6,IF($J8&gt;Skew!$C$7,Skew!$A$7,IF($J8&gt;Skew!$C$8,Skew!$A$8,IF($J8&gt;Skew!$C$9,Skew!$A$9,IF($J8&gt;Skew!$C$10,Skew!$A$10,IF($J8&gt;Skew!$C$11,Skew!$A$11,IF($J8&gt;Skew!$C$12,Skew!$A$12,IF($J8&gt;Skew!$C$13,Skew!$A$13,IF($J8&gt;Skew!$C$14,Skew!$A$14,Skew!$A$15)
)))))))))))))))</f>
        <v>Very slight skew</v>
      </c>
      <c r="M8" s="24">
        <f>IF(J8="","",MATCH(L8,Skew!$A$1:$A$15,0))</f>
        <v>2</v>
      </c>
      <c r="N8" s="24">
        <f t="shared" si="0"/>
        <v>125</v>
      </c>
      <c r="O8" s="26" t="s">
        <v>27</v>
      </c>
      <c r="P8" s="24">
        <f>IF(OR(J8="",O8=""),"",MATCH(O8,Confidence!$A$1:$A$10,0))</f>
        <v>5</v>
      </c>
      <c r="Q8" s="27">
        <f t="shared" si="1"/>
        <v>4</v>
      </c>
      <c r="R8" s="27">
        <f t="shared" si="2"/>
        <v>5</v>
      </c>
      <c r="S8" s="24"/>
      <c r="T8" s="111">
        <f t="shared" si="3"/>
        <v>120.625</v>
      </c>
      <c r="U8" s="111">
        <f t="shared" si="4"/>
        <v>10.927</v>
      </c>
      <c r="V8" s="39">
        <f t="shared" si="5"/>
        <v>119.39932899999999</v>
      </c>
      <c r="W8" s="124">
        <v>150</v>
      </c>
      <c r="X8" s="218">
        <f>IF(AND(D8&gt;0,E8&gt;0,F8&gt;0,Q8&gt;0,R8&gt;0,W8&gt;0,NOT(O8="")),ABS(VLOOKUP($W$1,VLookups!$A$28:$B$29,2,FALSE)-_xlfn.BETA.DIST(W8,IF(K8="L",R8,Q8),IF(K8="L",Q8,R8),TRUE,D8,F8)),"")</f>
        <v>0.9977183947893431</v>
      </c>
      <c r="Y8" s="121">
        <f>IF(OR($Q8="",$R8=""),"",_xlfn.BETA.INV(ABS(VLOOKUP($W$1,VLookups!$A$28:$B$29,2,FALSE)-Y$3),IF($K8="L",$R8,$Q8),IF($K8="L",$Q8,$R8),$D8,$F8))</f>
        <v>103.50320649958918</v>
      </c>
      <c r="Z8" s="122">
        <f>IF(OR($Q8="",$R8=""),"",_xlfn.BETA.INV(ABS(VLOOKUP($W$1,VLookups!$A$28:$B$29,2,FALSE)-Z$3),IF($K8="L",$R8,$Q8),IF($K8="L",$Q8,$R8),$D8,$F8))</f>
        <v>139.75314284487334</v>
      </c>
      <c r="AA8" s="121">
        <f>IF(OR($Q8="",$R8=""),"",_xlfn.BETA.INV(ABS(VLOOKUP($W$1,VLookups!$A$28:$B$29,2,FALSE)-AA$3),IF($K8="L",$R8,$Q8),IF($K8="L",$Q8,$R8),$D8,$F8))</f>
        <v>106.77632802296182</v>
      </c>
      <c r="AB8" s="122">
        <f>IF(OR($Q8="",$R8=""),"",_xlfn.BETA.INV(ABS(VLOOKUP($W$1,VLookups!$A$28:$B$29,2,FALSE)-AB$3),IF($K8="L",$R8,$Q8),IF($K8="L",$Q8,$R8),$D8,$F8))</f>
        <v>111.22580912648573</v>
      </c>
      <c r="AC8" s="121">
        <f>IF(OR($Q8="",$R8=""),"",_xlfn.BETA.INV(ABS(VLOOKUP($W$1,VLookups!$A$28:$B$29,2,FALSE)-AC$3),IF($K8="L",$R8,$Q8),IF($K8="L",$Q8,$R8),$D8,$F8))</f>
        <v>114.70829691126355</v>
      </c>
      <c r="AD8" s="122">
        <f>IF(OR($Q8="",$R8=""),"",_xlfn.BETA.INV(ABS(VLOOKUP($W$1,VLookups!$A$28:$B$29,2,FALSE)-AD$3),IF($K8="L",$R8,$Q8),IF($K8="L",$Q8,$R8),$D8,$F8))</f>
        <v>117.82156410526618</v>
      </c>
      <c r="AE8" s="121">
        <f>IF(OR($Q8="",$R8=""),"",_xlfn.BETA.INV(ABS(VLOOKUP($W$1,VLookups!$A$28:$B$29,2,FALSE)-AE$3),IF($K8="L",$R8,$Q8),IF($K8="L",$Q8,$R8),$D8,$F8))</f>
        <v>120.8108643244336</v>
      </c>
      <c r="AF8" s="122">
        <f>IF(OR($Q8="",$R8=""),"",_xlfn.BETA.INV(ABS(VLOOKUP($W$1,VLookups!$A$28:$B$29,2,FALSE)-AF$3),IF($K8="L",$R8,$Q8),IF($K8="L",$Q8,$R8),$D8,$F8))</f>
        <v>123.84283365817592</v>
      </c>
      <c r="AG8" s="121">
        <f>IF(OR($Q8="",$R8=""),"",_xlfn.BETA.INV(ABS(VLOOKUP($W$1,VLookups!$A$28:$B$29,2,FALSE)-AG$3),IF($K8="L",$R8,$Q8),IF($K8="L",$Q8,$R8),$D8,$F8))</f>
        <v>127.0948432342953</v>
      </c>
      <c r="AH8" s="122">
        <f>IF(OR($Q8="",$R8=""),"",_xlfn.BETA.INV(ABS(VLOOKUP($W$1,VLookups!$A$28:$B$29,2,FALSE)-AH$3),IF($K8="L",$R8,$Q8),IF($K8="L",$Q8,$R8),$D8,$F8))</f>
        <v>130.8558748598866</v>
      </c>
      <c r="AI8" s="121">
        <f>IF(OR($Q8="",$R8=""),"",_xlfn.BETA.INV(ABS(VLOOKUP($W$1,VLookups!$A$28:$B$29,2,FALSE)-AI$3),IF($K8="L",$R8,$Q8),IF($K8="L",$Q8,$R8),$D8,$F8))</f>
        <v>135.87637692021869</v>
      </c>
      <c r="AJ8" s="122">
        <f>IF(OR($Q8="",$R8=""),"",_xlfn.BETA.INV(ABS(VLOOKUP($W$1,VLookups!$A$28:$B$29,2,FALSE)-AJ$3),IF($K8="L",$R8,$Q8),IF($K8="L",$Q8,$R8),$D8,$F8))</f>
        <v>146.12585103283791</v>
      </c>
      <c r="AK8" s="17"/>
      <c r="AL8" s="208">
        <f t="shared" si="15"/>
        <v>0.7</v>
      </c>
      <c r="AM8" s="206">
        <f t="shared" si="16"/>
        <v>90</v>
      </c>
      <c r="AN8" s="190">
        <f t="shared" ref="AN8:CY8" si="125">IF(ISNONTEXT($AL8),AM8+$AL8,"")</f>
        <v>90.7</v>
      </c>
      <c r="AO8" s="190">
        <f t="shared" si="125"/>
        <v>91.4</v>
      </c>
      <c r="AP8" s="190">
        <f t="shared" si="125"/>
        <v>92.100000000000009</v>
      </c>
      <c r="AQ8" s="190">
        <f t="shared" si="125"/>
        <v>92.800000000000011</v>
      </c>
      <c r="AR8" s="190">
        <f t="shared" si="125"/>
        <v>93.500000000000014</v>
      </c>
      <c r="AS8" s="190">
        <f t="shared" si="125"/>
        <v>94.200000000000017</v>
      </c>
      <c r="AT8" s="190">
        <f t="shared" si="125"/>
        <v>94.90000000000002</v>
      </c>
      <c r="AU8" s="190">
        <f t="shared" si="125"/>
        <v>95.600000000000023</v>
      </c>
      <c r="AV8" s="190">
        <f t="shared" si="125"/>
        <v>96.300000000000026</v>
      </c>
      <c r="AW8" s="190">
        <f t="shared" si="125"/>
        <v>97.000000000000028</v>
      </c>
      <c r="AX8" s="190">
        <f t="shared" si="125"/>
        <v>97.700000000000031</v>
      </c>
      <c r="AY8" s="190">
        <f t="shared" si="125"/>
        <v>98.400000000000034</v>
      </c>
      <c r="AZ8" s="190">
        <f t="shared" si="125"/>
        <v>99.100000000000037</v>
      </c>
      <c r="BA8" s="190">
        <f t="shared" si="125"/>
        <v>99.80000000000004</v>
      </c>
      <c r="BB8" s="190">
        <f t="shared" si="125"/>
        <v>100.50000000000004</v>
      </c>
      <c r="BC8" s="190">
        <f t="shared" si="125"/>
        <v>101.20000000000005</v>
      </c>
      <c r="BD8" s="190">
        <f t="shared" si="125"/>
        <v>101.90000000000005</v>
      </c>
      <c r="BE8" s="190">
        <f t="shared" si="125"/>
        <v>102.60000000000005</v>
      </c>
      <c r="BF8" s="190">
        <f t="shared" si="125"/>
        <v>103.30000000000005</v>
      </c>
      <c r="BG8" s="190">
        <f t="shared" si="125"/>
        <v>104.00000000000006</v>
      </c>
      <c r="BH8" s="190">
        <f t="shared" si="125"/>
        <v>104.70000000000006</v>
      </c>
      <c r="BI8" s="190">
        <f t="shared" si="125"/>
        <v>105.40000000000006</v>
      </c>
      <c r="BJ8" s="190">
        <f t="shared" si="125"/>
        <v>106.10000000000007</v>
      </c>
      <c r="BK8" s="190">
        <f t="shared" si="125"/>
        <v>106.80000000000007</v>
      </c>
      <c r="BL8" s="190">
        <f t="shared" si="125"/>
        <v>107.50000000000007</v>
      </c>
      <c r="BM8" s="190">
        <f t="shared" si="125"/>
        <v>108.20000000000007</v>
      </c>
      <c r="BN8" s="190">
        <f t="shared" si="125"/>
        <v>108.90000000000008</v>
      </c>
      <c r="BO8" s="190">
        <f t="shared" si="125"/>
        <v>109.60000000000008</v>
      </c>
      <c r="BP8" s="190">
        <f t="shared" si="125"/>
        <v>110.30000000000008</v>
      </c>
      <c r="BQ8" s="190">
        <f t="shared" si="125"/>
        <v>111.00000000000009</v>
      </c>
      <c r="BR8" s="190">
        <f t="shared" si="125"/>
        <v>111.70000000000009</v>
      </c>
      <c r="BS8" s="190">
        <f t="shared" si="125"/>
        <v>112.40000000000009</v>
      </c>
      <c r="BT8" s="190">
        <f t="shared" si="125"/>
        <v>113.10000000000009</v>
      </c>
      <c r="BU8" s="190">
        <f t="shared" si="125"/>
        <v>113.8000000000001</v>
      </c>
      <c r="BV8" s="190">
        <f t="shared" si="125"/>
        <v>114.5000000000001</v>
      </c>
      <c r="BW8" s="190">
        <f t="shared" si="125"/>
        <v>115.2000000000001</v>
      </c>
      <c r="BX8" s="190">
        <f t="shared" si="125"/>
        <v>115.90000000000011</v>
      </c>
      <c r="BY8" s="190">
        <f t="shared" si="125"/>
        <v>116.60000000000011</v>
      </c>
      <c r="BZ8" s="190">
        <f t="shared" si="125"/>
        <v>117.30000000000011</v>
      </c>
      <c r="CA8" s="190">
        <f t="shared" si="125"/>
        <v>118.00000000000011</v>
      </c>
      <c r="CB8" s="190">
        <f t="shared" si="125"/>
        <v>118.70000000000012</v>
      </c>
      <c r="CC8" s="190">
        <f t="shared" si="125"/>
        <v>119.40000000000012</v>
      </c>
      <c r="CD8" s="190">
        <f t="shared" si="125"/>
        <v>120.10000000000012</v>
      </c>
      <c r="CE8" s="190">
        <f t="shared" si="125"/>
        <v>120.80000000000013</v>
      </c>
      <c r="CF8" s="190">
        <f t="shared" si="125"/>
        <v>121.50000000000013</v>
      </c>
      <c r="CG8" s="190">
        <f t="shared" si="125"/>
        <v>122.20000000000013</v>
      </c>
      <c r="CH8" s="190">
        <f t="shared" si="125"/>
        <v>122.90000000000013</v>
      </c>
      <c r="CI8" s="190">
        <f t="shared" si="125"/>
        <v>123.60000000000014</v>
      </c>
      <c r="CJ8" s="190">
        <f t="shared" si="125"/>
        <v>124.30000000000014</v>
      </c>
      <c r="CK8" s="190">
        <f t="shared" si="125"/>
        <v>125.00000000000014</v>
      </c>
      <c r="CL8" s="190">
        <f t="shared" si="125"/>
        <v>125.70000000000014</v>
      </c>
      <c r="CM8" s="190">
        <f t="shared" si="125"/>
        <v>126.40000000000015</v>
      </c>
      <c r="CN8" s="190">
        <f t="shared" si="125"/>
        <v>127.10000000000015</v>
      </c>
      <c r="CO8" s="190">
        <f t="shared" si="125"/>
        <v>127.80000000000015</v>
      </c>
      <c r="CP8" s="190">
        <f t="shared" si="125"/>
        <v>128.50000000000014</v>
      </c>
      <c r="CQ8" s="190">
        <f t="shared" si="125"/>
        <v>129.20000000000013</v>
      </c>
      <c r="CR8" s="190">
        <f t="shared" si="125"/>
        <v>129.90000000000012</v>
      </c>
      <c r="CS8" s="190">
        <f t="shared" si="125"/>
        <v>130.60000000000011</v>
      </c>
      <c r="CT8" s="190">
        <f t="shared" si="125"/>
        <v>131.3000000000001</v>
      </c>
      <c r="CU8" s="190">
        <f t="shared" si="125"/>
        <v>132.00000000000009</v>
      </c>
      <c r="CV8" s="190">
        <f t="shared" si="125"/>
        <v>132.70000000000007</v>
      </c>
      <c r="CW8" s="190">
        <f t="shared" si="125"/>
        <v>133.40000000000006</v>
      </c>
      <c r="CX8" s="190">
        <f t="shared" si="125"/>
        <v>134.10000000000005</v>
      </c>
      <c r="CY8" s="190">
        <f t="shared" si="125"/>
        <v>134.80000000000004</v>
      </c>
      <c r="CZ8" s="190">
        <f t="shared" ref="CZ8:EH8" si="126">IF(ISNONTEXT($AL8),CY8+$AL8,"")</f>
        <v>135.50000000000003</v>
      </c>
      <c r="DA8" s="190">
        <f t="shared" si="126"/>
        <v>136.20000000000002</v>
      </c>
      <c r="DB8" s="190">
        <f t="shared" si="126"/>
        <v>136.9</v>
      </c>
      <c r="DC8" s="190">
        <f t="shared" si="126"/>
        <v>137.6</v>
      </c>
      <c r="DD8" s="190">
        <f t="shared" si="126"/>
        <v>138.29999999999998</v>
      </c>
      <c r="DE8" s="190">
        <f t="shared" si="126"/>
        <v>138.99999999999997</v>
      </c>
      <c r="DF8" s="190">
        <f t="shared" si="126"/>
        <v>139.69999999999996</v>
      </c>
      <c r="DG8" s="190">
        <f t="shared" si="126"/>
        <v>140.39999999999995</v>
      </c>
      <c r="DH8" s="190">
        <f t="shared" si="126"/>
        <v>141.09999999999994</v>
      </c>
      <c r="DI8" s="190">
        <f t="shared" si="126"/>
        <v>141.79999999999993</v>
      </c>
      <c r="DJ8" s="190">
        <f t="shared" si="126"/>
        <v>142.49999999999991</v>
      </c>
      <c r="DK8" s="190">
        <f t="shared" si="126"/>
        <v>143.1999999999999</v>
      </c>
      <c r="DL8" s="190">
        <f t="shared" si="126"/>
        <v>143.89999999999989</v>
      </c>
      <c r="DM8" s="190">
        <f t="shared" si="126"/>
        <v>144.59999999999988</v>
      </c>
      <c r="DN8" s="190">
        <f t="shared" si="126"/>
        <v>145.29999999999987</v>
      </c>
      <c r="DO8" s="190">
        <f t="shared" si="126"/>
        <v>145.99999999999986</v>
      </c>
      <c r="DP8" s="190">
        <f t="shared" si="126"/>
        <v>146.69999999999985</v>
      </c>
      <c r="DQ8" s="190">
        <f t="shared" si="126"/>
        <v>147.39999999999984</v>
      </c>
      <c r="DR8" s="190">
        <f t="shared" si="126"/>
        <v>148.09999999999982</v>
      </c>
      <c r="DS8" s="190">
        <f t="shared" si="126"/>
        <v>148.79999999999981</v>
      </c>
      <c r="DT8" s="190">
        <f t="shared" si="126"/>
        <v>149.4999999999998</v>
      </c>
      <c r="DU8" s="190">
        <f t="shared" si="126"/>
        <v>150.19999999999979</v>
      </c>
      <c r="DV8" s="190">
        <f t="shared" si="126"/>
        <v>150.89999999999978</v>
      </c>
      <c r="DW8" s="190">
        <f t="shared" si="126"/>
        <v>151.59999999999977</v>
      </c>
      <c r="DX8" s="190">
        <f t="shared" si="126"/>
        <v>152.29999999999976</v>
      </c>
      <c r="DY8" s="190">
        <f t="shared" si="126"/>
        <v>152.99999999999974</v>
      </c>
      <c r="DZ8" s="190">
        <f t="shared" si="126"/>
        <v>153.69999999999973</v>
      </c>
      <c r="EA8" s="190">
        <f t="shared" si="126"/>
        <v>154.39999999999972</v>
      </c>
      <c r="EB8" s="190">
        <f t="shared" si="126"/>
        <v>155.09999999999971</v>
      </c>
      <c r="EC8" s="190">
        <f t="shared" si="126"/>
        <v>155.7999999999997</v>
      </c>
      <c r="ED8" s="190">
        <f t="shared" si="126"/>
        <v>156.49999999999969</v>
      </c>
      <c r="EE8" s="190">
        <f t="shared" si="126"/>
        <v>157.19999999999968</v>
      </c>
      <c r="EF8" s="190">
        <f t="shared" si="126"/>
        <v>157.89999999999966</v>
      </c>
      <c r="EG8" s="190">
        <f t="shared" si="126"/>
        <v>158.59999999999965</v>
      </c>
      <c r="EH8" s="190">
        <f t="shared" si="126"/>
        <v>159.29999999999964</v>
      </c>
      <c r="EI8" s="206">
        <f t="shared" si="19"/>
        <v>159.999</v>
      </c>
      <c r="EJ8" s="207">
        <f t="shared" si="20"/>
        <v>0</v>
      </c>
      <c r="EK8" s="207">
        <f t="shared" si="21"/>
        <v>3.842384040000041E-6</v>
      </c>
      <c r="EL8" s="207">
        <f t="shared" si="22"/>
        <v>2.9515781120000338E-5</v>
      </c>
      <c r="EM8" s="207">
        <f t="shared" si="23"/>
        <v>9.5611623480001083E-5</v>
      </c>
      <c r="EN8" s="207">
        <f t="shared" si="24"/>
        <v>2.1743271936000246E-4</v>
      </c>
      <c r="EO8" s="207">
        <f t="shared" si="25"/>
        <v>4.0725312500000465E-4</v>
      </c>
      <c r="EP8" s="207">
        <f t="shared" si="26"/>
        <v>6.7456710144000705E-4</v>
      </c>
      <c r="EQ8" s="207">
        <f t="shared" si="27"/>
        <v>1.0263273577200121E-3</v>
      </c>
      <c r="ER8" s="207">
        <f t="shared" si="28"/>
        <v>1.4671727820800159E-3</v>
      </c>
      <c r="ES8" s="207">
        <f t="shared" si="29"/>
        <v>1.9996458627600205E-3</v>
      </c>
      <c r="ET8" s="207">
        <f t="shared" si="30"/>
        <v>2.6244000000000263E-3</v>
      </c>
      <c r="EU8" s="207">
        <f t="shared" si="31"/>
        <v>3.340396910840036E-3</v>
      </c>
      <c r="EV8" s="207">
        <f t="shared" si="32"/>
        <v>4.1450943283200406E-3</v>
      </c>
      <c r="EW8" s="207">
        <f t="shared" si="33"/>
        <v>5.0346241966800469E-3</v>
      </c>
      <c r="EX8" s="207">
        <f t="shared" si="34"/>
        <v>6.0039615641600558E-3</v>
      </c>
      <c r="EY8" s="207">
        <f t="shared" si="35"/>
        <v>7.0470843750000626E-3</v>
      </c>
      <c r="EZ8" s="207">
        <f t="shared" si="36"/>
        <v>8.157124362240073E-3</v>
      </c>
      <c r="FA8" s="207">
        <f t="shared" si="37"/>
        <v>9.3265092429200835E-3</v>
      </c>
      <c r="FB8" s="207">
        <f t="shared" si="38"/>
        <v>1.054709641728009E-2</v>
      </c>
      <c r="FC8" s="207">
        <f t="shared" si="39"/>
        <v>1.1810298373560102E-2</v>
      </c>
      <c r="FD8" s="207">
        <f t="shared" si="40"/>
        <v>1.3107200000000098E-2</v>
      </c>
      <c r="FE8" s="207">
        <f t="shared" si="41"/>
        <v>1.442866800564011E-2</v>
      </c>
      <c r="FF8" s="207">
        <f t="shared" si="42"/>
        <v>1.5765452651520129E-2</v>
      </c>
      <c r="FG8" s="207">
        <f t="shared" si="43"/>
        <v>1.7108281993880124E-2</v>
      </c>
      <c r="FH8" s="207">
        <f t="shared" si="44"/>
        <v>1.8447948840960127E-2</v>
      </c>
      <c r="FI8" s="207">
        <f t="shared" si="45"/>
        <v>1.9775390625000132E-2</v>
      </c>
      <c r="FJ8" s="207">
        <f t="shared" si="46"/>
        <v>2.1081762391040131E-2</v>
      </c>
      <c r="FK8" s="207">
        <f t="shared" si="47"/>
        <v>2.2358503104120131E-2</v>
      </c>
      <c r="FL8" s="207">
        <f t="shared" si="48"/>
        <v>2.3597395476480137E-2</v>
      </c>
      <c r="FM8" s="207">
        <f t="shared" si="49"/>
        <v>2.4790619516360135E-2</v>
      </c>
      <c r="FN8" s="207">
        <f t="shared" si="50"/>
        <v>2.5930800000000136E-2</v>
      </c>
      <c r="FO8" s="207">
        <f t="shared" si="51"/>
        <v>2.7011048068440121E-2</v>
      </c>
      <c r="FP8" s="207">
        <f t="shared" si="52"/>
        <v>2.802499715072012E-2</v>
      </c>
      <c r="FQ8" s="207">
        <f t="shared" si="53"/>
        <v>2.8966833415080114E-2</v>
      </c>
      <c r="FR8" s="207">
        <f t="shared" si="54"/>
        <v>2.9831320949760112E-2</v>
      </c>
      <c r="FS8" s="207">
        <f t="shared" si="55"/>
        <v>3.0613821875000096E-2</v>
      </c>
      <c r="FT8" s="207">
        <f t="shared" si="56"/>
        <v>3.1310311587840083E-2</v>
      </c>
      <c r="FU8" s="207">
        <f t="shared" si="57"/>
        <v>3.1917389341320074E-2</v>
      </c>
      <c r="FV8" s="207">
        <f t="shared" si="58"/>
        <v>3.2432284359680069E-2</v>
      </c>
      <c r="FW8" s="207">
        <f t="shared" si="59"/>
        <v>3.2852857691160059E-2</v>
      </c>
      <c r="FX8" s="207">
        <f t="shared" si="60"/>
        <v>3.3177600000000036E-2</v>
      </c>
      <c r="FY8" s="207">
        <f t="shared" si="61"/>
        <v>3.3405625499240026E-2</v>
      </c>
      <c r="FZ8" s="207">
        <f t="shared" si="62"/>
        <v>3.3536662225920007E-2</v>
      </c>
      <c r="GA8" s="207">
        <f t="shared" si="63"/>
        <v>3.3571038860279998E-2</v>
      </c>
      <c r="GB8" s="207">
        <f t="shared" si="64"/>
        <v>3.3509668290559978E-2</v>
      </c>
      <c r="GC8" s="207">
        <f t="shared" si="65"/>
        <v>3.3354028124999956E-2</v>
      </c>
      <c r="GD8" s="207">
        <f t="shared" si="66"/>
        <v>3.3106138352639938E-2</v>
      </c>
      <c r="GE8" s="207">
        <f t="shared" si="67"/>
        <v>3.2768536354519921E-2</v>
      </c>
      <c r="GF8" s="207">
        <f t="shared" si="68"/>
        <v>3.2344249466879901E-2</v>
      </c>
      <c r="GG8" s="207">
        <f t="shared" si="69"/>
        <v>3.1836765297959882E-2</v>
      </c>
      <c r="GH8" s="207">
        <f t="shared" si="70"/>
        <v>3.1249999999999868E-2</v>
      </c>
      <c r="GI8" s="207">
        <f t="shared" si="71"/>
        <v>3.0588264698039838E-2</v>
      </c>
      <c r="GJ8" s="207">
        <f t="shared" si="72"/>
        <v>2.9856230277119832E-2</v>
      </c>
      <c r="GK8" s="207">
        <f t="shared" si="73"/>
        <v>2.9058890729479814E-2</v>
      </c>
      <c r="GL8" s="207">
        <f t="shared" si="74"/>
        <v>2.8201525263359804E-2</v>
      </c>
      <c r="GM8" s="207">
        <f t="shared" si="75"/>
        <v>2.7289659374999806E-2</v>
      </c>
      <c r="GN8" s="207">
        <f t="shared" si="76"/>
        <v>2.6329025085439817E-2</v>
      </c>
      <c r="GO8" s="207">
        <f t="shared" si="77"/>
        <v>2.532552054371982E-2</v>
      </c>
      <c r="GP8" s="207">
        <f t="shared" si="78"/>
        <v>2.4285169198079833E-2</v>
      </c>
      <c r="GQ8" s="207">
        <f t="shared" si="79"/>
        <v>2.321407873675985E-2</v>
      </c>
      <c r="GR8" s="207">
        <f t="shared" si="80"/>
        <v>2.2118399999999868E-2</v>
      </c>
      <c r="GS8" s="207">
        <f t="shared" si="81"/>
        <v>2.1004286064839874E-2</v>
      </c>
      <c r="GT8" s="207">
        <f t="shared" si="82"/>
        <v>1.9877851704319903E-2</v>
      </c>
      <c r="GU8" s="207">
        <f t="shared" si="83"/>
        <v>1.8745133422679899E-2</v>
      </c>
      <c r="GV8" s="207">
        <f t="shared" si="84"/>
        <v>1.7612050268159932E-2</v>
      </c>
      <c r="GW8" s="207">
        <f t="shared" si="85"/>
        <v>1.6484365624999962E-2</v>
      </c>
      <c r="GX8" s="207">
        <f t="shared" si="86"/>
        <v>1.5367650186239963E-2</v>
      </c>
      <c r="GY8" s="207">
        <f t="shared" si="87"/>
        <v>1.4267246308919995E-2</v>
      </c>
      <c r="GZ8" s="207">
        <f t="shared" si="88"/>
        <v>1.3188233953280002E-2</v>
      </c>
      <c r="HA8" s="207">
        <f t="shared" si="89"/>
        <v>1.2135398407560024E-2</v>
      </c>
      <c r="HB8" s="207">
        <f t="shared" si="90"/>
        <v>1.1113200000000037E-2</v>
      </c>
      <c r="HC8" s="207">
        <f t="shared" si="91"/>
        <v>1.0125745999640052E-2</v>
      </c>
      <c r="HD8" s="207">
        <f t="shared" si="92"/>
        <v>9.1767649075200578E-3</v>
      </c>
      <c r="HE8" s="207">
        <f t="shared" si="93"/>
        <v>8.2695833398800794E-3</v>
      </c>
      <c r="HF8" s="207">
        <f t="shared" si="94"/>
        <v>7.4071057049600788E-3</v>
      </c>
      <c r="HG8" s="207">
        <f t="shared" si="95"/>
        <v>6.591796875000098E-3</v>
      </c>
      <c r="HH8" s="207">
        <f t="shared" si="96"/>
        <v>5.8256680550401044E-3</v>
      </c>
      <c r="HI8" s="207">
        <f t="shared" si="97"/>
        <v>5.1102660501201047E-3</v>
      </c>
      <c r="HJ8" s="207">
        <f t="shared" si="98"/>
        <v>4.4466661324801086E-3</v>
      </c>
      <c r="HK8" s="207">
        <f t="shared" si="99"/>
        <v>3.8354687103601087E-3</v>
      </c>
      <c r="HL8" s="207">
        <f t="shared" si="100"/>
        <v>3.2768000000001109E-3</v>
      </c>
      <c r="HM8" s="207">
        <f t="shared" si="101"/>
        <v>2.7703169024401032E-3</v>
      </c>
      <c r="HN8" s="207">
        <f t="shared" si="102"/>
        <v>2.3152162867201022E-3</v>
      </c>
      <c r="HO8" s="207">
        <f t="shared" si="103"/>
        <v>1.9102488810800928E-3</v>
      </c>
      <c r="HP8" s="207">
        <f t="shared" si="104"/>
        <v>1.553737973760089E-3</v>
      </c>
      <c r="HQ8" s="207">
        <f t="shared" si="105"/>
        <v>1.24360312500008E-3</v>
      </c>
      <c r="HR8" s="207">
        <f t="shared" si="106"/>
        <v>9.7738909184007412E-4</v>
      </c>
      <c r="HS8" s="207">
        <f t="shared" si="107"/>
        <v>7.5230016732006353E-4</v>
      </c>
      <c r="HT8" s="207">
        <f t="shared" si="108"/>
        <v>5.6524013568005633E-4</v>
      </c>
      <c r="HU8" s="207">
        <f t="shared" si="109"/>
        <v>4.128580451600479E-4</v>
      </c>
      <c r="HV8" s="207">
        <f t="shared" si="110"/>
        <v>2.9160000000003869E-4</v>
      </c>
      <c r="HW8" s="207">
        <f t="shared" si="111"/>
        <v>1.9776717324003138E-4</v>
      </c>
      <c r="HX8" s="207">
        <f t="shared" si="112"/>
        <v>1.2758024192002361E-4</v>
      </c>
      <c r="HY8" s="207">
        <f t="shared" si="113"/>
        <v>7.7250446280017465E-5</v>
      </c>
      <c r="HZ8" s="207">
        <f t="shared" si="114"/>
        <v>4.3057474560011714E-5</v>
      </c>
      <c r="IA8" s="207">
        <f t="shared" si="115"/>
        <v>2.1434375000007387E-5</v>
      </c>
      <c r="IB8" s="207">
        <f t="shared" si="116"/>
        <v>9.0596966400040305E-6</v>
      </c>
      <c r="IC8" s="207">
        <f t="shared" si="117"/>
        <v>2.957060520001849E-6</v>
      </c>
      <c r="ID8" s="207">
        <f t="shared" si="118"/>
        <v>6.0236288000058124E-7</v>
      </c>
      <c r="IE8" s="207">
        <f t="shared" si="119"/>
        <v>3.8811960000078917E-8</v>
      </c>
      <c r="IF8" s="207">
        <f t="shared" si="120"/>
        <v>1.6659011136656798E-19</v>
      </c>
    </row>
    <row r="9" spans="1:241" x14ac:dyDescent="0.25">
      <c r="A9" s="22">
        <v>6</v>
      </c>
      <c r="B9" s="144"/>
      <c r="C9" s="135">
        <v>40</v>
      </c>
      <c r="D9" s="110">
        <f t="shared" si="10"/>
        <v>40</v>
      </c>
      <c r="E9" s="124">
        <v>120</v>
      </c>
      <c r="F9" s="110">
        <f t="shared" si="11"/>
        <v>1000</v>
      </c>
      <c r="G9" s="135">
        <v>1000</v>
      </c>
      <c r="H9" s="145"/>
      <c r="I9" s="119">
        <f t="shared" si="12"/>
        <v>1</v>
      </c>
      <c r="J9" s="23">
        <f t="shared" si="13"/>
        <v>8.3333333333333321</v>
      </c>
      <c r="K9" s="24" t="str">
        <f t="shared" si="14"/>
        <v>R</v>
      </c>
      <c r="L9" s="25" t="str">
        <f>IF(J9="","",IF(OR($J9&lt;Skew!$B$1,$J9=Skew!$B$1),IF($J9&gt;Skew!$C$1,Skew!$A$1,IF($J9&gt;Skew!$C$2,Skew!$A$2,IF($J9&gt;Skew!$C$3,Skew!$A$3,IF($J9&gt;Skew!$C$4,Skew!$A$4,IF($J9&gt;Skew!$C$5,Skew!$A$5,IF($J9&gt;Skew!$C$6,Skew!$A$6,IF($J9&gt;Skew!$C$7,Skew!$A$7,IF($J9&gt;Skew!$C$8,Skew!$A$8,IF($J9&gt;Skew!$C$9,Skew!$A$9,IF($J9&gt;Skew!$C$10,Skew!$A$10,IF($J9&gt;Skew!$C$11,Skew!$A$11,IF($J9&gt;Skew!$C$12,Skew!$A$12,IF($J9&gt;Skew!$C$13,Skew!$A$13,IF($J9&gt;Skew!$C$14,Skew!$A$14,Skew!$A$15)
)))))))))))))))</f>
        <v>Extremely severe skew</v>
      </c>
      <c r="M9" s="24">
        <f>IF(J9="","",MATCH(L9,Skew!$A$1:$A$15,0))</f>
        <v>13</v>
      </c>
      <c r="N9" s="24">
        <f t="shared" si="0"/>
        <v>520</v>
      </c>
      <c r="O9" s="26" t="s">
        <v>37</v>
      </c>
      <c r="P9" s="24">
        <f>IF(OR(J9="",O9=""),"",MATCH(O9,Confidence!$A$1:$A$10,0))</f>
        <v>6</v>
      </c>
      <c r="Q9" s="27">
        <f t="shared" si="1"/>
        <v>1.325</v>
      </c>
      <c r="R9" s="27">
        <f t="shared" si="2"/>
        <v>4</v>
      </c>
      <c r="S9" s="24"/>
      <c r="T9" s="111">
        <f t="shared" si="3"/>
        <v>278.84799999999996</v>
      </c>
      <c r="U9" s="111">
        <f t="shared" si="4"/>
        <v>165.024</v>
      </c>
      <c r="V9" s="39">
        <f t="shared" si="5"/>
        <v>27232.920576</v>
      </c>
      <c r="W9" s="124">
        <v>150</v>
      </c>
      <c r="X9" s="218">
        <f>IF(AND(D9&gt;0,E9&gt;0,F9&gt;0,Q9&gt;0,R9&gt;0,W9&gt;0,NOT(O9="")),ABS(VLOOKUP($W$1,VLookups!$A$28:$B$29,2,FALSE)-_xlfn.BETA.DIST(W9,IF(K9="L",R9,Q9),IF(K9="L",Q9,R9),TRUE,D9,F9)),"")</f>
        <v>0.25872992532606287</v>
      </c>
      <c r="Y9" s="121">
        <f>IF(OR($Q9="",$R9=""),"",_xlfn.BETA.INV(ABS(VLOOKUP($W$1,VLookups!$A$28:$B$29,2,FALSE)-Y$3),IF($K9="L",$R9,$Q9),IF($K9="L",$Q9,$R9),$D9,$F9))</f>
        <v>68.443620005239026</v>
      </c>
      <c r="Z9" s="122">
        <f>IF(OR($Q9="",$R9=""),"",_xlfn.BETA.INV(ABS(VLOOKUP($W$1,VLookups!$A$28:$B$29,2,FALSE)-Z$3),IF($K9="L",$R9,$Q9),IF($K9="L",$Q9,$R9),$D9,$F9))</f>
        <v>597.27283806993728</v>
      </c>
      <c r="AA9" s="121">
        <f>IF(OR($Q9="",$R9=""),"",_xlfn.BETA.INV(ABS(VLOOKUP($W$1,VLookups!$A$28:$B$29,2,FALSE)-AA$3),IF($K9="L",$R9,$Q9),IF($K9="L",$Q9,$R9),$D9,$F9))</f>
        <v>89.379842920046457</v>
      </c>
      <c r="AB9" s="122">
        <f>IF(OR($Q9="",$R9=""),"",_xlfn.BETA.INV(ABS(VLOOKUP($W$1,VLookups!$A$28:$B$29,2,FALSE)-AB$3),IF($K9="L",$R9,$Q9),IF($K9="L",$Q9,$R9),$D9,$F9))</f>
        <v>127.83584946206444</v>
      </c>
      <c r="AC9" s="121">
        <f>IF(OR($Q9="",$R9=""),"",_xlfn.BETA.INV(ABS(VLOOKUP($W$1,VLookups!$A$28:$B$29,2,FALSE)-AC$3),IF($K9="L",$R9,$Q9),IF($K9="L",$Q9,$R9),$D9,$F9))</f>
        <v>165.72051959769527</v>
      </c>
      <c r="AD9" s="122">
        <f>IF(OR($Q9="",$R9=""),"",_xlfn.BETA.INV(ABS(VLOOKUP($W$1,VLookups!$A$28:$B$29,2,FALSE)-AD$3),IF($K9="L",$R9,$Q9),IF($K9="L",$Q9,$R9),$D9,$F9))</f>
        <v>205.06538771271698</v>
      </c>
      <c r="AE9" s="121">
        <f>IF(OR($Q9="",$R9=""),"",_xlfn.BETA.INV(ABS(VLOOKUP($W$1,VLookups!$A$28:$B$29,2,FALSE)-AE$3),IF($K9="L",$R9,$Q9),IF($K9="L",$Q9,$R9),$D9,$F9))</f>
        <v>247.40854057542555</v>
      </c>
      <c r="AF9" s="122">
        <f>IF(OR($Q9="",$R9=""),"",_xlfn.BETA.INV(ABS(VLOOKUP($W$1,VLookups!$A$28:$B$29,2,FALSE)-AF$3),IF($K9="L",$R9,$Q9),IF($K9="L",$Q9,$R9),$D9,$F9))</f>
        <v>294.60250807617558</v>
      </c>
      <c r="AG9" s="121">
        <f>IF(OR($Q9="",$R9=""),"",_xlfn.BETA.INV(ABS(VLOOKUP($W$1,VLookups!$A$28:$B$29,2,FALSE)-AG$3),IF($K9="L",$R9,$Q9),IF($K9="L",$Q9,$R9),$D9,$F9))</f>
        <v>349.57700245303232</v>
      </c>
      <c r="AH9" s="122">
        <f>IF(OR($Q9="",$R9=""),"",_xlfn.BETA.INV(ABS(VLOOKUP($W$1,VLookups!$A$28:$B$29,2,FALSE)-AH$3),IF($K9="L",$R9,$Q9),IF($K9="L",$Q9,$R9),$D9,$F9))</f>
        <v>418.17680303320327</v>
      </c>
      <c r="AI9" s="121">
        <f>IF(OR($Q9="",$R9=""),"",_xlfn.BETA.INV(ABS(VLOOKUP($W$1,VLookups!$A$28:$B$29,2,FALSE)-AI$3),IF($K9="L",$R9,$Q9),IF($K9="L",$Q9,$R9),$D9,$F9))</f>
        <v>516.81451174596668</v>
      </c>
      <c r="AJ9" s="122">
        <f>IF(OR($Q9="",$R9=""),"",_xlfn.BETA.INV(ABS(VLOOKUP($W$1,VLookups!$A$28:$B$29,2,FALSE)-AJ$3),IF($K9="L",$R9,$Q9),IF($K9="L",$Q9,$R9),$D9,$F9))</f>
        <v>734.17547481684642</v>
      </c>
      <c r="AK9" s="17"/>
      <c r="AL9" s="208">
        <f t="shared" si="15"/>
        <v>9.6</v>
      </c>
      <c r="AM9" s="206">
        <f t="shared" si="16"/>
        <v>40</v>
      </c>
      <c r="AN9" s="190">
        <f t="shared" ref="AN9:CY9" si="127">IF(ISNONTEXT($AL9),AM9+$AL9,"")</f>
        <v>49.6</v>
      </c>
      <c r="AO9" s="190">
        <f t="shared" si="127"/>
        <v>59.2</v>
      </c>
      <c r="AP9" s="190">
        <f t="shared" si="127"/>
        <v>68.8</v>
      </c>
      <c r="AQ9" s="190">
        <f t="shared" si="127"/>
        <v>78.399999999999991</v>
      </c>
      <c r="AR9" s="190">
        <f t="shared" si="127"/>
        <v>87.999999999999986</v>
      </c>
      <c r="AS9" s="190">
        <f t="shared" si="127"/>
        <v>97.59999999999998</v>
      </c>
      <c r="AT9" s="190">
        <f t="shared" si="127"/>
        <v>107.19999999999997</v>
      </c>
      <c r="AU9" s="190">
        <f t="shared" si="127"/>
        <v>116.79999999999997</v>
      </c>
      <c r="AV9" s="190">
        <f t="shared" si="127"/>
        <v>126.39999999999996</v>
      </c>
      <c r="AW9" s="190">
        <f t="shared" si="127"/>
        <v>135.99999999999997</v>
      </c>
      <c r="AX9" s="190">
        <f t="shared" si="127"/>
        <v>145.59999999999997</v>
      </c>
      <c r="AY9" s="190">
        <f t="shared" si="127"/>
        <v>155.19999999999996</v>
      </c>
      <c r="AZ9" s="190">
        <f t="shared" si="127"/>
        <v>164.79999999999995</v>
      </c>
      <c r="BA9" s="190">
        <f t="shared" si="127"/>
        <v>174.39999999999995</v>
      </c>
      <c r="BB9" s="190">
        <f t="shared" si="127"/>
        <v>183.99999999999994</v>
      </c>
      <c r="BC9" s="190">
        <f t="shared" si="127"/>
        <v>193.59999999999994</v>
      </c>
      <c r="BD9" s="190">
        <f t="shared" si="127"/>
        <v>203.19999999999993</v>
      </c>
      <c r="BE9" s="190">
        <f t="shared" si="127"/>
        <v>212.79999999999993</v>
      </c>
      <c r="BF9" s="190">
        <f t="shared" si="127"/>
        <v>222.39999999999992</v>
      </c>
      <c r="BG9" s="190">
        <f t="shared" si="127"/>
        <v>231.99999999999991</v>
      </c>
      <c r="BH9" s="190">
        <f t="shared" si="127"/>
        <v>241.59999999999991</v>
      </c>
      <c r="BI9" s="190">
        <f t="shared" si="127"/>
        <v>251.1999999999999</v>
      </c>
      <c r="BJ9" s="190">
        <f t="shared" si="127"/>
        <v>260.7999999999999</v>
      </c>
      <c r="BK9" s="190">
        <f t="shared" si="127"/>
        <v>270.39999999999992</v>
      </c>
      <c r="BL9" s="190">
        <f t="shared" si="127"/>
        <v>279.99999999999994</v>
      </c>
      <c r="BM9" s="190">
        <f t="shared" si="127"/>
        <v>289.59999999999997</v>
      </c>
      <c r="BN9" s="190">
        <f t="shared" si="127"/>
        <v>299.2</v>
      </c>
      <c r="BO9" s="190">
        <f t="shared" si="127"/>
        <v>308.8</v>
      </c>
      <c r="BP9" s="190">
        <f t="shared" si="127"/>
        <v>318.40000000000003</v>
      </c>
      <c r="BQ9" s="190">
        <f t="shared" si="127"/>
        <v>328.00000000000006</v>
      </c>
      <c r="BR9" s="190">
        <f t="shared" si="127"/>
        <v>337.60000000000008</v>
      </c>
      <c r="BS9" s="190">
        <f t="shared" si="127"/>
        <v>347.2000000000001</v>
      </c>
      <c r="BT9" s="190">
        <f t="shared" si="127"/>
        <v>356.80000000000013</v>
      </c>
      <c r="BU9" s="190">
        <f t="shared" si="127"/>
        <v>366.40000000000015</v>
      </c>
      <c r="BV9" s="190">
        <f t="shared" si="127"/>
        <v>376.00000000000017</v>
      </c>
      <c r="BW9" s="190">
        <f t="shared" si="127"/>
        <v>385.60000000000019</v>
      </c>
      <c r="BX9" s="190">
        <f t="shared" si="127"/>
        <v>395.20000000000022</v>
      </c>
      <c r="BY9" s="190">
        <f t="shared" si="127"/>
        <v>404.80000000000024</v>
      </c>
      <c r="BZ9" s="190">
        <f t="shared" si="127"/>
        <v>414.40000000000026</v>
      </c>
      <c r="CA9" s="190">
        <f t="shared" si="127"/>
        <v>424.00000000000028</v>
      </c>
      <c r="CB9" s="190">
        <f t="shared" si="127"/>
        <v>433.60000000000031</v>
      </c>
      <c r="CC9" s="190">
        <f t="shared" si="127"/>
        <v>443.20000000000033</v>
      </c>
      <c r="CD9" s="190">
        <f t="shared" si="127"/>
        <v>452.80000000000035</v>
      </c>
      <c r="CE9" s="190">
        <f t="shared" si="127"/>
        <v>462.40000000000038</v>
      </c>
      <c r="CF9" s="190">
        <f t="shared" si="127"/>
        <v>472.0000000000004</v>
      </c>
      <c r="CG9" s="190">
        <f t="shared" si="127"/>
        <v>481.60000000000042</v>
      </c>
      <c r="CH9" s="190">
        <f t="shared" si="127"/>
        <v>491.20000000000044</v>
      </c>
      <c r="CI9" s="190">
        <f t="shared" si="127"/>
        <v>500.80000000000047</v>
      </c>
      <c r="CJ9" s="190">
        <f t="shared" si="127"/>
        <v>510.40000000000049</v>
      </c>
      <c r="CK9" s="190">
        <f t="shared" si="127"/>
        <v>520.00000000000045</v>
      </c>
      <c r="CL9" s="190">
        <f t="shared" si="127"/>
        <v>529.60000000000048</v>
      </c>
      <c r="CM9" s="190">
        <f t="shared" si="127"/>
        <v>539.2000000000005</v>
      </c>
      <c r="CN9" s="190">
        <f t="shared" si="127"/>
        <v>548.80000000000052</v>
      </c>
      <c r="CO9" s="190">
        <f t="shared" si="127"/>
        <v>558.40000000000055</v>
      </c>
      <c r="CP9" s="190">
        <f t="shared" si="127"/>
        <v>568.00000000000057</v>
      </c>
      <c r="CQ9" s="190">
        <f t="shared" si="127"/>
        <v>577.60000000000059</v>
      </c>
      <c r="CR9" s="190">
        <f t="shared" si="127"/>
        <v>587.20000000000061</v>
      </c>
      <c r="CS9" s="190">
        <f t="shared" si="127"/>
        <v>596.80000000000064</v>
      </c>
      <c r="CT9" s="190">
        <f t="shared" si="127"/>
        <v>606.40000000000066</v>
      </c>
      <c r="CU9" s="190">
        <f t="shared" si="127"/>
        <v>616.00000000000068</v>
      </c>
      <c r="CV9" s="190">
        <f t="shared" si="127"/>
        <v>625.6000000000007</v>
      </c>
      <c r="CW9" s="190">
        <f t="shared" si="127"/>
        <v>635.20000000000073</v>
      </c>
      <c r="CX9" s="190">
        <f t="shared" si="127"/>
        <v>644.80000000000075</v>
      </c>
      <c r="CY9" s="190">
        <f t="shared" si="127"/>
        <v>654.40000000000077</v>
      </c>
      <c r="CZ9" s="190">
        <f t="shared" ref="CZ9:EH9" si="128">IF(ISNONTEXT($AL9),CY9+$AL9,"")</f>
        <v>664.0000000000008</v>
      </c>
      <c r="DA9" s="190">
        <f t="shared" si="128"/>
        <v>673.60000000000082</v>
      </c>
      <c r="DB9" s="190">
        <f t="shared" si="128"/>
        <v>683.20000000000084</v>
      </c>
      <c r="DC9" s="190">
        <f t="shared" si="128"/>
        <v>692.80000000000086</v>
      </c>
      <c r="DD9" s="190">
        <f t="shared" si="128"/>
        <v>702.40000000000089</v>
      </c>
      <c r="DE9" s="190">
        <f t="shared" si="128"/>
        <v>712.00000000000091</v>
      </c>
      <c r="DF9" s="190">
        <f t="shared" si="128"/>
        <v>721.60000000000093</v>
      </c>
      <c r="DG9" s="190">
        <f t="shared" si="128"/>
        <v>731.20000000000095</v>
      </c>
      <c r="DH9" s="190">
        <f t="shared" si="128"/>
        <v>740.80000000000098</v>
      </c>
      <c r="DI9" s="190">
        <f t="shared" si="128"/>
        <v>750.400000000001</v>
      </c>
      <c r="DJ9" s="190">
        <f t="shared" si="128"/>
        <v>760.00000000000102</v>
      </c>
      <c r="DK9" s="190">
        <f t="shared" si="128"/>
        <v>769.60000000000105</v>
      </c>
      <c r="DL9" s="190">
        <f t="shared" si="128"/>
        <v>779.20000000000107</v>
      </c>
      <c r="DM9" s="190">
        <f t="shared" si="128"/>
        <v>788.80000000000109</v>
      </c>
      <c r="DN9" s="190">
        <f t="shared" si="128"/>
        <v>798.40000000000111</v>
      </c>
      <c r="DO9" s="190">
        <f t="shared" si="128"/>
        <v>808.00000000000114</v>
      </c>
      <c r="DP9" s="190">
        <f t="shared" si="128"/>
        <v>817.60000000000116</v>
      </c>
      <c r="DQ9" s="190">
        <f t="shared" si="128"/>
        <v>827.20000000000118</v>
      </c>
      <c r="DR9" s="190">
        <f t="shared" si="128"/>
        <v>836.80000000000121</v>
      </c>
      <c r="DS9" s="190">
        <f t="shared" si="128"/>
        <v>846.40000000000123</v>
      </c>
      <c r="DT9" s="190">
        <f t="shared" si="128"/>
        <v>856.00000000000125</v>
      </c>
      <c r="DU9" s="190">
        <f t="shared" si="128"/>
        <v>865.60000000000127</v>
      </c>
      <c r="DV9" s="190">
        <f t="shared" si="128"/>
        <v>875.2000000000013</v>
      </c>
      <c r="DW9" s="190">
        <f t="shared" si="128"/>
        <v>884.80000000000132</v>
      </c>
      <c r="DX9" s="190">
        <f t="shared" si="128"/>
        <v>894.40000000000134</v>
      </c>
      <c r="DY9" s="190">
        <f t="shared" si="128"/>
        <v>904.00000000000136</v>
      </c>
      <c r="DZ9" s="190">
        <f t="shared" si="128"/>
        <v>913.60000000000139</v>
      </c>
      <c r="EA9" s="190">
        <f t="shared" si="128"/>
        <v>923.20000000000141</v>
      </c>
      <c r="EB9" s="190">
        <f t="shared" si="128"/>
        <v>932.80000000000143</v>
      </c>
      <c r="EC9" s="190">
        <f t="shared" si="128"/>
        <v>942.40000000000146</v>
      </c>
      <c r="ED9" s="190">
        <f t="shared" si="128"/>
        <v>952.00000000000148</v>
      </c>
      <c r="EE9" s="190">
        <f t="shared" si="128"/>
        <v>961.6000000000015</v>
      </c>
      <c r="EF9" s="190">
        <f t="shared" si="128"/>
        <v>971.20000000000152</v>
      </c>
      <c r="EG9" s="190">
        <f t="shared" si="128"/>
        <v>980.80000000000155</v>
      </c>
      <c r="EH9" s="190">
        <f t="shared" si="128"/>
        <v>990.40000000000157</v>
      </c>
      <c r="EI9" s="206">
        <f t="shared" si="19"/>
        <v>999.99900000000002</v>
      </c>
      <c r="EJ9" s="207">
        <f t="shared" si="20"/>
        <v>0</v>
      </c>
      <c r="EK9" s="207">
        <f t="shared" si="21"/>
        <v>1.670704711335761E-3</v>
      </c>
      <c r="EL9" s="207">
        <f t="shared" si="22"/>
        <v>2.0300516570338988E-3</v>
      </c>
      <c r="EM9" s="207">
        <f t="shared" si="23"/>
        <v>2.2458136859961841E-3</v>
      </c>
      <c r="EN9" s="207">
        <f t="shared" si="24"/>
        <v>2.3904370411176085E-3</v>
      </c>
      <c r="EO9" s="207">
        <f t="shared" si="25"/>
        <v>2.4907502397367863E-3</v>
      </c>
      <c r="EP9" s="207">
        <f t="shared" si="26"/>
        <v>2.560217316535066E-3</v>
      </c>
      <c r="EQ9" s="207">
        <f t="shared" si="27"/>
        <v>2.6067526408114997E-3</v>
      </c>
      <c r="ER9" s="207">
        <f t="shared" si="28"/>
        <v>2.6354928439180142E-3</v>
      </c>
      <c r="ES9" s="207">
        <f t="shared" si="29"/>
        <v>2.6500075181604423E-3</v>
      </c>
      <c r="ET9" s="207">
        <f t="shared" si="30"/>
        <v>2.6529046553054689E-3</v>
      </c>
      <c r="EU9" s="207">
        <f t="shared" si="31"/>
        <v>2.6461639962612219E-3</v>
      </c>
      <c r="EV9" s="207">
        <f t="shared" si="32"/>
        <v>2.6313343487496307E-3</v>
      </c>
      <c r="EW9" s="207">
        <f t="shared" si="33"/>
        <v>2.6096571876752742E-3</v>
      </c>
      <c r="EX9" s="207">
        <f t="shared" si="34"/>
        <v>2.5821476902653426E-3</v>
      </c>
      <c r="EY9" s="207">
        <f t="shared" si="35"/>
        <v>2.5496498975858422E-3</v>
      </c>
      <c r="EZ9" s="207">
        <f t="shared" si="36"/>
        <v>2.5128754652073955E-3</v>
      </c>
      <c r="FA9" s="207">
        <f t="shared" si="37"/>
        <v>2.4724316253037074E-3</v>
      </c>
      <c r="FB9" s="207">
        <f t="shared" si="38"/>
        <v>2.4288418358107615E-3</v>
      </c>
      <c r="FC9" s="207">
        <f t="shared" si="39"/>
        <v>2.3825613395652241E-3</v>
      </c>
      <c r="FD9" s="207">
        <f t="shared" si="40"/>
        <v>2.3339890977090798E-3</v>
      </c>
      <c r="FE9" s="207">
        <f t="shared" si="41"/>
        <v>2.2834770871773239E-3</v>
      </c>
      <c r="FF9" s="207">
        <f t="shared" si="42"/>
        <v>2.2313376468175894E-3</v>
      </c>
      <c r="FG9" s="207">
        <f t="shared" si="43"/>
        <v>2.1778493552983848E-3</v>
      </c>
      <c r="FH9" s="207">
        <f t="shared" si="44"/>
        <v>2.1232617880939E-3</v>
      </c>
      <c r="FI9" s="207">
        <f t="shared" si="45"/>
        <v>2.0677994073098845E-3</v>
      </c>
      <c r="FJ9" s="207">
        <f t="shared" si="46"/>
        <v>2.0116647725608155E-3</v>
      </c>
      <c r="FK9" s="207">
        <f t="shared" si="47"/>
        <v>1.9550412143958906E-3</v>
      </c>
      <c r="FL9" s="207">
        <f t="shared" si="48"/>
        <v>1.8980950779811229E-3</v>
      </c>
      <c r="FM9" s="207">
        <f t="shared" si="49"/>
        <v>1.8409776199635119E-3</v>
      </c>
      <c r="FN9" s="207">
        <f t="shared" si="50"/>
        <v>1.783826623037769E-3</v>
      </c>
      <c r="FO9" s="207">
        <f t="shared" si="51"/>
        <v>1.7267677789054548E-3</v>
      </c>
      <c r="FP9" s="207">
        <f t="shared" si="52"/>
        <v>1.6699158798107784E-3</v>
      </c>
      <c r="FQ9" s="207">
        <f t="shared" si="53"/>
        <v>1.6133758507768273E-3</v>
      </c>
      <c r="FR9" s="207">
        <f t="shared" si="54"/>
        <v>1.5572436484236985E-3</v>
      </c>
      <c r="FS9" s="207">
        <f t="shared" si="55"/>
        <v>1.5016070473733622E-3</v>
      </c>
      <c r="FT9" s="207">
        <f t="shared" si="56"/>
        <v>1.4465463314052827E-3</v>
      </c>
      <c r="FU9" s="207">
        <f t="shared" si="57"/>
        <v>1.3921349034785599E-3</v>
      </c>
      <c r="FV9" s="207">
        <f t="shared" si="58"/>
        <v>1.3384398262997626E-3</v>
      </c>
      <c r="FW9" s="207">
        <f t="shared" si="59"/>
        <v>1.285522303154695E-3</v>
      </c>
      <c r="FX9" s="207">
        <f t="shared" si="60"/>
        <v>1.2334381071341801E-3</v>
      </c>
      <c r="FY9" s="207">
        <f t="shared" si="61"/>
        <v>1.1822379655899386E-3</v>
      </c>
      <c r="FZ9" s="207">
        <f t="shared" si="62"/>
        <v>1.1319679055962738E-3</v>
      </c>
      <c r="GA9" s="207">
        <f t="shared" si="63"/>
        <v>1.0826695653196683E-3</v>
      </c>
      <c r="GB9" s="207">
        <f t="shared" si="64"/>
        <v>1.0343804754749878E-3</v>
      </c>
      <c r="GC9" s="207">
        <f t="shared" si="65"/>
        <v>9.8713431444500386E-4</v>
      </c>
      <c r="GD9" s="207">
        <f t="shared" si="66"/>
        <v>9.4096114013673255E-4</v>
      </c>
      <c r="GE9" s="207">
        <f t="shared" si="67"/>
        <v>8.9588760122551463E-4</v>
      </c>
      <c r="GF9" s="207">
        <f t="shared" si="68"/>
        <v>8.5193713008147487E-4</v>
      </c>
      <c r="GG9" s="207">
        <f t="shared" si="69"/>
        <v>8.0913011937139246E-4</v>
      </c>
      <c r="GH9" s="207">
        <f t="shared" si="70"/>
        <v>7.6748408407263191E-4</v>
      </c>
      <c r="GI9" s="207">
        <f t="shared" si="71"/>
        <v>7.2701381041718159E-4</v>
      </c>
      <c r="GJ9" s="207">
        <f t="shared" si="72"/>
        <v>6.877314930966769E-4</v>
      </c>
      <c r="GK9" s="207">
        <f t="shared" si="73"/>
        <v>6.4964686189856796E-4</v>
      </c>
      <c r="GL9" s="207">
        <f t="shared" si="74"/>
        <v>6.1276729880508426E-4</v>
      </c>
      <c r="GM9" s="207">
        <f t="shared" si="75"/>
        <v>5.7709794646699131E-4</v>
      </c>
      <c r="GN9" s="207">
        <f t="shared" si="76"/>
        <v>5.4264180886034151E-4</v>
      </c>
      <c r="GO9" s="207">
        <f t="shared" si="77"/>
        <v>5.0939984484424839E-4</v>
      </c>
      <c r="GP9" s="207">
        <f t="shared" si="78"/>
        <v>4.7737105525906553E-4</v>
      </c>
      <c r="GQ9" s="207">
        <f t="shared" si="79"/>
        <v>4.4655256413563319E-4</v>
      </c>
      <c r="GR9" s="207">
        <f t="shared" si="80"/>
        <v>4.1693969452601641E-4</v>
      </c>
      <c r="GS9" s="207">
        <f t="shared" si="81"/>
        <v>3.8852603941326355E-4</v>
      </c>
      <c r="GT9" s="207">
        <f t="shared" si="82"/>
        <v>3.6130352811111532E-4</v>
      </c>
      <c r="GU9" s="207">
        <f t="shared" si="83"/>
        <v>3.3526248852348264E-4</v>
      </c>
      <c r="GV9" s="207">
        <f t="shared" si="84"/>
        <v>3.1039170559713365E-4</v>
      </c>
      <c r="GW9" s="207">
        <f t="shared" si="85"/>
        <v>2.8667847626880088E-4</v>
      </c>
      <c r="GX9" s="207">
        <f t="shared" si="86"/>
        <v>2.6410866117926112E-4</v>
      </c>
      <c r="GY9" s="207">
        <f t="shared" si="87"/>
        <v>2.4266673340146976E-4</v>
      </c>
      <c r="GZ9" s="207">
        <f t="shared" si="88"/>
        <v>2.2233582440708271E-4</v>
      </c>
      <c r="HA9" s="207">
        <f t="shared" si="89"/>
        <v>2.0309776747538856E-4</v>
      </c>
      <c r="HB9" s="207">
        <f t="shared" si="90"/>
        <v>1.849331387304989E-4</v>
      </c>
      <c r="HC9" s="207">
        <f t="shared" si="91"/>
        <v>1.6782129597632843E-4</v>
      </c>
      <c r="HD9" s="207">
        <f t="shared" si="92"/>
        <v>1.5174041548426175E-4</v>
      </c>
      <c r="HE9" s="207">
        <f t="shared" si="93"/>
        <v>1.3666752687521187E-4</v>
      </c>
      <c r="HF9" s="207">
        <f t="shared" si="94"/>
        <v>1.2257854622591596E-4</v>
      </c>
      <c r="HG9" s="207">
        <f t="shared" si="95"/>
        <v>1.0944830751857636E-4</v>
      </c>
      <c r="HH9" s="207">
        <f t="shared" si="96"/>
        <v>9.7250592543276075E-5</v>
      </c>
      <c r="HI9" s="207">
        <f t="shared" si="97"/>
        <v>8.5958159353814723E-5</v>
      </c>
      <c r="HJ9" s="207">
        <f t="shared" si="98"/>
        <v>7.5542769369661326E-5</v>
      </c>
      <c r="HK9" s="207">
        <f t="shared" si="99"/>
        <v>6.5975213209492099E-5</v>
      </c>
      <c r="HL9" s="207">
        <f t="shared" si="100"/>
        <v>5.722533533521553E-5</v>
      </c>
      <c r="HM9" s="207">
        <f t="shared" si="101"/>
        <v>4.9262057579406409E-5</v>
      </c>
      <c r="HN9" s="207">
        <f t="shared" si="102"/>
        <v>4.2053401623619343E-5</v>
      </c>
      <c r="HO9" s="207">
        <f t="shared" si="103"/>
        <v>3.556651049007801E-5</v>
      </c>
      <c r="HP9" s="207">
        <f t="shared" si="104"/>
        <v>2.9767669104685654E-5</v>
      </c>
      <c r="HQ9" s="207">
        <f t="shared" si="105"/>
        <v>2.4622323985144925E-5</v>
      </c>
      <c r="HR9" s="207">
        <f t="shared" si="106"/>
        <v>2.0095102104161551E-5</v>
      </c>
      <c r="HS9" s="207">
        <f t="shared" si="107"/>
        <v>1.6149828974210383E-5</v>
      </c>
      <c r="HT9" s="207">
        <f t="shared" si="108"/>
        <v>1.2749545997133389E-5</v>
      </c>
      <c r="HU9" s="207">
        <f t="shared" si="109"/>
        <v>9.8565271188883435E-6</v>
      </c>
      <c r="HV9" s="207">
        <f t="shared" si="110"/>
        <v>7.4322948270522068E-6</v>
      </c>
      <c r="HW9" s="207">
        <f t="shared" si="111"/>
        <v>5.4376355261829707E-6</v>
      </c>
      <c r="HX9" s="207">
        <f t="shared" si="112"/>
        <v>3.8326143238374224E-6</v>
      </c>
      <c r="HY9" s="207">
        <f t="shared" si="113"/>
        <v>2.5765892579154558E-6</v>
      </c>
      <c r="HZ9" s="207">
        <f t="shared" si="114"/>
        <v>1.6282249940341949E-6</v>
      </c>
      <c r="IA9" s="207">
        <f t="shared" si="115"/>
        <v>9.4550601981826687E-7</v>
      </c>
      <c r="IB9" s="207">
        <f t="shared" si="116"/>
        <v>4.8574936130925891E-7</v>
      </c>
      <c r="IC9" s="207">
        <f t="shared" si="117"/>
        <v>2.0561684513864624E-7</v>
      </c>
      <c r="ID9" s="207">
        <f t="shared" si="118"/>
        <v>6.1126928662791349E-8</v>
      </c>
      <c r="IE9" s="207">
        <f t="shared" si="119"/>
        <v>7.6661189170651203E-9</v>
      </c>
      <c r="IF9" s="207">
        <f t="shared" si="120"/>
        <v>8.6932119289104124E-21</v>
      </c>
    </row>
    <row r="10" spans="1:241" x14ac:dyDescent="0.25">
      <c r="A10" s="22">
        <v>7</v>
      </c>
      <c r="B10" s="144"/>
      <c r="C10" s="135">
        <v>80</v>
      </c>
      <c r="D10" s="110">
        <f t="shared" si="10"/>
        <v>80</v>
      </c>
      <c r="E10" s="124">
        <v>120</v>
      </c>
      <c r="F10" s="110">
        <f t="shared" si="11"/>
        <v>210</v>
      </c>
      <c r="G10" s="135"/>
      <c r="H10" s="145">
        <v>0.75</v>
      </c>
      <c r="I10" s="119">
        <f t="shared" si="12"/>
        <v>1</v>
      </c>
      <c r="J10" s="23">
        <f t="shared" si="13"/>
        <v>30.76923076923077</v>
      </c>
      <c r="K10" s="24" t="str">
        <f t="shared" si="14"/>
        <v>R</v>
      </c>
      <c r="L10" s="25" t="str">
        <f>IF(J10="","",IF(OR($J10&lt;Skew!$B$1,$J10=Skew!$B$1),IF($J10&gt;Skew!$C$1,Skew!$A$1,IF($J10&gt;Skew!$C$2,Skew!$A$2,IF($J10&gt;Skew!$C$3,Skew!$A$3,IF($J10&gt;Skew!$C$4,Skew!$A$4,IF($J10&gt;Skew!$C$5,Skew!$A$5,IF($J10&gt;Skew!$C$6,Skew!$A$6,IF($J10&gt;Skew!$C$7,Skew!$A$7,IF($J10&gt;Skew!$C$8,Skew!$A$8,IF($J10&gt;Skew!$C$9,Skew!$A$9,IF($J10&gt;Skew!$C$10,Skew!$A$10,IF($J10&gt;Skew!$C$11,Skew!$A$11,IF($J10&gt;Skew!$C$12,Skew!$A$12,IF($J10&gt;Skew!$C$13,Skew!$A$13,IF($J10&gt;Skew!$C$14,Skew!$A$14,Skew!$A$15)
)))))))))))))))</f>
        <v>Very low skew</v>
      </c>
      <c r="M10" s="24">
        <f>IF(J10="","",MATCH(L10,Skew!$A$1:$A$15,0))</f>
        <v>4</v>
      </c>
      <c r="N10" s="24">
        <f t="shared" si="0"/>
        <v>145</v>
      </c>
      <c r="O10" s="26" t="s">
        <v>29</v>
      </c>
      <c r="P10" s="24">
        <f>IF(OR(J10="",O10=""),"",MATCH(O10,Confidence!$A$1:$A$10,0))</f>
        <v>7</v>
      </c>
      <c r="Q10" s="27">
        <f t="shared" si="1"/>
        <v>1.835</v>
      </c>
      <c r="R10" s="27">
        <f t="shared" si="2"/>
        <v>3</v>
      </c>
      <c r="S10" s="24"/>
      <c r="T10" s="111">
        <f t="shared" si="3"/>
        <v>129.244</v>
      </c>
      <c r="U10" s="111">
        <f t="shared" si="4"/>
        <v>26.084499999999998</v>
      </c>
      <c r="V10" s="39">
        <f t="shared" si="5"/>
        <v>680.40114024999991</v>
      </c>
      <c r="W10" s="124">
        <v>150</v>
      </c>
      <c r="X10" s="218">
        <f>IF(AND(D10&gt;0,E10&gt;0,F10&gt;0,Q10&gt;0,R10&gt;0,W10&gt;0,NOT(O10="")),ABS(VLOOKUP($W$1,VLookups!$A$28:$B$29,2,FALSE)-_xlfn.BETA.DIST(W10,IF(K10="L",R10,Q10),IF(K10="L",Q10,R10),TRUE,D10,F10)),"")</f>
        <v>0.77101377242534708</v>
      </c>
      <c r="Y10" s="121">
        <f>IF(OR($Q10="",$R10=""),"",_xlfn.BETA.INV(ABS(VLOOKUP($W$1,VLookups!$A$28:$B$29,2,FALSE)-Y$3),IF($K10="L",$R10,$Q10),IF($K10="L",$Q10,$R10),$D10,$F10))</f>
        <v>90.717245870955722</v>
      </c>
      <c r="Z10" s="122">
        <f>IF(OR($Q10="",$R10=""),"",_xlfn.BETA.INV(ABS(VLOOKUP($W$1,VLookups!$A$28:$B$29,2,FALSE)-Z$3),IF($K10="L",$R10,$Q10),IF($K10="L",$Q10,$R10),$D10,$F10))</f>
        <v>175.89179431422411</v>
      </c>
      <c r="AA10" s="121">
        <f>IF(OR($Q10="",$R10=""),"",_xlfn.BETA.INV(ABS(VLOOKUP($W$1,VLookups!$A$28:$B$29,2,FALSE)-AA$3),IF($K10="L",$R10,$Q10),IF($K10="L",$Q10,$R10),$D10,$F10))</f>
        <v>96.130805256290245</v>
      </c>
      <c r="AB10" s="122">
        <f>IF(OR($Q10="",$R10=""),"",_xlfn.BETA.INV(ABS(VLOOKUP($W$1,VLookups!$A$28:$B$29,2,FALSE)-AB$3),IF($K10="L",$R10,$Q10),IF($K10="L",$Q10,$R10),$D10,$F10))</f>
        <v>104.77294681247872</v>
      </c>
      <c r="AC10" s="121">
        <f>IF(OR($Q10="",$R10=""),"",_xlfn.BETA.INV(ABS(VLOOKUP($W$1,VLookups!$A$28:$B$29,2,FALSE)-AC$3),IF($K10="L",$R10,$Q10),IF($K10="L",$Q10,$R10),$D10,$F10))</f>
        <v>112.37948252537765</v>
      </c>
      <c r="AD10" s="122">
        <f>IF(OR($Q10="",$R10=""),"",_xlfn.BETA.INV(ABS(VLOOKUP($W$1,VLookups!$A$28:$B$29,2,FALSE)-AD$3),IF($K10="L",$R10,$Q10),IF($K10="L",$Q10,$R10),$D10,$F10))</f>
        <v>119.6756160418808</v>
      </c>
      <c r="AE10" s="121">
        <f>IF(OR($Q10="",$R10=""),"",_xlfn.BETA.INV(ABS(VLOOKUP($W$1,VLookups!$A$28:$B$29,2,FALSE)-AE$3),IF($K10="L",$R10,$Q10),IF($K10="L",$Q10,$R10),$D10,$F10))</f>
        <v>127.02596365640288</v>
      </c>
      <c r="AF10" s="122">
        <f>IF(OR($Q10="",$R10=""),"",_xlfn.BETA.INV(ABS(VLOOKUP($W$1,VLookups!$A$28:$B$29,2,FALSE)-AF$3),IF($K10="L",$R10,$Q10),IF($K10="L",$Q10,$R10),$D10,$F10))</f>
        <v>134.73715956208315</v>
      </c>
      <c r="AG10" s="121">
        <f>IF(OR($Q10="",$R10=""),"",_xlfn.BETA.INV(ABS(VLOOKUP($W$1,VLookups!$A$28:$B$29,2,FALSE)-AG$3),IF($K10="L",$R10,$Q10),IF($K10="L",$Q10,$R10),$D10,$F10))</f>
        <v>143.1944885650648</v>
      </c>
      <c r="AH10" s="122">
        <f>IF(OR($Q10="",$R10=""),"",_xlfn.BETA.INV(ABS(VLOOKUP($W$1,VLookups!$A$28:$B$29,2,FALSE)-AH$3),IF($K10="L",$R10,$Q10),IF($K10="L",$Q10,$R10),$D10,$F10))</f>
        <v>153.07606763979476</v>
      </c>
      <c r="AI10" s="121">
        <f>IF(OR($Q10="",$R10=""),"",_xlfn.BETA.INV(ABS(VLOOKUP($W$1,VLookups!$A$28:$B$29,2,FALSE)-AI$3),IF($K10="L",$R10,$Q10),IF($K10="L",$Q10,$R10),$D10,$F10))</f>
        <v>166.14594296108976</v>
      </c>
      <c r="AJ10" s="122">
        <f>IF(OR($Q10="",$R10=""),"",_xlfn.BETA.INV(ABS(VLOOKUP($W$1,VLookups!$A$28:$B$29,2,FALSE)-AJ$3),IF($K10="L",$R10,$Q10),IF($K10="L",$Q10,$R10),$D10,$F10))</f>
        <v>190.60467945367083</v>
      </c>
      <c r="AK10" s="17"/>
      <c r="AL10" s="208">
        <f t="shared" si="15"/>
        <v>1.3</v>
      </c>
      <c r="AM10" s="206">
        <f t="shared" si="16"/>
        <v>80</v>
      </c>
      <c r="AN10" s="190">
        <f t="shared" ref="AN10:CY10" si="129">IF(ISNONTEXT($AL10),AM10+$AL10,"")</f>
        <v>81.3</v>
      </c>
      <c r="AO10" s="190">
        <f t="shared" si="129"/>
        <v>82.6</v>
      </c>
      <c r="AP10" s="190">
        <f t="shared" si="129"/>
        <v>83.899999999999991</v>
      </c>
      <c r="AQ10" s="190">
        <f t="shared" si="129"/>
        <v>85.199999999999989</v>
      </c>
      <c r="AR10" s="190">
        <f t="shared" si="129"/>
        <v>86.499999999999986</v>
      </c>
      <c r="AS10" s="190">
        <f t="shared" si="129"/>
        <v>87.799999999999983</v>
      </c>
      <c r="AT10" s="190">
        <f t="shared" si="129"/>
        <v>89.09999999999998</v>
      </c>
      <c r="AU10" s="190">
        <f t="shared" si="129"/>
        <v>90.399999999999977</v>
      </c>
      <c r="AV10" s="190">
        <f t="shared" si="129"/>
        <v>91.699999999999974</v>
      </c>
      <c r="AW10" s="190">
        <f t="shared" si="129"/>
        <v>92.999999999999972</v>
      </c>
      <c r="AX10" s="190">
        <f t="shared" si="129"/>
        <v>94.299999999999969</v>
      </c>
      <c r="AY10" s="190">
        <f t="shared" si="129"/>
        <v>95.599999999999966</v>
      </c>
      <c r="AZ10" s="190">
        <f t="shared" si="129"/>
        <v>96.899999999999963</v>
      </c>
      <c r="BA10" s="190">
        <f t="shared" si="129"/>
        <v>98.19999999999996</v>
      </c>
      <c r="BB10" s="190">
        <f t="shared" si="129"/>
        <v>99.499999999999957</v>
      </c>
      <c r="BC10" s="190">
        <f t="shared" si="129"/>
        <v>100.79999999999995</v>
      </c>
      <c r="BD10" s="190">
        <f t="shared" si="129"/>
        <v>102.09999999999995</v>
      </c>
      <c r="BE10" s="190">
        <f t="shared" si="129"/>
        <v>103.39999999999995</v>
      </c>
      <c r="BF10" s="190">
        <f t="shared" si="129"/>
        <v>104.69999999999995</v>
      </c>
      <c r="BG10" s="190">
        <f t="shared" si="129"/>
        <v>105.99999999999994</v>
      </c>
      <c r="BH10" s="190">
        <f t="shared" si="129"/>
        <v>107.29999999999994</v>
      </c>
      <c r="BI10" s="190">
        <f t="shared" si="129"/>
        <v>108.59999999999994</v>
      </c>
      <c r="BJ10" s="190">
        <f t="shared" si="129"/>
        <v>109.89999999999993</v>
      </c>
      <c r="BK10" s="190">
        <f t="shared" si="129"/>
        <v>111.19999999999993</v>
      </c>
      <c r="BL10" s="190">
        <f t="shared" si="129"/>
        <v>112.49999999999993</v>
      </c>
      <c r="BM10" s="190">
        <f t="shared" si="129"/>
        <v>113.79999999999993</v>
      </c>
      <c r="BN10" s="190">
        <f t="shared" si="129"/>
        <v>115.09999999999992</v>
      </c>
      <c r="BO10" s="190">
        <f t="shared" si="129"/>
        <v>116.39999999999992</v>
      </c>
      <c r="BP10" s="190">
        <f t="shared" si="129"/>
        <v>117.69999999999992</v>
      </c>
      <c r="BQ10" s="190">
        <f t="shared" si="129"/>
        <v>118.99999999999991</v>
      </c>
      <c r="BR10" s="190">
        <f t="shared" si="129"/>
        <v>120.29999999999991</v>
      </c>
      <c r="BS10" s="190">
        <f t="shared" si="129"/>
        <v>121.59999999999991</v>
      </c>
      <c r="BT10" s="190">
        <f t="shared" si="129"/>
        <v>122.89999999999991</v>
      </c>
      <c r="BU10" s="190">
        <f t="shared" si="129"/>
        <v>124.1999999999999</v>
      </c>
      <c r="BV10" s="190">
        <f t="shared" si="129"/>
        <v>125.4999999999999</v>
      </c>
      <c r="BW10" s="190">
        <f t="shared" si="129"/>
        <v>126.7999999999999</v>
      </c>
      <c r="BX10" s="190">
        <f t="shared" si="129"/>
        <v>128.09999999999991</v>
      </c>
      <c r="BY10" s="190">
        <f t="shared" si="129"/>
        <v>129.39999999999992</v>
      </c>
      <c r="BZ10" s="190">
        <f t="shared" si="129"/>
        <v>130.69999999999993</v>
      </c>
      <c r="CA10" s="190">
        <f t="shared" si="129"/>
        <v>131.99999999999994</v>
      </c>
      <c r="CB10" s="190">
        <f t="shared" si="129"/>
        <v>133.29999999999995</v>
      </c>
      <c r="CC10" s="190">
        <f t="shared" si="129"/>
        <v>134.59999999999997</v>
      </c>
      <c r="CD10" s="190">
        <f t="shared" si="129"/>
        <v>135.89999999999998</v>
      </c>
      <c r="CE10" s="190">
        <f t="shared" si="129"/>
        <v>137.19999999999999</v>
      </c>
      <c r="CF10" s="190">
        <f t="shared" si="129"/>
        <v>138.5</v>
      </c>
      <c r="CG10" s="190">
        <f t="shared" si="129"/>
        <v>139.80000000000001</v>
      </c>
      <c r="CH10" s="190">
        <f t="shared" si="129"/>
        <v>141.10000000000002</v>
      </c>
      <c r="CI10" s="190">
        <f t="shared" si="129"/>
        <v>142.40000000000003</v>
      </c>
      <c r="CJ10" s="190">
        <f t="shared" si="129"/>
        <v>143.70000000000005</v>
      </c>
      <c r="CK10" s="190">
        <f t="shared" si="129"/>
        <v>145.00000000000006</v>
      </c>
      <c r="CL10" s="190">
        <f t="shared" si="129"/>
        <v>146.30000000000007</v>
      </c>
      <c r="CM10" s="190">
        <f t="shared" si="129"/>
        <v>147.60000000000008</v>
      </c>
      <c r="CN10" s="190">
        <f t="shared" si="129"/>
        <v>148.90000000000009</v>
      </c>
      <c r="CO10" s="190">
        <f t="shared" si="129"/>
        <v>150.2000000000001</v>
      </c>
      <c r="CP10" s="190">
        <f t="shared" si="129"/>
        <v>151.50000000000011</v>
      </c>
      <c r="CQ10" s="190">
        <f t="shared" si="129"/>
        <v>152.80000000000013</v>
      </c>
      <c r="CR10" s="190">
        <f t="shared" si="129"/>
        <v>154.10000000000014</v>
      </c>
      <c r="CS10" s="190">
        <f t="shared" si="129"/>
        <v>155.40000000000015</v>
      </c>
      <c r="CT10" s="190">
        <f t="shared" si="129"/>
        <v>156.70000000000016</v>
      </c>
      <c r="CU10" s="190">
        <f t="shared" si="129"/>
        <v>158.00000000000017</v>
      </c>
      <c r="CV10" s="190">
        <f t="shared" si="129"/>
        <v>159.30000000000018</v>
      </c>
      <c r="CW10" s="190">
        <f t="shared" si="129"/>
        <v>160.60000000000019</v>
      </c>
      <c r="CX10" s="190">
        <f t="shared" si="129"/>
        <v>161.9000000000002</v>
      </c>
      <c r="CY10" s="190">
        <f t="shared" si="129"/>
        <v>163.20000000000022</v>
      </c>
      <c r="CZ10" s="190">
        <f t="shared" ref="CZ10:EH10" si="130">IF(ISNONTEXT($AL10),CY10+$AL10,"")</f>
        <v>164.50000000000023</v>
      </c>
      <c r="DA10" s="190">
        <f t="shared" si="130"/>
        <v>165.80000000000024</v>
      </c>
      <c r="DB10" s="190">
        <f t="shared" si="130"/>
        <v>167.10000000000025</v>
      </c>
      <c r="DC10" s="190">
        <f t="shared" si="130"/>
        <v>168.40000000000026</v>
      </c>
      <c r="DD10" s="190">
        <f t="shared" si="130"/>
        <v>169.70000000000027</v>
      </c>
      <c r="DE10" s="190">
        <f t="shared" si="130"/>
        <v>171.00000000000028</v>
      </c>
      <c r="DF10" s="190">
        <f t="shared" si="130"/>
        <v>172.3000000000003</v>
      </c>
      <c r="DG10" s="190">
        <f t="shared" si="130"/>
        <v>173.60000000000031</v>
      </c>
      <c r="DH10" s="190">
        <f t="shared" si="130"/>
        <v>174.90000000000032</v>
      </c>
      <c r="DI10" s="190">
        <f t="shared" si="130"/>
        <v>176.20000000000033</v>
      </c>
      <c r="DJ10" s="190">
        <f t="shared" si="130"/>
        <v>177.50000000000034</v>
      </c>
      <c r="DK10" s="190">
        <f t="shared" si="130"/>
        <v>178.80000000000035</v>
      </c>
      <c r="DL10" s="190">
        <f t="shared" si="130"/>
        <v>180.10000000000036</v>
      </c>
      <c r="DM10" s="190">
        <f t="shared" si="130"/>
        <v>181.40000000000038</v>
      </c>
      <c r="DN10" s="190">
        <f t="shared" si="130"/>
        <v>182.70000000000039</v>
      </c>
      <c r="DO10" s="190">
        <f t="shared" si="130"/>
        <v>184.0000000000004</v>
      </c>
      <c r="DP10" s="190">
        <f t="shared" si="130"/>
        <v>185.30000000000041</v>
      </c>
      <c r="DQ10" s="190">
        <f t="shared" si="130"/>
        <v>186.60000000000042</v>
      </c>
      <c r="DR10" s="190">
        <f t="shared" si="130"/>
        <v>187.90000000000043</v>
      </c>
      <c r="DS10" s="190">
        <f t="shared" si="130"/>
        <v>189.20000000000044</v>
      </c>
      <c r="DT10" s="190">
        <f t="shared" si="130"/>
        <v>190.50000000000045</v>
      </c>
      <c r="DU10" s="190">
        <f t="shared" si="130"/>
        <v>191.80000000000047</v>
      </c>
      <c r="DV10" s="190">
        <f t="shared" si="130"/>
        <v>193.10000000000048</v>
      </c>
      <c r="DW10" s="190">
        <f t="shared" si="130"/>
        <v>194.40000000000049</v>
      </c>
      <c r="DX10" s="190">
        <f t="shared" si="130"/>
        <v>195.7000000000005</v>
      </c>
      <c r="DY10" s="190">
        <f t="shared" si="130"/>
        <v>197.00000000000051</v>
      </c>
      <c r="DZ10" s="190">
        <f t="shared" si="130"/>
        <v>198.30000000000052</v>
      </c>
      <c r="EA10" s="190">
        <f t="shared" si="130"/>
        <v>199.60000000000053</v>
      </c>
      <c r="EB10" s="190">
        <f t="shared" si="130"/>
        <v>200.90000000000055</v>
      </c>
      <c r="EC10" s="190">
        <f t="shared" si="130"/>
        <v>202.20000000000056</v>
      </c>
      <c r="ED10" s="190">
        <f t="shared" si="130"/>
        <v>203.50000000000057</v>
      </c>
      <c r="EE10" s="190">
        <f t="shared" si="130"/>
        <v>204.80000000000058</v>
      </c>
      <c r="EF10" s="190">
        <f t="shared" si="130"/>
        <v>206.10000000000059</v>
      </c>
      <c r="EG10" s="190">
        <f t="shared" si="130"/>
        <v>207.4000000000006</v>
      </c>
      <c r="EH10" s="190">
        <f t="shared" si="130"/>
        <v>208.70000000000061</v>
      </c>
      <c r="EI10" s="206">
        <f t="shared" si="19"/>
        <v>209.999</v>
      </c>
      <c r="EJ10" s="207">
        <f t="shared" si="20"/>
        <v>0</v>
      </c>
      <c r="EK10" s="207">
        <f t="shared" si="21"/>
        <v>1.6078722554373362E-3</v>
      </c>
      <c r="EL10" s="207">
        <f t="shared" si="22"/>
        <v>2.8105631634498455E-3</v>
      </c>
      <c r="EM10" s="207">
        <f t="shared" si="23"/>
        <v>3.8629658456540887E-3</v>
      </c>
      <c r="EN10" s="207">
        <f t="shared" si="24"/>
        <v>4.8110925450421827E-3</v>
      </c>
      <c r="EO10" s="207">
        <f t="shared" si="25"/>
        <v>5.676338895592316E-3</v>
      </c>
      <c r="EP10" s="207">
        <f t="shared" si="26"/>
        <v>6.4713241370532625E-3</v>
      </c>
      <c r="EQ10" s="207">
        <f t="shared" si="27"/>
        <v>7.2045011107371862E-3</v>
      </c>
      <c r="ER10" s="207">
        <f t="shared" si="28"/>
        <v>7.8820093545504972E-3</v>
      </c>
      <c r="ES10" s="207">
        <f t="shared" si="29"/>
        <v>8.5085671789221235E-3</v>
      </c>
      <c r="ET10" s="207">
        <f t="shared" si="30"/>
        <v>9.0879550647459187E-3</v>
      </c>
      <c r="EU10" s="207">
        <f t="shared" si="31"/>
        <v>9.6233007241463987E-3</v>
      </c>
      <c r="EV10" s="207">
        <f t="shared" si="32"/>
        <v>1.0117258275146122E-2</v>
      </c>
      <c r="EW10" s="207">
        <f t="shared" si="33"/>
        <v>1.0572126634747075E-2</v>
      </c>
      <c r="EX10" s="207">
        <f t="shared" si="34"/>
        <v>1.0989930966708359E-2</v>
      </c>
      <c r="EY10" s="207">
        <f t="shared" si="35"/>
        <v>1.1372480605750728E-2</v>
      </c>
      <c r="EZ10" s="207">
        <f t="shared" si="36"/>
        <v>1.1721411416800987E-2</v>
      </c>
      <c r="FA10" s="207">
        <f t="shared" si="37"/>
        <v>1.2038217515989989E-2</v>
      </c>
      <c r="FB10" s="207">
        <f t="shared" si="38"/>
        <v>1.2324275516368291E-2</v>
      </c>
      <c r="FC10" s="207">
        <f t="shared" si="39"/>
        <v>1.2580863393421727E-2</v>
      </c>
      <c r="FD10" s="207">
        <f t="shared" si="40"/>
        <v>1.2809175396274828E-2</v>
      </c>
      <c r="FE10" s="207">
        <f t="shared" si="41"/>
        <v>1.3010333998367075E-2</v>
      </c>
      <c r="FF10" s="207">
        <f t="shared" si="42"/>
        <v>1.3185399594936576E-2</v>
      </c>
      <c r="FG10" s="207">
        <f t="shared" si="43"/>
        <v>1.3335378460272293E-2</v>
      </c>
      <c r="FH10" s="207">
        <f t="shared" si="44"/>
        <v>1.3461229343028833E-2</v>
      </c>
      <c r="FI10" s="207">
        <f t="shared" si="45"/>
        <v>1.356386898283724E-2</v>
      </c>
      <c r="FJ10" s="207">
        <f t="shared" si="46"/>
        <v>1.3644176763199756E-2</v>
      </c>
      <c r="FK10" s="207">
        <f t="shared" si="47"/>
        <v>1.3702998665905741E-2</v>
      </c>
      <c r="FL10" s="207">
        <f t="shared" si="48"/>
        <v>1.3741150655426857E-2</v>
      </c>
      <c r="FM10" s="207">
        <f t="shared" si="49"/>
        <v>1.3759421594209884E-2</v>
      </c>
      <c r="FN10" s="207">
        <f t="shared" si="50"/>
        <v>1.3758575768919803E-2</v>
      </c>
      <c r="FO10" s="207">
        <f t="shared" si="51"/>
        <v>1.3739355091704153E-2</v>
      </c>
      <c r="FP10" s="207">
        <f t="shared" si="52"/>
        <v>1.3702481028185099E-2</v>
      </c>
      <c r="FQ10" s="207">
        <f t="shared" si="53"/>
        <v>1.3648656294229953E-2</v>
      </c>
      <c r="FR10" s="207">
        <f t="shared" si="54"/>
        <v>1.3578566355944791E-2</v>
      </c>
      <c r="FS10" s="207">
        <f t="shared" si="55"/>
        <v>1.3492880761295355E-2</v>
      </c>
      <c r="FT10" s="207">
        <f t="shared" si="56"/>
        <v>1.3392254326926159E-2</v>
      </c>
      <c r="FU10" s="207">
        <f t="shared" si="57"/>
        <v>1.3277328199853351E-2</v>
      </c>
      <c r="FV10" s="207">
        <f t="shared" si="58"/>
        <v>1.31487308105469E-2</v>
      </c>
      <c r="FW10" s="207">
        <f t="shared" si="59"/>
        <v>1.3007078731337598E-2</v>
      </c>
      <c r="FX10" s="207">
        <f t="shared" si="60"/>
        <v>1.2852977451965664E-2</v>
      </c>
      <c r="FY10" s="207">
        <f t="shared" si="61"/>
        <v>1.2687022082337912E-2</v>
      </c>
      <c r="FZ10" s="207">
        <f t="shared" si="62"/>
        <v>1.2509797991107661E-2</v>
      </c>
      <c r="GA10" s="207">
        <f t="shared" si="63"/>
        <v>1.2321881387479401E-2</v>
      </c>
      <c r="GB10" s="207">
        <f t="shared" si="64"/>
        <v>1.2123839852623903E-2</v>
      </c>
      <c r="GC10" s="207">
        <f t="shared" si="65"/>
        <v>1.1916232826233593E-2</v>
      </c>
      <c r="GD10" s="207">
        <f t="shared" si="66"/>
        <v>1.1699612053024017E-2</v>
      </c>
      <c r="GE10" s="207">
        <f t="shared" si="67"/>
        <v>1.1474521993372525E-2</v>
      </c>
      <c r="GF10" s="207">
        <f t="shared" si="68"/>
        <v>1.1241500201760891E-2</v>
      </c>
      <c r="GG10" s="207">
        <f t="shared" si="69"/>
        <v>1.1001077676240241E-2</v>
      </c>
      <c r="GH10" s="207">
        <f t="shared" si="70"/>
        <v>1.0753779181751227E-2</v>
      </c>
      <c r="GI10" s="207">
        <f t="shared" si="71"/>
        <v>1.0500123549800337E-2</v>
      </c>
      <c r="GJ10" s="207">
        <f t="shared" si="72"/>
        <v>1.0240623956706361E-2</v>
      </c>
      <c r="GK10" s="207">
        <f t="shared" si="73"/>
        <v>9.9757881823818624E-3</v>
      </c>
      <c r="GL10" s="207">
        <f t="shared" si="74"/>
        <v>9.7061188513981617E-3</v>
      </c>
      <c r="GM10" s="207">
        <f t="shared" si="75"/>
        <v>9.432113657893133E-3</v>
      </c>
      <c r="GN10" s="207">
        <f t="shared" si="76"/>
        <v>9.1542655757161518E-3</v>
      </c>
      <c r="GO10" s="207">
        <f t="shared" si="77"/>
        <v>8.8730630550593308E-3</v>
      </c>
      <c r="GP10" s="207">
        <f t="shared" si="78"/>
        <v>8.5889902066967443E-3</v>
      </c>
      <c r="GQ10" s="207">
        <f t="shared" si="79"/>
        <v>8.3025269748410908E-3</v>
      </c>
      <c r="GR10" s="207">
        <f t="shared" si="80"/>
        <v>8.01414929952767E-3</v>
      </c>
      <c r="GS10" s="207">
        <f t="shared" si="81"/>
        <v>7.7243292693479522E-3</v>
      </c>
      <c r="GT10" s="207">
        <f t="shared" si="82"/>
        <v>7.4335352652765722E-3</v>
      </c>
      <c r="GU10" s="207">
        <f t="shared" si="83"/>
        <v>7.1422320962664081E-3</v>
      </c>
      <c r="GV10" s="207">
        <f t="shared" si="84"/>
        <v>6.8508811272244103E-3</v>
      </c>
      <c r="GW10" s="207">
        <f t="shared" si="85"/>
        <v>6.5599403999254974E-3</v>
      </c>
      <c r="GX10" s="207">
        <f t="shared" si="86"/>
        <v>6.2698647473725033E-3</v>
      </c>
      <c r="GY10" s="207">
        <f t="shared" si="87"/>
        <v>5.9811059020656232E-3</v>
      </c>
      <c r="GZ10" s="207">
        <f t="shared" si="88"/>
        <v>5.6941125986051961E-3</v>
      </c>
      <c r="HA10" s="207">
        <f t="shared" si="89"/>
        <v>5.409330671015589E-3</v>
      </c>
      <c r="HB10" s="207">
        <f t="shared" si="90"/>
        <v>5.1272031451457907E-3</v>
      </c>
      <c r="HC10" s="207">
        <f t="shared" si="91"/>
        <v>4.8481703264731417E-3</v>
      </c>
      <c r="HD10" s="207">
        <f t="shared" si="92"/>
        <v>4.5726698836102133E-3</v>
      </c>
      <c r="HE10" s="207">
        <f t="shared" si="93"/>
        <v>4.3011369277910425E-3</v>
      </c>
      <c r="HF10" s="207">
        <f t="shared" si="94"/>
        <v>4.0340040885911586E-3</v>
      </c>
      <c r="HG10" s="207">
        <f t="shared" si="95"/>
        <v>3.7717015861163821E-3</v>
      </c>
      <c r="HH10" s="207">
        <f t="shared" si="96"/>
        <v>3.5146572998772268E-3</v>
      </c>
      <c r="HI10" s="207">
        <f t="shared" si="97"/>
        <v>3.263296834549621E-3</v>
      </c>
      <c r="HJ10" s="207">
        <f t="shared" si="98"/>
        <v>3.0180435828078278E-3</v>
      </c>
      <c r="HK10" s="207">
        <f t="shared" si="99"/>
        <v>2.7793187854016801E-3</v>
      </c>
      <c r="HL10" s="207">
        <f t="shared" si="100"/>
        <v>2.5475415886380562E-3</v>
      </c>
      <c r="HM10" s="207">
        <f t="shared" si="101"/>
        <v>2.3231290994150736E-3</v>
      </c>
      <c r="HN10" s="207">
        <f t="shared" si="102"/>
        <v>2.1064964379470105E-3</v>
      </c>
      <c r="HO10" s="207">
        <f t="shared" si="103"/>
        <v>1.8980567883085284E-3</v>
      </c>
      <c r="HP10" s="207">
        <f t="shared" si="104"/>
        <v>1.6982214469178844E-3</v>
      </c>
      <c r="HQ10" s="207">
        <f t="shared" si="105"/>
        <v>1.5073998690708545E-3</v>
      </c>
      <c r="HR10" s="207">
        <f t="shared" si="106"/>
        <v>1.325999713629535E-3</v>
      </c>
      <c r="HS10" s="207">
        <f t="shared" si="107"/>
        <v>1.1544268859634398E-3</v>
      </c>
      <c r="HT10" s="207">
        <f t="shared" si="108"/>
        <v>9.9308557923396472E-4</v>
      </c>
      <c r="HU10" s="207">
        <f t="shared" si="109"/>
        <v>8.4237831410739511E-4</v>
      </c>
      <c r="HV10" s="207">
        <f t="shared" si="110"/>
        <v>7.0270597697632013E-4</v>
      </c>
      <c r="HW10" s="207">
        <f t="shared" si="111"/>
        <v>5.7446785676426354E-4</v>
      </c>
      <c r="HX10" s="207">
        <f t="shared" si="112"/>
        <v>4.58061680383743E-4</v>
      </c>
      <c r="HY10" s="207">
        <f t="shared" si="113"/>
        <v>3.5388364691365658E-4</v>
      </c>
      <c r="HZ10" s="207">
        <f t="shared" si="114"/>
        <v>2.6232846055793699E-4</v>
      </c>
      <c r="IA10" s="207">
        <f t="shared" si="115"/>
        <v>1.8378936244371782E-4</v>
      </c>
      <c r="IB10" s="207">
        <f t="shared" si="116"/>
        <v>1.1865816131378819E-4</v>
      </c>
      <c r="IC10" s="207">
        <f t="shared" si="117"/>
        <v>6.7325263164955427E-5</v>
      </c>
      <c r="ID10" s="207">
        <f t="shared" si="118"/>
        <v>3.017969988093773E-5</v>
      </c>
      <c r="IE10" s="207">
        <f t="shared" si="119"/>
        <v>7.6091569056275411E-6</v>
      </c>
      <c r="IF10" s="207">
        <f t="shared" si="120"/>
        <v>4.5403743130317314E-12</v>
      </c>
    </row>
    <row r="11" spans="1:241" x14ac:dyDescent="0.25">
      <c r="A11" s="22">
        <v>8</v>
      </c>
      <c r="B11" s="144"/>
      <c r="C11" s="135"/>
      <c r="D11" s="110">
        <f t="shared" si="10"/>
        <v>60</v>
      </c>
      <c r="E11" s="124">
        <v>120</v>
      </c>
      <c r="F11" s="110">
        <f t="shared" si="11"/>
        <v>240</v>
      </c>
      <c r="G11" s="135"/>
      <c r="H11" s="145"/>
      <c r="I11" s="119">
        <f t="shared" si="12"/>
        <v>1</v>
      </c>
      <c r="J11" s="23">
        <f t="shared" si="13"/>
        <v>33.333333333333329</v>
      </c>
      <c r="K11" s="24" t="str">
        <f t="shared" si="14"/>
        <v>R</v>
      </c>
      <c r="L11" s="25" t="str">
        <f>IF(J11="","",IF(OR($J11&lt;Skew!$B$1,$J11=Skew!$B$1),IF($J11&gt;Skew!$C$1,Skew!$A$1,IF($J11&gt;Skew!$C$2,Skew!$A$2,IF($J11&gt;Skew!$C$3,Skew!$A$3,IF($J11&gt;Skew!$C$4,Skew!$A$4,IF($J11&gt;Skew!$C$5,Skew!$A$5,IF($J11&gt;Skew!$C$6,Skew!$A$6,IF($J11&gt;Skew!$C$7,Skew!$A$7,IF($J11&gt;Skew!$C$8,Skew!$A$8,IF($J11&gt;Skew!$C$9,Skew!$A$9,IF($J11&gt;Skew!$C$10,Skew!$A$10,IF($J11&gt;Skew!$C$11,Skew!$A$11,IF($J11&gt;Skew!$C$12,Skew!$A$12,IF($J11&gt;Skew!$C$13,Skew!$A$13,IF($J11&gt;Skew!$C$14,Skew!$A$14,Skew!$A$15)
)))))))))))))))</f>
        <v>Slight skew</v>
      </c>
      <c r="M11" s="24">
        <f>IF(J11="","",MATCH(L11,Skew!$A$1:$A$15,0))</f>
        <v>3</v>
      </c>
      <c r="N11" s="24">
        <f t="shared" si="0"/>
        <v>150</v>
      </c>
      <c r="O11" s="26" t="s">
        <v>28</v>
      </c>
      <c r="P11" s="24">
        <f>IF(OR(J11="",O11=""),"",MATCH(O11,Confidence!$A$1:$A$10,0))</f>
        <v>8</v>
      </c>
      <c r="Q11" s="27">
        <f t="shared" si="1"/>
        <v>1.5</v>
      </c>
      <c r="R11" s="27">
        <f t="shared" si="2"/>
        <v>2</v>
      </c>
      <c r="S11" s="24"/>
      <c r="T11" s="111">
        <f t="shared" si="3"/>
        <v>137.13</v>
      </c>
      <c r="U11" s="111">
        <f t="shared" si="4"/>
        <v>41.994</v>
      </c>
      <c r="V11" s="39">
        <f t="shared" si="5"/>
        <v>1763.496036</v>
      </c>
      <c r="W11" s="124">
        <v>150</v>
      </c>
      <c r="X11" s="218">
        <f>IF(AND(D11&gt;0,E11&gt;0,F11&gt;0,Q11&gt;0,R11&gt;0,W11&gt;0,NOT(O11="")),ABS(VLOOKUP($W$1,VLookups!$A$28:$B$29,2,FALSE)-_xlfn.BETA.DIST(W11,IF(K11="L",R11,Q11),IF(K11="L",Q11,R11),TRUE,D11,F11)),"")</f>
        <v>0.61871843353822908</v>
      </c>
      <c r="Y11" s="121">
        <f>IF(OR($Q11="",$R11=""),"",_xlfn.BETA.INV(ABS(VLOOKUP($W$1,VLookups!$A$28:$B$29,2,FALSE)-Y$3),IF($K11="L",$R11,$Q11),IF($K11="L",$Q11,$R11),$D11,$F11))</f>
        <v>73.681717488858922</v>
      </c>
      <c r="Z11" s="122">
        <f>IF(OR($Q11="",$R11=""),"",_xlfn.BETA.INV(ABS(VLOOKUP($W$1,VLookups!$A$28:$B$29,2,FALSE)-Z$3),IF($K11="L",$R11,$Q11),IF($K11="L",$Q11,$R11),$D11,$F11))</f>
        <v>209.71500093327623</v>
      </c>
      <c r="AA11" s="121">
        <f>IF(OR($Q11="",$R11=""),"",_xlfn.BETA.INV(ABS(VLOOKUP($W$1,VLookups!$A$28:$B$29,2,FALSE)-AA$3),IF($K11="L",$R11,$Q11),IF($K11="L",$Q11,$R11),$D11,$F11))</f>
        <v>82.157866009875477</v>
      </c>
      <c r="AB11" s="122">
        <f>IF(OR($Q11="",$R11=""),"",_xlfn.BETA.INV(ABS(VLOOKUP($W$1,VLookups!$A$28:$B$29,2,FALSE)-AB$3),IF($K11="L",$R11,$Q11),IF($K11="L",$Q11,$R11),$D11,$F11))</f>
        <v>96.432172385519664</v>
      </c>
      <c r="AC11" s="121">
        <f>IF(OR($Q11="",$R11=""),"",_xlfn.BETA.INV(ABS(VLOOKUP($W$1,VLookups!$A$28:$B$29,2,FALSE)-AC$3),IF($K11="L",$R11,$Q11),IF($K11="L",$Q11,$R11),$D11,$F11))</f>
        <v>109.36856169729293</v>
      </c>
      <c r="AD11" s="122">
        <f>IF(OR($Q11="",$R11=""),"",_xlfn.BETA.INV(ABS(VLOOKUP($W$1,VLookups!$A$28:$B$29,2,FALSE)-AD$3),IF($K11="L",$R11,$Q11),IF($K11="L",$Q11,$R11),$D11,$F11))</f>
        <v>121.88329339568574</v>
      </c>
      <c r="AE11" s="121">
        <f>IF(OR($Q11="",$R11=""),"",_xlfn.BETA.INV(ABS(VLOOKUP($W$1,VLookups!$A$28:$B$29,2,FALSE)-AE$3),IF($K11="L",$R11,$Q11),IF($K11="L",$Q11,$R11),$D11,$F11))</f>
        <v>134.45294876206117</v>
      </c>
      <c r="AF11" s="122">
        <f>IF(OR($Q11="",$R11=""),"",_xlfn.BETA.INV(ABS(VLOOKUP($W$1,VLookups!$A$28:$B$29,2,FALSE)-AF$3),IF($K11="L",$R11,$Q11),IF($K11="L",$Q11,$R11),$D11,$F11))</f>
        <v>147.47598128537601</v>
      </c>
      <c r="AG11" s="121">
        <f>IF(OR($Q11="",$R11=""),"",_xlfn.BETA.INV(ABS(VLOOKUP($W$1,VLookups!$A$28:$B$29,2,FALSE)-AG$3),IF($K11="L",$R11,$Q11),IF($K11="L",$Q11,$R11),$D11,$F11))</f>
        <v>161.43584846220006</v>
      </c>
      <c r="AH11" s="122">
        <f>IF(OR($Q11="",$R11=""),"",_xlfn.BETA.INV(ABS(VLOOKUP($W$1,VLookups!$A$28:$B$29,2,FALSE)-AH$3),IF($K11="L",$R11,$Q11),IF($K11="L",$Q11,$R11),$D11,$F11))</f>
        <v>177.14108145953912</v>
      </c>
      <c r="AI11" s="121">
        <f>IF(OR($Q11="",$R11=""),"",_xlfn.BETA.INV(ABS(VLOOKUP($W$1,VLookups!$A$28:$B$29,2,FALSE)-AI$3),IF($K11="L",$R11,$Q11),IF($K11="L",$Q11,$R11),$D11,$F11))</f>
        <v>196.55474628577736</v>
      </c>
      <c r="AJ11" s="122">
        <f>IF(OR($Q11="",$R11=""),"",_xlfn.BETA.INV(ABS(VLOOKUP($W$1,VLookups!$A$28:$B$29,2,FALSE)-AJ$3),IF($K11="L",$R11,$Q11),IF($K11="L",$Q11,$R11),$D11,$F11))</f>
        <v>226.68715555621509</v>
      </c>
      <c r="AK11" s="17"/>
      <c r="AL11" s="208">
        <f t="shared" si="15"/>
        <v>1.8</v>
      </c>
      <c r="AM11" s="206">
        <f t="shared" si="16"/>
        <v>60</v>
      </c>
      <c r="AN11" s="190">
        <f t="shared" ref="AN11:CY11" si="131">IF(ISNONTEXT($AL11),AM11+$AL11,"")</f>
        <v>61.8</v>
      </c>
      <c r="AO11" s="190">
        <f t="shared" si="131"/>
        <v>63.599999999999994</v>
      </c>
      <c r="AP11" s="190">
        <f t="shared" si="131"/>
        <v>65.399999999999991</v>
      </c>
      <c r="AQ11" s="190">
        <f t="shared" si="131"/>
        <v>67.199999999999989</v>
      </c>
      <c r="AR11" s="190">
        <f t="shared" si="131"/>
        <v>68.999999999999986</v>
      </c>
      <c r="AS11" s="190">
        <f t="shared" si="131"/>
        <v>70.799999999999983</v>
      </c>
      <c r="AT11" s="190">
        <f t="shared" si="131"/>
        <v>72.59999999999998</v>
      </c>
      <c r="AU11" s="190">
        <f t="shared" si="131"/>
        <v>74.399999999999977</v>
      </c>
      <c r="AV11" s="190">
        <f t="shared" si="131"/>
        <v>76.199999999999974</v>
      </c>
      <c r="AW11" s="190">
        <f t="shared" si="131"/>
        <v>77.999999999999972</v>
      </c>
      <c r="AX11" s="190">
        <f t="shared" si="131"/>
        <v>79.799999999999969</v>
      </c>
      <c r="AY11" s="190">
        <f t="shared" si="131"/>
        <v>81.599999999999966</v>
      </c>
      <c r="AZ11" s="190">
        <f t="shared" si="131"/>
        <v>83.399999999999963</v>
      </c>
      <c r="BA11" s="190">
        <f t="shared" si="131"/>
        <v>85.19999999999996</v>
      </c>
      <c r="BB11" s="190">
        <f t="shared" si="131"/>
        <v>86.999999999999957</v>
      </c>
      <c r="BC11" s="190">
        <f t="shared" si="131"/>
        <v>88.799999999999955</v>
      </c>
      <c r="BD11" s="190">
        <f t="shared" si="131"/>
        <v>90.599999999999952</v>
      </c>
      <c r="BE11" s="190">
        <f t="shared" si="131"/>
        <v>92.399999999999949</v>
      </c>
      <c r="BF11" s="190">
        <f t="shared" si="131"/>
        <v>94.199999999999946</v>
      </c>
      <c r="BG11" s="190">
        <f t="shared" si="131"/>
        <v>95.999999999999943</v>
      </c>
      <c r="BH11" s="190">
        <f t="shared" si="131"/>
        <v>97.79999999999994</v>
      </c>
      <c r="BI11" s="190">
        <f t="shared" si="131"/>
        <v>99.599999999999937</v>
      </c>
      <c r="BJ11" s="190">
        <f t="shared" si="131"/>
        <v>101.39999999999993</v>
      </c>
      <c r="BK11" s="190">
        <f t="shared" si="131"/>
        <v>103.19999999999993</v>
      </c>
      <c r="BL11" s="190">
        <f t="shared" si="131"/>
        <v>104.99999999999993</v>
      </c>
      <c r="BM11" s="190">
        <f t="shared" si="131"/>
        <v>106.79999999999993</v>
      </c>
      <c r="BN11" s="190">
        <f t="shared" si="131"/>
        <v>108.59999999999992</v>
      </c>
      <c r="BO11" s="190">
        <f t="shared" si="131"/>
        <v>110.39999999999992</v>
      </c>
      <c r="BP11" s="190">
        <f t="shared" si="131"/>
        <v>112.19999999999992</v>
      </c>
      <c r="BQ11" s="190">
        <f t="shared" si="131"/>
        <v>113.99999999999991</v>
      </c>
      <c r="BR11" s="190">
        <f t="shared" si="131"/>
        <v>115.79999999999991</v>
      </c>
      <c r="BS11" s="190">
        <f t="shared" si="131"/>
        <v>117.59999999999991</v>
      </c>
      <c r="BT11" s="190">
        <f t="shared" si="131"/>
        <v>119.39999999999991</v>
      </c>
      <c r="BU11" s="190">
        <f t="shared" si="131"/>
        <v>121.1999999999999</v>
      </c>
      <c r="BV11" s="190">
        <f t="shared" si="131"/>
        <v>122.9999999999999</v>
      </c>
      <c r="BW11" s="190">
        <f t="shared" si="131"/>
        <v>124.7999999999999</v>
      </c>
      <c r="BX11" s="190">
        <f t="shared" si="131"/>
        <v>126.59999999999989</v>
      </c>
      <c r="BY11" s="190">
        <f t="shared" si="131"/>
        <v>128.39999999999989</v>
      </c>
      <c r="BZ11" s="190">
        <f t="shared" si="131"/>
        <v>130.1999999999999</v>
      </c>
      <c r="CA11" s="190">
        <f t="shared" si="131"/>
        <v>131.99999999999991</v>
      </c>
      <c r="CB11" s="190">
        <f t="shared" si="131"/>
        <v>133.79999999999993</v>
      </c>
      <c r="CC11" s="190">
        <f t="shared" si="131"/>
        <v>135.59999999999994</v>
      </c>
      <c r="CD11" s="190">
        <f t="shared" si="131"/>
        <v>137.39999999999995</v>
      </c>
      <c r="CE11" s="190">
        <f t="shared" si="131"/>
        <v>139.19999999999996</v>
      </c>
      <c r="CF11" s="190">
        <f t="shared" si="131"/>
        <v>140.99999999999997</v>
      </c>
      <c r="CG11" s="190">
        <f t="shared" si="131"/>
        <v>142.79999999999998</v>
      </c>
      <c r="CH11" s="190">
        <f t="shared" si="131"/>
        <v>144.6</v>
      </c>
      <c r="CI11" s="190">
        <f t="shared" si="131"/>
        <v>146.4</v>
      </c>
      <c r="CJ11" s="190">
        <f t="shared" si="131"/>
        <v>148.20000000000002</v>
      </c>
      <c r="CK11" s="190">
        <f t="shared" si="131"/>
        <v>150.00000000000003</v>
      </c>
      <c r="CL11" s="190">
        <f t="shared" si="131"/>
        <v>151.80000000000004</v>
      </c>
      <c r="CM11" s="190">
        <f t="shared" si="131"/>
        <v>153.60000000000005</v>
      </c>
      <c r="CN11" s="190">
        <f t="shared" si="131"/>
        <v>155.40000000000006</v>
      </c>
      <c r="CO11" s="190">
        <f t="shared" si="131"/>
        <v>157.20000000000007</v>
      </c>
      <c r="CP11" s="190">
        <f t="shared" si="131"/>
        <v>159.00000000000009</v>
      </c>
      <c r="CQ11" s="190">
        <f t="shared" si="131"/>
        <v>160.8000000000001</v>
      </c>
      <c r="CR11" s="190">
        <f t="shared" si="131"/>
        <v>162.60000000000011</v>
      </c>
      <c r="CS11" s="190">
        <f t="shared" si="131"/>
        <v>164.40000000000012</v>
      </c>
      <c r="CT11" s="190">
        <f t="shared" si="131"/>
        <v>166.20000000000013</v>
      </c>
      <c r="CU11" s="190">
        <f t="shared" si="131"/>
        <v>168.00000000000014</v>
      </c>
      <c r="CV11" s="190">
        <f t="shared" si="131"/>
        <v>169.80000000000015</v>
      </c>
      <c r="CW11" s="190">
        <f t="shared" si="131"/>
        <v>171.60000000000016</v>
      </c>
      <c r="CX11" s="190">
        <f t="shared" si="131"/>
        <v>173.40000000000018</v>
      </c>
      <c r="CY11" s="190">
        <f t="shared" si="131"/>
        <v>175.20000000000019</v>
      </c>
      <c r="CZ11" s="190">
        <f t="shared" ref="CZ11:EH11" si="132">IF(ISNONTEXT($AL11),CY11+$AL11,"")</f>
        <v>177.0000000000002</v>
      </c>
      <c r="DA11" s="190">
        <f t="shared" si="132"/>
        <v>178.80000000000021</v>
      </c>
      <c r="DB11" s="190">
        <f t="shared" si="132"/>
        <v>180.60000000000022</v>
      </c>
      <c r="DC11" s="190">
        <f t="shared" si="132"/>
        <v>182.40000000000023</v>
      </c>
      <c r="DD11" s="190">
        <f t="shared" si="132"/>
        <v>184.20000000000024</v>
      </c>
      <c r="DE11" s="190">
        <f t="shared" si="132"/>
        <v>186.00000000000026</v>
      </c>
      <c r="DF11" s="190">
        <f t="shared" si="132"/>
        <v>187.80000000000027</v>
      </c>
      <c r="DG11" s="190">
        <f t="shared" si="132"/>
        <v>189.60000000000028</v>
      </c>
      <c r="DH11" s="190">
        <f t="shared" si="132"/>
        <v>191.40000000000029</v>
      </c>
      <c r="DI11" s="190">
        <f t="shared" si="132"/>
        <v>193.2000000000003</v>
      </c>
      <c r="DJ11" s="190">
        <f t="shared" si="132"/>
        <v>195.00000000000031</v>
      </c>
      <c r="DK11" s="190">
        <f t="shared" si="132"/>
        <v>196.80000000000032</v>
      </c>
      <c r="DL11" s="190">
        <f t="shared" si="132"/>
        <v>198.60000000000034</v>
      </c>
      <c r="DM11" s="190">
        <f t="shared" si="132"/>
        <v>200.40000000000035</v>
      </c>
      <c r="DN11" s="190">
        <f t="shared" si="132"/>
        <v>202.20000000000036</v>
      </c>
      <c r="DO11" s="190">
        <f t="shared" si="132"/>
        <v>204.00000000000037</v>
      </c>
      <c r="DP11" s="190">
        <f t="shared" si="132"/>
        <v>205.80000000000038</v>
      </c>
      <c r="DQ11" s="190">
        <f t="shared" si="132"/>
        <v>207.60000000000039</v>
      </c>
      <c r="DR11" s="190">
        <f t="shared" si="132"/>
        <v>209.4000000000004</v>
      </c>
      <c r="DS11" s="190">
        <f t="shared" si="132"/>
        <v>211.20000000000041</v>
      </c>
      <c r="DT11" s="190">
        <f t="shared" si="132"/>
        <v>213.00000000000043</v>
      </c>
      <c r="DU11" s="190">
        <f t="shared" si="132"/>
        <v>214.80000000000044</v>
      </c>
      <c r="DV11" s="190">
        <f t="shared" si="132"/>
        <v>216.60000000000045</v>
      </c>
      <c r="DW11" s="190">
        <f t="shared" si="132"/>
        <v>218.40000000000046</v>
      </c>
      <c r="DX11" s="190">
        <f t="shared" si="132"/>
        <v>220.20000000000047</v>
      </c>
      <c r="DY11" s="190">
        <f t="shared" si="132"/>
        <v>222.00000000000048</v>
      </c>
      <c r="DZ11" s="190">
        <f t="shared" si="132"/>
        <v>223.80000000000049</v>
      </c>
      <c r="EA11" s="190">
        <f t="shared" si="132"/>
        <v>225.60000000000051</v>
      </c>
      <c r="EB11" s="190">
        <f t="shared" si="132"/>
        <v>227.40000000000052</v>
      </c>
      <c r="EC11" s="190">
        <f t="shared" si="132"/>
        <v>229.20000000000053</v>
      </c>
      <c r="ED11" s="190">
        <f t="shared" si="132"/>
        <v>231.00000000000054</v>
      </c>
      <c r="EE11" s="190">
        <f t="shared" si="132"/>
        <v>232.80000000000055</v>
      </c>
      <c r="EF11" s="190">
        <f t="shared" si="132"/>
        <v>234.60000000000056</v>
      </c>
      <c r="EG11" s="190">
        <f t="shared" si="132"/>
        <v>236.40000000000057</v>
      </c>
      <c r="EH11" s="190">
        <f t="shared" si="132"/>
        <v>238.20000000000059</v>
      </c>
      <c r="EI11" s="206">
        <f t="shared" si="19"/>
        <v>239.999</v>
      </c>
      <c r="EJ11" s="207">
        <f t="shared" si="20"/>
        <v>0</v>
      </c>
      <c r="EK11" s="207">
        <f t="shared" si="21"/>
        <v>2.0624999999999988E-3</v>
      </c>
      <c r="EL11" s="207">
        <f t="shared" si="22"/>
        <v>2.8873526898450675E-3</v>
      </c>
      <c r="EM11" s="207">
        <f t="shared" si="23"/>
        <v>3.5001860069621038E-3</v>
      </c>
      <c r="EN11" s="207">
        <f t="shared" si="24"/>
        <v>3.9999999999999966E-3</v>
      </c>
      <c r="EO11" s="207">
        <f t="shared" si="25"/>
        <v>4.4255512054683314E-3</v>
      </c>
      <c r="EP11" s="207">
        <f t="shared" si="26"/>
        <v>4.7969174129503878E-3</v>
      </c>
      <c r="EQ11" s="207">
        <f t="shared" si="27"/>
        <v>5.1261431651876401E-3</v>
      </c>
      <c r="ER11" s="207">
        <f t="shared" si="28"/>
        <v>5.4211519890968599E-3</v>
      </c>
      <c r="ES11" s="207">
        <f t="shared" si="29"/>
        <v>5.6874999999999972E-3</v>
      </c>
      <c r="ET11" s="207">
        <f t="shared" si="30"/>
        <v>5.9292706128157065E-3</v>
      </c>
      <c r="EU11" s="207">
        <f t="shared" si="31"/>
        <v>6.1495751321172997E-3</v>
      </c>
      <c r="EV11" s="207">
        <f t="shared" si="32"/>
        <v>6.3508529610858799E-3</v>
      </c>
      <c r="EW11" s="207">
        <f t="shared" si="33"/>
        <v>6.5350616867784761E-3</v>
      </c>
      <c r="EX11" s="207">
        <f t="shared" si="34"/>
        <v>6.7038028179699748E-3</v>
      </c>
      <c r="EY11" s="207">
        <f t="shared" si="35"/>
        <v>6.8584080089089637E-3</v>
      </c>
      <c r="EZ11" s="207">
        <f t="shared" si="36"/>
        <v>6.9999999999999967E-3</v>
      </c>
      <c r="FA11" s="207">
        <f t="shared" si="37"/>
        <v>7.1295368109638669E-3</v>
      </c>
      <c r="FB11" s="207">
        <f t="shared" si="38"/>
        <v>7.2478445071621081E-3</v>
      </c>
      <c r="FC11" s="207">
        <f t="shared" si="39"/>
        <v>7.3556419672248848E-3</v>
      </c>
      <c r="FD11" s="207">
        <f t="shared" si="40"/>
        <v>7.4535599249992953E-3</v>
      </c>
      <c r="FE11" s="207">
        <f t="shared" si="41"/>
        <v>7.5421558312814829E-3</v>
      </c>
      <c r="FF11" s="207">
        <f t="shared" si="42"/>
        <v>7.6219256097130698E-3</v>
      </c>
      <c r="FG11" s="207">
        <f t="shared" si="43"/>
        <v>7.6933130686474846E-3</v>
      </c>
      <c r="FH11" s="207">
        <f t="shared" si="44"/>
        <v>7.7567175188133939E-3</v>
      </c>
      <c r="FI11" s="207">
        <f t="shared" si="45"/>
        <v>7.8124999999999974E-3</v>
      </c>
      <c r="FJ11" s="207">
        <f t="shared" si="46"/>
        <v>7.8609884167888736E-3</v>
      </c>
      <c r="FK11" s="207">
        <f t="shared" si="47"/>
        <v>7.9024818095330008E-3</v>
      </c>
      <c r="FL11" s="207">
        <f t="shared" si="48"/>
        <v>7.9372539331937705E-3</v>
      </c>
      <c r="FM11" s="207">
        <f t="shared" si="49"/>
        <v>7.9655562772197857E-3</v>
      </c>
      <c r="FN11" s="207">
        <f t="shared" si="50"/>
        <v>7.9876206302836716E-3</v>
      </c>
      <c r="FO11" s="207">
        <f t="shared" si="51"/>
        <v>8.0036612715681538E-3</v>
      </c>
      <c r="FP11" s="207">
        <f t="shared" si="52"/>
        <v>8.013876853447538E-3</v>
      </c>
      <c r="FQ11" s="207">
        <f t="shared" si="53"/>
        <v>8.0184520274593322E-3</v>
      </c>
      <c r="FR11" s="207">
        <f t="shared" si="54"/>
        <v>8.0175588554122872E-3</v>
      </c>
      <c r="FS11" s="207">
        <f t="shared" si="55"/>
        <v>8.0113580396140634E-3</v>
      </c>
      <c r="FT11" s="207">
        <f t="shared" si="56"/>
        <v>8.0000000000000002E-3</v>
      </c>
      <c r="FU11" s="207">
        <f t="shared" si="57"/>
        <v>7.983625821016414E-3</v>
      </c>
      <c r="FV11" s="207">
        <f t="shared" si="58"/>
        <v>7.9623680871682631E-3</v>
      </c>
      <c r="FW11" s="207">
        <f t="shared" si="59"/>
        <v>7.9363516229646307E-3</v>
      </c>
      <c r="FX11" s="207">
        <f t="shared" si="60"/>
        <v>7.9056941504209478E-3</v>
      </c>
      <c r="FY11" s="207">
        <f t="shared" si="61"/>
        <v>7.8705068751778774E-3</v>
      </c>
      <c r="FZ11" s="207">
        <f t="shared" si="62"/>
        <v>7.8308950105761659E-3</v>
      </c>
      <c r="GA11" s="207">
        <f t="shared" si="63"/>
        <v>7.7869582476086255E-3</v>
      </c>
      <c r="GB11" s="207">
        <f t="shared" si="64"/>
        <v>7.738791177495933E-3</v>
      </c>
      <c r="GC11" s="207">
        <f t="shared" si="65"/>
        <v>7.6864836726555268E-3</v>
      </c>
      <c r="GD11" s="207">
        <f t="shared" si="66"/>
        <v>7.630121231015927E-3</v>
      </c>
      <c r="GE11" s="207">
        <f t="shared" si="67"/>
        <v>7.5697852879428179E-3</v>
      </c>
      <c r="GF11" s="207">
        <f t="shared" si="68"/>
        <v>7.5055534994651341E-3</v>
      </c>
      <c r="GG11" s="207">
        <f t="shared" si="69"/>
        <v>7.4374999999999997E-3</v>
      </c>
      <c r="GH11" s="207">
        <f t="shared" si="70"/>
        <v>7.3656956373598682E-3</v>
      </c>
      <c r="GI11" s="207">
        <f t="shared" si="71"/>
        <v>7.290208187470823E-3</v>
      </c>
      <c r="GJ11" s="207">
        <f t="shared" si="72"/>
        <v>7.2111025509279765E-3</v>
      </c>
      <c r="GK11" s="207">
        <f t="shared" si="73"/>
        <v>7.1284409332538368E-3</v>
      </c>
      <c r="GL11" s="207">
        <f t="shared" si="74"/>
        <v>7.0422830105016342E-3</v>
      </c>
      <c r="GM11" s="207">
        <f t="shared" si="75"/>
        <v>6.9526860816521794E-3</v>
      </c>
      <c r="GN11" s="207">
        <f t="shared" si="76"/>
        <v>6.8597052090855534E-3</v>
      </c>
      <c r="GO11" s="207">
        <f t="shared" si="77"/>
        <v>6.7633933482633742E-3</v>
      </c>
      <c r="GP11" s="207">
        <f t="shared" si="78"/>
        <v>6.6638014676309127E-3</v>
      </c>
      <c r="GQ11" s="207">
        <f t="shared" si="79"/>
        <v>6.5609786596377614E-3</v>
      </c>
      <c r="GR11" s="207">
        <f t="shared" si="80"/>
        <v>6.4549722436790195E-3</v>
      </c>
      <c r="GS11" s="207">
        <f t="shared" si="81"/>
        <v>6.345827861674147E-3</v>
      </c>
      <c r="GT11" s="207">
        <f t="shared" si="82"/>
        <v>6.2335895669260073E-3</v>
      </c>
      <c r="GU11" s="207">
        <f t="shared" si="83"/>
        <v>6.1182999068368528E-3</v>
      </c>
      <c r="GV11" s="207">
        <f t="shared" si="84"/>
        <v>5.999999999999988E-3</v>
      </c>
      <c r="GW11" s="207">
        <f t="shared" si="85"/>
        <v>5.8787296081343468E-3</v>
      </c>
      <c r="GX11" s="207">
        <f t="shared" si="86"/>
        <v>5.7545272032837906E-3</v>
      </c>
      <c r="GY11" s="207">
        <f t="shared" si="87"/>
        <v>5.627430030662294E-3</v>
      </c>
      <c r="GZ11" s="207">
        <f t="shared" si="88"/>
        <v>5.4974741674901984E-3</v>
      </c>
      <c r="HA11" s="207">
        <f t="shared" si="89"/>
        <v>5.3646945781345712E-3</v>
      </c>
      <c r="HB11" s="207">
        <f t="shared" si="90"/>
        <v>5.229125165837953E-3</v>
      </c>
      <c r="HC11" s="207">
        <f t="shared" si="91"/>
        <v>5.0907988212940299E-3</v>
      </c>
      <c r="HD11" s="207">
        <f t="shared" si="92"/>
        <v>4.9497474683058099E-3</v>
      </c>
      <c r="HE11" s="207">
        <f t="shared" si="93"/>
        <v>4.8060021067410884E-3</v>
      </c>
      <c r="HF11" s="207">
        <f t="shared" si="94"/>
        <v>4.6595928529813988E-3</v>
      </c>
      <c r="HG11" s="207">
        <f t="shared" si="95"/>
        <v>4.510548978043925E-3</v>
      </c>
      <c r="HH11" s="207">
        <f t="shared" si="96"/>
        <v>4.3588989435406466E-3</v>
      </c>
      <c r="HI11" s="207">
        <f t="shared" si="97"/>
        <v>4.2046704356253628E-3</v>
      </c>
      <c r="HJ11" s="207">
        <f t="shared" si="98"/>
        <v>4.0478903970668995E-3</v>
      </c>
      <c r="HK11" s="207">
        <f t="shared" si="99"/>
        <v>3.8885850575755367E-3</v>
      </c>
      <c r="HL11" s="207">
        <f t="shared" si="100"/>
        <v>3.7267799624996164E-3</v>
      </c>
      <c r="HM11" s="207">
        <f t="shared" si="101"/>
        <v>3.5624999999999646E-3</v>
      </c>
      <c r="HN11" s="207">
        <f t="shared" si="102"/>
        <v>3.3957694268014946E-3</v>
      </c>
      <c r="HO11" s="207">
        <f t="shared" si="103"/>
        <v>3.2266118926135667E-3</v>
      </c>
      <c r="HP11" s="207">
        <f t="shared" si="104"/>
        <v>3.0550504633038537E-3</v>
      </c>
      <c r="HQ11" s="207">
        <f t="shared" si="105"/>
        <v>2.8811076429039852E-3</v>
      </c>
      <c r="HR11" s="207">
        <f t="shared" si="106"/>
        <v>2.7048053945195375E-3</v>
      </c>
      <c r="HS11" s="207">
        <f t="shared" si="107"/>
        <v>2.526165160211508E-3</v>
      </c>
      <c r="HT11" s="207">
        <f t="shared" si="108"/>
        <v>2.345207879911668E-3</v>
      </c>
      <c r="HU11" s="207">
        <f t="shared" si="109"/>
        <v>2.161954009429591E-3</v>
      </c>
      <c r="HV11" s="207">
        <f t="shared" si="110"/>
        <v>1.9764235376051871E-3</v>
      </c>
      <c r="HW11" s="207">
        <f t="shared" si="111"/>
        <v>1.7886360026567222E-3</v>
      </c>
      <c r="HX11" s="207">
        <f t="shared" si="112"/>
        <v>1.5986105077708528E-3</v>
      </c>
      <c r="HY11" s="207">
        <f t="shared" si="113"/>
        <v>1.4063657359780846E-3</v>
      </c>
      <c r="HZ11" s="207">
        <f t="shared" si="114"/>
        <v>1.2119199643540243E-3</v>
      </c>
      <c r="IA11" s="207">
        <f t="shared" si="115"/>
        <v>1.0152910775842084E-3</v>
      </c>
      <c r="IB11" s="207">
        <f t="shared" si="116"/>
        <v>8.164965809276648E-4</v>
      </c>
      <c r="IC11" s="207">
        <f t="shared" si="117"/>
        <v>6.1555361261219396E-4</v>
      </c>
      <c r="ID11" s="207">
        <f t="shared" si="118"/>
        <v>4.1247895569208756E-4</v>
      </c>
      <c r="IE11" s="207">
        <f t="shared" si="119"/>
        <v>2.0728904939714638E-4</v>
      </c>
      <c r="IF11" s="207">
        <f t="shared" si="120"/>
        <v>1.1574041923899473E-7</v>
      </c>
    </row>
    <row r="12" spans="1:241" x14ac:dyDescent="0.25">
      <c r="A12" s="22">
        <v>9</v>
      </c>
      <c r="B12" s="144">
        <v>-0.25</v>
      </c>
      <c r="C12" s="135"/>
      <c r="D12" s="110">
        <f t="shared" si="10"/>
        <v>90</v>
      </c>
      <c r="E12" s="124">
        <v>120</v>
      </c>
      <c r="F12" s="110">
        <f t="shared" si="11"/>
        <v>240</v>
      </c>
      <c r="G12" s="135"/>
      <c r="H12" s="145"/>
      <c r="I12" s="119">
        <f t="shared" si="12"/>
        <v>1</v>
      </c>
      <c r="J12" s="23">
        <f t="shared" si="13"/>
        <v>20</v>
      </c>
      <c r="K12" s="24" t="str">
        <f t="shared" si="14"/>
        <v>R</v>
      </c>
      <c r="L12" s="25" t="str">
        <f>IF(J12="","",IF(OR($J12&lt;Skew!$B$1,$J12=Skew!$B$1),IF($J12&gt;Skew!$C$1,Skew!$A$1,IF($J12&gt;Skew!$C$2,Skew!$A$2,IF($J12&gt;Skew!$C$3,Skew!$A$3,IF($J12&gt;Skew!$C$4,Skew!$A$4,IF($J12&gt;Skew!$C$5,Skew!$A$5,IF($J12&gt;Skew!$C$6,Skew!$A$6,IF($J12&gt;Skew!$C$7,Skew!$A$7,IF($J12&gt;Skew!$C$8,Skew!$A$8,IF($J12&gt;Skew!$C$9,Skew!$A$9,IF($J12&gt;Skew!$C$10,Skew!$A$10,IF($J12&gt;Skew!$C$11,Skew!$A$11,IF($J12&gt;Skew!$C$12,Skew!$A$12,IF($J12&gt;Skew!$C$13,Skew!$A$13,IF($J12&gt;Skew!$C$14,Skew!$A$14,Skew!$A$15)
)))))))))))))))</f>
        <v>Medium skew</v>
      </c>
      <c r="M12" s="24">
        <f>IF(J12="","",MATCH(L12,Skew!$A$1:$A$15,0))</f>
        <v>7</v>
      </c>
      <c r="N12" s="24">
        <f t="shared" si="0"/>
        <v>165</v>
      </c>
      <c r="O12" s="26" t="s">
        <v>52</v>
      </c>
      <c r="P12" s="24">
        <f>IF(OR(J12="",O12=""),"",MATCH(O12,Confidence!$A$1:$A$10,0))</f>
        <v>9</v>
      </c>
      <c r="Q12" s="27">
        <f t="shared" si="1"/>
        <v>1.125</v>
      </c>
      <c r="R12" s="27">
        <f t="shared" si="2"/>
        <v>1.5</v>
      </c>
      <c r="S12" s="24"/>
      <c r="T12" s="111">
        <f t="shared" si="3"/>
        <v>154.27500000000001</v>
      </c>
      <c r="U12" s="111">
        <f t="shared" si="4"/>
        <v>38.984999999999999</v>
      </c>
      <c r="V12" s="39">
        <f t="shared" si="5"/>
        <v>1519.8302249999999</v>
      </c>
      <c r="W12" s="124">
        <v>150</v>
      </c>
      <c r="X12" s="218">
        <f>IF(AND(D12&gt;0,E12&gt;0,F12&gt;0,Q12&gt;0,R12&gt;0,W12&gt;0,NOT(O12="")),ABS(VLOOKUP($W$1,VLookups!$A$28:$B$29,2,FALSE)-_xlfn.BETA.DIST(W12,IF(K12="L",R12,Q12),IF(K12="L",Q12,R12),TRUE,D12,F12)),"")</f>
        <v>0.49015596690901031</v>
      </c>
      <c r="Y12" s="121">
        <f>IF(OR($Q12="",$R12=""),"",_xlfn.BETA.INV(ABS(VLOOKUP($W$1,VLookups!$A$28:$B$29,2,FALSE)-Y$3),IF($K12="L",$R12,$Q12),IF($K12="L",$Q12,$R12),$D12,$F12))</f>
        <v>97.160799802015404</v>
      </c>
      <c r="Z12" s="122">
        <f>IF(OR($Q12="",$R12=""),"",_xlfn.BETA.INV(ABS(VLOOKUP($W$1,VLookups!$A$28:$B$29,2,FALSE)-Z$3),IF($K12="L",$R12,$Q12),IF($K12="L",$Q12,$R12),$D12,$F12))</f>
        <v>221.48053428954643</v>
      </c>
      <c r="AA12" s="121">
        <f>IF(OR($Q12="",$R12=""),"",_xlfn.BETA.INV(ABS(VLOOKUP($W$1,VLookups!$A$28:$B$29,2,FALSE)-AA$3),IF($K12="L",$R12,$Q12),IF($K12="L",$Q12,$R12),$D12,$F12))</f>
        <v>103.39603009710981</v>
      </c>
      <c r="AB12" s="122">
        <f>IF(OR($Q12="",$R12=""),"",_xlfn.BETA.INV(ABS(VLOOKUP($W$1,VLookups!$A$28:$B$29,2,FALSE)-AB$3),IF($K12="L",$R12,$Q12),IF($K12="L",$Q12,$R12),$D12,$F12))</f>
        <v>115.31470913210345</v>
      </c>
      <c r="AC12" s="121">
        <f>IF(OR($Q12="",$R12=""),"",_xlfn.BETA.INV(ABS(VLOOKUP($W$1,VLookups!$A$28:$B$29,2,FALSE)-AC$3),IF($K12="L",$R12,$Q12),IF($K12="L",$Q12,$R12),$D12,$F12))</f>
        <v>127.07508825385372</v>
      </c>
      <c r="AD12" s="122">
        <f>IF(OR($Q12="",$R12=""),"",_xlfn.BETA.INV(ABS(VLOOKUP($W$1,VLookups!$A$28:$B$29,2,FALSE)-AD$3),IF($K12="L",$R12,$Q12),IF($K12="L",$Q12,$R12),$D12,$F12))</f>
        <v>138.97677400728563</v>
      </c>
      <c r="AE12" s="121">
        <f>IF(OR($Q12="",$R12=""),"",_xlfn.BETA.INV(ABS(VLOOKUP($W$1,VLookups!$A$28:$B$29,2,FALSE)-AE$3),IF($K12="L",$R12,$Q12),IF($K12="L",$Q12,$R12),$D12,$F12))</f>
        <v>151.22716852533458</v>
      </c>
      <c r="AF12" s="122">
        <f>IF(OR($Q12="",$R12=""),"",_xlfn.BETA.INV(ABS(VLOOKUP($W$1,VLookups!$A$28:$B$29,2,FALSE)-AF$3),IF($K12="L",$R12,$Q12),IF($K12="L",$Q12,$R12),$D12,$F12))</f>
        <v>164.04434165589541</v>
      </c>
      <c r="AG12" s="121">
        <f>IF(OR($Q12="",$R12=""),"",_xlfn.BETA.INV(ABS(VLOOKUP($W$1,VLookups!$A$28:$B$29,2,FALSE)-AG$3),IF($K12="L",$R12,$Q12),IF($K12="L",$Q12,$R12),$D12,$F12))</f>
        <v>177.72889513804802</v>
      </c>
      <c r="AH12" s="122">
        <f>IF(OR($Q12="",$R12=""),"",_xlfn.BETA.INV(ABS(VLOOKUP($W$1,VLookups!$A$28:$B$29,2,FALSE)-AH$3),IF($K12="L",$R12,$Q12),IF($K12="L",$Q12,$R12),$D12,$F12))</f>
        <v>192.80120031635158</v>
      </c>
      <c r="AI12" s="121">
        <f>IF(OR($Q12="",$R12=""),"",_xlfn.BETA.INV(ABS(VLOOKUP($W$1,VLookups!$A$28:$B$29,2,FALSE)-AI$3),IF($K12="L",$R12,$Q12),IF($K12="L",$Q12,$R12),$D12,$F12))</f>
        <v>210.48032650888729</v>
      </c>
      <c r="AJ12" s="122">
        <f>IF(OR($Q12="",$R12=""),"",_xlfn.BETA.INV(ABS(VLOOKUP($W$1,VLookups!$A$28:$B$29,2,FALSE)-AJ$3),IF($K12="L",$R12,$Q12),IF($K12="L",$Q12,$R12),$D12,$F12))</f>
        <v>233.69376058792872</v>
      </c>
      <c r="AK12" s="17"/>
      <c r="AL12" s="208">
        <f t="shared" si="15"/>
        <v>1.5</v>
      </c>
      <c r="AM12" s="206">
        <f t="shared" si="16"/>
        <v>90</v>
      </c>
      <c r="AN12" s="190">
        <f t="shared" ref="AN12:CY12" si="133">IF(ISNONTEXT($AL12),AM12+$AL12,"")</f>
        <v>91.5</v>
      </c>
      <c r="AO12" s="190">
        <f t="shared" si="133"/>
        <v>93</v>
      </c>
      <c r="AP12" s="190">
        <f t="shared" si="133"/>
        <v>94.5</v>
      </c>
      <c r="AQ12" s="190">
        <f t="shared" si="133"/>
        <v>96</v>
      </c>
      <c r="AR12" s="190">
        <f t="shared" si="133"/>
        <v>97.5</v>
      </c>
      <c r="AS12" s="190">
        <f t="shared" si="133"/>
        <v>99</v>
      </c>
      <c r="AT12" s="190">
        <f t="shared" si="133"/>
        <v>100.5</v>
      </c>
      <c r="AU12" s="190">
        <f t="shared" si="133"/>
        <v>102</v>
      </c>
      <c r="AV12" s="190">
        <f t="shared" si="133"/>
        <v>103.5</v>
      </c>
      <c r="AW12" s="190">
        <f t="shared" si="133"/>
        <v>105</v>
      </c>
      <c r="AX12" s="190">
        <f t="shared" si="133"/>
        <v>106.5</v>
      </c>
      <c r="AY12" s="190">
        <f t="shared" si="133"/>
        <v>108</v>
      </c>
      <c r="AZ12" s="190">
        <f t="shared" si="133"/>
        <v>109.5</v>
      </c>
      <c r="BA12" s="190">
        <f t="shared" si="133"/>
        <v>111</v>
      </c>
      <c r="BB12" s="190">
        <f t="shared" si="133"/>
        <v>112.5</v>
      </c>
      <c r="BC12" s="190">
        <f t="shared" si="133"/>
        <v>114</v>
      </c>
      <c r="BD12" s="190">
        <f t="shared" si="133"/>
        <v>115.5</v>
      </c>
      <c r="BE12" s="190">
        <f t="shared" si="133"/>
        <v>117</v>
      </c>
      <c r="BF12" s="190">
        <f t="shared" si="133"/>
        <v>118.5</v>
      </c>
      <c r="BG12" s="190">
        <f t="shared" si="133"/>
        <v>120</v>
      </c>
      <c r="BH12" s="190">
        <f t="shared" si="133"/>
        <v>121.5</v>
      </c>
      <c r="BI12" s="190">
        <f t="shared" si="133"/>
        <v>123</v>
      </c>
      <c r="BJ12" s="190">
        <f t="shared" si="133"/>
        <v>124.5</v>
      </c>
      <c r="BK12" s="190">
        <f t="shared" si="133"/>
        <v>126</v>
      </c>
      <c r="BL12" s="190">
        <f t="shared" si="133"/>
        <v>127.5</v>
      </c>
      <c r="BM12" s="190">
        <f t="shared" si="133"/>
        <v>129</v>
      </c>
      <c r="BN12" s="190">
        <f t="shared" si="133"/>
        <v>130.5</v>
      </c>
      <c r="BO12" s="190">
        <f t="shared" si="133"/>
        <v>132</v>
      </c>
      <c r="BP12" s="190">
        <f t="shared" si="133"/>
        <v>133.5</v>
      </c>
      <c r="BQ12" s="190">
        <f t="shared" si="133"/>
        <v>135</v>
      </c>
      <c r="BR12" s="190">
        <f t="shared" si="133"/>
        <v>136.5</v>
      </c>
      <c r="BS12" s="190">
        <f t="shared" si="133"/>
        <v>138</v>
      </c>
      <c r="BT12" s="190">
        <f t="shared" si="133"/>
        <v>139.5</v>
      </c>
      <c r="BU12" s="190">
        <f t="shared" si="133"/>
        <v>141</v>
      </c>
      <c r="BV12" s="190">
        <f t="shared" si="133"/>
        <v>142.5</v>
      </c>
      <c r="BW12" s="190">
        <f t="shared" si="133"/>
        <v>144</v>
      </c>
      <c r="BX12" s="190">
        <f t="shared" si="133"/>
        <v>145.5</v>
      </c>
      <c r="BY12" s="190">
        <f t="shared" si="133"/>
        <v>147</v>
      </c>
      <c r="BZ12" s="190">
        <f t="shared" si="133"/>
        <v>148.5</v>
      </c>
      <c r="CA12" s="190">
        <f t="shared" si="133"/>
        <v>150</v>
      </c>
      <c r="CB12" s="190">
        <f t="shared" si="133"/>
        <v>151.5</v>
      </c>
      <c r="CC12" s="190">
        <f t="shared" si="133"/>
        <v>153</v>
      </c>
      <c r="CD12" s="190">
        <f t="shared" si="133"/>
        <v>154.5</v>
      </c>
      <c r="CE12" s="190">
        <f t="shared" si="133"/>
        <v>156</v>
      </c>
      <c r="CF12" s="190">
        <f t="shared" si="133"/>
        <v>157.5</v>
      </c>
      <c r="CG12" s="190">
        <f t="shared" si="133"/>
        <v>159</v>
      </c>
      <c r="CH12" s="190">
        <f t="shared" si="133"/>
        <v>160.5</v>
      </c>
      <c r="CI12" s="190">
        <f t="shared" si="133"/>
        <v>162</v>
      </c>
      <c r="CJ12" s="190">
        <f t="shared" si="133"/>
        <v>163.5</v>
      </c>
      <c r="CK12" s="190">
        <f t="shared" si="133"/>
        <v>165</v>
      </c>
      <c r="CL12" s="190">
        <f t="shared" si="133"/>
        <v>166.5</v>
      </c>
      <c r="CM12" s="190">
        <f t="shared" si="133"/>
        <v>168</v>
      </c>
      <c r="CN12" s="190">
        <f t="shared" si="133"/>
        <v>169.5</v>
      </c>
      <c r="CO12" s="190">
        <f t="shared" si="133"/>
        <v>171</v>
      </c>
      <c r="CP12" s="190">
        <f t="shared" si="133"/>
        <v>172.5</v>
      </c>
      <c r="CQ12" s="190">
        <f t="shared" si="133"/>
        <v>174</v>
      </c>
      <c r="CR12" s="190">
        <f t="shared" si="133"/>
        <v>175.5</v>
      </c>
      <c r="CS12" s="190">
        <f t="shared" si="133"/>
        <v>177</v>
      </c>
      <c r="CT12" s="190">
        <f t="shared" si="133"/>
        <v>178.5</v>
      </c>
      <c r="CU12" s="190">
        <f t="shared" si="133"/>
        <v>180</v>
      </c>
      <c r="CV12" s="190">
        <f t="shared" si="133"/>
        <v>181.5</v>
      </c>
      <c r="CW12" s="190">
        <f t="shared" si="133"/>
        <v>183</v>
      </c>
      <c r="CX12" s="190">
        <f t="shared" si="133"/>
        <v>184.5</v>
      </c>
      <c r="CY12" s="190">
        <f t="shared" si="133"/>
        <v>186</v>
      </c>
      <c r="CZ12" s="190">
        <f t="shared" ref="CZ12:EH12" si="134">IF(ISNONTEXT($AL12),CY12+$AL12,"")</f>
        <v>187.5</v>
      </c>
      <c r="DA12" s="190">
        <f t="shared" si="134"/>
        <v>189</v>
      </c>
      <c r="DB12" s="190">
        <f t="shared" si="134"/>
        <v>190.5</v>
      </c>
      <c r="DC12" s="190">
        <f t="shared" si="134"/>
        <v>192</v>
      </c>
      <c r="DD12" s="190">
        <f t="shared" si="134"/>
        <v>193.5</v>
      </c>
      <c r="DE12" s="190">
        <f t="shared" si="134"/>
        <v>195</v>
      </c>
      <c r="DF12" s="190">
        <f t="shared" si="134"/>
        <v>196.5</v>
      </c>
      <c r="DG12" s="190">
        <f t="shared" si="134"/>
        <v>198</v>
      </c>
      <c r="DH12" s="190">
        <f t="shared" si="134"/>
        <v>199.5</v>
      </c>
      <c r="DI12" s="190">
        <f t="shared" si="134"/>
        <v>201</v>
      </c>
      <c r="DJ12" s="190">
        <f t="shared" si="134"/>
        <v>202.5</v>
      </c>
      <c r="DK12" s="190">
        <f t="shared" si="134"/>
        <v>204</v>
      </c>
      <c r="DL12" s="190">
        <f t="shared" si="134"/>
        <v>205.5</v>
      </c>
      <c r="DM12" s="190">
        <f t="shared" si="134"/>
        <v>207</v>
      </c>
      <c r="DN12" s="190">
        <f t="shared" si="134"/>
        <v>208.5</v>
      </c>
      <c r="DO12" s="190">
        <f t="shared" si="134"/>
        <v>210</v>
      </c>
      <c r="DP12" s="190">
        <f t="shared" si="134"/>
        <v>211.5</v>
      </c>
      <c r="DQ12" s="190">
        <f t="shared" si="134"/>
        <v>213</v>
      </c>
      <c r="DR12" s="190">
        <f t="shared" si="134"/>
        <v>214.5</v>
      </c>
      <c r="DS12" s="190">
        <f t="shared" si="134"/>
        <v>216</v>
      </c>
      <c r="DT12" s="190">
        <f t="shared" si="134"/>
        <v>217.5</v>
      </c>
      <c r="DU12" s="190">
        <f t="shared" si="134"/>
        <v>219</v>
      </c>
      <c r="DV12" s="190">
        <f t="shared" si="134"/>
        <v>220.5</v>
      </c>
      <c r="DW12" s="190">
        <f t="shared" si="134"/>
        <v>222</v>
      </c>
      <c r="DX12" s="190">
        <f t="shared" si="134"/>
        <v>223.5</v>
      </c>
      <c r="DY12" s="190">
        <f t="shared" si="134"/>
        <v>225</v>
      </c>
      <c r="DZ12" s="190">
        <f t="shared" si="134"/>
        <v>226.5</v>
      </c>
      <c r="EA12" s="190">
        <f t="shared" si="134"/>
        <v>228</v>
      </c>
      <c r="EB12" s="190">
        <f t="shared" si="134"/>
        <v>229.5</v>
      </c>
      <c r="EC12" s="190">
        <f t="shared" si="134"/>
        <v>231</v>
      </c>
      <c r="ED12" s="190">
        <f t="shared" si="134"/>
        <v>232.5</v>
      </c>
      <c r="EE12" s="190">
        <f t="shared" si="134"/>
        <v>234</v>
      </c>
      <c r="EF12" s="190">
        <f t="shared" si="134"/>
        <v>235.5</v>
      </c>
      <c r="EG12" s="190">
        <f t="shared" si="134"/>
        <v>237</v>
      </c>
      <c r="EH12" s="190">
        <f t="shared" si="134"/>
        <v>238.5</v>
      </c>
      <c r="EI12" s="206">
        <f t="shared" si="19"/>
        <v>239.999</v>
      </c>
      <c r="EJ12" s="207">
        <f t="shared" si="20"/>
        <v>0</v>
      </c>
      <c r="EK12" s="207">
        <f t="shared" si="21"/>
        <v>6.5116159257299555E-3</v>
      </c>
      <c r="EL12" s="207">
        <f t="shared" si="22"/>
        <v>7.0650130222080082E-3</v>
      </c>
      <c r="EM12" s="207">
        <f t="shared" si="23"/>
        <v>7.3943023265091706E-3</v>
      </c>
      <c r="EN12" s="207">
        <f t="shared" si="24"/>
        <v>7.6254292295065427E-3</v>
      </c>
      <c r="EO12" s="207">
        <f t="shared" si="25"/>
        <v>7.8001729559078279E-3</v>
      </c>
      <c r="EP12" s="207">
        <f t="shared" si="26"/>
        <v>7.9378705549554944E-3</v>
      </c>
      <c r="EQ12" s="207">
        <f t="shared" si="27"/>
        <v>8.0491479220696875E-3</v>
      </c>
      <c r="ER12" s="207">
        <f t="shared" si="28"/>
        <v>8.1405048881648002E-3</v>
      </c>
      <c r="ES12" s="207">
        <f t="shared" si="29"/>
        <v>8.2162224530905464E-3</v>
      </c>
      <c r="ET12" s="207">
        <f t="shared" si="30"/>
        <v>8.2792774013365177E-3</v>
      </c>
      <c r="EU12" s="207">
        <f t="shared" si="31"/>
        <v>8.3318274710344128E-3</v>
      </c>
      <c r="EV12" s="207">
        <f t="shared" si="32"/>
        <v>8.3754889734145421E-3</v>
      </c>
      <c r="EW12" s="207">
        <f t="shared" si="33"/>
        <v>8.4115053351000394E-3</v>
      </c>
      <c r="EX12" s="207">
        <f t="shared" si="34"/>
        <v>8.4408544088329946E-3</v>
      </c>
      <c r="EY12" s="207">
        <f t="shared" si="35"/>
        <v>8.4643195279263811E-3</v>
      </c>
      <c r="EZ12" s="207">
        <f t="shared" si="36"/>
        <v>8.4825381242993256E-3</v>
      </c>
      <c r="FA12" s="207">
        <f t="shared" si="37"/>
        <v>8.4960359367563468E-3</v>
      </c>
      <c r="FB12" s="207">
        <f t="shared" si="38"/>
        <v>8.5052516662552386E-3</v>
      </c>
      <c r="FC12" s="207">
        <f t="shared" si="39"/>
        <v>8.5105551217989194E-3</v>
      </c>
      <c r="FD12" s="207">
        <f t="shared" si="40"/>
        <v>8.5122608232643358E-3</v>
      </c>
      <c r="FE12" s="207">
        <f t="shared" si="41"/>
        <v>8.5106383657917398E-3</v>
      </c>
      <c r="FF12" s="207">
        <f t="shared" si="42"/>
        <v>8.5059204319534228E-3</v>
      </c>
      <c r="FG12" s="207">
        <f t="shared" si="43"/>
        <v>8.4983090664493017E-3</v>
      </c>
      <c r="FH12" s="207">
        <f t="shared" si="44"/>
        <v>8.4879806478445792E-3</v>
      </c>
      <c r="FI12" s="207">
        <f t="shared" si="45"/>
        <v>8.4750898697127826E-3</v>
      </c>
      <c r="FJ12" s="207">
        <f t="shared" si="46"/>
        <v>8.459772959202248E-3</v>
      </c>
      <c r="FK12" s="207">
        <f t="shared" si="47"/>
        <v>8.4421503018106483E-3</v>
      </c>
      <c r="FL12" s="207">
        <f t="shared" si="48"/>
        <v>8.4223285989071268E-3</v>
      </c>
      <c r="FM12" s="207">
        <f t="shared" si="49"/>
        <v>8.4004026539836896E-3</v>
      </c>
      <c r="FN12" s="207">
        <f t="shared" si="50"/>
        <v>8.3764568612241432E-3</v>
      </c>
      <c r="FO12" s="207">
        <f t="shared" si="51"/>
        <v>8.3505664533701611E-3</v>
      </c>
      <c r="FP12" s="207">
        <f t="shared" si="52"/>
        <v>8.3227985534079629E-3</v>
      </c>
      <c r="FQ12" s="207">
        <f t="shared" si="53"/>
        <v>8.2932130651598279E-3</v>
      </c>
      <c r="FR12" s="207">
        <f t="shared" si="54"/>
        <v>8.2618634306419764E-3</v>
      </c>
      <c r="FS12" s="207">
        <f t="shared" si="55"/>
        <v>8.2287972764733264E-3</v>
      </c>
      <c r="FT12" s="207">
        <f t="shared" si="56"/>
        <v>8.194056967276089E-3</v>
      </c>
      <c r="FU12" s="207">
        <f t="shared" si="57"/>
        <v>8.1576800805986359E-3</v>
      </c>
      <c r="FV12" s="207">
        <f t="shared" si="58"/>
        <v>8.1196998151923227E-3</v>
      </c>
      <c r="FW12" s="207">
        <f t="shared" si="59"/>
        <v>8.0801453423221085E-3</v>
      </c>
      <c r="FX12" s="207">
        <f t="shared" si="60"/>
        <v>8.0390421080625413E-3</v>
      </c>
      <c r="FY12" s="207">
        <f t="shared" si="61"/>
        <v>7.9964120931324822E-3</v>
      </c>
      <c r="FZ12" s="207">
        <f t="shared" si="62"/>
        <v>7.9522740356822424E-3</v>
      </c>
      <c r="GA12" s="207">
        <f t="shared" si="63"/>
        <v>7.9066436215110801E-3</v>
      </c>
      <c r="GB12" s="207">
        <f t="shared" si="64"/>
        <v>7.8595336454182155E-3</v>
      </c>
      <c r="GC12" s="207">
        <f t="shared" si="65"/>
        <v>7.8109541467438733E-3</v>
      </c>
      <c r="GD12" s="207">
        <f t="shared" si="66"/>
        <v>7.7609125216115144E-3</v>
      </c>
      <c r="GE12" s="207">
        <f t="shared" si="67"/>
        <v>7.709413613917972E-3</v>
      </c>
      <c r="GF12" s="207">
        <f t="shared" si="68"/>
        <v>7.656459786717377E-3</v>
      </c>
      <c r="GG12" s="207">
        <f t="shared" si="69"/>
        <v>7.6020509752940902E-3</v>
      </c>
      <c r="GH12" s="207">
        <f t="shared" si="70"/>
        <v>7.546184722907712E-3</v>
      </c>
      <c r="GI12" s="207">
        <f t="shared" si="71"/>
        <v>7.4888561999102519E-3</v>
      </c>
      <c r="GJ12" s="207">
        <f t="shared" si="72"/>
        <v>7.430058206673168E-3</v>
      </c>
      <c r="GK12" s="207">
        <f t="shared" si="73"/>
        <v>7.3697811605128944E-3</v>
      </c>
      <c r="GL12" s="207">
        <f t="shared" si="74"/>
        <v>7.3080130665610114E-3</v>
      </c>
      <c r="GM12" s="207">
        <f t="shared" si="75"/>
        <v>7.2447394722825083E-3</v>
      </c>
      <c r="GN12" s="207">
        <f t="shared" si="76"/>
        <v>7.1799434050965607E-3</v>
      </c>
      <c r="GO12" s="207">
        <f t="shared" si="77"/>
        <v>7.1136052922918342E-3</v>
      </c>
      <c r="GP12" s="207">
        <f t="shared" si="78"/>
        <v>7.0457028621453213E-3</v>
      </c>
      <c r="GQ12" s="207">
        <f t="shared" si="79"/>
        <v>6.9762110248422137E-3</v>
      </c>
      <c r="GR12" s="207">
        <f t="shared" si="80"/>
        <v>6.9051017314445389E-3</v>
      </c>
      <c r="GS12" s="207">
        <f t="shared" si="81"/>
        <v>6.8323438087576367E-3</v>
      </c>
      <c r="GT12" s="207">
        <f t="shared" si="82"/>
        <v>6.757902767482441E-3</v>
      </c>
      <c r="GU12" s="207">
        <f t="shared" si="83"/>
        <v>6.6817405805020677E-3</v>
      </c>
      <c r="GV12" s="207">
        <f t="shared" si="84"/>
        <v>6.603815427513063E-3</v>
      </c>
      <c r="GW12" s="207">
        <f t="shared" si="85"/>
        <v>6.5240814014501389E-3</v>
      </c>
      <c r="GX12" s="207">
        <f t="shared" si="86"/>
        <v>6.4424881712362801E-3</v>
      </c>
      <c r="GY12" s="207">
        <f t="shared" si="87"/>
        <v>6.3589805942779213E-3</v>
      </c>
      <c r="GZ12" s="207">
        <f t="shared" si="88"/>
        <v>6.2734982707650013E-3</v>
      </c>
      <c r="HA12" s="207">
        <f t="shared" si="89"/>
        <v>6.1859750301615953E-3</v>
      </c>
      <c r="HB12" s="207">
        <f t="shared" si="90"/>
        <v>6.0963383381960317E-3</v>
      </c>
      <c r="HC12" s="207">
        <f t="shared" si="91"/>
        <v>6.0045086100647647E-3</v>
      </c>
      <c r="HD12" s="207">
        <f t="shared" si="92"/>
        <v>5.9103984122973758E-3</v>
      </c>
      <c r="HE12" s="207">
        <f t="shared" si="93"/>
        <v>5.8139115315847837E-3</v>
      </c>
      <c r="HF12" s="207">
        <f t="shared" si="94"/>
        <v>5.7149418835689718E-3</v>
      </c>
      <c r="HG12" s="207">
        <f t="shared" si="95"/>
        <v>5.6133722277472023E-3</v>
      </c>
      <c r="HH12" s="207">
        <f t="shared" si="96"/>
        <v>5.5090726457266564E-3</v>
      </c>
      <c r="HI12" s="207">
        <f t="shared" si="97"/>
        <v>5.4018987283338234E-3</v>
      </c>
      <c r="HJ12" s="207">
        <f t="shared" si="98"/>
        <v>5.2916894014841146E-3</v>
      </c>
      <c r="HK12" s="207">
        <f t="shared" si="99"/>
        <v>5.1782642997369637E-3</v>
      </c>
      <c r="HL12" s="207">
        <f t="shared" si="100"/>
        <v>5.0614205678924332E-3</v>
      </c>
      <c r="HM12" s="207">
        <f t="shared" si="101"/>
        <v>4.9409289315544801E-3</v>
      </c>
      <c r="HN12" s="207">
        <f t="shared" si="102"/>
        <v>4.8165288223598109E-3</v>
      </c>
      <c r="HO12" s="207">
        <f t="shared" si="103"/>
        <v>4.6879222649667878E-3</v>
      </c>
      <c r="HP12" s="207">
        <f t="shared" si="104"/>
        <v>4.5547661190207776E-3</v>
      </c>
      <c r="HQ12" s="207">
        <f t="shared" si="105"/>
        <v>4.4166621010625863E-3</v>
      </c>
      <c r="HR12" s="207">
        <f t="shared" si="106"/>
        <v>4.2731437572776417E-3</v>
      </c>
      <c r="HS12" s="207">
        <f t="shared" si="107"/>
        <v>4.1236591648146402E-3</v>
      </c>
      <c r="HT12" s="207">
        <f t="shared" si="108"/>
        <v>3.9675475139332251E-3</v>
      </c>
      <c r="HU12" s="207">
        <f t="shared" si="109"/>
        <v>3.8040066964232194E-3</v>
      </c>
      <c r="HV12" s="207">
        <f t="shared" si="110"/>
        <v>3.632047277974611E-3</v>
      </c>
      <c r="HW12" s="207">
        <f t="shared" si="111"/>
        <v>3.450425129564266E-3</v>
      </c>
      <c r="HX12" s="207">
        <f t="shared" si="112"/>
        <v>3.2575392054983235E-3</v>
      </c>
      <c r="HY12" s="207">
        <f t="shared" si="113"/>
        <v>3.0512695002236057E-3</v>
      </c>
      <c r="HZ12" s="207">
        <f t="shared" si="114"/>
        <v>2.8287058346797645E-3</v>
      </c>
      <c r="IA12" s="207">
        <f t="shared" si="115"/>
        <v>2.5856612813905584E-3</v>
      </c>
      <c r="IB12" s="207">
        <f t="shared" si="116"/>
        <v>2.315714842019942E-3</v>
      </c>
      <c r="IC12" s="207">
        <f t="shared" si="117"/>
        <v>2.0080673439212536E-3</v>
      </c>
      <c r="ID12" s="207">
        <f t="shared" si="118"/>
        <v>1.6416835128590273E-3</v>
      </c>
      <c r="IE12" s="207">
        <f t="shared" si="119"/>
        <v>1.1623196465564319E-3</v>
      </c>
      <c r="IF12" s="207">
        <f t="shared" si="120"/>
        <v>3.0048665413005686E-5</v>
      </c>
    </row>
    <row r="13" spans="1:241" x14ac:dyDescent="0.25">
      <c r="A13" s="22">
        <v>10</v>
      </c>
      <c r="B13" s="144">
        <v>-0.1</v>
      </c>
      <c r="C13" s="135">
        <v>20</v>
      </c>
      <c r="D13" s="110">
        <f t="shared" si="10"/>
        <v>20</v>
      </c>
      <c r="E13" s="124">
        <v>120</v>
      </c>
      <c r="F13" s="110">
        <f t="shared" si="11"/>
        <v>220</v>
      </c>
      <c r="G13" s="135">
        <v>220</v>
      </c>
      <c r="H13" s="145">
        <v>0.1</v>
      </c>
      <c r="I13" s="119">
        <f t="shared" si="12"/>
        <v>1</v>
      </c>
      <c r="J13" s="23">
        <f t="shared" si="13"/>
        <v>50</v>
      </c>
      <c r="K13" s="24" t="str">
        <f t="shared" si="14"/>
        <v>EQ</v>
      </c>
      <c r="L13" s="25" t="str">
        <f>IF(J13="","",IF(OR($J13&lt;Skew!$B$1,$J13=Skew!$B$1),IF($J13&gt;Skew!$C$1,Skew!$A$1,IF($J13&gt;Skew!$C$2,Skew!$A$2,IF($J13&gt;Skew!$C$3,Skew!$A$3,IF($J13&gt;Skew!$C$4,Skew!$A$4,IF($J13&gt;Skew!$C$5,Skew!$A$5,IF($J13&gt;Skew!$C$6,Skew!$A$6,IF($J13&gt;Skew!$C$7,Skew!$A$7,IF($J13&gt;Skew!$C$8,Skew!$A$8,IF($J13&gt;Skew!$C$9,Skew!$A$9,IF($J13&gt;Skew!$C$10,Skew!$A$10,IF($J13&gt;Skew!$C$11,Skew!$A$11,IF($J13&gt;Skew!$C$12,Skew!$A$12,IF($J13&gt;Skew!$C$13,Skew!$A$13,IF($J13&gt;Skew!$C$14,Skew!$A$14,Skew!$A$15)
)))))))))))))))</f>
        <v>No skew</v>
      </c>
      <c r="M13" s="24">
        <f>IF(J13="","",MATCH(L13,Skew!$A$1:$A$15,0))</f>
        <v>1</v>
      </c>
      <c r="N13" s="24">
        <f t="shared" si="0"/>
        <v>120</v>
      </c>
      <c r="O13" s="26" t="s">
        <v>35</v>
      </c>
      <c r="P13" s="24">
        <f>IF(OR(J13="",O13=""),"",MATCH(O13,Confidence!$A$1:$A$10,0))</f>
        <v>10</v>
      </c>
      <c r="Q13" s="27">
        <f t="shared" si="1"/>
        <v>1.25</v>
      </c>
      <c r="R13" s="27">
        <f t="shared" si="2"/>
        <v>1.25</v>
      </c>
      <c r="S13" s="24"/>
      <c r="T13" s="111">
        <f t="shared" si="3"/>
        <v>120</v>
      </c>
      <c r="U13" s="111">
        <f t="shared" si="4"/>
        <v>53.459999999999994</v>
      </c>
      <c r="V13" s="39">
        <f t="shared" si="5"/>
        <v>2857.9715999999994</v>
      </c>
      <c r="W13" s="124">
        <v>150</v>
      </c>
      <c r="X13" s="218">
        <f>IF(AND(D13&gt;0,E13&gt;0,F13&gt;0,Q13&gt;0,R13&gt;0,W13&gt;0,NOT(O13="")),ABS(VLOOKUP($W$1,VLookups!$A$28:$B$29,2,FALSE)-_xlfn.BETA.DIST(W13,IF(K13="L",R13,Q13),IF(K13="L",Q13,R13),TRUE,D13,F13)),"")</f>
        <v>0.67030669751651017</v>
      </c>
      <c r="Y13" s="121">
        <f>IF(OR($Q13="",$R13=""),"",_xlfn.BETA.INV(ABS(VLOOKUP($W$1,VLookups!$A$28:$B$29,2,FALSE)-Y$3),IF($K13="L",$R13,$Q13),IF($K13="L",$Q13,$R13),$D13,$F13))</f>
        <v>34.93600139070687</v>
      </c>
      <c r="Z13" s="122">
        <f>IF(OR($Q13="",$R13=""),"",_xlfn.BETA.INV(ABS(VLOOKUP($W$1,VLookups!$A$28:$B$29,2,FALSE)-Z$3),IF($K13="L",$R13,$Q13),IF($K13="L",$Q13,$R13),$D13,$F13))</f>
        <v>205.06399860929312</v>
      </c>
      <c r="AA13" s="121">
        <f>IF(OR($Q13="",$R13=""),"",_xlfn.BETA.INV(ABS(VLOOKUP($W$1,VLookups!$A$28:$B$29,2,FALSE)-AA$3),IF($K13="L",$R13,$Q13),IF($K13="L",$Q13,$R13),$D13,$F13))</f>
        <v>46.180020130310737</v>
      </c>
      <c r="AB13" s="122">
        <f>IF(OR($Q13="",$R13=""),"",_xlfn.BETA.INV(ABS(VLOOKUP($W$1,VLookups!$A$28:$B$29,2,FALSE)-AB$3),IF($K13="L",$R13,$Q13),IF($K13="L",$Q13,$R13),$D13,$F13))</f>
        <v>66.161380964549892</v>
      </c>
      <c r="AC13" s="121">
        <f>IF(OR($Q13="",$R13=""),"",_xlfn.BETA.INV(ABS(VLOOKUP($W$1,VLookups!$A$28:$B$29,2,FALSE)-AC$3),IF($K13="L",$R13,$Q13),IF($K13="L",$Q13,$R13),$D13,$F13))</f>
        <v>84.660532091466678</v>
      </c>
      <c r="AD13" s="122">
        <f>IF(OR($Q13="",$R13=""),"",_xlfn.BETA.INV(ABS(VLOOKUP($W$1,VLookups!$A$28:$B$29,2,FALSE)-AD$3),IF($K13="L",$R13,$Q13),IF($K13="L",$Q13,$R13),$D13,$F13))</f>
        <v>102.47444487146437</v>
      </c>
      <c r="AE13" s="121">
        <f>IF(OR($Q13="",$R13=""),"",_xlfn.BETA.INV(ABS(VLOOKUP($W$1,VLookups!$A$28:$B$29,2,FALSE)-AE$3),IF($K13="L",$R13,$Q13),IF($K13="L",$Q13,$R13),$D13,$F13))</f>
        <v>119.99999999999996</v>
      </c>
      <c r="AF13" s="122">
        <f>IF(OR($Q13="",$R13=""),"",_xlfn.BETA.INV(ABS(VLOOKUP($W$1,VLookups!$A$28:$B$29,2,FALSE)-AF$3),IF($K13="L",$R13,$Q13),IF($K13="L",$Q13,$R13),$D13,$F13))</f>
        <v>137.52555512853564</v>
      </c>
      <c r="AG13" s="121">
        <f>IF(OR($Q13="",$R13=""),"",_xlfn.BETA.INV(ABS(VLOOKUP($W$1,VLookups!$A$28:$B$29,2,FALSE)-AG$3),IF($K13="L",$R13,$Q13),IF($K13="L",$Q13,$R13),$D13,$F13))</f>
        <v>155.33946790853329</v>
      </c>
      <c r="AH13" s="122">
        <f>IF(OR($Q13="",$R13=""),"",_xlfn.BETA.INV(ABS(VLOOKUP($W$1,VLookups!$A$28:$B$29,2,FALSE)-AH$3),IF($K13="L",$R13,$Q13),IF($K13="L",$Q13,$R13),$D13,$F13))</f>
        <v>173.83861903545014</v>
      </c>
      <c r="AI13" s="121">
        <f>IF(OR($Q13="",$R13=""),"",_xlfn.BETA.INV(ABS(VLOOKUP($W$1,VLookups!$A$28:$B$29,2,FALSE)-AI$3),IF($K13="L",$R13,$Q13),IF($K13="L",$Q13,$R13),$D13,$F13))</f>
        <v>193.81997986968926</v>
      </c>
      <c r="AJ13" s="122">
        <f>IF(OR($Q13="",$R13=""),"",_xlfn.BETA.INV(ABS(VLOOKUP($W$1,VLookups!$A$28:$B$29,2,FALSE)-AJ$3),IF($K13="L",$R13,$Q13),IF($K13="L",$Q13,$R13),$D13,$F13))</f>
        <v>215.904020608759</v>
      </c>
      <c r="AK13" s="17"/>
      <c r="AL13" s="208">
        <f t="shared" si="15"/>
        <v>2</v>
      </c>
      <c r="AM13" s="206">
        <f t="shared" si="16"/>
        <v>20</v>
      </c>
      <c r="AN13" s="190">
        <f t="shared" ref="AN13:CY13" si="135">IF(ISNONTEXT($AL13),AM13+$AL13,"")</f>
        <v>22</v>
      </c>
      <c r="AO13" s="190">
        <f t="shared" si="135"/>
        <v>24</v>
      </c>
      <c r="AP13" s="190">
        <f t="shared" si="135"/>
        <v>26</v>
      </c>
      <c r="AQ13" s="190">
        <f t="shared" si="135"/>
        <v>28</v>
      </c>
      <c r="AR13" s="190">
        <f t="shared" si="135"/>
        <v>30</v>
      </c>
      <c r="AS13" s="190">
        <f t="shared" si="135"/>
        <v>32</v>
      </c>
      <c r="AT13" s="190">
        <f t="shared" si="135"/>
        <v>34</v>
      </c>
      <c r="AU13" s="190">
        <f t="shared" si="135"/>
        <v>36</v>
      </c>
      <c r="AV13" s="190">
        <f t="shared" si="135"/>
        <v>38</v>
      </c>
      <c r="AW13" s="190">
        <f t="shared" si="135"/>
        <v>40</v>
      </c>
      <c r="AX13" s="190">
        <f t="shared" si="135"/>
        <v>42</v>
      </c>
      <c r="AY13" s="190">
        <f t="shared" si="135"/>
        <v>44</v>
      </c>
      <c r="AZ13" s="190">
        <f t="shared" si="135"/>
        <v>46</v>
      </c>
      <c r="BA13" s="190">
        <f t="shared" si="135"/>
        <v>48</v>
      </c>
      <c r="BB13" s="190">
        <f t="shared" si="135"/>
        <v>50</v>
      </c>
      <c r="BC13" s="190">
        <f t="shared" si="135"/>
        <v>52</v>
      </c>
      <c r="BD13" s="190">
        <f t="shared" si="135"/>
        <v>54</v>
      </c>
      <c r="BE13" s="190">
        <f t="shared" si="135"/>
        <v>56</v>
      </c>
      <c r="BF13" s="190">
        <f t="shared" si="135"/>
        <v>58</v>
      </c>
      <c r="BG13" s="190">
        <f t="shared" si="135"/>
        <v>60</v>
      </c>
      <c r="BH13" s="190">
        <f t="shared" si="135"/>
        <v>62</v>
      </c>
      <c r="BI13" s="190">
        <f t="shared" si="135"/>
        <v>64</v>
      </c>
      <c r="BJ13" s="190">
        <f t="shared" si="135"/>
        <v>66</v>
      </c>
      <c r="BK13" s="190">
        <f t="shared" si="135"/>
        <v>68</v>
      </c>
      <c r="BL13" s="190">
        <f t="shared" si="135"/>
        <v>70</v>
      </c>
      <c r="BM13" s="190">
        <f t="shared" si="135"/>
        <v>72</v>
      </c>
      <c r="BN13" s="190">
        <f t="shared" si="135"/>
        <v>74</v>
      </c>
      <c r="BO13" s="190">
        <f t="shared" si="135"/>
        <v>76</v>
      </c>
      <c r="BP13" s="190">
        <f t="shared" si="135"/>
        <v>78</v>
      </c>
      <c r="BQ13" s="190">
        <f t="shared" si="135"/>
        <v>80</v>
      </c>
      <c r="BR13" s="190">
        <f t="shared" si="135"/>
        <v>82</v>
      </c>
      <c r="BS13" s="190">
        <f t="shared" si="135"/>
        <v>84</v>
      </c>
      <c r="BT13" s="190">
        <f t="shared" si="135"/>
        <v>86</v>
      </c>
      <c r="BU13" s="190">
        <f t="shared" si="135"/>
        <v>88</v>
      </c>
      <c r="BV13" s="190">
        <f t="shared" si="135"/>
        <v>90</v>
      </c>
      <c r="BW13" s="190">
        <f t="shared" si="135"/>
        <v>92</v>
      </c>
      <c r="BX13" s="190">
        <f t="shared" si="135"/>
        <v>94</v>
      </c>
      <c r="BY13" s="190">
        <f t="shared" si="135"/>
        <v>96</v>
      </c>
      <c r="BZ13" s="190">
        <f t="shared" si="135"/>
        <v>98</v>
      </c>
      <c r="CA13" s="190">
        <f t="shared" si="135"/>
        <v>100</v>
      </c>
      <c r="CB13" s="190">
        <f t="shared" si="135"/>
        <v>102</v>
      </c>
      <c r="CC13" s="190">
        <f t="shared" si="135"/>
        <v>104</v>
      </c>
      <c r="CD13" s="190">
        <f t="shared" si="135"/>
        <v>106</v>
      </c>
      <c r="CE13" s="190">
        <f t="shared" si="135"/>
        <v>108</v>
      </c>
      <c r="CF13" s="190">
        <f t="shared" si="135"/>
        <v>110</v>
      </c>
      <c r="CG13" s="190">
        <f t="shared" si="135"/>
        <v>112</v>
      </c>
      <c r="CH13" s="190">
        <f t="shared" si="135"/>
        <v>114</v>
      </c>
      <c r="CI13" s="190">
        <f t="shared" si="135"/>
        <v>116</v>
      </c>
      <c r="CJ13" s="190">
        <f t="shared" si="135"/>
        <v>118</v>
      </c>
      <c r="CK13" s="190">
        <f t="shared" si="135"/>
        <v>120</v>
      </c>
      <c r="CL13" s="190">
        <f t="shared" si="135"/>
        <v>122</v>
      </c>
      <c r="CM13" s="190">
        <f t="shared" si="135"/>
        <v>124</v>
      </c>
      <c r="CN13" s="190">
        <f t="shared" si="135"/>
        <v>126</v>
      </c>
      <c r="CO13" s="190">
        <f t="shared" si="135"/>
        <v>128</v>
      </c>
      <c r="CP13" s="190">
        <f t="shared" si="135"/>
        <v>130</v>
      </c>
      <c r="CQ13" s="190">
        <f t="shared" si="135"/>
        <v>132</v>
      </c>
      <c r="CR13" s="190">
        <f t="shared" si="135"/>
        <v>134</v>
      </c>
      <c r="CS13" s="190">
        <f t="shared" si="135"/>
        <v>136</v>
      </c>
      <c r="CT13" s="190">
        <f t="shared" si="135"/>
        <v>138</v>
      </c>
      <c r="CU13" s="190">
        <f t="shared" si="135"/>
        <v>140</v>
      </c>
      <c r="CV13" s="190">
        <f t="shared" si="135"/>
        <v>142</v>
      </c>
      <c r="CW13" s="190">
        <f t="shared" si="135"/>
        <v>144</v>
      </c>
      <c r="CX13" s="190">
        <f t="shared" si="135"/>
        <v>146</v>
      </c>
      <c r="CY13" s="190">
        <f t="shared" si="135"/>
        <v>148</v>
      </c>
      <c r="CZ13" s="190">
        <f t="shared" ref="CZ13:EH13" si="136">IF(ISNONTEXT($AL13),CY13+$AL13,"")</f>
        <v>150</v>
      </c>
      <c r="DA13" s="190">
        <f t="shared" si="136"/>
        <v>152</v>
      </c>
      <c r="DB13" s="190">
        <f t="shared" si="136"/>
        <v>154</v>
      </c>
      <c r="DC13" s="190">
        <f t="shared" si="136"/>
        <v>156</v>
      </c>
      <c r="DD13" s="190">
        <f t="shared" si="136"/>
        <v>158</v>
      </c>
      <c r="DE13" s="190">
        <f t="shared" si="136"/>
        <v>160</v>
      </c>
      <c r="DF13" s="190">
        <f t="shared" si="136"/>
        <v>162</v>
      </c>
      <c r="DG13" s="190">
        <f t="shared" si="136"/>
        <v>164</v>
      </c>
      <c r="DH13" s="190">
        <f t="shared" si="136"/>
        <v>166</v>
      </c>
      <c r="DI13" s="190">
        <f t="shared" si="136"/>
        <v>168</v>
      </c>
      <c r="DJ13" s="190">
        <f t="shared" si="136"/>
        <v>170</v>
      </c>
      <c r="DK13" s="190">
        <f t="shared" si="136"/>
        <v>172</v>
      </c>
      <c r="DL13" s="190">
        <f t="shared" si="136"/>
        <v>174</v>
      </c>
      <c r="DM13" s="190">
        <f t="shared" si="136"/>
        <v>176</v>
      </c>
      <c r="DN13" s="190">
        <f t="shared" si="136"/>
        <v>178</v>
      </c>
      <c r="DO13" s="190">
        <f t="shared" si="136"/>
        <v>180</v>
      </c>
      <c r="DP13" s="190">
        <f t="shared" si="136"/>
        <v>182</v>
      </c>
      <c r="DQ13" s="190">
        <f t="shared" si="136"/>
        <v>184</v>
      </c>
      <c r="DR13" s="190">
        <f t="shared" si="136"/>
        <v>186</v>
      </c>
      <c r="DS13" s="190">
        <f t="shared" si="136"/>
        <v>188</v>
      </c>
      <c r="DT13" s="190">
        <f t="shared" si="136"/>
        <v>190</v>
      </c>
      <c r="DU13" s="190">
        <f t="shared" si="136"/>
        <v>192</v>
      </c>
      <c r="DV13" s="190">
        <f t="shared" si="136"/>
        <v>194</v>
      </c>
      <c r="DW13" s="190">
        <f t="shared" si="136"/>
        <v>196</v>
      </c>
      <c r="DX13" s="190">
        <f t="shared" si="136"/>
        <v>198</v>
      </c>
      <c r="DY13" s="190">
        <f t="shared" si="136"/>
        <v>200</v>
      </c>
      <c r="DZ13" s="190">
        <f t="shared" si="136"/>
        <v>202</v>
      </c>
      <c r="EA13" s="190">
        <f t="shared" si="136"/>
        <v>204</v>
      </c>
      <c r="EB13" s="190">
        <f t="shared" si="136"/>
        <v>206</v>
      </c>
      <c r="EC13" s="190">
        <f t="shared" si="136"/>
        <v>208</v>
      </c>
      <c r="ED13" s="190">
        <f t="shared" si="136"/>
        <v>210</v>
      </c>
      <c r="EE13" s="190">
        <f t="shared" si="136"/>
        <v>212</v>
      </c>
      <c r="EF13" s="190">
        <f t="shared" si="136"/>
        <v>214</v>
      </c>
      <c r="EG13" s="190">
        <f t="shared" si="136"/>
        <v>216</v>
      </c>
      <c r="EH13" s="190">
        <f t="shared" si="136"/>
        <v>218</v>
      </c>
      <c r="EI13" s="206">
        <f t="shared" si="19"/>
        <v>219.999</v>
      </c>
      <c r="EJ13" s="207">
        <f t="shared" si="20"/>
        <v>0</v>
      </c>
      <c r="EK13" s="207">
        <f t="shared" si="21"/>
        <v>2.5519539618445316E-3</v>
      </c>
      <c r="EL13" s="207">
        <f t="shared" si="22"/>
        <v>3.0271089664683586E-3</v>
      </c>
      <c r="EM13" s="207">
        <f t="shared" si="23"/>
        <v>3.3414678267910808E-3</v>
      </c>
      <c r="EN13" s="207">
        <f t="shared" si="24"/>
        <v>3.5813506324711059E-3</v>
      </c>
      <c r="EO13" s="207">
        <f t="shared" si="25"/>
        <v>3.7769169825843346E-3</v>
      </c>
      <c r="EP13" s="207">
        <f t="shared" si="26"/>
        <v>3.9426099412050017E-3</v>
      </c>
      <c r="EQ13" s="207">
        <f t="shared" si="27"/>
        <v>4.0865732116710362E-3</v>
      </c>
      <c r="ER13" s="207">
        <f t="shared" si="28"/>
        <v>4.2138928690792447E-3</v>
      </c>
      <c r="ES13" s="207">
        <f t="shared" si="29"/>
        <v>4.3279776769939438E-3</v>
      </c>
      <c r="ET13" s="207">
        <f t="shared" si="30"/>
        <v>4.431233791799446E-3</v>
      </c>
      <c r="EU13" s="207">
        <f t="shared" si="31"/>
        <v>4.5254285207632881E-3</v>
      </c>
      <c r="EV13" s="207">
        <f t="shared" si="32"/>
        <v>4.6119014260855998E-3</v>
      </c>
      <c r="EW13" s="207">
        <f t="shared" si="33"/>
        <v>4.6916940962381491E-3</v>
      </c>
      <c r="EX13" s="207">
        <f t="shared" si="34"/>
        <v>4.7656337019250676E-3</v>
      </c>
      <c r="EY13" s="207">
        <f t="shared" si="35"/>
        <v>4.8343888861599512E-3</v>
      </c>
      <c r="EZ13" s="207">
        <f t="shared" si="36"/>
        <v>4.89850836284789E-3</v>
      </c>
      <c r="FA13" s="207">
        <f t="shared" si="37"/>
        <v>4.9584483082826016E-3</v>
      </c>
      <c r="FB13" s="207">
        <f t="shared" si="38"/>
        <v>5.0145922601298742E-3</v>
      </c>
      <c r="FC13" s="207">
        <f t="shared" si="39"/>
        <v>5.0672658710591767E-3</v>
      </c>
      <c r="FD13" s="207">
        <f t="shared" si="40"/>
        <v>5.1167480450751528E-3</v>
      </c>
      <c r="FE13" s="207">
        <f t="shared" si="41"/>
        <v>5.163279477690701E-3</v>
      </c>
      <c r="FF13" s="207">
        <f t="shared" si="42"/>
        <v>5.2070692982778832E-3</v>
      </c>
      <c r="FG13" s="207">
        <f t="shared" si="43"/>
        <v>5.2483003020932584E-3</v>
      </c>
      <c r="FH13" s="207">
        <f t="shared" si="44"/>
        <v>5.2871331186175674E-3</v>
      </c>
      <c r="FI13" s="207">
        <f t="shared" si="45"/>
        <v>5.3237095668176686E-3</v>
      </c>
      <c r="FJ13" s="207">
        <f t="shared" si="46"/>
        <v>5.3581553812556883E-3</v>
      </c>
      <c r="FK13" s="207">
        <f t="shared" si="47"/>
        <v>5.3905824458901032E-3</v>
      </c>
      <c r="FL13" s="207">
        <f t="shared" si="48"/>
        <v>5.421090638664583E-3</v>
      </c>
      <c r="FM13" s="207">
        <f t="shared" si="49"/>
        <v>5.4497693654494174E-3</v>
      </c>
      <c r="FN13" s="207">
        <f t="shared" si="50"/>
        <v>5.4766988438395437E-3</v>
      </c>
      <c r="FO13" s="207">
        <f t="shared" si="51"/>
        <v>5.5019511838581133E-3</v>
      </c>
      <c r="FP13" s="207">
        <f t="shared" si="52"/>
        <v>5.5255913024799966E-3</v>
      </c>
      <c r="FQ13" s="207">
        <f t="shared" si="53"/>
        <v>5.5476777011779369E-3</v>
      </c>
      <c r="FR13" s="207">
        <f t="shared" si="54"/>
        <v>5.5682631297696268E-3</v>
      </c>
      <c r="FS13" s="207">
        <f t="shared" si="55"/>
        <v>5.5873951552516685E-3</v>
      </c>
      <c r="FT13" s="207">
        <f t="shared" si="56"/>
        <v>5.6051166507162416E-3</v>
      </c>
      <c r="FU13" s="207">
        <f t="shared" si="57"/>
        <v>5.6214662166171612E-3</v>
      </c>
      <c r="FV13" s="207">
        <f t="shared" si="58"/>
        <v>5.6364785444049685E-3</v>
      </c>
      <c r="FW13" s="207">
        <f t="shared" si="59"/>
        <v>5.6501847307529295E-3</v>
      </c>
      <c r="FX13" s="207">
        <f t="shared" si="60"/>
        <v>5.662612549146637E-3</v>
      </c>
      <c r="FY13" s="207">
        <f t="shared" si="61"/>
        <v>5.6737866844332949E-3</v>
      </c>
      <c r="FZ13" s="207">
        <f t="shared" si="62"/>
        <v>5.6837289349643662E-3</v>
      </c>
      <c r="GA13" s="207">
        <f t="shared" si="63"/>
        <v>5.6924583861718472E-3</v>
      </c>
      <c r="GB13" s="207">
        <f t="shared" si="64"/>
        <v>5.6999915587591064E-3</v>
      </c>
      <c r="GC13" s="207">
        <f t="shared" si="65"/>
        <v>5.7063425341342764E-3</v>
      </c>
      <c r="GD13" s="207">
        <f t="shared" si="66"/>
        <v>5.7115230592458656E-3</v>
      </c>
      <c r="GE13" s="207">
        <f t="shared" si="67"/>
        <v>5.7155426325790314E-3</v>
      </c>
      <c r="GF13" s="207">
        <f t="shared" si="68"/>
        <v>5.7184085727226717E-3</v>
      </c>
      <c r="GG13" s="207">
        <f t="shared" si="69"/>
        <v>5.7201260706104713E-3</v>
      </c>
      <c r="GH13" s="207">
        <f t="shared" si="70"/>
        <v>5.7206982262635996E-3</v>
      </c>
      <c r="GI13" s="207">
        <f t="shared" si="71"/>
        <v>5.7201260706104713E-3</v>
      </c>
      <c r="GJ13" s="207">
        <f t="shared" si="72"/>
        <v>5.7184085727226717E-3</v>
      </c>
      <c r="GK13" s="207">
        <f t="shared" si="73"/>
        <v>5.7155426325790314E-3</v>
      </c>
      <c r="GL13" s="207">
        <f t="shared" si="74"/>
        <v>5.7115230592458656E-3</v>
      </c>
      <c r="GM13" s="207">
        <f t="shared" si="75"/>
        <v>5.7063425341342764E-3</v>
      </c>
      <c r="GN13" s="207">
        <f t="shared" si="76"/>
        <v>5.6999915587591064E-3</v>
      </c>
      <c r="GO13" s="207">
        <f t="shared" si="77"/>
        <v>5.6924583861718472E-3</v>
      </c>
      <c r="GP13" s="207">
        <f t="shared" si="78"/>
        <v>5.6837289349643671E-3</v>
      </c>
      <c r="GQ13" s="207">
        <f t="shared" si="79"/>
        <v>5.6737866844332949E-3</v>
      </c>
      <c r="GR13" s="207">
        <f t="shared" si="80"/>
        <v>5.662612549146637E-3</v>
      </c>
      <c r="GS13" s="207">
        <f t="shared" si="81"/>
        <v>5.6501847307529295E-3</v>
      </c>
      <c r="GT13" s="207">
        <f t="shared" si="82"/>
        <v>5.6364785444049685E-3</v>
      </c>
      <c r="GU13" s="207">
        <f t="shared" si="83"/>
        <v>5.6214662166171612E-3</v>
      </c>
      <c r="GV13" s="207">
        <f t="shared" si="84"/>
        <v>5.6051166507162433E-3</v>
      </c>
      <c r="GW13" s="207">
        <f t="shared" si="85"/>
        <v>5.5873951552516685E-3</v>
      </c>
      <c r="GX13" s="207">
        <f t="shared" si="86"/>
        <v>5.5682631297696268E-3</v>
      </c>
      <c r="GY13" s="207">
        <f t="shared" si="87"/>
        <v>5.5476777011779369E-3</v>
      </c>
      <c r="GZ13" s="207">
        <f t="shared" si="88"/>
        <v>5.5255913024799966E-3</v>
      </c>
      <c r="HA13" s="207">
        <f t="shared" si="89"/>
        <v>5.5019511838581151E-3</v>
      </c>
      <c r="HB13" s="207">
        <f t="shared" si="90"/>
        <v>5.4766988438395437E-3</v>
      </c>
      <c r="HC13" s="207">
        <f t="shared" si="91"/>
        <v>5.4497693654494174E-3</v>
      </c>
      <c r="HD13" s="207">
        <f t="shared" si="92"/>
        <v>5.421090638664583E-3</v>
      </c>
      <c r="HE13" s="207">
        <f t="shared" si="93"/>
        <v>5.3905824458901032E-3</v>
      </c>
      <c r="HF13" s="207">
        <f t="shared" si="94"/>
        <v>5.3581553812556883E-3</v>
      </c>
      <c r="HG13" s="207">
        <f t="shared" si="95"/>
        <v>5.3237095668176686E-3</v>
      </c>
      <c r="HH13" s="207">
        <f t="shared" si="96"/>
        <v>5.2871331186175674E-3</v>
      </c>
      <c r="HI13" s="207">
        <f t="shared" si="97"/>
        <v>5.2483003020932575E-3</v>
      </c>
      <c r="HJ13" s="207">
        <f t="shared" si="98"/>
        <v>5.2070692982778832E-3</v>
      </c>
      <c r="HK13" s="207">
        <f t="shared" si="99"/>
        <v>5.163279477690701E-3</v>
      </c>
      <c r="HL13" s="207">
        <f t="shared" si="100"/>
        <v>5.1167480450751528E-3</v>
      </c>
      <c r="HM13" s="207">
        <f t="shared" si="101"/>
        <v>5.0672658710591767E-3</v>
      </c>
      <c r="HN13" s="207">
        <f t="shared" si="102"/>
        <v>5.0145922601298742E-3</v>
      </c>
      <c r="HO13" s="207">
        <f t="shared" si="103"/>
        <v>4.9584483082826016E-3</v>
      </c>
      <c r="HP13" s="207">
        <f t="shared" si="104"/>
        <v>4.89850836284789E-3</v>
      </c>
      <c r="HQ13" s="207">
        <f t="shared" si="105"/>
        <v>4.8343888861599512E-3</v>
      </c>
      <c r="HR13" s="207">
        <f t="shared" si="106"/>
        <v>4.7656337019250676E-3</v>
      </c>
      <c r="HS13" s="207">
        <f t="shared" si="107"/>
        <v>4.6916940962381491E-3</v>
      </c>
      <c r="HT13" s="207">
        <f t="shared" si="108"/>
        <v>4.6119014260855998E-3</v>
      </c>
      <c r="HU13" s="207">
        <f t="shared" si="109"/>
        <v>4.5254285207632881E-3</v>
      </c>
      <c r="HV13" s="207">
        <f t="shared" si="110"/>
        <v>4.4312337917994452E-3</v>
      </c>
      <c r="HW13" s="207">
        <f t="shared" si="111"/>
        <v>4.3279776769939429E-3</v>
      </c>
      <c r="HX13" s="207">
        <f t="shared" si="112"/>
        <v>4.2138928690792447E-3</v>
      </c>
      <c r="HY13" s="207">
        <f t="shared" si="113"/>
        <v>4.0865732116710353E-3</v>
      </c>
      <c r="HZ13" s="207">
        <f t="shared" si="114"/>
        <v>3.9426099412050034E-3</v>
      </c>
      <c r="IA13" s="207">
        <f t="shared" si="115"/>
        <v>3.7769169825843359E-3</v>
      </c>
      <c r="IB13" s="207">
        <f t="shared" si="116"/>
        <v>3.5813506324711068E-3</v>
      </c>
      <c r="IC13" s="207">
        <f t="shared" si="117"/>
        <v>3.3414678267910821E-3</v>
      </c>
      <c r="ID13" s="207">
        <f t="shared" si="118"/>
        <v>3.0271089664683599E-3</v>
      </c>
      <c r="IE13" s="207">
        <f t="shared" si="119"/>
        <v>2.551953961844532E-3</v>
      </c>
      <c r="IF13" s="207">
        <f t="shared" si="120"/>
        <v>3.8256566944300507E-4</v>
      </c>
    </row>
    <row r="14" spans="1:241" hidden="1" x14ac:dyDescent="0.25">
      <c r="A14" s="22">
        <v>11</v>
      </c>
      <c r="B14" s="144"/>
      <c r="C14" s="135"/>
      <c r="D14" s="110" t="str">
        <f t="shared" si="10"/>
        <v/>
      </c>
      <c r="E14" s="124"/>
      <c r="F14" s="110" t="str">
        <f t="shared" si="11"/>
        <v/>
      </c>
      <c r="G14" s="135"/>
      <c r="H14" s="145"/>
      <c r="I14" s="119" t="str">
        <f t="shared" si="12"/>
        <v/>
      </c>
      <c r="J14" s="23" t="str">
        <f t="shared" si="13"/>
        <v/>
      </c>
      <c r="K14" s="24" t="str">
        <f t="shared" si="14"/>
        <v/>
      </c>
      <c r="L14" s="25" t="str">
        <f>IF(J14="","",IF(OR($J14&lt;Skew!$B$1,$J14=Skew!$B$1),IF($J14&gt;Skew!$C$1,Skew!$A$1,IF($J14&gt;Skew!$C$2,Skew!$A$2,IF($J14&gt;Skew!$C$3,Skew!$A$3,IF($J14&gt;Skew!$C$4,Skew!$A$4,IF($J14&gt;Skew!$C$5,Skew!$A$5,IF($J14&gt;Skew!$C$6,Skew!$A$6,IF($J14&gt;Skew!$C$7,Skew!$A$7,IF($J14&gt;Skew!$C$8,Skew!$A$8,IF($J14&gt;Skew!$C$9,Skew!$A$9,IF($J14&gt;Skew!$C$10,Skew!$A$10,IF($J14&gt;Skew!$C$11,Skew!$A$11,IF($J14&gt;Skew!$C$12,Skew!$A$12,IF($J14&gt;Skew!$C$13,Skew!$A$13,IF($J14&gt;Skew!$C$14,Skew!$A$14,Skew!$A$15)
)))))))))))))))</f>
        <v/>
      </c>
      <c r="M14" s="24" t="str">
        <f>IF(J14="","",MATCH(L14,Skew!$A$1:$A$15,0))</f>
        <v/>
      </c>
      <c r="N14" s="24" t="str">
        <f t="shared" si="0"/>
        <v/>
      </c>
      <c r="O14" s="26"/>
      <c r="P14" s="24" t="str">
        <f>IF(OR(J14="",O14=""),"",MATCH(O14,Confidence!$A$1:$A$10,0))</f>
        <v/>
      </c>
      <c r="Q14" s="27" t="str">
        <f t="shared" si="1"/>
        <v/>
      </c>
      <c r="R14" s="27" t="str">
        <f t="shared" si="2"/>
        <v/>
      </c>
      <c r="S14" s="24"/>
      <c r="T14" s="111" t="str">
        <f t="shared" si="3"/>
        <v/>
      </c>
      <c r="U14" s="111" t="str">
        <f t="shared" si="4"/>
        <v/>
      </c>
      <c r="V14" s="39" t="str">
        <f t="shared" si="5"/>
        <v/>
      </c>
      <c r="W14" s="124"/>
      <c r="X14" s="218" t="str">
        <f>IF(AND(D14&gt;0,E14&gt;0,F14&gt;0,Q14&gt;0,R14&gt;0,W14&gt;0,NOT(O14="")),ABS(VLOOKUP($W$1,VLookups!$A$28:$B$29,2,FALSE)-_xlfn.BETA.DIST(W14,IF(K14="L",R14,Q14),IF(K14="L",Q14,R14),TRUE,D14,F14)),"")</f>
        <v/>
      </c>
      <c r="Y14" s="121" t="str">
        <f>IF(OR($Q14="",$R14=""),"",_xlfn.BETA.INV(ABS(VLOOKUP($W$1,VLookups!$A$28:$B$29,2,FALSE)-Y$3),IF($K14="L",$R14,$Q14),IF($K14="L",$Q14,$R14),$D14,$F14))</f>
        <v/>
      </c>
      <c r="Z14" s="122" t="str">
        <f>IF(OR($Q14="",$R14=""),"",_xlfn.BETA.INV(ABS(VLOOKUP($W$1,VLookups!$A$28:$B$29,2,FALSE)-Z$3),IF($K14="L",$R14,$Q14),IF($K14="L",$Q14,$R14),$D14,$F14))</f>
        <v/>
      </c>
      <c r="AA14" s="121" t="str">
        <f>IF(OR($Q14="",$R14=""),"",_xlfn.BETA.INV(ABS(VLOOKUP($W$1,VLookups!$A$28:$B$29,2,FALSE)-AA$3),IF($K14="L",$R14,$Q14),IF($K14="L",$Q14,$R14),$D14,$F14))</f>
        <v/>
      </c>
      <c r="AB14" s="122" t="str">
        <f>IF(OR($Q14="",$R14=""),"",_xlfn.BETA.INV(ABS(VLOOKUP($W$1,VLookups!$A$28:$B$29,2,FALSE)-AB$3),IF($K14="L",$R14,$Q14),IF($K14="L",$Q14,$R14),$D14,$F14))</f>
        <v/>
      </c>
      <c r="AC14" s="121" t="str">
        <f>IF(OR($Q14="",$R14=""),"",_xlfn.BETA.INV(ABS(VLOOKUP($W$1,VLookups!$A$28:$B$29,2,FALSE)-AC$3),IF($K14="L",$R14,$Q14),IF($K14="L",$Q14,$R14),$D14,$F14))</f>
        <v/>
      </c>
      <c r="AD14" s="122" t="str">
        <f>IF(OR($Q14="",$R14=""),"",_xlfn.BETA.INV(ABS(VLOOKUP($W$1,VLookups!$A$28:$B$29,2,FALSE)-AD$3),IF($K14="L",$R14,$Q14),IF($K14="L",$Q14,$R14),$D14,$F14))</f>
        <v/>
      </c>
      <c r="AE14" s="121" t="str">
        <f>IF(OR($Q14="",$R14=""),"",_xlfn.BETA.INV(ABS(VLOOKUP($W$1,VLookups!$A$28:$B$29,2,FALSE)-AE$3),IF($K14="L",$R14,$Q14),IF($K14="L",$Q14,$R14),$D14,$F14))</f>
        <v/>
      </c>
      <c r="AF14" s="122" t="str">
        <f>IF(OR($Q14="",$R14=""),"",_xlfn.BETA.INV(ABS(VLOOKUP($W$1,VLookups!$A$28:$B$29,2,FALSE)-AF$3),IF($K14="L",$R14,$Q14),IF($K14="L",$Q14,$R14),$D14,$F14))</f>
        <v/>
      </c>
      <c r="AG14" s="121" t="str">
        <f>IF(OR($Q14="",$R14=""),"",_xlfn.BETA.INV(ABS(VLOOKUP($W$1,VLookups!$A$28:$B$29,2,FALSE)-AG$3),IF($K14="L",$R14,$Q14),IF($K14="L",$Q14,$R14),$D14,$F14))</f>
        <v/>
      </c>
      <c r="AH14" s="122" t="str">
        <f>IF(OR($Q14="",$R14=""),"",_xlfn.BETA.INV(ABS(VLOOKUP($W$1,VLookups!$A$28:$B$29,2,FALSE)-AH$3),IF($K14="L",$R14,$Q14),IF($K14="L",$Q14,$R14),$D14,$F14))</f>
        <v/>
      </c>
      <c r="AI14" s="121" t="str">
        <f>IF(OR($Q14="",$R14=""),"",_xlfn.BETA.INV(ABS(VLOOKUP($W$1,VLookups!$A$28:$B$29,2,FALSE)-AI$3),IF($K14="L",$R14,$Q14),IF($K14="L",$Q14,$R14),$D14,$F14))</f>
        <v/>
      </c>
      <c r="AJ14" s="122" t="str">
        <f>IF(OR($Q14="",$R14=""),"",_xlfn.BETA.INV(ABS(VLOOKUP($W$1,VLookups!$A$28:$B$29,2,FALSE)-AJ$3),IF($K14="L",$R14,$Q14),IF($K14="L",$Q14,$R14),$D14,$F14))</f>
        <v/>
      </c>
      <c r="AK14" s="17"/>
      <c r="AL14" s="208" t="str">
        <f t="shared" si="15"/>
        <v/>
      </c>
      <c r="AM14" s="206" t="str">
        <f t="shared" si="16"/>
        <v/>
      </c>
      <c r="AN14" s="190" t="str">
        <f t="shared" ref="AN14:CY14" si="137">IF(ISNONTEXT($AL14),AM14+$AL14,"")</f>
        <v/>
      </c>
      <c r="AO14" s="190" t="str">
        <f t="shared" si="137"/>
        <v/>
      </c>
      <c r="AP14" s="190" t="str">
        <f t="shared" si="137"/>
        <v/>
      </c>
      <c r="AQ14" s="190" t="str">
        <f t="shared" si="137"/>
        <v/>
      </c>
      <c r="AR14" s="190" t="str">
        <f t="shared" si="137"/>
        <v/>
      </c>
      <c r="AS14" s="190" t="str">
        <f t="shared" si="137"/>
        <v/>
      </c>
      <c r="AT14" s="190" t="str">
        <f t="shared" si="137"/>
        <v/>
      </c>
      <c r="AU14" s="190" t="str">
        <f t="shared" si="137"/>
        <v/>
      </c>
      <c r="AV14" s="190" t="str">
        <f t="shared" si="137"/>
        <v/>
      </c>
      <c r="AW14" s="190" t="str">
        <f t="shared" si="137"/>
        <v/>
      </c>
      <c r="AX14" s="190" t="str">
        <f t="shared" si="137"/>
        <v/>
      </c>
      <c r="AY14" s="190" t="str">
        <f t="shared" si="137"/>
        <v/>
      </c>
      <c r="AZ14" s="190" t="str">
        <f t="shared" si="137"/>
        <v/>
      </c>
      <c r="BA14" s="190" t="str">
        <f t="shared" si="137"/>
        <v/>
      </c>
      <c r="BB14" s="190" t="str">
        <f t="shared" si="137"/>
        <v/>
      </c>
      <c r="BC14" s="190" t="str">
        <f t="shared" si="137"/>
        <v/>
      </c>
      <c r="BD14" s="190" t="str">
        <f t="shared" si="137"/>
        <v/>
      </c>
      <c r="BE14" s="190" t="str">
        <f t="shared" si="137"/>
        <v/>
      </c>
      <c r="BF14" s="190" t="str">
        <f t="shared" si="137"/>
        <v/>
      </c>
      <c r="BG14" s="190" t="str">
        <f t="shared" si="137"/>
        <v/>
      </c>
      <c r="BH14" s="190" t="str">
        <f t="shared" si="137"/>
        <v/>
      </c>
      <c r="BI14" s="190" t="str">
        <f t="shared" si="137"/>
        <v/>
      </c>
      <c r="BJ14" s="190" t="str">
        <f t="shared" si="137"/>
        <v/>
      </c>
      <c r="BK14" s="190" t="str">
        <f t="shared" si="137"/>
        <v/>
      </c>
      <c r="BL14" s="190" t="str">
        <f t="shared" si="137"/>
        <v/>
      </c>
      <c r="BM14" s="190" t="str">
        <f t="shared" si="137"/>
        <v/>
      </c>
      <c r="BN14" s="190" t="str">
        <f t="shared" si="137"/>
        <v/>
      </c>
      <c r="BO14" s="190" t="str">
        <f t="shared" si="137"/>
        <v/>
      </c>
      <c r="BP14" s="190" t="str">
        <f t="shared" si="137"/>
        <v/>
      </c>
      <c r="BQ14" s="190" t="str">
        <f t="shared" si="137"/>
        <v/>
      </c>
      <c r="BR14" s="190" t="str">
        <f t="shared" si="137"/>
        <v/>
      </c>
      <c r="BS14" s="190" t="str">
        <f t="shared" si="137"/>
        <v/>
      </c>
      <c r="BT14" s="190" t="str">
        <f t="shared" si="137"/>
        <v/>
      </c>
      <c r="BU14" s="190" t="str">
        <f t="shared" si="137"/>
        <v/>
      </c>
      <c r="BV14" s="190" t="str">
        <f t="shared" si="137"/>
        <v/>
      </c>
      <c r="BW14" s="190" t="str">
        <f t="shared" si="137"/>
        <v/>
      </c>
      <c r="BX14" s="190" t="str">
        <f t="shared" si="137"/>
        <v/>
      </c>
      <c r="BY14" s="190" t="str">
        <f t="shared" si="137"/>
        <v/>
      </c>
      <c r="BZ14" s="190" t="str">
        <f t="shared" si="137"/>
        <v/>
      </c>
      <c r="CA14" s="190" t="str">
        <f t="shared" si="137"/>
        <v/>
      </c>
      <c r="CB14" s="190" t="str">
        <f t="shared" si="137"/>
        <v/>
      </c>
      <c r="CC14" s="190" t="str">
        <f t="shared" si="137"/>
        <v/>
      </c>
      <c r="CD14" s="190" t="str">
        <f t="shared" si="137"/>
        <v/>
      </c>
      <c r="CE14" s="190" t="str">
        <f t="shared" si="137"/>
        <v/>
      </c>
      <c r="CF14" s="190" t="str">
        <f t="shared" si="137"/>
        <v/>
      </c>
      <c r="CG14" s="190" t="str">
        <f t="shared" si="137"/>
        <v/>
      </c>
      <c r="CH14" s="190" t="str">
        <f t="shared" si="137"/>
        <v/>
      </c>
      <c r="CI14" s="190" t="str">
        <f t="shared" si="137"/>
        <v/>
      </c>
      <c r="CJ14" s="190" t="str">
        <f t="shared" si="137"/>
        <v/>
      </c>
      <c r="CK14" s="190" t="str">
        <f t="shared" si="137"/>
        <v/>
      </c>
      <c r="CL14" s="190" t="str">
        <f t="shared" si="137"/>
        <v/>
      </c>
      <c r="CM14" s="190" t="str">
        <f t="shared" si="137"/>
        <v/>
      </c>
      <c r="CN14" s="190" t="str">
        <f t="shared" si="137"/>
        <v/>
      </c>
      <c r="CO14" s="190" t="str">
        <f t="shared" si="137"/>
        <v/>
      </c>
      <c r="CP14" s="190" t="str">
        <f t="shared" si="137"/>
        <v/>
      </c>
      <c r="CQ14" s="190" t="str">
        <f t="shared" si="137"/>
        <v/>
      </c>
      <c r="CR14" s="190" t="str">
        <f t="shared" si="137"/>
        <v/>
      </c>
      <c r="CS14" s="190" t="str">
        <f t="shared" si="137"/>
        <v/>
      </c>
      <c r="CT14" s="190" t="str">
        <f t="shared" si="137"/>
        <v/>
      </c>
      <c r="CU14" s="190" t="str">
        <f t="shared" si="137"/>
        <v/>
      </c>
      <c r="CV14" s="190" t="str">
        <f t="shared" si="137"/>
        <v/>
      </c>
      <c r="CW14" s="190" t="str">
        <f t="shared" si="137"/>
        <v/>
      </c>
      <c r="CX14" s="190" t="str">
        <f t="shared" si="137"/>
        <v/>
      </c>
      <c r="CY14" s="190" t="str">
        <f t="shared" si="137"/>
        <v/>
      </c>
      <c r="CZ14" s="190" t="str">
        <f t="shared" ref="CZ14:EH14" si="138">IF(ISNONTEXT($AL14),CY14+$AL14,"")</f>
        <v/>
      </c>
      <c r="DA14" s="190" t="str">
        <f t="shared" si="138"/>
        <v/>
      </c>
      <c r="DB14" s="190" t="str">
        <f t="shared" si="138"/>
        <v/>
      </c>
      <c r="DC14" s="190" t="str">
        <f t="shared" si="138"/>
        <v/>
      </c>
      <c r="DD14" s="190" t="str">
        <f t="shared" si="138"/>
        <v/>
      </c>
      <c r="DE14" s="190" t="str">
        <f t="shared" si="138"/>
        <v/>
      </c>
      <c r="DF14" s="190" t="str">
        <f t="shared" si="138"/>
        <v/>
      </c>
      <c r="DG14" s="190" t="str">
        <f t="shared" si="138"/>
        <v/>
      </c>
      <c r="DH14" s="190" t="str">
        <f t="shared" si="138"/>
        <v/>
      </c>
      <c r="DI14" s="190" t="str">
        <f t="shared" si="138"/>
        <v/>
      </c>
      <c r="DJ14" s="190" t="str">
        <f t="shared" si="138"/>
        <v/>
      </c>
      <c r="DK14" s="190" t="str">
        <f t="shared" si="138"/>
        <v/>
      </c>
      <c r="DL14" s="190" t="str">
        <f t="shared" si="138"/>
        <v/>
      </c>
      <c r="DM14" s="190" t="str">
        <f t="shared" si="138"/>
        <v/>
      </c>
      <c r="DN14" s="190" t="str">
        <f t="shared" si="138"/>
        <v/>
      </c>
      <c r="DO14" s="190" t="str">
        <f t="shared" si="138"/>
        <v/>
      </c>
      <c r="DP14" s="190" t="str">
        <f t="shared" si="138"/>
        <v/>
      </c>
      <c r="DQ14" s="190" t="str">
        <f t="shared" si="138"/>
        <v/>
      </c>
      <c r="DR14" s="190" t="str">
        <f t="shared" si="138"/>
        <v/>
      </c>
      <c r="DS14" s="190" t="str">
        <f t="shared" si="138"/>
        <v/>
      </c>
      <c r="DT14" s="190" t="str">
        <f t="shared" si="138"/>
        <v/>
      </c>
      <c r="DU14" s="190" t="str">
        <f t="shared" si="138"/>
        <v/>
      </c>
      <c r="DV14" s="190" t="str">
        <f t="shared" si="138"/>
        <v/>
      </c>
      <c r="DW14" s="190" t="str">
        <f t="shared" si="138"/>
        <v/>
      </c>
      <c r="DX14" s="190" t="str">
        <f t="shared" si="138"/>
        <v/>
      </c>
      <c r="DY14" s="190" t="str">
        <f t="shared" si="138"/>
        <v/>
      </c>
      <c r="DZ14" s="190" t="str">
        <f t="shared" si="138"/>
        <v/>
      </c>
      <c r="EA14" s="190" t="str">
        <f t="shared" si="138"/>
        <v/>
      </c>
      <c r="EB14" s="190" t="str">
        <f t="shared" si="138"/>
        <v/>
      </c>
      <c r="EC14" s="190" t="str">
        <f t="shared" si="138"/>
        <v/>
      </c>
      <c r="ED14" s="190" t="str">
        <f t="shared" si="138"/>
        <v/>
      </c>
      <c r="EE14" s="190" t="str">
        <f t="shared" si="138"/>
        <v/>
      </c>
      <c r="EF14" s="190" t="str">
        <f t="shared" si="138"/>
        <v/>
      </c>
      <c r="EG14" s="190" t="str">
        <f t="shared" si="138"/>
        <v/>
      </c>
      <c r="EH14" s="190" t="str">
        <f t="shared" si="138"/>
        <v/>
      </c>
      <c r="EI14" s="206" t="str">
        <f t="shared" si="19"/>
        <v/>
      </c>
      <c r="EJ14" s="207" t="e">
        <f t="shared" si="20"/>
        <v>#N/A</v>
      </c>
      <c r="EK14" s="207" t="e">
        <f t="shared" si="21"/>
        <v>#N/A</v>
      </c>
      <c r="EL14" s="207" t="e">
        <f t="shared" si="22"/>
        <v>#N/A</v>
      </c>
      <c r="EM14" s="207" t="e">
        <f t="shared" si="23"/>
        <v>#N/A</v>
      </c>
      <c r="EN14" s="207" t="e">
        <f t="shared" si="24"/>
        <v>#N/A</v>
      </c>
      <c r="EO14" s="207" t="e">
        <f t="shared" si="25"/>
        <v>#N/A</v>
      </c>
      <c r="EP14" s="207" t="e">
        <f t="shared" si="26"/>
        <v>#N/A</v>
      </c>
      <c r="EQ14" s="207" t="e">
        <f t="shared" si="27"/>
        <v>#N/A</v>
      </c>
      <c r="ER14" s="207" t="e">
        <f t="shared" si="28"/>
        <v>#N/A</v>
      </c>
      <c r="ES14" s="207" t="e">
        <f t="shared" si="29"/>
        <v>#N/A</v>
      </c>
      <c r="ET14" s="207" t="e">
        <f t="shared" si="30"/>
        <v>#N/A</v>
      </c>
      <c r="EU14" s="207" t="e">
        <f t="shared" si="31"/>
        <v>#N/A</v>
      </c>
      <c r="EV14" s="207" t="e">
        <f t="shared" si="32"/>
        <v>#N/A</v>
      </c>
      <c r="EW14" s="207" t="e">
        <f t="shared" si="33"/>
        <v>#N/A</v>
      </c>
      <c r="EX14" s="207" t="e">
        <f t="shared" si="34"/>
        <v>#N/A</v>
      </c>
      <c r="EY14" s="207" t="e">
        <f t="shared" si="35"/>
        <v>#N/A</v>
      </c>
      <c r="EZ14" s="207" t="e">
        <f t="shared" si="36"/>
        <v>#N/A</v>
      </c>
      <c r="FA14" s="207" t="e">
        <f t="shared" si="37"/>
        <v>#N/A</v>
      </c>
      <c r="FB14" s="207" t="e">
        <f t="shared" si="38"/>
        <v>#N/A</v>
      </c>
      <c r="FC14" s="207" t="e">
        <f t="shared" si="39"/>
        <v>#N/A</v>
      </c>
      <c r="FD14" s="207" t="e">
        <f t="shared" si="40"/>
        <v>#N/A</v>
      </c>
      <c r="FE14" s="207" t="e">
        <f t="shared" si="41"/>
        <v>#N/A</v>
      </c>
      <c r="FF14" s="207" t="e">
        <f t="shared" si="42"/>
        <v>#N/A</v>
      </c>
      <c r="FG14" s="207" t="e">
        <f t="shared" si="43"/>
        <v>#N/A</v>
      </c>
      <c r="FH14" s="207" t="e">
        <f t="shared" si="44"/>
        <v>#N/A</v>
      </c>
      <c r="FI14" s="207" t="e">
        <f t="shared" si="45"/>
        <v>#N/A</v>
      </c>
      <c r="FJ14" s="207" t="e">
        <f t="shared" si="46"/>
        <v>#N/A</v>
      </c>
      <c r="FK14" s="207" t="e">
        <f t="shared" si="47"/>
        <v>#N/A</v>
      </c>
      <c r="FL14" s="207" t="e">
        <f t="shared" si="48"/>
        <v>#N/A</v>
      </c>
      <c r="FM14" s="207" t="e">
        <f t="shared" si="49"/>
        <v>#N/A</v>
      </c>
      <c r="FN14" s="207" t="e">
        <f t="shared" si="50"/>
        <v>#N/A</v>
      </c>
      <c r="FO14" s="207" t="e">
        <f t="shared" si="51"/>
        <v>#N/A</v>
      </c>
      <c r="FP14" s="207" t="e">
        <f t="shared" si="52"/>
        <v>#N/A</v>
      </c>
      <c r="FQ14" s="207" t="e">
        <f t="shared" si="53"/>
        <v>#N/A</v>
      </c>
      <c r="FR14" s="207" t="e">
        <f t="shared" si="54"/>
        <v>#N/A</v>
      </c>
      <c r="FS14" s="207" t="e">
        <f t="shared" si="55"/>
        <v>#N/A</v>
      </c>
      <c r="FT14" s="207" t="e">
        <f t="shared" si="56"/>
        <v>#N/A</v>
      </c>
      <c r="FU14" s="207" t="e">
        <f t="shared" si="57"/>
        <v>#N/A</v>
      </c>
      <c r="FV14" s="207" t="e">
        <f t="shared" si="58"/>
        <v>#N/A</v>
      </c>
      <c r="FW14" s="207" t="e">
        <f t="shared" si="59"/>
        <v>#N/A</v>
      </c>
      <c r="FX14" s="207" t="e">
        <f t="shared" si="60"/>
        <v>#N/A</v>
      </c>
      <c r="FY14" s="207" t="e">
        <f t="shared" si="61"/>
        <v>#N/A</v>
      </c>
      <c r="FZ14" s="207" t="e">
        <f t="shared" si="62"/>
        <v>#N/A</v>
      </c>
      <c r="GA14" s="207" t="e">
        <f t="shared" si="63"/>
        <v>#N/A</v>
      </c>
      <c r="GB14" s="207" t="e">
        <f t="shared" si="64"/>
        <v>#N/A</v>
      </c>
      <c r="GC14" s="207" t="e">
        <f t="shared" si="65"/>
        <v>#N/A</v>
      </c>
      <c r="GD14" s="207" t="e">
        <f t="shared" si="66"/>
        <v>#N/A</v>
      </c>
      <c r="GE14" s="207" t="e">
        <f t="shared" si="67"/>
        <v>#N/A</v>
      </c>
      <c r="GF14" s="207" t="e">
        <f t="shared" si="68"/>
        <v>#N/A</v>
      </c>
      <c r="GG14" s="207" t="e">
        <f t="shared" si="69"/>
        <v>#N/A</v>
      </c>
      <c r="GH14" s="207" t="e">
        <f t="shared" si="70"/>
        <v>#N/A</v>
      </c>
      <c r="GI14" s="207" t="e">
        <f t="shared" si="71"/>
        <v>#N/A</v>
      </c>
      <c r="GJ14" s="207" t="e">
        <f t="shared" si="72"/>
        <v>#N/A</v>
      </c>
      <c r="GK14" s="207" t="e">
        <f t="shared" si="73"/>
        <v>#N/A</v>
      </c>
      <c r="GL14" s="207" t="e">
        <f t="shared" si="74"/>
        <v>#N/A</v>
      </c>
      <c r="GM14" s="207" t="e">
        <f t="shared" si="75"/>
        <v>#N/A</v>
      </c>
      <c r="GN14" s="207" t="e">
        <f t="shared" si="76"/>
        <v>#N/A</v>
      </c>
      <c r="GO14" s="207" t="e">
        <f t="shared" si="77"/>
        <v>#N/A</v>
      </c>
      <c r="GP14" s="207" t="e">
        <f t="shared" si="78"/>
        <v>#N/A</v>
      </c>
      <c r="GQ14" s="207" t="e">
        <f t="shared" si="79"/>
        <v>#N/A</v>
      </c>
      <c r="GR14" s="207" t="e">
        <f t="shared" si="80"/>
        <v>#N/A</v>
      </c>
      <c r="GS14" s="207" t="e">
        <f t="shared" si="81"/>
        <v>#N/A</v>
      </c>
      <c r="GT14" s="207" t="e">
        <f t="shared" si="82"/>
        <v>#N/A</v>
      </c>
      <c r="GU14" s="207" t="e">
        <f t="shared" si="83"/>
        <v>#N/A</v>
      </c>
      <c r="GV14" s="207" t="e">
        <f t="shared" si="84"/>
        <v>#N/A</v>
      </c>
      <c r="GW14" s="207" t="e">
        <f t="shared" si="85"/>
        <v>#N/A</v>
      </c>
      <c r="GX14" s="207" t="e">
        <f t="shared" si="86"/>
        <v>#N/A</v>
      </c>
      <c r="GY14" s="207" t="e">
        <f t="shared" si="87"/>
        <v>#N/A</v>
      </c>
      <c r="GZ14" s="207" t="e">
        <f t="shared" si="88"/>
        <v>#N/A</v>
      </c>
      <c r="HA14" s="207" t="e">
        <f t="shared" si="89"/>
        <v>#N/A</v>
      </c>
      <c r="HB14" s="207" t="e">
        <f t="shared" si="90"/>
        <v>#N/A</v>
      </c>
      <c r="HC14" s="207" t="e">
        <f t="shared" si="91"/>
        <v>#N/A</v>
      </c>
      <c r="HD14" s="207" t="e">
        <f t="shared" si="92"/>
        <v>#N/A</v>
      </c>
      <c r="HE14" s="207" t="e">
        <f t="shared" si="93"/>
        <v>#N/A</v>
      </c>
      <c r="HF14" s="207" t="e">
        <f t="shared" si="94"/>
        <v>#N/A</v>
      </c>
      <c r="HG14" s="207" t="e">
        <f t="shared" si="95"/>
        <v>#N/A</v>
      </c>
      <c r="HH14" s="207" t="e">
        <f t="shared" si="96"/>
        <v>#N/A</v>
      </c>
      <c r="HI14" s="207" t="e">
        <f t="shared" si="97"/>
        <v>#N/A</v>
      </c>
      <c r="HJ14" s="207" t="e">
        <f t="shared" si="98"/>
        <v>#N/A</v>
      </c>
      <c r="HK14" s="207" t="e">
        <f t="shared" si="99"/>
        <v>#N/A</v>
      </c>
      <c r="HL14" s="207" t="e">
        <f t="shared" si="100"/>
        <v>#N/A</v>
      </c>
      <c r="HM14" s="207" t="e">
        <f t="shared" si="101"/>
        <v>#N/A</v>
      </c>
      <c r="HN14" s="207" t="e">
        <f t="shared" si="102"/>
        <v>#N/A</v>
      </c>
      <c r="HO14" s="207" t="e">
        <f t="shared" si="103"/>
        <v>#N/A</v>
      </c>
      <c r="HP14" s="207" t="e">
        <f t="shared" si="104"/>
        <v>#N/A</v>
      </c>
      <c r="HQ14" s="207" t="e">
        <f t="shared" si="105"/>
        <v>#N/A</v>
      </c>
      <c r="HR14" s="207" t="e">
        <f t="shared" si="106"/>
        <v>#N/A</v>
      </c>
      <c r="HS14" s="207" t="e">
        <f t="shared" si="107"/>
        <v>#N/A</v>
      </c>
      <c r="HT14" s="207" t="e">
        <f t="shared" si="108"/>
        <v>#N/A</v>
      </c>
      <c r="HU14" s="207" t="e">
        <f t="shared" si="109"/>
        <v>#N/A</v>
      </c>
      <c r="HV14" s="207" t="e">
        <f t="shared" si="110"/>
        <v>#N/A</v>
      </c>
      <c r="HW14" s="207" t="e">
        <f t="shared" si="111"/>
        <v>#N/A</v>
      </c>
      <c r="HX14" s="207" t="e">
        <f t="shared" si="112"/>
        <v>#N/A</v>
      </c>
      <c r="HY14" s="207" t="e">
        <f t="shared" si="113"/>
        <v>#N/A</v>
      </c>
      <c r="HZ14" s="207" t="e">
        <f t="shared" si="114"/>
        <v>#N/A</v>
      </c>
      <c r="IA14" s="207" t="e">
        <f t="shared" si="115"/>
        <v>#N/A</v>
      </c>
      <c r="IB14" s="207" t="e">
        <f t="shared" si="116"/>
        <v>#N/A</v>
      </c>
      <c r="IC14" s="207" t="e">
        <f t="shared" si="117"/>
        <v>#N/A</v>
      </c>
      <c r="ID14" s="207" t="e">
        <f t="shared" si="118"/>
        <v>#N/A</v>
      </c>
      <c r="IE14" s="207" t="e">
        <f t="shared" si="119"/>
        <v>#N/A</v>
      </c>
      <c r="IF14" s="207" t="e">
        <f t="shared" si="120"/>
        <v>#N/A</v>
      </c>
    </row>
    <row r="15" spans="1:241" hidden="1" x14ac:dyDescent="0.25">
      <c r="A15" s="22">
        <v>12</v>
      </c>
      <c r="B15" s="144"/>
      <c r="C15" s="135"/>
      <c r="D15" s="110" t="str">
        <f t="shared" si="10"/>
        <v/>
      </c>
      <c r="E15" s="124"/>
      <c r="F15" s="110" t="str">
        <f t="shared" si="11"/>
        <v/>
      </c>
      <c r="G15" s="135"/>
      <c r="H15" s="145"/>
      <c r="I15" s="119" t="str">
        <f t="shared" si="12"/>
        <v/>
      </c>
      <c r="J15" s="23" t="str">
        <f t="shared" si="13"/>
        <v/>
      </c>
      <c r="K15" s="24" t="str">
        <f t="shared" si="14"/>
        <v/>
      </c>
      <c r="L15" s="25" t="str">
        <f>IF(J15="","",IF(OR($J15&lt;Skew!$B$1,$J15=Skew!$B$1),IF($J15&gt;Skew!$C$1,Skew!$A$1,IF($J15&gt;Skew!$C$2,Skew!$A$2,IF($J15&gt;Skew!$C$3,Skew!$A$3,IF($J15&gt;Skew!$C$4,Skew!$A$4,IF($J15&gt;Skew!$C$5,Skew!$A$5,IF($J15&gt;Skew!$C$6,Skew!$A$6,IF($J15&gt;Skew!$C$7,Skew!$A$7,IF($J15&gt;Skew!$C$8,Skew!$A$8,IF($J15&gt;Skew!$C$9,Skew!$A$9,IF($J15&gt;Skew!$C$10,Skew!$A$10,IF($J15&gt;Skew!$C$11,Skew!$A$11,IF($J15&gt;Skew!$C$12,Skew!$A$12,IF($J15&gt;Skew!$C$13,Skew!$A$13,IF($J15&gt;Skew!$C$14,Skew!$A$14,Skew!$A$15)
)))))))))))))))</f>
        <v/>
      </c>
      <c r="M15" s="24" t="str">
        <f>IF(J15="","",MATCH(L15,Skew!$A$1:$A$15,0))</f>
        <v/>
      </c>
      <c r="N15" s="24" t="str">
        <f t="shared" si="0"/>
        <v/>
      </c>
      <c r="O15" s="26"/>
      <c r="P15" s="24" t="str">
        <f>IF(OR(J15="",O15=""),"",MATCH(O15,Confidence!$A$1:$A$10,0))</f>
        <v/>
      </c>
      <c r="Q15" s="27" t="str">
        <f t="shared" si="1"/>
        <v/>
      </c>
      <c r="R15" s="27" t="str">
        <f t="shared" si="2"/>
        <v/>
      </c>
      <c r="S15" s="24"/>
      <c r="T15" s="111" t="str">
        <f t="shared" si="3"/>
        <v/>
      </c>
      <c r="U15" s="111" t="str">
        <f t="shared" si="4"/>
        <v/>
      </c>
      <c r="V15" s="39" t="str">
        <f t="shared" si="5"/>
        <v/>
      </c>
      <c r="W15" s="124"/>
      <c r="X15" s="218" t="str">
        <f>IF(AND(D15&gt;0,E15&gt;0,F15&gt;0,Q15&gt;0,R15&gt;0,W15&gt;0,NOT(O15="")),ABS(VLOOKUP($W$1,VLookups!$A$28:$B$29,2,FALSE)-_xlfn.BETA.DIST(W15,IF(K15="L",R15,Q15),IF(K15="L",Q15,R15),TRUE,D15,F15)),"")</f>
        <v/>
      </c>
      <c r="Y15" s="121" t="str">
        <f>IF(OR($Q15="",$R15=""),"",_xlfn.BETA.INV(ABS(VLOOKUP($W$1,VLookups!$A$28:$B$29,2,FALSE)-Y$3),IF($K15="L",$R15,$Q15),IF($K15="L",$Q15,$R15),$D15,$F15))</f>
        <v/>
      </c>
      <c r="Z15" s="122" t="str">
        <f>IF(OR($Q15="",$R15=""),"",_xlfn.BETA.INV(ABS(VLOOKUP($W$1,VLookups!$A$28:$B$29,2,FALSE)-Z$3),IF($K15="L",$R15,$Q15),IF($K15="L",$Q15,$R15),$D15,$F15))</f>
        <v/>
      </c>
      <c r="AA15" s="121" t="str">
        <f>IF(OR($Q15="",$R15=""),"",_xlfn.BETA.INV(ABS(VLOOKUP($W$1,VLookups!$A$28:$B$29,2,FALSE)-AA$3),IF($K15="L",$R15,$Q15),IF($K15="L",$Q15,$R15),$D15,$F15))</f>
        <v/>
      </c>
      <c r="AB15" s="122" t="str">
        <f>IF(OR($Q15="",$R15=""),"",_xlfn.BETA.INV(ABS(VLOOKUP($W$1,VLookups!$A$28:$B$29,2,FALSE)-AB$3),IF($K15="L",$R15,$Q15),IF($K15="L",$Q15,$R15),$D15,$F15))</f>
        <v/>
      </c>
      <c r="AC15" s="121" t="str">
        <f>IF(OR($Q15="",$R15=""),"",_xlfn.BETA.INV(ABS(VLOOKUP($W$1,VLookups!$A$28:$B$29,2,FALSE)-AC$3),IF($K15="L",$R15,$Q15),IF($K15="L",$Q15,$R15),$D15,$F15))</f>
        <v/>
      </c>
      <c r="AD15" s="122" t="str">
        <f>IF(OR($Q15="",$R15=""),"",_xlfn.BETA.INV(ABS(VLOOKUP($W$1,VLookups!$A$28:$B$29,2,FALSE)-AD$3),IF($K15="L",$R15,$Q15),IF($K15="L",$Q15,$R15),$D15,$F15))</f>
        <v/>
      </c>
      <c r="AE15" s="121" t="str">
        <f>IF(OR($Q15="",$R15=""),"",_xlfn.BETA.INV(ABS(VLOOKUP($W$1,VLookups!$A$28:$B$29,2,FALSE)-AE$3),IF($K15="L",$R15,$Q15),IF($K15="L",$Q15,$R15),$D15,$F15))</f>
        <v/>
      </c>
      <c r="AF15" s="122" t="str">
        <f>IF(OR($Q15="",$R15=""),"",_xlfn.BETA.INV(ABS(VLOOKUP($W$1,VLookups!$A$28:$B$29,2,FALSE)-AF$3),IF($K15="L",$R15,$Q15),IF($K15="L",$Q15,$R15),$D15,$F15))</f>
        <v/>
      </c>
      <c r="AG15" s="121" t="str">
        <f>IF(OR($Q15="",$R15=""),"",_xlfn.BETA.INV(ABS(VLOOKUP($W$1,VLookups!$A$28:$B$29,2,FALSE)-AG$3),IF($K15="L",$R15,$Q15),IF($K15="L",$Q15,$R15),$D15,$F15))</f>
        <v/>
      </c>
      <c r="AH15" s="122" t="str">
        <f>IF(OR($Q15="",$R15=""),"",_xlfn.BETA.INV(ABS(VLOOKUP($W$1,VLookups!$A$28:$B$29,2,FALSE)-AH$3),IF($K15="L",$R15,$Q15),IF($K15="L",$Q15,$R15),$D15,$F15))</f>
        <v/>
      </c>
      <c r="AI15" s="121" t="str">
        <f>IF(OR($Q15="",$R15=""),"",_xlfn.BETA.INV(ABS(VLOOKUP($W$1,VLookups!$A$28:$B$29,2,FALSE)-AI$3),IF($K15="L",$R15,$Q15),IF($K15="L",$Q15,$R15),$D15,$F15))</f>
        <v/>
      </c>
      <c r="AJ15" s="122" t="str">
        <f>IF(OR($Q15="",$R15=""),"",_xlfn.BETA.INV(ABS(VLOOKUP($W$1,VLookups!$A$28:$B$29,2,FALSE)-AJ$3),IF($K15="L",$R15,$Q15),IF($K15="L",$Q15,$R15),$D15,$F15))</f>
        <v/>
      </c>
      <c r="AK15" s="17"/>
      <c r="AL15" s="208" t="str">
        <f t="shared" si="15"/>
        <v/>
      </c>
      <c r="AM15" s="206" t="str">
        <f t="shared" si="16"/>
        <v/>
      </c>
      <c r="AN15" s="190" t="str">
        <f t="shared" ref="AN15:CY15" si="139">IF(ISNONTEXT($AL15),AM15+$AL15,"")</f>
        <v/>
      </c>
      <c r="AO15" s="190" t="str">
        <f t="shared" si="139"/>
        <v/>
      </c>
      <c r="AP15" s="190" t="str">
        <f t="shared" si="139"/>
        <v/>
      </c>
      <c r="AQ15" s="190" t="str">
        <f t="shared" si="139"/>
        <v/>
      </c>
      <c r="AR15" s="190" t="str">
        <f t="shared" si="139"/>
        <v/>
      </c>
      <c r="AS15" s="190" t="str">
        <f t="shared" si="139"/>
        <v/>
      </c>
      <c r="AT15" s="190" t="str">
        <f t="shared" si="139"/>
        <v/>
      </c>
      <c r="AU15" s="190" t="str">
        <f t="shared" si="139"/>
        <v/>
      </c>
      <c r="AV15" s="190" t="str">
        <f t="shared" si="139"/>
        <v/>
      </c>
      <c r="AW15" s="190" t="str">
        <f t="shared" si="139"/>
        <v/>
      </c>
      <c r="AX15" s="190" t="str">
        <f t="shared" si="139"/>
        <v/>
      </c>
      <c r="AY15" s="190" t="str">
        <f t="shared" si="139"/>
        <v/>
      </c>
      <c r="AZ15" s="190" t="str">
        <f t="shared" si="139"/>
        <v/>
      </c>
      <c r="BA15" s="190" t="str">
        <f t="shared" si="139"/>
        <v/>
      </c>
      <c r="BB15" s="190" t="str">
        <f t="shared" si="139"/>
        <v/>
      </c>
      <c r="BC15" s="190" t="str">
        <f t="shared" si="139"/>
        <v/>
      </c>
      <c r="BD15" s="190" t="str">
        <f t="shared" si="139"/>
        <v/>
      </c>
      <c r="BE15" s="190" t="str">
        <f t="shared" si="139"/>
        <v/>
      </c>
      <c r="BF15" s="190" t="str">
        <f t="shared" si="139"/>
        <v/>
      </c>
      <c r="BG15" s="190" t="str">
        <f t="shared" si="139"/>
        <v/>
      </c>
      <c r="BH15" s="190" t="str">
        <f t="shared" si="139"/>
        <v/>
      </c>
      <c r="BI15" s="190" t="str">
        <f t="shared" si="139"/>
        <v/>
      </c>
      <c r="BJ15" s="190" t="str">
        <f t="shared" si="139"/>
        <v/>
      </c>
      <c r="BK15" s="190" t="str">
        <f t="shared" si="139"/>
        <v/>
      </c>
      <c r="BL15" s="190" t="str">
        <f t="shared" si="139"/>
        <v/>
      </c>
      <c r="BM15" s="190" t="str">
        <f t="shared" si="139"/>
        <v/>
      </c>
      <c r="BN15" s="190" t="str">
        <f t="shared" si="139"/>
        <v/>
      </c>
      <c r="BO15" s="190" t="str">
        <f t="shared" si="139"/>
        <v/>
      </c>
      <c r="BP15" s="190" t="str">
        <f t="shared" si="139"/>
        <v/>
      </c>
      <c r="BQ15" s="190" t="str">
        <f t="shared" si="139"/>
        <v/>
      </c>
      <c r="BR15" s="190" t="str">
        <f t="shared" si="139"/>
        <v/>
      </c>
      <c r="BS15" s="190" t="str">
        <f t="shared" si="139"/>
        <v/>
      </c>
      <c r="BT15" s="190" t="str">
        <f t="shared" si="139"/>
        <v/>
      </c>
      <c r="BU15" s="190" t="str">
        <f t="shared" si="139"/>
        <v/>
      </c>
      <c r="BV15" s="190" t="str">
        <f t="shared" si="139"/>
        <v/>
      </c>
      <c r="BW15" s="190" t="str">
        <f t="shared" si="139"/>
        <v/>
      </c>
      <c r="BX15" s="190" t="str">
        <f t="shared" si="139"/>
        <v/>
      </c>
      <c r="BY15" s="190" t="str">
        <f t="shared" si="139"/>
        <v/>
      </c>
      <c r="BZ15" s="190" t="str">
        <f t="shared" si="139"/>
        <v/>
      </c>
      <c r="CA15" s="190" t="str">
        <f t="shared" si="139"/>
        <v/>
      </c>
      <c r="CB15" s="190" t="str">
        <f t="shared" si="139"/>
        <v/>
      </c>
      <c r="CC15" s="190" t="str">
        <f t="shared" si="139"/>
        <v/>
      </c>
      <c r="CD15" s="190" t="str">
        <f t="shared" si="139"/>
        <v/>
      </c>
      <c r="CE15" s="190" t="str">
        <f t="shared" si="139"/>
        <v/>
      </c>
      <c r="CF15" s="190" t="str">
        <f t="shared" si="139"/>
        <v/>
      </c>
      <c r="CG15" s="190" t="str">
        <f t="shared" si="139"/>
        <v/>
      </c>
      <c r="CH15" s="190" t="str">
        <f t="shared" si="139"/>
        <v/>
      </c>
      <c r="CI15" s="190" t="str">
        <f t="shared" si="139"/>
        <v/>
      </c>
      <c r="CJ15" s="190" t="str">
        <f t="shared" si="139"/>
        <v/>
      </c>
      <c r="CK15" s="190" t="str">
        <f t="shared" si="139"/>
        <v/>
      </c>
      <c r="CL15" s="190" t="str">
        <f t="shared" si="139"/>
        <v/>
      </c>
      <c r="CM15" s="190" t="str">
        <f t="shared" si="139"/>
        <v/>
      </c>
      <c r="CN15" s="190" t="str">
        <f t="shared" si="139"/>
        <v/>
      </c>
      <c r="CO15" s="190" t="str">
        <f t="shared" si="139"/>
        <v/>
      </c>
      <c r="CP15" s="190" t="str">
        <f t="shared" si="139"/>
        <v/>
      </c>
      <c r="CQ15" s="190" t="str">
        <f t="shared" si="139"/>
        <v/>
      </c>
      <c r="CR15" s="190" t="str">
        <f t="shared" si="139"/>
        <v/>
      </c>
      <c r="CS15" s="190" t="str">
        <f t="shared" si="139"/>
        <v/>
      </c>
      <c r="CT15" s="190" t="str">
        <f t="shared" si="139"/>
        <v/>
      </c>
      <c r="CU15" s="190" t="str">
        <f t="shared" si="139"/>
        <v/>
      </c>
      <c r="CV15" s="190" t="str">
        <f t="shared" si="139"/>
        <v/>
      </c>
      <c r="CW15" s="190" t="str">
        <f t="shared" si="139"/>
        <v/>
      </c>
      <c r="CX15" s="190" t="str">
        <f t="shared" si="139"/>
        <v/>
      </c>
      <c r="CY15" s="190" t="str">
        <f t="shared" si="139"/>
        <v/>
      </c>
      <c r="CZ15" s="190" t="str">
        <f t="shared" ref="CZ15:EH15" si="140">IF(ISNONTEXT($AL15),CY15+$AL15,"")</f>
        <v/>
      </c>
      <c r="DA15" s="190" t="str">
        <f t="shared" si="140"/>
        <v/>
      </c>
      <c r="DB15" s="190" t="str">
        <f t="shared" si="140"/>
        <v/>
      </c>
      <c r="DC15" s="190" t="str">
        <f t="shared" si="140"/>
        <v/>
      </c>
      <c r="DD15" s="190" t="str">
        <f t="shared" si="140"/>
        <v/>
      </c>
      <c r="DE15" s="190" t="str">
        <f t="shared" si="140"/>
        <v/>
      </c>
      <c r="DF15" s="190" t="str">
        <f t="shared" si="140"/>
        <v/>
      </c>
      <c r="DG15" s="190" t="str">
        <f t="shared" si="140"/>
        <v/>
      </c>
      <c r="DH15" s="190" t="str">
        <f t="shared" si="140"/>
        <v/>
      </c>
      <c r="DI15" s="190" t="str">
        <f t="shared" si="140"/>
        <v/>
      </c>
      <c r="DJ15" s="190" t="str">
        <f t="shared" si="140"/>
        <v/>
      </c>
      <c r="DK15" s="190" t="str">
        <f t="shared" si="140"/>
        <v/>
      </c>
      <c r="DL15" s="190" t="str">
        <f t="shared" si="140"/>
        <v/>
      </c>
      <c r="DM15" s="190" t="str">
        <f t="shared" si="140"/>
        <v/>
      </c>
      <c r="DN15" s="190" t="str">
        <f t="shared" si="140"/>
        <v/>
      </c>
      <c r="DO15" s="190" t="str">
        <f t="shared" si="140"/>
        <v/>
      </c>
      <c r="DP15" s="190" t="str">
        <f t="shared" si="140"/>
        <v/>
      </c>
      <c r="DQ15" s="190" t="str">
        <f t="shared" si="140"/>
        <v/>
      </c>
      <c r="DR15" s="190" t="str">
        <f t="shared" si="140"/>
        <v/>
      </c>
      <c r="DS15" s="190" t="str">
        <f t="shared" si="140"/>
        <v/>
      </c>
      <c r="DT15" s="190" t="str">
        <f t="shared" si="140"/>
        <v/>
      </c>
      <c r="DU15" s="190" t="str">
        <f t="shared" si="140"/>
        <v/>
      </c>
      <c r="DV15" s="190" t="str">
        <f t="shared" si="140"/>
        <v/>
      </c>
      <c r="DW15" s="190" t="str">
        <f t="shared" si="140"/>
        <v/>
      </c>
      <c r="DX15" s="190" t="str">
        <f t="shared" si="140"/>
        <v/>
      </c>
      <c r="DY15" s="190" t="str">
        <f t="shared" si="140"/>
        <v/>
      </c>
      <c r="DZ15" s="190" t="str">
        <f t="shared" si="140"/>
        <v/>
      </c>
      <c r="EA15" s="190" t="str">
        <f t="shared" si="140"/>
        <v/>
      </c>
      <c r="EB15" s="190" t="str">
        <f t="shared" si="140"/>
        <v/>
      </c>
      <c r="EC15" s="190" t="str">
        <f t="shared" si="140"/>
        <v/>
      </c>
      <c r="ED15" s="190" t="str">
        <f t="shared" si="140"/>
        <v/>
      </c>
      <c r="EE15" s="190" t="str">
        <f t="shared" si="140"/>
        <v/>
      </c>
      <c r="EF15" s="190" t="str">
        <f t="shared" si="140"/>
        <v/>
      </c>
      <c r="EG15" s="190" t="str">
        <f t="shared" si="140"/>
        <v/>
      </c>
      <c r="EH15" s="190" t="str">
        <f t="shared" si="140"/>
        <v/>
      </c>
      <c r="EI15" s="206" t="str">
        <f t="shared" si="19"/>
        <v/>
      </c>
      <c r="EJ15" s="207" t="e">
        <f t="shared" si="20"/>
        <v>#N/A</v>
      </c>
      <c r="EK15" s="207" t="e">
        <f t="shared" si="21"/>
        <v>#N/A</v>
      </c>
      <c r="EL15" s="207" t="e">
        <f t="shared" si="22"/>
        <v>#N/A</v>
      </c>
      <c r="EM15" s="207" t="e">
        <f t="shared" si="23"/>
        <v>#N/A</v>
      </c>
      <c r="EN15" s="207" t="e">
        <f t="shared" si="24"/>
        <v>#N/A</v>
      </c>
      <c r="EO15" s="207" t="e">
        <f t="shared" si="25"/>
        <v>#N/A</v>
      </c>
      <c r="EP15" s="207" t="e">
        <f t="shared" si="26"/>
        <v>#N/A</v>
      </c>
      <c r="EQ15" s="207" t="e">
        <f t="shared" si="27"/>
        <v>#N/A</v>
      </c>
      <c r="ER15" s="207" t="e">
        <f t="shared" si="28"/>
        <v>#N/A</v>
      </c>
      <c r="ES15" s="207" t="e">
        <f t="shared" si="29"/>
        <v>#N/A</v>
      </c>
      <c r="ET15" s="207" t="e">
        <f t="shared" si="30"/>
        <v>#N/A</v>
      </c>
      <c r="EU15" s="207" t="e">
        <f t="shared" si="31"/>
        <v>#N/A</v>
      </c>
      <c r="EV15" s="207" t="e">
        <f t="shared" si="32"/>
        <v>#N/A</v>
      </c>
      <c r="EW15" s="207" t="e">
        <f t="shared" si="33"/>
        <v>#N/A</v>
      </c>
      <c r="EX15" s="207" t="e">
        <f t="shared" si="34"/>
        <v>#N/A</v>
      </c>
      <c r="EY15" s="207" t="e">
        <f t="shared" si="35"/>
        <v>#N/A</v>
      </c>
      <c r="EZ15" s="207" t="e">
        <f t="shared" si="36"/>
        <v>#N/A</v>
      </c>
      <c r="FA15" s="207" t="e">
        <f t="shared" si="37"/>
        <v>#N/A</v>
      </c>
      <c r="FB15" s="207" t="e">
        <f t="shared" si="38"/>
        <v>#N/A</v>
      </c>
      <c r="FC15" s="207" t="e">
        <f t="shared" si="39"/>
        <v>#N/A</v>
      </c>
      <c r="FD15" s="207" t="e">
        <f t="shared" si="40"/>
        <v>#N/A</v>
      </c>
      <c r="FE15" s="207" t="e">
        <f t="shared" si="41"/>
        <v>#N/A</v>
      </c>
      <c r="FF15" s="207" t="e">
        <f t="shared" si="42"/>
        <v>#N/A</v>
      </c>
      <c r="FG15" s="207" t="e">
        <f t="shared" si="43"/>
        <v>#N/A</v>
      </c>
      <c r="FH15" s="207" t="e">
        <f t="shared" si="44"/>
        <v>#N/A</v>
      </c>
      <c r="FI15" s="207" t="e">
        <f t="shared" si="45"/>
        <v>#N/A</v>
      </c>
      <c r="FJ15" s="207" t="e">
        <f t="shared" si="46"/>
        <v>#N/A</v>
      </c>
      <c r="FK15" s="207" t="e">
        <f t="shared" si="47"/>
        <v>#N/A</v>
      </c>
      <c r="FL15" s="207" t="e">
        <f t="shared" si="48"/>
        <v>#N/A</v>
      </c>
      <c r="FM15" s="207" t="e">
        <f t="shared" si="49"/>
        <v>#N/A</v>
      </c>
      <c r="FN15" s="207" t="e">
        <f t="shared" si="50"/>
        <v>#N/A</v>
      </c>
      <c r="FO15" s="207" t="e">
        <f t="shared" si="51"/>
        <v>#N/A</v>
      </c>
      <c r="FP15" s="207" t="e">
        <f t="shared" si="52"/>
        <v>#N/A</v>
      </c>
      <c r="FQ15" s="207" t="e">
        <f t="shared" si="53"/>
        <v>#N/A</v>
      </c>
      <c r="FR15" s="207" t="e">
        <f t="shared" si="54"/>
        <v>#N/A</v>
      </c>
      <c r="FS15" s="207" t="e">
        <f t="shared" si="55"/>
        <v>#N/A</v>
      </c>
      <c r="FT15" s="207" t="e">
        <f t="shared" si="56"/>
        <v>#N/A</v>
      </c>
      <c r="FU15" s="207" t="e">
        <f t="shared" si="57"/>
        <v>#N/A</v>
      </c>
      <c r="FV15" s="207" t="e">
        <f t="shared" si="58"/>
        <v>#N/A</v>
      </c>
      <c r="FW15" s="207" t="e">
        <f t="shared" si="59"/>
        <v>#N/A</v>
      </c>
      <c r="FX15" s="207" t="e">
        <f t="shared" si="60"/>
        <v>#N/A</v>
      </c>
      <c r="FY15" s="207" t="e">
        <f t="shared" si="61"/>
        <v>#N/A</v>
      </c>
      <c r="FZ15" s="207" t="e">
        <f t="shared" si="62"/>
        <v>#N/A</v>
      </c>
      <c r="GA15" s="207" t="e">
        <f t="shared" si="63"/>
        <v>#N/A</v>
      </c>
      <c r="GB15" s="207" t="e">
        <f t="shared" si="64"/>
        <v>#N/A</v>
      </c>
      <c r="GC15" s="207" t="e">
        <f t="shared" si="65"/>
        <v>#N/A</v>
      </c>
      <c r="GD15" s="207" t="e">
        <f t="shared" si="66"/>
        <v>#N/A</v>
      </c>
      <c r="GE15" s="207" t="e">
        <f t="shared" si="67"/>
        <v>#N/A</v>
      </c>
      <c r="GF15" s="207" t="e">
        <f t="shared" si="68"/>
        <v>#N/A</v>
      </c>
      <c r="GG15" s="207" t="e">
        <f t="shared" si="69"/>
        <v>#N/A</v>
      </c>
      <c r="GH15" s="207" t="e">
        <f t="shared" si="70"/>
        <v>#N/A</v>
      </c>
      <c r="GI15" s="207" t="e">
        <f t="shared" si="71"/>
        <v>#N/A</v>
      </c>
      <c r="GJ15" s="207" t="e">
        <f t="shared" si="72"/>
        <v>#N/A</v>
      </c>
      <c r="GK15" s="207" t="e">
        <f t="shared" si="73"/>
        <v>#N/A</v>
      </c>
      <c r="GL15" s="207" t="e">
        <f t="shared" si="74"/>
        <v>#N/A</v>
      </c>
      <c r="GM15" s="207" t="e">
        <f t="shared" si="75"/>
        <v>#N/A</v>
      </c>
      <c r="GN15" s="207" t="e">
        <f t="shared" si="76"/>
        <v>#N/A</v>
      </c>
      <c r="GO15" s="207" t="e">
        <f t="shared" si="77"/>
        <v>#N/A</v>
      </c>
      <c r="GP15" s="207" t="e">
        <f t="shared" si="78"/>
        <v>#N/A</v>
      </c>
      <c r="GQ15" s="207" t="e">
        <f t="shared" si="79"/>
        <v>#N/A</v>
      </c>
      <c r="GR15" s="207" t="e">
        <f t="shared" si="80"/>
        <v>#N/A</v>
      </c>
      <c r="GS15" s="207" t="e">
        <f t="shared" si="81"/>
        <v>#N/A</v>
      </c>
      <c r="GT15" s="207" t="e">
        <f t="shared" si="82"/>
        <v>#N/A</v>
      </c>
      <c r="GU15" s="207" t="e">
        <f t="shared" si="83"/>
        <v>#N/A</v>
      </c>
      <c r="GV15" s="207" t="e">
        <f t="shared" si="84"/>
        <v>#N/A</v>
      </c>
      <c r="GW15" s="207" t="e">
        <f t="shared" si="85"/>
        <v>#N/A</v>
      </c>
      <c r="GX15" s="207" t="e">
        <f t="shared" si="86"/>
        <v>#N/A</v>
      </c>
      <c r="GY15" s="207" t="e">
        <f t="shared" si="87"/>
        <v>#N/A</v>
      </c>
      <c r="GZ15" s="207" t="e">
        <f t="shared" si="88"/>
        <v>#N/A</v>
      </c>
      <c r="HA15" s="207" t="e">
        <f t="shared" si="89"/>
        <v>#N/A</v>
      </c>
      <c r="HB15" s="207" t="e">
        <f t="shared" si="90"/>
        <v>#N/A</v>
      </c>
      <c r="HC15" s="207" t="e">
        <f t="shared" si="91"/>
        <v>#N/A</v>
      </c>
      <c r="HD15" s="207" t="e">
        <f t="shared" si="92"/>
        <v>#N/A</v>
      </c>
      <c r="HE15" s="207" t="e">
        <f t="shared" si="93"/>
        <v>#N/A</v>
      </c>
      <c r="HF15" s="207" t="e">
        <f t="shared" si="94"/>
        <v>#N/A</v>
      </c>
      <c r="HG15" s="207" t="e">
        <f t="shared" si="95"/>
        <v>#N/A</v>
      </c>
      <c r="HH15" s="207" t="e">
        <f t="shared" si="96"/>
        <v>#N/A</v>
      </c>
      <c r="HI15" s="207" t="e">
        <f t="shared" si="97"/>
        <v>#N/A</v>
      </c>
      <c r="HJ15" s="207" t="e">
        <f t="shared" si="98"/>
        <v>#N/A</v>
      </c>
      <c r="HK15" s="207" t="e">
        <f t="shared" si="99"/>
        <v>#N/A</v>
      </c>
      <c r="HL15" s="207" t="e">
        <f t="shared" si="100"/>
        <v>#N/A</v>
      </c>
      <c r="HM15" s="207" t="e">
        <f t="shared" si="101"/>
        <v>#N/A</v>
      </c>
      <c r="HN15" s="207" t="e">
        <f t="shared" si="102"/>
        <v>#N/A</v>
      </c>
      <c r="HO15" s="207" t="e">
        <f t="shared" si="103"/>
        <v>#N/A</v>
      </c>
      <c r="HP15" s="207" t="e">
        <f t="shared" si="104"/>
        <v>#N/A</v>
      </c>
      <c r="HQ15" s="207" t="e">
        <f t="shared" si="105"/>
        <v>#N/A</v>
      </c>
      <c r="HR15" s="207" t="e">
        <f t="shared" si="106"/>
        <v>#N/A</v>
      </c>
      <c r="HS15" s="207" t="e">
        <f t="shared" si="107"/>
        <v>#N/A</v>
      </c>
      <c r="HT15" s="207" t="e">
        <f t="shared" si="108"/>
        <v>#N/A</v>
      </c>
      <c r="HU15" s="207" t="e">
        <f t="shared" si="109"/>
        <v>#N/A</v>
      </c>
      <c r="HV15" s="207" t="e">
        <f t="shared" si="110"/>
        <v>#N/A</v>
      </c>
      <c r="HW15" s="207" t="e">
        <f t="shared" si="111"/>
        <v>#N/A</v>
      </c>
      <c r="HX15" s="207" t="e">
        <f t="shared" si="112"/>
        <v>#N/A</v>
      </c>
      <c r="HY15" s="207" t="e">
        <f t="shared" si="113"/>
        <v>#N/A</v>
      </c>
      <c r="HZ15" s="207" t="e">
        <f t="shared" si="114"/>
        <v>#N/A</v>
      </c>
      <c r="IA15" s="207" t="e">
        <f t="shared" si="115"/>
        <v>#N/A</v>
      </c>
      <c r="IB15" s="207" t="e">
        <f t="shared" si="116"/>
        <v>#N/A</v>
      </c>
      <c r="IC15" s="207" t="e">
        <f t="shared" si="117"/>
        <v>#N/A</v>
      </c>
      <c r="ID15" s="207" t="e">
        <f t="shared" si="118"/>
        <v>#N/A</v>
      </c>
      <c r="IE15" s="207" t="e">
        <f t="shared" si="119"/>
        <v>#N/A</v>
      </c>
      <c r="IF15" s="207" t="e">
        <f t="shared" si="120"/>
        <v>#N/A</v>
      </c>
    </row>
    <row r="16" spans="1:241" hidden="1" x14ac:dyDescent="0.25">
      <c r="A16" s="22">
        <v>13</v>
      </c>
      <c r="B16" s="144"/>
      <c r="C16" s="135"/>
      <c r="D16" s="110" t="str">
        <f t="shared" si="10"/>
        <v/>
      </c>
      <c r="E16" s="124"/>
      <c r="F16" s="110" t="str">
        <f t="shared" si="11"/>
        <v/>
      </c>
      <c r="G16" s="135"/>
      <c r="H16" s="145"/>
      <c r="I16" s="119" t="str">
        <f t="shared" si="12"/>
        <v/>
      </c>
      <c r="J16" s="23" t="str">
        <f t="shared" si="13"/>
        <v/>
      </c>
      <c r="K16" s="24" t="str">
        <f t="shared" si="14"/>
        <v/>
      </c>
      <c r="L16" s="25" t="str">
        <f>IF(J16="","",IF(OR($J16&lt;Skew!$B$1,$J16=Skew!$B$1),IF($J16&gt;Skew!$C$1,Skew!$A$1,IF($J16&gt;Skew!$C$2,Skew!$A$2,IF($J16&gt;Skew!$C$3,Skew!$A$3,IF($J16&gt;Skew!$C$4,Skew!$A$4,IF($J16&gt;Skew!$C$5,Skew!$A$5,IF($J16&gt;Skew!$C$6,Skew!$A$6,IF($J16&gt;Skew!$C$7,Skew!$A$7,IF($J16&gt;Skew!$C$8,Skew!$A$8,IF($J16&gt;Skew!$C$9,Skew!$A$9,IF($J16&gt;Skew!$C$10,Skew!$A$10,IF($J16&gt;Skew!$C$11,Skew!$A$11,IF($J16&gt;Skew!$C$12,Skew!$A$12,IF($J16&gt;Skew!$C$13,Skew!$A$13,IF($J16&gt;Skew!$C$14,Skew!$A$14,Skew!$A$15)
)))))))))))))))</f>
        <v/>
      </c>
      <c r="M16" s="24" t="str">
        <f>IF(J16="","",MATCH(L16,Skew!$A$1:$A$15,0))</f>
        <v/>
      </c>
      <c r="N16" s="24" t="str">
        <f t="shared" si="0"/>
        <v/>
      </c>
      <c r="O16" s="26"/>
      <c r="P16" s="24" t="str">
        <f>IF(OR(J16="",O16=""),"",MATCH(O16,Confidence!$A$1:$A$10,0))</f>
        <v/>
      </c>
      <c r="Q16" s="27" t="str">
        <f t="shared" si="1"/>
        <v/>
      </c>
      <c r="R16" s="27" t="str">
        <f t="shared" si="2"/>
        <v/>
      </c>
      <c r="S16" s="24"/>
      <c r="T16" s="111" t="str">
        <f t="shared" si="3"/>
        <v/>
      </c>
      <c r="U16" s="111" t="str">
        <f t="shared" si="4"/>
        <v/>
      </c>
      <c r="V16" s="39" t="str">
        <f t="shared" si="5"/>
        <v/>
      </c>
      <c r="W16" s="124"/>
      <c r="X16" s="218" t="str">
        <f>IF(AND(D16&gt;0,E16&gt;0,F16&gt;0,Q16&gt;0,R16&gt;0,W16&gt;0,NOT(O16="")),ABS(VLOOKUP($W$1,VLookups!$A$28:$B$29,2,FALSE)-_xlfn.BETA.DIST(W16,IF(K16="L",R16,Q16),IF(K16="L",Q16,R16),TRUE,D16,F16)),"")</f>
        <v/>
      </c>
      <c r="Y16" s="121" t="str">
        <f>IF(OR($Q16="",$R16=""),"",_xlfn.BETA.INV(ABS(VLOOKUP($W$1,VLookups!$A$28:$B$29,2,FALSE)-Y$3),IF($K16="L",$R16,$Q16),IF($K16="L",$Q16,$R16),$D16,$F16))</f>
        <v/>
      </c>
      <c r="Z16" s="122" t="str">
        <f>IF(OR($Q16="",$R16=""),"",_xlfn.BETA.INV(ABS(VLOOKUP($W$1,VLookups!$A$28:$B$29,2,FALSE)-Z$3),IF($K16="L",$R16,$Q16),IF($K16="L",$Q16,$R16),$D16,$F16))</f>
        <v/>
      </c>
      <c r="AA16" s="121" t="str">
        <f>IF(OR($Q16="",$R16=""),"",_xlfn.BETA.INV(ABS(VLOOKUP($W$1,VLookups!$A$28:$B$29,2,FALSE)-AA$3),IF($K16="L",$R16,$Q16),IF($K16="L",$Q16,$R16),$D16,$F16))</f>
        <v/>
      </c>
      <c r="AB16" s="122" t="str">
        <f>IF(OR($Q16="",$R16=""),"",_xlfn.BETA.INV(ABS(VLOOKUP($W$1,VLookups!$A$28:$B$29,2,FALSE)-AB$3),IF($K16="L",$R16,$Q16),IF($K16="L",$Q16,$R16),$D16,$F16))</f>
        <v/>
      </c>
      <c r="AC16" s="121" t="str">
        <f>IF(OR($Q16="",$R16=""),"",_xlfn.BETA.INV(ABS(VLOOKUP($W$1,VLookups!$A$28:$B$29,2,FALSE)-AC$3),IF($K16="L",$R16,$Q16),IF($K16="L",$Q16,$R16),$D16,$F16))</f>
        <v/>
      </c>
      <c r="AD16" s="122" t="str">
        <f>IF(OR($Q16="",$R16=""),"",_xlfn.BETA.INV(ABS(VLOOKUP($W$1,VLookups!$A$28:$B$29,2,FALSE)-AD$3),IF($K16="L",$R16,$Q16),IF($K16="L",$Q16,$R16),$D16,$F16))</f>
        <v/>
      </c>
      <c r="AE16" s="121" t="str">
        <f>IF(OR($Q16="",$R16=""),"",_xlfn.BETA.INV(ABS(VLOOKUP($W$1,VLookups!$A$28:$B$29,2,FALSE)-AE$3),IF($K16="L",$R16,$Q16),IF($K16="L",$Q16,$R16),$D16,$F16))</f>
        <v/>
      </c>
      <c r="AF16" s="122" t="str">
        <f>IF(OR($Q16="",$R16=""),"",_xlfn.BETA.INV(ABS(VLOOKUP($W$1,VLookups!$A$28:$B$29,2,FALSE)-AF$3),IF($K16="L",$R16,$Q16),IF($K16="L",$Q16,$R16),$D16,$F16))</f>
        <v/>
      </c>
      <c r="AG16" s="121" t="str">
        <f>IF(OR($Q16="",$R16=""),"",_xlfn.BETA.INV(ABS(VLOOKUP($W$1,VLookups!$A$28:$B$29,2,FALSE)-AG$3),IF($K16="L",$R16,$Q16),IF($K16="L",$Q16,$R16),$D16,$F16))</f>
        <v/>
      </c>
      <c r="AH16" s="122" t="str">
        <f>IF(OR($Q16="",$R16=""),"",_xlfn.BETA.INV(ABS(VLOOKUP($W$1,VLookups!$A$28:$B$29,2,FALSE)-AH$3),IF($K16="L",$R16,$Q16),IF($K16="L",$Q16,$R16),$D16,$F16))</f>
        <v/>
      </c>
      <c r="AI16" s="121" t="str">
        <f>IF(OR($Q16="",$R16=""),"",_xlfn.BETA.INV(ABS(VLOOKUP($W$1,VLookups!$A$28:$B$29,2,FALSE)-AI$3),IF($K16="L",$R16,$Q16),IF($K16="L",$Q16,$R16),$D16,$F16))</f>
        <v/>
      </c>
      <c r="AJ16" s="122" t="str">
        <f>IF(OR($Q16="",$R16=""),"",_xlfn.BETA.INV(ABS(VLOOKUP($W$1,VLookups!$A$28:$B$29,2,FALSE)-AJ$3),IF($K16="L",$R16,$Q16),IF($K16="L",$Q16,$R16),$D16,$F16))</f>
        <v/>
      </c>
      <c r="AK16" s="17"/>
      <c r="AL16" s="208" t="str">
        <f t="shared" si="15"/>
        <v/>
      </c>
      <c r="AM16" s="206" t="str">
        <f t="shared" si="16"/>
        <v/>
      </c>
      <c r="AN16" s="190" t="str">
        <f t="shared" ref="AN16:CY16" si="141">IF(ISNONTEXT($AL16),AM16+$AL16,"")</f>
        <v/>
      </c>
      <c r="AO16" s="190" t="str">
        <f t="shared" si="141"/>
        <v/>
      </c>
      <c r="AP16" s="190" t="str">
        <f t="shared" si="141"/>
        <v/>
      </c>
      <c r="AQ16" s="190" t="str">
        <f t="shared" si="141"/>
        <v/>
      </c>
      <c r="AR16" s="190" t="str">
        <f t="shared" si="141"/>
        <v/>
      </c>
      <c r="AS16" s="190" t="str">
        <f t="shared" si="141"/>
        <v/>
      </c>
      <c r="AT16" s="190" t="str">
        <f t="shared" si="141"/>
        <v/>
      </c>
      <c r="AU16" s="190" t="str">
        <f t="shared" si="141"/>
        <v/>
      </c>
      <c r="AV16" s="190" t="str">
        <f t="shared" si="141"/>
        <v/>
      </c>
      <c r="AW16" s="190" t="str">
        <f t="shared" si="141"/>
        <v/>
      </c>
      <c r="AX16" s="190" t="str">
        <f t="shared" si="141"/>
        <v/>
      </c>
      <c r="AY16" s="190" t="str">
        <f t="shared" si="141"/>
        <v/>
      </c>
      <c r="AZ16" s="190" t="str">
        <f t="shared" si="141"/>
        <v/>
      </c>
      <c r="BA16" s="190" t="str">
        <f t="shared" si="141"/>
        <v/>
      </c>
      <c r="BB16" s="190" t="str">
        <f t="shared" si="141"/>
        <v/>
      </c>
      <c r="BC16" s="190" t="str">
        <f t="shared" si="141"/>
        <v/>
      </c>
      <c r="BD16" s="190" t="str">
        <f t="shared" si="141"/>
        <v/>
      </c>
      <c r="BE16" s="190" t="str">
        <f t="shared" si="141"/>
        <v/>
      </c>
      <c r="BF16" s="190" t="str">
        <f t="shared" si="141"/>
        <v/>
      </c>
      <c r="BG16" s="190" t="str">
        <f t="shared" si="141"/>
        <v/>
      </c>
      <c r="BH16" s="190" t="str">
        <f t="shared" si="141"/>
        <v/>
      </c>
      <c r="BI16" s="190" t="str">
        <f t="shared" si="141"/>
        <v/>
      </c>
      <c r="BJ16" s="190" t="str">
        <f t="shared" si="141"/>
        <v/>
      </c>
      <c r="BK16" s="190" t="str">
        <f t="shared" si="141"/>
        <v/>
      </c>
      <c r="BL16" s="190" t="str">
        <f t="shared" si="141"/>
        <v/>
      </c>
      <c r="BM16" s="190" t="str">
        <f t="shared" si="141"/>
        <v/>
      </c>
      <c r="BN16" s="190" t="str">
        <f t="shared" si="141"/>
        <v/>
      </c>
      <c r="BO16" s="190" t="str">
        <f t="shared" si="141"/>
        <v/>
      </c>
      <c r="BP16" s="190" t="str">
        <f t="shared" si="141"/>
        <v/>
      </c>
      <c r="BQ16" s="190" t="str">
        <f t="shared" si="141"/>
        <v/>
      </c>
      <c r="BR16" s="190" t="str">
        <f t="shared" si="141"/>
        <v/>
      </c>
      <c r="BS16" s="190" t="str">
        <f t="shared" si="141"/>
        <v/>
      </c>
      <c r="BT16" s="190" t="str">
        <f t="shared" si="141"/>
        <v/>
      </c>
      <c r="BU16" s="190" t="str">
        <f t="shared" si="141"/>
        <v/>
      </c>
      <c r="BV16" s="190" t="str">
        <f t="shared" si="141"/>
        <v/>
      </c>
      <c r="BW16" s="190" t="str">
        <f t="shared" si="141"/>
        <v/>
      </c>
      <c r="BX16" s="190" t="str">
        <f t="shared" si="141"/>
        <v/>
      </c>
      <c r="BY16" s="190" t="str">
        <f t="shared" si="141"/>
        <v/>
      </c>
      <c r="BZ16" s="190" t="str">
        <f t="shared" si="141"/>
        <v/>
      </c>
      <c r="CA16" s="190" t="str">
        <f t="shared" si="141"/>
        <v/>
      </c>
      <c r="CB16" s="190" t="str">
        <f t="shared" si="141"/>
        <v/>
      </c>
      <c r="CC16" s="190" t="str">
        <f t="shared" si="141"/>
        <v/>
      </c>
      <c r="CD16" s="190" t="str">
        <f t="shared" si="141"/>
        <v/>
      </c>
      <c r="CE16" s="190" t="str">
        <f t="shared" si="141"/>
        <v/>
      </c>
      <c r="CF16" s="190" t="str">
        <f t="shared" si="141"/>
        <v/>
      </c>
      <c r="CG16" s="190" t="str">
        <f t="shared" si="141"/>
        <v/>
      </c>
      <c r="CH16" s="190" t="str">
        <f t="shared" si="141"/>
        <v/>
      </c>
      <c r="CI16" s="190" t="str">
        <f t="shared" si="141"/>
        <v/>
      </c>
      <c r="CJ16" s="190" t="str">
        <f t="shared" si="141"/>
        <v/>
      </c>
      <c r="CK16" s="190" t="str">
        <f t="shared" si="141"/>
        <v/>
      </c>
      <c r="CL16" s="190" t="str">
        <f t="shared" si="141"/>
        <v/>
      </c>
      <c r="CM16" s="190" t="str">
        <f t="shared" si="141"/>
        <v/>
      </c>
      <c r="CN16" s="190" t="str">
        <f t="shared" si="141"/>
        <v/>
      </c>
      <c r="CO16" s="190" t="str">
        <f t="shared" si="141"/>
        <v/>
      </c>
      <c r="CP16" s="190" t="str">
        <f t="shared" si="141"/>
        <v/>
      </c>
      <c r="CQ16" s="190" t="str">
        <f t="shared" si="141"/>
        <v/>
      </c>
      <c r="CR16" s="190" t="str">
        <f t="shared" si="141"/>
        <v/>
      </c>
      <c r="CS16" s="190" t="str">
        <f t="shared" si="141"/>
        <v/>
      </c>
      <c r="CT16" s="190" t="str">
        <f t="shared" si="141"/>
        <v/>
      </c>
      <c r="CU16" s="190" t="str">
        <f t="shared" si="141"/>
        <v/>
      </c>
      <c r="CV16" s="190" t="str">
        <f t="shared" si="141"/>
        <v/>
      </c>
      <c r="CW16" s="190" t="str">
        <f t="shared" si="141"/>
        <v/>
      </c>
      <c r="CX16" s="190" t="str">
        <f t="shared" si="141"/>
        <v/>
      </c>
      <c r="CY16" s="190" t="str">
        <f t="shared" si="141"/>
        <v/>
      </c>
      <c r="CZ16" s="190" t="str">
        <f t="shared" ref="CZ16:EH16" si="142">IF(ISNONTEXT($AL16),CY16+$AL16,"")</f>
        <v/>
      </c>
      <c r="DA16" s="190" t="str">
        <f t="shared" si="142"/>
        <v/>
      </c>
      <c r="DB16" s="190" t="str">
        <f t="shared" si="142"/>
        <v/>
      </c>
      <c r="DC16" s="190" t="str">
        <f t="shared" si="142"/>
        <v/>
      </c>
      <c r="DD16" s="190" t="str">
        <f t="shared" si="142"/>
        <v/>
      </c>
      <c r="DE16" s="190" t="str">
        <f t="shared" si="142"/>
        <v/>
      </c>
      <c r="DF16" s="190" t="str">
        <f t="shared" si="142"/>
        <v/>
      </c>
      <c r="DG16" s="190" t="str">
        <f t="shared" si="142"/>
        <v/>
      </c>
      <c r="DH16" s="190" t="str">
        <f t="shared" si="142"/>
        <v/>
      </c>
      <c r="DI16" s="190" t="str">
        <f t="shared" si="142"/>
        <v/>
      </c>
      <c r="DJ16" s="190" t="str">
        <f t="shared" si="142"/>
        <v/>
      </c>
      <c r="DK16" s="190" t="str">
        <f t="shared" si="142"/>
        <v/>
      </c>
      <c r="DL16" s="190" t="str">
        <f t="shared" si="142"/>
        <v/>
      </c>
      <c r="DM16" s="190" t="str">
        <f t="shared" si="142"/>
        <v/>
      </c>
      <c r="DN16" s="190" t="str">
        <f t="shared" si="142"/>
        <v/>
      </c>
      <c r="DO16" s="190" t="str">
        <f t="shared" si="142"/>
        <v/>
      </c>
      <c r="DP16" s="190" t="str">
        <f t="shared" si="142"/>
        <v/>
      </c>
      <c r="DQ16" s="190" t="str">
        <f t="shared" si="142"/>
        <v/>
      </c>
      <c r="DR16" s="190" t="str">
        <f t="shared" si="142"/>
        <v/>
      </c>
      <c r="DS16" s="190" t="str">
        <f t="shared" si="142"/>
        <v/>
      </c>
      <c r="DT16" s="190" t="str">
        <f t="shared" si="142"/>
        <v/>
      </c>
      <c r="DU16" s="190" t="str">
        <f t="shared" si="142"/>
        <v/>
      </c>
      <c r="DV16" s="190" t="str">
        <f t="shared" si="142"/>
        <v/>
      </c>
      <c r="DW16" s="190" t="str">
        <f t="shared" si="142"/>
        <v/>
      </c>
      <c r="DX16" s="190" t="str">
        <f t="shared" si="142"/>
        <v/>
      </c>
      <c r="DY16" s="190" t="str">
        <f t="shared" si="142"/>
        <v/>
      </c>
      <c r="DZ16" s="190" t="str">
        <f t="shared" si="142"/>
        <v/>
      </c>
      <c r="EA16" s="190" t="str">
        <f t="shared" si="142"/>
        <v/>
      </c>
      <c r="EB16" s="190" t="str">
        <f t="shared" si="142"/>
        <v/>
      </c>
      <c r="EC16" s="190" t="str">
        <f t="shared" si="142"/>
        <v/>
      </c>
      <c r="ED16" s="190" t="str">
        <f t="shared" si="142"/>
        <v/>
      </c>
      <c r="EE16" s="190" t="str">
        <f t="shared" si="142"/>
        <v/>
      </c>
      <c r="EF16" s="190" t="str">
        <f t="shared" si="142"/>
        <v/>
      </c>
      <c r="EG16" s="190" t="str">
        <f t="shared" si="142"/>
        <v/>
      </c>
      <c r="EH16" s="190" t="str">
        <f t="shared" si="142"/>
        <v/>
      </c>
      <c r="EI16" s="206" t="str">
        <f t="shared" si="19"/>
        <v/>
      </c>
      <c r="EJ16" s="207" t="e">
        <f t="shared" si="20"/>
        <v>#N/A</v>
      </c>
      <c r="EK16" s="207" t="e">
        <f t="shared" si="21"/>
        <v>#N/A</v>
      </c>
      <c r="EL16" s="207" t="e">
        <f t="shared" si="22"/>
        <v>#N/A</v>
      </c>
      <c r="EM16" s="207" t="e">
        <f t="shared" si="23"/>
        <v>#N/A</v>
      </c>
      <c r="EN16" s="207" t="e">
        <f t="shared" si="24"/>
        <v>#N/A</v>
      </c>
      <c r="EO16" s="207" t="e">
        <f t="shared" si="25"/>
        <v>#N/A</v>
      </c>
      <c r="EP16" s="207" t="e">
        <f t="shared" si="26"/>
        <v>#N/A</v>
      </c>
      <c r="EQ16" s="207" t="e">
        <f t="shared" si="27"/>
        <v>#N/A</v>
      </c>
      <c r="ER16" s="207" t="e">
        <f t="shared" si="28"/>
        <v>#N/A</v>
      </c>
      <c r="ES16" s="207" t="e">
        <f t="shared" si="29"/>
        <v>#N/A</v>
      </c>
      <c r="ET16" s="207" t="e">
        <f t="shared" si="30"/>
        <v>#N/A</v>
      </c>
      <c r="EU16" s="207" t="e">
        <f t="shared" si="31"/>
        <v>#N/A</v>
      </c>
      <c r="EV16" s="207" t="e">
        <f t="shared" si="32"/>
        <v>#N/A</v>
      </c>
      <c r="EW16" s="207" t="e">
        <f t="shared" si="33"/>
        <v>#N/A</v>
      </c>
      <c r="EX16" s="207" t="e">
        <f t="shared" si="34"/>
        <v>#N/A</v>
      </c>
      <c r="EY16" s="207" t="e">
        <f t="shared" si="35"/>
        <v>#N/A</v>
      </c>
      <c r="EZ16" s="207" t="e">
        <f t="shared" si="36"/>
        <v>#N/A</v>
      </c>
      <c r="FA16" s="207" t="e">
        <f t="shared" si="37"/>
        <v>#N/A</v>
      </c>
      <c r="FB16" s="207" t="e">
        <f t="shared" si="38"/>
        <v>#N/A</v>
      </c>
      <c r="FC16" s="207" t="e">
        <f t="shared" si="39"/>
        <v>#N/A</v>
      </c>
      <c r="FD16" s="207" t="e">
        <f t="shared" si="40"/>
        <v>#N/A</v>
      </c>
      <c r="FE16" s="207" t="e">
        <f t="shared" si="41"/>
        <v>#N/A</v>
      </c>
      <c r="FF16" s="207" t="e">
        <f t="shared" si="42"/>
        <v>#N/A</v>
      </c>
      <c r="FG16" s="207" t="e">
        <f t="shared" si="43"/>
        <v>#N/A</v>
      </c>
      <c r="FH16" s="207" t="e">
        <f t="shared" si="44"/>
        <v>#N/A</v>
      </c>
      <c r="FI16" s="207" t="e">
        <f t="shared" si="45"/>
        <v>#N/A</v>
      </c>
      <c r="FJ16" s="207" t="e">
        <f t="shared" si="46"/>
        <v>#N/A</v>
      </c>
      <c r="FK16" s="207" t="e">
        <f t="shared" si="47"/>
        <v>#N/A</v>
      </c>
      <c r="FL16" s="207" t="e">
        <f t="shared" si="48"/>
        <v>#N/A</v>
      </c>
      <c r="FM16" s="207" t="e">
        <f t="shared" si="49"/>
        <v>#N/A</v>
      </c>
      <c r="FN16" s="207" t="e">
        <f t="shared" si="50"/>
        <v>#N/A</v>
      </c>
      <c r="FO16" s="207" t="e">
        <f t="shared" si="51"/>
        <v>#N/A</v>
      </c>
      <c r="FP16" s="207" t="e">
        <f t="shared" si="52"/>
        <v>#N/A</v>
      </c>
      <c r="FQ16" s="207" t="e">
        <f t="shared" si="53"/>
        <v>#N/A</v>
      </c>
      <c r="FR16" s="207" t="e">
        <f t="shared" si="54"/>
        <v>#N/A</v>
      </c>
      <c r="FS16" s="207" t="e">
        <f t="shared" si="55"/>
        <v>#N/A</v>
      </c>
      <c r="FT16" s="207" t="e">
        <f t="shared" si="56"/>
        <v>#N/A</v>
      </c>
      <c r="FU16" s="207" t="e">
        <f t="shared" si="57"/>
        <v>#N/A</v>
      </c>
      <c r="FV16" s="207" t="e">
        <f t="shared" si="58"/>
        <v>#N/A</v>
      </c>
      <c r="FW16" s="207" t="e">
        <f t="shared" si="59"/>
        <v>#N/A</v>
      </c>
      <c r="FX16" s="207" t="e">
        <f t="shared" si="60"/>
        <v>#N/A</v>
      </c>
      <c r="FY16" s="207" t="e">
        <f t="shared" si="61"/>
        <v>#N/A</v>
      </c>
      <c r="FZ16" s="207" t="e">
        <f t="shared" si="62"/>
        <v>#N/A</v>
      </c>
      <c r="GA16" s="207" t="e">
        <f t="shared" si="63"/>
        <v>#N/A</v>
      </c>
      <c r="GB16" s="207" t="e">
        <f t="shared" si="64"/>
        <v>#N/A</v>
      </c>
      <c r="GC16" s="207" t="e">
        <f t="shared" si="65"/>
        <v>#N/A</v>
      </c>
      <c r="GD16" s="207" t="e">
        <f t="shared" si="66"/>
        <v>#N/A</v>
      </c>
      <c r="GE16" s="207" t="e">
        <f t="shared" si="67"/>
        <v>#N/A</v>
      </c>
      <c r="GF16" s="207" t="e">
        <f t="shared" si="68"/>
        <v>#N/A</v>
      </c>
      <c r="GG16" s="207" t="e">
        <f t="shared" si="69"/>
        <v>#N/A</v>
      </c>
      <c r="GH16" s="207" t="e">
        <f t="shared" si="70"/>
        <v>#N/A</v>
      </c>
      <c r="GI16" s="207" t="e">
        <f t="shared" si="71"/>
        <v>#N/A</v>
      </c>
      <c r="GJ16" s="207" t="e">
        <f t="shared" si="72"/>
        <v>#N/A</v>
      </c>
      <c r="GK16" s="207" t="e">
        <f t="shared" si="73"/>
        <v>#N/A</v>
      </c>
      <c r="GL16" s="207" t="e">
        <f t="shared" si="74"/>
        <v>#N/A</v>
      </c>
      <c r="GM16" s="207" t="e">
        <f t="shared" si="75"/>
        <v>#N/A</v>
      </c>
      <c r="GN16" s="207" t="e">
        <f t="shared" si="76"/>
        <v>#N/A</v>
      </c>
      <c r="GO16" s="207" t="e">
        <f t="shared" si="77"/>
        <v>#N/A</v>
      </c>
      <c r="GP16" s="207" t="e">
        <f t="shared" si="78"/>
        <v>#N/A</v>
      </c>
      <c r="GQ16" s="207" t="e">
        <f t="shared" si="79"/>
        <v>#N/A</v>
      </c>
      <c r="GR16" s="207" t="e">
        <f t="shared" si="80"/>
        <v>#N/A</v>
      </c>
      <c r="GS16" s="207" t="e">
        <f t="shared" si="81"/>
        <v>#N/A</v>
      </c>
      <c r="GT16" s="207" t="e">
        <f t="shared" si="82"/>
        <v>#N/A</v>
      </c>
      <c r="GU16" s="207" t="e">
        <f t="shared" si="83"/>
        <v>#N/A</v>
      </c>
      <c r="GV16" s="207" t="e">
        <f t="shared" si="84"/>
        <v>#N/A</v>
      </c>
      <c r="GW16" s="207" t="e">
        <f t="shared" si="85"/>
        <v>#N/A</v>
      </c>
      <c r="GX16" s="207" t="e">
        <f t="shared" si="86"/>
        <v>#N/A</v>
      </c>
      <c r="GY16" s="207" t="e">
        <f t="shared" si="87"/>
        <v>#N/A</v>
      </c>
      <c r="GZ16" s="207" t="e">
        <f t="shared" si="88"/>
        <v>#N/A</v>
      </c>
      <c r="HA16" s="207" t="e">
        <f t="shared" si="89"/>
        <v>#N/A</v>
      </c>
      <c r="HB16" s="207" t="e">
        <f t="shared" si="90"/>
        <v>#N/A</v>
      </c>
      <c r="HC16" s="207" t="e">
        <f t="shared" si="91"/>
        <v>#N/A</v>
      </c>
      <c r="HD16" s="207" t="e">
        <f t="shared" si="92"/>
        <v>#N/A</v>
      </c>
      <c r="HE16" s="207" t="e">
        <f t="shared" si="93"/>
        <v>#N/A</v>
      </c>
      <c r="HF16" s="207" t="e">
        <f t="shared" si="94"/>
        <v>#N/A</v>
      </c>
      <c r="HG16" s="207" t="e">
        <f t="shared" si="95"/>
        <v>#N/A</v>
      </c>
      <c r="HH16" s="207" t="e">
        <f t="shared" si="96"/>
        <v>#N/A</v>
      </c>
      <c r="HI16" s="207" t="e">
        <f t="shared" si="97"/>
        <v>#N/A</v>
      </c>
      <c r="HJ16" s="207" t="e">
        <f t="shared" si="98"/>
        <v>#N/A</v>
      </c>
      <c r="HK16" s="207" t="e">
        <f t="shared" si="99"/>
        <v>#N/A</v>
      </c>
      <c r="HL16" s="207" t="e">
        <f t="shared" si="100"/>
        <v>#N/A</v>
      </c>
      <c r="HM16" s="207" t="e">
        <f t="shared" si="101"/>
        <v>#N/A</v>
      </c>
      <c r="HN16" s="207" t="e">
        <f t="shared" si="102"/>
        <v>#N/A</v>
      </c>
      <c r="HO16" s="207" t="e">
        <f t="shared" si="103"/>
        <v>#N/A</v>
      </c>
      <c r="HP16" s="207" t="e">
        <f t="shared" si="104"/>
        <v>#N/A</v>
      </c>
      <c r="HQ16" s="207" t="e">
        <f t="shared" si="105"/>
        <v>#N/A</v>
      </c>
      <c r="HR16" s="207" t="e">
        <f t="shared" si="106"/>
        <v>#N/A</v>
      </c>
      <c r="HS16" s="207" t="e">
        <f t="shared" si="107"/>
        <v>#N/A</v>
      </c>
      <c r="HT16" s="207" t="e">
        <f t="shared" si="108"/>
        <v>#N/A</v>
      </c>
      <c r="HU16" s="207" t="e">
        <f t="shared" si="109"/>
        <v>#N/A</v>
      </c>
      <c r="HV16" s="207" t="e">
        <f t="shared" si="110"/>
        <v>#N/A</v>
      </c>
      <c r="HW16" s="207" t="e">
        <f t="shared" si="111"/>
        <v>#N/A</v>
      </c>
      <c r="HX16" s="207" t="e">
        <f t="shared" si="112"/>
        <v>#N/A</v>
      </c>
      <c r="HY16" s="207" t="e">
        <f t="shared" si="113"/>
        <v>#N/A</v>
      </c>
      <c r="HZ16" s="207" t="e">
        <f t="shared" si="114"/>
        <v>#N/A</v>
      </c>
      <c r="IA16" s="207" t="e">
        <f t="shared" si="115"/>
        <v>#N/A</v>
      </c>
      <c r="IB16" s="207" t="e">
        <f t="shared" si="116"/>
        <v>#N/A</v>
      </c>
      <c r="IC16" s="207" t="e">
        <f t="shared" si="117"/>
        <v>#N/A</v>
      </c>
      <c r="ID16" s="207" t="e">
        <f t="shared" si="118"/>
        <v>#N/A</v>
      </c>
      <c r="IE16" s="207" t="e">
        <f t="shared" si="119"/>
        <v>#N/A</v>
      </c>
      <c r="IF16" s="207" t="e">
        <f t="shared" si="120"/>
        <v>#N/A</v>
      </c>
    </row>
    <row r="17" spans="1:240" hidden="1" x14ac:dyDescent="0.25">
      <c r="A17" s="22">
        <v>14</v>
      </c>
      <c r="B17" s="144"/>
      <c r="C17" s="135"/>
      <c r="D17" s="110" t="str">
        <f t="shared" si="10"/>
        <v/>
      </c>
      <c r="E17" s="124"/>
      <c r="F17" s="110" t="str">
        <f t="shared" si="11"/>
        <v/>
      </c>
      <c r="G17" s="135"/>
      <c r="H17" s="145"/>
      <c r="I17" s="119" t="str">
        <f t="shared" si="12"/>
        <v/>
      </c>
      <c r="J17" s="23" t="str">
        <f t="shared" si="13"/>
        <v/>
      </c>
      <c r="K17" s="24" t="str">
        <f t="shared" si="14"/>
        <v/>
      </c>
      <c r="L17" s="25" t="str">
        <f>IF(J17="","",IF(OR($J17&lt;Skew!$B$1,$J17=Skew!$B$1),IF($J17&gt;Skew!$C$1,Skew!$A$1,IF($J17&gt;Skew!$C$2,Skew!$A$2,IF($J17&gt;Skew!$C$3,Skew!$A$3,IF($J17&gt;Skew!$C$4,Skew!$A$4,IF($J17&gt;Skew!$C$5,Skew!$A$5,IF($J17&gt;Skew!$C$6,Skew!$A$6,IF($J17&gt;Skew!$C$7,Skew!$A$7,IF($J17&gt;Skew!$C$8,Skew!$A$8,IF($J17&gt;Skew!$C$9,Skew!$A$9,IF($J17&gt;Skew!$C$10,Skew!$A$10,IF($J17&gt;Skew!$C$11,Skew!$A$11,IF($J17&gt;Skew!$C$12,Skew!$A$12,IF($J17&gt;Skew!$C$13,Skew!$A$13,IF($J17&gt;Skew!$C$14,Skew!$A$14,Skew!$A$15)
)))))))))))))))</f>
        <v/>
      </c>
      <c r="M17" s="24" t="str">
        <f>IF(J17="","",MATCH(L17,Skew!$A$1:$A$15,0))</f>
        <v/>
      </c>
      <c r="N17" s="24" t="str">
        <f t="shared" si="0"/>
        <v/>
      </c>
      <c r="O17" s="26"/>
      <c r="P17" s="24" t="str">
        <f>IF(OR(J17="",O17=""),"",MATCH(O17,Confidence!$A$1:$A$10,0))</f>
        <v/>
      </c>
      <c r="Q17" s="27" t="str">
        <f t="shared" si="1"/>
        <v/>
      </c>
      <c r="R17" s="27" t="str">
        <f t="shared" si="2"/>
        <v/>
      </c>
      <c r="S17" s="24"/>
      <c r="T17" s="111" t="str">
        <f t="shared" si="3"/>
        <v/>
      </c>
      <c r="U17" s="111" t="str">
        <f t="shared" si="4"/>
        <v/>
      </c>
      <c r="V17" s="39" t="str">
        <f t="shared" si="5"/>
        <v/>
      </c>
      <c r="W17" s="124"/>
      <c r="X17" s="218" t="str">
        <f>IF(AND(D17&gt;0,E17&gt;0,F17&gt;0,Q17&gt;0,R17&gt;0,W17&gt;0,NOT(O17="")),ABS(VLOOKUP($W$1,VLookups!$A$28:$B$29,2,FALSE)-_xlfn.BETA.DIST(W17,IF(K17="L",R17,Q17),IF(K17="L",Q17,R17),TRUE,D17,F17)),"")</f>
        <v/>
      </c>
      <c r="Y17" s="121" t="str">
        <f>IF(OR($Q17="",$R17=""),"",_xlfn.BETA.INV(ABS(VLOOKUP($W$1,VLookups!$A$28:$B$29,2,FALSE)-Y$3),IF($K17="L",$R17,$Q17),IF($K17="L",$Q17,$R17),$D17,$F17))</f>
        <v/>
      </c>
      <c r="Z17" s="122" t="str">
        <f>IF(OR($Q17="",$R17=""),"",_xlfn.BETA.INV(ABS(VLOOKUP($W$1,VLookups!$A$28:$B$29,2,FALSE)-Z$3),IF($K17="L",$R17,$Q17),IF($K17="L",$Q17,$R17),$D17,$F17))</f>
        <v/>
      </c>
      <c r="AA17" s="121" t="str">
        <f>IF(OR($Q17="",$R17=""),"",_xlfn.BETA.INV(ABS(VLOOKUP($W$1,VLookups!$A$28:$B$29,2,FALSE)-AA$3),IF($K17="L",$R17,$Q17),IF($K17="L",$Q17,$R17),$D17,$F17))</f>
        <v/>
      </c>
      <c r="AB17" s="122" t="str">
        <f>IF(OR($Q17="",$R17=""),"",_xlfn.BETA.INV(ABS(VLOOKUP($W$1,VLookups!$A$28:$B$29,2,FALSE)-AB$3),IF($K17="L",$R17,$Q17),IF($K17="L",$Q17,$R17),$D17,$F17))</f>
        <v/>
      </c>
      <c r="AC17" s="121" t="str">
        <f>IF(OR($Q17="",$R17=""),"",_xlfn.BETA.INV(ABS(VLOOKUP($W$1,VLookups!$A$28:$B$29,2,FALSE)-AC$3),IF($K17="L",$R17,$Q17),IF($K17="L",$Q17,$R17),$D17,$F17))</f>
        <v/>
      </c>
      <c r="AD17" s="122" t="str">
        <f>IF(OR($Q17="",$R17=""),"",_xlfn.BETA.INV(ABS(VLOOKUP($W$1,VLookups!$A$28:$B$29,2,FALSE)-AD$3),IF($K17="L",$R17,$Q17),IF($K17="L",$Q17,$R17),$D17,$F17))</f>
        <v/>
      </c>
      <c r="AE17" s="121" t="str">
        <f>IF(OR($Q17="",$R17=""),"",_xlfn.BETA.INV(ABS(VLOOKUP($W$1,VLookups!$A$28:$B$29,2,FALSE)-AE$3),IF($K17="L",$R17,$Q17),IF($K17="L",$Q17,$R17),$D17,$F17))</f>
        <v/>
      </c>
      <c r="AF17" s="122" t="str">
        <f>IF(OR($Q17="",$R17=""),"",_xlfn.BETA.INV(ABS(VLOOKUP($W$1,VLookups!$A$28:$B$29,2,FALSE)-AF$3),IF($K17="L",$R17,$Q17),IF($K17="L",$Q17,$R17),$D17,$F17))</f>
        <v/>
      </c>
      <c r="AG17" s="121" t="str">
        <f>IF(OR($Q17="",$R17=""),"",_xlfn.BETA.INV(ABS(VLOOKUP($W$1,VLookups!$A$28:$B$29,2,FALSE)-AG$3),IF($K17="L",$R17,$Q17),IF($K17="L",$Q17,$R17),$D17,$F17))</f>
        <v/>
      </c>
      <c r="AH17" s="122" t="str">
        <f>IF(OR($Q17="",$R17=""),"",_xlfn.BETA.INV(ABS(VLOOKUP($W$1,VLookups!$A$28:$B$29,2,FALSE)-AH$3),IF($K17="L",$R17,$Q17),IF($K17="L",$Q17,$R17),$D17,$F17))</f>
        <v/>
      </c>
      <c r="AI17" s="121" t="str">
        <f>IF(OR($Q17="",$R17=""),"",_xlfn.BETA.INV(ABS(VLOOKUP($W$1,VLookups!$A$28:$B$29,2,FALSE)-AI$3),IF($K17="L",$R17,$Q17),IF($K17="L",$Q17,$R17),$D17,$F17))</f>
        <v/>
      </c>
      <c r="AJ17" s="122" t="str">
        <f>IF(OR($Q17="",$R17=""),"",_xlfn.BETA.INV(ABS(VLOOKUP($W$1,VLookups!$A$28:$B$29,2,FALSE)-AJ$3),IF($K17="L",$R17,$Q17),IF($K17="L",$Q17,$R17),$D17,$F17))</f>
        <v/>
      </c>
      <c r="AK17" s="17"/>
      <c r="AL17" s="208" t="str">
        <f t="shared" si="15"/>
        <v/>
      </c>
      <c r="AM17" s="206" t="str">
        <f t="shared" si="16"/>
        <v/>
      </c>
      <c r="AN17" s="190" t="str">
        <f t="shared" ref="AN17:CY17" si="143">IF(ISNONTEXT($AL17),AM17+$AL17,"")</f>
        <v/>
      </c>
      <c r="AO17" s="190" t="str">
        <f t="shared" si="143"/>
        <v/>
      </c>
      <c r="AP17" s="190" t="str">
        <f t="shared" si="143"/>
        <v/>
      </c>
      <c r="AQ17" s="190" t="str">
        <f t="shared" si="143"/>
        <v/>
      </c>
      <c r="AR17" s="190" t="str">
        <f t="shared" si="143"/>
        <v/>
      </c>
      <c r="AS17" s="190" t="str">
        <f t="shared" si="143"/>
        <v/>
      </c>
      <c r="AT17" s="190" t="str">
        <f t="shared" si="143"/>
        <v/>
      </c>
      <c r="AU17" s="190" t="str">
        <f t="shared" si="143"/>
        <v/>
      </c>
      <c r="AV17" s="190" t="str">
        <f t="shared" si="143"/>
        <v/>
      </c>
      <c r="AW17" s="190" t="str">
        <f t="shared" si="143"/>
        <v/>
      </c>
      <c r="AX17" s="190" t="str">
        <f t="shared" si="143"/>
        <v/>
      </c>
      <c r="AY17" s="190" t="str">
        <f t="shared" si="143"/>
        <v/>
      </c>
      <c r="AZ17" s="190" t="str">
        <f t="shared" si="143"/>
        <v/>
      </c>
      <c r="BA17" s="190" t="str">
        <f t="shared" si="143"/>
        <v/>
      </c>
      <c r="BB17" s="190" t="str">
        <f t="shared" si="143"/>
        <v/>
      </c>
      <c r="BC17" s="190" t="str">
        <f t="shared" si="143"/>
        <v/>
      </c>
      <c r="BD17" s="190" t="str">
        <f t="shared" si="143"/>
        <v/>
      </c>
      <c r="BE17" s="190" t="str">
        <f t="shared" si="143"/>
        <v/>
      </c>
      <c r="BF17" s="190" t="str">
        <f t="shared" si="143"/>
        <v/>
      </c>
      <c r="BG17" s="190" t="str">
        <f t="shared" si="143"/>
        <v/>
      </c>
      <c r="BH17" s="190" t="str">
        <f t="shared" si="143"/>
        <v/>
      </c>
      <c r="BI17" s="190" t="str">
        <f t="shared" si="143"/>
        <v/>
      </c>
      <c r="BJ17" s="190" t="str">
        <f t="shared" si="143"/>
        <v/>
      </c>
      <c r="BK17" s="190" t="str">
        <f t="shared" si="143"/>
        <v/>
      </c>
      <c r="BL17" s="190" t="str">
        <f t="shared" si="143"/>
        <v/>
      </c>
      <c r="BM17" s="190" t="str">
        <f t="shared" si="143"/>
        <v/>
      </c>
      <c r="BN17" s="190" t="str">
        <f t="shared" si="143"/>
        <v/>
      </c>
      <c r="BO17" s="190" t="str">
        <f t="shared" si="143"/>
        <v/>
      </c>
      <c r="BP17" s="190" t="str">
        <f t="shared" si="143"/>
        <v/>
      </c>
      <c r="BQ17" s="190" t="str">
        <f t="shared" si="143"/>
        <v/>
      </c>
      <c r="BR17" s="190" t="str">
        <f t="shared" si="143"/>
        <v/>
      </c>
      <c r="BS17" s="190" t="str">
        <f t="shared" si="143"/>
        <v/>
      </c>
      <c r="BT17" s="190" t="str">
        <f t="shared" si="143"/>
        <v/>
      </c>
      <c r="BU17" s="190" t="str">
        <f t="shared" si="143"/>
        <v/>
      </c>
      <c r="BV17" s="190" t="str">
        <f t="shared" si="143"/>
        <v/>
      </c>
      <c r="BW17" s="190" t="str">
        <f t="shared" si="143"/>
        <v/>
      </c>
      <c r="BX17" s="190" t="str">
        <f t="shared" si="143"/>
        <v/>
      </c>
      <c r="BY17" s="190" t="str">
        <f t="shared" si="143"/>
        <v/>
      </c>
      <c r="BZ17" s="190" t="str">
        <f t="shared" si="143"/>
        <v/>
      </c>
      <c r="CA17" s="190" t="str">
        <f t="shared" si="143"/>
        <v/>
      </c>
      <c r="CB17" s="190" t="str">
        <f t="shared" si="143"/>
        <v/>
      </c>
      <c r="CC17" s="190" t="str">
        <f t="shared" si="143"/>
        <v/>
      </c>
      <c r="CD17" s="190" t="str">
        <f t="shared" si="143"/>
        <v/>
      </c>
      <c r="CE17" s="190" t="str">
        <f t="shared" si="143"/>
        <v/>
      </c>
      <c r="CF17" s="190" t="str">
        <f t="shared" si="143"/>
        <v/>
      </c>
      <c r="CG17" s="190" t="str">
        <f t="shared" si="143"/>
        <v/>
      </c>
      <c r="CH17" s="190" t="str">
        <f t="shared" si="143"/>
        <v/>
      </c>
      <c r="CI17" s="190" t="str">
        <f t="shared" si="143"/>
        <v/>
      </c>
      <c r="CJ17" s="190" t="str">
        <f t="shared" si="143"/>
        <v/>
      </c>
      <c r="CK17" s="190" t="str">
        <f t="shared" si="143"/>
        <v/>
      </c>
      <c r="CL17" s="190" t="str">
        <f t="shared" si="143"/>
        <v/>
      </c>
      <c r="CM17" s="190" t="str">
        <f t="shared" si="143"/>
        <v/>
      </c>
      <c r="CN17" s="190" t="str">
        <f t="shared" si="143"/>
        <v/>
      </c>
      <c r="CO17" s="190" t="str">
        <f t="shared" si="143"/>
        <v/>
      </c>
      <c r="CP17" s="190" t="str">
        <f t="shared" si="143"/>
        <v/>
      </c>
      <c r="CQ17" s="190" t="str">
        <f t="shared" si="143"/>
        <v/>
      </c>
      <c r="CR17" s="190" t="str">
        <f t="shared" si="143"/>
        <v/>
      </c>
      <c r="CS17" s="190" t="str">
        <f t="shared" si="143"/>
        <v/>
      </c>
      <c r="CT17" s="190" t="str">
        <f t="shared" si="143"/>
        <v/>
      </c>
      <c r="CU17" s="190" t="str">
        <f t="shared" si="143"/>
        <v/>
      </c>
      <c r="CV17" s="190" t="str">
        <f t="shared" si="143"/>
        <v/>
      </c>
      <c r="CW17" s="190" t="str">
        <f t="shared" si="143"/>
        <v/>
      </c>
      <c r="CX17" s="190" t="str">
        <f t="shared" si="143"/>
        <v/>
      </c>
      <c r="CY17" s="190" t="str">
        <f t="shared" si="143"/>
        <v/>
      </c>
      <c r="CZ17" s="190" t="str">
        <f t="shared" ref="CZ17:EH17" si="144">IF(ISNONTEXT($AL17),CY17+$AL17,"")</f>
        <v/>
      </c>
      <c r="DA17" s="190" t="str">
        <f t="shared" si="144"/>
        <v/>
      </c>
      <c r="DB17" s="190" t="str">
        <f t="shared" si="144"/>
        <v/>
      </c>
      <c r="DC17" s="190" t="str">
        <f t="shared" si="144"/>
        <v/>
      </c>
      <c r="DD17" s="190" t="str">
        <f t="shared" si="144"/>
        <v/>
      </c>
      <c r="DE17" s="190" t="str">
        <f t="shared" si="144"/>
        <v/>
      </c>
      <c r="DF17" s="190" t="str">
        <f t="shared" si="144"/>
        <v/>
      </c>
      <c r="DG17" s="190" t="str">
        <f t="shared" si="144"/>
        <v/>
      </c>
      <c r="DH17" s="190" t="str">
        <f t="shared" si="144"/>
        <v/>
      </c>
      <c r="DI17" s="190" t="str">
        <f t="shared" si="144"/>
        <v/>
      </c>
      <c r="DJ17" s="190" t="str">
        <f t="shared" si="144"/>
        <v/>
      </c>
      <c r="DK17" s="190" t="str">
        <f t="shared" si="144"/>
        <v/>
      </c>
      <c r="DL17" s="190" t="str">
        <f t="shared" si="144"/>
        <v/>
      </c>
      <c r="DM17" s="190" t="str">
        <f t="shared" si="144"/>
        <v/>
      </c>
      <c r="DN17" s="190" t="str">
        <f t="shared" si="144"/>
        <v/>
      </c>
      <c r="DO17" s="190" t="str">
        <f t="shared" si="144"/>
        <v/>
      </c>
      <c r="DP17" s="190" t="str">
        <f t="shared" si="144"/>
        <v/>
      </c>
      <c r="DQ17" s="190" t="str">
        <f t="shared" si="144"/>
        <v/>
      </c>
      <c r="DR17" s="190" t="str">
        <f t="shared" si="144"/>
        <v/>
      </c>
      <c r="DS17" s="190" t="str">
        <f t="shared" si="144"/>
        <v/>
      </c>
      <c r="DT17" s="190" t="str">
        <f t="shared" si="144"/>
        <v/>
      </c>
      <c r="DU17" s="190" t="str">
        <f t="shared" si="144"/>
        <v/>
      </c>
      <c r="DV17" s="190" t="str">
        <f t="shared" si="144"/>
        <v/>
      </c>
      <c r="DW17" s="190" t="str">
        <f t="shared" si="144"/>
        <v/>
      </c>
      <c r="DX17" s="190" t="str">
        <f t="shared" si="144"/>
        <v/>
      </c>
      <c r="DY17" s="190" t="str">
        <f t="shared" si="144"/>
        <v/>
      </c>
      <c r="DZ17" s="190" t="str">
        <f t="shared" si="144"/>
        <v/>
      </c>
      <c r="EA17" s="190" t="str">
        <f t="shared" si="144"/>
        <v/>
      </c>
      <c r="EB17" s="190" t="str">
        <f t="shared" si="144"/>
        <v/>
      </c>
      <c r="EC17" s="190" t="str">
        <f t="shared" si="144"/>
        <v/>
      </c>
      <c r="ED17" s="190" t="str">
        <f t="shared" si="144"/>
        <v/>
      </c>
      <c r="EE17" s="190" t="str">
        <f t="shared" si="144"/>
        <v/>
      </c>
      <c r="EF17" s="190" t="str">
        <f t="shared" si="144"/>
        <v/>
      </c>
      <c r="EG17" s="190" t="str">
        <f t="shared" si="144"/>
        <v/>
      </c>
      <c r="EH17" s="190" t="str">
        <f t="shared" si="144"/>
        <v/>
      </c>
      <c r="EI17" s="206" t="str">
        <f t="shared" si="19"/>
        <v/>
      </c>
      <c r="EJ17" s="207" t="e">
        <f t="shared" si="20"/>
        <v>#N/A</v>
      </c>
      <c r="EK17" s="207" t="e">
        <f t="shared" si="21"/>
        <v>#N/A</v>
      </c>
      <c r="EL17" s="207" t="e">
        <f t="shared" si="22"/>
        <v>#N/A</v>
      </c>
      <c r="EM17" s="207" t="e">
        <f t="shared" si="23"/>
        <v>#N/A</v>
      </c>
      <c r="EN17" s="207" t="e">
        <f t="shared" si="24"/>
        <v>#N/A</v>
      </c>
      <c r="EO17" s="207" t="e">
        <f t="shared" si="25"/>
        <v>#N/A</v>
      </c>
      <c r="EP17" s="207" t="e">
        <f t="shared" si="26"/>
        <v>#N/A</v>
      </c>
      <c r="EQ17" s="207" t="e">
        <f t="shared" si="27"/>
        <v>#N/A</v>
      </c>
      <c r="ER17" s="207" t="e">
        <f t="shared" si="28"/>
        <v>#N/A</v>
      </c>
      <c r="ES17" s="207" t="e">
        <f t="shared" si="29"/>
        <v>#N/A</v>
      </c>
      <c r="ET17" s="207" t="e">
        <f t="shared" si="30"/>
        <v>#N/A</v>
      </c>
      <c r="EU17" s="207" t="e">
        <f t="shared" si="31"/>
        <v>#N/A</v>
      </c>
      <c r="EV17" s="207" t="e">
        <f t="shared" si="32"/>
        <v>#N/A</v>
      </c>
      <c r="EW17" s="207" t="e">
        <f t="shared" si="33"/>
        <v>#N/A</v>
      </c>
      <c r="EX17" s="207" t="e">
        <f t="shared" si="34"/>
        <v>#N/A</v>
      </c>
      <c r="EY17" s="207" t="e">
        <f t="shared" si="35"/>
        <v>#N/A</v>
      </c>
      <c r="EZ17" s="207" t="e">
        <f t="shared" si="36"/>
        <v>#N/A</v>
      </c>
      <c r="FA17" s="207" t="e">
        <f t="shared" si="37"/>
        <v>#N/A</v>
      </c>
      <c r="FB17" s="207" t="e">
        <f t="shared" si="38"/>
        <v>#N/A</v>
      </c>
      <c r="FC17" s="207" t="e">
        <f t="shared" si="39"/>
        <v>#N/A</v>
      </c>
      <c r="FD17" s="207" t="e">
        <f t="shared" si="40"/>
        <v>#N/A</v>
      </c>
      <c r="FE17" s="207" t="e">
        <f t="shared" si="41"/>
        <v>#N/A</v>
      </c>
      <c r="FF17" s="207" t="e">
        <f t="shared" si="42"/>
        <v>#N/A</v>
      </c>
      <c r="FG17" s="207" t="e">
        <f t="shared" si="43"/>
        <v>#N/A</v>
      </c>
      <c r="FH17" s="207" t="e">
        <f t="shared" si="44"/>
        <v>#N/A</v>
      </c>
      <c r="FI17" s="207" t="e">
        <f t="shared" si="45"/>
        <v>#N/A</v>
      </c>
      <c r="FJ17" s="207" t="e">
        <f t="shared" si="46"/>
        <v>#N/A</v>
      </c>
      <c r="FK17" s="207" t="e">
        <f t="shared" si="47"/>
        <v>#N/A</v>
      </c>
      <c r="FL17" s="207" t="e">
        <f t="shared" si="48"/>
        <v>#N/A</v>
      </c>
      <c r="FM17" s="207" t="e">
        <f t="shared" si="49"/>
        <v>#N/A</v>
      </c>
      <c r="FN17" s="207" t="e">
        <f t="shared" si="50"/>
        <v>#N/A</v>
      </c>
      <c r="FO17" s="207" t="e">
        <f t="shared" si="51"/>
        <v>#N/A</v>
      </c>
      <c r="FP17" s="207" t="e">
        <f t="shared" si="52"/>
        <v>#N/A</v>
      </c>
      <c r="FQ17" s="207" t="e">
        <f t="shared" si="53"/>
        <v>#N/A</v>
      </c>
      <c r="FR17" s="207" t="e">
        <f t="shared" si="54"/>
        <v>#N/A</v>
      </c>
      <c r="FS17" s="207" t="e">
        <f t="shared" si="55"/>
        <v>#N/A</v>
      </c>
      <c r="FT17" s="207" t="e">
        <f t="shared" si="56"/>
        <v>#N/A</v>
      </c>
      <c r="FU17" s="207" t="e">
        <f t="shared" si="57"/>
        <v>#N/A</v>
      </c>
      <c r="FV17" s="207" t="e">
        <f t="shared" si="58"/>
        <v>#N/A</v>
      </c>
      <c r="FW17" s="207" t="e">
        <f t="shared" si="59"/>
        <v>#N/A</v>
      </c>
      <c r="FX17" s="207" t="e">
        <f t="shared" si="60"/>
        <v>#N/A</v>
      </c>
      <c r="FY17" s="207" t="e">
        <f t="shared" si="61"/>
        <v>#N/A</v>
      </c>
      <c r="FZ17" s="207" t="e">
        <f t="shared" si="62"/>
        <v>#N/A</v>
      </c>
      <c r="GA17" s="207" t="e">
        <f t="shared" si="63"/>
        <v>#N/A</v>
      </c>
      <c r="GB17" s="207" t="e">
        <f t="shared" si="64"/>
        <v>#N/A</v>
      </c>
      <c r="GC17" s="207" t="e">
        <f t="shared" si="65"/>
        <v>#N/A</v>
      </c>
      <c r="GD17" s="207" t="e">
        <f t="shared" si="66"/>
        <v>#N/A</v>
      </c>
      <c r="GE17" s="207" t="e">
        <f t="shared" si="67"/>
        <v>#N/A</v>
      </c>
      <c r="GF17" s="207" t="e">
        <f t="shared" si="68"/>
        <v>#N/A</v>
      </c>
      <c r="GG17" s="207" t="e">
        <f t="shared" si="69"/>
        <v>#N/A</v>
      </c>
      <c r="GH17" s="207" t="e">
        <f t="shared" si="70"/>
        <v>#N/A</v>
      </c>
      <c r="GI17" s="207" t="e">
        <f t="shared" si="71"/>
        <v>#N/A</v>
      </c>
      <c r="GJ17" s="207" t="e">
        <f t="shared" si="72"/>
        <v>#N/A</v>
      </c>
      <c r="GK17" s="207" t="e">
        <f t="shared" si="73"/>
        <v>#N/A</v>
      </c>
      <c r="GL17" s="207" t="e">
        <f t="shared" si="74"/>
        <v>#N/A</v>
      </c>
      <c r="GM17" s="207" t="e">
        <f t="shared" si="75"/>
        <v>#N/A</v>
      </c>
      <c r="GN17" s="207" t="e">
        <f t="shared" si="76"/>
        <v>#N/A</v>
      </c>
      <c r="GO17" s="207" t="e">
        <f t="shared" si="77"/>
        <v>#N/A</v>
      </c>
      <c r="GP17" s="207" t="e">
        <f t="shared" si="78"/>
        <v>#N/A</v>
      </c>
      <c r="GQ17" s="207" t="e">
        <f t="shared" si="79"/>
        <v>#N/A</v>
      </c>
      <c r="GR17" s="207" t="e">
        <f t="shared" si="80"/>
        <v>#N/A</v>
      </c>
      <c r="GS17" s="207" t="e">
        <f t="shared" si="81"/>
        <v>#N/A</v>
      </c>
      <c r="GT17" s="207" t="e">
        <f t="shared" si="82"/>
        <v>#N/A</v>
      </c>
      <c r="GU17" s="207" t="e">
        <f t="shared" si="83"/>
        <v>#N/A</v>
      </c>
      <c r="GV17" s="207" t="e">
        <f t="shared" si="84"/>
        <v>#N/A</v>
      </c>
      <c r="GW17" s="207" t="e">
        <f t="shared" si="85"/>
        <v>#N/A</v>
      </c>
      <c r="GX17" s="207" t="e">
        <f t="shared" si="86"/>
        <v>#N/A</v>
      </c>
      <c r="GY17" s="207" t="e">
        <f t="shared" si="87"/>
        <v>#N/A</v>
      </c>
      <c r="GZ17" s="207" t="e">
        <f t="shared" si="88"/>
        <v>#N/A</v>
      </c>
      <c r="HA17" s="207" t="e">
        <f t="shared" si="89"/>
        <v>#N/A</v>
      </c>
      <c r="HB17" s="207" t="e">
        <f t="shared" si="90"/>
        <v>#N/A</v>
      </c>
      <c r="HC17" s="207" t="e">
        <f t="shared" si="91"/>
        <v>#N/A</v>
      </c>
      <c r="HD17" s="207" t="e">
        <f t="shared" si="92"/>
        <v>#N/A</v>
      </c>
      <c r="HE17" s="207" t="e">
        <f t="shared" si="93"/>
        <v>#N/A</v>
      </c>
      <c r="HF17" s="207" t="e">
        <f t="shared" si="94"/>
        <v>#N/A</v>
      </c>
      <c r="HG17" s="207" t="e">
        <f t="shared" si="95"/>
        <v>#N/A</v>
      </c>
      <c r="HH17" s="207" t="e">
        <f t="shared" si="96"/>
        <v>#N/A</v>
      </c>
      <c r="HI17" s="207" t="e">
        <f t="shared" si="97"/>
        <v>#N/A</v>
      </c>
      <c r="HJ17" s="207" t="e">
        <f t="shared" si="98"/>
        <v>#N/A</v>
      </c>
      <c r="HK17" s="207" t="e">
        <f t="shared" si="99"/>
        <v>#N/A</v>
      </c>
      <c r="HL17" s="207" t="e">
        <f t="shared" si="100"/>
        <v>#N/A</v>
      </c>
      <c r="HM17" s="207" t="e">
        <f t="shared" si="101"/>
        <v>#N/A</v>
      </c>
      <c r="HN17" s="207" t="e">
        <f t="shared" si="102"/>
        <v>#N/A</v>
      </c>
      <c r="HO17" s="207" t="e">
        <f t="shared" si="103"/>
        <v>#N/A</v>
      </c>
      <c r="HP17" s="207" t="e">
        <f t="shared" si="104"/>
        <v>#N/A</v>
      </c>
      <c r="HQ17" s="207" t="e">
        <f t="shared" si="105"/>
        <v>#N/A</v>
      </c>
      <c r="HR17" s="207" t="e">
        <f t="shared" si="106"/>
        <v>#N/A</v>
      </c>
      <c r="HS17" s="207" t="e">
        <f t="shared" si="107"/>
        <v>#N/A</v>
      </c>
      <c r="HT17" s="207" t="e">
        <f t="shared" si="108"/>
        <v>#N/A</v>
      </c>
      <c r="HU17" s="207" t="e">
        <f t="shared" si="109"/>
        <v>#N/A</v>
      </c>
      <c r="HV17" s="207" t="e">
        <f t="shared" si="110"/>
        <v>#N/A</v>
      </c>
      <c r="HW17" s="207" t="e">
        <f t="shared" si="111"/>
        <v>#N/A</v>
      </c>
      <c r="HX17" s="207" t="e">
        <f t="shared" si="112"/>
        <v>#N/A</v>
      </c>
      <c r="HY17" s="207" t="e">
        <f t="shared" si="113"/>
        <v>#N/A</v>
      </c>
      <c r="HZ17" s="207" t="e">
        <f t="shared" si="114"/>
        <v>#N/A</v>
      </c>
      <c r="IA17" s="207" t="e">
        <f t="shared" si="115"/>
        <v>#N/A</v>
      </c>
      <c r="IB17" s="207" t="e">
        <f t="shared" si="116"/>
        <v>#N/A</v>
      </c>
      <c r="IC17" s="207" t="e">
        <f t="shared" si="117"/>
        <v>#N/A</v>
      </c>
      <c r="ID17" s="207" t="e">
        <f t="shared" si="118"/>
        <v>#N/A</v>
      </c>
      <c r="IE17" s="207" t="e">
        <f t="shared" si="119"/>
        <v>#N/A</v>
      </c>
      <c r="IF17" s="207" t="e">
        <f t="shared" si="120"/>
        <v>#N/A</v>
      </c>
    </row>
    <row r="18" spans="1:240" hidden="1" x14ac:dyDescent="0.25">
      <c r="A18" s="22">
        <v>15</v>
      </c>
      <c r="B18" s="144"/>
      <c r="C18" s="135"/>
      <c r="D18" s="110" t="str">
        <f t="shared" si="10"/>
        <v/>
      </c>
      <c r="E18" s="124"/>
      <c r="F18" s="110" t="str">
        <f t="shared" si="11"/>
        <v/>
      </c>
      <c r="G18" s="135"/>
      <c r="H18" s="145"/>
      <c r="I18" s="119" t="str">
        <f t="shared" si="12"/>
        <v/>
      </c>
      <c r="J18" s="23" t="str">
        <f t="shared" si="13"/>
        <v/>
      </c>
      <c r="K18" s="24" t="str">
        <f t="shared" si="14"/>
        <v/>
      </c>
      <c r="L18" s="25" t="str">
        <f>IF(J18="","",IF(OR($J18&lt;Skew!$B$1,$J18=Skew!$B$1),IF($J18&gt;Skew!$C$1,Skew!$A$1,IF($J18&gt;Skew!$C$2,Skew!$A$2,IF($J18&gt;Skew!$C$3,Skew!$A$3,IF($J18&gt;Skew!$C$4,Skew!$A$4,IF($J18&gt;Skew!$C$5,Skew!$A$5,IF($J18&gt;Skew!$C$6,Skew!$A$6,IF($J18&gt;Skew!$C$7,Skew!$A$7,IF($J18&gt;Skew!$C$8,Skew!$A$8,IF($J18&gt;Skew!$C$9,Skew!$A$9,IF($J18&gt;Skew!$C$10,Skew!$A$10,IF($J18&gt;Skew!$C$11,Skew!$A$11,IF($J18&gt;Skew!$C$12,Skew!$A$12,IF($J18&gt;Skew!$C$13,Skew!$A$13,IF($J18&gt;Skew!$C$14,Skew!$A$14,Skew!$A$15)
)))))))))))))))</f>
        <v/>
      </c>
      <c r="M18" s="24" t="str">
        <f>IF(J18="","",MATCH(L18,Skew!$A$1:$A$15,0))</f>
        <v/>
      </c>
      <c r="N18" s="24" t="str">
        <f t="shared" si="0"/>
        <v/>
      </c>
      <c r="O18" s="26"/>
      <c r="P18" s="24" t="str">
        <f>IF(OR(J18="",O18=""),"",MATCH(O18,Confidence!$A$1:$A$10,0))</f>
        <v/>
      </c>
      <c r="Q18" s="27" t="str">
        <f t="shared" si="1"/>
        <v/>
      </c>
      <c r="R18" s="27" t="str">
        <f t="shared" si="2"/>
        <v/>
      </c>
      <c r="S18" s="24"/>
      <c r="T18" s="111" t="str">
        <f t="shared" si="3"/>
        <v/>
      </c>
      <c r="U18" s="111" t="str">
        <f t="shared" si="4"/>
        <v/>
      </c>
      <c r="V18" s="39" t="str">
        <f t="shared" si="5"/>
        <v/>
      </c>
      <c r="W18" s="124"/>
      <c r="X18" s="218" t="str">
        <f>IF(AND(D18&gt;0,E18&gt;0,F18&gt;0,Q18&gt;0,R18&gt;0,W18&gt;0,NOT(O18="")),ABS(VLOOKUP($W$1,VLookups!$A$28:$B$29,2,FALSE)-_xlfn.BETA.DIST(W18,IF(K18="L",R18,Q18),IF(K18="L",Q18,R18),TRUE,D18,F18)),"")</f>
        <v/>
      </c>
      <c r="Y18" s="121" t="str">
        <f>IF(OR($Q18="",$R18=""),"",_xlfn.BETA.INV(ABS(VLOOKUP($W$1,VLookups!$A$28:$B$29,2,FALSE)-Y$3),IF($K18="L",$R18,$Q18),IF($K18="L",$Q18,$R18),$D18,$F18))</f>
        <v/>
      </c>
      <c r="Z18" s="122" t="str">
        <f>IF(OR($Q18="",$R18=""),"",_xlfn.BETA.INV(ABS(VLOOKUP($W$1,VLookups!$A$28:$B$29,2,FALSE)-Z$3),IF($K18="L",$R18,$Q18),IF($K18="L",$Q18,$R18),$D18,$F18))</f>
        <v/>
      </c>
      <c r="AA18" s="121" t="str">
        <f>IF(OR($Q18="",$R18=""),"",_xlfn.BETA.INV(ABS(VLOOKUP($W$1,VLookups!$A$28:$B$29,2,FALSE)-AA$3),IF($K18="L",$R18,$Q18),IF($K18="L",$Q18,$R18),$D18,$F18))</f>
        <v/>
      </c>
      <c r="AB18" s="122" t="str">
        <f>IF(OR($Q18="",$R18=""),"",_xlfn.BETA.INV(ABS(VLOOKUP($W$1,VLookups!$A$28:$B$29,2,FALSE)-AB$3),IF($K18="L",$R18,$Q18),IF($K18="L",$Q18,$R18),$D18,$F18))</f>
        <v/>
      </c>
      <c r="AC18" s="121" t="str">
        <f>IF(OR($Q18="",$R18=""),"",_xlfn.BETA.INV(ABS(VLOOKUP($W$1,VLookups!$A$28:$B$29,2,FALSE)-AC$3),IF($K18="L",$R18,$Q18),IF($K18="L",$Q18,$R18),$D18,$F18))</f>
        <v/>
      </c>
      <c r="AD18" s="122" t="str">
        <f>IF(OR($Q18="",$R18=""),"",_xlfn.BETA.INV(ABS(VLOOKUP($W$1,VLookups!$A$28:$B$29,2,FALSE)-AD$3),IF($K18="L",$R18,$Q18),IF($K18="L",$Q18,$R18),$D18,$F18))</f>
        <v/>
      </c>
      <c r="AE18" s="121" t="str">
        <f>IF(OR($Q18="",$R18=""),"",_xlfn.BETA.INV(ABS(VLOOKUP($W$1,VLookups!$A$28:$B$29,2,FALSE)-AE$3),IF($K18="L",$R18,$Q18),IF($K18="L",$Q18,$R18),$D18,$F18))</f>
        <v/>
      </c>
      <c r="AF18" s="122" t="str">
        <f>IF(OR($Q18="",$R18=""),"",_xlfn.BETA.INV(ABS(VLOOKUP($W$1,VLookups!$A$28:$B$29,2,FALSE)-AF$3),IF($K18="L",$R18,$Q18),IF($K18="L",$Q18,$R18),$D18,$F18))</f>
        <v/>
      </c>
      <c r="AG18" s="121" t="str">
        <f>IF(OR($Q18="",$R18=""),"",_xlfn.BETA.INV(ABS(VLOOKUP($W$1,VLookups!$A$28:$B$29,2,FALSE)-AG$3),IF($K18="L",$R18,$Q18),IF($K18="L",$Q18,$R18),$D18,$F18))</f>
        <v/>
      </c>
      <c r="AH18" s="122" t="str">
        <f>IF(OR($Q18="",$R18=""),"",_xlfn.BETA.INV(ABS(VLOOKUP($W$1,VLookups!$A$28:$B$29,2,FALSE)-AH$3),IF($K18="L",$R18,$Q18),IF($K18="L",$Q18,$R18),$D18,$F18))</f>
        <v/>
      </c>
      <c r="AI18" s="121" t="str">
        <f>IF(OR($Q18="",$R18=""),"",_xlfn.BETA.INV(ABS(VLOOKUP($W$1,VLookups!$A$28:$B$29,2,FALSE)-AI$3),IF($K18="L",$R18,$Q18),IF($K18="L",$Q18,$R18),$D18,$F18))</f>
        <v/>
      </c>
      <c r="AJ18" s="122" t="str">
        <f>IF(OR($Q18="",$R18=""),"",_xlfn.BETA.INV(ABS(VLOOKUP($W$1,VLookups!$A$28:$B$29,2,FALSE)-AJ$3),IF($K18="L",$R18,$Q18),IF($K18="L",$Q18,$R18),$D18,$F18))</f>
        <v/>
      </c>
      <c r="AK18" s="17"/>
      <c r="AL18" s="208" t="str">
        <f t="shared" si="15"/>
        <v/>
      </c>
      <c r="AM18" s="206" t="str">
        <f t="shared" si="16"/>
        <v/>
      </c>
      <c r="AN18" s="190" t="str">
        <f t="shared" ref="AN18:CY18" si="145">IF(ISNONTEXT($AL18),AM18+$AL18,"")</f>
        <v/>
      </c>
      <c r="AO18" s="190" t="str">
        <f t="shared" si="145"/>
        <v/>
      </c>
      <c r="AP18" s="190" t="str">
        <f t="shared" si="145"/>
        <v/>
      </c>
      <c r="AQ18" s="190" t="str">
        <f t="shared" si="145"/>
        <v/>
      </c>
      <c r="AR18" s="190" t="str">
        <f t="shared" si="145"/>
        <v/>
      </c>
      <c r="AS18" s="190" t="str">
        <f t="shared" si="145"/>
        <v/>
      </c>
      <c r="AT18" s="190" t="str">
        <f t="shared" si="145"/>
        <v/>
      </c>
      <c r="AU18" s="190" t="str">
        <f t="shared" si="145"/>
        <v/>
      </c>
      <c r="AV18" s="190" t="str">
        <f t="shared" si="145"/>
        <v/>
      </c>
      <c r="AW18" s="190" t="str">
        <f t="shared" si="145"/>
        <v/>
      </c>
      <c r="AX18" s="190" t="str">
        <f t="shared" si="145"/>
        <v/>
      </c>
      <c r="AY18" s="190" t="str">
        <f t="shared" si="145"/>
        <v/>
      </c>
      <c r="AZ18" s="190" t="str">
        <f t="shared" si="145"/>
        <v/>
      </c>
      <c r="BA18" s="190" t="str">
        <f t="shared" si="145"/>
        <v/>
      </c>
      <c r="BB18" s="190" t="str">
        <f t="shared" si="145"/>
        <v/>
      </c>
      <c r="BC18" s="190" t="str">
        <f t="shared" si="145"/>
        <v/>
      </c>
      <c r="BD18" s="190" t="str">
        <f t="shared" si="145"/>
        <v/>
      </c>
      <c r="BE18" s="190" t="str">
        <f t="shared" si="145"/>
        <v/>
      </c>
      <c r="BF18" s="190" t="str">
        <f t="shared" si="145"/>
        <v/>
      </c>
      <c r="BG18" s="190" t="str">
        <f t="shared" si="145"/>
        <v/>
      </c>
      <c r="BH18" s="190" t="str">
        <f t="shared" si="145"/>
        <v/>
      </c>
      <c r="BI18" s="190" t="str">
        <f t="shared" si="145"/>
        <v/>
      </c>
      <c r="BJ18" s="190" t="str">
        <f t="shared" si="145"/>
        <v/>
      </c>
      <c r="BK18" s="190" t="str">
        <f t="shared" si="145"/>
        <v/>
      </c>
      <c r="BL18" s="190" t="str">
        <f t="shared" si="145"/>
        <v/>
      </c>
      <c r="BM18" s="190" t="str">
        <f t="shared" si="145"/>
        <v/>
      </c>
      <c r="BN18" s="190" t="str">
        <f t="shared" si="145"/>
        <v/>
      </c>
      <c r="BO18" s="190" t="str">
        <f t="shared" si="145"/>
        <v/>
      </c>
      <c r="BP18" s="190" t="str">
        <f t="shared" si="145"/>
        <v/>
      </c>
      <c r="BQ18" s="190" t="str">
        <f t="shared" si="145"/>
        <v/>
      </c>
      <c r="BR18" s="190" t="str">
        <f t="shared" si="145"/>
        <v/>
      </c>
      <c r="BS18" s="190" t="str">
        <f t="shared" si="145"/>
        <v/>
      </c>
      <c r="BT18" s="190" t="str">
        <f t="shared" si="145"/>
        <v/>
      </c>
      <c r="BU18" s="190" t="str">
        <f t="shared" si="145"/>
        <v/>
      </c>
      <c r="BV18" s="190" t="str">
        <f t="shared" si="145"/>
        <v/>
      </c>
      <c r="BW18" s="190" t="str">
        <f t="shared" si="145"/>
        <v/>
      </c>
      <c r="BX18" s="190" t="str">
        <f t="shared" si="145"/>
        <v/>
      </c>
      <c r="BY18" s="190" t="str">
        <f t="shared" si="145"/>
        <v/>
      </c>
      <c r="BZ18" s="190" t="str">
        <f t="shared" si="145"/>
        <v/>
      </c>
      <c r="CA18" s="190" t="str">
        <f t="shared" si="145"/>
        <v/>
      </c>
      <c r="CB18" s="190" t="str">
        <f t="shared" si="145"/>
        <v/>
      </c>
      <c r="CC18" s="190" t="str">
        <f t="shared" si="145"/>
        <v/>
      </c>
      <c r="CD18" s="190" t="str">
        <f t="shared" si="145"/>
        <v/>
      </c>
      <c r="CE18" s="190" t="str">
        <f t="shared" si="145"/>
        <v/>
      </c>
      <c r="CF18" s="190" t="str">
        <f t="shared" si="145"/>
        <v/>
      </c>
      <c r="CG18" s="190" t="str">
        <f t="shared" si="145"/>
        <v/>
      </c>
      <c r="CH18" s="190" t="str">
        <f t="shared" si="145"/>
        <v/>
      </c>
      <c r="CI18" s="190" t="str">
        <f t="shared" si="145"/>
        <v/>
      </c>
      <c r="CJ18" s="190" t="str">
        <f t="shared" si="145"/>
        <v/>
      </c>
      <c r="CK18" s="190" t="str">
        <f t="shared" si="145"/>
        <v/>
      </c>
      <c r="CL18" s="190" t="str">
        <f t="shared" si="145"/>
        <v/>
      </c>
      <c r="CM18" s="190" t="str">
        <f t="shared" si="145"/>
        <v/>
      </c>
      <c r="CN18" s="190" t="str">
        <f t="shared" si="145"/>
        <v/>
      </c>
      <c r="CO18" s="190" t="str">
        <f t="shared" si="145"/>
        <v/>
      </c>
      <c r="CP18" s="190" t="str">
        <f t="shared" si="145"/>
        <v/>
      </c>
      <c r="CQ18" s="190" t="str">
        <f t="shared" si="145"/>
        <v/>
      </c>
      <c r="CR18" s="190" t="str">
        <f t="shared" si="145"/>
        <v/>
      </c>
      <c r="CS18" s="190" t="str">
        <f t="shared" si="145"/>
        <v/>
      </c>
      <c r="CT18" s="190" t="str">
        <f t="shared" si="145"/>
        <v/>
      </c>
      <c r="CU18" s="190" t="str">
        <f t="shared" si="145"/>
        <v/>
      </c>
      <c r="CV18" s="190" t="str">
        <f t="shared" si="145"/>
        <v/>
      </c>
      <c r="CW18" s="190" t="str">
        <f t="shared" si="145"/>
        <v/>
      </c>
      <c r="CX18" s="190" t="str">
        <f t="shared" si="145"/>
        <v/>
      </c>
      <c r="CY18" s="190" t="str">
        <f t="shared" si="145"/>
        <v/>
      </c>
      <c r="CZ18" s="190" t="str">
        <f t="shared" ref="CZ18:EH18" si="146">IF(ISNONTEXT($AL18),CY18+$AL18,"")</f>
        <v/>
      </c>
      <c r="DA18" s="190" t="str">
        <f t="shared" si="146"/>
        <v/>
      </c>
      <c r="DB18" s="190" t="str">
        <f t="shared" si="146"/>
        <v/>
      </c>
      <c r="DC18" s="190" t="str">
        <f t="shared" si="146"/>
        <v/>
      </c>
      <c r="DD18" s="190" t="str">
        <f t="shared" si="146"/>
        <v/>
      </c>
      <c r="DE18" s="190" t="str">
        <f t="shared" si="146"/>
        <v/>
      </c>
      <c r="DF18" s="190" t="str">
        <f t="shared" si="146"/>
        <v/>
      </c>
      <c r="DG18" s="190" t="str">
        <f t="shared" si="146"/>
        <v/>
      </c>
      <c r="DH18" s="190" t="str">
        <f t="shared" si="146"/>
        <v/>
      </c>
      <c r="DI18" s="190" t="str">
        <f t="shared" si="146"/>
        <v/>
      </c>
      <c r="DJ18" s="190" t="str">
        <f t="shared" si="146"/>
        <v/>
      </c>
      <c r="DK18" s="190" t="str">
        <f t="shared" si="146"/>
        <v/>
      </c>
      <c r="DL18" s="190" t="str">
        <f t="shared" si="146"/>
        <v/>
      </c>
      <c r="DM18" s="190" t="str">
        <f t="shared" si="146"/>
        <v/>
      </c>
      <c r="DN18" s="190" t="str">
        <f t="shared" si="146"/>
        <v/>
      </c>
      <c r="DO18" s="190" t="str">
        <f t="shared" si="146"/>
        <v/>
      </c>
      <c r="DP18" s="190" t="str">
        <f t="shared" si="146"/>
        <v/>
      </c>
      <c r="DQ18" s="190" t="str">
        <f t="shared" si="146"/>
        <v/>
      </c>
      <c r="DR18" s="190" t="str">
        <f t="shared" si="146"/>
        <v/>
      </c>
      <c r="DS18" s="190" t="str">
        <f t="shared" si="146"/>
        <v/>
      </c>
      <c r="DT18" s="190" t="str">
        <f t="shared" si="146"/>
        <v/>
      </c>
      <c r="DU18" s="190" t="str">
        <f t="shared" si="146"/>
        <v/>
      </c>
      <c r="DV18" s="190" t="str">
        <f t="shared" si="146"/>
        <v/>
      </c>
      <c r="DW18" s="190" t="str">
        <f t="shared" si="146"/>
        <v/>
      </c>
      <c r="DX18" s="190" t="str">
        <f t="shared" si="146"/>
        <v/>
      </c>
      <c r="DY18" s="190" t="str">
        <f t="shared" si="146"/>
        <v/>
      </c>
      <c r="DZ18" s="190" t="str">
        <f t="shared" si="146"/>
        <v/>
      </c>
      <c r="EA18" s="190" t="str">
        <f t="shared" si="146"/>
        <v/>
      </c>
      <c r="EB18" s="190" t="str">
        <f t="shared" si="146"/>
        <v/>
      </c>
      <c r="EC18" s="190" t="str">
        <f t="shared" si="146"/>
        <v/>
      </c>
      <c r="ED18" s="190" t="str">
        <f t="shared" si="146"/>
        <v/>
      </c>
      <c r="EE18" s="190" t="str">
        <f t="shared" si="146"/>
        <v/>
      </c>
      <c r="EF18" s="190" t="str">
        <f t="shared" si="146"/>
        <v/>
      </c>
      <c r="EG18" s="190" t="str">
        <f t="shared" si="146"/>
        <v/>
      </c>
      <c r="EH18" s="190" t="str">
        <f t="shared" si="146"/>
        <v/>
      </c>
      <c r="EI18" s="206" t="str">
        <f t="shared" si="19"/>
        <v/>
      </c>
      <c r="EJ18" s="207" t="e">
        <f t="shared" si="20"/>
        <v>#N/A</v>
      </c>
      <c r="EK18" s="207" t="e">
        <f t="shared" si="21"/>
        <v>#N/A</v>
      </c>
      <c r="EL18" s="207" t="e">
        <f t="shared" si="22"/>
        <v>#N/A</v>
      </c>
      <c r="EM18" s="207" t="e">
        <f t="shared" si="23"/>
        <v>#N/A</v>
      </c>
      <c r="EN18" s="207" t="e">
        <f t="shared" si="24"/>
        <v>#N/A</v>
      </c>
      <c r="EO18" s="207" t="e">
        <f t="shared" si="25"/>
        <v>#N/A</v>
      </c>
      <c r="EP18" s="207" t="e">
        <f t="shared" si="26"/>
        <v>#N/A</v>
      </c>
      <c r="EQ18" s="207" t="e">
        <f t="shared" si="27"/>
        <v>#N/A</v>
      </c>
      <c r="ER18" s="207" t="e">
        <f t="shared" si="28"/>
        <v>#N/A</v>
      </c>
      <c r="ES18" s="207" t="e">
        <f t="shared" si="29"/>
        <v>#N/A</v>
      </c>
      <c r="ET18" s="207" t="e">
        <f t="shared" si="30"/>
        <v>#N/A</v>
      </c>
      <c r="EU18" s="207" t="e">
        <f t="shared" si="31"/>
        <v>#N/A</v>
      </c>
      <c r="EV18" s="207" t="e">
        <f t="shared" si="32"/>
        <v>#N/A</v>
      </c>
      <c r="EW18" s="207" t="e">
        <f t="shared" si="33"/>
        <v>#N/A</v>
      </c>
      <c r="EX18" s="207" t="e">
        <f t="shared" si="34"/>
        <v>#N/A</v>
      </c>
      <c r="EY18" s="207" t="e">
        <f t="shared" si="35"/>
        <v>#N/A</v>
      </c>
      <c r="EZ18" s="207" t="e">
        <f t="shared" si="36"/>
        <v>#N/A</v>
      </c>
      <c r="FA18" s="207" t="e">
        <f t="shared" si="37"/>
        <v>#N/A</v>
      </c>
      <c r="FB18" s="207" t="e">
        <f t="shared" si="38"/>
        <v>#N/A</v>
      </c>
      <c r="FC18" s="207" t="e">
        <f t="shared" si="39"/>
        <v>#N/A</v>
      </c>
      <c r="FD18" s="207" t="e">
        <f t="shared" si="40"/>
        <v>#N/A</v>
      </c>
      <c r="FE18" s="207" t="e">
        <f t="shared" si="41"/>
        <v>#N/A</v>
      </c>
      <c r="FF18" s="207" t="e">
        <f t="shared" si="42"/>
        <v>#N/A</v>
      </c>
      <c r="FG18" s="207" t="e">
        <f t="shared" si="43"/>
        <v>#N/A</v>
      </c>
      <c r="FH18" s="207" t="e">
        <f t="shared" si="44"/>
        <v>#N/A</v>
      </c>
      <c r="FI18" s="207" t="e">
        <f t="shared" si="45"/>
        <v>#N/A</v>
      </c>
      <c r="FJ18" s="207" t="e">
        <f t="shared" si="46"/>
        <v>#N/A</v>
      </c>
      <c r="FK18" s="207" t="e">
        <f t="shared" si="47"/>
        <v>#N/A</v>
      </c>
      <c r="FL18" s="207" t="e">
        <f t="shared" si="48"/>
        <v>#N/A</v>
      </c>
      <c r="FM18" s="207" t="e">
        <f t="shared" si="49"/>
        <v>#N/A</v>
      </c>
      <c r="FN18" s="207" t="e">
        <f t="shared" si="50"/>
        <v>#N/A</v>
      </c>
      <c r="FO18" s="207" t="e">
        <f t="shared" si="51"/>
        <v>#N/A</v>
      </c>
      <c r="FP18" s="207" t="e">
        <f t="shared" si="52"/>
        <v>#N/A</v>
      </c>
      <c r="FQ18" s="207" t="e">
        <f t="shared" si="53"/>
        <v>#N/A</v>
      </c>
      <c r="FR18" s="207" t="e">
        <f t="shared" si="54"/>
        <v>#N/A</v>
      </c>
      <c r="FS18" s="207" t="e">
        <f t="shared" si="55"/>
        <v>#N/A</v>
      </c>
      <c r="FT18" s="207" t="e">
        <f t="shared" si="56"/>
        <v>#N/A</v>
      </c>
      <c r="FU18" s="207" t="e">
        <f t="shared" si="57"/>
        <v>#N/A</v>
      </c>
      <c r="FV18" s="207" t="e">
        <f t="shared" si="58"/>
        <v>#N/A</v>
      </c>
      <c r="FW18" s="207" t="e">
        <f t="shared" si="59"/>
        <v>#N/A</v>
      </c>
      <c r="FX18" s="207" t="e">
        <f t="shared" si="60"/>
        <v>#N/A</v>
      </c>
      <c r="FY18" s="207" t="e">
        <f t="shared" si="61"/>
        <v>#N/A</v>
      </c>
      <c r="FZ18" s="207" t="e">
        <f t="shared" si="62"/>
        <v>#N/A</v>
      </c>
      <c r="GA18" s="207" t="e">
        <f t="shared" si="63"/>
        <v>#N/A</v>
      </c>
      <c r="GB18" s="207" t="e">
        <f t="shared" si="64"/>
        <v>#N/A</v>
      </c>
      <c r="GC18" s="207" t="e">
        <f t="shared" si="65"/>
        <v>#N/A</v>
      </c>
      <c r="GD18" s="207" t="e">
        <f t="shared" si="66"/>
        <v>#N/A</v>
      </c>
      <c r="GE18" s="207" t="e">
        <f t="shared" si="67"/>
        <v>#N/A</v>
      </c>
      <c r="GF18" s="207" t="e">
        <f t="shared" si="68"/>
        <v>#N/A</v>
      </c>
      <c r="GG18" s="207" t="e">
        <f t="shared" si="69"/>
        <v>#N/A</v>
      </c>
      <c r="GH18" s="207" t="e">
        <f t="shared" si="70"/>
        <v>#N/A</v>
      </c>
      <c r="GI18" s="207" t="e">
        <f t="shared" si="71"/>
        <v>#N/A</v>
      </c>
      <c r="GJ18" s="207" t="e">
        <f t="shared" si="72"/>
        <v>#N/A</v>
      </c>
      <c r="GK18" s="207" t="e">
        <f t="shared" si="73"/>
        <v>#N/A</v>
      </c>
      <c r="GL18" s="207" t="e">
        <f t="shared" si="74"/>
        <v>#N/A</v>
      </c>
      <c r="GM18" s="207" t="e">
        <f t="shared" si="75"/>
        <v>#N/A</v>
      </c>
      <c r="GN18" s="207" t="e">
        <f t="shared" si="76"/>
        <v>#N/A</v>
      </c>
      <c r="GO18" s="207" t="e">
        <f t="shared" si="77"/>
        <v>#N/A</v>
      </c>
      <c r="GP18" s="207" t="e">
        <f t="shared" si="78"/>
        <v>#N/A</v>
      </c>
      <c r="GQ18" s="207" t="e">
        <f t="shared" si="79"/>
        <v>#N/A</v>
      </c>
      <c r="GR18" s="207" t="e">
        <f t="shared" si="80"/>
        <v>#N/A</v>
      </c>
      <c r="GS18" s="207" t="e">
        <f t="shared" si="81"/>
        <v>#N/A</v>
      </c>
      <c r="GT18" s="207" t="e">
        <f t="shared" si="82"/>
        <v>#N/A</v>
      </c>
      <c r="GU18" s="207" t="e">
        <f t="shared" si="83"/>
        <v>#N/A</v>
      </c>
      <c r="GV18" s="207" t="e">
        <f t="shared" si="84"/>
        <v>#N/A</v>
      </c>
      <c r="GW18" s="207" t="e">
        <f t="shared" si="85"/>
        <v>#N/A</v>
      </c>
      <c r="GX18" s="207" t="e">
        <f t="shared" si="86"/>
        <v>#N/A</v>
      </c>
      <c r="GY18" s="207" t="e">
        <f t="shared" si="87"/>
        <v>#N/A</v>
      </c>
      <c r="GZ18" s="207" t="e">
        <f t="shared" si="88"/>
        <v>#N/A</v>
      </c>
      <c r="HA18" s="207" t="e">
        <f t="shared" si="89"/>
        <v>#N/A</v>
      </c>
      <c r="HB18" s="207" t="e">
        <f t="shared" si="90"/>
        <v>#N/A</v>
      </c>
      <c r="HC18" s="207" t="e">
        <f t="shared" si="91"/>
        <v>#N/A</v>
      </c>
      <c r="HD18" s="207" t="e">
        <f t="shared" si="92"/>
        <v>#N/A</v>
      </c>
      <c r="HE18" s="207" t="e">
        <f t="shared" si="93"/>
        <v>#N/A</v>
      </c>
      <c r="HF18" s="207" t="e">
        <f t="shared" si="94"/>
        <v>#N/A</v>
      </c>
      <c r="HG18" s="207" t="e">
        <f t="shared" si="95"/>
        <v>#N/A</v>
      </c>
      <c r="HH18" s="207" t="e">
        <f t="shared" si="96"/>
        <v>#N/A</v>
      </c>
      <c r="HI18" s="207" t="e">
        <f t="shared" si="97"/>
        <v>#N/A</v>
      </c>
      <c r="HJ18" s="207" t="e">
        <f t="shared" si="98"/>
        <v>#N/A</v>
      </c>
      <c r="HK18" s="207" t="e">
        <f t="shared" si="99"/>
        <v>#N/A</v>
      </c>
      <c r="HL18" s="207" t="e">
        <f t="shared" si="100"/>
        <v>#N/A</v>
      </c>
      <c r="HM18" s="207" t="e">
        <f t="shared" si="101"/>
        <v>#N/A</v>
      </c>
      <c r="HN18" s="207" t="e">
        <f t="shared" si="102"/>
        <v>#N/A</v>
      </c>
      <c r="HO18" s="207" t="e">
        <f t="shared" si="103"/>
        <v>#N/A</v>
      </c>
      <c r="HP18" s="207" t="e">
        <f t="shared" si="104"/>
        <v>#N/A</v>
      </c>
      <c r="HQ18" s="207" t="e">
        <f t="shared" si="105"/>
        <v>#N/A</v>
      </c>
      <c r="HR18" s="207" t="e">
        <f t="shared" si="106"/>
        <v>#N/A</v>
      </c>
      <c r="HS18" s="207" t="e">
        <f t="shared" si="107"/>
        <v>#N/A</v>
      </c>
      <c r="HT18" s="207" t="e">
        <f t="shared" si="108"/>
        <v>#N/A</v>
      </c>
      <c r="HU18" s="207" t="e">
        <f t="shared" si="109"/>
        <v>#N/A</v>
      </c>
      <c r="HV18" s="207" t="e">
        <f t="shared" si="110"/>
        <v>#N/A</v>
      </c>
      <c r="HW18" s="207" t="e">
        <f t="shared" si="111"/>
        <v>#N/A</v>
      </c>
      <c r="HX18" s="207" t="e">
        <f t="shared" si="112"/>
        <v>#N/A</v>
      </c>
      <c r="HY18" s="207" t="e">
        <f t="shared" si="113"/>
        <v>#N/A</v>
      </c>
      <c r="HZ18" s="207" t="e">
        <f t="shared" si="114"/>
        <v>#N/A</v>
      </c>
      <c r="IA18" s="207" t="e">
        <f t="shared" si="115"/>
        <v>#N/A</v>
      </c>
      <c r="IB18" s="207" t="e">
        <f t="shared" si="116"/>
        <v>#N/A</v>
      </c>
      <c r="IC18" s="207" t="e">
        <f t="shared" si="117"/>
        <v>#N/A</v>
      </c>
      <c r="ID18" s="207" t="e">
        <f t="shared" si="118"/>
        <v>#N/A</v>
      </c>
      <c r="IE18" s="207" t="e">
        <f t="shared" si="119"/>
        <v>#N/A</v>
      </c>
      <c r="IF18" s="207" t="e">
        <f t="shared" si="120"/>
        <v>#N/A</v>
      </c>
    </row>
    <row r="19" spans="1:240" hidden="1" x14ac:dyDescent="0.25">
      <c r="A19" s="22">
        <v>16</v>
      </c>
      <c r="B19" s="144"/>
      <c r="C19" s="135"/>
      <c r="D19" s="110" t="str">
        <f t="shared" si="10"/>
        <v/>
      </c>
      <c r="E19" s="124"/>
      <c r="F19" s="110" t="str">
        <f t="shared" si="11"/>
        <v/>
      </c>
      <c r="G19" s="135"/>
      <c r="H19" s="145"/>
      <c r="I19" s="119" t="str">
        <f t="shared" si="12"/>
        <v/>
      </c>
      <c r="J19" s="23" t="str">
        <f t="shared" si="13"/>
        <v/>
      </c>
      <c r="K19" s="24" t="str">
        <f t="shared" si="14"/>
        <v/>
      </c>
      <c r="L19" s="25" t="str">
        <f>IF(J19="","",IF(OR($J19&lt;Skew!$B$1,$J19=Skew!$B$1),IF($J19&gt;Skew!$C$1,Skew!$A$1,IF($J19&gt;Skew!$C$2,Skew!$A$2,IF($J19&gt;Skew!$C$3,Skew!$A$3,IF($J19&gt;Skew!$C$4,Skew!$A$4,IF($J19&gt;Skew!$C$5,Skew!$A$5,IF($J19&gt;Skew!$C$6,Skew!$A$6,IF($J19&gt;Skew!$C$7,Skew!$A$7,IF($J19&gt;Skew!$C$8,Skew!$A$8,IF($J19&gt;Skew!$C$9,Skew!$A$9,IF($J19&gt;Skew!$C$10,Skew!$A$10,IF($J19&gt;Skew!$C$11,Skew!$A$11,IF($J19&gt;Skew!$C$12,Skew!$A$12,IF($J19&gt;Skew!$C$13,Skew!$A$13,IF($J19&gt;Skew!$C$14,Skew!$A$14,Skew!$A$15)
)))))))))))))))</f>
        <v/>
      </c>
      <c r="M19" s="24" t="str">
        <f>IF(J19="","",MATCH(L19,Skew!$A$1:$A$15,0))</f>
        <v/>
      </c>
      <c r="N19" s="24" t="str">
        <f t="shared" si="0"/>
        <v/>
      </c>
      <c r="O19" s="26"/>
      <c r="P19" s="24" t="str">
        <f>IF(OR(J19="",O19=""),"",MATCH(O19,Confidence!$A$1:$A$10,0))</f>
        <v/>
      </c>
      <c r="Q19" s="27" t="str">
        <f t="shared" si="1"/>
        <v/>
      </c>
      <c r="R19" s="27" t="str">
        <f t="shared" si="2"/>
        <v/>
      </c>
      <c r="S19" s="24"/>
      <c r="T19" s="111" t="str">
        <f t="shared" si="3"/>
        <v/>
      </c>
      <c r="U19" s="111" t="str">
        <f t="shared" si="4"/>
        <v/>
      </c>
      <c r="V19" s="39" t="str">
        <f t="shared" si="5"/>
        <v/>
      </c>
      <c r="W19" s="124"/>
      <c r="X19" s="218" t="str">
        <f>IF(AND(D19&gt;0,E19&gt;0,F19&gt;0,Q19&gt;0,R19&gt;0,W19&gt;0,NOT(O19="")),ABS(VLOOKUP($W$1,VLookups!$A$28:$B$29,2,FALSE)-_xlfn.BETA.DIST(W19,IF(K19="L",R19,Q19),IF(K19="L",Q19,R19),TRUE,D19,F19)),"")</f>
        <v/>
      </c>
      <c r="Y19" s="121" t="str">
        <f>IF(OR($Q19="",$R19=""),"",_xlfn.BETA.INV(ABS(VLOOKUP($W$1,VLookups!$A$28:$B$29,2,FALSE)-Y$3),IF($K19="L",$R19,$Q19),IF($K19="L",$Q19,$R19),$D19,$F19))</f>
        <v/>
      </c>
      <c r="Z19" s="122" t="str">
        <f>IF(OR($Q19="",$R19=""),"",_xlfn.BETA.INV(ABS(VLOOKUP($W$1,VLookups!$A$28:$B$29,2,FALSE)-Z$3),IF($K19="L",$R19,$Q19),IF($K19="L",$Q19,$R19),$D19,$F19))</f>
        <v/>
      </c>
      <c r="AA19" s="121" t="str">
        <f>IF(OR($Q19="",$R19=""),"",_xlfn.BETA.INV(ABS(VLOOKUP($W$1,VLookups!$A$28:$B$29,2,FALSE)-AA$3),IF($K19="L",$R19,$Q19),IF($K19="L",$Q19,$R19),$D19,$F19))</f>
        <v/>
      </c>
      <c r="AB19" s="122" t="str">
        <f>IF(OR($Q19="",$R19=""),"",_xlfn.BETA.INV(ABS(VLOOKUP($W$1,VLookups!$A$28:$B$29,2,FALSE)-AB$3),IF($K19="L",$R19,$Q19),IF($K19="L",$Q19,$R19),$D19,$F19))</f>
        <v/>
      </c>
      <c r="AC19" s="121" t="str">
        <f>IF(OR($Q19="",$R19=""),"",_xlfn.BETA.INV(ABS(VLOOKUP($W$1,VLookups!$A$28:$B$29,2,FALSE)-AC$3),IF($K19="L",$R19,$Q19),IF($K19="L",$Q19,$R19),$D19,$F19))</f>
        <v/>
      </c>
      <c r="AD19" s="122" t="str">
        <f>IF(OR($Q19="",$R19=""),"",_xlfn.BETA.INV(ABS(VLOOKUP($W$1,VLookups!$A$28:$B$29,2,FALSE)-AD$3),IF($K19="L",$R19,$Q19),IF($K19="L",$Q19,$R19),$D19,$F19))</f>
        <v/>
      </c>
      <c r="AE19" s="121" t="str">
        <f>IF(OR($Q19="",$R19=""),"",_xlfn.BETA.INV(ABS(VLOOKUP($W$1,VLookups!$A$28:$B$29,2,FALSE)-AE$3),IF($K19="L",$R19,$Q19),IF($K19="L",$Q19,$R19),$D19,$F19))</f>
        <v/>
      </c>
      <c r="AF19" s="122" t="str">
        <f>IF(OR($Q19="",$R19=""),"",_xlfn.BETA.INV(ABS(VLOOKUP($W$1,VLookups!$A$28:$B$29,2,FALSE)-AF$3),IF($K19="L",$R19,$Q19),IF($K19="L",$Q19,$R19),$D19,$F19))</f>
        <v/>
      </c>
      <c r="AG19" s="121" t="str">
        <f>IF(OR($Q19="",$R19=""),"",_xlfn.BETA.INV(ABS(VLOOKUP($W$1,VLookups!$A$28:$B$29,2,FALSE)-AG$3),IF($K19="L",$R19,$Q19),IF($K19="L",$Q19,$R19),$D19,$F19))</f>
        <v/>
      </c>
      <c r="AH19" s="122" t="str">
        <f>IF(OR($Q19="",$R19=""),"",_xlfn.BETA.INV(ABS(VLOOKUP($W$1,VLookups!$A$28:$B$29,2,FALSE)-AH$3),IF($K19="L",$R19,$Q19),IF($K19="L",$Q19,$R19),$D19,$F19))</f>
        <v/>
      </c>
      <c r="AI19" s="121" t="str">
        <f>IF(OR($Q19="",$R19=""),"",_xlfn.BETA.INV(ABS(VLOOKUP($W$1,VLookups!$A$28:$B$29,2,FALSE)-AI$3),IF($K19="L",$R19,$Q19),IF($K19="L",$Q19,$R19),$D19,$F19))</f>
        <v/>
      </c>
      <c r="AJ19" s="122" t="str">
        <f>IF(OR($Q19="",$R19=""),"",_xlfn.BETA.INV(ABS(VLOOKUP($W$1,VLookups!$A$28:$B$29,2,FALSE)-AJ$3),IF($K19="L",$R19,$Q19),IF($K19="L",$Q19,$R19),$D19,$F19))</f>
        <v/>
      </c>
      <c r="AK19" s="17"/>
      <c r="AL19" s="208" t="str">
        <f t="shared" si="15"/>
        <v/>
      </c>
      <c r="AM19" s="206" t="str">
        <f t="shared" si="16"/>
        <v/>
      </c>
      <c r="AN19" s="190" t="str">
        <f t="shared" ref="AN19:CY19" si="147">IF(ISNONTEXT($AL19),AM19+$AL19,"")</f>
        <v/>
      </c>
      <c r="AO19" s="190" t="str">
        <f t="shared" si="147"/>
        <v/>
      </c>
      <c r="AP19" s="190" t="str">
        <f t="shared" si="147"/>
        <v/>
      </c>
      <c r="AQ19" s="190" t="str">
        <f t="shared" si="147"/>
        <v/>
      </c>
      <c r="AR19" s="190" t="str">
        <f t="shared" si="147"/>
        <v/>
      </c>
      <c r="AS19" s="190" t="str">
        <f t="shared" si="147"/>
        <v/>
      </c>
      <c r="AT19" s="190" t="str">
        <f t="shared" si="147"/>
        <v/>
      </c>
      <c r="AU19" s="190" t="str">
        <f t="shared" si="147"/>
        <v/>
      </c>
      <c r="AV19" s="190" t="str">
        <f t="shared" si="147"/>
        <v/>
      </c>
      <c r="AW19" s="190" t="str">
        <f t="shared" si="147"/>
        <v/>
      </c>
      <c r="AX19" s="190" t="str">
        <f t="shared" si="147"/>
        <v/>
      </c>
      <c r="AY19" s="190" t="str">
        <f t="shared" si="147"/>
        <v/>
      </c>
      <c r="AZ19" s="190" t="str">
        <f t="shared" si="147"/>
        <v/>
      </c>
      <c r="BA19" s="190" t="str">
        <f t="shared" si="147"/>
        <v/>
      </c>
      <c r="BB19" s="190" t="str">
        <f t="shared" si="147"/>
        <v/>
      </c>
      <c r="BC19" s="190" t="str">
        <f t="shared" si="147"/>
        <v/>
      </c>
      <c r="BD19" s="190" t="str">
        <f t="shared" si="147"/>
        <v/>
      </c>
      <c r="BE19" s="190" t="str">
        <f t="shared" si="147"/>
        <v/>
      </c>
      <c r="BF19" s="190" t="str">
        <f t="shared" si="147"/>
        <v/>
      </c>
      <c r="BG19" s="190" t="str">
        <f t="shared" si="147"/>
        <v/>
      </c>
      <c r="BH19" s="190" t="str">
        <f t="shared" si="147"/>
        <v/>
      </c>
      <c r="BI19" s="190" t="str">
        <f t="shared" si="147"/>
        <v/>
      </c>
      <c r="BJ19" s="190" t="str">
        <f t="shared" si="147"/>
        <v/>
      </c>
      <c r="BK19" s="190" t="str">
        <f t="shared" si="147"/>
        <v/>
      </c>
      <c r="BL19" s="190" t="str">
        <f t="shared" si="147"/>
        <v/>
      </c>
      <c r="BM19" s="190" t="str">
        <f t="shared" si="147"/>
        <v/>
      </c>
      <c r="BN19" s="190" t="str">
        <f t="shared" si="147"/>
        <v/>
      </c>
      <c r="BO19" s="190" t="str">
        <f t="shared" si="147"/>
        <v/>
      </c>
      <c r="BP19" s="190" t="str">
        <f t="shared" si="147"/>
        <v/>
      </c>
      <c r="BQ19" s="190" t="str">
        <f t="shared" si="147"/>
        <v/>
      </c>
      <c r="BR19" s="190" t="str">
        <f t="shared" si="147"/>
        <v/>
      </c>
      <c r="BS19" s="190" t="str">
        <f t="shared" si="147"/>
        <v/>
      </c>
      <c r="BT19" s="190" t="str">
        <f t="shared" si="147"/>
        <v/>
      </c>
      <c r="BU19" s="190" t="str">
        <f t="shared" si="147"/>
        <v/>
      </c>
      <c r="BV19" s="190" t="str">
        <f t="shared" si="147"/>
        <v/>
      </c>
      <c r="BW19" s="190" t="str">
        <f t="shared" si="147"/>
        <v/>
      </c>
      <c r="BX19" s="190" t="str">
        <f t="shared" si="147"/>
        <v/>
      </c>
      <c r="BY19" s="190" t="str">
        <f t="shared" si="147"/>
        <v/>
      </c>
      <c r="BZ19" s="190" t="str">
        <f t="shared" si="147"/>
        <v/>
      </c>
      <c r="CA19" s="190" t="str">
        <f t="shared" si="147"/>
        <v/>
      </c>
      <c r="CB19" s="190" t="str">
        <f t="shared" si="147"/>
        <v/>
      </c>
      <c r="CC19" s="190" t="str">
        <f t="shared" si="147"/>
        <v/>
      </c>
      <c r="CD19" s="190" t="str">
        <f t="shared" si="147"/>
        <v/>
      </c>
      <c r="CE19" s="190" t="str">
        <f t="shared" si="147"/>
        <v/>
      </c>
      <c r="CF19" s="190" t="str">
        <f t="shared" si="147"/>
        <v/>
      </c>
      <c r="CG19" s="190" t="str">
        <f t="shared" si="147"/>
        <v/>
      </c>
      <c r="CH19" s="190" t="str">
        <f t="shared" si="147"/>
        <v/>
      </c>
      <c r="CI19" s="190" t="str">
        <f t="shared" si="147"/>
        <v/>
      </c>
      <c r="CJ19" s="190" t="str">
        <f t="shared" si="147"/>
        <v/>
      </c>
      <c r="CK19" s="190" t="str">
        <f t="shared" si="147"/>
        <v/>
      </c>
      <c r="CL19" s="190" t="str">
        <f t="shared" si="147"/>
        <v/>
      </c>
      <c r="CM19" s="190" t="str">
        <f t="shared" si="147"/>
        <v/>
      </c>
      <c r="CN19" s="190" t="str">
        <f t="shared" si="147"/>
        <v/>
      </c>
      <c r="CO19" s="190" t="str">
        <f t="shared" si="147"/>
        <v/>
      </c>
      <c r="CP19" s="190" t="str">
        <f t="shared" si="147"/>
        <v/>
      </c>
      <c r="CQ19" s="190" t="str">
        <f t="shared" si="147"/>
        <v/>
      </c>
      <c r="CR19" s="190" t="str">
        <f t="shared" si="147"/>
        <v/>
      </c>
      <c r="CS19" s="190" t="str">
        <f t="shared" si="147"/>
        <v/>
      </c>
      <c r="CT19" s="190" t="str">
        <f t="shared" si="147"/>
        <v/>
      </c>
      <c r="CU19" s="190" t="str">
        <f t="shared" si="147"/>
        <v/>
      </c>
      <c r="CV19" s="190" t="str">
        <f t="shared" si="147"/>
        <v/>
      </c>
      <c r="CW19" s="190" t="str">
        <f t="shared" si="147"/>
        <v/>
      </c>
      <c r="CX19" s="190" t="str">
        <f t="shared" si="147"/>
        <v/>
      </c>
      <c r="CY19" s="190" t="str">
        <f t="shared" si="147"/>
        <v/>
      </c>
      <c r="CZ19" s="190" t="str">
        <f t="shared" ref="CZ19:EH19" si="148">IF(ISNONTEXT($AL19),CY19+$AL19,"")</f>
        <v/>
      </c>
      <c r="DA19" s="190" t="str">
        <f t="shared" si="148"/>
        <v/>
      </c>
      <c r="DB19" s="190" t="str">
        <f t="shared" si="148"/>
        <v/>
      </c>
      <c r="DC19" s="190" t="str">
        <f t="shared" si="148"/>
        <v/>
      </c>
      <c r="DD19" s="190" t="str">
        <f t="shared" si="148"/>
        <v/>
      </c>
      <c r="DE19" s="190" t="str">
        <f t="shared" si="148"/>
        <v/>
      </c>
      <c r="DF19" s="190" t="str">
        <f t="shared" si="148"/>
        <v/>
      </c>
      <c r="DG19" s="190" t="str">
        <f t="shared" si="148"/>
        <v/>
      </c>
      <c r="DH19" s="190" t="str">
        <f t="shared" si="148"/>
        <v/>
      </c>
      <c r="DI19" s="190" t="str">
        <f t="shared" si="148"/>
        <v/>
      </c>
      <c r="DJ19" s="190" t="str">
        <f t="shared" si="148"/>
        <v/>
      </c>
      <c r="DK19" s="190" t="str">
        <f t="shared" si="148"/>
        <v/>
      </c>
      <c r="DL19" s="190" t="str">
        <f t="shared" si="148"/>
        <v/>
      </c>
      <c r="DM19" s="190" t="str">
        <f t="shared" si="148"/>
        <v/>
      </c>
      <c r="DN19" s="190" t="str">
        <f t="shared" si="148"/>
        <v/>
      </c>
      <c r="DO19" s="190" t="str">
        <f t="shared" si="148"/>
        <v/>
      </c>
      <c r="DP19" s="190" t="str">
        <f t="shared" si="148"/>
        <v/>
      </c>
      <c r="DQ19" s="190" t="str">
        <f t="shared" si="148"/>
        <v/>
      </c>
      <c r="DR19" s="190" t="str">
        <f t="shared" si="148"/>
        <v/>
      </c>
      <c r="DS19" s="190" t="str">
        <f t="shared" si="148"/>
        <v/>
      </c>
      <c r="DT19" s="190" t="str">
        <f t="shared" si="148"/>
        <v/>
      </c>
      <c r="DU19" s="190" t="str">
        <f t="shared" si="148"/>
        <v/>
      </c>
      <c r="DV19" s="190" t="str">
        <f t="shared" si="148"/>
        <v/>
      </c>
      <c r="DW19" s="190" t="str">
        <f t="shared" si="148"/>
        <v/>
      </c>
      <c r="DX19" s="190" t="str">
        <f t="shared" si="148"/>
        <v/>
      </c>
      <c r="DY19" s="190" t="str">
        <f t="shared" si="148"/>
        <v/>
      </c>
      <c r="DZ19" s="190" t="str">
        <f t="shared" si="148"/>
        <v/>
      </c>
      <c r="EA19" s="190" t="str">
        <f t="shared" si="148"/>
        <v/>
      </c>
      <c r="EB19" s="190" t="str">
        <f t="shared" si="148"/>
        <v/>
      </c>
      <c r="EC19" s="190" t="str">
        <f t="shared" si="148"/>
        <v/>
      </c>
      <c r="ED19" s="190" t="str">
        <f t="shared" si="148"/>
        <v/>
      </c>
      <c r="EE19" s="190" t="str">
        <f t="shared" si="148"/>
        <v/>
      </c>
      <c r="EF19" s="190" t="str">
        <f t="shared" si="148"/>
        <v/>
      </c>
      <c r="EG19" s="190" t="str">
        <f t="shared" si="148"/>
        <v/>
      </c>
      <c r="EH19" s="190" t="str">
        <f t="shared" si="148"/>
        <v/>
      </c>
      <c r="EI19" s="206" t="str">
        <f t="shared" si="19"/>
        <v/>
      </c>
      <c r="EJ19" s="207" t="e">
        <f t="shared" si="20"/>
        <v>#N/A</v>
      </c>
      <c r="EK19" s="207" t="e">
        <f t="shared" si="21"/>
        <v>#N/A</v>
      </c>
      <c r="EL19" s="207" t="e">
        <f t="shared" si="22"/>
        <v>#N/A</v>
      </c>
      <c r="EM19" s="207" t="e">
        <f t="shared" si="23"/>
        <v>#N/A</v>
      </c>
      <c r="EN19" s="207" t="e">
        <f t="shared" si="24"/>
        <v>#N/A</v>
      </c>
      <c r="EO19" s="207" t="e">
        <f t="shared" si="25"/>
        <v>#N/A</v>
      </c>
      <c r="EP19" s="207" t="e">
        <f t="shared" si="26"/>
        <v>#N/A</v>
      </c>
      <c r="EQ19" s="207" t="e">
        <f t="shared" si="27"/>
        <v>#N/A</v>
      </c>
      <c r="ER19" s="207" t="e">
        <f t="shared" si="28"/>
        <v>#N/A</v>
      </c>
      <c r="ES19" s="207" t="e">
        <f t="shared" si="29"/>
        <v>#N/A</v>
      </c>
      <c r="ET19" s="207" t="e">
        <f t="shared" si="30"/>
        <v>#N/A</v>
      </c>
      <c r="EU19" s="207" t="e">
        <f t="shared" si="31"/>
        <v>#N/A</v>
      </c>
      <c r="EV19" s="207" t="e">
        <f t="shared" si="32"/>
        <v>#N/A</v>
      </c>
      <c r="EW19" s="207" t="e">
        <f t="shared" si="33"/>
        <v>#N/A</v>
      </c>
      <c r="EX19" s="207" t="e">
        <f t="shared" si="34"/>
        <v>#N/A</v>
      </c>
      <c r="EY19" s="207" t="e">
        <f t="shared" si="35"/>
        <v>#N/A</v>
      </c>
      <c r="EZ19" s="207" t="e">
        <f t="shared" si="36"/>
        <v>#N/A</v>
      </c>
      <c r="FA19" s="207" t="e">
        <f t="shared" si="37"/>
        <v>#N/A</v>
      </c>
      <c r="FB19" s="207" t="e">
        <f t="shared" si="38"/>
        <v>#N/A</v>
      </c>
      <c r="FC19" s="207" t="e">
        <f t="shared" si="39"/>
        <v>#N/A</v>
      </c>
      <c r="FD19" s="207" t="e">
        <f t="shared" si="40"/>
        <v>#N/A</v>
      </c>
      <c r="FE19" s="207" t="e">
        <f t="shared" si="41"/>
        <v>#N/A</v>
      </c>
      <c r="FF19" s="207" t="e">
        <f t="shared" si="42"/>
        <v>#N/A</v>
      </c>
      <c r="FG19" s="207" t="e">
        <f t="shared" si="43"/>
        <v>#N/A</v>
      </c>
      <c r="FH19" s="207" t="e">
        <f t="shared" si="44"/>
        <v>#N/A</v>
      </c>
      <c r="FI19" s="207" t="e">
        <f t="shared" si="45"/>
        <v>#N/A</v>
      </c>
      <c r="FJ19" s="207" t="e">
        <f t="shared" si="46"/>
        <v>#N/A</v>
      </c>
      <c r="FK19" s="207" t="e">
        <f t="shared" si="47"/>
        <v>#N/A</v>
      </c>
      <c r="FL19" s="207" t="e">
        <f t="shared" si="48"/>
        <v>#N/A</v>
      </c>
      <c r="FM19" s="207" t="e">
        <f t="shared" si="49"/>
        <v>#N/A</v>
      </c>
      <c r="FN19" s="207" t="e">
        <f t="shared" si="50"/>
        <v>#N/A</v>
      </c>
      <c r="FO19" s="207" t="e">
        <f t="shared" si="51"/>
        <v>#N/A</v>
      </c>
      <c r="FP19" s="207" t="e">
        <f t="shared" si="52"/>
        <v>#N/A</v>
      </c>
      <c r="FQ19" s="207" t="e">
        <f t="shared" si="53"/>
        <v>#N/A</v>
      </c>
      <c r="FR19" s="207" t="e">
        <f t="shared" si="54"/>
        <v>#N/A</v>
      </c>
      <c r="FS19" s="207" t="e">
        <f t="shared" si="55"/>
        <v>#N/A</v>
      </c>
      <c r="FT19" s="207" t="e">
        <f t="shared" si="56"/>
        <v>#N/A</v>
      </c>
      <c r="FU19" s="207" t="e">
        <f t="shared" si="57"/>
        <v>#N/A</v>
      </c>
      <c r="FV19" s="207" t="e">
        <f t="shared" si="58"/>
        <v>#N/A</v>
      </c>
      <c r="FW19" s="207" t="e">
        <f t="shared" si="59"/>
        <v>#N/A</v>
      </c>
      <c r="FX19" s="207" t="e">
        <f t="shared" si="60"/>
        <v>#N/A</v>
      </c>
      <c r="FY19" s="207" t="e">
        <f t="shared" si="61"/>
        <v>#N/A</v>
      </c>
      <c r="FZ19" s="207" t="e">
        <f t="shared" si="62"/>
        <v>#N/A</v>
      </c>
      <c r="GA19" s="207" t="e">
        <f t="shared" si="63"/>
        <v>#N/A</v>
      </c>
      <c r="GB19" s="207" t="e">
        <f t="shared" si="64"/>
        <v>#N/A</v>
      </c>
      <c r="GC19" s="207" t="e">
        <f t="shared" si="65"/>
        <v>#N/A</v>
      </c>
      <c r="GD19" s="207" t="e">
        <f t="shared" si="66"/>
        <v>#N/A</v>
      </c>
      <c r="GE19" s="207" t="e">
        <f t="shared" si="67"/>
        <v>#N/A</v>
      </c>
      <c r="GF19" s="207" t="e">
        <f t="shared" si="68"/>
        <v>#N/A</v>
      </c>
      <c r="GG19" s="207" t="e">
        <f t="shared" si="69"/>
        <v>#N/A</v>
      </c>
      <c r="GH19" s="207" t="e">
        <f t="shared" si="70"/>
        <v>#N/A</v>
      </c>
      <c r="GI19" s="207" t="e">
        <f t="shared" si="71"/>
        <v>#N/A</v>
      </c>
      <c r="GJ19" s="207" t="e">
        <f t="shared" si="72"/>
        <v>#N/A</v>
      </c>
      <c r="GK19" s="207" t="e">
        <f t="shared" si="73"/>
        <v>#N/A</v>
      </c>
      <c r="GL19" s="207" t="e">
        <f t="shared" si="74"/>
        <v>#N/A</v>
      </c>
      <c r="GM19" s="207" t="e">
        <f t="shared" si="75"/>
        <v>#N/A</v>
      </c>
      <c r="GN19" s="207" t="e">
        <f t="shared" si="76"/>
        <v>#N/A</v>
      </c>
      <c r="GO19" s="207" t="e">
        <f t="shared" si="77"/>
        <v>#N/A</v>
      </c>
      <c r="GP19" s="207" t="e">
        <f t="shared" si="78"/>
        <v>#N/A</v>
      </c>
      <c r="GQ19" s="207" t="e">
        <f t="shared" si="79"/>
        <v>#N/A</v>
      </c>
      <c r="GR19" s="207" t="e">
        <f t="shared" si="80"/>
        <v>#N/A</v>
      </c>
      <c r="GS19" s="207" t="e">
        <f t="shared" si="81"/>
        <v>#N/A</v>
      </c>
      <c r="GT19" s="207" t="e">
        <f t="shared" si="82"/>
        <v>#N/A</v>
      </c>
      <c r="GU19" s="207" t="e">
        <f t="shared" si="83"/>
        <v>#N/A</v>
      </c>
      <c r="GV19" s="207" t="e">
        <f t="shared" si="84"/>
        <v>#N/A</v>
      </c>
      <c r="GW19" s="207" t="e">
        <f t="shared" si="85"/>
        <v>#N/A</v>
      </c>
      <c r="GX19" s="207" t="e">
        <f t="shared" si="86"/>
        <v>#N/A</v>
      </c>
      <c r="GY19" s="207" t="e">
        <f t="shared" si="87"/>
        <v>#N/A</v>
      </c>
      <c r="GZ19" s="207" t="e">
        <f t="shared" si="88"/>
        <v>#N/A</v>
      </c>
      <c r="HA19" s="207" t="e">
        <f t="shared" si="89"/>
        <v>#N/A</v>
      </c>
      <c r="HB19" s="207" t="e">
        <f t="shared" si="90"/>
        <v>#N/A</v>
      </c>
      <c r="HC19" s="207" t="e">
        <f t="shared" si="91"/>
        <v>#N/A</v>
      </c>
      <c r="HD19" s="207" t="e">
        <f t="shared" si="92"/>
        <v>#N/A</v>
      </c>
      <c r="HE19" s="207" t="e">
        <f t="shared" si="93"/>
        <v>#N/A</v>
      </c>
      <c r="HF19" s="207" t="e">
        <f t="shared" si="94"/>
        <v>#N/A</v>
      </c>
      <c r="HG19" s="207" t="e">
        <f t="shared" si="95"/>
        <v>#N/A</v>
      </c>
      <c r="HH19" s="207" t="e">
        <f t="shared" si="96"/>
        <v>#N/A</v>
      </c>
      <c r="HI19" s="207" t="e">
        <f t="shared" si="97"/>
        <v>#N/A</v>
      </c>
      <c r="HJ19" s="207" t="e">
        <f t="shared" si="98"/>
        <v>#N/A</v>
      </c>
      <c r="HK19" s="207" t="e">
        <f t="shared" si="99"/>
        <v>#N/A</v>
      </c>
      <c r="HL19" s="207" t="e">
        <f t="shared" si="100"/>
        <v>#N/A</v>
      </c>
      <c r="HM19" s="207" t="e">
        <f t="shared" si="101"/>
        <v>#N/A</v>
      </c>
      <c r="HN19" s="207" t="e">
        <f t="shared" si="102"/>
        <v>#N/A</v>
      </c>
      <c r="HO19" s="207" t="e">
        <f t="shared" si="103"/>
        <v>#N/A</v>
      </c>
      <c r="HP19" s="207" t="e">
        <f t="shared" si="104"/>
        <v>#N/A</v>
      </c>
      <c r="HQ19" s="207" t="e">
        <f t="shared" si="105"/>
        <v>#N/A</v>
      </c>
      <c r="HR19" s="207" t="e">
        <f t="shared" si="106"/>
        <v>#N/A</v>
      </c>
      <c r="HS19" s="207" t="e">
        <f t="shared" si="107"/>
        <v>#N/A</v>
      </c>
      <c r="HT19" s="207" t="e">
        <f t="shared" si="108"/>
        <v>#N/A</v>
      </c>
      <c r="HU19" s="207" t="e">
        <f t="shared" si="109"/>
        <v>#N/A</v>
      </c>
      <c r="HV19" s="207" t="e">
        <f t="shared" si="110"/>
        <v>#N/A</v>
      </c>
      <c r="HW19" s="207" t="e">
        <f t="shared" si="111"/>
        <v>#N/A</v>
      </c>
      <c r="HX19" s="207" t="e">
        <f t="shared" si="112"/>
        <v>#N/A</v>
      </c>
      <c r="HY19" s="207" t="e">
        <f t="shared" si="113"/>
        <v>#N/A</v>
      </c>
      <c r="HZ19" s="207" t="e">
        <f t="shared" si="114"/>
        <v>#N/A</v>
      </c>
      <c r="IA19" s="207" t="e">
        <f t="shared" si="115"/>
        <v>#N/A</v>
      </c>
      <c r="IB19" s="207" t="e">
        <f t="shared" si="116"/>
        <v>#N/A</v>
      </c>
      <c r="IC19" s="207" t="e">
        <f t="shared" si="117"/>
        <v>#N/A</v>
      </c>
      <c r="ID19" s="207" t="e">
        <f t="shared" si="118"/>
        <v>#N/A</v>
      </c>
      <c r="IE19" s="207" t="e">
        <f t="shared" si="119"/>
        <v>#N/A</v>
      </c>
      <c r="IF19" s="207" t="e">
        <f t="shared" si="120"/>
        <v>#N/A</v>
      </c>
    </row>
    <row r="20" spans="1:240" hidden="1" x14ac:dyDescent="0.25">
      <c r="A20" s="22">
        <v>17</v>
      </c>
      <c r="B20" s="144"/>
      <c r="C20" s="135"/>
      <c r="D20" s="110" t="str">
        <f t="shared" si="10"/>
        <v/>
      </c>
      <c r="E20" s="124"/>
      <c r="F20" s="110" t="str">
        <f t="shared" si="11"/>
        <v/>
      </c>
      <c r="G20" s="135"/>
      <c r="H20" s="145"/>
      <c r="I20" s="119" t="str">
        <f t="shared" si="12"/>
        <v/>
      </c>
      <c r="J20" s="23" t="str">
        <f t="shared" si="13"/>
        <v/>
      </c>
      <c r="K20" s="24" t="str">
        <f t="shared" si="14"/>
        <v/>
      </c>
      <c r="L20" s="25" t="str">
        <f>IF(J20="","",IF(OR($J20&lt;Skew!$B$1,$J20=Skew!$B$1),IF($J20&gt;Skew!$C$1,Skew!$A$1,IF($J20&gt;Skew!$C$2,Skew!$A$2,IF($J20&gt;Skew!$C$3,Skew!$A$3,IF($J20&gt;Skew!$C$4,Skew!$A$4,IF($J20&gt;Skew!$C$5,Skew!$A$5,IF($J20&gt;Skew!$C$6,Skew!$A$6,IF($J20&gt;Skew!$C$7,Skew!$A$7,IF($J20&gt;Skew!$C$8,Skew!$A$8,IF($J20&gt;Skew!$C$9,Skew!$A$9,IF($J20&gt;Skew!$C$10,Skew!$A$10,IF($J20&gt;Skew!$C$11,Skew!$A$11,IF($J20&gt;Skew!$C$12,Skew!$A$12,IF($J20&gt;Skew!$C$13,Skew!$A$13,IF($J20&gt;Skew!$C$14,Skew!$A$14,Skew!$A$15)
)))))))))))))))</f>
        <v/>
      </c>
      <c r="M20" s="24" t="str">
        <f>IF(J20="","",MATCH(L20,Skew!$A$1:$A$15,0))</f>
        <v/>
      </c>
      <c r="N20" s="24" t="str">
        <f t="shared" si="0"/>
        <v/>
      </c>
      <c r="O20" s="26"/>
      <c r="P20" s="24" t="str">
        <f>IF(OR(J20="",O20=""),"",MATCH(O20,Confidence!$A$1:$A$10,0))</f>
        <v/>
      </c>
      <c r="Q20" s="27" t="str">
        <f t="shared" si="1"/>
        <v/>
      </c>
      <c r="R20" s="27" t="str">
        <f t="shared" si="2"/>
        <v/>
      </c>
      <c r="S20" s="24"/>
      <c r="T20" s="111" t="str">
        <f t="shared" si="3"/>
        <v/>
      </c>
      <c r="U20" s="111" t="str">
        <f t="shared" si="4"/>
        <v/>
      </c>
      <c r="V20" s="39" t="str">
        <f t="shared" si="5"/>
        <v/>
      </c>
      <c r="W20" s="124"/>
      <c r="X20" s="218" t="str">
        <f>IF(AND(D20&gt;0,E20&gt;0,F20&gt;0,Q20&gt;0,R20&gt;0,W20&gt;0,NOT(O20="")),ABS(VLOOKUP($W$1,VLookups!$A$28:$B$29,2,FALSE)-_xlfn.BETA.DIST(W20,IF(K20="L",R20,Q20),IF(K20="L",Q20,R20),TRUE,D20,F20)),"")</f>
        <v/>
      </c>
      <c r="Y20" s="121" t="str">
        <f>IF(OR($Q20="",$R20=""),"",_xlfn.BETA.INV(ABS(VLOOKUP($W$1,VLookups!$A$28:$B$29,2,FALSE)-Y$3),IF($K20="L",$R20,$Q20),IF($K20="L",$Q20,$R20),$D20,$F20))</f>
        <v/>
      </c>
      <c r="Z20" s="122" t="str">
        <f>IF(OR($Q20="",$R20=""),"",_xlfn.BETA.INV(ABS(VLOOKUP($W$1,VLookups!$A$28:$B$29,2,FALSE)-Z$3),IF($K20="L",$R20,$Q20),IF($K20="L",$Q20,$R20),$D20,$F20))</f>
        <v/>
      </c>
      <c r="AA20" s="121" t="str">
        <f>IF(OR($Q20="",$R20=""),"",_xlfn.BETA.INV(ABS(VLOOKUP($W$1,VLookups!$A$28:$B$29,2,FALSE)-AA$3),IF($K20="L",$R20,$Q20),IF($K20="L",$Q20,$R20),$D20,$F20))</f>
        <v/>
      </c>
      <c r="AB20" s="122" t="str">
        <f>IF(OR($Q20="",$R20=""),"",_xlfn.BETA.INV(ABS(VLOOKUP($W$1,VLookups!$A$28:$B$29,2,FALSE)-AB$3),IF($K20="L",$R20,$Q20),IF($K20="L",$Q20,$R20),$D20,$F20))</f>
        <v/>
      </c>
      <c r="AC20" s="121" t="str">
        <f>IF(OR($Q20="",$R20=""),"",_xlfn.BETA.INV(ABS(VLOOKUP($W$1,VLookups!$A$28:$B$29,2,FALSE)-AC$3),IF($K20="L",$R20,$Q20),IF($K20="L",$Q20,$R20),$D20,$F20))</f>
        <v/>
      </c>
      <c r="AD20" s="122" t="str">
        <f>IF(OR($Q20="",$R20=""),"",_xlfn.BETA.INV(ABS(VLOOKUP($W$1,VLookups!$A$28:$B$29,2,FALSE)-AD$3),IF($K20="L",$R20,$Q20),IF($K20="L",$Q20,$R20),$D20,$F20))</f>
        <v/>
      </c>
      <c r="AE20" s="121" t="str">
        <f>IF(OR($Q20="",$R20=""),"",_xlfn.BETA.INV(ABS(VLOOKUP($W$1,VLookups!$A$28:$B$29,2,FALSE)-AE$3),IF($K20="L",$R20,$Q20),IF($K20="L",$Q20,$R20),$D20,$F20))</f>
        <v/>
      </c>
      <c r="AF20" s="122" t="str">
        <f>IF(OR($Q20="",$R20=""),"",_xlfn.BETA.INV(ABS(VLOOKUP($W$1,VLookups!$A$28:$B$29,2,FALSE)-AF$3),IF($K20="L",$R20,$Q20),IF($K20="L",$Q20,$R20),$D20,$F20))</f>
        <v/>
      </c>
      <c r="AG20" s="121" t="str">
        <f>IF(OR($Q20="",$R20=""),"",_xlfn.BETA.INV(ABS(VLOOKUP($W$1,VLookups!$A$28:$B$29,2,FALSE)-AG$3),IF($K20="L",$R20,$Q20),IF($K20="L",$Q20,$R20),$D20,$F20))</f>
        <v/>
      </c>
      <c r="AH20" s="122" t="str">
        <f>IF(OR($Q20="",$R20=""),"",_xlfn.BETA.INV(ABS(VLOOKUP($W$1,VLookups!$A$28:$B$29,2,FALSE)-AH$3),IF($K20="L",$R20,$Q20),IF($K20="L",$Q20,$R20),$D20,$F20))</f>
        <v/>
      </c>
      <c r="AI20" s="121" t="str">
        <f>IF(OR($Q20="",$R20=""),"",_xlfn.BETA.INV(ABS(VLOOKUP($W$1,VLookups!$A$28:$B$29,2,FALSE)-AI$3),IF($K20="L",$R20,$Q20),IF($K20="L",$Q20,$R20),$D20,$F20))</f>
        <v/>
      </c>
      <c r="AJ20" s="122" t="str">
        <f>IF(OR($Q20="",$R20=""),"",_xlfn.BETA.INV(ABS(VLOOKUP($W$1,VLookups!$A$28:$B$29,2,FALSE)-AJ$3),IF($K20="L",$R20,$Q20),IF($K20="L",$Q20,$R20),$D20,$F20))</f>
        <v/>
      </c>
      <c r="AK20" s="17"/>
      <c r="AL20" s="208" t="str">
        <f t="shared" si="15"/>
        <v/>
      </c>
      <c r="AM20" s="206" t="str">
        <f t="shared" si="16"/>
        <v/>
      </c>
      <c r="AN20" s="190" t="str">
        <f t="shared" ref="AN20:CY20" si="149">IF(ISNONTEXT($AL20),AM20+$AL20,"")</f>
        <v/>
      </c>
      <c r="AO20" s="190" t="str">
        <f t="shared" si="149"/>
        <v/>
      </c>
      <c r="AP20" s="190" t="str">
        <f t="shared" si="149"/>
        <v/>
      </c>
      <c r="AQ20" s="190" t="str">
        <f t="shared" si="149"/>
        <v/>
      </c>
      <c r="AR20" s="190" t="str">
        <f t="shared" si="149"/>
        <v/>
      </c>
      <c r="AS20" s="190" t="str">
        <f t="shared" si="149"/>
        <v/>
      </c>
      <c r="AT20" s="190" t="str">
        <f t="shared" si="149"/>
        <v/>
      </c>
      <c r="AU20" s="190" t="str">
        <f t="shared" si="149"/>
        <v/>
      </c>
      <c r="AV20" s="190" t="str">
        <f t="shared" si="149"/>
        <v/>
      </c>
      <c r="AW20" s="190" t="str">
        <f t="shared" si="149"/>
        <v/>
      </c>
      <c r="AX20" s="190" t="str">
        <f t="shared" si="149"/>
        <v/>
      </c>
      <c r="AY20" s="190" t="str">
        <f t="shared" si="149"/>
        <v/>
      </c>
      <c r="AZ20" s="190" t="str">
        <f t="shared" si="149"/>
        <v/>
      </c>
      <c r="BA20" s="190" t="str">
        <f t="shared" si="149"/>
        <v/>
      </c>
      <c r="BB20" s="190" t="str">
        <f t="shared" si="149"/>
        <v/>
      </c>
      <c r="BC20" s="190" t="str">
        <f t="shared" si="149"/>
        <v/>
      </c>
      <c r="BD20" s="190" t="str">
        <f t="shared" si="149"/>
        <v/>
      </c>
      <c r="BE20" s="190" t="str">
        <f t="shared" si="149"/>
        <v/>
      </c>
      <c r="BF20" s="190" t="str">
        <f t="shared" si="149"/>
        <v/>
      </c>
      <c r="BG20" s="190" t="str">
        <f t="shared" si="149"/>
        <v/>
      </c>
      <c r="BH20" s="190" t="str">
        <f t="shared" si="149"/>
        <v/>
      </c>
      <c r="BI20" s="190" t="str">
        <f t="shared" si="149"/>
        <v/>
      </c>
      <c r="BJ20" s="190" t="str">
        <f t="shared" si="149"/>
        <v/>
      </c>
      <c r="BK20" s="190" t="str">
        <f t="shared" si="149"/>
        <v/>
      </c>
      <c r="BL20" s="190" t="str">
        <f t="shared" si="149"/>
        <v/>
      </c>
      <c r="BM20" s="190" t="str">
        <f t="shared" si="149"/>
        <v/>
      </c>
      <c r="BN20" s="190" t="str">
        <f t="shared" si="149"/>
        <v/>
      </c>
      <c r="BO20" s="190" t="str">
        <f t="shared" si="149"/>
        <v/>
      </c>
      <c r="BP20" s="190" t="str">
        <f t="shared" si="149"/>
        <v/>
      </c>
      <c r="BQ20" s="190" t="str">
        <f t="shared" si="149"/>
        <v/>
      </c>
      <c r="BR20" s="190" t="str">
        <f t="shared" si="149"/>
        <v/>
      </c>
      <c r="BS20" s="190" t="str">
        <f t="shared" si="149"/>
        <v/>
      </c>
      <c r="BT20" s="190" t="str">
        <f t="shared" si="149"/>
        <v/>
      </c>
      <c r="BU20" s="190" t="str">
        <f t="shared" si="149"/>
        <v/>
      </c>
      <c r="BV20" s="190" t="str">
        <f t="shared" si="149"/>
        <v/>
      </c>
      <c r="BW20" s="190" t="str">
        <f t="shared" si="149"/>
        <v/>
      </c>
      <c r="BX20" s="190" t="str">
        <f t="shared" si="149"/>
        <v/>
      </c>
      <c r="BY20" s="190" t="str">
        <f t="shared" si="149"/>
        <v/>
      </c>
      <c r="BZ20" s="190" t="str">
        <f t="shared" si="149"/>
        <v/>
      </c>
      <c r="CA20" s="190" t="str">
        <f t="shared" si="149"/>
        <v/>
      </c>
      <c r="CB20" s="190" t="str">
        <f t="shared" si="149"/>
        <v/>
      </c>
      <c r="CC20" s="190" t="str">
        <f t="shared" si="149"/>
        <v/>
      </c>
      <c r="CD20" s="190" t="str">
        <f t="shared" si="149"/>
        <v/>
      </c>
      <c r="CE20" s="190" t="str">
        <f t="shared" si="149"/>
        <v/>
      </c>
      <c r="CF20" s="190" t="str">
        <f t="shared" si="149"/>
        <v/>
      </c>
      <c r="CG20" s="190" t="str">
        <f t="shared" si="149"/>
        <v/>
      </c>
      <c r="CH20" s="190" t="str">
        <f t="shared" si="149"/>
        <v/>
      </c>
      <c r="CI20" s="190" t="str">
        <f t="shared" si="149"/>
        <v/>
      </c>
      <c r="CJ20" s="190" t="str">
        <f t="shared" si="149"/>
        <v/>
      </c>
      <c r="CK20" s="190" t="str">
        <f t="shared" si="149"/>
        <v/>
      </c>
      <c r="CL20" s="190" t="str">
        <f t="shared" si="149"/>
        <v/>
      </c>
      <c r="CM20" s="190" t="str">
        <f t="shared" si="149"/>
        <v/>
      </c>
      <c r="CN20" s="190" t="str">
        <f t="shared" si="149"/>
        <v/>
      </c>
      <c r="CO20" s="190" t="str">
        <f t="shared" si="149"/>
        <v/>
      </c>
      <c r="CP20" s="190" t="str">
        <f t="shared" si="149"/>
        <v/>
      </c>
      <c r="CQ20" s="190" t="str">
        <f t="shared" si="149"/>
        <v/>
      </c>
      <c r="CR20" s="190" t="str">
        <f t="shared" si="149"/>
        <v/>
      </c>
      <c r="CS20" s="190" t="str">
        <f t="shared" si="149"/>
        <v/>
      </c>
      <c r="CT20" s="190" t="str">
        <f t="shared" si="149"/>
        <v/>
      </c>
      <c r="CU20" s="190" t="str">
        <f t="shared" si="149"/>
        <v/>
      </c>
      <c r="CV20" s="190" t="str">
        <f t="shared" si="149"/>
        <v/>
      </c>
      <c r="CW20" s="190" t="str">
        <f t="shared" si="149"/>
        <v/>
      </c>
      <c r="CX20" s="190" t="str">
        <f t="shared" si="149"/>
        <v/>
      </c>
      <c r="CY20" s="190" t="str">
        <f t="shared" si="149"/>
        <v/>
      </c>
      <c r="CZ20" s="190" t="str">
        <f t="shared" ref="CZ20:EH20" si="150">IF(ISNONTEXT($AL20),CY20+$AL20,"")</f>
        <v/>
      </c>
      <c r="DA20" s="190" t="str">
        <f t="shared" si="150"/>
        <v/>
      </c>
      <c r="DB20" s="190" t="str">
        <f t="shared" si="150"/>
        <v/>
      </c>
      <c r="DC20" s="190" t="str">
        <f t="shared" si="150"/>
        <v/>
      </c>
      <c r="DD20" s="190" t="str">
        <f t="shared" si="150"/>
        <v/>
      </c>
      <c r="DE20" s="190" t="str">
        <f t="shared" si="150"/>
        <v/>
      </c>
      <c r="DF20" s="190" t="str">
        <f t="shared" si="150"/>
        <v/>
      </c>
      <c r="DG20" s="190" t="str">
        <f t="shared" si="150"/>
        <v/>
      </c>
      <c r="DH20" s="190" t="str">
        <f t="shared" si="150"/>
        <v/>
      </c>
      <c r="DI20" s="190" t="str">
        <f t="shared" si="150"/>
        <v/>
      </c>
      <c r="DJ20" s="190" t="str">
        <f t="shared" si="150"/>
        <v/>
      </c>
      <c r="DK20" s="190" t="str">
        <f t="shared" si="150"/>
        <v/>
      </c>
      <c r="DL20" s="190" t="str">
        <f t="shared" si="150"/>
        <v/>
      </c>
      <c r="DM20" s="190" t="str">
        <f t="shared" si="150"/>
        <v/>
      </c>
      <c r="DN20" s="190" t="str">
        <f t="shared" si="150"/>
        <v/>
      </c>
      <c r="DO20" s="190" t="str">
        <f t="shared" si="150"/>
        <v/>
      </c>
      <c r="DP20" s="190" t="str">
        <f t="shared" si="150"/>
        <v/>
      </c>
      <c r="DQ20" s="190" t="str">
        <f t="shared" si="150"/>
        <v/>
      </c>
      <c r="DR20" s="190" t="str">
        <f t="shared" si="150"/>
        <v/>
      </c>
      <c r="DS20" s="190" t="str">
        <f t="shared" si="150"/>
        <v/>
      </c>
      <c r="DT20" s="190" t="str">
        <f t="shared" si="150"/>
        <v/>
      </c>
      <c r="DU20" s="190" t="str">
        <f t="shared" si="150"/>
        <v/>
      </c>
      <c r="DV20" s="190" t="str">
        <f t="shared" si="150"/>
        <v/>
      </c>
      <c r="DW20" s="190" t="str">
        <f t="shared" si="150"/>
        <v/>
      </c>
      <c r="DX20" s="190" t="str">
        <f t="shared" si="150"/>
        <v/>
      </c>
      <c r="DY20" s="190" t="str">
        <f t="shared" si="150"/>
        <v/>
      </c>
      <c r="DZ20" s="190" t="str">
        <f t="shared" si="150"/>
        <v/>
      </c>
      <c r="EA20" s="190" t="str">
        <f t="shared" si="150"/>
        <v/>
      </c>
      <c r="EB20" s="190" t="str">
        <f t="shared" si="150"/>
        <v/>
      </c>
      <c r="EC20" s="190" t="str">
        <f t="shared" si="150"/>
        <v/>
      </c>
      <c r="ED20" s="190" t="str">
        <f t="shared" si="150"/>
        <v/>
      </c>
      <c r="EE20" s="190" t="str">
        <f t="shared" si="150"/>
        <v/>
      </c>
      <c r="EF20" s="190" t="str">
        <f t="shared" si="150"/>
        <v/>
      </c>
      <c r="EG20" s="190" t="str">
        <f t="shared" si="150"/>
        <v/>
      </c>
      <c r="EH20" s="190" t="str">
        <f t="shared" si="150"/>
        <v/>
      </c>
      <c r="EI20" s="206" t="str">
        <f t="shared" si="19"/>
        <v/>
      </c>
      <c r="EJ20" s="207" t="e">
        <f t="shared" si="20"/>
        <v>#N/A</v>
      </c>
      <c r="EK20" s="207" t="e">
        <f t="shared" si="21"/>
        <v>#N/A</v>
      </c>
      <c r="EL20" s="207" t="e">
        <f t="shared" si="22"/>
        <v>#N/A</v>
      </c>
      <c r="EM20" s="207" t="e">
        <f t="shared" si="23"/>
        <v>#N/A</v>
      </c>
      <c r="EN20" s="207" t="e">
        <f t="shared" si="24"/>
        <v>#N/A</v>
      </c>
      <c r="EO20" s="207" t="e">
        <f t="shared" si="25"/>
        <v>#N/A</v>
      </c>
      <c r="EP20" s="207" t="e">
        <f t="shared" si="26"/>
        <v>#N/A</v>
      </c>
      <c r="EQ20" s="207" t="e">
        <f t="shared" si="27"/>
        <v>#N/A</v>
      </c>
      <c r="ER20" s="207" t="e">
        <f t="shared" si="28"/>
        <v>#N/A</v>
      </c>
      <c r="ES20" s="207" t="e">
        <f t="shared" si="29"/>
        <v>#N/A</v>
      </c>
      <c r="ET20" s="207" t="e">
        <f t="shared" si="30"/>
        <v>#N/A</v>
      </c>
      <c r="EU20" s="207" t="e">
        <f t="shared" si="31"/>
        <v>#N/A</v>
      </c>
      <c r="EV20" s="207" t="e">
        <f t="shared" si="32"/>
        <v>#N/A</v>
      </c>
      <c r="EW20" s="207" t="e">
        <f t="shared" si="33"/>
        <v>#N/A</v>
      </c>
      <c r="EX20" s="207" t="e">
        <f t="shared" si="34"/>
        <v>#N/A</v>
      </c>
      <c r="EY20" s="207" t="e">
        <f t="shared" si="35"/>
        <v>#N/A</v>
      </c>
      <c r="EZ20" s="207" t="e">
        <f t="shared" si="36"/>
        <v>#N/A</v>
      </c>
      <c r="FA20" s="207" t="e">
        <f t="shared" si="37"/>
        <v>#N/A</v>
      </c>
      <c r="FB20" s="207" t="e">
        <f t="shared" si="38"/>
        <v>#N/A</v>
      </c>
      <c r="FC20" s="207" t="e">
        <f t="shared" si="39"/>
        <v>#N/A</v>
      </c>
      <c r="FD20" s="207" t="e">
        <f t="shared" si="40"/>
        <v>#N/A</v>
      </c>
      <c r="FE20" s="207" t="e">
        <f t="shared" si="41"/>
        <v>#N/A</v>
      </c>
      <c r="FF20" s="207" t="e">
        <f t="shared" si="42"/>
        <v>#N/A</v>
      </c>
      <c r="FG20" s="207" t="e">
        <f t="shared" si="43"/>
        <v>#N/A</v>
      </c>
      <c r="FH20" s="207" t="e">
        <f t="shared" si="44"/>
        <v>#N/A</v>
      </c>
      <c r="FI20" s="207" t="e">
        <f t="shared" si="45"/>
        <v>#N/A</v>
      </c>
      <c r="FJ20" s="207" t="e">
        <f t="shared" si="46"/>
        <v>#N/A</v>
      </c>
      <c r="FK20" s="207" t="e">
        <f t="shared" si="47"/>
        <v>#N/A</v>
      </c>
      <c r="FL20" s="207" t="e">
        <f t="shared" si="48"/>
        <v>#N/A</v>
      </c>
      <c r="FM20" s="207" t="e">
        <f t="shared" si="49"/>
        <v>#N/A</v>
      </c>
      <c r="FN20" s="207" t="e">
        <f t="shared" si="50"/>
        <v>#N/A</v>
      </c>
      <c r="FO20" s="207" t="e">
        <f t="shared" si="51"/>
        <v>#N/A</v>
      </c>
      <c r="FP20" s="207" t="e">
        <f t="shared" si="52"/>
        <v>#N/A</v>
      </c>
      <c r="FQ20" s="207" t="e">
        <f t="shared" si="53"/>
        <v>#N/A</v>
      </c>
      <c r="FR20" s="207" t="e">
        <f t="shared" si="54"/>
        <v>#N/A</v>
      </c>
      <c r="FS20" s="207" t="e">
        <f t="shared" si="55"/>
        <v>#N/A</v>
      </c>
      <c r="FT20" s="207" t="e">
        <f t="shared" si="56"/>
        <v>#N/A</v>
      </c>
      <c r="FU20" s="207" t="e">
        <f t="shared" si="57"/>
        <v>#N/A</v>
      </c>
      <c r="FV20" s="207" t="e">
        <f t="shared" si="58"/>
        <v>#N/A</v>
      </c>
      <c r="FW20" s="207" t="e">
        <f t="shared" si="59"/>
        <v>#N/A</v>
      </c>
      <c r="FX20" s="207" t="e">
        <f t="shared" si="60"/>
        <v>#N/A</v>
      </c>
      <c r="FY20" s="207" t="e">
        <f t="shared" si="61"/>
        <v>#N/A</v>
      </c>
      <c r="FZ20" s="207" t="e">
        <f t="shared" si="62"/>
        <v>#N/A</v>
      </c>
      <c r="GA20" s="207" t="e">
        <f t="shared" si="63"/>
        <v>#N/A</v>
      </c>
      <c r="GB20" s="207" t="e">
        <f t="shared" si="64"/>
        <v>#N/A</v>
      </c>
      <c r="GC20" s="207" t="e">
        <f t="shared" si="65"/>
        <v>#N/A</v>
      </c>
      <c r="GD20" s="207" t="e">
        <f t="shared" si="66"/>
        <v>#N/A</v>
      </c>
      <c r="GE20" s="207" t="e">
        <f t="shared" si="67"/>
        <v>#N/A</v>
      </c>
      <c r="GF20" s="207" t="e">
        <f t="shared" si="68"/>
        <v>#N/A</v>
      </c>
      <c r="GG20" s="207" t="e">
        <f t="shared" si="69"/>
        <v>#N/A</v>
      </c>
      <c r="GH20" s="207" t="e">
        <f t="shared" si="70"/>
        <v>#N/A</v>
      </c>
      <c r="GI20" s="207" t="e">
        <f t="shared" si="71"/>
        <v>#N/A</v>
      </c>
      <c r="GJ20" s="207" t="e">
        <f t="shared" si="72"/>
        <v>#N/A</v>
      </c>
      <c r="GK20" s="207" t="e">
        <f t="shared" si="73"/>
        <v>#N/A</v>
      </c>
      <c r="GL20" s="207" t="e">
        <f t="shared" si="74"/>
        <v>#N/A</v>
      </c>
      <c r="GM20" s="207" t="e">
        <f t="shared" si="75"/>
        <v>#N/A</v>
      </c>
      <c r="GN20" s="207" t="e">
        <f t="shared" si="76"/>
        <v>#N/A</v>
      </c>
      <c r="GO20" s="207" t="e">
        <f t="shared" si="77"/>
        <v>#N/A</v>
      </c>
      <c r="GP20" s="207" t="e">
        <f t="shared" si="78"/>
        <v>#N/A</v>
      </c>
      <c r="GQ20" s="207" t="e">
        <f t="shared" si="79"/>
        <v>#N/A</v>
      </c>
      <c r="GR20" s="207" t="e">
        <f t="shared" si="80"/>
        <v>#N/A</v>
      </c>
      <c r="GS20" s="207" t="e">
        <f t="shared" si="81"/>
        <v>#N/A</v>
      </c>
      <c r="GT20" s="207" t="e">
        <f t="shared" si="82"/>
        <v>#N/A</v>
      </c>
      <c r="GU20" s="207" t="e">
        <f t="shared" si="83"/>
        <v>#N/A</v>
      </c>
      <c r="GV20" s="207" t="e">
        <f t="shared" si="84"/>
        <v>#N/A</v>
      </c>
      <c r="GW20" s="207" t="e">
        <f t="shared" si="85"/>
        <v>#N/A</v>
      </c>
      <c r="GX20" s="207" t="e">
        <f t="shared" si="86"/>
        <v>#N/A</v>
      </c>
      <c r="GY20" s="207" t="e">
        <f t="shared" si="87"/>
        <v>#N/A</v>
      </c>
      <c r="GZ20" s="207" t="e">
        <f t="shared" si="88"/>
        <v>#N/A</v>
      </c>
      <c r="HA20" s="207" t="e">
        <f t="shared" si="89"/>
        <v>#N/A</v>
      </c>
      <c r="HB20" s="207" t="e">
        <f t="shared" si="90"/>
        <v>#N/A</v>
      </c>
      <c r="HC20" s="207" t="e">
        <f t="shared" si="91"/>
        <v>#N/A</v>
      </c>
      <c r="HD20" s="207" t="e">
        <f t="shared" si="92"/>
        <v>#N/A</v>
      </c>
      <c r="HE20" s="207" t="e">
        <f t="shared" si="93"/>
        <v>#N/A</v>
      </c>
      <c r="HF20" s="207" t="e">
        <f t="shared" si="94"/>
        <v>#N/A</v>
      </c>
      <c r="HG20" s="207" t="e">
        <f t="shared" si="95"/>
        <v>#N/A</v>
      </c>
      <c r="HH20" s="207" t="e">
        <f t="shared" si="96"/>
        <v>#N/A</v>
      </c>
      <c r="HI20" s="207" t="e">
        <f t="shared" si="97"/>
        <v>#N/A</v>
      </c>
      <c r="HJ20" s="207" t="e">
        <f t="shared" si="98"/>
        <v>#N/A</v>
      </c>
      <c r="HK20" s="207" t="e">
        <f t="shared" si="99"/>
        <v>#N/A</v>
      </c>
      <c r="HL20" s="207" t="e">
        <f t="shared" si="100"/>
        <v>#N/A</v>
      </c>
      <c r="HM20" s="207" t="e">
        <f t="shared" si="101"/>
        <v>#N/A</v>
      </c>
      <c r="HN20" s="207" t="e">
        <f t="shared" si="102"/>
        <v>#N/A</v>
      </c>
      <c r="HO20" s="207" t="e">
        <f t="shared" si="103"/>
        <v>#N/A</v>
      </c>
      <c r="HP20" s="207" t="e">
        <f t="shared" si="104"/>
        <v>#N/A</v>
      </c>
      <c r="HQ20" s="207" t="e">
        <f t="shared" si="105"/>
        <v>#N/A</v>
      </c>
      <c r="HR20" s="207" t="e">
        <f t="shared" si="106"/>
        <v>#N/A</v>
      </c>
      <c r="HS20" s="207" t="e">
        <f t="shared" si="107"/>
        <v>#N/A</v>
      </c>
      <c r="HT20" s="207" t="e">
        <f t="shared" si="108"/>
        <v>#N/A</v>
      </c>
      <c r="HU20" s="207" t="e">
        <f t="shared" si="109"/>
        <v>#N/A</v>
      </c>
      <c r="HV20" s="207" t="e">
        <f t="shared" si="110"/>
        <v>#N/A</v>
      </c>
      <c r="HW20" s="207" t="e">
        <f t="shared" si="111"/>
        <v>#N/A</v>
      </c>
      <c r="HX20" s="207" t="e">
        <f t="shared" si="112"/>
        <v>#N/A</v>
      </c>
      <c r="HY20" s="207" t="e">
        <f t="shared" si="113"/>
        <v>#N/A</v>
      </c>
      <c r="HZ20" s="207" t="e">
        <f t="shared" si="114"/>
        <v>#N/A</v>
      </c>
      <c r="IA20" s="207" t="e">
        <f t="shared" si="115"/>
        <v>#N/A</v>
      </c>
      <c r="IB20" s="207" t="e">
        <f t="shared" si="116"/>
        <v>#N/A</v>
      </c>
      <c r="IC20" s="207" t="e">
        <f t="shared" si="117"/>
        <v>#N/A</v>
      </c>
      <c r="ID20" s="207" t="e">
        <f t="shared" si="118"/>
        <v>#N/A</v>
      </c>
      <c r="IE20" s="207" t="e">
        <f t="shared" si="119"/>
        <v>#N/A</v>
      </c>
      <c r="IF20" s="207" t="e">
        <f t="shared" si="120"/>
        <v>#N/A</v>
      </c>
    </row>
    <row r="21" spans="1:240" hidden="1" x14ac:dyDescent="0.25">
      <c r="A21" s="22">
        <v>18</v>
      </c>
      <c r="B21" s="144"/>
      <c r="C21" s="135"/>
      <c r="D21" s="110" t="str">
        <f t="shared" si="10"/>
        <v/>
      </c>
      <c r="E21" s="124"/>
      <c r="F21" s="110" t="str">
        <f t="shared" si="11"/>
        <v/>
      </c>
      <c r="G21" s="135"/>
      <c r="H21" s="145"/>
      <c r="I21" s="119" t="str">
        <f t="shared" si="12"/>
        <v/>
      </c>
      <c r="J21" s="23" t="str">
        <f t="shared" si="13"/>
        <v/>
      </c>
      <c r="K21" s="24" t="str">
        <f t="shared" si="14"/>
        <v/>
      </c>
      <c r="L21" s="25" t="str">
        <f>IF(J21="","",IF(OR($J21&lt;Skew!$B$1,$J21=Skew!$B$1),IF($J21&gt;Skew!$C$1,Skew!$A$1,IF($J21&gt;Skew!$C$2,Skew!$A$2,IF($J21&gt;Skew!$C$3,Skew!$A$3,IF($J21&gt;Skew!$C$4,Skew!$A$4,IF($J21&gt;Skew!$C$5,Skew!$A$5,IF($J21&gt;Skew!$C$6,Skew!$A$6,IF($J21&gt;Skew!$C$7,Skew!$A$7,IF($J21&gt;Skew!$C$8,Skew!$A$8,IF($J21&gt;Skew!$C$9,Skew!$A$9,IF($J21&gt;Skew!$C$10,Skew!$A$10,IF($J21&gt;Skew!$C$11,Skew!$A$11,IF($J21&gt;Skew!$C$12,Skew!$A$12,IF($J21&gt;Skew!$C$13,Skew!$A$13,IF($J21&gt;Skew!$C$14,Skew!$A$14,Skew!$A$15)
)))))))))))))))</f>
        <v/>
      </c>
      <c r="M21" s="24" t="str">
        <f>IF(J21="","",MATCH(L21,Skew!$A$1:$A$15,0))</f>
        <v/>
      </c>
      <c r="N21" s="24" t="str">
        <f t="shared" si="0"/>
        <v/>
      </c>
      <c r="O21" s="26"/>
      <c r="P21" s="24" t="str">
        <f>IF(OR(J21="",O21=""),"",MATCH(O21,Confidence!$A$1:$A$10,0))</f>
        <v/>
      </c>
      <c r="Q21" s="27" t="str">
        <f t="shared" si="1"/>
        <v/>
      </c>
      <c r="R21" s="27" t="str">
        <f t="shared" si="2"/>
        <v/>
      </c>
      <c r="S21" s="24"/>
      <c r="T21" s="111" t="str">
        <f t="shared" si="3"/>
        <v/>
      </c>
      <c r="U21" s="111" t="str">
        <f t="shared" si="4"/>
        <v/>
      </c>
      <c r="V21" s="39" t="str">
        <f t="shared" si="5"/>
        <v/>
      </c>
      <c r="W21" s="124"/>
      <c r="X21" s="218" t="str">
        <f>IF(AND(D21&gt;0,E21&gt;0,F21&gt;0,Q21&gt;0,R21&gt;0,W21&gt;0,NOT(O21="")),ABS(VLOOKUP($W$1,VLookups!$A$28:$B$29,2,FALSE)-_xlfn.BETA.DIST(W21,IF(K21="L",R21,Q21),IF(K21="L",Q21,R21),TRUE,D21,F21)),"")</f>
        <v/>
      </c>
      <c r="Y21" s="121" t="str">
        <f>IF(OR($Q21="",$R21=""),"",_xlfn.BETA.INV(ABS(VLOOKUP($W$1,VLookups!$A$28:$B$29,2,FALSE)-Y$3),IF($K21="L",$R21,$Q21),IF($K21="L",$Q21,$R21),$D21,$F21))</f>
        <v/>
      </c>
      <c r="Z21" s="122" t="str">
        <f>IF(OR($Q21="",$R21=""),"",_xlfn.BETA.INV(ABS(VLOOKUP($W$1,VLookups!$A$28:$B$29,2,FALSE)-Z$3),IF($K21="L",$R21,$Q21),IF($K21="L",$Q21,$R21),$D21,$F21))</f>
        <v/>
      </c>
      <c r="AA21" s="121" t="str">
        <f>IF(OR($Q21="",$R21=""),"",_xlfn.BETA.INV(ABS(VLOOKUP($W$1,VLookups!$A$28:$B$29,2,FALSE)-AA$3),IF($K21="L",$R21,$Q21),IF($K21="L",$Q21,$R21),$D21,$F21))</f>
        <v/>
      </c>
      <c r="AB21" s="122" t="str">
        <f>IF(OR($Q21="",$R21=""),"",_xlfn.BETA.INV(ABS(VLOOKUP($W$1,VLookups!$A$28:$B$29,2,FALSE)-AB$3),IF($K21="L",$R21,$Q21),IF($K21="L",$Q21,$R21),$D21,$F21))</f>
        <v/>
      </c>
      <c r="AC21" s="121" t="str">
        <f>IF(OR($Q21="",$R21=""),"",_xlfn.BETA.INV(ABS(VLOOKUP($W$1,VLookups!$A$28:$B$29,2,FALSE)-AC$3),IF($K21="L",$R21,$Q21),IF($K21="L",$Q21,$R21),$D21,$F21))</f>
        <v/>
      </c>
      <c r="AD21" s="122" t="str">
        <f>IF(OR($Q21="",$R21=""),"",_xlfn.BETA.INV(ABS(VLOOKUP($W$1,VLookups!$A$28:$B$29,2,FALSE)-AD$3),IF($K21="L",$R21,$Q21),IF($K21="L",$Q21,$R21),$D21,$F21))</f>
        <v/>
      </c>
      <c r="AE21" s="121" t="str">
        <f>IF(OR($Q21="",$R21=""),"",_xlfn.BETA.INV(ABS(VLOOKUP($W$1,VLookups!$A$28:$B$29,2,FALSE)-AE$3),IF($K21="L",$R21,$Q21),IF($K21="L",$Q21,$R21),$D21,$F21))</f>
        <v/>
      </c>
      <c r="AF21" s="122" t="str">
        <f>IF(OR($Q21="",$R21=""),"",_xlfn.BETA.INV(ABS(VLOOKUP($W$1,VLookups!$A$28:$B$29,2,FALSE)-AF$3),IF($K21="L",$R21,$Q21),IF($K21="L",$Q21,$R21),$D21,$F21))</f>
        <v/>
      </c>
      <c r="AG21" s="121" t="str">
        <f>IF(OR($Q21="",$R21=""),"",_xlfn.BETA.INV(ABS(VLOOKUP($W$1,VLookups!$A$28:$B$29,2,FALSE)-AG$3),IF($K21="L",$R21,$Q21),IF($K21="L",$Q21,$R21),$D21,$F21))</f>
        <v/>
      </c>
      <c r="AH21" s="122" t="str">
        <f>IF(OR($Q21="",$R21=""),"",_xlfn.BETA.INV(ABS(VLOOKUP($W$1,VLookups!$A$28:$B$29,2,FALSE)-AH$3),IF($K21="L",$R21,$Q21),IF($K21="L",$Q21,$R21),$D21,$F21))</f>
        <v/>
      </c>
      <c r="AI21" s="121" t="str">
        <f>IF(OR($Q21="",$R21=""),"",_xlfn.BETA.INV(ABS(VLOOKUP($W$1,VLookups!$A$28:$B$29,2,FALSE)-AI$3),IF($K21="L",$R21,$Q21),IF($K21="L",$Q21,$R21),$D21,$F21))</f>
        <v/>
      </c>
      <c r="AJ21" s="122" t="str">
        <f>IF(OR($Q21="",$R21=""),"",_xlfn.BETA.INV(ABS(VLOOKUP($W$1,VLookups!$A$28:$B$29,2,FALSE)-AJ$3),IF($K21="L",$R21,$Q21),IF($K21="L",$Q21,$R21),$D21,$F21))</f>
        <v/>
      </c>
      <c r="AK21" s="17"/>
      <c r="AL21" s="208" t="str">
        <f t="shared" si="15"/>
        <v/>
      </c>
      <c r="AM21" s="206" t="str">
        <f t="shared" si="16"/>
        <v/>
      </c>
      <c r="AN21" s="190" t="str">
        <f t="shared" ref="AN21:CY21" si="151">IF(ISNONTEXT($AL21),AM21+$AL21,"")</f>
        <v/>
      </c>
      <c r="AO21" s="190" t="str">
        <f t="shared" si="151"/>
        <v/>
      </c>
      <c r="AP21" s="190" t="str">
        <f t="shared" si="151"/>
        <v/>
      </c>
      <c r="AQ21" s="190" t="str">
        <f t="shared" si="151"/>
        <v/>
      </c>
      <c r="AR21" s="190" t="str">
        <f t="shared" si="151"/>
        <v/>
      </c>
      <c r="AS21" s="190" t="str">
        <f t="shared" si="151"/>
        <v/>
      </c>
      <c r="AT21" s="190" t="str">
        <f t="shared" si="151"/>
        <v/>
      </c>
      <c r="AU21" s="190" t="str">
        <f t="shared" si="151"/>
        <v/>
      </c>
      <c r="AV21" s="190" t="str">
        <f t="shared" si="151"/>
        <v/>
      </c>
      <c r="AW21" s="190" t="str">
        <f t="shared" si="151"/>
        <v/>
      </c>
      <c r="AX21" s="190" t="str">
        <f t="shared" si="151"/>
        <v/>
      </c>
      <c r="AY21" s="190" t="str">
        <f t="shared" si="151"/>
        <v/>
      </c>
      <c r="AZ21" s="190" t="str">
        <f t="shared" si="151"/>
        <v/>
      </c>
      <c r="BA21" s="190" t="str">
        <f t="shared" si="151"/>
        <v/>
      </c>
      <c r="BB21" s="190" t="str">
        <f t="shared" si="151"/>
        <v/>
      </c>
      <c r="BC21" s="190" t="str">
        <f t="shared" si="151"/>
        <v/>
      </c>
      <c r="BD21" s="190" t="str">
        <f t="shared" si="151"/>
        <v/>
      </c>
      <c r="BE21" s="190" t="str">
        <f t="shared" si="151"/>
        <v/>
      </c>
      <c r="BF21" s="190" t="str">
        <f t="shared" si="151"/>
        <v/>
      </c>
      <c r="BG21" s="190" t="str">
        <f t="shared" si="151"/>
        <v/>
      </c>
      <c r="BH21" s="190" t="str">
        <f t="shared" si="151"/>
        <v/>
      </c>
      <c r="BI21" s="190" t="str">
        <f t="shared" si="151"/>
        <v/>
      </c>
      <c r="BJ21" s="190" t="str">
        <f t="shared" si="151"/>
        <v/>
      </c>
      <c r="BK21" s="190" t="str">
        <f t="shared" si="151"/>
        <v/>
      </c>
      <c r="BL21" s="190" t="str">
        <f t="shared" si="151"/>
        <v/>
      </c>
      <c r="BM21" s="190" t="str">
        <f t="shared" si="151"/>
        <v/>
      </c>
      <c r="BN21" s="190" t="str">
        <f t="shared" si="151"/>
        <v/>
      </c>
      <c r="BO21" s="190" t="str">
        <f t="shared" si="151"/>
        <v/>
      </c>
      <c r="BP21" s="190" t="str">
        <f t="shared" si="151"/>
        <v/>
      </c>
      <c r="BQ21" s="190" t="str">
        <f t="shared" si="151"/>
        <v/>
      </c>
      <c r="BR21" s="190" t="str">
        <f t="shared" si="151"/>
        <v/>
      </c>
      <c r="BS21" s="190" t="str">
        <f t="shared" si="151"/>
        <v/>
      </c>
      <c r="BT21" s="190" t="str">
        <f t="shared" si="151"/>
        <v/>
      </c>
      <c r="BU21" s="190" t="str">
        <f t="shared" si="151"/>
        <v/>
      </c>
      <c r="BV21" s="190" t="str">
        <f t="shared" si="151"/>
        <v/>
      </c>
      <c r="BW21" s="190" t="str">
        <f t="shared" si="151"/>
        <v/>
      </c>
      <c r="BX21" s="190" t="str">
        <f t="shared" si="151"/>
        <v/>
      </c>
      <c r="BY21" s="190" t="str">
        <f t="shared" si="151"/>
        <v/>
      </c>
      <c r="BZ21" s="190" t="str">
        <f t="shared" si="151"/>
        <v/>
      </c>
      <c r="CA21" s="190" t="str">
        <f t="shared" si="151"/>
        <v/>
      </c>
      <c r="CB21" s="190" t="str">
        <f t="shared" si="151"/>
        <v/>
      </c>
      <c r="CC21" s="190" t="str">
        <f t="shared" si="151"/>
        <v/>
      </c>
      <c r="CD21" s="190" t="str">
        <f t="shared" si="151"/>
        <v/>
      </c>
      <c r="CE21" s="190" t="str">
        <f t="shared" si="151"/>
        <v/>
      </c>
      <c r="CF21" s="190" t="str">
        <f t="shared" si="151"/>
        <v/>
      </c>
      <c r="CG21" s="190" t="str">
        <f t="shared" si="151"/>
        <v/>
      </c>
      <c r="CH21" s="190" t="str">
        <f t="shared" si="151"/>
        <v/>
      </c>
      <c r="CI21" s="190" t="str">
        <f t="shared" si="151"/>
        <v/>
      </c>
      <c r="CJ21" s="190" t="str">
        <f t="shared" si="151"/>
        <v/>
      </c>
      <c r="CK21" s="190" t="str">
        <f t="shared" si="151"/>
        <v/>
      </c>
      <c r="CL21" s="190" t="str">
        <f t="shared" si="151"/>
        <v/>
      </c>
      <c r="CM21" s="190" t="str">
        <f t="shared" si="151"/>
        <v/>
      </c>
      <c r="CN21" s="190" t="str">
        <f t="shared" si="151"/>
        <v/>
      </c>
      <c r="CO21" s="190" t="str">
        <f t="shared" si="151"/>
        <v/>
      </c>
      <c r="CP21" s="190" t="str">
        <f t="shared" si="151"/>
        <v/>
      </c>
      <c r="CQ21" s="190" t="str">
        <f t="shared" si="151"/>
        <v/>
      </c>
      <c r="CR21" s="190" t="str">
        <f t="shared" si="151"/>
        <v/>
      </c>
      <c r="CS21" s="190" t="str">
        <f t="shared" si="151"/>
        <v/>
      </c>
      <c r="CT21" s="190" t="str">
        <f t="shared" si="151"/>
        <v/>
      </c>
      <c r="CU21" s="190" t="str">
        <f t="shared" si="151"/>
        <v/>
      </c>
      <c r="CV21" s="190" t="str">
        <f t="shared" si="151"/>
        <v/>
      </c>
      <c r="CW21" s="190" t="str">
        <f t="shared" si="151"/>
        <v/>
      </c>
      <c r="CX21" s="190" t="str">
        <f t="shared" si="151"/>
        <v/>
      </c>
      <c r="CY21" s="190" t="str">
        <f t="shared" si="151"/>
        <v/>
      </c>
      <c r="CZ21" s="190" t="str">
        <f t="shared" ref="CZ21:EH21" si="152">IF(ISNONTEXT($AL21),CY21+$AL21,"")</f>
        <v/>
      </c>
      <c r="DA21" s="190" t="str">
        <f t="shared" si="152"/>
        <v/>
      </c>
      <c r="DB21" s="190" t="str">
        <f t="shared" si="152"/>
        <v/>
      </c>
      <c r="DC21" s="190" t="str">
        <f t="shared" si="152"/>
        <v/>
      </c>
      <c r="DD21" s="190" t="str">
        <f t="shared" si="152"/>
        <v/>
      </c>
      <c r="DE21" s="190" t="str">
        <f t="shared" si="152"/>
        <v/>
      </c>
      <c r="DF21" s="190" t="str">
        <f t="shared" si="152"/>
        <v/>
      </c>
      <c r="DG21" s="190" t="str">
        <f t="shared" si="152"/>
        <v/>
      </c>
      <c r="DH21" s="190" t="str">
        <f t="shared" si="152"/>
        <v/>
      </c>
      <c r="DI21" s="190" t="str">
        <f t="shared" si="152"/>
        <v/>
      </c>
      <c r="DJ21" s="190" t="str">
        <f t="shared" si="152"/>
        <v/>
      </c>
      <c r="DK21" s="190" t="str">
        <f t="shared" si="152"/>
        <v/>
      </c>
      <c r="DL21" s="190" t="str">
        <f t="shared" si="152"/>
        <v/>
      </c>
      <c r="DM21" s="190" t="str">
        <f t="shared" si="152"/>
        <v/>
      </c>
      <c r="DN21" s="190" t="str">
        <f t="shared" si="152"/>
        <v/>
      </c>
      <c r="DO21" s="190" t="str">
        <f t="shared" si="152"/>
        <v/>
      </c>
      <c r="DP21" s="190" t="str">
        <f t="shared" si="152"/>
        <v/>
      </c>
      <c r="DQ21" s="190" t="str">
        <f t="shared" si="152"/>
        <v/>
      </c>
      <c r="DR21" s="190" t="str">
        <f t="shared" si="152"/>
        <v/>
      </c>
      <c r="DS21" s="190" t="str">
        <f t="shared" si="152"/>
        <v/>
      </c>
      <c r="DT21" s="190" t="str">
        <f t="shared" si="152"/>
        <v/>
      </c>
      <c r="DU21" s="190" t="str">
        <f t="shared" si="152"/>
        <v/>
      </c>
      <c r="DV21" s="190" t="str">
        <f t="shared" si="152"/>
        <v/>
      </c>
      <c r="DW21" s="190" t="str">
        <f t="shared" si="152"/>
        <v/>
      </c>
      <c r="DX21" s="190" t="str">
        <f t="shared" si="152"/>
        <v/>
      </c>
      <c r="DY21" s="190" t="str">
        <f t="shared" si="152"/>
        <v/>
      </c>
      <c r="DZ21" s="190" t="str">
        <f t="shared" si="152"/>
        <v/>
      </c>
      <c r="EA21" s="190" t="str">
        <f t="shared" si="152"/>
        <v/>
      </c>
      <c r="EB21" s="190" t="str">
        <f t="shared" si="152"/>
        <v/>
      </c>
      <c r="EC21" s="190" t="str">
        <f t="shared" si="152"/>
        <v/>
      </c>
      <c r="ED21" s="190" t="str">
        <f t="shared" si="152"/>
        <v/>
      </c>
      <c r="EE21" s="190" t="str">
        <f t="shared" si="152"/>
        <v/>
      </c>
      <c r="EF21" s="190" t="str">
        <f t="shared" si="152"/>
        <v/>
      </c>
      <c r="EG21" s="190" t="str">
        <f t="shared" si="152"/>
        <v/>
      </c>
      <c r="EH21" s="190" t="str">
        <f t="shared" si="152"/>
        <v/>
      </c>
      <c r="EI21" s="206" t="str">
        <f t="shared" si="19"/>
        <v/>
      </c>
      <c r="EJ21" s="207" t="e">
        <f t="shared" si="20"/>
        <v>#N/A</v>
      </c>
      <c r="EK21" s="207" t="e">
        <f t="shared" si="21"/>
        <v>#N/A</v>
      </c>
      <c r="EL21" s="207" t="e">
        <f t="shared" si="22"/>
        <v>#N/A</v>
      </c>
      <c r="EM21" s="207" t="e">
        <f t="shared" si="23"/>
        <v>#N/A</v>
      </c>
      <c r="EN21" s="207" t="e">
        <f t="shared" si="24"/>
        <v>#N/A</v>
      </c>
      <c r="EO21" s="207" t="e">
        <f t="shared" si="25"/>
        <v>#N/A</v>
      </c>
      <c r="EP21" s="207" t="e">
        <f t="shared" si="26"/>
        <v>#N/A</v>
      </c>
      <c r="EQ21" s="207" t="e">
        <f t="shared" si="27"/>
        <v>#N/A</v>
      </c>
      <c r="ER21" s="207" t="e">
        <f t="shared" si="28"/>
        <v>#N/A</v>
      </c>
      <c r="ES21" s="207" t="e">
        <f t="shared" si="29"/>
        <v>#N/A</v>
      </c>
      <c r="ET21" s="207" t="e">
        <f t="shared" si="30"/>
        <v>#N/A</v>
      </c>
      <c r="EU21" s="207" t="e">
        <f t="shared" si="31"/>
        <v>#N/A</v>
      </c>
      <c r="EV21" s="207" t="e">
        <f t="shared" si="32"/>
        <v>#N/A</v>
      </c>
      <c r="EW21" s="207" t="e">
        <f t="shared" si="33"/>
        <v>#N/A</v>
      </c>
      <c r="EX21" s="207" t="e">
        <f t="shared" si="34"/>
        <v>#N/A</v>
      </c>
      <c r="EY21" s="207" t="e">
        <f t="shared" si="35"/>
        <v>#N/A</v>
      </c>
      <c r="EZ21" s="207" t="e">
        <f t="shared" si="36"/>
        <v>#N/A</v>
      </c>
      <c r="FA21" s="207" t="e">
        <f t="shared" si="37"/>
        <v>#N/A</v>
      </c>
      <c r="FB21" s="207" t="e">
        <f t="shared" si="38"/>
        <v>#N/A</v>
      </c>
      <c r="FC21" s="207" t="e">
        <f t="shared" si="39"/>
        <v>#N/A</v>
      </c>
      <c r="FD21" s="207" t="e">
        <f t="shared" si="40"/>
        <v>#N/A</v>
      </c>
      <c r="FE21" s="207" t="e">
        <f t="shared" si="41"/>
        <v>#N/A</v>
      </c>
      <c r="FF21" s="207" t="e">
        <f t="shared" si="42"/>
        <v>#N/A</v>
      </c>
      <c r="FG21" s="207" t="e">
        <f t="shared" si="43"/>
        <v>#N/A</v>
      </c>
      <c r="FH21" s="207" t="e">
        <f t="shared" si="44"/>
        <v>#N/A</v>
      </c>
      <c r="FI21" s="207" t="e">
        <f t="shared" si="45"/>
        <v>#N/A</v>
      </c>
      <c r="FJ21" s="207" t="e">
        <f t="shared" si="46"/>
        <v>#N/A</v>
      </c>
      <c r="FK21" s="207" t="e">
        <f t="shared" si="47"/>
        <v>#N/A</v>
      </c>
      <c r="FL21" s="207" t="e">
        <f t="shared" si="48"/>
        <v>#N/A</v>
      </c>
      <c r="FM21" s="207" t="e">
        <f t="shared" si="49"/>
        <v>#N/A</v>
      </c>
      <c r="FN21" s="207" t="e">
        <f t="shared" si="50"/>
        <v>#N/A</v>
      </c>
      <c r="FO21" s="207" t="e">
        <f t="shared" si="51"/>
        <v>#N/A</v>
      </c>
      <c r="FP21" s="207" t="e">
        <f t="shared" si="52"/>
        <v>#N/A</v>
      </c>
      <c r="FQ21" s="207" t="e">
        <f t="shared" si="53"/>
        <v>#N/A</v>
      </c>
      <c r="FR21" s="207" t="e">
        <f t="shared" si="54"/>
        <v>#N/A</v>
      </c>
      <c r="FS21" s="207" t="e">
        <f t="shared" si="55"/>
        <v>#N/A</v>
      </c>
      <c r="FT21" s="207" t="e">
        <f t="shared" si="56"/>
        <v>#N/A</v>
      </c>
      <c r="FU21" s="207" t="e">
        <f t="shared" si="57"/>
        <v>#N/A</v>
      </c>
      <c r="FV21" s="207" t="e">
        <f t="shared" si="58"/>
        <v>#N/A</v>
      </c>
      <c r="FW21" s="207" t="e">
        <f t="shared" si="59"/>
        <v>#N/A</v>
      </c>
      <c r="FX21" s="207" t="e">
        <f t="shared" si="60"/>
        <v>#N/A</v>
      </c>
      <c r="FY21" s="207" t="e">
        <f t="shared" si="61"/>
        <v>#N/A</v>
      </c>
      <c r="FZ21" s="207" t="e">
        <f t="shared" si="62"/>
        <v>#N/A</v>
      </c>
      <c r="GA21" s="207" t="e">
        <f t="shared" si="63"/>
        <v>#N/A</v>
      </c>
      <c r="GB21" s="207" t="e">
        <f t="shared" si="64"/>
        <v>#N/A</v>
      </c>
      <c r="GC21" s="207" t="e">
        <f t="shared" si="65"/>
        <v>#N/A</v>
      </c>
      <c r="GD21" s="207" t="e">
        <f t="shared" si="66"/>
        <v>#N/A</v>
      </c>
      <c r="GE21" s="207" t="e">
        <f t="shared" si="67"/>
        <v>#N/A</v>
      </c>
      <c r="GF21" s="207" t="e">
        <f t="shared" si="68"/>
        <v>#N/A</v>
      </c>
      <c r="GG21" s="207" t="e">
        <f t="shared" si="69"/>
        <v>#N/A</v>
      </c>
      <c r="GH21" s="207" t="e">
        <f t="shared" si="70"/>
        <v>#N/A</v>
      </c>
      <c r="GI21" s="207" t="e">
        <f t="shared" si="71"/>
        <v>#N/A</v>
      </c>
      <c r="GJ21" s="207" t="e">
        <f t="shared" si="72"/>
        <v>#N/A</v>
      </c>
      <c r="GK21" s="207" t="e">
        <f t="shared" si="73"/>
        <v>#N/A</v>
      </c>
      <c r="GL21" s="207" t="e">
        <f t="shared" si="74"/>
        <v>#N/A</v>
      </c>
      <c r="GM21" s="207" t="e">
        <f t="shared" si="75"/>
        <v>#N/A</v>
      </c>
      <c r="GN21" s="207" t="e">
        <f t="shared" si="76"/>
        <v>#N/A</v>
      </c>
      <c r="GO21" s="207" t="e">
        <f t="shared" si="77"/>
        <v>#N/A</v>
      </c>
      <c r="GP21" s="207" t="e">
        <f t="shared" si="78"/>
        <v>#N/A</v>
      </c>
      <c r="GQ21" s="207" t="e">
        <f t="shared" si="79"/>
        <v>#N/A</v>
      </c>
      <c r="GR21" s="207" t="e">
        <f t="shared" si="80"/>
        <v>#N/A</v>
      </c>
      <c r="GS21" s="207" t="e">
        <f t="shared" si="81"/>
        <v>#N/A</v>
      </c>
      <c r="GT21" s="207" t="e">
        <f t="shared" si="82"/>
        <v>#N/A</v>
      </c>
      <c r="GU21" s="207" t="e">
        <f t="shared" si="83"/>
        <v>#N/A</v>
      </c>
      <c r="GV21" s="207" t="e">
        <f t="shared" si="84"/>
        <v>#N/A</v>
      </c>
      <c r="GW21" s="207" t="e">
        <f t="shared" si="85"/>
        <v>#N/A</v>
      </c>
      <c r="GX21" s="207" t="e">
        <f t="shared" si="86"/>
        <v>#N/A</v>
      </c>
      <c r="GY21" s="207" t="e">
        <f t="shared" si="87"/>
        <v>#N/A</v>
      </c>
      <c r="GZ21" s="207" t="e">
        <f t="shared" si="88"/>
        <v>#N/A</v>
      </c>
      <c r="HA21" s="207" t="e">
        <f t="shared" si="89"/>
        <v>#N/A</v>
      </c>
      <c r="HB21" s="207" t="e">
        <f t="shared" si="90"/>
        <v>#N/A</v>
      </c>
      <c r="HC21" s="207" t="e">
        <f t="shared" si="91"/>
        <v>#N/A</v>
      </c>
      <c r="HD21" s="207" t="e">
        <f t="shared" si="92"/>
        <v>#N/A</v>
      </c>
      <c r="HE21" s="207" t="e">
        <f t="shared" si="93"/>
        <v>#N/A</v>
      </c>
      <c r="HF21" s="207" t="e">
        <f t="shared" si="94"/>
        <v>#N/A</v>
      </c>
      <c r="HG21" s="207" t="e">
        <f t="shared" si="95"/>
        <v>#N/A</v>
      </c>
      <c r="HH21" s="207" t="e">
        <f t="shared" si="96"/>
        <v>#N/A</v>
      </c>
      <c r="HI21" s="207" t="e">
        <f t="shared" si="97"/>
        <v>#N/A</v>
      </c>
      <c r="HJ21" s="207" t="e">
        <f t="shared" si="98"/>
        <v>#N/A</v>
      </c>
      <c r="HK21" s="207" t="e">
        <f t="shared" si="99"/>
        <v>#N/A</v>
      </c>
      <c r="HL21" s="207" t="e">
        <f t="shared" si="100"/>
        <v>#N/A</v>
      </c>
      <c r="HM21" s="207" t="e">
        <f t="shared" si="101"/>
        <v>#N/A</v>
      </c>
      <c r="HN21" s="207" t="e">
        <f t="shared" si="102"/>
        <v>#N/A</v>
      </c>
      <c r="HO21" s="207" t="e">
        <f t="shared" si="103"/>
        <v>#N/A</v>
      </c>
      <c r="HP21" s="207" t="e">
        <f t="shared" si="104"/>
        <v>#N/A</v>
      </c>
      <c r="HQ21" s="207" t="e">
        <f t="shared" si="105"/>
        <v>#N/A</v>
      </c>
      <c r="HR21" s="207" t="e">
        <f t="shared" si="106"/>
        <v>#N/A</v>
      </c>
      <c r="HS21" s="207" t="e">
        <f t="shared" si="107"/>
        <v>#N/A</v>
      </c>
      <c r="HT21" s="207" t="e">
        <f t="shared" si="108"/>
        <v>#N/A</v>
      </c>
      <c r="HU21" s="207" t="e">
        <f t="shared" si="109"/>
        <v>#N/A</v>
      </c>
      <c r="HV21" s="207" t="e">
        <f t="shared" si="110"/>
        <v>#N/A</v>
      </c>
      <c r="HW21" s="207" t="e">
        <f t="shared" si="111"/>
        <v>#N/A</v>
      </c>
      <c r="HX21" s="207" t="e">
        <f t="shared" si="112"/>
        <v>#N/A</v>
      </c>
      <c r="HY21" s="207" t="e">
        <f t="shared" si="113"/>
        <v>#N/A</v>
      </c>
      <c r="HZ21" s="207" t="e">
        <f t="shared" si="114"/>
        <v>#N/A</v>
      </c>
      <c r="IA21" s="207" t="e">
        <f t="shared" si="115"/>
        <v>#N/A</v>
      </c>
      <c r="IB21" s="207" t="e">
        <f t="shared" si="116"/>
        <v>#N/A</v>
      </c>
      <c r="IC21" s="207" t="e">
        <f t="shared" si="117"/>
        <v>#N/A</v>
      </c>
      <c r="ID21" s="207" t="e">
        <f t="shared" si="118"/>
        <v>#N/A</v>
      </c>
      <c r="IE21" s="207" t="e">
        <f t="shared" si="119"/>
        <v>#N/A</v>
      </c>
      <c r="IF21" s="207" t="e">
        <f t="shared" si="120"/>
        <v>#N/A</v>
      </c>
    </row>
    <row r="22" spans="1:240" hidden="1" x14ac:dyDescent="0.25">
      <c r="A22" s="22">
        <v>19</v>
      </c>
      <c r="B22" s="144"/>
      <c r="C22" s="135"/>
      <c r="D22" s="110" t="str">
        <f t="shared" si="10"/>
        <v/>
      </c>
      <c r="E22" s="124"/>
      <c r="F22" s="110" t="str">
        <f t="shared" si="11"/>
        <v/>
      </c>
      <c r="G22" s="135"/>
      <c r="H22" s="145"/>
      <c r="I22" s="119" t="str">
        <f t="shared" si="12"/>
        <v/>
      </c>
      <c r="J22" s="23" t="str">
        <f t="shared" si="13"/>
        <v/>
      </c>
      <c r="K22" s="24" t="str">
        <f t="shared" si="14"/>
        <v/>
      </c>
      <c r="L22" s="25" t="str">
        <f>IF(J22="","",IF(OR($J22&lt;Skew!$B$1,$J22=Skew!$B$1),IF($J22&gt;Skew!$C$1,Skew!$A$1,IF($J22&gt;Skew!$C$2,Skew!$A$2,IF($J22&gt;Skew!$C$3,Skew!$A$3,IF($J22&gt;Skew!$C$4,Skew!$A$4,IF($J22&gt;Skew!$C$5,Skew!$A$5,IF($J22&gt;Skew!$C$6,Skew!$A$6,IF($J22&gt;Skew!$C$7,Skew!$A$7,IF($J22&gt;Skew!$C$8,Skew!$A$8,IF($J22&gt;Skew!$C$9,Skew!$A$9,IF($J22&gt;Skew!$C$10,Skew!$A$10,IF($J22&gt;Skew!$C$11,Skew!$A$11,IF($J22&gt;Skew!$C$12,Skew!$A$12,IF($J22&gt;Skew!$C$13,Skew!$A$13,IF($J22&gt;Skew!$C$14,Skew!$A$14,Skew!$A$15)
)))))))))))))))</f>
        <v/>
      </c>
      <c r="M22" s="24" t="str">
        <f>IF(J22="","",MATCH(L22,Skew!$A$1:$A$15,0))</f>
        <v/>
      </c>
      <c r="N22" s="24" t="str">
        <f t="shared" si="0"/>
        <v/>
      </c>
      <c r="O22" s="26"/>
      <c r="P22" s="24" t="str">
        <f>IF(OR(J22="",O22=""),"",MATCH(O22,Confidence!$A$1:$A$10,0))</f>
        <v/>
      </c>
      <c r="Q22" s="27" t="str">
        <f t="shared" si="1"/>
        <v/>
      </c>
      <c r="R22" s="27" t="str">
        <f t="shared" si="2"/>
        <v/>
      </c>
      <c r="S22" s="24"/>
      <c r="T22" s="111" t="str">
        <f t="shared" si="3"/>
        <v/>
      </c>
      <c r="U22" s="111" t="str">
        <f t="shared" si="4"/>
        <v/>
      </c>
      <c r="V22" s="39" t="str">
        <f t="shared" si="5"/>
        <v/>
      </c>
      <c r="W22" s="124"/>
      <c r="X22" s="218" t="str">
        <f>IF(AND(D22&gt;0,E22&gt;0,F22&gt;0,Q22&gt;0,R22&gt;0,W22&gt;0,NOT(O22="")),ABS(VLOOKUP($W$1,VLookups!$A$28:$B$29,2,FALSE)-_xlfn.BETA.DIST(W22,IF(K22="L",R22,Q22),IF(K22="L",Q22,R22),TRUE,D22,F22)),"")</f>
        <v/>
      </c>
      <c r="Y22" s="121" t="str">
        <f>IF(OR($Q22="",$R22=""),"",_xlfn.BETA.INV(ABS(VLOOKUP($W$1,VLookups!$A$28:$B$29,2,FALSE)-Y$3),IF($K22="L",$R22,$Q22),IF($K22="L",$Q22,$R22),$D22,$F22))</f>
        <v/>
      </c>
      <c r="Z22" s="122" t="str">
        <f>IF(OR($Q22="",$R22=""),"",_xlfn.BETA.INV(ABS(VLOOKUP($W$1,VLookups!$A$28:$B$29,2,FALSE)-Z$3),IF($K22="L",$R22,$Q22),IF($K22="L",$Q22,$R22),$D22,$F22))</f>
        <v/>
      </c>
      <c r="AA22" s="121" t="str">
        <f>IF(OR($Q22="",$R22=""),"",_xlfn.BETA.INV(ABS(VLOOKUP($W$1,VLookups!$A$28:$B$29,2,FALSE)-AA$3),IF($K22="L",$R22,$Q22),IF($K22="L",$Q22,$R22),$D22,$F22))</f>
        <v/>
      </c>
      <c r="AB22" s="122" t="str">
        <f>IF(OR($Q22="",$R22=""),"",_xlfn.BETA.INV(ABS(VLOOKUP($W$1,VLookups!$A$28:$B$29,2,FALSE)-AB$3),IF($K22="L",$R22,$Q22),IF($K22="L",$Q22,$R22),$D22,$F22))</f>
        <v/>
      </c>
      <c r="AC22" s="121" t="str">
        <f>IF(OR($Q22="",$R22=""),"",_xlfn.BETA.INV(ABS(VLOOKUP($W$1,VLookups!$A$28:$B$29,2,FALSE)-AC$3),IF($K22="L",$R22,$Q22),IF($K22="L",$Q22,$R22),$D22,$F22))</f>
        <v/>
      </c>
      <c r="AD22" s="122" t="str">
        <f>IF(OR($Q22="",$R22=""),"",_xlfn.BETA.INV(ABS(VLOOKUP($W$1,VLookups!$A$28:$B$29,2,FALSE)-AD$3),IF($K22="L",$R22,$Q22),IF($K22="L",$Q22,$R22),$D22,$F22))</f>
        <v/>
      </c>
      <c r="AE22" s="121" t="str">
        <f>IF(OR($Q22="",$R22=""),"",_xlfn.BETA.INV(ABS(VLOOKUP($W$1,VLookups!$A$28:$B$29,2,FALSE)-AE$3),IF($K22="L",$R22,$Q22),IF($K22="L",$Q22,$R22),$D22,$F22))</f>
        <v/>
      </c>
      <c r="AF22" s="122" t="str">
        <f>IF(OR($Q22="",$R22=""),"",_xlfn.BETA.INV(ABS(VLOOKUP($W$1,VLookups!$A$28:$B$29,2,FALSE)-AF$3),IF($K22="L",$R22,$Q22),IF($K22="L",$Q22,$R22),$D22,$F22))</f>
        <v/>
      </c>
      <c r="AG22" s="121" t="str">
        <f>IF(OR($Q22="",$R22=""),"",_xlfn.BETA.INV(ABS(VLOOKUP($W$1,VLookups!$A$28:$B$29,2,FALSE)-AG$3),IF($K22="L",$R22,$Q22),IF($K22="L",$Q22,$R22),$D22,$F22))</f>
        <v/>
      </c>
      <c r="AH22" s="122" t="str">
        <f>IF(OR($Q22="",$R22=""),"",_xlfn.BETA.INV(ABS(VLOOKUP($W$1,VLookups!$A$28:$B$29,2,FALSE)-AH$3),IF($K22="L",$R22,$Q22),IF($K22="L",$Q22,$R22),$D22,$F22))</f>
        <v/>
      </c>
      <c r="AI22" s="121" t="str">
        <f>IF(OR($Q22="",$R22=""),"",_xlfn.BETA.INV(ABS(VLOOKUP($W$1,VLookups!$A$28:$B$29,2,FALSE)-AI$3),IF($K22="L",$R22,$Q22),IF($K22="L",$Q22,$R22),$D22,$F22))</f>
        <v/>
      </c>
      <c r="AJ22" s="122" t="str">
        <f>IF(OR($Q22="",$R22=""),"",_xlfn.BETA.INV(ABS(VLOOKUP($W$1,VLookups!$A$28:$B$29,2,FALSE)-AJ$3),IF($K22="L",$R22,$Q22),IF($K22="L",$Q22,$R22),$D22,$F22))</f>
        <v/>
      </c>
      <c r="AK22" s="17"/>
      <c r="AL22" s="208" t="str">
        <f t="shared" si="15"/>
        <v/>
      </c>
      <c r="AM22" s="206" t="str">
        <f t="shared" si="16"/>
        <v/>
      </c>
      <c r="AN22" s="190" t="str">
        <f t="shared" ref="AN22:CY22" si="153">IF(ISNONTEXT($AL22),AM22+$AL22,"")</f>
        <v/>
      </c>
      <c r="AO22" s="190" t="str">
        <f t="shared" si="153"/>
        <v/>
      </c>
      <c r="AP22" s="190" t="str">
        <f t="shared" si="153"/>
        <v/>
      </c>
      <c r="AQ22" s="190" t="str">
        <f t="shared" si="153"/>
        <v/>
      </c>
      <c r="AR22" s="190" t="str">
        <f t="shared" si="153"/>
        <v/>
      </c>
      <c r="AS22" s="190" t="str">
        <f t="shared" si="153"/>
        <v/>
      </c>
      <c r="AT22" s="190" t="str">
        <f t="shared" si="153"/>
        <v/>
      </c>
      <c r="AU22" s="190" t="str">
        <f t="shared" si="153"/>
        <v/>
      </c>
      <c r="AV22" s="190" t="str">
        <f t="shared" si="153"/>
        <v/>
      </c>
      <c r="AW22" s="190" t="str">
        <f t="shared" si="153"/>
        <v/>
      </c>
      <c r="AX22" s="190" t="str">
        <f t="shared" si="153"/>
        <v/>
      </c>
      <c r="AY22" s="190" t="str">
        <f t="shared" si="153"/>
        <v/>
      </c>
      <c r="AZ22" s="190" t="str">
        <f t="shared" si="153"/>
        <v/>
      </c>
      <c r="BA22" s="190" t="str">
        <f t="shared" si="153"/>
        <v/>
      </c>
      <c r="BB22" s="190" t="str">
        <f t="shared" si="153"/>
        <v/>
      </c>
      <c r="BC22" s="190" t="str">
        <f t="shared" si="153"/>
        <v/>
      </c>
      <c r="BD22" s="190" t="str">
        <f t="shared" si="153"/>
        <v/>
      </c>
      <c r="BE22" s="190" t="str">
        <f t="shared" si="153"/>
        <v/>
      </c>
      <c r="BF22" s="190" t="str">
        <f t="shared" si="153"/>
        <v/>
      </c>
      <c r="BG22" s="190" t="str">
        <f t="shared" si="153"/>
        <v/>
      </c>
      <c r="BH22" s="190" t="str">
        <f t="shared" si="153"/>
        <v/>
      </c>
      <c r="BI22" s="190" t="str">
        <f t="shared" si="153"/>
        <v/>
      </c>
      <c r="BJ22" s="190" t="str">
        <f t="shared" si="153"/>
        <v/>
      </c>
      <c r="BK22" s="190" t="str">
        <f t="shared" si="153"/>
        <v/>
      </c>
      <c r="BL22" s="190" t="str">
        <f t="shared" si="153"/>
        <v/>
      </c>
      <c r="BM22" s="190" t="str">
        <f t="shared" si="153"/>
        <v/>
      </c>
      <c r="BN22" s="190" t="str">
        <f t="shared" si="153"/>
        <v/>
      </c>
      <c r="BO22" s="190" t="str">
        <f t="shared" si="153"/>
        <v/>
      </c>
      <c r="BP22" s="190" t="str">
        <f t="shared" si="153"/>
        <v/>
      </c>
      <c r="BQ22" s="190" t="str">
        <f t="shared" si="153"/>
        <v/>
      </c>
      <c r="BR22" s="190" t="str">
        <f t="shared" si="153"/>
        <v/>
      </c>
      <c r="BS22" s="190" t="str">
        <f t="shared" si="153"/>
        <v/>
      </c>
      <c r="BT22" s="190" t="str">
        <f t="shared" si="153"/>
        <v/>
      </c>
      <c r="BU22" s="190" t="str">
        <f t="shared" si="153"/>
        <v/>
      </c>
      <c r="BV22" s="190" t="str">
        <f t="shared" si="153"/>
        <v/>
      </c>
      <c r="BW22" s="190" t="str">
        <f t="shared" si="153"/>
        <v/>
      </c>
      <c r="BX22" s="190" t="str">
        <f t="shared" si="153"/>
        <v/>
      </c>
      <c r="BY22" s="190" t="str">
        <f t="shared" si="153"/>
        <v/>
      </c>
      <c r="BZ22" s="190" t="str">
        <f t="shared" si="153"/>
        <v/>
      </c>
      <c r="CA22" s="190" t="str">
        <f t="shared" si="153"/>
        <v/>
      </c>
      <c r="CB22" s="190" t="str">
        <f t="shared" si="153"/>
        <v/>
      </c>
      <c r="CC22" s="190" t="str">
        <f t="shared" si="153"/>
        <v/>
      </c>
      <c r="CD22" s="190" t="str">
        <f t="shared" si="153"/>
        <v/>
      </c>
      <c r="CE22" s="190" t="str">
        <f t="shared" si="153"/>
        <v/>
      </c>
      <c r="CF22" s="190" t="str">
        <f t="shared" si="153"/>
        <v/>
      </c>
      <c r="CG22" s="190" t="str">
        <f t="shared" si="153"/>
        <v/>
      </c>
      <c r="CH22" s="190" t="str">
        <f t="shared" si="153"/>
        <v/>
      </c>
      <c r="CI22" s="190" t="str">
        <f t="shared" si="153"/>
        <v/>
      </c>
      <c r="CJ22" s="190" t="str">
        <f t="shared" si="153"/>
        <v/>
      </c>
      <c r="CK22" s="190" t="str">
        <f t="shared" si="153"/>
        <v/>
      </c>
      <c r="CL22" s="190" t="str">
        <f t="shared" si="153"/>
        <v/>
      </c>
      <c r="CM22" s="190" t="str">
        <f t="shared" si="153"/>
        <v/>
      </c>
      <c r="CN22" s="190" t="str">
        <f t="shared" si="153"/>
        <v/>
      </c>
      <c r="CO22" s="190" t="str">
        <f t="shared" si="153"/>
        <v/>
      </c>
      <c r="CP22" s="190" t="str">
        <f t="shared" si="153"/>
        <v/>
      </c>
      <c r="CQ22" s="190" t="str">
        <f t="shared" si="153"/>
        <v/>
      </c>
      <c r="CR22" s="190" t="str">
        <f t="shared" si="153"/>
        <v/>
      </c>
      <c r="CS22" s="190" t="str">
        <f t="shared" si="153"/>
        <v/>
      </c>
      <c r="CT22" s="190" t="str">
        <f t="shared" si="153"/>
        <v/>
      </c>
      <c r="CU22" s="190" t="str">
        <f t="shared" si="153"/>
        <v/>
      </c>
      <c r="CV22" s="190" t="str">
        <f t="shared" si="153"/>
        <v/>
      </c>
      <c r="CW22" s="190" t="str">
        <f t="shared" si="153"/>
        <v/>
      </c>
      <c r="CX22" s="190" t="str">
        <f t="shared" si="153"/>
        <v/>
      </c>
      <c r="CY22" s="190" t="str">
        <f t="shared" si="153"/>
        <v/>
      </c>
      <c r="CZ22" s="190" t="str">
        <f t="shared" ref="CZ22:EH22" si="154">IF(ISNONTEXT($AL22),CY22+$AL22,"")</f>
        <v/>
      </c>
      <c r="DA22" s="190" t="str">
        <f t="shared" si="154"/>
        <v/>
      </c>
      <c r="DB22" s="190" t="str">
        <f t="shared" si="154"/>
        <v/>
      </c>
      <c r="DC22" s="190" t="str">
        <f t="shared" si="154"/>
        <v/>
      </c>
      <c r="DD22" s="190" t="str">
        <f t="shared" si="154"/>
        <v/>
      </c>
      <c r="DE22" s="190" t="str">
        <f t="shared" si="154"/>
        <v/>
      </c>
      <c r="DF22" s="190" t="str">
        <f t="shared" si="154"/>
        <v/>
      </c>
      <c r="DG22" s="190" t="str">
        <f t="shared" si="154"/>
        <v/>
      </c>
      <c r="DH22" s="190" t="str">
        <f t="shared" si="154"/>
        <v/>
      </c>
      <c r="DI22" s="190" t="str">
        <f t="shared" si="154"/>
        <v/>
      </c>
      <c r="DJ22" s="190" t="str">
        <f t="shared" si="154"/>
        <v/>
      </c>
      <c r="DK22" s="190" t="str">
        <f t="shared" si="154"/>
        <v/>
      </c>
      <c r="DL22" s="190" t="str">
        <f t="shared" si="154"/>
        <v/>
      </c>
      <c r="DM22" s="190" t="str">
        <f t="shared" si="154"/>
        <v/>
      </c>
      <c r="DN22" s="190" t="str">
        <f t="shared" si="154"/>
        <v/>
      </c>
      <c r="DO22" s="190" t="str">
        <f t="shared" si="154"/>
        <v/>
      </c>
      <c r="DP22" s="190" t="str">
        <f t="shared" si="154"/>
        <v/>
      </c>
      <c r="DQ22" s="190" t="str">
        <f t="shared" si="154"/>
        <v/>
      </c>
      <c r="DR22" s="190" t="str">
        <f t="shared" si="154"/>
        <v/>
      </c>
      <c r="DS22" s="190" t="str">
        <f t="shared" si="154"/>
        <v/>
      </c>
      <c r="DT22" s="190" t="str">
        <f t="shared" si="154"/>
        <v/>
      </c>
      <c r="DU22" s="190" t="str">
        <f t="shared" si="154"/>
        <v/>
      </c>
      <c r="DV22" s="190" t="str">
        <f t="shared" si="154"/>
        <v/>
      </c>
      <c r="DW22" s="190" t="str">
        <f t="shared" si="154"/>
        <v/>
      </c>
      <c r="DX22" s="190" t="str">
        <f t="shared" si="154"/>
        <v/>
      </c>
      <c r="DY22" s="190" t="str">
        <f t="shared" si="154"/>
        <v/>
      </c>
      <c r="DZ22" s="190" t="str">
        <f t="shared" si="154"/>
        <v/>
      </c>
      <c r="EA22" s="190" t="str">
        <f t="shared" si="154"/>
        <v/>
      </c>
      <c r="EB22" s="190" t="str">
        <f t="shared" si="154"/>
        <v/>
      </c>
      <c r="EC22" s="190" t="str">
        <f t="shared" si="154"/>
        <v/>
      </c>
      <c r="ED22" s="190" t="str">
        <f t="shared" si="154"/>
        <v/>
      </c>
      <c r="EE22" s="190" t="str">
        <f t="shared" si="154"/>
        <v/>
      </c>
      <c r="EF22" s="190" t="str">
        <f t="shared" si="154"/>
        <v/>
      </c>
      <c r="EG22" s="190" t="str">
        <f t="shared" si="154"/>
        <v/>
      </c>
      <c r="EH22" s="190" t="str">
        <f t="shared" si="154"/>
        <v/>
      </c>
      <c r="EI22" s="206" t="str">
        <f t="shared" si="19"/>
        <v/>
      </c>
      <c r="EJ22" s="207" t="e">
        <f t="shared" si="20"/>
        <v>#N/A</v>
      </c>
      <c r="EK22" s="207" t="e">
        <f t="shared" si="21"/>
        <v>#N/A</v>
      </c>
      <c r="EL22" s="207" t="e">
        <f t="shared" si="22"/>
        <v>#N/A</v>
      </c>
      <c r="EM22" s="207" t="e">
        <f t="shared" si="23"/>
        <v>#N/A</v>
      </c>
      <c r="EN22" s="207" t="e">
        <f t="shared" si="24"/>
        <v>#N/A</v>
      </c>
      <c r="EO22" s="207" t="e">
        <f t="shared" si="25"/>
        <v>#N/A</v>
      </c>
      <c r="EP22" s="207" t="e">
        <f t="shared" si="26"/>
        <v>#N/A</v>
      </c>
      <c r="EQ22" s="207" t="e">
        <f t="shared" si="27"/>
        <v>#N/A</v>
      </c>
      <c r="ER22" s="207" t="e">
        <f t="shared" si="28"/>
        <v>#N/A</v>
      </c>
      <c r="ES22" s="207" t="e">
        <f t="shared" si="29"/>
        <v>#N/A</v>
      </c>
      <c r="ET22" s="207" t="e">
        <f t="shared" si="30"/>
        <v>#N/A</v>
      </c>
      <c r="EU22" s="207" t="e">
        <f t="shared" si="31"/>
        <v>#N/A</v>
      </c>
      <c r="EV22" s="207" t="e">
        <f t="shared" si="32"/>
        <v>#N/A</v>
      </c>
      <c r="EW22" s="207" t="e">
        <f t="shared" si="33"/>
        <v>#N/A</v>
      </c>
      <c r="EX22" s="207" t="e">
        <f t="shared" si="34"/>
        <v>#N/A</v>
      </c>
      <c r="EY22" s="207" t="e">
        <f t="shared" si="35"/>
        <v>#N/A</v>
      </c>
      <c r="EZ22" s="207" t="e">
        <f t="shared" si="36"/>
        <v>#N/A</v>
      </c>
      <c r="FA22" s="207" t="e">
        <f t="shared" si="37"/>
        <v>#N/A</v>
      </c>
      <c r="FB22" s="207" t="e">
        <f t="shared" si="38"/>
        <v>#N/A</v>
      </c>
      <c r="FC22" s="207" t="e">
        <f t="shared" si="39"/>
        <v>#N/A</v>
      </c>
      <c r="FD22" s="207" t="e">
        <f t="shared" si="40"/>
        <v>#N/A</v>
      </c>
      <c r="FE22" s="207" t="e">
        <f t="shared" si="41"/>
        <v>#N/A</v>
      </c>
      <c r="FF22" s="207" t="e">
        <f t="shared" si="42"/>
        <v>#N/A</v>
      </c>
      <c r="FG22" s="207" t="e">
        <f t="shared" si="43"/>
        <v>#N/A</v>
      </c>
      <c r="FH22" s="207" t="e">
        <f t="shared" si="44"/>
        <v>#N/A</v>
      </c>
      <c r="FI22" s="207" t="e">
        <f t="shared" si="45"/>
        <v>#N/A</v>
      </c>
      <c r="FJ22" s="207" t="e">
        <f t="shared" si="46"/>
        <v>#N/A</v>
      </c>
      <c r="FK22" s="207" t="e">
        <f t="shared" si="47"/>
        <v>#N/A</v>
      </c>
      <c r="FL22" s="207" t="e">
        <f t="shared" si="48"/>
        <v>#N/A</v>
      </c>
      <c r="FM22" s="207" t="e">
        <f t="shared" si="49"/>
        <v>#N/A</v>
      </c>
      <c r="FN22" s="207" t="e">
        <f t="shared" si="50"/>
        <v>#N/A</v>
      </c>
      <c r="FO22" s="207" t="e">
        <f t="shared" si="51"/>
        <v>#N/A</v>
      </c>
      <c r="FP22" s="207" t="e">
        <f t="shared" si="52"/>
        <v>#N/A</v>
      </c>
      <c r="FQ22" s="207" t="e">
        <f t="shared" si="53"/>
        <v>#N/A</v>
      </c>
      <c r="FR22" s="207" t="e">
        <f t="shared" si="54"/>
        <v>#N/A</v>
      </c>
      <c r="FS22" s="207" t="e">
        <f t="shared" si="55"/>
        <v>#N/A</v>
      </c>
      <c r="FT22" s="207" t="e">
        <f t="shared" si="56"/>
        <v>#N/A</v>
      </c>
      <c r="FU22" s="207" t="e">
        <f t="shared" si="57"/>
        <v>#N/A</v>
      </c>
      <c r="FV22" s="207" t="e">
        <f t="shared" si="58"/>
        <v>#N/A</v>
      </c>
      <c r="FW22" s="207" t="e">
        <f t="shared" si="59"/>
        <v>#N/A</v>
      </c>
      <c r="FX22" s="207" t="e">
        <f t="shared" si="60"/>
        <v>#N/A</v>
      </c>
      <c r="FY22" s="207" t="e">
        <f t="shared" si="61"/>
        <v>#N/A</v>
      </c>
      <c r="FZ22" s="207" t="e">
        <f t="shared" si="62"/>
        <v>#N/A</v>
      </c>
      <c r="GA22" s="207" t="e">
        <f t="shared" si="63"/>
        <v>#N/A</v>
      </c>
      <c r="GB22" s="207" t="e">
        <f t="shared" si="64"/>
        <v>#N/A</v>
      </c>
      <c r="GC22" s="207" t="e">
        <f t="shared" si="65"/>
        <v>#N/A</v>
      </c>
      <c r="GD22" s="207" t="e">
        <f t="shared" si="66"/>
        <v>#N/A</v>
      </c>
      <c r="GE22" s="207" t="e">
        <f t="shared" si="67"/>
        <v>#N/A</v>
      </c>
      <c r="GF22" s="207" t="e">
        <f t="shared" si="68"/>
        <v>#N/A</v>
      </c>
      <c r="GG22" s="207" t="e">
        <f t="shared" si="69"/>
        <v>#N/A</v>
      </c>
      <c r="GH22" s="207" t="e">
        <f t="shared" si="70"/>
        <v>#N/A</v>
      </c>
      <c r="GI22" s="207" t="e">
        <f t="shared" si="71"/>
        <v>#N/A</v>
      </c>
      <c r="GJ22" s="207" t="e">
        <f t="shared" si="72"/>
        <v>#N/A</v>
      </c>
      <c r="GK22" s="207" t="e">
        <f t="shared" si="73"/>
        <v>#N/A</v>
      </c>
      <c r="GL22" s="207" t="e">
        <f t="shared" si="74"/>
        <v>#N/A</v>
      </c>
      <c r="GM22" s="207" t="e">
        <f t="shared" si="75"/>
        <v>#N/A</v>
      </c>
      <c r="GN22" s="207" t="e">
        <f t="shared" si="76"/>
        <v>#N/A</v>
      </c>
      <c r="GO22" s="207" t="e">
        <f t="shared" si="77"/>
        <v>#N/A</v>
      </c>
      <c r="GP22" s="207" t="e">
        <f t="shared" si="78"/>
        <v>#N/A</v>
      </c>
      <c r="GQ22" s="207" t="e">
        <f t="shared" si="79"/>
        <v>#N/A</v>
      </c>
      <c r="GR22" s="207" t="e">
        <f t="shared" si="80"/>
        <v>#N/A</v>
      </c>
      <c r="GS22" s="207" t="e">
        <f t="shared" si="81"/>
        <v>#N/A</v>
      </c>
      <c r="GT22" s="207" t="e">
        <f t="shared" si="82"/>
        <v>#N/A</v>
      </c>
      <c r="GU22" s="207" t="e">
        <f t="shared" si="83"/>
        <v>#N/A</v>
      </c>
      <c r="GV22" s="207" t="e">
        <f t="shared" si="84"/>
        <v>#N/A</v>
      </c>
      <c r="GW22" s="207" t="e">
        <f t="shared" si="85"/>
        <v>#N/A</v>
      </c>
      <c r="GX22" s="207" t="e">
        <f t="shared" si="86"/>
        <v>#N/A</v>
      </c>
      <c r="GY22" s="207" t="e">
        <f t="shared" si="87"/>
        <v>#N/A</v>
      </c>
      <c r="GZ22" s="207" t="e">
        <f t="shared" si="88"/>
        <v>#N/A</v>
      </c>
      <c r="HA22" s="207" t="e">
        <f t="shared" si="89"/>
        <v>#N/A</v>
      </c>
      <c r="HB22" s="207" t="e">
        <f t="shared" si="90"/>
        <v>#N/A</v>
      </c>
      <c r="HC22" s="207" t="e">
        <f t="shared" si="91"/>
        <v>#N/A</v>
      </c>
      <c r="HD22" s="207" t="e">
        <f t="shared" si="92"/>
        <v>#N/A</v>
      </c>
      <c r="HE22" s="207" t="e">
        <f t="shared" si="93"/>
        <v>#N/A</v>
      </c>
      <c r="HF22" s="207" t="e">
        <f t="shared" si="94"/>
        <v>#N/A</v>
      </c>
      <c r="HG22" s="207" t="e">
        <f t="shared" si="95"/>
        <v>#N/A</v>
      </c>
      <c r="HH22" s="207" t="e">
        <f t="shared" si="96"/>
        <v>#N/A</v>
      </c>
      <c r="HI22" s="207" t="e">
        <f t="shared" si="97"/>
        <v>#N/A</v>
      </c>
      <c r="HJ22" s="207" t="e">
        <f t="shared" si="98"/>
        <v>#N/A</v>
      </c>
      <c r="HK22" s="207" t="e">
        <f t="shared" si="99"/>
        <v>#N/A</v>
      </c>
      <c r="HL22" s="207" t="e">
        <f t="shared" si="100"/>
        <v>#N/A</v>
      </c>
      <c r="HM22" s="207" t="e">
        <f t="shared" si="101"/>
        <v>#N/A</v>
      </c>
      <c r="HN22" s="207" t="e">
        <f t="shared" si="102"/>
        <v>#N/A</v>
      </c>
      <c r="HO22" s="207" t="e">
        <f t="shared" si="103"/>
        <v>#N/A</v>
      </c>
      <c r="HP22" s="207" t="e">
        <f t="shared" si="104"/>
        <v>#N/A</v>
      </c>
      <c r="HQ22" s="207" t="e">
        <f t="shared" si="105"/>
        <v>#N/A</v>
      </c>
      <c r="HR22" s="207" t="e">
        <f t="shared" si="106"/>
        <v>#N/A</v>
      </c>
      <c r="HS22" s="207" t="e">
        <f t="shared" si="107"/>
        <v>#N/A</v>
      </c>
      <c r="HT22" s="207" t="e">
        <f t="shared" si="108"/>
        <v>#N/A</v>
      </c>
      <c r="HU22" s="207" t="e">
        <f t="shared" si="109"/>
        <v>#N/A</v>
      </c>
      <c r="HV22" s="207" t="e">
        <f t="shared" si="110"/>
        <v>#N/A</v>
      </c>
      <c r="HW22" s="207" t="e">
        <f t="shared" si="111"/>
        <v>#N/A</v>
      </c>
      <c r="HX22" s="207" t="e">
        <f t="shared" si="112"/>
        <v>#N/A</v>
      </c>
      <c r="HY22" s="207" t="e">
        <f t="shared" si="113"/>
        <v>#N/A</v>
      </c>
      <c r="HZ22" s="207" t="e">
        <f t="shared" si="114"/>
        <v>#N/A</v>
      </c>
      <c r="IA22" s="207" t="e">
        <f t="shared" si="115"/>
        <v>#N/A</v>
      </c>
      <c r="IB22" s="207" t="e">
        <f t="shared" si="116"/>
        <v>#N/A</v>
      </c>
      <c r="IC22" s="207" t="e">
        <f t="shared" si="117"/>
        <v>#N/A</v>
      </c>
      <c r="ID22" s="207" t="e">
        <f t="shared" si="118"/>
        <v>#N/A</v>
      </c>
      <c r="IE22" s="207" t="e">
        <f t="shared" si="119"/>
        <v>#N/A</v>
      </c>
      <c r="IF22" s="207" t="e">
        <f t="shared" si="120"/>
        <v>#N/A</v>
      </c>
    </row>
    <row r="23" spans="1:240" hidden="1" x14ac:dyDescent="0.25">
      <c r="A23" s="22">
        <v>20</v>
      </c>
      <c r="B23" s="144"/>
      <c r="C23" s="135"/>
      <c r="D23" s="110" t="str">
        <f t="shared" si="10"/>
        <v/>
      </c>
      <c r="E23" s="124"/>
      <c r="F23" s="110" t="str">
        <f t="shared" si="11"/>
        <v/>
      </c>
      <c r="G23" s="135"/>
      <c r="H23" s="145"/>
      <c r="I23" s="119" t="str">
        <f t="shared" si="12"/>
        <v/>
      </c>
      <c r="J23" s="23" t="str">
        <f t="shared" si="13"/>
        <v/>
      </c>
      <c r="K23" s="24" t="str">
        <f t="shared" si="14"/>
        <v/>
      </c>
      <c r="L23" s="25" t="str">
        <f>IF(J23="","",IF(OR($J23&lt;Skew!$B$1,$J23=Skew!$B$1),IF($J23&gt;Skew!$C$1,Skew!$A$1,IF($J23&gt;Skew!$C$2,Skew!$A$2,IF($J23&gt;Skew!$C$3,Skew!$A$3,IF($J23&gt;Skew!$C$4,Skew!$A$4,IF($J23&gt;Skew!$C$5,Skew!$A$5,IF($J23&gt;Skew!$C$6,Skew!$A$6,IF($J23&gt;Skew!$C$7,Skew!$A$7,IF($J23&gt;Skew!$C$8,Skew!$A$8,IF($J23&gt;Skew!$C$9,Skew!$A$9,IF($J23&gt;Skew!$C$10,Skew!$A$10,IF($J23&gt;Skew!$C$11,Skew!$A$11,IF($J23&gt;Skew!$C$12,Skew!$A$12,IF($J23&gt;Skew!$C$13,Skew!$A$13,IF($J23&gt;Skew!$C$14,Skew!$A$14,Skew!$A$15)
)))))))))))))))</f>
        <v/>
      </c>
      <c r="M23" s="24" t="str">
        <f>IF(J23="","",MATCH(L23,Skew!$A$1:$A$15,0))</f>
        <v/>
      </c>
      <c r="N23" s="24" t="str">
        <f t="shared" si="0"/>
        <v/>
      </c>
      <c r="O23" s="26"/>
      <c r="P23" s="24" t="str">
        <f>IF(OR(J23="",O23=""),"",MATCH(O23,Confidence!$A$1:$A$10,0))</f>
        <v/>
      </c>
      <c r="Q23" s="27" t="str">
        <f t="shared" si="1"/>
        <v/>
      </c>
      <c r="R23" s="27" t="str">
        <f t="shared" si="2"/>
        <v/>
      </c>
      <c r="S23" s="24"/>
      <c r="T23" s="111" t="str">
        <f t="shared" si="3"/>
        <v/>
      </c>
      <c r="U23" s="111" t="str">
        <f t="shared" si="4"/>
        <v/>
      </c>
      <c r="V23" s="39" t="str">
        <f t="shared" si="5"/>
        <v/>
      </c>
      <c r="W23" s="124"/>
      <c r="X23" s="218" t="str">
        <f>IF(AND(D23&gt;0,E23&gt;0,F23&gt;0,Q23&gt;0,R23&gt;0,W23&gt;0,NOT(O23="")),ABS(VLOOKUP($W$1,VLookups!$A$28:$B$29,2,FALSE)-_xlfn.BETA.DIST(W23,IF(K23="L",R23,Q23),IF(K23="L",Q23,R23),TRUE,D23,F23)),"")</f>
        <v/>
      </c>
      <c r="Y23" s="121" t="str">
        <f>IF(OR($Q23="",$R23=""),"",_xlfn.BETA.INV(ABS(VLOOKUP($W$1,VLookups!$A$28:$B$29,2,FALSE)-Y$3),IF($K23="L",$R23,$Q23),IF($K23="L",$Q23,$R23),$D23,$F23))</f>
        <v/>
      </c>
      <c r="Z23" s="122" t="str">
        <f>IF(OR($Q23="",$R23=""),"",_xlfn.BETA.INV(ABS(VLOOKUP($W$1,VLookups!$A$28:$B$29,2,FALSE)-Z$3),IF($K23="L",$R23,$Q23),IF($K23="L",$Q23,$R23),$D23,$F23))</f>
        <v/>
      </c>
      <c r="AA23" s="121" t="str">
        <f>IF(OR($Q23="",$R23=""),"",_xlfn.BETA.INV(ABS(VLOOKUP($W$1,VLookups!$A$28:$B$29,2,FALSE)-AA$3),IF($K23="L",$R23,$Q23),IF($K23="L",$Q23,$R23),$D23,$F23))</f>
        <v/>
      </c>
      <c r="AB23" s="122" t="str">
        <f>IF(OR($Q23="",$R23=""),"",_xlfn.BETA.INV(ABS(VLOOKUP($W$1,VLookups!$A$28:$B$29,2,FALSE)-AB$3),IF($K23="L",$R23,$Q23),IF($K23="L",$Q23,$R23),$D23,$F23))</f>
        <v/>
      </c>
      <c r="AC23" s="121" t="str">
        <f>IF(OR($Q23="",$R23=""),"",_xlfn.BETA.INV(ABS(VLOOKUP($W$1,VLookups!$A$28:$B$29,2,FALSE)-AC$3),IF($K23="L",$R23,$Q23),IF($K23="L",$Q23,$R23),$D23,$F23))</f>
        <v/>
      </c>
      <c r="AD23" s="122" t="str">
        <f>IF(OR($Q23="",$R23=""),"",_xlfn.BETA.INV(ABS(VLOOKUP($W$1,VLookups!$A$28:$B$29,2,FALSE)-AD$3),IF($K23="L",$R23,$Q23),IF($K23="L",$Q23,$R23),$D23,$F23))</f>
        <v/>
      </c>
      <c r="AE23" s="121" t="str">
        <f>IF(OR($Q23="",$R23=""),"",_xlfn.BETA.INV(ABS(VLOOKUP($W$1,VLookups!$A$28:$B$29,2,FALSE)-AE$3),IF($K23="L",$R23,$Q23),IF($K23="L",$Q23,$R23),$D23,$F23))</f>
        <v/>
      </c>
      <c r="AF23" s="122" t="str">
        <f>IF(OR($Q23="",$R23=""),"",_xlfn.BETA.INV(ABS(VLOOKUP($W$1,VLookups!$A$28:$B$29,2,FALSE)-AF$3),IF($K23="L",$R23,$Q23),IF($K23="L",$Q23,$R23),$D23,$F23))</f>
        <v/>
      </c>
      <c r="AG23" s="121" t="str">
        <f>IF(OR($Q23="",$R23=""),"",_xlfn.BETA.INV(ABS(VLOOKUP($W$1,VLookups!$A$28:$B$29,2,FALSE)-AG$3),IF($K23="L",$R23,$Q23),IF($K23="L",$Q23,$R23),$D23,$F23))</f>
        <v/>
      </c>
      <c r="AH23" s="122" t="str">
        <f>IF(OR($Q23="",$R23=""),"",_xlfn.BETA.INV(ABS(VLOOKUP($W$1,VLookups!$A$28:$B$29,2,FALSE)-AH$3),IF($K23="L",$R23,$Q23),IF($K23="L",$Q23,$R23),$D23,$F23))</f>
        <v/>
      </c>
      <c r="AI23" s="121" t="str">
        <f>IF(OR($Q23="",$R23=""),"",_xlfn.BETA.INV(ABS(VLOOKUP($W$1,VLookups!$A$28:$B$29,2,FALSE)-AI$3),IF($K23="L",$R23,$Q23),IF($K23="L",$Q23,$R23),$D23,$F23))</f>
        <v/>
      </c>
      <c r="AJ23" s="122" t="str">
        <f>IF(OR($Q23="",$R23=""),"",_xlfn.BETA.INV(ABS(VLOOKUP($W$1,VLookups!$A$28:$B$29,2,FALSE)-AJ$3),IF($K23="L",$R23,$Q23),IF($K23="L",$Q23,$R23),$D23,$F23))</f>
        <v/>
      </c>
      <c r="AK23" s="17"/>
      <c r="AL23" s="208" t="str">
        <f t="shared" si="15"/>
        <v/>
      </c>
      <c r="AM23" s="206" t="str">
        <f t="shared" si="16"/>
        <v/>
      </c>
      <c r="AN23" s="190" t="str">
        <f t="shared" ref="AN23:CY23" si="155">IF(ISNONTEXT($AL23),AM23+$AL23,"")</f>
        <v/>
      </c>
      <c r="AO23" s="190" t="str">
        <f t="shared" si="155"/>
        <v/>
      </c>
      <c r="AP23" s="190" t="str">
        <f t="shared" si="155"/>
        <v/>
      </c>
      <c r="AQ23" s="190" t="str">
        <f t="shared" si="155"/>
        <v/>
      </c>
      <c r="AR23" s="190" t="str">
        <f t="shared" si="155"/>
        <v/>
      </c>
      <c r="AS23" s="190" t="str">
        <f t="shared" si="155"/>
        <v/>
      </c>
      <c r="AT23" s="190" t="str">
        <f t="shared" si="155"/>
        <v/>
      </c>
      <c r="AU23" s="190" t="str">
        <f t="shared" si="155"/>
        <v/>
      </c>
      <c r="AV23" s="190" t="str">
        <f t="shared" si="155"/>
        <v/>
      </c>
      <c r="AW23" s="190" t="str">
        <f t="shared" si="155"/>
        <v/>
      </c>
      <c r="AX23" s="190" t="str">
        <f t="shared" si="155"/>
        <v/>
      </c>
      <c r="AY23" s="190" t="str">
        <f t="shared" si="155"/>
        <v/>
      </c>
      <c r="AZ23" s="190" t="str">
        <f t="shared" si="155"/>
        <v/>
      </c>
      <c r="BA23" s="190" t="str">
        <f t="shared" si="155"/>
        <v/>
      </c>
      <c r="BB23" s="190" t="str">
        <f t="shared" si="155"/>
        <v/>
      </c>
      <c r="BC23" s="190" t="str">
        <f t="shared" si="155"/>
        <v/>
      </c>
      <c r="BD23" s="190" t="str">
        <f t="shared" si="155"/>
        <v/>
      </c>
      <c r="BE23" s="190" t="str">
        <f t="shared" si="155"/>
        <v/>
      </c>
      <c r="BF23" s="190" t="str">
        <f t="shared" si="155"/>
        <v/>
      </c>
      <c r="BG23" s="190" t="str">
        <f t="shared" si="155"/>
        <v/>
      </c>
      <c r="BH23" s="190" t="str">
        <f t="shared" si="155"/>
        <v/>
      </c>
      <c r="BI23" s="190" t="str">
        <f t="shared" si="155"/>
        <v/>
      </c>
      <c r="BJ23" s="190" t="str">
        <f t="shared" si="155"/>
        <v/>
      </c>
      <c r="BK23" s="190" t="str">
        <f t="shared" si="155"/>
        <v/>
      </c>
      <c r="BL23" s="190" t="str">
        <f t="shared" si="155"/>
        <v/>
      </c>
      <c r="BM23" s="190" t="str">
        <f t="shared" si="155"/>
        <v/>
      </c>
      <c r="BN23" s="190" t="str">
        <f t="shared" si="155"/>
        <v/>
      </c>
      <c r="BO23" s="190" t="str">
        <f t="shared" si="155"/>
        <v/>
      </c>
      <c r="BP23" s="190" t="str">
        <f t="shared" si="155"/>
        <v/>
      </c>
      <c r="BQ23" s="190" t="str">
        <f t="shared" si="155"/>
        <v/>
      </c>
      <c r="BR23" s="190" t="str">
        <f t="shared" si="155"/>
        <v/>
      </c>
      <c r="BS23" s="190" t="str">
        <f t="shared" si="155"/>
        <v/>
      </c>
      <c r="BT23" s="190" t="str">
        <f t="shared" si="155"/>
        <v/>
      </c>
      <c r="BU23" s="190" t="str">
        <f t="shared" si="155"/>
        <v/>
      </c>
      <c r="BV23" s="190" t="str">
        <f t="shared" si="155"/>
        <v/>
      </c>
      <c r="BW23" s="190" t="str">
        <f t="shared" si="155"/>
        <v/>
      </c>
      <c r="BX23" s="190" t="str">
        <f t="shared" si="155"/>
        <v/>
      </c>
      <c r="BY23" s="190" t="str">
        <f t="shared" si="155"/>
        <v/>
      </c>
      <c r="BZ23" s="190" t="str">
        <f t="shared" si="155"/>
        <v/>
      </c>
      <c r="CA23" s="190" t="str">
        <f t="shared" si="155"/>
        <v/>
      </c>
      <c r="CB23" s="190" t="str">
        <f t="shared" si="155"/>
        <v/>
      </c>
      <c r="CC23" s="190" t="str">
        <f t="shared" si="155"/>
        <v/>
      </c>
      <c r="CD23" s="190" t="str">
        <f t="shared" si="155"/>
        <v/>
      </c>
      <c r="CE23" s="190" t="str">
        <f t="shared" si="155"/>
        <v/>
      </c>
      <c r="CF23" s="190" t="str">
        <f t="shared" si="155"/>
        <v/>
      </c>
      <c r="CG23" s="190" t="str">
        <f t="shared" si="155"/>
        <v/>
      </c>
      <c r="CH23" s="190" t="str">
        <f t="shared" si="155"/>
        <v/>
      </c>
      <c r="CI23" s="190" t="str">
        <f t="shared" si="155"/>
        <v/>
      </c>
      <c r="CJ23" s="190" t="str">
        <f t="shared" si="155"/>
        <v/>
      </c>
      <c r="CK23" s="190" t="str">
        <f t="shared" si="155"/>
        <v/>
      </c>
      <c r="CL23" s="190" t="str">
        <f t="shared" si="155"/>
        <v/>
      </c>
      <c r="CM23" s="190" t="str">
        <f t="shared" si="155"/>
        <v/>
      </c>
      <c r="CN23" s="190" t="str">
        <f t="shared" si="155"/>
        <v/>
      </c>
      <c r="CO23" s="190" t="str">
        <f t="shared" si="155"/>
        <v/>
      </c>
      <c r="CP23" s="190" t="str">
        <f t="shared" si="155"/>
        <v/>
      </c>
      <c r="CQ23" s="190" t="str">
        <f t="shared" si="155"/>
        <v/>
      </c>
      <c r="CR23" s="190" t="str">
        <f t="shared" si="155"/>
        <v/>
      </c>
      <c r="CS23" s="190" t="str">
        <f t="shared" si="155"/>
        <v/>
      </c>
      <c r="CT23" s="190" t="str">
        <f t="shared" si="155"/>
        <v/>
      </c>
      <c r="CU23" s="190" t="str">
        <f t="shared" si="155"/>
        <v/>
      </c>
      <c r="CV23" s="190" t="str">
        <f t="shared" si="155"/>
        <v/>
      </c>
      <c r="CW23" s="190" t="str">
        <f t="shared" si="155"/>
        <v/>
      </c>
      <c r="CX23" s="190" t="str">
        <f t="shared" si="155"/>
        <v/>
      </c>
      <c r="CY23" s="190" t="str">
        <f t="shared" si="155"/>
        <v/>
      </c>
      <c r="CZ23" s="190" t="str">
        <f t="shared" ref="CZ23:EH23" si="156">IF(ISNONTEXT($AL23),CY23+$AL23,"")</f>
        <v/>
      </c>
      <c r="DA23" s="190" t="str">
        <f t="shared" si="156"/>
        <v/>
      </c>
      <c r="DB23" s="190" t="str">
        <f t="shared" si="156"/>
        <v/>
      </c>
      <c r="DC23" s="190" t="str">
        <f t="shared" si="156"/>
        <v/>
      </c>
      <c r="DD23" s="190" t="str">
        <f t="shared" si="156"/>
        <v/>
      </c>
      <c r="DE23" s="190" t="str">
        <f t="shared" si="156"/>
        <v/>
      </c>
      <c r="DF23" s="190" t="str">
        <f t="shared" si="156"/>
        <v/>
      </c>
      <c r="DG23" s="190" t="str">
        <f t="shared" si="156"/>
        <v/>
      </c>
      <c r="DH23" s="190" t="str">
        <f t="shared" si="156"/>
        <v/>
      </c>
      <c r="DI23" s="190" t="str">
        <f t="shared" si="156"/>
        <v/>
      </c>
      <c r="DJ23" s="190" t="str">
        <f t="shared" si="156"/>
        <v/>
      </c>
      <c r="DK23" s="190" t="str">
        <f t="shared" si="156"/>
        <v/>
      </c>
      <c r="DL23" s="190" t="str">
        <f t="shared" si="156"/>
        <v/>
      </c>
      <c r="DM23" s="190" t="str">
        <f t="shared" si="156"/>
        <v/>
      </c>
      <c r="DN23" s="190" t="str">
        <f t="shared" si="156"/>
        <v/>
      </c>
      <c r="DO23" s="190" t="str">
        <f t="shared" si="156"/>
        <v/>
      </c>
      <c r="DP23" s="190" t="str">
        <f t="shared" si="156"/>
        <v/>
      </c>
      <c r="DQ23" s="190" t="str">
        <f t="shared" si="156"/>
        <v/>
      </c>
      <c r="DR23" s="190" t="str">
        <f t="shared" si="156"/>
        <v/>
      </c>
      <c r="DS23" s="190" t="str">
        <f t="shared" si="156"/>
        <v/>
      </c>
      <c r="DT23" s="190" t="str">
        <f t="shared" si="156"/>
        <v/>
      </c>
      <c r="DU23" s="190" t="str">
        <f t="shared" si="156"/>
        <v/>
      </c>
      <c r="DV23" s="190" t="str">
        <f t="shared" si="156"/>
        <v/>
      </c>
      <c r="DW23" s="190" t="str">
        <f t="shared" si="156"/>
        <v/>
      </c>
      <c r="DX23" s="190" t="str">
        <f t="shared" si="156"/>
        <v/>
      </c>
      <c r="DY23" s="190" t="str">
        <f t="shared" si="156"/>
        <v/>
      </c>
      <c r="DZ23" s="190" t="str">
        <f t="shared" si="156"/>
        <v/>
      </c>
      <c r="EA23" s="190" t="str">
        <f t="shared" si="156"/>
        <v/>
      </c>
      <c r="EB23" s="190" t="str">
        <f t="shared" si="156"/>
        <v/>
      </c>
      <c r="EC23" s="190" t="str">
        <f t="shared" si="156"/>
        <v/>
      </c>
      <c r="ED23" s="190" t="str">
        <f t="shared" si="156"/>
        <v/>
      </c>
      <c r="EE23" s="190" t="str">
        <f t="shared" si="156"/>
        <v/>
      </c>
      <c r="EF23" s="190" t="str">
        <f t="shared" si="156"/>
        <v/>
      </c>
      <c r="EG23" s="190" t="str">
        <f t="shared" si="156"/>
        <v/>
      </c>
      <c r="EH23" s="190" t="str">
        <f t="shared" si="156"/>
        <v/>
      </c>
      <c r="EI23" s="206" t="str">
        <f t="shared" si="19"/>
        <v/>
      </c>
      <c r="EJ23" s="207" t="e">
        <f t="shared" si="20"/>
        <v>#N/A</v>
      </c>
      <c r="EK23" s="207" t="e">
        <f t="shared" si="21"/>
        <v>#N/A</v>
      </c>
      <c r="EL23" s="207" t="e">
        <f t="shared" si="22"/>
        <v>#N/A</v>
      </c>
      <c r="EM23" s="207" t="e">
        <f t="shared" si="23"/>
        <v>#N/A</v>
      </c>
      <c r="EN23" s="207" t="e">
        <f t="shared" si="24"/>
        <v>#N/A</v>
      </c>
      <c r="EO23" s="207" t="e">
        <f t="shared" si="25"/>
        <v>#N/A</v>
      </c>
      <c r="EP23" s="207" t="e">
        <f t="shared" si="26"/>
        <v>#N/A</v>
      </c>
      <c r="EQ23" s="207" t="e">
        <f t="shared" si="27"/>
        <v>#N/A</v>
      </c>
      <c r="ER23" s="207" t="e">
        <f t="shared" si="28"/>
        <v>#N/A</v>
      </c>
      <c r="ES23" s="207" t="e">
        <f t="shared" si="29"/>
        <v>#N/A</v>
      </c>
      <c r="ET23" s="207" t="e">
        <f t="shared" si="30"/>
        <v>#N/A</v>
      </c>
      <c r="EU23" s="207" t="e">
        <f t="shared" si="31"/>
        <v>#N/A</v>
      </c>
      <c r="EV23" s="207" t="e">
        <f t="shared" si="32"/>
        <v>#N/A</v>
      </c>
      <c r="EW23" s="207" t="e">
        <f t="shared" si="33"/>
        <v>#N/A</v>
      </c>
      <c r="EX23" s="207" t="e">
        <f t="shared" si="34"/>
        <v>#N/A</v>
      </c>
      <c r="EY23" s="207" t="e">
        <f t="shared" si="35"/>
        <v>#N/A</v>
      </c>
      <c r="EZ23" s="207" t="e">
        <f t="shared" si="36"/>
        <v>#N/A</v>
      </c>
      <c r="FA23" s="207" t="e">
        <f t="shared" si="37"/>
        <v>#N/A</v>
      </c>
      <c r="FB23" s="207" t="e">
        <f t="shared" si="38"/>
        <v>#N/A</v>
      </c>
      <c r="FC23" s="207" t="e">
        <f t="shared" si="39"/>
        <v>#N/A</v>
      </c>
      <c r="FD23" s="207" t="e">
        <f t="shared" si="40"/>
        <v>#N/A</v>
      </c>
      <c r="FE23" s="207" t="e">
        <f t="shared" si="41"/>
        <v>#N/A</v>
      </c>
      <c r="FF23" s="207" t="e">
        <f t="shared" si="42"/>
        <v>#N/A</v>
      </c>
      <c r="FG23" s="207" t="e">
        <f t="shared" si="43"/>
        <v>#N/A</v>
      </c>
      <c r="FH23" s="207" t="e">
        <f t="shared" si="44"/>
        <v>#N/A</v>
      </c>
      <c r="FI23" s="207" t="e">
        <f t="shared" si="45"/>
        <v>#N/A</v>
      </c>
      <c r="FJ23" s="207" t="e">
        <f t="shared" si="46"/>
        <v>#N/A</v>
      </c>
      <c r="FK23" s="207" t="e">
        <f t="shared" si="47"/>
        <v>#N/A</v>
      </c>
      <c r="FL23" s="207" t="e">
        <f t="shared" si="48"/>
        <v>#N/A</v>
      </c>
      <c r="FM23" s="207" t="e">
        <f t="shared" si="49"/>
        <v>#N/A</v>
      </c>
      <c r="FN23" s="207" t="e">
        <f t="shared" si="50"/>
        <v>#N/A</v>
      </c>
      <c r="FO23" s="207" t="e">
        <f t="shared" si="51"/>
        <v>#N/A</v>
      </c>
      <c r="FP23" s="207" t="e">
        <f t="shared" si="52"/>
        <v>#N/A</v>
      </c>
      <c r="FQ23" s="207" t="e">
        <f t="shared" si="53"/>
        <v>#N/A</v>
      </c>
      <c r="FR23" s="207" t="e">
        <f t="shared" si="54"/>
        <v>#N/A</v>
      </c>
      <c r="FS23" s="207" t="e">
        <f t="shared" si="55"/>
        <v>#N/A</v>
      </c>
      <c r="FT23" s="207" t="e">
        <f t="shared" si="56"/>
        <v>#N/A</v>
      </c>
      <c r="FU23" s="207" t="e">
        <f t="shared" si="57"/>
        <v>#N/A</v>
      </c>
      <c r="FV23" s="207" t="e">
        <f t="shared" si="58"/>
        <v>#N/A</v>
      </c>
      <c r="FW23" s="207" t="e">
        <f t="shared" si="59"/>
        <v>#N/A</v>
      </c>
      <c r="FX23" s="207" t="e">
        <f t="shared" si="60"/>
        <v>#N/A</v>
      </c>
      <c r="FY23" s="207" t="e">
        <f t="shared" si="61"/>
        <v>#N/A</v>
      </c>
      <c r="FZ23" s="207" t="e">
        <f t="shared" si="62"/>
        <v>#N/A</v>
      </c>
      <c r="GA23" s="207" t="e">
        <f t="shared" si="63"/>
        <v>#N/A</v>
      </c>
      <c r="GB23" s="207" t="e">
        <f t="shared" si="64"/>
        <v>#N/A</v>
      </c>
      <c r="GC23" s="207" t="e">
        <f t="shared" si="65"/>
        <v>#N/A</v>
      </c>
      <c r="GD23" s="207" t="e">
        <f t="shared" si="66"/>
        <v>#N/A</v>
      </c>
      <c r="GE23" s="207" t="e">
        <f t="shared" si="67"/>
        <v>#N/A</v>
      </c>
      <c r="GF23" s="207" t="e">
        <f t="shared" si="68"/>
        <v>#N/A</v>
      </c>
      <c r="GG23" s="207" t="e">
        <f t="shared" si="69"/>
        <v>#N/A</v>
      </c>
      <c r="GH23" s="207" t="e">
        <f t="shared" si="70"/>
        <v>#N/A</v>
      </c>
      <c r="GI23" s="207" t="e">
        <f t="shared" si="71"/>
        <v>#N/A</v>
      </c>
      <c r="GJ23" s="207" t="e">
        <f t="shared" si="72"/>
        <v>#N/A</v>
      </c>
      <c r="GK23" s="207" t="e">
        <f t="shared" si="73"/>
        <v>#N/A</v>
      </c>
      <c r="GL23" s="207" t="e">
        <f t="shared" si="74"/>
        <v>#N/A</v>
      </c>
      <c r="GM23" s="207" t="e">
        <f t="shared" si="75"/>
        <v>#N/A</v>
      </c>
      <c r="GN23" s="207" t="e">
        <f t="shared" si="76"/>
        <v>#N/A</v>
      </c>
      <c r="GO23" s="207" t="e">
        <f t="shared" si="77"/>
        <v>#N/A</v>
      </c>
      <c r="GP23" s="207" t="e">
        <f t="shared" si="78"/>
        <v>#N/A</v>
      </c>
      <c r="GQ23" s="207" t="e">
        <f t="shared" si="79"/>
        <v>#N/A</v>
      </c>
      <c r="GR23" s="207" t="e">
        <f t="shared" si="80"/>
        <v>#N/A</v>
      </c>
      <c r="GS23" s="207" t="e">
        <f t="shared" si="81"/>
        <v>#N/A</v>
      </c>
      <c r="GT23" s="207" t="e">
        <f t="shared" si="82"/>
        <v>#N/A</v>
      </c>
      <c r="GU23" s="207" t="e">
        <f t="shared" si="83"/>
        <v>#N/A</v>
      </c>
      <c r="GV23" s="207" t="e">
        <f t="shared" si="84"/>
        <v>#N/A</v>
      </c>
      <c r="GW23" s="207" t="e">
        <f t="shared" si="85"/>
        <v>#N/A</v>
      </c>
      <c r="GX23" s="207" t="e">
        <f t="shared" si="86"/>
        <v>#N/A</v>
      </c>
      <c r="GY23" s="207" t="e">
        <f t="shared" si="87"/>
        <v>#N/A</v>
      </c>
      <c r="GZ23" s="207" t="e">
        <f t="shared" si="88"/>
        <v>#N/A</v>
      </c>
      <c r="HA23" s="207" t="e">
        <f t="shared" si="89"/>
        <v>#N/A</v>
      </c>
      <c r="HB23" s="207" t="e">
        <f t="shared" si="90"/>
        <v>#N/A</v>
      </c>
      <c r="HC23" s="207" t="e">
        <f t="shared" si="91"/>
        <v>#N/A</v>
      </c>
      <c r="HD23" s="207" t="e">
        <f t="shared" si="92"/>
        <v>#N/A</v>
      </c>
      <c r="HE23" s="207" t="e">
        <f t="shared" si="93"/>
        <v>#N/A</v>
      </c>
      <c r="HF23" s="207" t="e">
        <f t="shared" si="94"/>
        <v>#N/A</v>
      </c>
      <c r="HG23" s="207" t="e">
        <f t="shared" si="95"/>
        <v>#N/A</v>
      </c>
      <c r="HH23" s="207" t="e">
        <f t="shared" si="96"/>
        <v>#N/A</v>
      </c>
      <c r="HI23" s="207" t="e">
        <f t="shared" si="97"/>
        <v>#N/A</v>
      </c>
      <c r="HJ23" s="207" t="e">
        <f t="shared" si="98"/>
        <v>#N/A</v>
      </c>
      <c r="HK23" s="207" t="e">
        <f t="shared" si="99"/>
        <v>#N/A</v>
      </c>
      <c r="HL23" s="207" t="e">
        <f t="shared" si="100"/>
        <v>#N/A</v>
      </c>
      <c r="HM23" s="207" t="e">
        <f t="shared" si="101"/>
        <v>#N/A</v>
      </c>
      <c r="HN23" s="207" t="e">
        <f t="shared" si="102"/>
        <v>#N/A</v>
      </c>
      <c r="HO23" s="207" t="e">
        <f t="shared" si="103"/>
        <v>#N/A</v>
      </c>
      <c r="HP23" s="207" t="e">
        <f t="shared" si="104"/>
        <v>#N/A</v>
      </c>
      <c r="HQ23" s="207" t="e">
        <f t="shared" si="105"/>
        <v>#N/A</v>
      </c>
      <c r="HR23" s="207" t="e">
        <f t="shared" si="106"/>
        <v>#N/A</v>
      </c>
      <c r="HS23" s="207" t="e">
        <f t="shared" si="107"/>
        <v>#N/A</v>
      </c>
      <c r="HT23" s="207" t="e">
        <f t="shared" si="108"/>
        <v>#N/A</v>
      </c>
      <c r="HU23" s="207" t="e">
        <f t="shared" si="109"/>
        <v>#N/A</v>
      </c>
      <c r="HV23" s="207" t="e">
        <f t="shared" si="110"/>
        <v>#N/A</v>
      </c>
      <c r="HW23" s="207" t="e">
        <f t="shared" si="111"/>
        <v>#N/A</v>
      </c>
      <c r="HX23" s="207" t="e">
        <f t="shared" si="112"/>
        <v>#N/A</v>
      </c>
      <c r="HY23" s="207" t="e">
        <f t="shared" si="113"/>
        <v>#N/A</v>
      </c>
      <c r="HZ23" s="207" t="e">
        <f t="shared" si="114"/>
        <v>#N/A</v>
      </c>
      <c r="IA23" s="207" t="e">
        <f t="shared" si="115"/>
        <v>#N/A</v>
      </c>
      <c r="IB23" s="207" t="e">
        <f t="shared" si="116"/>
        <v>#N/A</v>
      </c>
      <c r="IC23" s="207" t="e">
        <f t="shared" si="117"/>
        <v>#N/A</v>
      </c>
      <c r="ID23" s="207" t="e">
        <f t="shared" si="118"/>
        <v>#N/A</v>
      </c>
      <c r="IE23" s="207" t="e">
        <f t="shared" si="119"/>
        <v>#N/A</v>
      </c>
      <c r="IF23" s="207" t="e">
        <f t="shared" si="120"/>
        <v>#N/A</v>
      </c>
    </row>
    <row r="24" spans="1:240" hidden="1" x14ac:dyDescent="0.25">
      <c r="A24" s="22">
        <v>21</v>
      </c>
      <c r="B24" s="144"/>
      <c r="C24" s="135"/>
      <c r="D24" s="110" t="str">
        <f t="shared" si="10"/>
        <v/>
      </c>
      <c r="E24" s="124"/>
      <c r="F24" s="110" t="str">
        <f t="shared" si="11"/>
        <v/>
      </c>
      <c r="G24" s="135"/>
      <c r="H24" s="145"/>
      <c r="I24" s="119" t="str">
        <f t="shared" si="12"/>
        <v/>
      </c>
      <c r="J24" s="23" t="str">
        <f t="shared" si="13"/>
        <v/>
      </c>
      <c r="K24" s="24" t="str">
        <f t="shared" si="14"/>
        <v/>
      </c>
      <c r="L24" s="25" t="str">
        <f>IF(J24="","",IF(OR($J24&lt;Skew!$B$1,$J24=Skew!$B$1),IF($J24&gt;Skew!$C$1,Skew!$A$1,IF($J24&gt;Skew!$C$2,Skew!$A$2,IF($J24&gt;Skew!$C$3,Skew!$A$3,IF($J24&gt;Skew!$C$4,Skew!$A$4,IF($J24&gt;Skew!$C$5,Skew!$A$5,IF($J24&gt;Skew!$C$6,Skew!$A$6,IF($J24&gt;Skew!$C$7,Skew!$A$7,IF($J24&gt;Skew!$C$8,Skew!$A$8,IF($J24&gt;Skew!$C$9,Skew!$A$9,IF($J24&gt;Skew!$C$10,Skew!$A$10,IF($J24&gt;Skew!$C$11,Skew!$A$11,IF($J24&gt;Skew!$C$12,Skew!$A$12,IF($J24&gt;Skew!$C$13,Skew!$A$13,IF($J24&gt;Skew!$C$14,Skew!$A$14,Skew!$A$15)
)))))))))))))))</f>
        <v/>
      </c>
      <c r="M24" s="24" t="str">
        <f>IF(J24="","",MATCH(L24,Skew!$A$1:$A$15,0))</f>
        <v/>
      </c>
      <c r="N24" s="24" t="str">
        <f t="shared" si="0"/>
        <v/>
      </c>
      <c r="O24" s="26"/>
      <c r="P24" s="24" t="str">
        <f>IF(OR(J24="",O24=""),"",MATCH(O24,Confidence!$A$1:$A$10,0))</f>
        <v/>
      </c>
      <c r="Q24" s="27" t="str">
        <f t="shared" si="1"/>
        <v/>
      </c>
      <c r="R24" s="27" t="str">
        <f t="shared" si="2"/>
        <v/>
      </c>
      <c r="S24" s="24"/>
      <c r="T24" s="111" t="str">
        <f t="shared" si="3"/>
        <v/>
      </c>
      <c r="U24" s="111" t="str">
        <f t="shared" si="4"/>
        <v/>
      </c>
      <c r="V24" s="39" t="str">
        <f t="shared" si="5"/>
        <v/>
      </c>
      <c r="W24" s="124"/>
      <c r="X24" s="218" t="str">
        <f>IF(AND(D24&gt;0,E24&gt;0,F24&gt;0,Q24&gt;0,R24&gt;0,W24&gt;0,NOT(O24="")),ABS(VLOOKUP($W$1,VLookups!$A$28:$B$29,2,FALSE)-_xlfn.BETA.DIST(W24,IF(K24="L",R24,Q24),IF(K24="L",Q24,R24),TRUE,D24,F24)),"")</f>
        <v/>
      </c>
      <c r="Y24" s="121" t="str">
        <f>IF(OR($Q24="",$R24=""),"",_xlfn.BETA.INV(ABS(VLOOKUP($W$1,VLookups!$A$28:$B$29,2,FALSE)-Y$3),IF($K24="L",$R24,$Q24),IF($K24="L",$Q24,$R24),$D24,$F24))</f>
        <v/>
      </c>
      <c r="Z24" s="122" t="str">
        <f>IF(OR($Q24="",$R24=""),"",_xlfn.BETA.INV(ABS(VLOOKUP($W$1,VLookups!$A$28:$B$29,2,FALSE)-Z$3),IF($K24="L",$R24,$Q24),IF($K24="L",$Q24,$R24),$D24,$F24))</f>
        <v/>
      </c>
      <c r="AA24" s="121" t="str">
        <f>IF(OR($Q24="",$R24=""),"",_xlfn.BETA.INV(ABS(VLOOKUP($W$1,VLookups!$A$28:$B$29,2,FALSE)-AA$3),IF($K24="L",$R24,$Q24),IF($K24="L",$Q24,$R24),$D24,$F24))</f>
        <v/>
      </c>
      <c r="AB24" s="122" t="str">
        <f>IF(OR($Q24="",$R24=""),"",_xlfn.BETA.INV(ABS(VLOOKUP($W$1,VLookups!$A$28:$B$29,2,FALSE)-AB$3),IF($K24="L",$R24,$Q24),IF($K24="L",$Q24,$R24),$D24,$F24))</f>
        <v/>
      </c>
      <c r="AC24" s="121" t="str">
        <f>IF(OR($Q24="",$R24=""),"",_xlfn.BETA.INV(ABS(VLOOKUP($W$1,VLookups!$A$28:$B$29,2,FALSE)-AC$3),IF($K24="L",$R24,$Q24),IF($K24="L",$Q24,$R24),$D24,$F24))</f>
        <v/>
      </c>
      <c r="AD24" s="122" t="str">
        <f>IF(OR($Q24="",$R24=""),"",_xlfn.BETA.INV(ABS(VLOOKUP($W$1,VLookups!$A$28:$B$29,2,FALSE)-AD$3),IF($K24="L",$R24,$Q24),IF($K24="L",$Q24,$R24),$D24,$F24))</f>
        <v/>
      </c>
      <c r="AE24" s="121" t="str">
        <f>IF(OR($Q24="",$R24=""),"",_xlfn.BETA.INV(ABS(VLOOKUP($W$1,VLookups!$A$28:$B$29,2,FALSE)-AE$3),IF($K24="L",$R24,$Q24),IF($K24="L",$Q24,$R24),$D24,$F24))</f>
        <v/>
      </c>
      <c r="AF24" s="122" t="str">
        <f>IF(OR($Q24="",$R24=""),"",_xlfn.BETA.INV(ABS(VLOOKUP($W$1,VLookups!$A$28:$B$29,2,FALSE)-AF$3),IF($K24="L",$R24,$Q24),IF($K24="L",$Q24,$R24),$D24,$F24))</f>
        <v/>
      </c>
      <c r="AG24" s="121" t="str">
        <f>IF(OR($Q24="",$R24=""),"",_xlfn.BETA.INV(ABS(VLOOKUP($W$1,VLookups!$A$28:$B$29,2,FALSE)-AG$3),IF($K24="L",$R24,$Q24),IF($K24="L",$Q24,$R24),$D24,$F24))</f>
        <v/>
      </c>
      <c r="AH24" s="122" t="str">
        <f>IF(OR($Q24="",$R24=""),"",_xlfn.BETA.INV(ABS(VLOOKUP($W$1,VLookups!$A$28:$B$29,2,FALSE)-AH$3),IF($K24="L",$R24,$Q24),IF($K24="L",$Q24,$R24),$D24,$F24))</f>
        <v/>
      </c>
      <c r="AI24" s="121" t="str">
        <f>IF(OR($Q24="",$R24=""),"",_xlfn.BETA.INV(ABS(VLOOKUP($W$1,VLookups!$A$28:$B$29,2,FALSE)-AI$3),IF($K24="L",$R24,$Q24),IF($K24="L",$Q24,$R24),$D24,$F24))</f>
        <v/>
      </c>
      <c r="AJ24" s="122" t="str">
        <f>IF(OR($Q24="",$R24=""),"",_xlfn.BETA.INV(ABS(VLOOKUP($W$1,VLookups!$A$28:$B$29,2,FALSE)-AJ$3),IF($K24="L",$R24,$Q24),IF($K24="L",$Q24,$R24),$D24,$F24))</f>
        <v/>
      </c>
      <c r="AK24" s="17"/>
      <c r="AL24" s="208" t="str">
        <f t="shared" si="15"/>
        <v/>
      </c>
      <c r="AM24" s="206" t="str">
        <f t="shared" si="16"/>
        <v/>
      </c>
      <c r="AN24" s="190" t="str">
        <f t="shared" ref="AN24:CY24" si="157">IF(ISNONTEXT($AL24),AM24+$AL24,"")</f>
        <v/>
      </c>
      <c r="AO24" s="190" t="str">
        <f t="shared" si="157"/>
        <v/>
      </c>
      <c r="AP24" s="190" t="str">
        <f t="shared" si="157"/>
        <v/>
      </c>
      <c r="AQ24" s="190" t="str">
        <f t="shared" si="157"/>
        <v/>
      </c>
      <c r="AR24" s="190" t="str">
        <f t="shared" si="157"/>
        <v/>
      </c>
      <c r="AS24" s="190" t="str">
        <f t="shared" si="157"/>
        <v/>
      </c>
      <c r="AT24" s="190" t="str">
        <f t="shared" si="157"/>
        <v/>
      </c>
      <c r="AU24" s="190" t="str">
        <f t="shared" si="157"/>
        <v/>
      </c>
      <c r="AV24" s="190" t="str">
        <f t="shared" si="157"/>
        <v/>
      </c>
      <c r="AW24" s="190" t="str">
        <f t="shared" si="157"/>
        <v/>
      </c>
      <c r="AX24" s="190" t="str">
        <f t="shared" si="157"/>
        <v/>
      </c>
      <c r="AY24" s="190" t="str">
        <f t="shared" si="157"/>
        <v/>
      </c>
      <c r="AZ24" s="190" t="str">
        <f t="shared" si="157"/>
        <v/>
      </c>
      <c r="BA24" s="190" t="str">
        <f t="shared" si="157"/>
        <v/>
      </c>
      <c r="BB24" s="190" t="str">
        <f t="shared" si="157"/>
        <v/>
      </c>
      <c r="BC24" s="190" t="str">
        <f t="shared" si="157"/>
        <v/>
      </c>
      <c r="BD24" s="190" t="str">
        <f t="shared" si="157"/>
        <v/>
      </c>
      <c r="BE24" s="190" t="str">
        <f t="shared" si="157"/>
        <v/>
      </c>
      <c r="BF24" s="190" t="str">
        <f t="shared" si="157"/>
        <v/>
      </c>
      <c r="BG24" s="190" t="str">
        <f t="shared" si="157"/>
        <v/>
      </c>
      <c r="BH24" s="190" t="str">
        <f t="shared" si="157"/>
        <v/>
      </c>
      <c r="BI24" s="190" t="str">
        <f t="shared" si="157"/>
        <v/>
      </c>
      <c r="BJ24" s="190" t="str">
        <f t="shared" si="157"/>
        <v/>
      </c>
      <c r="BK24" s="190" t="str">
        <f t="shared" si="157"/>
        <v/>
      </c>
      <c r="BL24" s="190" t="str">
        <f t="shared" si="157"/>
        <v/>
      </c>
      <c r="BM24" s="190" t="str">
        <f t="shared" si="157"/>
        <v/>
      </c>
      <c r="BN24" s="190" t="str">
        <f t="shared" si="157"/>
        <v/>
      </c>
      <c r="BO24" s="190" t="str">
        <f t="shared" si="157"/>
        <v/>
      </c>
      <c r="BP24" s="190" t="str">
        <f t="shared" si="157"/>
        <v/>
      </c>
      <c r="BQ24" s="190" t="str">
        <f t="shared" si="157"/>
        <v/>
      </c>
      <c r="BR24" s="190" t="str">
        <f t="shared" si="157"/>
        <v/>
      </c>
      <c r="BS24" s="190" t="str">
        <f t="shared" si="157"/>
        <v/>
      </c>
      <c r="BT24" s="190" t="str">
        <f t="shared" si="157"/>
        <v/>
      </c>
      <c r="BU24" s="190" t="str">
        <f t="shared" si="157"/>
        <v/>
      </c>
      <c r="BV24" s="190" t="str">
        <f t="shared" si="157"/>
        <v/>
      </c>
      <c r="BW24" s="190" t="str">
        <f t="shared" si="157"/>
        <v/>
      </c>
      <c r="BX24" s="190" t="str">
        <f t="shared" si="157"/>
        <v/>
      </c>
      <c r="BY24" s="190" t="str">
        <f t="shared" si="157"/>
        <v/>
      </c>
      <c r="BZ24" s="190" t="str">
        <f t="shared" si="157"/>
        <v/>
      </c>
      <c r="CA24" s="190" t="str">
        <f t="shared" si="157"/>
        <v/>
      </c>
      <c r="CB24" s="190" t="str">
        <f t="shared" si="157"/>
        <v/>
      </c>
      <c r="CC24" s="190" t="str">
        <f t="shared" si="157"/>
        <v/>
      </c>
      <c r="CD24" s="190" t="str">
        <f t="shared" si="157"/>
        <v/>
      </c>
      <c r="CE24" s="190" t="str">
        <f t="shared" si="157"/>
        <v/>
      </c>
      <c r="CF24" s="190" t="str">
        <f t="shared" si="157"/>
        <v/>
      </c>
      <c r="CG24" s="190" t="str">
        <f t="shared" si="157"/>
        <v/>
      </c>
      <c r="CH24" s="190" t="str">
        <f t="shared" si="157"/>
        <v/>
      </c>
      <c r="CI24" s="190" t="str">
        <f t="shared" si="157"/>
        <v/>
      </c>
      <c r="CJ24" s="190" t="str">
        <f t="shared" si="157"/>
        <v/>
      </c>
      <c r="CK24" s="190" t="str">
        <f t="shared" si="157"/>
        <v/>
      </c>
      <c r="CL24" s="190" t="str">
        <f t="shared" si="157"/>
        <v/>
      </c>
      <c r="CM24" s="190" t="str">
        <f t="shared" si="157"/>
        <v/>
      </c>
      <c r="CN24" s="190" t="str">
        <f t="shared" si="157"/>
        <v/>
      </c>
      <c r="CO24" s="190" t="str">
        <f t="shared" si="157"/>
        <v/>
      </c>
      <c r="CP24" s="190" t="str">
        <f t="shared" si="157"/>
        <v/>
      </c>
      <c r="CQ24" s="190" t="str">
        <f t="shared" si="157"/>
        <v/>
      </c>
      <c r="CR24" s="190" t="str">
        <f t="shared" si="157"/>
        <v/>
      </c>
      <c r="CS24" s="190" t="str">
        <f t="shared" si="157"/>
        <v/>
      </c>
      <c r="CT24" s="190" t="str">
        <f t="shared" si="157"/>
        <v/>
      </c>
      <c r="CU24" s="190" t="str">
        <f t="shared" si="157"/>
        <v/>
      </c>
      <c r="CV24" s="190" t="str">
        <f t="shared" si="157"/>
        <v/>
      </c>
      <c r="CW24" s="190" t="str">
        <f t="shared" si="157"/>
        <v/>
      </c>
      <c r="CX24" s="190" t="str">
        <f t="shared" si="157"/>
        <v/>
      </c>
      <c r="CY24" s="190" t="str">
        <f t="shared" si="157"/>
        <v/>
      </c>
      <c r="CZ24" s="190" t="str">
        <f t="shared" ref="CZ24:EH24" si="158">IF(ISNONTEXT($AL24),CY24+$AL24,"")</f>
        <v/>
      </c>
      <c r="DA24" s="190" t="str">
        <f t="shared" si="158"/>
        <v/>
      </c>
      <c r="DB24" s="190" t="str">
        <f t="shared" si="158"/>
        <v/>
      </c>
      <c r="DC24" s="190" t="str">
        <f t="shared" si="158"/>
        <v/>
      </c>
      <c r="DD24" s="190" t="str">
        <f t="shared" si="158"/>
        <v/>
      </c>
      <c r="DE24" s="190" t="str">
        <f t="shared" si="158"/>
        <v/>
      </c>
      <c r="DF24" s="190" t="str">
        <f t="shared" si="158"/>
        <v/>
      </c>
      <c r="DG24" s="190" t="str">
        <f t="shared" si="158"/>
        <v/>
      </c>
      <c r="DH24" s="190" t="str">
        <f t="shared" si="158"/>
        <v/>
      </c>
      <c r="DI24" s="190" t="str">
        <f t="shared" si="158"/>
        <v/>
      </c>
      <c r="DJ24" s="190" t="str">
        <f t="shared" si="158"/>
        <v/>
      </c>
      <c r="DK24" s="190" t="str">
        <f t="shared" si="158"/>
        <v/>
      </c>
      <c r="DL24" s="190" t="str">
        <f t="shared" si="158"/>
        <v/>
      </c>
      <c r="DM24" s="190" t="str">
        <f t="shared" si="158"/>
        <v/>
      </c>
      <c r="DN24" s="190" t="str">
        <f t="shared" si="158"/>
        <v/>
      </c>
      <c r="DO24" s="190" t="str">
        <f t="shared" si="158"/>
        <v/>
      </c>
      <c r="DP24" s="190" t="str">
        <f t="shared" si="158"/>
        <v/>
      </c>
      <c r="DQ24" s="190" t="str">
        <f t="shared" si="158"/>
        <v/>
      </c>
      <c r="DR24" s="190" t="str">
        <f t="shared" si="158"/>
        <v/>
      </c>
      <c r="DS24" s="190" t="str">
        <f t="shared" si="158"/>
        <v/>
      </c>
      <c r="DT24" s="190" t="str">
        <f t="shared" si="158"/>
        <v/>
      </c>
      <c r="DU24" s="190" t="str">
        <f t="shared" si="158"/>
        <v/>
      </c>
      <c r="DV24" s="190" t="str">
        <f t="shared" si="158"/>
        <v/>
      </c>
      <c r="DW24" s="190" t="str">
        <f t="shared" si="158"/>
        <v/>
      </c>
      <c r="DX24" s="190" t="str">
        <f t="shared" si="158"/>
        <v/>
      </c>
      <c r="DY24" s="190" t="str">
        <f t="shared" si="158"/>
        <v/>
      </c>
      <c r="DZ24" s="190" t="str">
        <f t="shared" si="158"/>
        <v/>
      </c>
      <c r="EA24" s="190" t="str">
        <f t="shared" si="158"/>
        <v/>
      </c>
      <c r="EB24" s="190" t="str">
        <f t="shared" si="158"/>
        <v/>
      </c>
      <c r="EC24" s="190" t="str">
        <f t="shared" si="158"/>
        <v/>
      </c>
      <c r="ED24" s="190" t="str">
        <f t="shared" si="158"/>
        <v/>
      </c>
      <c r="EE24" s="190" t="str">
        <f t="shared" si="158"/>
        <v/>
      </c>
      <c r="EF24" s="190" t="str">
        <f t="shared" si="158"/>
        <v/>
      </c>
      <c r="EG24" s="190" t="str">
        <f t="shared" si="158"/>
        <v/>
      </c>
      <c r="EH24" s="190" t="str">
        <f t="shared" si="158"/>
        <v/>
      </c>
      <c r="EI24" s="206" t="str">
        <f t="shared" si="19"/>
        <v/>
      </c>
      <c r="EJ24" s="207" t="e">
        <f t="shared" si="20"/>
        <v>#N/A</v>
      </c>
      <c r="EK24" s="207" t="e">
        <f t="shared" si="21"/>
        <v>#N/A</v>
      </c>
      <c r="EL24" s="207" t="e">
        <f t="shared" si="22"/>
        <v>#N/A</v>
      </c>
      <c r="EM24" s="207" t="e">
        <f t="shared" si="23"/>
        <v>#N/A</v>
      </c>
      <c r="EN24" s="207" t="e">
        <f t="shared" si="24"/>
        <v>#N/A</v>
      </c>
      <c r="EO24" s="207" t="e">
        <f t="shared" si="25"/>
        <v>#N/A</v>
      </c>
      <c r="EP24" s="207" t="e">
        <f t="shared" si="26"/>
        <v>#N/A</v>
      </c>
      <c r="EQ24" s="207" t="e">
        <f t="shared" si="27"/>
        <v>#N/A</v>
      </c>
      <c r="ER24" s="207" t="e">
        <f t="shared" si="28"/>
        <v>#N/A</v>
      </c>
      <c r="ES24" s="207" t="e">
        <f t="shared" si="29"/>
        <v>#N/A</v>
      </c>
      <c r="ET24" s="207" t="e">
        <f t="shared" si="30"/>
        <v>#N/A</v>
      </c>
      <c r="EU24" s="207" t="e">
        <f t="shared" si="31"/>
        <v>#N/A</v>
      </c>
      <c r="EV24" s="207" t="e">
        <f t="shared" si="32"/>
        <v>#N/A</v>
      </c>
      <c r="EW24" s="207" t="e">
        <f t="shared" si="33"/>
        <v>#N/A</v>
      </c>
      <c r="EX24" s="207" t="e">
        <f t="shared" si="34"/>
        <v>#N/A</v>
      </c>
      <c r="EY24" s="207" t="e">
        <f t="shared" si="35"/>
        <v>#N/A</v>
      </c>
      <c r="EZ24" s="207" t="e">
        <f t="shared" si="36"/>
        <v>#N/A</v>
      </c>
      <c r="FA24" s="207" t="e">
        <f t="shared" si="37"/>
        <v>#N/A</v>
      </c>
      <c r="FB24" s="207" t="e">
        <f t="shared" si="38"/>
        <v>#N/A</v>
      </c>
      <c r="FC24" s="207" t="e">
        <f t="shared" si="39"/>
        <v>#N/A</v>
      </c>
      <c r="FD24" s="207" t="e">
        <f t="shared" si="40"/>
        <v>#N/A</v>
      </c>
      <c r="FE24" s="207" t="e">
        <f t="shared" si="41"/>
        <v>#N/A</v>
      </c>
      <c r="FF24" s="207" t="e">
        <f t="shared" si="42"/>
        <v>#N/A</v>
      </c>
      <c r="FG24" s="207" t="e">
        <f t="shared" si="43"/>
        <v>#N/A</v>
      </c>
      <c r="FH24" s="207" t="e">
        <f t="shared" si="44"/>
        <v>#N/A</v>
      </c>
      <c r="FI24" s="207" t="e">
        <f t="shared" si="45"/>
        <v>#N/A</v>
      </c>
      <c r="FJ24" s="207" t="e">
        <f t="shared" si="46"/>
        <v>#N/A</v>
      </c>
      <c r="FK24" s="207" t="e">
        <f t="shared" si="47"/>
        <v>#N/A</v>
      </c>
      <c r="FL24" s="207" t="e">
        <f t="shared" si="48"/>
        <v>#N/A</v>
      </c>
      <c r="FM24" s="207" t="e">
        <f t="shared" si="49"/>
        <v>#N/A</v>
      </c>
      <c r="FN24" s="207" t="e">
        <f t="shared" si="50"/>
        <v>#N/A</v>
      </c>
      <c r="FO24" s="207" t="e">
        <f t="shared" si="51"/>
        <v>#N/A</v>
      </c>
      <c r="FP24" s="207" t="e">
        <f t="shared" si="52"/>
        <v>#N/A</v>
      </c>
      <c r="FQ24" s="207" t="e">
        <f t="shared" si="53"/>
        <v>#N/A</v>
      </c>
      <c r="FR24" s="207" t="e">
        <f t="shared" si="54"/>
        <v>#N/A</v>
      </c>
      <c r="FS24" s="207" t="e">
        <f t="shared" si="55"/>
        <v>#N/A</v>
      </c>
      <c r="FT24" s="207" t="e">
        <f t="shared" si="56"/>
        <v>#N/A</v>
      </c>
      <c r="FU24" s="207" t="e">
        <f t="shared" si="57"/>
        <v>#N/A</v>
      </c>
      <c r="FV24" s="207" t="e">
        <f t="shared" si="58"/>
        <v>#N/A</v>
      </c>
      <c r="FW24" s="207" t="e">
        <f t="shared" si="59"/>
        <v>#N/A</v>
      </c>
      <c r="FX24" s="207" t="e">
        <f t="shared" si="60"/>
        <v>#N/A</v>
      </c>
      <c r="FY24" s="207" t="e">
        <f t="shared" si="61"/>
        <v>#N/A</v>
      </c>
      <c r="FZ24" s="207" t="e">
        <f t="shared" si="62"/>
        <v>#N/A</v>
      </c>
      <c r="GA24" s="207" t="e">
        <f t="shared" si="63"/>
        <v>#N/A</v>
      </c>
      <c r="GB24" s="207" t="e">
        <f t="shared" si="64"/>
        <v>#N/A</v>
      </c>
      <c r="GC24" s="207" t="e">
        <f t="shared" si="65"/>
        <v>#N/A</v>
      </c>
      <c r="GD24" s="207" t="e">
        <f t="shared" si="66"/>
        <v>#N/A</v>
      </c>
      <c r="GE24" s="207" t="e">
        <f t="shared" si="67"/>
        <v>#N/A</v>
      </c>
      <c r="GF24" s="207" t="e">
        <f t="shared" si="68"/>
        <v>#N/A</v>
      </c>
      <c r="GG24" s="207" t="e">
        <f t="shared" si="69"/>
        <v>#N/A</v>
      </c>
      <c r="GH24" s="207" t="e">
        <f t="shared" si="70"/>
        <v>#N/A</v>
      </c>
      <c r="GI24" s="207" t="e">
        <f t="shared" si="71"/>
        <v>#N/A</v>
      </c>
      <c r="GJ24" s="207" t="e">
        <f t="shared" si="72"/>
        <v>#N/A</v>
      </c>
      <c r="GK24" s="207" t="e">
        <f t="shared" si="73"/>
        <v>#N/A</v>
      </c>
      <c r="GL24" s="207" t="e">
        <f t="shared" si="74"/>
        <v>#N/A</v>
      </c>
      <c r="GM24" s="207" t="e">
        <f t="shared" si="75"/>
        <v>#N/A</v>
      </c>
      <c r="GN24" s="207" t="e">
        <f t="shared" si="76"/>
        <v>#N/A</v>
      </c>
      <c r="GO24" s="207" t="e">
        <f t="shared" si="77"/>
        <v>#N/A</v>
      </c>
      <c r="GP24" s="207" t="e">
        <f t="shared" si="78"/>
        <v>#N/A</v>
      </c>
      <c r="GQ24" s="207" t="e">
        <f t="shared" si="79"/>
        <v>#N/A</v>
      </c>
      <c r="GR24" s="207" t="e">
        <f t="shared" si="80"/>
        <v>#N/A</v>
      </c>
      <c r="GS24" s="207" t="e">
        <f t="shared" si="81"/>
        <v>#N/A</v>
      </c>
      <c r="GT24" s="207" t="e">
        <f t="shared" si="82"/>
        <v>#N/A</v>
      </c>
      <c r="GU24" s="207" t="e">
        <f t="shared" si="83"/>
        <v>#N/A</v>
      </c>
      <c r="GV24" s="207" t="e">
        <f t="shared" si="84"/>
        <v>#N/A</v>
      </c>
      <c r="GW24" s="207" t="e">
        <f t="shared" si="85"/>
        <v>#N/A</v>
      </c>
      <c r="GX24" s="207" t="e">
        <f t="shared" si="86"/>
        <v>#N/A</v>
      </c>
      <c r="GY24" s="207" t="e">
        <f t="shared" si="87"/>
        <v>#N/A</v>
      </c>
      <c r="GZ24" s="207" t="e">
        <f t="shared" si="88"/>
        <v>#N/A</v>
      </c>
      <c r="HA24" s="207" t="e">
        <f t="shared" si="89"/>
        <v>#N/A</v>
      </c>
      <c r="HB24" s="207" t="e">
        <f t="shared" si="90"/>
        <v>#N/A</v>
      </c>
      <c r="HC24" s="207" t="e">
        <f t="shared" si="91"/>
        <v>#N/A</v>
      </c>
      <c r="HD24" s="207" t="e">
        <f t="shared" si="92"/>
        <v>#N/A</v>
      </c>
      <c r="HE24" s="207" t="e">
        <f t="shared" si="93"/>
        <v>#N/A</v>
      </c>
      <c r="HF24" s="207" t="e">
        <f t="shared" si="94"/>
        <v>#N/A</v>
      </c>
      <c r="HG24" s="207" t="e">
        <f t="shared" si="95"/>
        <v>#N/A</v>
      </c>
      <c r="HH24" s="207" t="e">
        <f t="shared" si="96"/>
        <v>#N/A</v>
      </c>
      <c r="HI24" s="207" t="e">
        <f t="shared" si="97"/>
        <v>#N/A</v>
      </c>
      <c r="HJ24" s="207" t="e">
        <f t="shared" si="98"/>
        <v>#N/A</v>
      </c>
      <c r="HK24" s="207" t="e">
        <f t="shared" si="99"/>
        <v>#N/A</v>
      </c>
      <c r="HL24" s="207" t="e">
        <f t="shared" si="100"/>
        <v>#N/A</v>
      </c>
      <c r="HM24" s="207" t="e">
        <f t="shared" si="101"/>
        <v>#N/A</v>
      </c>
      <c r="HN24" s="207" t="e">
        <f t="shared" si="102"/>
        <v>#N/A</v>
      </c>
      <c r="HO24" s="207" t="e">
        <f t="shared" si="103"/>
        <v>#N/A</v>
      </c>
      <c r="HP24" s="207" t="e">
        <f t="shared" si="104"/>
        <v>#N/A</v>
      </c>
      <c r="HQ24" s="207" t="e">
        <f t="shared" si="105"/>
        <v>#N/A</v>
      </c>
      <c r="HR24" s="207" t="e">
        <f t="shared" si="106"/>
        <v>#N/A</v>
      </c>
      <c r="HS24" s="207" t="e">
        <f t="shared" si="107"/>
        <v>#N/A</v>
      </c>
      <c r="HT24" s="207" t="e">
        <f t="shared" si="108"/>
        <v>#N/A</v>
      </c>
      <c r="HU24" s="207" t="e">
        <f t="shared" si="109"/>
        <v>#N/A</v>
      </c>
      <c r="HV24" s="207" t="e">
        <f t="shared" si="110"/>
        <v>#N/A</v>
      </c>
      <c r="HW24" s="207" t="e">
        <f t="shared" si="111"/>
        <v>#N/A</v>
      </c>
      <c r="HX24" s="207" t="e">
        <f t="shared" si="112"/>
        <v>#N/A</v>
      </c>
      <c r="HY24" s="207" t="e">
        <f t="shared" si="113"/>
        <v>#N/A</v>
      </c>
      <c r="HZ24" s="207" t="e">
        <f t="shared" si="114"/>
        <v>#N/A</v>
      </c>
      <c r="IA24" s="207" t="e">
        <f t="shared" si="115"/>
        <v>#N/A</v>
      </c>
      <c r="IB24" s="207" t="e">
        <f t="shared" si="116"/>
        <v>#N/A</v>
      </c>
      <c r="IC24" s="207" t="e">
        <f t="shared" si="117"/>
        <v>#N/A</v>
      </c>
      <c r="ID24" s="207" t="e">
        <f t="shared" si="118"/>
        <v>#N/A</v>
      </c>
      <c r="IE24" s="207" t="e">
        <f t="shared" si="119"/>
        <v>#N/A</v>
      </c>
      <c r="IF24" s="207" t="e">
        <f t="shared" si="120"/>
        <v>#N/A</v>
      </c>
    </row>
    <row r="25" spans="1:240" hidden="1" x14ac:dyDescent="0.25">
      <c r="A25" s="22">
        <v>22</v>
      </c>
      <c r="B25" s="144"/>
      <c r="C25" s="135"/>
      <c r="D25" s="110" t="str">
        <f t="shared" si="10"/>
        <v/>
      </c>
      <c r="E25" s="124"/>
      <c r="F25" s="110" t="str">
        <f t="shared" si="11"/>
        <v/>
      </c>
      <c r="G25" s="135"/>
      <c r="H25" s="145"/>
      <c r="I25" s="119" t="str">
        <f t="shared" si="12"/>
        <v/>
      </c>
      <c r="J25" s="23" t="str">
        <f t="shared" si="13"/>
        <v/>
      </c>
      <c r="K25" s="24" t="str">
        <f t="shared" si="14"/>
        <v/>
      </c>
      <c r="L25" s="25" t="str">
        <f>IF(J25="","",IF(OR($J25&lt;Skew!$B$1,$J25=Skew!$B$1),IF($J25&gt;Skew!$C$1,Skew!$A$1,IF($J25&gt;Skew!$C$2,Skew!$A$2,IF($J25&gt;Skew!$C$3,Skew!$A$3,IF($J25&gt;Skew!$C$4,Skew!$A$4,IF($J25&gt;Skew!$C$5,Skew!$A$5,IF($J25&gt;Skew!$C$6,Skew!$A$6,IF($J25&gt;Skew!$C$7,Skew!$A$7,IF($J25&gt;Skew!$C$8,Skew!$A$8,IF($J25&gt;Skew!$C$9,Skew!$A$9,IF($J25&gt;Skew!$C$10,Skew!$A$10,IF($J25&gt;Skew!$C$11,Skew!$A$11,IF($J25&gt;Skew!$C$12,Skew!$A$12,IF($J25&gt;Skew!$C$13,Skew!$A$13,IF($J25&gt;Skew!$C$14,Skew!$A$14,Skew!$A$15)
)))))))))))))))</f>
        <v/>
      </c>
      <c r="M25" s="24" t="str">
        <f>IF(J25="","",MATCH(L25,Skew!$A$1:$A$15,0))</f>
        <v/>
      </c>
      <c r="N25" s="24" t="str">
        <f t="shared" si="0"/>
        <v/>
      </c>
      <c r="O25" s="26"/>
      <c r="P25" s="24" t="str">
        <f>IF(OR(J25="",O25=""),"",MATCH(O25,Confidence!$A$1:$A$10,0))</f>
        <v/>
      </c>
      <c r="Q25" s="27" t="str">
        <f t="shared" si="1"/>
        <v/>
      </c>
      <c r="R25" s="27" t="str">
        <f t="shared" si="2"/>
        <v/>
      </c>
      <c r="S25" s="24"/>
      <c r="T25" s="111" t="str">
        <f t="shared" si="3"/>
        <v/>
      </c>
      <c r="U25" s="111" t="str">
        <f t="shared" si="4"/>
        <v/>
      </c>
      <c r="V25" s="39" t="str">
        <f t="shared" si="5"/>
        <v/>
      </c>
      <c r="W25" s="124"/>
      <c r="X25" s="218" t="str">
        <f>IF(AND(D25&gt;0,E25&gt;0,F25&gt;0,Q25&gt;0,R25&gt;0,W25&gt;0,NOT(O25="")),ABS(VLOOKUP($W$1,VLookups!$A$28:$B$29,2,FALSE)-_xlfn.BETA.DIST(W25,IF(K25="L",R25,Q25),IF(K25="L",Q25,R25),TRUE,D25,F25)),"")</f>
        <v/>
      </c>
      <c r="Y25" s="121" t="str">
        <f>IF(OR($Q25="",$R25=""),"",_xlfn.BETA.INV(ABS(VLOOKUP($W$1,VLookups!$A$28:$B$29,2,FALSE)-Y$3),IF($K25="L",$R25,$Q25),IF($K25="L",$Q25,$R25),$D25,$F25))</f>
        <v/>
      </c>
      <c r="Z25" s="122" t="str">
        <f>IF(OR($Q25="",$R25=""),"",_xlfn.BETA.INV(ABS(VLOOKUP($W$1,VLookups!$A$28:$B$29,2,FALSE)-Z$3),IF($K25="L",$R25,$Q25),IF($K25="L",$Q25,$R25),$D25,$F25))</f>
        <v/>
      </c>
      <c r="AA25" s="121" t="str">
        <f>IF(OR($Q25="",$R25=""),"",_xlfn.BETA.INV(ABS(VLOOKUP($W$1,VLookups!$A$28:$B$29,2,FALSE)-AA$3),IF($K25="L",$R25,$Q25),IF($K25="L",$Q25,$R25),$D25,$F25))</f>
        <v/>
      </c>
      <c r="AB25" s="122" t="str">
        <f>IF(OR($Q25="",$R25=""),"",_xlfn.BETA.INV(ABS(VLOOKUP($W$1,VLookups!$A$28:$B$29,2,FALSE)-AB$3),IF($K25="L",$R25,$Q25),IF($K25="L",$Q25,$R25),$D25,$F25))</f>
        <v/>
      </c>
      <c r="AC25" s="121" t="str">
        <f>IF(OR($Q25="",$R25=""),"",_xlfn.BETA.INV(ABS(VLOOKUP($W$1,VLookups!$A$28:$B$29,2,FALSE)-AC$3),IF($K25="L",$R25,$Q25),IF($K25="L",$Q25,$R25),$D25,$F25))</f>
        <v/>
      </c>
      <c r="AD25" s="122" t="str">
        <f>IF(OR($Q25="",$R25=""),"",_xlfn.BETA.INV(ABS(VLOOKUP($W$1,VLookups!$A$28:$B$29,2,FALSE)-AD$3),IF($K25="L",$R25,$Q25),IF($K25="L",$Q25,$R25),$D25,$F25))</f>
        <v/>
      </c>
      <c r="AE25" s="121" t="str">
        <f>IF(OR($Q25="",$R25=""),"",_xlfn.BETA.INV(ABS(VLOOKUP($W$1,VLookups!$A$28:$B$29,2,FALSE)-AE$3),IF($K25="L",$R25,$Q25),IF($K25="L",$Q25,$R25),$D25,$F25))</f>
        <v/>
      </c>
      <c r="AF25" s="122" t="str">
        <f>IF(OR($Q25="",$R25=""),"",_xlfn.BETA.INV(ABS(VLOOKUP($W$1,VLookups!$A$28:$B$29,2,FALSE)-AF$3),IF($K25="L",$R25,$Q25),IF($K25="L",$Q25,$R25),$D25,$F25))</f>
        <v/>
      </c>
      <c r="AG25" s="121" t="str">
        <f>IF(OR($Q25="",$R25=""),"",_xlfn.BETA.INV(ABS(VLOOKUP($W$1,VLookups!$A$28:$B$29,2,FALSE)-AG$3),IF($K25="L",$R25,$Q25),IF($K25="L",$Q25,$R25),$D25,$F25))</f>
        <v/>
      </c>
      <c r="AH25" s="122" t="str">
        <f>IF(OR($Q25="",$R25=""),"",_xlfn.BETA.INV(ABS(VLOOKUP($W$1,VLookups!$A$28:$B$29,2,FALSE)-AH$3),IF($K25="L",$R25,$Q25),IF($K25="L",$Q25,$R25),$D25,$F25))</f>
        <v/>
      </c>
      <c r="AI25" s="121" t="str">
        <f>IF(OR($Q25="",$R25=""),"",_xlfn.BETA.INV(ABS(VLOOKUP($W$1,VLookups!$A$28:$B$29,2,FALSE)-AI$3),IF($K25="L",$R25,$Q25),IF($K25="L",$Q25,$R25),$D25,$F25))</f>
        <v/>
      </c>
      <c r="AJ25" s="122" t="str">
        <f>IF(OR($Q25="",$R25=""),"",_xlfn.BETA.INV(ABS(VLOOKUP($W$1,VLookups!$A$28:$B$29,2,FALSE)-AJ$3),IF($K25="L",$R25,$Q25),IF($K25="L",$Q25,$R25),$D25,$F25))</f>
        <v/>
      </c>
      <c r="AK25" s="17"/>
      <c r="AL25" s="208" t="str">
        <f t="shared" si="15"/>
        <v/>
      </c>
      <c r="AM25" s="206" t="str">
        <f t="shared" si="16"/>
        <v/>
      </c>
      <c r="AN25" s="190" t="str">
        <f t="shared" ref="AN25:CY25" si="159">IF(ISNONTEXT($AL25),AM25+$AL25,"")</f>
        <v/>
      </c>
      <c r="AO25" s="190" t="str">
        <f t="shared" si="159"/>
        <v/>
      </c>
      <c r="AP25" s="190" t="str">
        <f t="shared" si="159"/>
        <v/>
      </c>
      <c r="AQ25" s="190" t="str">
        <f t="shared" si="159"/>
        <v/>
      </c>
      <c r="AR25" s="190" t="str">
        <f t="shared" si="159"/>
        <v/>
      </c>
      <c r="AS25" s="190" t="str">
        <f t="shared" si="159"/>
        <v/>
      </c>
      <c r="AT25" s="190" t="str">
        <f t="shared" si="159"/>
        <v/>
      </c>
      <c r="AU25" s="190" t="str">
        <f t="shared" si="159"/>
        <v/>
      </c>
      <c r="AV25" s="190" t="str">
        <f t="shared" si="159"/>
        <v/>
      </c>
      <c r="AW25" s="190" t="str">
        <f t="shared" si="159"/>
        <v/>
      </c>
      <c r="AX25" s="190" t="str">
        <f t="shared" si="159"/>
        <v/>
      </c>
      <c r="AY25" s="190" t="str">
        <f t="shared" si="159"/>
        <v/>
      </c>
      <c r="AZ25" s="190" t="str">
        <f t="shared" si="159"/>
        <v/>
      </c>
      <c r="BA25" s="190" t="str">
        <f t="shared" si="159"/>
        <v/>
      </c>
      <c r="BB25" s="190" t="str">
        <f t="shared" si="159"/>
        <v/>
      </c>
      <c r="BC25" s="190" t="str">
        <f t="shared" si="159"/>
        <v/>
      </c>
      <c r="BD25" s="190" t="str">
        <f t="shared" si="159"/>
        <v/>
      </c>
      <c r="BE25" s="190" t="str">
        <f t="shared" si="159"/>
        <v/>
      </c>
      <c r="BF25" s="190" t="str">
        <f t="shared" si="159"/>
        <v/>
      </c>
      <c r="BG25" s="190" t="str">
        <f t="shared" si="159"/>
        <v/>
      </c>
      <c r="BH25" s="190" t="str">
        <f t="shared" si="159"/>
        <v/>
      </c>
      <c r="BI25" s="190" t="str">
        <f t="shared" si="159"/>
        <v/>
      </c>
      <c r="BJ25" s="190" t="str">
        <f t="shared" si="159"/>
        <v/>
      </c>
      <c r="BK25" s="190" t="str">
        <f t="shared" si="159"/>
        <v/>
      </c>
      <c r="BL25" s="190" t="str">
        <f t="shared" si="159"/>
        <v/>
      </c>
      <c r="BM25" s="190" t="str">
        <f t="shared" si="159"/>
        <v/>
      </c>
      <c r="BN25" s="190" t="str">
        <f t="shared" si="159"/>
        <v/>
      </c>
      <c r="BO25" s="190" t="str">
        <f t="shared" si="159"/>
        <v/>
      </c>
      <c r="BP25" s="190" t="str">
        <f t="shared" si="159"/>
        <v/>
      </c>
      <c r="BQ25" s="190" t="str">
        <f t="shared" si="159"/>
        <v/>
      </c>
      <c r="BR25" s="190" t="str">
        <f t="shared" si="159"/>
        <v/>
      </c>
      <c r="BS25" s="190" t="str">
        <f t="shared" si="159"/>
        <v/>
      </c>
      <c r="BT25" s="190" t="str">
        <f t="shared" si="159"/>
        <v/>
      </c>
      <c r="BU25" s="190" t="str">
        <f t="shared" si="159"/>
        <v/>
      </c>
      <c r="BV25" s="190" t="str">
        <f t="shared" si="159"/>
        <v/>
      </c>
      <c r="BW25" s="190" t="str">
        <f t="shared" si="159"/>
        <v/>
      </c>
      <c r="BX25" s="190" t="str">
        <f t="shared" si="159"/>
        <v/>
      </c>
      <c r="BY25" s="190" t="str">
        <f t="shared" si="159"/>
        <v/>
      </c>
      <c r="BZ25" s="190" t="str">
        <f t="shared" si="159"/>
        <v/>
      </c>
      <c r="CA25" s="190" t="str">
        <f t="shared" si="159"/>
        <v/>
      </c>
      <c r="CB25" s="190" t="str">
        <f t="shared" si="159"/>
        <v/>
      </c>
      <c r="CC25" s="190" t="str">
        <f t="shared" si="159"/>
        <v/>
      </c>
      <c r="CD25" s="190" t="str">
        <f t="shared" si="159"/>
        <v/>
      </c>
      <c r="CE25" s="190" t="str">
        <f t="shared" si="159"/>
        <v/>
      </c>
      <c r="CF25" s="190" t="str">
        <f t="shared" si="159"/>
        <v/>
      </c>
      <c r="CG25" s="190" t="str">
        <f t="shared" si="159"/>
        <v/>
      </c>
      <c r="CH25" s="190" t="str">
        <f t="shared" si="159"/>
        <v/>
      </c>
      <c r="CI25" s="190" t="str">
        <f t="shared" si="159"/>
        <v/>
      </c>
      <c r="CJ25" s="190" t="str">
        <f t="shared" si="159"/>
        <v/>
      </c>
      <c r="CK25" s="190" t="str">
        <f t="shared" si="159"/>
        <v/>
      </c>
      <c r="CL25" s="190" t="str">
        <f t="shared" si="159"/>
        <v/>
      </c>
      <c r="CM25" s="190" t="str">
        <f t="shared" si="159"/>
        <v/>
      </c>
      <c r="CN25" s="190" t="str">
        <f t="shared" si="159"/>
        <v/>
      </c>
      <c r="CO25" s="190" t="str">
        <f t="shared" si="159"/>
        <v/>
      </c>
      <c r="CP25" s="190" t="str">
        <f t="shared" si="159"/>
        <v/>
      </c>
      <c r="CQ25" s="190" t="str">
        <f t="shared" si="159"/>
        <v/>
      </c>
      <c r="CR25" s="190" t="str">
        <f t="shared" si="159"/>
        <v/>
      </c>
      <c r="CS25" s="190" t="str">
        <f t="shared" si="159"/>
        <v/>
      </c>
      <c r="CT25" s="190" t="str">
        <f t="shared" si="159"/>
        <v/>
      </c>
      <c r="CU25" s="190" t="str">
        <f t="shared" si="159"/>
        <v/>
      </c>
      <c r="CV25" s="190" t="str">
        <f t="shared" si="159"/>
        <v/>
      </c>
      <c r="CW25" s="190" t="str">
        <f t="shared" si="159"/>
        <v/>
      </c>
      <c r="CX25" s="190" t="str">
        <f t="shared" si="159"/>
        <v/>
      </c>
      <c r="CY25" s="190" t="str">
        <f t="shared" si="159"/>
        <v/>
      </c>
      <c r="CZ25" s="190" t="str">
        <f t="shared" ref="CZ25:EH25" si="160">IF(ISNONTEXT($AL25),CY25+$AL25,"")</f>
        <v/>
      </c>
      <c r="DA25" s="190" t="str">
        <f t="shared" si="160"/>
        <v/>
      </c>
      <c r="DB25" s="190" t="str">
        <f t="shared" si="160"/>
        <v/>
      </c>
      <c r="DC25" s="190" t="str">
        <f t="shared" si="160"/>
        <v/>
      </c>
      <c r="DD25" s="190" t="str">
        <f t="shared" si="160"/>
        <v/>
      </c>
      <c r="DE25" s="190" t="str">
        <f t="shared" si="160"/>
        <v/>
      </c>
      <c r="DF25" s="190" t="str">
        <f t="shared" si="160"/>
        <v/>
      </c>
      <c r="DG25" s="190" t="str">
        <f t="shared" si="160"/>
        <v/>
      </c>
      <c r="DH25" s="190" t="str">
        <f t="shared" si="160"/>
        <v/>
      </c>
      <c r="DI25" s="190" t="str">
        <f t="shared" si="160"/>
        <v/>
      </c>
      <c r="DJ25" s="190" t="str">
        <f t="shared" si="160"/>
        <v/>
      </c>
      <c r="DK25" s="190" t="str">
        <f t="shared" si="160"/>
        <v/>
      </c>
      <c r="DL25" s="190" t="str">
        <f t="shared" si="160"/>
        <v/>
      </c>
      <c r="DM25" s="190" t="str">
        <f t="shared" si="160"/>
        <v/>
      </c>
      <c r="DN25" s="190" t="str">
        <f t="shared" si="160"/>
        <v/>
      </c>
      <c r="DO25" s="190" t="str">
        <f t="shared" si="160"/>
        <v/>
      </c>
      <c r="DP25" s="190" t="str">
        <f t="shared" si="160"/>
        <v/>
      </c>
      <c r="DQ25" s="190" t="str">
        <f t="shared" si="160"/>
        <v/>
      </c>
      <c r="DR25" s="190" t="str">
        <f t="shared" si="160"/>
        <v/>
      </c>
      <c r="DS25" s="190" t="str">
        <f t="shared" si="160"/>
        <v/>
      </c>
      <c r="DT25" s="190" t="str">
        <f t="shared" si="160"/>
        <v/>
      </c>
      <c r="DU25" s="190" t="str">
        <f t="shared" si="160"/>
        <v/>
      </c>
      <c r="DV25" s="190" t="str">
        <f t="shared" si="160"/>
        <v/>
      </c>
      <c r="DW25" s="190" t="str">
        <f t="shared" si="160"/>
        <v/>
      </c>
      <c r="DX25" s="190" t="str">
        <f t="shared" si="160"/>
        <v/>
      </c>
      <c r="DY25" s="190" t="str">
        <f t="shared" si="160"/>
        <v/>
      </c>
      <c r="DZ25" s="190" t="str">
        <f t="shared" si="160"/>
        <v/>
      </c>
      <c r="EA25" s="190" t="str">
        <f t="shared" si="160"/>
        <v/>
      </c>
      <c r="EB25" s="190" t="str">
        <f t="shared" si="160"/>
        <v/>
      </c>
      <c r="EC25" s="190" t="str">
        <f t="shared" si="160"/>
        <v/>
      </c>
      <c r="ED25" s="190" t="str">
        <f t="shared" si="160"/>
        <v/>
      </c>
      <c r="EE25" s="190" t="str">
        <f t="shared" si="160"/>
        <v/>
      </c>
      <c r="EF25" s="190" t="str">
        <f t="shared" si="160"/>
        <v/>
      </c>
      <c r="EG25" s="190" t="str">
        <f t="shared" si="160"/>
        <v/>
      </c>
      <c r="EH25" s="190" t="str">
        <f t="shared" si="160"/>
        <v/>
      </c>
      <c r="EI25" s="206" t="str">
        <f t="shared" si="19"/>
        <v/>
      </c>
      <c r="EJ25" s="207" t="e">
        <f t="shared" si="20"/>
        <v>#N/A</v>
      </c>
      <c r="EK25" s="207" t="e">
        <f t="shared" si="21"/>
        <v>#N/A</v>
      </c>
      <c r="EL25" s="207" t="e">
        <f t="shared" si="22"/>
        <v>#N/A</v>
      </c>
      <c r="EM25" s="207" t="e">
        <f t="shared" si="23"/>
        <v>#N/A</v>
      </c>
      <c r="EN25" s="207" t="e">
        <f t="shared" si="24"/>
        <v>#N/A</v>
      </c>
      <c r="EO25" s="207" t="e">
        <f t="shared" si="25"/>
        <v>#N/A</v>
      </c>
      <c r="EP25" s="207" t="e">
        <f t="shared" si="26"/>
        <v>#N/A</v>
      </c>
      <c r="EQ25" s="207" t="e">
        <f t="shared" si="27"/>
        <v>#N/A</v>
      </c>
      <c r="ER25" s="207" t="e">
        <f t="shared" si="28"/>
        <v>#N/A</v>
      </c>
      <c r="ES25" s="207" t="e">
        <f t="shared" si="29"/>
        <v>#N/A</v>
      </c>
      <c r="ET25" s="207" t="e">
        <f t="shared" si="30"/>
        <v>#N/A</v>
      </c>
      <c r="EU25" s="207" t="e">
        <f t="shared" si="31"/>
        <v>#N/A</v>
      </c>
      <c r="EV25" s="207" t="e">
        <f t="shared" si="32"/>
        <v>#N/A</v>
      </c>
      <c r="EW25" s="207" t="e">
        <f t="shared" si="33"/>
        <v>#N/A</v>
      </c>
      <c r="EX25" s="207" t="e">
        <f t="shared" si="34"/>
        <v>#N/A</v>
      </c>
      <c r="EY25" s="207" t="e">
        <f t="shared" si="35"/>
        <v>#N/A</v>
      </c>
      <c r="EZ25" s="207" t="e">
        <f t="shared" si="36"/>
        <v>#N/A</v>
      </c>
      <c r="FA25" s="207" t="e">
        <f t="shared" si="37"/>
        <v>#N/A</v>
      </c>
      <c r="FB25" s="207" t="e">
        <f t="shared" si="38"/>
        <v>#N/A</v>
      </c>
      <c r="FC25" s="207" t="e">
        <f t="shared" si="39"/>
        <v>#N/A</v>
      </c>
      <c r="FD25" s="207" t="e">
        <f t="shared" si="40"/>
        <v>#N/A</v>
      </c>
      <c r="FE25" s="207" t="e">
        <f t="shared" si="41"/>
        <v>#N/A</v>
      </c>
      <c r="FF25" s="207" t="e">
        <f t="shared" si="42"/>
        <v>#N/A</v>
      </c>
      <c r="FG25" s="207" t="e">
        <f t="shared" si="43"/>
        <v>#N/A</v>
      </c>
      <c r="FH25" s="207" t="e">
        <f t="shared" si="44"/>
        <v>#N/A</v>
      </c>
      <c r="FI25" s="207" t="e">
        <f t="shared" si="45"/>
        <v>#N/A</v>
      </c>
      <c r="FJ25" s="207" t="e">
        <f t="shared" si="46"/>
        <v>#N/A</v>
      </c>
      <c r="FK25" s="207" t="e">
        <f t="shared" si="47"/>
        <v>#N/A</v>
      </c>
      <c r="FL25" s="207" t="e">
        <f t="shared" si="48"/>
        <v>#N/A</v>
      </c>
      <c r="FM25" s="207" t="e">
        <f t="shared" si="49"/>
        <v>#N/A</v>
      </c>
      <c r="FN25" s="207" t="e">
        <f t="shared" si="50"/>
        <v>#N/A</v>
      </c>
      <c r="FO25" s="207" t="e">
        <f t="shared" si="51"/>
        <v>#N/A</v>
      </c>
      <c r="FP25" s="207" t="e">
        <f t="shared" si="52"/>
        <v>#N/A</v>
      </c>
      <c r="FQ25" s="207" t="e">
        <f t="shared" si="53"/>
        <v>#N/A</v>
      </c>
      <c r="FR25" s="207" t="e">
        <f t="shared" si="54"/>
        <v>#N/A</v>
      </c>
      <c r="FS25" s="207" t="e">
        <f t="shared" si="55"/>
        <v>#N/A</v>
      </c>
      <c r="FT25" s="207" t="e">
        <f t="shared" si="56"/>
        <v>#N/A</v>
      </c>
      <c r="FU25" s="207" t="e">
        <f t="shared" si="57"/>
        <v>#N/A</v>
      </c>
      <c r="FV25" s="207" t="e">
        <f t="shared" si="58"/>
        <v>#N/A</v>
      </c>
      <c r="FW25" s="207" t="e">
        <f t="shared" si="59"/>
        <v>#N/A</v>
      </c>
      <c r="FX25" s="207" t="e">
        <f t="shared" si="60"/>
        <v>#N/A</v>
      </c>
      <c r="FY25" s="207" t="e">
        <f t="shared" si="61"/>
        <v>#N/A</v>
      </c>
      <c r="FZ25" s="207" t="e">
        <f t="shared" si="62"/>
        <v>#N/A</v>
      </c>
      <c r="GA25" s="207" t="e">
        <f t="shared" si="63"/>
        <v>#N/A</v>
      </c>
      <c r="GB25" s="207" t="e">
        <f t="shared" si="64"/>
        <v>#N/A</v>
      </c>
      <c r="GC25" s="207" t="e">
        <f t="shared" si="65"/>
        <v>#N/A</v>
      </c>
      <c r="GD25" s="207" t="e">
        <f t="shared" si="66"/>
        <v>#N/A</v>
      </c>
      <c r="GE25" s="207" t="e">
        <f t="shared" si="67"/>
        <v>#N/A</v>
      </c>
      <c r="GF25" s="207" t="e">
        <f t="shared" si="68"/>
        <v>#N/A</v>
      </c>
      <c r="GG25" s="207" t="e">
        <f t="shared" si="69"/>
        <v>#N/A</v>
      </c>
      <c r="GH25" s="207" t="e">
        <f t="shared" si="70"/>
        <v>#N/A</v>
      </c>
      <c r="GI25" s="207" t="e">
        <f t="shared" si="71"/>
        <v>#N/A</v>
      </c>
      <c r="GJ25" s="207" t="e">
        <f t="shared" si="72"/>
        <v>#N/A</v>
      </c>
      <c r="GK25" s="207" t="e">
        <f t="shared" si="73"/>
        <v>#N/A</v>
      </c>
      <c r="GL25" s="207" t="e">
        <f t="shared" si="74"/>
        <v>#N/A</v>
      </c>
      <c r="GM25" s="207" t="e">
        <f t="shared" si="75"/>
        <v>#N/A</v>
      </c>
      <c r="GN25" s="207" t="e">
        <f t="shared" si="76"/>
        <v>#N/A</v>
      </c>
      <c r="GO25" s="207" t="e">
        <f t="shared" si="77"/>
        <v>#N/A</v>
      </c>
      <c r="GP25" s="207" t="e">
        <f t="shared" si="78"/>
        <v>#N/A</v>
      </c>
      <c r="GQ25" s="207" t="e">
        <f t="shared" si="79"/>
        <v>#N/A</v>
      </c>
      <c r="GR25" s="207" t="e">
        <f t="shared" si="80"/>
        <v>#N/A</v>
      </c>
      <c r="GS25" s="207" t="e">
        <f t="shared" si="81"/>
        <v>#N/A</v>
      </c>
      <c r="GT25" s="207" t="e">
        <f t="shared" si="82"/>
        <v>#N/A</v>
      </c>
      <c r="GU25" s="207" t="e">
        <f t="shared" si="83"/>
        <v>#N/A</v>
      </c>
      <c r="GV25" s="207" t="e">
        <f t="shared" si="84"/>
        <v>#N/A</v>
      </c>
      <c r="GW25" s="207" t="e">
        <f t="shared" si="85"/>
        <v>#N/A</v>
      </c>
      <c r="GX25" s="207" t="e">
        <f t="shared" si="86"/>
        <v>#N/A</v>
      </c>
      <c r="GY25" s="207" t="e">
        <f t="shared" si="87"/>
        <v>#N/A</v>
      </c>
      <c r="GZ25" s="207" t="e">
        <f t="shared" si="88"/>
        <v>#N/A</v>
      </c>
      <c r="HA25" s="207" t="e">
        <f t="shared" si="89"/>
        <v>#N/A</v>
      </c>
      <c r="HB25" s="207" t="e">
        <f t="shared" si="90"/>
        <v>#N/A</v>
      </c>
      <c r="HC25" s="207" t="e">
        <f t="shared" si="91"/>
        <v>#N/A</v>
      </c>
      <c r="HD25" s="207" t="e">
        <f t="shared" si="92"/>
        <v>#N/A</v>
      </c>
      <c r="HE25" s="207" t="e">
        <f t="shared" si="93"/>
        <v>#N/A</v>
      </c>
      <c r="HF25" s="207" t="e">
        <f t="shared" si="94"/>
        <v>#N/A</v>
      </c>
      <c r="HG25" s="207" t="e">
        <f t="shared" si="95"/>
        <v>#N/A</v>
      </c>
      <c r="HH25" s="207" t="e">
        <f t="shared" si="96"/>
        <v>#N/A</v>
      </c>
      <c r="HI25" s="207" t="e">
        <f t="shared" si="97"/>
        <v>#N/A</v>
      </c>
      <c r="HJ25" s="207" t="e">
        <f t="shared" si="98"/>
        <v>#N/A</v>
      </c>
      <c r="HK25" s="207" t="e">
        <f t="shared" si="99"/>
        <v>#N/A</v>
      </c>
      <c r="HL25" s="207" t="e">
        <f t="shared" si="100"/>
        <v>#N/A</v>
      </c>
      <c r="HM25" s="207" t="e">
        <f t="shared" si="101"/>
        <v>#N/A</v>
      </c>
      <c r="HN25" s="207" t="e">
        <f t="shared" si="102"/>
        <v>#N/A</v>
      </c>
      <c r="HO25" s="207" t="e">
        <f t="shared" si="103"/>
        <v>#N/A</v>
      </c>
      <c r="HP25" s="207" t="e">
        <f t="shared" si="104"/>
        <v>#N/A</v>
      </c>
      <c r="HQ25" s="207" t="e">
        <f t="shared" si="105"/>
        <v>#N/A</v>
      </c>
      <c r="HR25" s="207" t="e">
        <f t="shared" si="106"/>
        <v>#N/A</v>
      </c>
      <c r="HS25" s="207" t="e">
        <f t="shared" si="107"/>
        <v>#N/A</v>
      </c>
      <c r="HT25" s="207" t="e">
        <f t="shared" si="108"/>
        <v>#N/A</v>
      </c>
      <c r="HU25" s="207" t="e">
        <f t="shared" si="109"/>
        <v>#N/A</v>
      </c>
      <c r="HV25" s="207" t="e">
        <f t="shared" si="110"/>
        <v>#N/A</v>
      </c>
      <c r="HW25" s="207" t="e">
        <f t="shared" si="111"/>
        <v>#N/A</v>
      </c>
      <c r="HX25" s="207" t="e">
        <f t="shared" si="112"/>
        <v>#N/A</v>
      </c>
      <c r="HY25" s="207" t="e">
        <f t="shared" si="113"/>
        <v>#N/A</v>
      </c>
      <c r="HZ25" s="207" t="e">
        <f t="shared" si="114"/>
        <v>#N/A</v>
      </c>
      <c r="IA25" s="207" t="e">
        <f t="shared" si="115"/>
        <v>#N/A</v>
      </c>
      <c r="IB25" s="207" t="e">
        <f t="shared" si="116"/>
        <v>#N/A</v>
      </c>
      <c r="IC25" s="207" t="e">
        <f t="shared" si="117"/>
        <v>#N/A</v>
      </c>
      <c r="ID25" s="207" t="e">
        <f t="shared" si="118"/>
        <v>#N/A</v>
      </c>
      <c r="IE25" s="207" t="e">
        <f t="shared" si="119"/>
        <v>#N/A</v>
      </c>
      <c r="IF25" s="207" t="e">
        <f t="shared" si="120"/>
        <v>#N/A</v>
      </c>
    </row>
    <row r="26" spans="1:240" hidden="1" x14ac:dyDescent="0.25">
      <c r="A26" s="22">
        <v>23</v>
      </c>
      <c r="B26" s="144"/>
      <c r="C26" s="135"/>
      <c r="D26" s="110" t="str">
        <f t="shared" si="10"/>
        <v/>
      </c>
      <c r="E26" s="124"/>
      <c r="F26" s="110" t="str">
        <f t="shared" si="11"/>
        <v/>
      </c>
      <c r="G26" s="135"/>
      <c r="H26" s="145"/>
      <c r="I26" s="119" t="str">
        <f t="shared" si="12"/>
        <v/>
      </c>
      <c r="J26" s="23" t="str">
        <f t="shared" si="13"/>
        <v/>
      </c>
      <c r="K26" s="24" t="str">
        <f t="shared" si="14"/>
        <v/>
      </c>
      <c r="L26" s="25" t="str">
        <f>IF(J26="","",IF(OR($J26&lt;Skew!$B$1,$J26=Skew!$B$1),IF($J26&gt;Skew!$C$1,Skew!$A$1,IF($J26&gt;Skew!$C$2,Skew!$A$2,IF($J26&gt;Skew!$C$3,Skew!$A$3,IF($J26&gt;Skew!$C$4,Skew!$A$4,IF($J26&gt;Skew!$C$5,Skew!$A$5,IF($J26&gt;Skew!$C$6,Skew!$A$6,IF($J26&gt;Skew!$C$7,Skew!$A$7,IF($J26&gt;Skew!$C$8,Skew!$A$8,IF($J26&gt;Skew!$C$9,Skew!$A$9,IF($J26&gt;Skew!$C$10,Skew!$A$10,IF($J26&gt;Skew!$C$11,Skew!$A$11,IF($J26&gt;Skew!$C$12,Skew!$A$12,IF($J26&gt;Skew!$C$13,Skew!$A$13,IF($J26&gt;Skew!$C$14,Skew!$A$14,Skew!$A$15)
)))))))))))))))</f>
        <v/>
      </c>
      <c r="M26" s="24" t="str">
        <f>IF(J26="","",MATCH(L26,Skew!$A$1:$A$15,0))</f>
        <v/>
      </c>
      <c r="N26" s="24" t="str">
        <f t="shared" si="0"/>
        <v/>
      </c>
      <c r="O26" s="26"/>
      <c r="P26" s="24" t="str">
        <f>IF(OR(J26="",O26=""),"",MATCH(O26,Confidence!$A$1:$A$10,0))</f>
        <v/>
      </c>
      <c r="Q26" s="27" t="str">
        <f t="shared" si="1"/>
        <v/>
      </c>
      <c r="R26" s="27" t="str">
        <f t="shared" si="2"/>
        <v/>
      </c>
      <c r="S26" s="24"/>
      <c r="T26" s="111" t="str">
        <f t="shared" si="3"/>
        <v/>
      </c>
      <c r="U26" s="111" t="str">
        <f t="shared" si="4"/>
        <v/>
      </c>
      <c r="V26" s="39" t="str">
        <f t="shared" si="5"/>
        <v/>
      </c>
      <c r="W26" s="124"/>
      <c r="X26" s="218" t="str">
        <f>IF(AND(D26&gt;0,E26&gt;0,F26&gt;0,Q26&gt;0,R26&gt;0,W26&gt;0,NOT(O26="")),ABS(VLOOKUP($W$1,VLookups!$A$28:$B$29,2,FALSE)-_xlfn.BETA.DIST(W26,IF(K26="L",R26,Q26),IF(K26="L",Q26,R26),TRUE,D26,F26)),"")</f>
        <v/>
      </c>
      <c r="Y26" s="121" t="str">
        <f>IF(OR($Q26="",$R26=""),"",_xlfn.BETA.INV(ABS(VLOOKUP($W$1,VLookups!$A$28:$B$29,2,FALSE)-Y$3),IF($K26="L",$R26,$Q26),IF($K26="L",$Q26,$R26),$D26,$F26))</f>
        <v/>
      </c>
      <c r="Z26" s="122" t="str">
        <f>IF(OR($Q26="",$R26=""),"",_xlfn.BETA.INV(ABS(VLOOKUP($W$1,VLookups!$A$28:$B$29,2,FALSE)-Z$3),IF($K26="L",$R26,$Q26),IF($K26="L",$Q26,$R26),$D26,$F26))</f>
        <v/>
      </c>
      <c r="AA26" s="121" t="str">
        <f>IF(OR($Q26="",$R26=""),"",_xlfn.BETA.INV(ABS(VLOOKUP($W$1,VLookups!$A$28:$B$29,2,FALSE)-AA$3),IF($K26="L",$R26,$Q26),IF($K26="L",$Q26,$R26),$D26,$F26))</f>
        <v/>
      </c>
      <c r="AB26" s="122" t="str">
        <f>IF(OR($Q26="",$R26=""),"",_xlfn.BETA.INV(ABS(VLOOKUP($W$1,VLookups!$A$28:$B$29,2,FALSE)-AB$3),IF($K26="L",$R26,$Q26),IF($K26="L",$Q26,$R26),$D26,$F26))</f>
        <v/>
      </c>
      <c r="AC26" s="121" t="str">
        <f>IF(OR($Q26="",$R26=""),"",_xlfn.BETA.INV(ABS(VLOOKUP($W$1,VLookups!$A$28:$B$29,2,FALSE)-AC$3),IF($K26="L",$R26,$Q26),IF($K26="L",$Q26,$R26),$D26,$F26))</f>
        <v/>
      </c>
      <c r="AD26" s="122" t="str">
        <f>IF(OR($Q26="",$R26=""),"",_xlfn.BETA.INV(ABS(VLOOKUP($W$1,VLookups!$A$28:$B$29,2,FALSE)-AD$3),IF($K26="L",$R26,$Q26),IF($K26="L",$Q26,$R26),$D26,$F26))</f>
        <v/>
      </c>
      <c r="AE26" s="121" t="str">
        <f>IF(OR($Q26="",$R26=""),"",_xlfn.BETA.INV(ABS(VLOOKUP($W$1,VLookups!$A$28:$B$29,2,FALSE)-AE$3),IF($K26="L",$R26,$Q26),IF($K26="L",$Q26,$R26),$D26,$F26))</f>
        <v/>
      </c>
      <c r="AF26" s="122" t="str">
        <f>IF(OR($Q26="",$R26=""),"",_xlfn.BETA.INV(ABS(VLOOKUP($W$1,VLookups!$A$28:$B$29,2,FALSE)-AF$3),IF($K26="L",$R26,$Q26),IF($K26="L",$Q26,$R26),$D26,$F26))</f>
        <v/>
      </c>
      <c r="AG26" s="121" t="str">
        <f>IF(OR($Q26="",$R26=""),"",_xlfn.BETA.INV(ABS(VLOOKUP($W$1,VLookups!$A$28:$B$29,2,FALSE)-AG$3),IF($K26="L",$R26,$Q26),IF($K26="L",$Q26,$R26),$D26,$F26))</f>
        <v/>
      </c>
      <c r="AH26" s="122" t="str">
        <f>IF(OR($Q26="",$R26=""),"",_xlfn.BETA.INV(ABS(VLOOKUP($W$1,VLookups!$A$28:$B$29,2,FALSE)-AH$3),IF($K26="L",$R26,$Q26),IF($K26="L",$Q26,$R26),$D26,$F26))</f>
        <v/>
      </c>
      <c r="AI26" s="121" t="str">
        <f>IF(OR($Q26="",$R26=""),"",_xlfn.BETA.INV(ABS(VLOOKUP($W$1,VLookups!$A$28:$B$29,2,FALSE)-AI$3),IF($K26="L",$R26,$Q26),IF($K26="L",$Q26,$R26),$D26,$F26))</f>
        <v/>
      </c>
      <c r="AJ26" s="122" t="str">
        <f>IF(OR($Q26="",$R26=""),"",_xlfn.BETA.INV(ABS(VLOOKUP($W$1,VLookups!$A$28:$B$29,2,FALSE)-AJ$3),IF($K26="L",$R26,$Q26),IF($K26="L",$Q26,$R26),$D26,$F26))</f>
        <v/>
      </c>
      <c r="AK26" s="17"/>
      <c r="AL26" s="208" t="str">
        <f t="shared" si="15"/>
        <v/>
      </c>
      <c r="AM26" s="206" t="str">
        <f t="shared" si="16"/>
        <v/>
      </c>
      <c r="AN26" s="190" t="str">
        <f t="shared" ref="AN26:CY26" si="161">IF(ISNONTEXT($AL26),AM26+$AL26,"")</f>
        <v/>
      </c>
      <c r="AO26" s="190" t="str">
        <f t="shared" si="161"/>
        <v/>
      </c>
      <c r="AP26" s="190" t="str">
        <f t="shared" si="161"/>
        <v/>
      </c>
      <c r="AQ26" s="190" t="str">
        <f t="shared" si="161"/>
        <v/>
      </c>
      <c r="AR26" s="190" t="str">
        <f t="shared" si="161"/>
        <v/>
      </c>
      <c r="AS26" s="190" t="str">
        <f t="shared" si="161"/>
        <v/>
      </c>
      <c r="AT26" s="190" t="str">
        <f t="shared" si="161"/>
        <v/>
      </c>
      <c r="AU26" s="190" t="str">
        <f t="shared" si="161"/>
        <v/>
      </c>
      <c r="AV26" s="190" t="str">
        <f t="shared" si="161"/>
        <v/>
      </c>
      <c r="AW26" s="190" t="str">
        <f t="shared" si="161"/>
        <v/>
      </c>
      <c r="AX26" s="190" t="str">
        <f t="shared" si="161"/>
        <v/>
      </c>
      <c r="AY26" s="190" t="str">
        <f t="shared" si="161"/>
        <v/>
      </c>
      <c r="AZ26" s="190" t="str">
        <f t="shared" si="161"/>
        <v/>
      </c>
      <c r="BA26" s="190" t="str">
        <f t="shared" si="161"/>
        <v/>
      </c>
      <c r="BB26" s="190" t="str">
        <f t="shared" si="161"/>
        <v/>
      </c>
      <c r="BC26" s="190" t="str">
        <f t="shared" si="161"/>
        <v/>
      </c>
      <c r="BD26" s="190" t="str">
        <f t="shared" si="161"/>
        <v/>
      </c>
      <c r="BE26" s="190" t="str">
        <f t="shared" si="161"/>
        <v/>
      </c>
      <c r="BF26" s="190" t="str">
        <f t="shared" si="161"/>
        <v/>
      </c>
      <c r="BG26" s="190" t="str">
        <f t="shared" si="161"/>
        <v/>
      </c>
      <c r="BH26" s="190" t="str">
        <f t="shared" si="161"/>
        <v/>
      </c>
      <c r="BI26" s="190" t="str">
        <f t="shared" si="161"/>
        <v/>
      </c>
      <c r="BJ26" s="190" t="str">
        <f t="shared" si="161"/>
        <v/>
      </c>
      <c r="BK26" s="190" t="str">
        <f t="shared" si="161"/>
        <v/>
      </c>
      <c r="BL26" s="190" t="str">
        <f t="shared" si="161"/>
        <v/>
      </c>
      <c r="BM26" s="190" t="str">
        <f t="shared" si="161"/>
        <v/>
      </c>
      <c r="BN26" s="190" t="str">
        <f t="shared" si="161"/>
        <v/>
      </c>
      <c r="BO26" s="190" t="str">
        <f t="shared" si="161"/>
        <v/>
      </c>
      <c r="BP26" s="190" t="str">
        <f t="shared" si="161"/>
        <v/>
      </c>
      <c r="BQ26" s="190" t="str">
        <f t="shared" si="161"/>
        <v/>
      </c>
      <c r="BR26" s="190" t="str">
        <f t="shared" si="161"/>
        <v/>
      </c>
      <c r="BS26" s="190" t="str">
        <f t="shared" si="161"/>
        <v/>
      </c>
      <c r="BT26" s="190" t="str">
        <f t="shared" si="161"/>
        <v/>
      </c>
      <c r="BU26" s="190" t="str">
        <f t="shared" si="161"/>
        <v/>
      </c>
      <c r="BV26" s="190" t="str">
        <f t="shared" si="161"/>
        <v/>
      </c>
      <c r="BW26" s="190" t="str">
        <f t="shared" si="161"/>
        <v/>
      </c>
      <c r="BX26" s="190" t="str">
        <f t="shared" si="161"/>
        <v/>
      </c>
      <c r="BY26" s="190" t="str">
        <f t="shared" si="161"/>
        <v/>
      </c>
      <c r="BZ26" s="190" t="str">
        <f t="shared" si="161"/>
        <v/>
      </c>
      <c r="CA26" s="190" t="str">
        <f t="shared" si="161"/>
        <v/>
      </c>
      <c r="CB26" s="190" t="str">
        <f t="shared" si="161"/>
        <v/>
      </c>
      <c r="CC26" s="190" t="str">
        <f t="shared" si="161"/>
        <v/>
      </c>
      <c r="CD26" s="190" t="str">
        <f t="shared" si="161"/>
        <v/>
      </c>
      <c r="CE26" s="190" t="str">
        <f t="shared" si="161"/>
        <v/>
      </c>
      <c r="CF26" s="190" t="str">
        <f t="shared" si="161"/>
        <v/>
      </c>
      <c r="CG26" s="190" t="str">
        <f t="shared" si="161"/>
        <v/>
      </c>
      <c r="CH26" s="190" t="str">
        <f t="shared" si="161"/>
        <v/>
      </c>
      <c r="CI26" s="190" t="str">
        <f t="shared" si="161"/>
        <v/>
      </c>
      <c r="CJ26" s="190" t="str">
        <f t="shared" si="161"/>
        <v/>
      </c>
      <c r="CK26" s="190" t="str">
        <f t="shared" si="161"/>
        <v/>
      </c>
      <c r="CL26" s="190" t="str">
        <f t="shared" si="161"/>
        <v/>
      </c>
      <c r="CM26" s="190" t="str">
        <f t="shared" si="161"/>
        <v/>
      </c>
      <c r="CN26" s="190" t="str">
        <f t="shared" si="161"/>
        <v/>
      </c>
      <c r="CO26" s="190" t="str">
        <f t="shared" si="161"/>
        <v/>
      </c>
      <c r="CP26" s="190" t="str">
        <f t="shared" si="161"/>
        <v/>
      </c>
      <c r="CQ26" s="190" t="str">
        <f t="shared" si="161"/>
        <v/>
      </c>
      <c r="CR26" s="190" t="str">
        <f t="shared" si="161"/>
        <v/>
      </c>
      <c r="CS26" s="190" t="str">
        <f t="shared" si="161"/>
        <v/>
      </c>
      <c r="CT26" s="190" t="str">
        <f t="shared" si="161"/>
        <v/>
      </c>
      <c r="CU26" s="190" t="str">
        <f t="shared" si="161"/>
        <v/>
      </c>
      <c r="CV26" s="190" t="str">
        <f t="shared" si="161"/>
        <v/>
      </c>
      <c r="CW26" s="190" t="str">
        <f t="shared" si="161"/>
        <v/>
      </c>
      <c r="CX26" s="190" t="str">
        <f t="shared" si="161"/>
        <v/>
      </c>
      <c r="CY26" s="190" t="str">
        <f t="shared" si="161"/>
        <v/>
      </c>
      <c r="CZ26" s="190" t="str">
        <f t="shared" ref="CZ26:EH26" si="162">IF(ISNONTEXT($AL26),CY26+$AL26,"")</f>
        <v/>
      </c>
      <c r="DA26" s="190" t="str">
        <f t="shared" si="162"/>
        <v/>
      </c>
      <c r="DB26" s="190" t="str">
        <f t="shared" si="162"/>
        <v/>
      </c>
      <c r="DC26" s="190" t="str">
        <f t="shared" si="162"/>
        <v/>
      </c>
      <c r="DD26" s="190" t="str">
        <f t="shared" si="162"/>
        <v/>
      </c>
      <c r="DE26" s="190" t="str">
        <f t="shared" si="162"/>
        <v/>
      </c>
      <c r="DF26" s="190" t="str">
        <f t="shared" si="162"/>
        <v/>
      </c>
      <c r="DG26" s="190" t="str">
        <f t="shared" si="162"/>
        <v/>
      </c>
      <c r="DH26" s="190" t="str">
        <f t="shared" si="162"/>
        <v/>
      </c>
      <c r="DI26" s="190" t="str">
        <f t="shared" si="162"/>
        <v/>
      </c>
      <c r="DJ26" s="190" t="str">
        <f t="shared" si="162"/>
        <v/>
      </c>
      <c r="DK26" s="190" t="str">
        <f t="shared" si="162"/>
        <v/>
      </c>
      <c r="DL26" s="190" t="str">
        <f t="shared" si="162"/>
        <v/>
      </c>
      <c r="DM26" s="190" t="str">
        <f t="shared" si="162"/>
        <v/>
      </c>
      <c r="DN26" s="190" t="str">
        <f t="shared" si="162"/>
        <v/>
      </c>
      <c r="DO26" s="190" t="str">
        <f t="shared" si="162"/>
        <v/>
      </c>
      <c r="DP26" s="190" t="str">
        <f t="shared" si="162"/>
        <v/>
      </c>
      <c r="DQ26" s="190" t="str">
        <f t="shared" si="162"/>
        <v/>
      </c>
      <c r="DR26" s="190" t="str">
        <f t="shared" si="162"/>
        <v/>
      </c>
      <c r="DS26" s="190" t="str">
        <f t="shared" si="162"/>
        <v/>
      </c>
      <c r="DT26" s="190" t="str">
        <f t="shared" si="162"/>
        <v/>
      </c>
      <c r="DU26" s="190" t="str">
        <f t="shared" si="162"/>
        <v/>
      </c>
      <c r="DV26" s="190" t="str">
        <f t="shared" si="162"/>
        <v/>
      </c>
      <c r="DW26" s="190" t="str">
        <f t="shared" si="162"/>
        <v/>
      </c>
      <c r="DX26" s="190" t="str">
        <f t="shared" si="162"/>
        <v/>
      </c>
      <c r="DY26" s="190" t="str">
        <f t="shared" si="162"/>
        <v/>
      </c>
      <c r="DZ26" s="190" t="str">
        <f t="shared" si="162"/>
        <v/>
      </c>
      <c r="EA26" s="190" t="str">
        <f t="shared" si="162"/>
        <v/>
      </c>
      <c r="EB26" s="190" t="str">
        <f t="shared" si="162"/>
        <v/>
      </c>
      <c r="EC26" s="190" t="str">
        <f t="shared" si="162"/>
        <v/>
      </c>
      <c r="ED26" s="190" t="str">
        <f t="shared" si="162"/>
        <v/>
      </c>
      <c r="EE26" s="190" t="str">
        <f t="shared" si="162"/>
        <v/>
      </c>
      <c r="EF26" s="190" t="str">
        <f t="shared" si="162"/>
        <v/>
      </c>
      <c r="EG26" s="190" t="str">
        <f t="shared" si="162"/>
        <v/>
      </c>
      <c r="EH26" s="190" t="str">
        <f t="shared" si="162"/>
        <v/>
      </c>
      <c r="EI26" s="206" t="str">
        <f t="shared" si="19"/>
        <v/>
      </c>
      <c r="EJ26" s="207" t="e">
        <f t="shared" si="20"/>
        <v>#N/A</v>
      </c>
      <c r="EK26" s="207" t="e">
        <f t="shared" si="21"/>
        <v>#N/A</v>
      </c>
      <c r="EL26" s="207" t="e">
        <f t="shared" si="22"/>
        <v>#N/A</v>
      </c>
      <c r="EM26" s="207" t="e">
        <f t="shared" si="23"/>
        <v>#N/A</v>
      </c>
      <c r="EN26" s="207" t="e">
        <f t="shared" si="24"/>
        <v>#N/A</v>
      </c>
      <c r="EO26" s="207" t="e">
        <f t="shared" si="25"/>
        <v>#N/A</v>
      </c>
      <c r="EP26" s="207" t="e">
        <f t="shared" si="26"/>
        <v>#N/A</v>
      </c>
      <c r="EQ26" s="207" t="e">
        <f t="shared" si="27"/>
        <v>#N/A</v>
      </c>
      <c r="ER26" s="207" t="e">
        <f t="shared" si="28"/>
        <v>#N/A</v>
      </c>
      <c r="ES26" s="207" t="e">
        <f t="shared" si="29"/>
        <v>#N/A</v>
      </c>
      <c r="ET26" s="207" t="e">
        <f t="shared" si="30"/>
        <v>#N/A</v>
      </c>
      <c r="EU26" s="207" t="e">
        <f t="shared" si="31"/>
        <v>#N/A</v>
      </c>
      <c r="EV26" s="207" t="e">
        <f t="shared" si="32"/>
        <v>#N/A</v>
      </c>
      <c r="EW26" s="207" t="e">
        <f t="shared" si="33"/>
        <v>#N/A</v>
      </c>
      <c r="EX26" s="207" t="e">
        <f t="shared" si="34"/>
        <v>#N/A</v>
      </c>
      <c r="EY26" s="207" t="e">
        <f t="shared" si="35"/>
        <v>#N/A</v>
      </c>
      <c r="EZ26" s="207" t="e">
        <f t="shared" si="36"/>
        <v>#N/A</v>
      </c>
      <c r="FA26" s="207" t="e">
        <f t="shared" si="37"/>
        <v>#N/A</v>
      </c>
      <c r="FB26" s="207" t="e">
        <f t="shared" si="38"/>
        <v>#N/A</v>
      </c>
      <c r="FC26" s="207" t="e">
        <f t="shared" si="39"/>
        <v>#N/A</v>
      </c>
      <c r="FD26" s="207" t="e">
        <f t="shared" si="40"/>
        <v>#N/A</v>
      </c>
      <c r="FE26" s="207" t="e">
        <f t="shared" si="41"/>
        <v>#N/A</v>
      </c>
      <c r="FF26" s="207" t="e">
        <f t="shared" si="42"/>
        <v>#N/A</v>
      </c>
      <c r="FG26" s="207" t="e">
        <f t="shared" si="43"/>
        <v>#N/A</v>
      </c>
      <c r="FH26" s="207" t="e">
        <f t="shared" si="44"/>
        <v>#N/A</v>
      </c>
      <c r="FI26" s="207" t="e">
        <f t="shared" si="45"/>
        <v>#N/A</v>
      </c>
      <c r="FJ26" s="207" t="e">
        <f t="shared" si="46"/>
        <v>#N/A</v>
      </c>
      <c r="FK26" s="207" t="e">
        <f t="shared" si="47"/>
        <v>#N/A</v>
      </c>
      <c r="FL26" s="207" t="e">
        <f t="shared" si="48"/>
        <v>#N/A</v>
      </c>
      <c r="FM26" s="207" t="e">
        <f t="shared" si="49"/>
        <v>#N/A</v>
      </c>
      <c r="FN26" s="207" t="e">
        <f t="shared" si="50"/>
        <v>#N/A</v>
      </c>
      <c r="FO26" s="207" t="e">
        <f t="shared" si="51"/>
        <v>#N/A</v>
      </c>
      <c r="FP26" s="207" t="e">
        <f t="shared" si="52"/>
        <v>#N/A</v>
      </c>
      <c r="FQ26" s="207" t="e">
        <f t="shared" si="53"/>
        <v>#N/A</v>
      </c>
      <c r="FR26" s="207" t="e">
        <f t="shared" si="54"/>
        <v>#N/A</v>
      </c>
      <c r="FS26" s="207" t="e">
        <f t="shared" si="55"/>
        <v>#N/A</v>
      </c>
      <c r="FT26" s="207" t="e">
        <f t="shared" si="56"/>
        <v>#N/A</v>
      </c>
      <c r="FU26" s="207" t="e">
        <f t="shared" si="57"/>
        <v>#N/A</v>
      </c>
      <c r="FV26" s="207" t="e">
        <f t="shared" si="58"/>
        <v>#N/A</v>
      </c>
      <c r="FW26" s="207" t="e">
        <f t="shared" si="59"/>
        <v>#N/A</v>
      </c>
      <c r="FX26" s="207" t="e">
        <f t="shared" si="60"/>
        <v>#N/A</v>
      </c>
      <c r="FY26" s="207" t="e">
        <f t="shared" si="61"/>
        <v>#N/A</v>
      </c>
      <c r="FZ26" s="207" t="e">
        <f t="shared" si="62"/>
        <v>#N/A</v>
      </c>
      <c r="GA26" s="207" t="e">
        <f t="shared" si="63"/>
        <v>#N/A</v>
      </c>
      <c r="GB26" s="207" t="e">
        <f t="shared" si="64"/>
        <v>#N/A</v>
      </c>
      <c r="GC26" s="207" t="e">
        <f t="shared" si="65"/>
        <v>#N/A</v>
      </c>
      <c r="GD26" s="207" t="e">
        <f t="shared" si="66"/>
        <v>#N/A</v>
      </c>
      <c r="GE26" s="207" t="e">
        <f t="shared" si="67"/>
        <v>#N/A</v>
      </c>
      <c r="GF26" s="207" t="e">
        <f t="shared" si="68"/>
        <v>#N/A</v>
      </c>
      <c r="GG26" s="207" t="e">
        <f t="shared" si="69"/>
        <v>#N/A</v>
      </c>
      <c r="GH26" s="207" t="e">
        <f t="shared" si="70"/>
        <v>#N/A</v>
      </c>
      <c r="GI26" s="207" t="e">
        <f t="shared" si="71"/>
        <v>#N/A</v>
      </c>
      <c r="GJ26" s="207" t="e">
        <f t="shared" si="72"/>
        <v>#N/A</v>
      </c>
      <c r="GK26" s="207" t="e">
        <f t="shared" si="73"/>
        <v>#N/A</v>
      </c>
      <c r="GL26" s="207" t="e">
        <f t="shared" si="74"/>
        <v>#N/A</v>
      </c>
      <c r="GM26" s="207" t="e">
        <f t="shared" si="75"/>
        <v>#N/A</v>
      </c>
      <c r="GN26" s="207" t="e">
        <f t="shared" si="76"/>
        <v>#N/A</v>
      </c>
      <c r="GO26" s="207" t="e">
        <f t="shared" si="77"/>
        <v>#N/A</v>
      </c>
      <c r="GP26" s="207" t="e">
        <f t="shared" si="78"/>
        <v>#N/A</v>
      </c>
      <c r="GQ26" s="207" t="e">
        <f t="shared" si="79"/>
        <v>#N/A</v>
      </c>
      <c r="GR26" s="207" t="e">
        <f t="shared" si="80"/>
        <v>#N/A</v>
      </c>
      <c r="GS26" s="207" t="e">
        <f t="shared" si="81"/>
        <v>#N/A</v>
      </c>
      <c r="GT26" s="207" t="e">
        <f t="shared" si="82"/>
        <v>#N/A</v>
      </c>
      <c r="GU26" s="207" t="e">
        <f t="shared" si="83"/>
        <v>#N/A</v>
      </c>
      <c r="GV26" s="207" t="e">
        <f t="shared" si="84"/>
        <v>#N/A</v>
      </c>
      <c r="GW26" s="207" t="e">
        <f t="shared" si="85"/>
        <v>#N/A</v>
      </c>
      <c r="GX26" s="207" t="e">
        <f t="shared" si="86"/>
        <v>#N/A</v>
      </c>
      <c r="GY26" s="207" t="e">
        <f t="shared" si="87"/>
        <v>#N/A</v>
      </c>
      <c r="GZ26" s="207" t="e">
        <f t="shared" si="88"/>
        <v>#N/A</v>
      </c>
      <c r="HA26" s="207" t="e">
        <f t="shared" si="89"/>
        <v>#N/A</v>
      </c>
      <c r="HB26" s="207" t="e">
        <f t="shared" si="90"/>
        <v>#N/A</v>
      </c>
      <c r="HC26" s="207" t="e">
        <f t="shared" si="91"/>
        <v>#N/A</v>
      </c>
      <c r="HD26" s="207" t="e">
        <f t="shared" si="92"/>
        <v>#N/A</v>
      </c>
      <c r="HE26" s="207" t="e">
        <f t="shared" si="93"/>
        <v>#N/A</v>
      </c>
      <c r="HF26" s="207" t="e">
        <f t="shared" si="94"/>
        <v>#N/A</v>
      </c>
      <c r="HG26" s="207" t="e">
        <f t="shared" si="95"/>
        <v>#N/A</v>
      </c>
      <c r="HH26" s="207" t="e">
        <f t="shared" si="96"/>
        <v>#N/A</v>
      </c>
      <c r="HI26" s="207" t="e">
        <f t="shared" si="97"/>
        <v>#N/A</v>
      </c>
      <c r="HJ26" s="207" t="e">
        <f t="shared" si="98"/>
        <v>#N/A</v>
      </c>
      <c r="HK26" s="207" t="e">
        <f t="shared" si="99"/>
        <v>#N/A</v>
      </c>
      <c r="HL26" s="207" t="e">
        <f t="shared" si="100"/>
        <v>#N/A</v>
      </c>
      <c r="HM26" s="207" t="e">
        <f t="shared" si="101"/>
        <v>#N/A</v>
      </c>
      <c r="HN26" s="207" t="e">
        <f t="shared" si="102"/>
        <v>#N/A</v>
      </c>
      <c r="HO26" s="207" t="e">
        <f t="shared" si="103"/>
        <v>#N/A</v>
      </c>
      <c r="HP26" s="207" t="e">
        <f t="shared" si="104"/>
        <v>#N/A</v>
      </c>
      <c r="HQ26" s="207" t="e">
        <f t="shared" si="105"/>
        <v>#N/A</v>
      </c>
      <c r="HR26" s="207" t="e">
        <f t="shared" si="106"/>
        <v>#N/A</v>
      </c>
      <c r="HS26" s="207" t="e">
        <f t="shared" si="107"/>
        <v>#N/A</v>
      </c>
      <c r="HT26" s="207" t="e">
        <f t="shared" si="108"/>
        <v>#N/A</v>
      </c>
      <c r="HU26" s="207" t="e">
        <f t="shared" si="109"/>
        <v>#N/A</v>
      </c>
      <c r="HV26" s="207" t="e">
        <f t="shared" si="110"/>
        <v>#N/A</v>
      </c>
      <c r="HW26" s="207" t="e">
        <f t="shared" si="111"/>
        <v>#N/A</v>
      </c>
      <c r="HX26" s="207" t="e">
        <f t="shared" si="112"/>
        <v>#N/A</v>
      </c>
      <c r="HY26" s="207" t="e">
        <f t="shared" si="113"/>
        <v>#N/A</v>
      </c>
      <c r="HZ26" s="207" t="e">
        <f t="shared" si="114"/>
        <v>#N/A</v>
      </c>
      <c r="IA26" s="207" t="e">
        <f t="shared" si="115"/>
        <v>#N/A</v>
      </c>
      <c r="IB26" s="207" t="e">
        <f t="shared" si="116"/>
        <v>#N/A</v>
      </c>
      <c r="IC26" s="207" t="e">
        <f t="shared" si="117"/>
        <v>#N/A</v>
      </c>
      <c r="ID26" s="207" t="e">
        <f t="shared" si="118"/>
        <v>#N/A</v>
      </c>
      <c r="IE26" s="207" t="e">
        <f t="shared" si="119"/>
        <v>#N/A</v>
      </c>
      <c r="IF26" s="207" t="e">
        <f t="shared" si="120"/>
        <v>#N/A</v>
      </c>
    </row>
    <row r="27" spans="1:240" hidden="1" x14ac:dyDescent="0.25">
      <c r="A27" s="22">
        <v>24</v>
      </c>
      <c r="B27" s="144"/>
      <c r="C27" s="135"/>
      <c r="D27" s="110" t="str">
        <f t="shared" si="10"/>
        <v/>
      </c>
      <c r="E27" s="124"/>
      <c r="F27" s="110" t="str">
        <f t="shared" si="11"/>
        <v/>
      </c>
      <c r="G27" s="135"/>
      <c r="H27" s="145"/>
      <c r="I27" s="119" t="str">
        <f t="shared" si="12"/>
        <v/>
      </c>
      <c r="J27" s="23" t="str">
        <f t="shared" si="13"/>
        <v/>
      </c>
      <c r="K27" s="24" t="str">
        <f t="shared" si="14"/>
        <v/>
      </c>
      <c r="L27" s="25" t="str">
        <f>IF(J27="","",IF(OR($J27&lt;Skew!$B$1,$J27=Skew!$B$1),IF($J27&gt;Skew!$C$1,Skew!$A$1,IF($J27&gt;Skew!$C$2,Skew!$A$2,IF($J27&gt;Skew!$C$3,Skew!$A$3,IF($J27&gt;Skew!$C$4,Skew!$A$4,IF($J27&gt;Skew!$C$5,Skew!$A$5,IF($J27&gt;Skew!$C$6,Skew!$A$6,IF($J27&gt;Skew!$C$7,Skew!$A$7,IF($J27&gt;Skew!$C$8,Skew!$A$8,IF($J27&gt;Skew!$C$9,Skew!$A$9,IF($J27&gt;Skew!$C$10,Skew!$A$10,IF($J27&gt;Skew!$C$11,Skew!$A$11,IF($J27&gt;Skew!$C$12,Skew!$A$12,IF($J27&gt;Skew!$C$13,Skew!$A$13,IF($J27&gt;Skew!$C$14,Skew!$A$14,Skew!$A$15)
)))))))))))))))</f>
        <v/>
      </c>
      <c r="M27" s="24" t="str">
        <f>IF(J27="","",MATCH(L27,Skew!$A$1:$A$15,0))</f>
        <v/>
      </c>
      <c r="N27" s="24" t="str">
        <f t="shared" si="0"/>
        <v/>
      </c>
      <c r="O27" s="26"/>
      <c r="P27" s="24" t="str">
        <f>IF(OR(J27="",O27=""),"",MATCH(O27,Confidence!$A$1:$A$10,0))</f>
        <v/>
      </c>
      <c r="Q27" s="27" t="str">
        <f t="shared" si="1"/>
        <v/>
      </c>
      <c r="R27" s="27" t="str">
        <f t="shared" si="2"/>
        <v/>
      </c>
      <c r="S27" s="24"/>
      <c r="T27" s="111" t="str">
        <f t="shared" si="3"/>
        <v/>
      </c>
      <c r="U27" s="111" t="str">
        <f t="shared" si="4"/>
        <v/>
      </c>
      <c r="V27" s="39" t="str">
        <f t="shared" si="5"/>
        <v/>
      </c>
      <c r="W27" s="124"/>
      <c r="X27" s="218" t="str">
        <f>IF(AND(D27&gt;0,E27&gt;0,F27&gt;0,Q27&gt;0,R27&gt;0,W27&gt;0,NOT(O27="")),ABS(VLOOKUP($W$1,VLookups!$A$28:$B$29,2,FALSE)-_xlfn.BETA.DIST(W27,IF(K27="L",R27,Q27),IF(K27="L",Q27,R27),TRUE,D27,F27)),"")</f>
        <v/>
      </c>
      <c r="Y27" s="121" t="str">
        <f>IF(OR($Q27="",$R27=""),"",_xlfn.BETA.INV(ABS(VLOOKUP($W$1,VLookups!$A$28:$B$29,2,FALSE)-Y$3),IF($K27="L",$R27,$Q27),IF($K27="L",$Q27,$R27),$D27,$F27))</f>
        <v/>
      </c>
      <c r="Z27" s="122" t="str">
        <f>IF(OR($Q27="",$R27=""),"",_xlfn.BETA.INV(ABS(VLOOKUP($W$1,VLookups!$A$28:$B$29,2,FALSE)-Z$3),IF($K27="L",$R27,$Q27),IF($K27="L",$Q27,$R27),$D27,$F27))</f>
        <v/>
      </c>
      <c r="AA27" s="121" t="str">
        <f>IF(OR($Q27="",$R27=""),"",_xlfn.BETA.INV(ABS(VLOOKUP($W$1,VLookups!$A$28:$B$29,2,FALSE)-AA$3),IF($K27="L",$R27,$Q27),IF($K27="L",$Q27,$R27),$D27,$F27))</f>
        <v/>
      </c>
      <c r="AB27" s="122" t="str">
        <f>IF(OR($Q27="",$R27=""),"",_xlfn.BETA.INV(ABS(VLOOKUP($W$1,VLookups!$A$28:$B$29,2,FALSE)-AB$3),IF($K27="L",$R27,$Q27),IF($K27="L",$Q27,$R27),$D27,$F27))</f>
        <v/>
      </c>
      <c r="AC27" s="121" t="str">
        <f>IF(OR($Q27="",$R27=""),"",_xlfn.BETA.INV(ABS(VLOOKUP($W$1,VLookups!$A$28:$B$29,2,FALSE)-AC$3),IF($K27="L",$R27,$Q27),IF($K27="L",$Q27,$R27),$D27,$F27))</f>
        <v/>
      </c>
      <c r="AD27" s="122" t="str">
        <f>IF(OR($Q27="",$R27=""),"",_xlfn.BETA.INV(ABS(VLOOKUP($W$1,VLookups!$A$28:$B$29,2,FALSE)-AD$3),IF($K27="L",$R27,$Q27),IF($K27="L",$Q27,$R27),$D27,$F27))</f>
        <v/>
      </c>
      <c r="AE27" s="121" t="str">
        <f>IF(OR($Q27="",$R27=""),"",_xlfn.BETA.INV(ABS(VLOOKUP($W$1,VLookups!$A$28:$B$29,2,FALSE)-AE$3),IF($K27="L",$R27,$Q27),IF($K27="L",$Q27,$R27),$D27,$F27))</f>
        <v/>
      </c>
      <c r="AF27" s="122" t="str">
        <f>IF(OR($Q27="",$R27=""),"",_xlfn.BETA.INV(ABS(VLOOKUP($W$1,VLookups!$A$28:$B$29,2,FALSE)-AF$3),IF($K27="L",$R27,$Q27),IF($K27="L",$Q27,$R27),$D27,$F27))</f>
        <v/>
      </c>
      <c r="AG27" s="121" t="str">
        <f>IF(OR($Q27="",$R27=""),"",_xlfn.BETA.INV(ABS(VLOOKUP($W$1,VLookups!$A$28:$B$29,2,FALSE)-AG$3),IF($K27="L",$R27,$Q27),IF($K27="L",$Q27,$R27),$D27,$F27))</f>
        <v/>
      </c>
      <c r="AH27" s="122" t="str">
        <f>IF(OR($Q27="",$R27=""),"",_xlfn.BETA.INV(ABS(VLOOKUP($W$1,VLookups!$A$28:$B$29,2,FALSE)-AH$3),IF($K27="L",$R27,$Q27),IF($K27="L",$Q27,$R27),$D27,$F27))</f>
        <v/>
      </c>
      <c r="AI27" s="121" t="str">
        <f>IF(OR($Q27="",$R27=""),"",_xlfn.BETA.INV(ABS(VLOOKUP($W$1,VLookups!$A$28:$B$29,2,FALSE)-AI$3),IF($K27="L",$R27,$Q27),IF($K27="L",$Q27,$R27),$D27,$F27))</f>
        <v/>
      </c>
      <c r="AJ27" s="122" t="str">
        <f>IF(OR($Q27="",$R27=""),"",_xlfn.BETA.INV(ABS(VLOOKUP($W$1,VLookups!$A$28:$B$29,2,FALSE)-AJ$3),IF($K27="L",$R27,$Q27),IF($K27="L",$Q27,$R27),$D27,$F27))</f>
        <v/>
      </c>
      <c r="AK27" s="17"/>
      <c r="AL27" s="208" t="str">
        <f t="shared" si="15"/>
        <v/>
      </c>
      <c r="AM27" s="206" t="str">
        <f t="shared" si="16"/>
        <v/>
      </c>
      <c r="AN27" s="190" t="str">
        <f t="shared" ref="AN27:CY27" si="163">IF(ISNONTEXT($AL27),AM27+$AL27,"")</f>
        <v/>
      </c>
      <c r="AO27" s="190" t="str">
        <f t="shared" si="163"/>
        <v/>
      </c>
      <c r="AP27" s="190" t="str">
        <f t="shared" si="163"/>
        <v/>
      </c>
      <c r="AQ27" s="190" t="str">
        <f t="shared" si="163"/>
        <v/>
      </c>
      <c r="AR27" s="190" t="str">
        <f t="shared" si="163"/>
        <v/>
      </c>
      <c r="AS27" s="190" t="str">
        <f t="shared" si="163"/>
        <v/>
      </c>
      <c r="AT27" s="190" t="str">
        <f t="shared" si="163"/>
        <v/>
      </c>
      <c r="AU27" s="190" t="str">
        <f t="shared" si="163"/>
        <v/>
      </c>
      <c r="AV27" s="190" t="str">
        <f t="shared" si="163"/>
        <v/>
      </c>
      <c r="AW27" s="190" t="str">
        <f t="shared" si="163"/>
        <v/>
      </c>
      <c r="AX27" s="190" t="str">
        <f t="shared" si="163"/>
        <v/>
      </c>
      <c r="AY27" s="190" t="str">
        <f t="shared" si="163"/>
        <v/>
      </c>
      <c r="AZ27" s="190" t="str">
        <f t="shared" si="163"/>
        <v/>
      </c>
      <c r="BA27" s="190" t="str">
        <f t="shared" si="163"/>
        <v/>
      </c>
      <c r="BB27" s="190" t="str">
        <f t="shared" si="163"/>
        <v/>
      </c>
      <c r="BC27" s="190" t="str">
        <f t="shared" si="163"/>
        <v/>
      </c>
      <c r="BD27" s="190" t="str">
        <f t="shared" si="163"/>
        <v/>
      </c>
      <c r="BE27" s="190" t="str">
        <f t="shared" si="163"/>
        <v/>
      </c>
      <c r="BF27" s="190" t="str">
        <f t="shared" si="163"/>
        <v/>
      </c>
      <c r="BG27" s="190" t="str">
        <f t="shared" si="163"/>
        <v/>
      </c>
      <c r="BH27" s="190" t="str">
        <f t="shared" si="163"/>
        <v/>
      </c>
      <c r="BI27" s="190" t="str">
        <f t="shared" si="163"/>
        <v/>
      </c>
      <c r="BJ27" s="190" t="str">
        <f t="shared" si="163"/>
        <v/>
      </c>
      <c r="BK27" s="190" t="str">
        <f t="shared" si="163"/>
        <v/>
      </c>
      <c r="BL27" s="190" t="str">
        <f t="shared" si="163"/>
        <v/>
      </c>
      <c r="BM27" s="190" t="str">
        <f t="shared" si="163"/>
        <v/>
      </c>
      <c r="BN27" s="190" t="str">
        <f t="shared" si="163"/>
        <v/>
      </c>
      <c r="BO27" s="190" t="str">
        <f t="shared" si="163"/>
        <v/>
      </c>
      <c r="BP27" s="190" t="str">
        <f t="shared" si="163"/>
        <v/>
      </c>
      <c r="BQ27" s="190" t="str">
        <f t="shared" si="163"/>
        <v/>
      </c>
      <c r="BR27" s="190" t="str">
        <f t="shared" si="163"/>
        <v/>
      </c>
      <c r="BS27" s="190" t="str">
        <f t="shared" si="163"/>
        <v/>
      </c>
      <c r="BT27" s="190" t="str">
        <f t="shared" si="163"/>
        <v/>
      </c>
      <c r="BU27" s="190" t="str">
        <f t="shared" si="163"/>
        <v/>
      </c>
      <c r="BV27" s="190" t="str">
        <f t="shared" si="163"/>
        <v/>
      </c>
      <c r="BW27" s="190" t="str">
        <f t="shared" si="163"/>
        <v/>
      </c>
      <c r="BX27" s="190" t="str">
        <f t="shared" si="163"/>
        <v/>
      </c>
      <c r="BY27" s="190" t="str">
        <f t="shared" si="163"/>
        <v/>
      </c>
      <c r="BZ27" s="190" t="str">
        <f t="shared" si="163"/>
        <v/>
      </c>
      <c r="CA27" s="190" t="str">
        <f t="shared" si="163"/>
        <v/>
      </c>
      <c r="CB27" s="190" t="str">
        <f t="shared" si="163"/>
        <v/>
      </c>
      <c r="CC27" s="190" t="str">
        <f t="shared" si="163"/>
        <v/>
      </c>
      <c r="CD27" s="190" t="str">
        <f t="shared" si="163"/>
        <v/>
      </c>
      <c r="CE27" s="190" t="str">
        <f t="shared" si="163"/>
        <v/>
      </c>
      <c r="CF27" s="190" t="str">
        <f t="shared" si="163"/>
        <v/>
      </c>
      <c r="CG27" s="190" t="str">
        <f t="shared" si="163"/>
        <v/>
      </c>
      <c r="CH27" s="190" t="str">
        <f t="shared" si="163"/>
        <v/>
      </c>
      <c r="CI27" s="190" t="str">
        <f t="shared" si="163"/>
        <v/>
      </c>
      <c r="CJ27" s="190" t="str">
        <f t="shared" si="163"/>
        <v/>
      </c>
      <c r="CK27" s="190" t="str">
        <f t="shared" si="163"/>
        <v/>
      </c>
      <c r="CL27" s="190" t="str">
        <f t="shared" si="163"/>
        <v/>
      </c>
      <c r="CM27" s="190" t="str">
        <f t="shared" si="163"/>
        <v/>
      </c>
      <c r="CN27" s="190" t="str">
        <f t="shared" si="163"/>
        <v/>
      </c>
      <c r="CO27" s="190" t="str">
        <f t="shared" si="163"/>
        <v/>
      </c>
      <c r="CP27" s="190" t="str">
        <f t="shared" si="163"/>
        <v/>
      </c>
      <c r="CQ27" s="190" t="str">
        <f t="shared" si="163"/>
        <v/>
      </c>
      <c r="CR27" s="190" t="str">
        <f t="shared" si="163"/>
        <v/>
      </c>
      <c r="CS27" s="190" t="str">
        <f t="shared" si="163"/>
        <v/>
      </c>
      <c r="CT27" s="190" t="str">
        <f t="shared" si="163"/>
        <v/>
      </c>
      <c r="CU27" s="190" t="str">
        <f t="shared" si="163"/>
        <v/>
      </c>
      <c r="CV27" s="190" t="str">
        <f t="shared" si="163"/>
        <v/>
      </c>
      <c r="CW27" s="190" t="str">
        <f t="shared" si="163"/>
        <v/>
      </c>
      <c r="CX27" s="190" t="str">
        <f t="shared" si="163"/>
        <v/>
      </c>
      <c r="CY27" s="190" t="str">
        <f t="shared" si="163"/>
        <v/>
      </c>
      <c r="CZ27" s="190" t="str">
        <f t="shared" ref="CZ27:EH27" si="164">IF(ISNONTEXT($AL27),CY27+$AL27,"")</f>
        <v/>
      </c>
      <c r="DA27" s="190" t="str">
        <f t="shared" si="164"/>
        <v/>
      </c>
      <c r="DB27" s="190" t="str">
        <f t="shared" si="164"/>
        <v/>
      </c>
      <c r="DC27" s="190" t="str">
        <f t="shared" si="164"/>
        <v/>
      </c>
      <c r="DD27" s="190" t="str">
        <f t="shared" si="164"/>
        <v/>
      </c>
      <c r="DE27" s="190" t="str">
        <f t="shared" si="164"/>
        <v/>
      </c>
      <c r="DF27" s="190" t="str">
        <f t="shared" si="164"/>
        <v/>
      </c>
      <c r="DG27" s="190" t="str">
        <f t="shared" si="164"/>
        <v/>
      </c>
      <c r="DH27" s="190" t="str">
        <f t="shared" si="164"/>
        <v/>
      </c>
      <c r="DI27" s="190" t="str">
        <f t="shared" si="164"/>
        <v/>
      </c>
      <c r="DJ27" s="190" t="str">
        <f t="shared" si="164"/>
        <v/>
      </c>
      <c r="DK27" s="190" t="str">
        <f t="shared" si="164"/>
        <v/>
      </c>
      <c r="DL27" s="190" t="str">
        <f t="shared" si="164"/>
        <v/>
      </c>
      <c r="DM27" s="190" t="str">
        <f t="shared" si="164"/>
        <v/>
      </c>
      <c r="DN27" s="190" t="str">
        <f t="shared" si="164"/>
        <v/>
      </c>
      <c r="DO27" s="190" t="str">
        <f t="shared" si="164"/>
        <v/>
      </c>
      <c r="DP27" s="190" t="str">
        <f t="shared" si="164"/>
        <v/>
      </c>
      <c r="DQ27" s="190" t="str">
        <f t="shared" si="164"/>
        <v/>
      </c>
      <c r="DR27" s="190" t="str">
        <f t="shared" si="164"/>
        <v/>
      </c>
      <c r="DS27" s="190" t="str">
        <f t="shared" si="164"/>
        <v/>
      </c>
      <c r="DT27" s="190" t="str">
        <f t="shared" si="164"/>
        <v/>
      </c>
      <c r="DU27" s="190" t="str">
        <f t="shared" si="164"/>
        <v/>
      </c>
      <c r="DV27" s="190" t="str">
        <f t="shared" si="164"/>
        <v/>
      </c>
      <c r="DW27" s="190" t="str">
        <f t="shared" si="164"/>
        <v/>
      </c>
      <c r="DX27" s="190" t="str">
        <f t="shared" si="164"/>
        <v/>
      </c>
      <c r="DY27" s="190" t="str">
        <f t="shared" si="164"/>
        <v/>
      </c>
      <c r="DZ27" s="190" t="str">
        <f t="shared" si="164"/>
        <v/>
      </c>
      <c r="EA27" s="190" t="str">
        <f t="shared" si="164"/>
        <v/>
      </c>
      <c r="EB27" s="190" t="str">
        <f t="shared" si="164"/>
        <v/>
      </c>
      <c r="EC27" s="190" t="str">
        <f t="shared" si="164"/>
        <v/>
      </c>
      <c r="ED27" s="190" t="str">
        <f t="shared" si="164"/>
        <v/>
      </c>
      <c r="EE27" s="190" t="str">
        <f t="shared" si="164"/>
        <v/>
      </c>
      <c r="EF27" s="190" t="str">
        <f t="shared" si="164"/>
        <v/>
      </c>
      <c r="EG27" s="190" t="str">
        <f t="shared" si="164"/>
        <v/>
      </c>
      <c r="EH27" s="190" t="str">
        <f t="shared" si="164"/>
        <v/>
      </c>
      <c r="EI27" s="206" t="str">
        <f t="shared" si="19"/>
        <v/>
      </c>
      <c r="EJ27" s="207" t="e">
        <f t="shared" si="20"/>
        <v>#N/A</v>
      </c>
      <c r="EK27" s="207" t="e">
        <f t="shared" si="21"/>
        <v>#N/A</v>
      </c>
      <c r="EL27" s="207" t="e">
        <f t="shared" si="22"/>
        <v>#N/A</v>
      </c>
      <c r="EM27" s="207" t="e">
        <f t="shared" si="23"/>
        <v>#N/A</v>
      </c>
      <c r="EN27" s="207" t="e">
        <f t="shared" si="24"/>
        <v>#N/A</v>
      </c>
      <c r="EO27" s="207" t="e">
        <f t="shared" si="25"/>
        <v>#N/A</v>
      </c>
      <c r="EP27" s="207" t="e">
        <f t="shared" si="26"/>
        <v>#N/A</v>
      </c>
      <c r="EQ27" s="207" t="e">
        <f t="shared" si="27"/>
        <v>#N/A</v>
      </c>
      <c r="ER27" s="207" t="e">
        <f t="shared" si="28"/>
        <v>#N/A</v>
      </c>
      <c r="ES27" s="207" t="e">
        <f t="shared" si="29"/>
        <v>#N/A</v>
      </c>
      <c r="ET27" s="207" t="e">
        <f t="shared" si="30"/>
        <v>#N/A</v>
      </c>
      <c r="EU27" s="207" t="e">
        <f t="shared" si="31"/>
        <v>#N/A</v>
      </c>
      <c r="EV27" s="207" t="e">
        <f t="shared" si="32"/>
        <v>#N/A</v>
      </c>
      <c r="EW27" s="207" t="e">
        <f t="shared" si="33"/>
        <v>#N/A</v>
      </c>
      <c r="EX27" s="207" t="e">
        <f t="shared" si="34"/>
        <v>#N/A</v>
      </c>
      <c r="EY27" s="207" t="e">
        <f t="shared" si="35"/>
        <v>#N/A</v>
      </c>
      <c r="EZ27" s="207" t="e">
        <f t="shared" si="36"/>
        <v>#N/A</v>
      </c>
      <c r="FA27" s="207" t="e">
        <f t="shared" si="37"/>
        <v>#N/A</v>
      </c>
      <c r="FB27" s="207" t="e">
        <f t="shared" si="38"/>
        <v>#N/A</v>
      </c>
      <c r="FC27" s="207" t="e">
        <f t="shared" si="39"/>
        <v>#N/A</v>
      </c>
      <c r="FD27" s="207" t="e">
        <f t="shared" si="40"/>
        <v>#N/A</v>
      </c>
      <c r="FE27" s="207" t="e">
        <f t="shared" si="41"/>
        <v>#N/A</v>
      </c>
      <c r="FF27" s="207" t="e">
        <f t="shared" si="42"/>
        <v>#N/A</v>
      </c>
      <c r="FG27" s="207" t="e">
        <f t="shared" si="43"/>
        <v>#N/A</v>
      </c>
      <c r="FH27" s="207" t="e">
        <f t="shared" si="44"/>
        <v>#N/A</v>
      </c>
      <c r="FI27" s="207" t="e">
        <f t="shared" si="45"/>
        <v>#N/A</v>
      </c>
      <c r="FJ27" s="207" t="e">
        <f t="shared" si="46"/>
        <v>#N/A</v>
      </c>
      <c r="FK27" s="207" t="e">
        <f t="shared" si="47"/>
        <v>#N/A</v>
      </c>
      <c r="FL27" s="207" t="e">
        <f t="shared" si="48"/>
        <v>#N/A</v>
      </c>
      <c r="FM27" s="207" t="e">
        <f t="shared" si="49"/>
        <v>#N/A</v>
      </c>
      <c r="FN27" s="207" t="e">
        <f t="shared" si="50"/>
        <v>#N/A</v>
      </c>
      <c r="FO27" s="207" t="e">
        <f t="shared" si="51"/>
        <v>#N/A</v>
      </c>
      <c r="FP27" s="207" t="e">
        <f t="shared" si="52"/>
        <v>#N/A</v>
      </c>
      <c r="FQ27" s="207" t="e">
        <f t="shared" si="53"/>
        <v>#N/A</v>
      </c>
      <c r="FR27" s="207" t="e">
        <f t="shared" si="54"/>
        <v>#N/A</v>
      </c>
      <c r="FS27" s="207" t="e">
        <f t="shared" si="55"/>
        <v>#N/A</v>
      </c>
      <c r="FT27" s="207" t="e">
        <f t="shared" si="56"/>
        <v>#N/A</v>
      </c>
      <c r="FU27" s="207" t="e">
        <f t="shared" si="57"/>
        <v>#N/A</v>
      </c>
      <c r="FV27" s="207" t="e">
        <f t="shared" si="58"/>
        <v>#N/A</v>
      </c>
      <c r="FW27" s="207" t="e">
        <f t="shared" si="59"/>
        <v>#N/A</v>
      </c>
      <c r="FX27" s="207" t="e">
        <f t="shared" si="60"/>
        <v>#N/A</v>
      </c>
      <c r="FY27" s="207" t="e">
        <f t="shared" si="61"/>
        <v>#N/A</v>
      </c>
      <c r="FZ27" s="207" t="e">
        <f t="shared" si="62"/>
        <v>#N/A</v>
      </c>
      <c r="GA27" s="207" t="e">
        <f t="shared" si="63"/>
        <v>#N/A</v>
      </c>
      <c r="GB27" s="207" t="e">
        <f t="shared" si="64"/>
        <v>#N/A</v>
      </c>
      <c r="GC27" s="207" t="e">
        <f t="shared" si="65"/>
        <v>#N/A</v>
      </c>
      <c r="GD27" s="207" t="e">
        <f t="shared" si="66"/>
        <v>#N/A</v>
      </c>
      <c r="GE27" s="207" t="e">
        <f t="shared" si="67"/>
        <v>#N/A</v>
      </c>
      <c r="GF27" s="207" t="e">
        <f t="shared" si="68"/>
        <v>#N/A</v>
      </c>
      <c r="GG27" s="207" t="e">
        <f t="shared" si="69"/>
        <v>#N/A</v>
      </c>
      <c r="GH27" s="207" t="e">
        <f t="shared" si="70"/>
        <v>#N/A</v>
      </c>
      <c r="GI27" s="207" t="e">
        <f t="shared" si="71"/>
        <v>#N/A</v>
      </c>
      <c r="GJ27" s="207" t="e">
        <f t="shared" si="72"/>
        <v>#N/A</v>
      </c>
      <c r="GK27" s="207" t="e">
        <f t="shared" si="73"/>
        <v>#N/A</v>
      </c>
      <c r="GL27" s="207" t="e">
        <f t="shared" si="74"/>
        <v>#N/A</v>
      </c>
      <c r="GM27" s="207" t="e">
        <f t="shared" si="75"/>
        <v>#N/A</v>
      </c>
      <c r="GN27" s="207" t="e">
        <f t="shared" si="76"/>
        <v>#N/A</v>
      </c>
      <c r="GO27" s="207" t="e">
        <f t="shared" si="77"/>
        <v>#N/A</v>
      </c>
      <c r="GP27" s="207" t="e">
        <f t="shared" si="78"/>
        <v>#N/A</v>
      </c>
      <c r="GQ27" s="207" t="e">
        <f t="shared" si="79"/>
        <v>#N/A</v>
      </c>
      <c r="GR27" s="207" t="e">
        <f t="shared" si="80"/>
        <v>#N/A</v>
      </c>
      <c r="GS27" s="207" t="e">
        <f t="shared" si="81"/>
        <v>#N/A</v>
      </c>
      <c r="GT27" s="207" t="e">
        <f t="shared" si="82"/>
        <v>#N/A</v>
      </c>
      <c r="GU27" s="207" t="e">
        <f t="shared" si="83"/>
        <v>#N/A</v>
      </c>
      <c r="GV27" s="207" t="e">
        <f t="shared" si="84"/>
        <v>#N/A</v>
      </c>
      <c r="GW27" s="207" t="e">
        <f t="shared" si="85"/>
        <v>#N/A</v>
      </c>
      <c r="GX27" s="207" t="e">
        <f t="shared" si="86"/>
        <v>#N/A</v>
      </c>
      <c r="GY27" s="207" t="e">
        <f t="shared" si="87"/>
        <v>#N/A</v>
      </c>
      <c r="GZ27" s="207" t="e">
        <f t="shared" si="88"/>
        <v>#N/A</v>
      </c>
      <c r="HA27" s="207" t="e">
        <f t="shared" si="89"/>
        <v>#N/A</v>
      </c>
      <c r="HB27" s="207" t="e">
        <f t="shared" si="90"/>
        <v>#N/A</v>
      </c>
      <c r="HC27" s="207" t="e">
        <f t="shared" si="91"/>
        <v>#N/A</v>
      </c>
      <c r="HD27" s="207" t="e">
        <f t="shared" si="92"/>
        <v>#N/A</v>
      </c>
      <c r="HE27" s="207" t="e">
        <f t="shared" si="93"/>
        <v>#N/A</v>
      </c>
      <c r="HF27" s="207" t="e">
        <f t="shared" si="94"/>
        <v>#N/A</v>
      </c>
      <c r="HG27" s="207" t="e">
        <f t="shared" si="95"/>
        <v>#N/A</v>
      </c>
      <c r="HH27" s="207" t="e">
        <f t="shared" si="96"/>
        <v>#N/A</v>
      </c>
      <c r="HI27" s="207" t="e">
        <f t="shared" si="97"/>
        <v>#N/A</v>
      </c>
      <c r="HJ27" s="207" t="e">
        <f t="shared" si="98"/>
        <v>#N/A</v>
      </c>
      <c r="HK27" s="207" t="e">
        <f t="shared" si="99"/>
        <v>#N/A</v>
      </c>
      <c r="HL27" s="207" t="e">
        <f t="shared" si="100"/>
        <v>#N/A</v>
      </c>
      <c r="HM27" s="207" t="e">
        <f t="shared" si="101"/>
        <v>#N/A</v>
      </c>
      <c r="HN27" s="207" t="e">
        <f t="shared" si="102"/>
        <v>#N/A</v>
      </c>
      <c r="HO27" s="207" t="e">
        <f t="shared" si="103"/>
        <v>#N/A</v>
      </c>
      <c r="HP27" s="207" t="e">
        <f t="shared" si="104"/>
        <v>#N/A</v>
      </c>
      <c r="HQ27" s="207" t="e">
        <f t="shared" si="105"/>
        <v>#N/A</v>
      </c>
      <c r="HR27" s="207" t="e">
        <f t="shared" si="106"/>
        <v>#N/A</v>
      </c>
      <c r="HS27" s="207" t="e">
        <f t="shared" si="107"/>
        <v>#N/A</v>
      </c>
      <c r="HT27" s="207" t="e">
        <f t="shared" si="108"/>
        <v>#N/A</v>
      </c>
      <c r="HU27" s="207" t="e">
        <f t="shared" si="109"/>
        <v>#N/A</v>
      </c>
      <c r="HV27" s="207" t="e">
        <f t="shared" si="110"/>
        <v>#N/A</v>
      </c>
      <c r="HW27" s="207" t="e">
        <f t="shared" si="111"/>
        <v>#N/A</v>
      </c>
      <c r="HX27" s="207" t="e">
        <f t="shared" si="112"/>
        <v>#N/A</v>
      </c>
      <c r="HY27" s="207" t="e">
        <f t="shared" si="113"/>
        <v>#N/A</v>
      </c>
      <c r="HZ27" s="207" t="e">
        <f t="shared" si="114"/>
        <v>#N/A</v>
      </c>
      <c r="IA27" s="207" t="e">
        <f t="shared" si="115"/>
        <v>#N/A</v>
      </c>
      <c r="IB27" s="207" t="e">
        <f t="shared" si="116"/>
        <v>#N/A</v>
      </c>
      <c r="IC27" s="207" t="e">
        <f t="shared" si="117"/>
        <v>#N/A</v>
      </c>
      <c r="ID27" s="207" t="e">
        <f t="shared" si="118"/>
        <v>#N/A</v>
      </c>
      <c r="IE27" s="207" t="e">
        <f t="shared" si="119"/>
        <v>#N/A</v>
      </c>
      <c r="IF27" s="207" t="e">
        <f t="shared" si="120"/>
        <v>#N/A</v>
      </c>
    </row>
    <row r="28" spans="1:240" hidden="1" x14ac:dyDescent="0.25">
      <c r="A28" s="22">
        <v>25</v>
      </c>
      <c r="B28" s="144"/>
      <c r="C28" s="135"/>
      <c r="D28" s="110" t="str">
        <f t="shared" si="10"/>
        <v/>
      </c>
      <c r="E28" s="124"/>
      <c r="F28" s="110" t="str">
        <f t="shared" si="11"/>
        <v/>
      </c>
      <c r="G28" s="135"/>
      <c r="H28" s="145"/>
      <c r="I28" s="119" t="str">
        <f t="shared" si="12"/>
        <v/>
      </c>
      <c r="J28" s="23" t="str">
        <f t="shared" si="13"/>
        <v/>
      </c>
      <c r="K28" s="24" t="str">
        <f t="shared" si="14"/>
        <v/>
      </c>
      <c r="L28" s="25" t="str">
        <f>IF(J28="","",IF(OR($J28&lt;Skew!$B$1,$J28=Skew!$B$1),IF($J28&gt;Skew!$C$1,Skew!$A$1,IF($J28&gt;Skew!$C$2,Skew!$A$2,IF($J28&gt;Skew!$C$3,Skew!$A$3,IF($J28&gt;Skew!$C$4,Skew!$A$4,IF($J28&gt;Skew!$C$5,Skew!$A$5,IF($J28&gt;Skew!$C$6,Skew!$A$6,IF($J28&gt;Skew!$C$7,Skew!$A$7,IF($J28&gt;Skew!$C$8,Skew!$A$8,IF($J28&gt;Skew!$C$9,Skew!$A$9,IF($J28&gt;Skew!$C$10,Skew!$A$10,IF($J28&gt;Skew!$C$11,Skew!$A$11,IF($J28&gt;Skew!$C$12,Skew!$A$12,IF($J28&gt;Skew!$C$13,Skew!$A$13,IF($J28&gt;Skew!$C$14,Skew!$A$14,Skew!$A$15)
)))))))))))))))</f>
        <v/>
      </c>
      <c r="M28" s="24" t="str">
        <f>IF(J28="","",MATCH(L28,Skew!$A$1:$A$15,0))</f>
        <v/>
      </c>
      <c r="N28" s="24" t="str">
        <f t="shared" si="0"/>
        <v/>
      </c>
      <c r="O28" s="26"/>
      <c r="P28" s="24" t="str">
        <f>IF(OR(J28="",O28=""),"",MATCH(O28,Confidence!$A$1:$A$10,0))</f>
        <v/>
      </c>
      <c r="Q28" s="27" t="str">
        <f t="shared" si="1"/>
        <v/>
      </c>
      <c r="R28" s="27" t="str">
        <f t="shared" si="2"/>
        <v/>
      </c>
      <c r="S28" s="24"/>
      <c r="T28" s="111" t="str">
        <f t="shared" si="3"/>
        <v/>
      </c>
      <c r="U28" s="111" t="str">
        <f t="shared" si="4"/>
        <v/>
      </c>
      <c r="V28" s="39" t="str">
        <f t="shared" si="5"/>
        <v/>
      </c>
      <c r="W28" s="124"/>
      <c r="X28" s="218" t="str">
        <f>IF(AND(D28&gt;0,E28&gt;0,F28&gt;0,Q28&gt;0,R28&gt;0,W28&gt;0,NOT(O28="")),ABS(VLOOKUP($W$1,VLookups!$A$28:$B$29,2,FALSE)-_xlfn.BETA.DIST(W28,IF(K28="L",R28,Q28),IF(K28="L",Q28,R28),TRUE,D28,F28)),"")</f>
        <v/>
      </c>
      <c r="Y28" s="121" t="str">
        <f>IF(OR($Q28="",$R28=""),"",_xlfn.BETA.INV(ABS(VLOOKUP($W$1,VLookups!$A$28:$B$29,2,FALSE)-Y$3),IF($K28="L",$R28,$Q28),IF($K28="L",$Q28,$R28),$D28,$F28))</f>
        <v/>
      </c>
      <c r="Z28" s="122" t="str">
        <f>IF(OR($Q28="",$R28=""),"",_xlfn.BETA.INV(ABS(VLOOKUP($W$1,VLookups!$A$28:$B$29,2,FALSE)-Z$3),IF($K28="L",$R28,$Q28),IF($K28="L",$Q28,$R28),$D28,$F28))</f>
        <v/>
      </c>
      <c r="AA28" s="121" t="str">
        <f>IF(OR($Q28="",$R28=""),"",_xlfn.BETA.INV(ABS(VLOOKUP($W$1,VLookups!$A$28:$B$29,2,FALSE)-AA$3),IF($K28="L",$R28,$Q28),IF($K28="L",$Q28,$R28),$D28,$F28))</f>
        <v/>
      </c>
      <c r="AB28" s="122" t="str">
        <f>IF(OR($Q28="",$R28=""),"",_xlfn.BETA.INV(ABS(VLOOKUP($W$1,VLookups!$A$28:$B$29,2,FALSE)-AB$3),IF($K28="L",$R28,$Q28),IF($K28="L",$Q28,$R28),$D28,$F28))</f>
        <v/>
      </c>
      <c r="AC28" s="121" t="str">
        <f>IF(OR($Q28="",$R28=""),"",_xlfn.BETA.INV(ABS(VLOOKUP($W$1,VLookups!$A$28:$B$29,2,FALSE)-AC$3),IF($K28="L",$R28,$Q28),IF($K28="L",$Q28,$R28),$D28,$F28))</f>
        <v/>
      </c>
      <c r="AD28" s="122" t="str">
        <f>IF(OR($Q28="",$R28=""),"",_xlfn.BETA.INV(ABS(VLOOKUP($W$1,VLookups!$A$28:$B$29,2,FALSE)-AD$3),IF($K28="L",$R28,$Q28),IF($K28="L",$Q28,$R28),$D28,$F28))</f>
        <v/>
      </c>
      <c r="AE28" s="121" t="str">
        <f>IF(OR($Q28="",$R28=""),"",_xlfn.BETA.INV(ABS(VLOOKUP($W$1,VLookups!$A$28:$B$29,2,FALSE)-AE$3),IF($K28="L",$R28,$Q28),IF($K28="L",$Q28,$R28),$D28,$F28))</f>
        <v/>
      </c>
      <c r="AF28" s="122" t="str">
        <f>IF(OR($Q28="",$R28=""),"",_xlfn.BETA.INV(ABS(VLOOKUP($W$1,VLookups!$A$28:$B$29,2,FALSE)-AF$3),IF($K28="L",$R28,$Q28),IF($K28="L",$Q28,$R28),$D28,$F28))</f>
        <v/>
      </c>
      <c r="AG28" s="121" t="str">
        <f>IF(OR($Q28="",$R28=""),"",_xlfn.BETA.INV(ABS(VLOOKUP($W$1,VLookups!$A$28:$B$29,2,FALSE)-AG$3),IF($K28="L",$R28,$Q28),IF($K28="L",$Q28,$R28),$D28,$F28))</f>
        <v/>
      </c>
      <c r="AH28" s="122" t="str">
        <f>IF(OR($Q28="",$R28=""),"",_xlfn.BETA.INV(ABS(VLOOKUP($W$1,VLookups!$A$28:$B$29,2,FALSE)-AH$3),IF($K28="L",$R28,$Q28),IF($K28="L",$Q28,$R28),$D28,$F28))</f>
        <v/>
      </c>
      <c r="AI28" s="121" t="str">
        <f>IF(OR($Q28="",$R28=""),"",_xlfn.BETA.INV(ABS(VLOOKUP($W$1,VLookups!$A$28:$B$29,2,FALSE)-AI$3),IF($K28="L",$R28,$Q28),IF($K28="L",$Q28,$R28),$D28,$F28))</f>
        <v/>
      </c>
      <c r="AJ28" s="122" t="str">
        <f>IF(OR($Q28="",$R28=""),"",_xlfn.BETA.INV(ABS(VLOOKUP($W$1,VLookups!$A$28:$B$29,2,FALSE)-AJ$3),IF($K28="L",$R28,$Q28),IF($K28="L",$Q28,$R28),$D28,$F28))</f>
        <v/>
      </c>
      <c r="AK28" s="17"/>
      <c r="AL28" s="208" t="str">
        <f t="shared" si="15"/>
        <v/>
      </c>
      <c r="AM28" s="206" t="str">
        <f t="shared" si="16"/>
        <v/>
      </c>
      <c r="AN28" s="190" t="str">
        <f t="shared" ref="AN28:CY28" si="165">IF(ISNONTEXT($AL28),AM28+$AL28,"")</f>
        <v/>
      </c>
      <c r="AO28" s="190" t="str">
        <f t="shared" si="165"/>
        <v/>
      </c>
      <c r="AP28" s="190" t="str">
        <f t="shared" si="165"/>
        <v/>
      </c>
      <c r="AQ28" s="190" t="str">
        <f t="shared" si="165"/>
        <v/>
      </c>
      <c r="AR28" s="190" t="str">
        <f t="shared" si="165"/>
        <v/>
      </c>
      <c r="AS28" s="190" t="str">
        <f t="shared" si="165"/>
        <v/>
      </c>
      <c r="AT28" s="190" t="str">
        <f t="shared" si="165"/>
        <v/>
      </c>
      <c r="AU28" s="190" t="str">
        <f t="shared" si="165"/>
        <v/>
      </c>
      <c r="AV28" s="190" t="str">
        <f t="shared" si="165"/>
        <v/>
      </c>
      <c r="AW28" s="190" t="str">
        <f t="shared" si="165"/>
        <v/>
      </c>
      <c r="AX28" s="190" t="str">
        <f t="shared" si="165"/>
        <v/>
      </c>
      <c r="AY28" s="190" t="str">
        <f t="shared" si="165"/>
        <v/>
      </c>
      <c r="AZ28" s="190" t="str">
        <f t="shared" si="165"/>
        <v/>
      </c>
      <c r="BA28" s="190" t="str">
        <f t="shared" si="165"/>
        <v/>
      </c>
      <c r="BB28" s="190" t="str">
        <f t="shared" si="165"/>
        <v/>
      </c>
      <c r="BC28" s="190" t="str">
        <f t="shared" si="165"/>
        <v/>
      </c>
      <c r="BD28" s="190" t="str">
        <f t="shared" si="165"/>
        <v/>
      </c>
      <c r="BE28" s="190" t="str">
        <f t="shared" si="165"/>
        <v/>
      </c>
      <c r="BF28" s="190" t="str">
        <f t="shared" si="165"/>
        <v/>
      </c>
      <c r="BG28" s="190" t="str">
        <f t="shared" si="165"/>
        <v/>
      </c>
      <c r="BH28" s="190" t="str">
        <f t="shared" si="165"/>
        <v/>
      </c>
      <c r="BI28" s="190" t="str">
        <f t="shared" si="165"/>
        <v/>
      </c>
      <c r="BJ28" s="190" t="str">
        <f t="shared" si="165"/>
        <v/>
      </c>
      <c r="BK28" s="190" t="str">
        <f t="shared" si="165"/>
        <v/>
      </c>
      <c r="BL28" s="190" t="str">
        <f t="shared" si="165"/>
        <v/>
      </c>
      <c r="BM28" s="190" t="str">
        <f t="shared" si="165"/>
        <v/>
      </c>
      <c r="BN28" s="190" t="str">
        <f t="shared" si="165"/>
        <v/>
      </c>
      <c r="BO28" s="190" t="str">
        <f t="shared" si="165"/>
        <v/>
      </c>
      <c r="BP28" s="190" t="str">
        <f t="shared" si="165"/>
        <v/>
      </c>
      <c r="BQ28" s="190" t="str">
        <f t="shared" si="165"/>
        <v/>
      </c>
      <c r="BR28" s="190" t="str">
        <f t="shared" si="165"/>
        <v/>
      </c>
      <c r="BS28" s="190" t="str">
        <f t="shared" si="165"/>
        <v/>
      </c>
      <c r="BT28" s="190" t="str">
        <f t="shared" si="165"/>
        <v/>
      </c>
      <c r="BU28" s="190" t="str">
        <f t="shared" si="165"/>
        <v/>
      </c>
      <c r="BV28" s="190" t="str">
        <f t="shared" si="165"/>
        <v/>
      </c>
      <c r="BW28" s="190" t="str">
        <f t="shared" si="165"/>
        <v/>
      </c>
      <c r="BX28" s="190" t="str">
        <f t="shared" si="165"/>
        <v/>
      </c>
      <c r="BY28" s="190" t="str">
        <f t="shared" si="165"/>
        <v/>
      </c>
      <c r="BZ28" s="190" t="str">
        <f t="shared" si="165"/>
        <v/>
      </c>
      <c r="CA28" s="190" t="str">
        <f t="shared" si="165"/>
        <v/>
      </c>
      <c r="CB28" s="190" t="str">
        <f t="shared" si="165"/>
        <v/>
      </c>
      <c r="CC28" s="190" t="str">
        <f t="shared" si="165"/>
        <v/>
      </c>
      <c r="CD28" s="190" t="str">
        <f t="shared" si="165"/>
        <v/>
      </c>
      <c r="CE28" s="190" t="str">
        <f t="shared" si="165"/>
        <v/>
      </c>
      <c r="CF28" s="190" t="str">
        <f t="shared" si="165"/>
        <v/>
      </c>
      <c r="CG28" s="190" t="str">
        <f t="shared" si="165"/>
        <v/>
      </c>
      <c r="CH28" s="190" t="str">
        <f t="shared" si="165"/>
        <v/>
      </c>
      <c r="CI28" s="190" t="str">
        <f t="shared" si="165"/>
        <v/>
      </c>
      <c r="CJ28" s="190" t="str">
        <f t="shared" si="165"/>
        <v/>
      </c>
      <c r="CK28" s="190" t="str">
        <f t="shared" si="165"/>
        <v/>
      </c>
      <c r="CL28" s="190" t="str">
        <f t="shared" si="165"/>
        <v/>
      </c>
      <c r="CM28" s="190" t="str">
        <f t="shared" si="165"/>
        <v/>
      </c>
      <c r="CN28" s="190" t="str">
        <f t="shared" si="165"/>
        <v/>
      </c>
      <c r="CO28" s="190" t="str">
        <f t="shared" si="165"/>
        <v/>
      </c>
      <c r="CP28" s="190" t="str">
        <f t="shared" si="165"/>
        <v/>
      </c>
      <c r="CQ28" s="190" t="str">
        <f t="shared" si="165"/>
        <v/>
      </c>
      <c r="CR28" s="190" t="str">
        <f t="shared" si="165"/>
        <v/>
      </c>
      <c r="CS28" s="190" t="str">
        <f t="shared" si="165"/>
        <v/>
      </c>
      <c r="CT28" s="190" t="str">
        <f t="shared" si="165"/>
        <v/>
      </c>
      <c r="CU28" s="190" t="str">
        <f t="shared" si="165"/>
        <v/>
      </c>
      <c r="CV28" s="190" t="str">
        <f t="shared" si="165"/>
        <v/>
      </c>
      <c r="CW28" s="190" t="str">
        <f t="shared" si="165"/>
        <v/>
      </c>
      <c r="CX28" s="190" t="str">
        <f t="shared" si="165"/>
        <v/>
      </c>
      <c r="CY28" s="190" t="str">
        <f t="shared" si="165"/>
        <v/>
      </c>
      <c r="CZ28" s="190" t="str">
        <f t="shared" ref="CZ28:EH28" si="166">IF(ISNONTEXT($AL28),CY28+$AL28,"")</f>
        <v/>
      </c>
      <c r="DA28" s="190" t="str">
        <f t="shared" si="166"/>
        <v/>
      </c>
      <c r="DB28" s="190" t="str">
        <f t="shared" si="166"/>
        <v/>
      </c>
      <c r="DC28" s="190" t="str">
        <f t="shared" si="166"/>
        <v/>
      </c>
      <c r="DD28" s="190" t="str">
        <f t="shared" si="166"/>
        <v/>
      </c>
      <c r="DE28" s="190" t="str">
        <f t="shared" si="166"/>
        <v/>
      </c>
      <c r="DF28" s="190" t="str">
        <f t="shared" si="166"/>
        <v/>
      </c>
      <c r="DG28" s="190" t="str">
        <f t="shared" si="166"/>
        <v/>
      </c>
      <c r="DH28" s="190" t="str">
        <f t="shared" si="166"/>
        <v/>
      </c>
      <c r="DI28" s="190" t="str">
        <f t="shared" si="166"/>
        <v/>
      </c>
      <c r="DJ28" s="190" t="str">
        <f t="shared" si="166"/>
        <v/>
      </c>
      <c r="DK28" s="190" t="str">
        <f t="shared" si="166"/>
        <v/>
      </c>
      <c r="DL28" s="190" t="str">
        <f t="shared" si="166"/>
        <v/>
      </c>
      <c r="DM28" s="190" t="str">
        <f t="shared" si="166"/>
        <v/>
      </c>
      <c r="DN28" s="190" t="str">
        <f t="shared" si="166"/>
        <v/>
      </c>
      <c r="DO28" s="190" t="str">
        <f t="shared" si="166"/>
        <v/>
      </c>
      <c r="DP28" s="190" t="str">
        <f t="shared" si="166"/>
        <v/>
      </c>
      <c r="DQ28" s="190" t="str">
        <f t="shared" si="166"/>
        <v/>
      </c>
      <c r="DR28" s="190" t="str">
        <f t="shared" si="166"/>
        <v/>
      </c>
      <c r="DS28" s="190" t="str">
        <f t="shared" si="166"/>
        <v/>
      </c>
      <c r="DT28" s="190" t="str">
        <f t="shared" si="166"/>
        <v/>
      </c>
      <c r="DU28" s="190" t="str">
        <f t="shared" si="166"/>
        <v/>
      </c>
      <c r="DV28" s="190" t="str">
        <f t="shared" si="166"/>
        <v/>
      </c>
      <c r="DW28" s="190" t="str">
        <f t="shared" si="166"/>
        <v/>
      </c>
      <c r="DX28" s="190" t="str">
        <f t="shared" si="166"/>
        <v/>
      </c>
      <c r="DY28" s="190" t="str">
        <f t="shared" si="166"/>
        <v/>
      </c>
      <c r="DZ28" s="190" t="str">
        <f t="shared" si="166"/>
        <v/>
      </c>
      <c r="EA28" s="190" t="str">
        <f t="shared" si="166"/>
        <v/>
      </c>
      <c r="EB28" s="190" t="str">
        <f t="shared" si="166"/>
        <v/>
      </c>
      <c r="EC28" s="190" t="str">
        <f t="shared" si="166"/>
        <v/>
      </c>
      <c r="ED28" s="190" t="str">
        <f t="shared" si="166"/>
        <v/>
      </c>
      <c r="EE28" s="190" t="str">
        <f t="shared" si="166"/>
        <v/>
      </c>
      <c r="EF28" s="190" t="str">
        <f t="shared" si="166"/>
        <v/>
      </c>
      <c r="EG28" s="190" t="str">
        <f t="shared" si="166"/>
        <v/>
      </c>
      <c r="EH28" s="190" t="str">
        <f t="shared" si="166"/>
        <v/>
      </c>
      <c r="EI28" s="206" t="str">
        <f t="shared" si="19"/>
        <v/>
      </c>
      <c r="EJ28" s="207" t="e">
        <f t="shared" si="20"/>
        <v>#N/A</v>
      </c>
      <c r="EK28" s="207" t="e">
        <f t="shared" si="21"/>
        <v>#N/A</v>
      </c>
      <c r="EL28" s="207" t="e">
        <f t="shared" si="22"/>
        <v>#N/A</v>
      </c>
      <c r="EM28" s="207" t="e">
        <f t="shared" si="23"/>
        <v>#N/A</v>
      </c>
      <c r="EN28" s="207" t="e">
        <f t="shared" si="24"/>
        <v>#N/A</v>
      </c>
      <c r="EO28" s="207" t="e">
        <f t="shared" si="25"/>
        <v>#N/A</v>
      </c>
      <c r="EP28" s="207" t="e">
        <f t="shared" si="26"/>
        <v>#N/A</v>
      </c>
      <c r="EQ28" s="207" t="e">
        <f t="shared" si="27"/>
        <v>#N/A</v>
      </c>
      <c r="ER28" s="207" t="e">
        <f t="shared" si="28"/>
        <v>#N/A</v>
      </c>
      <c r="ES28" s="207" t="e">
        <f t="shared" si="29"/>
        <v>#N/A</v>
      </c>
      <c r="ET28" s="207" t="e">
        <f t="shared" si="30"/>
        <v>#N/A</v>
      </c>
      <c r="EU28" s="207" t="e">
        <f t="shared" si="31"/>
        <v>#N/A</v>
      </c>
      <c r="EV28" s="207" t="e">
        <f t="shared" si="32"/>
        <v>#N/A</v>
      </c>
      <c r="EW28" s="207" t="e">
        <f t="shared" si="33"/>
        <v>#N/A</v>
      </c>
      <c r="EX28" s="207" t="e">
        <f t="shared" si="34"/>
        <v>#N/A</v>
      </c>
      <c r="EY28" s="207" t="e">
        <f t="shared" si="35"/>
        <v>#N/A</v>
      </c>
      <c r="EZ28" s="207" t="e">
        <f t="shared" si="36"/>
        <v>#N/A</v>
      </c>
      <c r="FA28" s="207" t="e">
        <f t="shared" si="37"/>
        <v>#N/A</v>
      </c>
      <c r="FB28" s="207" t="e">
        <f t="shared" si="38"/>
        <v>#N/A</v>
      </c>
      <c r="FC28" s="207" t="e">
        <f t="shared" si="39"/>
        <v>#N/A</v>
      </c>
      <c r="FD28" s="207" t="e">
        <f t="shared" si="40"/>
        <v>#N/A</v>
      </c>
      <c r="FE28" s="207" t="e">
        <f t="shared" si="41"/>
        <v>#N/A</v>
      </c>
      <c r="FF28" s="207" t="e">
        <f t="shared" si="42"/>
        <v>#N/A</v>
      </c>
      <c r="FG28" s="207" t="e">
        <f t="shared" si="43"/>
        <v>#N/A</v>
      </c>
      <c r="FH28" s="207" t="e">
        <f t="shared" si="44"/>
        <v>#N/A</v>
      </c>
      <c r="FI28" s="207" t="e">
        <f t="shared" si="45"/>
        <v>#N/A</v>
      </c>
      <c r="FJ28" s="207" t="e">
        <f t="shared" si="46"/>
        <v>#N/A</v>
      </c>
      <c r="FK28" s="207" t="e">
        <f t="shared" si="47"/>
        <v>#N/A</v>
      </c>
      <c r="FL28" s="207" t="e">
        <f t="shared" si="48"/>
        <v>#N/A</v>
      </c>
      <c r="FM28" s="207" t="e">
        <f t="shared" si="49"/>
        <v>#N/A</v>
      </c>
      <c r="FN28" s="207" t="e">
        <f t="shared" si="50"/>
        <v>#N/A</v>
      </c>
      <c r="FO28" s="207" t="e">
        <f t="shared" si="51"/>
        <v>#N/A</v>
      </c>
      <c r="FP28" s="207" t="e">
        <f t="shared" si="52"/>
        <v>#N/A</v>
      </c>
      <c r="FQ28" s="207" t="e">
        <f t="shared" si="53"/>
        <v>#N/A</v>
      </c>
      <c r="FR28" s="207" t="e">
        <f t="shared" si="54"/>
        <v>#N/A</v>
      </c>
      <c r="FS28" s="207" t="e">
        <f t="shared" si="55"/>
        <v>#N/A</v>
      </c>
      <c r="FT28" s="207" t="e">
        <f t="shared" si="56"/>
        <v>#N/A</v>
      </c>
      <c r="FU28" s="207" t="e">
        <f t="shared" si="57"/>
        <v>#N/A</v>
      </c>
      <c r="FV28" s="207" t="e">
        <f t="shared" si="58"/>
        <v>#N/A</v>
      </c>
      <c r="FW28" s="207" t="e">
        <f t="shared" si="59"/>
        <v>#N/A</v>
      </c>
      <c r="FX28" s="207" t="e">
        <f t="shared" si="60"/>
        <v>#N/A</v>
      </c>
      <c r="FY28" s="207" t="e">
        <f t="shared" si="61"/>
        <v>#N/A</v>
      </c>
      <c r="FZ28" s="207" t="e">
        <f t="shared" si="62"/>
        <v>#N/A</v>
      </c>
      <c r="GA28" s="207" t="e">
        <f t="shared" si="63"/>
        <v>#N/A</v>
      </c>
      <c r="GB28" s="207" t="e">
        <f t="shared" si="64"/>
        <v>#N/A</v>
      </c>
      <c r="GC28" s="207" t="e">
        <f t="shared" si="65"/>
        <v>#N/A</v>
      </c>
      <c r="GD28" s="207" t="e">
        <f t="shared" si="66"/>
        <v>#N/A</v>
      </c>
      <c r="GE28" s="207" t="e">
        <f t="shared" si="67"/>
        <v>#N/A</v>
      </c>
      <c r="GF28" s="207" t="e">
        <f t="shared" si="68"/>
        <v>#N/A</v>
      </c>
      <c r="GG28" s="207" t="e">
        <f t="shared" si="69"/>
        <v>#N/A</v>
      </c>
      <c r="GH28" s="207" t="e">
        <f t="shared" si="70"/>
        <v>#N/A</v>
      </c>
      <c r="GI28" s="207" t="e">
        <f t="shared" si="71"/>
        <v>#N/A</v>
      </c>
      <c r="GJ28" s="207" t="e">
        <f t="shared" si="72"/>
        <v>#N/A</v>
      </c>
      <c r="GK28" s="207" t="e">
        <f t="shared" si="73"/>
        <v>#N/A</v>
      </c>
      <c r="GL28" s="207" t="e">
        <f t="shared" si="74"/>
        <v>#N/A</v>
      </c>
      <c r="GM28" s="207" t="e">
        <f t="shared" si="75"/>
        <v>#N/A</v>
      </c>
      <c r="GN28" s="207" t="e">
        <f t="shared" si="76"/>
        <v>#N/A</v>
      </c>
      <c r="GO28" s="207" t="e">
        <f t="shared" si="77"/>
        <v>#N/A</v>
      </c>
      <c r="GP28" s="207" t="e">
        <f t="shared" si="78"/>
        <v>#N/A</v>
      </c>
      <c r="GQ28" s="207" t="e">
        <f t="shared" si="79"/>
        <v>#N/A</v>
      </c>
      <c r="GR28" s="207" t="e">
        <f t="shared" si="80"/>
        <v>#N/A</v>
      </c>
      <c r="GS28" s="207" t="e">
        <f t="shared" si="81"/>
        <v>#N/A</v>
      </c>
      <c r="GT28" s="207" t="e">
        <f t="shared" si="82"/>
        <v>#N/A</v>
      </c>
      <c r="GU28" s="207" t="e">
        <f t="shared" si="83"/>
        <v>#N/A</v>
      </c>
      <c r="GV28" s="207" t="e">
        <f t="shared" si="84"/>
        <v>#N/A</v>
      </c>
      <c r="GW28" s="207" t="e">
        <f t="shared" si="85"/>
        <v>#N/A</v>
      </c>
      <c r="GX28" s="207" t="e">
        <f t="shared" si="86"/>
        <v>#N/A</v>
      </c>
      <c r="GY28" s="207" t="e">
        <f t="shared" si="87"/>
        <v>#N/A</v>
      </c>
      <c r="GZ28" s="207" t="e">
        <f t="shared" si="88"/>
        <v>#N/A</v>
      </c>
      <c r="HA28" s="207" t="e">
        <f t="shared" si="89"/>
        <v>#N/A</v>
      </c>
      <c r="HB28" s="207" t="e">
        <f t="shared" si="90"/>
        <v>#N/A</v>
      </c>
      <c r="HC28" s="207" t="e">
        <f t="shared" si="91"/>
        <v>#N/A</v>
      </c>
      <c r="HD28" s="207" t="e">
        <f t="shared" si="92"/>
        <v>#N/A</v>
      </c>
      <c r="HE28" s="207" t="e">
        <f t="shared" si="93"/>
        <v>#N/A</v>
      </c>
      <c r="HF28" s="207" t="e">
        <f t="shared" si="94"/>
        <v>#N/A</v>
      </c>
      <c r="HG28" s="207" t="e">
        <f t="shared" si="95"/>
        <v>#N/A</v>
      </c>
      <c r="HH28" s="207" t="e">
        <f t="shared" si="96"/>
        <v>#N/A</v>
      </c>
      <c r="HI28" s="207" t="e">
        <f t="shared" si="97"/>
        <v>#N/A</v>
      </c>
      <c r="HJ28" s="207" t="e">
        <f t="shared" si="98"/>
        <v>#N/A</v>
      </c>
      <c r="HK28" s="207" t="e">
        <f t="shared" si="99"/>
        <v>#N/A</v>
      </c>
      <c r="HL28" s="207" t="e">
        <f t="shared" si="100"/>
        <v>#N/A</v>
      </c>
      <c r="HM28" s="207" t="e">
        <f t="shared" si="101"/>
        <v>#N/A</v>
      </c>
      <c r="HN28" s="207" t="e">
        <f t="shared" si="102"/>
        <v>#N/A</v>
      </c>
      <c r="HO28" s="207" t="e">
        <f t="shared" si="103"/>
        <v>#N/A</v>
      </c>
      <c r="HP28" s="207" t="e">
        <f t="shared" si="104"/>
        <v>#N/A</v>
      </c>
      <c r="HQ28" s="207" t="e">
        <f t="shared" si="105"/>
        <v>#N/A</v>
      </c>
      <c r="HR28" s="207" t="e">
        <f t="shared" si="106"/>
        <v>#N/A</v>
      </c>
      <c r="HS28" s="207" t="e">
        <f t="shared" si="107"/>
        <v>#N/A</v>
      </c>
      <c r="HT28" s="207" t="e">
        <f t="shared" si="108"/>
        <v>#N/A</v>
      </c>
      <c r="HU28" s="207" t="e">
        <f t="shared" si="109"/>
        <v>#N/A</v>
      </c>
      <c r="HV28" s="207" t="e">
        <f t="shared" si="110"/>
        <v>#N/A</v>
      </c>
      <c r="HW28" s="207" t="e">
        <f t="shared" si="111"/>
        <v>#N/A</v>
      </c>
      <c r="HX28" s="207" t="e">
        <f t="shared" si="112"/>
        <v>#N/A</v>
      </c>
      <c r="HY28" s="207" t="e">
        <f t="shared" si="113"/>
        <v>#N/A</v>
      </c>
      <c r="HZ28" s="207" t="e">
        <f t="shared" si="114"/>
        <v>#N/A</v>
      </c>
      <c r="IA28" s="207" t="e">
        <f t="shared" si="115"/>
        <v>#N/A</v>
      </c>
      <c r="IB28" s="207" t="e">
        <f t="shared" si="116"/>
        <v>#N/A</v>
      </c>
      <c r="IC28" s="207" t="e">
        <f t="shared" si="117"/>
        <v>#N/A</v>
      </c>
      <c r="ID28" s="207" t="e">
        <f t="shared" si="118"/>
        <v>#N/A</v>
      </c>
      <c r="IE28" s="207" t="e">
        <f t="shared" si="119"/>
        <v>#N/A</v>
      </c>
      <c r="IF28" s="207" t="e">
        <f t="shared" si="120"/>
        <v>#N/A</v>
      </c>
    </row>
    <row r="29" spans="1:240" hidden="1" x14ac:dyDescent="0.25">
      <c r="A29" s="22">
        <v>26</v>
      </c>
      <c r="B29" s="144"/>
      <c r="C29" s="135"/>
      <c r="D29" s="110" t="str">
        <f t="shared" si="10"/>
        <v/>
      </c>
      <c r="E29" s="124"/>
      <c r="F29" s="110" t="str">
        <f t="shared" si="11"/>
        <v/>
      </c>
      <c r="G29" s="135"/>
      <c r="H29" s="145"/>
      <c r="I29" s="119" t="str">
        <f t="shared" si="12"/>
        <v/>
      </c>
      <c r="J29" s="23" t="str">
        <f t="shared" si="13"/>
        <v/>
      </c>
      <c r="K29" s="24" t="str">
        <f t="shared" si="14"/>
        <v/>
      </c>
      <c r="L29" s="25" t="str">
        <f>IF(J29="","",IF(OR($J29&lt;Skew!$B$1,$J29=Skew!$B$1),IF($J29&gt;Skew!$C$1,Skew!$A$1,IF($J29&gt;Skew!$C$2,Skew!$A$2,IF($J29&gt;Skew!$C$3,Skew!$A$3,IF($J29&gt;Skew!$C$4,Skew!$A$4,IF($J29&gt;Skew!$C$5,Skew!$A$5,IF($J29&gt;Skew!$C$6,Skew!$A$6,IF($J29&gt;Skew!$C$7,Skew!$A$7,IF($J29&gt;Skew!$C$8,Skew!$A$8,IF($J29&gt;Skew!$C$9,Skew!$A$9,IF($J29&gt;Skew!$C$10,Skew!$A$10,IF($J29&gt;Skew!$C$11,Skew!$A$11,IF($J29&gt;Skew!$C$12,Skew!$A$12,IF($J29&gt;Skew!$C$13,Skew!$A$13,IF($J29&gt;Skew!$C$14,Skew!$A$14,Skew!$A$15)
)))))))))))))))</f>
        <v/>
      </c>
      <c r="M29" s="24" t="str">
        <f>IF(J29="","",MATCH(L29,Skew!$A$1:$A$15,0))</f>
        <v/>
      </c>
      <c r="N29" s="24" t="str">
        <f t="shared" si="0"/>
        <v/>
      </c>
      <c r="O29" s="26"/>
      <c r="P29" s="24" t="str">
        <f>IF(OR(J29="",O29=""),"",MATCH(O29,Confidence!$A$1:$A$10,0))</f>
        <v/>
      </c>
      <c r="Q29" s="27" t="str">
        <f t="shared" si="1"/>
        <v/>
      </c>
      <c r="R29" s="27" t="str">
        <f t="shared" si="2"/>
        <v/>
      </c>
      <c r="S29" s="24"/>
      <c r="T29" s="111" t="str">
        <f t="shared" si="3"/>
        <v/>
      </c>
      <c r="U29" s="111" t="str">
        <f t="shared" si="4"/>
        <v/>
      </c>
      <c r="V29" s="39" t="str">
        <f t="shared" si="5"/>
        <v/>
      </c>
      <c r="W29" s="124"/>
      <c r="X29" s="218" t="str">
        <f>IF(AND(D29&gt;0,E29&gt;0,F29&gt;0,Q29&gt;0,R29&gt;0,W29&gt;0,NOT(O29="")),ABS(VLOOKUP($W$1,VLookups!$A$28:$B$29,2,FALSE)-_xlfn.BETA.DIST(W29,IF(K29="L",R29,Q29),IF(K29="L",Q29,R29),TRUE,D29,F29)),"")</f>
        <v/>
      </c>
      <c r="Y29" s="121" t="str">
        <f>IF(OR($Q29="",$R29=""),"",_xlfn.BETA.INV(ABS(VLOOKUP($W$1,VLookups!$A$28:$B$29,2,FALSE)-Y$3),IF($K29="L",$R29,$Q29),IF($K29="L",$Q29,$R29),$D29,$F29))</f>
        <v/>
      </c>
      <c r="Z29" s="122" t="str">
        <f>IF(OR($Q29="",$R29=""),"",_xlfn.BETA.INV(ABS(VLOOKUP($W$1,VLookups!$A$28:$B$29,2,FALSE)-Z$3),IF($K29="L",$R29,$Q29),IF($K29="L",$Q29,$R29),$D29,$F29))</f>
        <v/>
      </c>
      <c r="AA29" s="121" t="str">
        <f>IF(OR($Q29="",$R29=""),"",_xlfn.BETA.INV(ABS(VLOOKUP($W$1,VLookups!$A$28:$B$29,2,FALSE)-AA$3),IF($K29="L",$R29,$Q29),IF($K29="L",$Q29,$R29),$D29,$F29))</f>
        <v/>
      </c>
      <c r="AB29" s="122" t="str">
        <f>IF(OR($Q29="",$R29=""),"",_xlfn.BETA.INV(ABS(VLOOKUP($W$1,VLookups!$A$28:$B$29,2,FALSE)-AB$3),IF($K29="L",$R29,$Q29),IF($K29="L",$Q29,$R29),$D29,$F29))</f>
        <v/>
      </c>
      <c r="AC29" s="121" t="str">
        <f>IF(OR($Q29="",$R29=""),"",_xlfn.BETA.INV(ABS(VLOOKUP($W$1,VLookups!$A$28:$B$29,2,FALSE)-AC$3),IF($K29="L",$R29,$Q29),IF($K29="L",$Q29,$R29),$D29,$F29))</f>
        <v/>
      </c>
      <c r="AD29" s="122" t="str">
        <f>IF(OR($Q29="",$R29=""),"",_xlfn.BETA.INV(ABS(VLOOKUP($W$1,VLookups!$A$28:$B$29,2,FALSE)-AD$3),IF($K29="L",$R29,$Q29),IF($K29="L",$Q29,$R29),$D29,$F29))</f>
        <v/>
      </c>
      <c r="AE29" s="121" t="str">
        <f>IF(OR($Q29="",$R29=""),"",_xlfn.BETA.INV(ABS(VLOOKUP($W$1,VLookups!$A$28:$B$29,2,FALSE)-AE$3),IF($K29="L",$R29,$Q29),IF($K29="L",$Q29,$R29),$D29,$F29))</f>
        <v/>
      </c>
      <c r="AF29" s="122" t="str">
        <f>IF(OR($Q29="",$R29=""),"",_xlfn.BETA.INV(ABS(VLOOKUP($W$1,VLookups!$A$28:$B$29,2,FALSE)-AF$3),IF($K29="L",$R29,$Q29),IF($K29="L",$Q29,$R29),$D29,$F29))</f>
        <v/>
      </c>
      <c r="AG29" s="121" t="str">
        <f>IF(OR($Q29="",$R29=""),"",_xlfn.BETA.INV(ABS(VLOOKUP($W$1,VLookups!$A$28:$B$29,2,FALSE)-AG$3),IF($K29="L",$R29,$Q29),IF($K29="L",$Q29,$R29),$D29,$F29))</f>
        <v/>
      </c>
      <c r="AH29" s="122" t="str">
        <f>IF(OR($Q29="",$R29=""),"",_xlfn.BETA.INV(ABS(VLOOKUP($W$1,VLookups!$A$28:$B$29,2,FALSE)-AH$3),IF($K29="L",$R29,$Q29),IF($K29="L",$Q29,$R29),$D29,$F29))</f>
        <v/>
      </c>
      <c r="AI29" s="121" t="str">
        <f>IF(OR($Q29="",$R29=""),"",_xlfn.BETA.INV(ABS(VLOOKUP($W$1,VLookups!$A$28:$B$29,2,FALSE)-AI$3),IF($K29="L",$R29,$Q29),IF($K29="L",$Q29,$R29),$D29,$F29))</f>
        <v/>
      </c>
      <c r="AJ29" s="122" t="str">
        <f>IF(OR($Q29="",$R29=""),"",_xlfn.BETA.INV(ABS(VLOOKUP($W$1,VLookups!$A$28:$B$29,2,FALSE)-AJ$3),IF($K29="L",$R29,$Q29),IF($K29="L",$Q29,$R29),$D29,$F29))</f>
        <v/>
      </c>
      <c r="AK29" s="17"/>
      <c r="AL29" s="208" t="str">
        <f t="shared" si="15"/>
        <v/>
      </c>
      <c r="AM29" s="206" t="str">
        <f t="shared" si="16"/>
        <v/>
      </c>
      <c r="AN29" s="190" t="str">
        <f t="shared" ref="AN29:CY29" si="167">IF(ISNONTEXT($AL29),AM29+$AL29,"")</f>
        <v/>
      </c>
      <c r="AO29" s="190" t="str">
        <f t="shared" si="167"/>
        <v/>
      </c>
      <c r="AP29" s="190" t="str">
        <f t="shared" si="167"/>
        <v/>
      </c>
      <c r="AQ29" s="190" t="str">
        <f t="shared" si="167"/>
        <v/>
      </c>
      <c r="AR29" s="190" t="str">
        <f t="shared" si="167"/>
        <v/>
      </c>
      <c r="AS29" s="190" t="str">
        <f t="shared" si="167"/>
        <v/>
      </c>
      <c r="AT29" s="190" t="str">
        <f t="shared" si="167"/>
        <v/>
      </c>
      <c r="AU29" s="190" t="str">
        <f t="shared" si="167"/>
        <v/>
      </c>
      <c r="AV29" s="190" t="str">
        <f t="shared" si="167"/>
        <v/>
      </c>
      <c r="AW29" s="190" t="str">
        <f t="shared" si="167"/>
        <v/>
      </c>
      <c r="AX29" s="190" t="str">
        <f t="shared" si="167"/>
        <v/>
      </c>
      <c r="AY29" s="190" t="str">
        <f t="shared" si="167"/>
        <v/>
      </c>
      <c r="AZ29" s="190" t="str">
        <f t="shared" si="167"/>
        <v/>
      </c>
      <c r="BA29" s="190" t="str">
        <f t="shared" si="167"/>
        <v/>
      </c>
      <c r="BB29" s="190" t="str">
        <f t="shared" si="167"/>
        <v/>
      </c>
      <c r="BC29" s="190" t="str">
        <f t="shared" si="167"/>
        <v/>
      </c>
      <c r="BD29" s="190" t="str">
        <f t="shared" si="167"/>
        <v/>
      </c>
      <c r="BE29" s="190" t="str">
        <f t="shared" si="167"/>
        <v/>
      </c>
      <c r="BF29" s="190" t="str">
        <f t="shared" si="167"/>
        <v/>
      </c>
      <c r="BG29" s="190" t="str">
        <f t="shared" si="167"/>
        <v/>
      </c>
      <c r="BH29" s="190" t="str">
        <f t="shared" si="167"/>
        <v/>
      </c>
      <c r="BI29" s="190" t="str">
        <f t="shared" si="167"/>
        <v/>
      </c>
      <c r="BJ29" s="190" t="str">
        <f t="shared" si="167"/>
        <v/>
      </c>
      <c r="BK29" s="190" t="str">
        <f t="shared" si="167"/>
        <v/>
      </c>
      <c r="BL29" s="190" t="str">
        <f t="shared" si="167"/>
        <v/>
      </c>
      <c r="BM29" s="190" t="str">
        <f t="shared" si="167"/>
        <v/>
      </c>
      <c r="BN29" s="190" t="str">
        <f t="shared" si="167"/>
        <v/>
      </c>
      <c r="BO29" s="190" t="str">
        <f t="shared" si="167"/>
        <v/>
      </c>
      <c r="BP29" s="190" t="str">
        <f t="shared" si="167"/>
        <v/>
      </c>
      <c r="BQ29" s="190" t="str">
        <f t="shared" si="167"/>
        <v/>
      </c>
      <c r="BR29" s="190" t="str">
        <f t="shared" si="167"/>
        <v/>
      </c>
      <c r="BS29" s="190" t="str">
        <f t="shared" si="167"/>
        <v/>
      </c>
      <c r="BT29" s="190" t="str">
        <f t="shared" si="167"/>
        <v/>
      </c>
      <c r="BU29" s="190" t="str">
        <f t="shared" si="167"/>
        <v/>
      </c>
      <c r="BV29" s="190" t="str">
        <f t="shared" si="167"/>
        <v/>
      </c>
      <c r="BW29" s="190" t="str">
        <f t="shared" si="167"/>
        <v/>
      </c>
      <c r="BX29" s="190" t="str">
        <f t="shared" si="167"/>
        <v/>
      </c>
      <c r="BY29" s="190" t="str">
        <f t="shared" si="167"/>
        <v/>
      </c>
      <c r="BZ29" s="190" t="str">
        <f t="shared" si="167"/>
        <v/>
      </c>
      <c r="CA29" s="190" t="str">
        <f t="shared" si="167"/>
        <v/>
      </c>
      <c r="CB29" s="190" t="str">
        <f t="shared" si="167"/>
        <v/>
      </c>
      <c r="CC29" s="190" t="str">
        <f t="shared" si="167"/>
        <v/>
      </c>
      <c r="CD29" s="190" t="str">
        <f t="shared" si="167"/>
        <v/>
      </c>
      <c r="CE29" s="190" t="str">
        <f t="shared" si="167"/>
        <v/>
      </c>
      <c r="CF29" s="190" t="str">
        <f t="shared" si="167"/>
        <v/>
      </c>
      <c r="CG29" s="190" t="str">
        <f t="shared" si="167"/>
        <v/>
      </c>
      <c r="CH29" s="190" t="str">
        <f t="shared" si="167"/>
        <v/>
      </c>
      <c r="CI29" s="190" t="str">
        <f t="shared" si="167"/>
        <v/>
      </c>
      <c r="CJ29" s="190" t="str">
        <f t="shared" si="167"/>
        <v/>
      </c>
      <c r="CK29" s="190" t="str">
        <f t="shared" si="167"/>
        <v/>
      </c>
      <c r="CL29" s="190" t="str">
        <f t="shared" si="167"/>
        <v/>
      </c>
      <c r="CM29" s="190" t="str">
        <f t="shared" si="167"/>
        <v/>
      </c>
      <c r="CN29" s="190" t="str">
        <f t="shared" si="167"/>
        <v/>
      </c>
      <c r="CO29" s="190" t="str">
        <f t="shared" si="167"/>
        <v/>
      </c>
      <c r="CP29" s="190" t="str">
        <f t="shared" si="167"/>
        <v/>
      </c>
      <c r="CQ29" s="190" t="str">
        <f t="shared" si="167"/>
        <v/>
      </c>
      <c r="CR29" s="190" t="str">
        <f t="shared" si="167"/>
        <v/>
      </c>
      <c r="CS29" s="190" t="str">
        <f t="shared" si="167"/>
        <v/>
      </c>
      <c r="CT29" s="190" t="str">
        <f t="shared" si="167"/>
        <v/>
      </c>
      <c r="CU29" s="190" t="str">
        <f t="shared" si="167"/>
        <v/>
      </c>
      <c r="CV29" s="190" t="str">
        <f t="shared" si="167"/>
        <v/>
      </c>
      <c r="CW29" s="190" t="str">
        <f t="shared" si="167"/>
        <v/>
      </c>
      <c r="CX29" s="190" t="str">
        <f t="shared" si="167"/>
        <v/>
      </c>
      <c r="CY29" s="190" t="str">
        <f t="shared" si="167"/>
        <v/>
      </c>
      <c r="CZ29" s="190" t="str">
        <f t="shared" ref="CZ29:EH29" si="168">IF(ISNONTEXT($AL29),CY29+$AL29,"")</f>
        <v/>
      </c>
      <c r="DA29" s="190" t="str">
        <f t="shared" si="168"/>
        <v/>
      </c>
      <c r="DB29" s="190" t="str">
        <f t="shared" si="168"/>
        <v/>
      </c>
      <c r="DC29" s="190" t="str">
        <f t="shared" si="168"/>
        <v/>
      </c>
      <c r="DD29" s="190" t="str">
        <f t="shared" si="168"/>
        <v/>
      </c>
      <c r="DE29" s="190" t="str">
        <f t="shared" si="168"/>
        <v/>
      </c>
      <c r="DF29" s="190" t="str">
        <f t="shared" si="168"/>
        <v/>
      </c>
      <c r="DG29" s="190" t="str">
        <f t="shared" si="168"/>
        <v/>
      </c>
      <c r="DH29" s="190" t="str">
        <f t="shared" si="168"/>
        <v/>
      </c>
      <c r="DI29" s="190" t="str">
        <f t="shared" si="168"/>
        <v/>
      </c>
      <c r="DJ29" s="190" t="str">
        <f t="shared" si="168"/>
        <v/>
      </c>
      <c r="DK29" s="190" t="str">
        <f t="shared" si="168"/>
        <v/>
      </c>
      <c r="DL29" s="190" t="str">
        <f t="shared" si="168"/>
        <v/>
      </c>
      <c r="DM29" s="190" t="str">
        <f t="shared" si="168"/>
        <v/>
      </c>
      <c r="DN29" s="190" t="str">
        <f t="shared" si="168"/>
        <v/>
      </c>
      <c r="DO29" s="190" t="str">
        <f t="shared" si="168"/>
        <v/>
      </c>
      <c r="DP29" s="190" t="str">
        <f t="shared" si="168"/>
        <v/>
      </c>
      <c r="DQ29" s="190" t="str">
        <f t="shared" si="168"/>
        <v/>
      </c>
      <c r="DR29" s="190" t="str">
        <f t="shared" si="168"/>
        <v/>
      </c>
      <c r="DS29" s="190" t="str">
        <f t="shared" si="168"/>
        <v/>
      </c>
      <c r="DT29" s="190" t="str">
        <f t="shared" si="168"/>
        <v/>
      </c>
      <c r="DU29" s="190" t="str">
        <f t="shared" si="168"/>
        <v/>
      </c>
      <c r="DV29" s="190" t="str">
        <f t="shared" si="168"/>
        <v/>
      </c>
      <c r="DW29" s="190" t="str">
        <f t="shared" si="168"/>
        <v/>
      </c>
      <c r="DX29" s="190" t="str">
        <f t="shared" si="168"/>
        <v/>
      </c>
      <c r="DY29" s="190" t="str">
        <f t="shared" si="168"/>
        <v/>
      </c>
      <c r="DZ29" s="190" t="str">
        <f t="shared" si="168"/>
        <v/>
      </c>
      <c r="EA29" s="190" t="str">
        <f t="shared" si="168"/>
        <v/>
      </c>
      <c r="EB29" s="190" t="str">
        <f t="shared" si="168"/>
        <v/>
      </c>
      <c r="EC29" s="190" t="str">
        <f t="shared" si="168"/>
        <v/>
      </c>
      <c r="ED29" s="190" t="str">
        <f t="shared" si="168"/>
        <v/>
      </c>
      <c r="EE29" s="190" t="str">
        <f t="shared" si="168"/>
        <v/>
      </c>
      <c r="EF29" s="190" t="str">
        <f t="shared" si="168"/>
        <v/>
      </c>
      <c r="EG29" s="190" t="str">
        <f t="shared" si="168"/>
        <v/>
      </c>
      <c r="EH29" s="190" t="str">
        <f t="shared" si="168"/>
        <v/>
      </c>
      <c r="EI29" s="206" t="str">
        <f t="shared" si="19"/>
        <v/>
      </c>
      <c r="EJ29" s="207" t="e">
        <f t="shared" si="20"/>
        <v>#N/A</v>
      </c>
      <c r="EK29" s="207" t="e">
        <f t="shared" si="21"/>
        <v>#N/A</v>
      </c>
      <c r="EL29" s="207" t="e">
        <f t="shared" si="22"/>
        <v>#N/A</v>
      </c>
      <c r="EM29" s="207" t="e">
        <f t="shared" si="23"/>
        <v>#N/A</v>
      </c>
      <c r="EN29" s="207" t="e">
        <f t="shared" si="24"/>
        <v>#N/A</v>
      </c>
      <c r="EO29" s="207" t="e">
        <f t="shared" si="25"/>
        <v>#N/A</v>
      </c>
      <c r="EP29" s="207" t="e">
        <f t="shared" si="26"/>
        <v>#N/A</v>
      </c>
      <c r="EQ29" s="207" t="e">
        <f t="shared" si="27"/>
        <v>#N/A</v>
      </c>
      <c r="ER29" s="207" t="e">
        <f t="shared" si="28"/>
        <v>#N/A</v>
      </c>
      <c r="ES29" s="207" t="e">
        <f t="shared" si="29"/>
        <v>#N/A</v>
      </c>
      <c r="ET29" s="207" t="e">
        <f t="shared" si="30"/>
        <v>#N/A</v>
      </c>
      <c r="EU29" s="207" t="e">
        <f t="shared" si="31"/>
        <v>#N/A</v>
      </c>
      <c r="EV29" s="207" t="e">
        <f t="shared" si="32"/>
        <v>#N/A</v>
      </c>
      <c r="EW29" s="207" t="e">
        <f t="shared" si="33"/>
        <v>#N/A</v>
      </c>
      <c r="EX29" s="207" t="e">
        <f t="shared" si="34"/>
        <v>#N/A</v>
      </c>
      <c r="EY29" s="207" t="e">
        <f t="shared" si="35"/>
        <v>#N/A</v>
      </c>
      <c r="EZ29" s="207" t="e">
        <f t="shared" si="36"/>
        <v>#N/A</v>
      </c>
      <c r="FA29" s="207" t="e">
        <f t="shared" si="37"/>
        <v>#N/A</v>
      </c>
      <c r="FB29" s="207" t="e">
        <f t="shared" si="38"/>
        <v>#N/A</v>
      </c>
      <c r="FC29" s="207" t="e">
        <f t="shared" si="39"/>
        <v>#N/A</v>
      </c>
      <c r="FD29" s="207" t="e">
        <f t="shared" si="40"/>
        <v>#N/A</v>
      </c>
      <c r="FE29" s="207" t="e">
        <f t="shared" si="41"/>
        <v>#N/A</v>
      </c>
      <c r="FF29" s="207" t="e">
        <f t="shared" si="42"/>
        <v>#N/A</v>
      </c>
      <c r="FG29" s="207" t="e">
        <f t="shared" si="43"/>
        <v>#N/A</v>
      </c>
      <c r="FH29" s="207" t="e">
        <f t="shared" si="44"/>
        <v>#N/A</v>
      </c>
      <c r="FI29" s="207" t="e">
        <f t="shared" si="45"/>
        <v>#N/A</v>
      </c>
      <c r="FJ29" s="207" t="e">
        <f t="shared" si="46"/>
        <v>#N/A</v>
      </c>
      <c r="FK29" s="207" t="e">
        <f t="shared" si="47"/>
        <v>#N/A</v>
      </c>
      <c r="FL29" s="207" t="e">
        <f t="shared" si="48"/>
        <v>#N/A</v>
      </c>
      <c r="FM29" s="207" t="e">
        <f t="shared" si="49"/>
        <v>#N/A</v>
      </c>
      <c r="FN29" s="207" t="e">
        <f t="shared" si="50"/>
        <v>#N/A</v>
      </c>
      <c r="FO29" s="207" t="e">
        <f t="shared" si="51"/>
        <v>#N/A</v>
      </c>
      <c r="FP29" s="207" t="e">
        <f t="shared" si="52"/>
        <v>#N/A</v>
      </c>
      <c r="FQ29" s="207" t="e">
        <f t="shared" si="53"/>
        <v>#N/A</v>
      </c>
      <c r="FR29" s="207" t="e">
        <f t="shared" si="54"/>
        <v>#N/A</v>
      </c>
      <c r="FS29" s="207" t="e">
        <f t="shared" si="55"/>
        <v>#N/A</v>
      </c>
      <c r="FT29" s="207" t="e">
        <f t="shared" si="56"/>
        <v>#N/A</v>
      </c>
      <c r="FU29" s="207" t="e">
        <f t="shared" si="57"/>
        <v>#N/A</v>
      </c>
      <c r="FV29" s="207" t="e">
        <f t="shared" si="58"/>
        <v>#N/A</v>
      </c>
      <c r="FW29" s="207" t="e">
        <f t="shared" si="59"/>
        <v>#N/A</v>
      </c>
      <c r="FX29" s="207" t="e">
        <f t="shared" si="60"/>
        <v>#N/A</v>
      </c>
      <c r="FY29" s="207" t="e">
        <f t="shared" si="61"/>
        <v>#N/A</v>
      </c>
      <c r="FZ29" s="207" t="e">
        <f t="shared" si="62"/>
        <v>#N/A</v>
      </c>
      <c r="GA29" s="207" t="e">
        <f t="shared" si="63"/>
        <v>#N/A</v>
      </c>
      <c r="GB29" s="207" t="e">
        <f t="shared" si="64"/>
        <v>#N/A</v>
      </c>
      <c r="GC29" s="207" t="e">
        <f t="shared" si="65"/>
        <v>#N/A</v>
      </c>
      <c r="GD29" s="207" t="e">
        <f t="shared" si="66"/>
        <v>#N/A</v>
      </c>
      <c r="GE29" s="207" t="e">
        <f t="shared" si="67"/>
        <v>#N/A</v>
      </c>
      <c r="GF29" s="207" t="e">
        <f t="shared" si="68"/>
        <v>#N/A</v>
      </c>
      <c r="GG29" s="207" t="e">
        <f t="shared" si="69"/>
        <v>#N/A</v>
      </c>
      <c r="GH29" s="207" t="e">
        <f t="shared" si="70"/>
        <v>#N/A</v>
      </c>
      <c r="GI29" s="207" t="e">
        <f t="shared" si="71"/>
        <v>#N/A</v>
      </c>
      <c r="GJ29" s="207" t="e">
        <f t="shared" si="72"/>
        <v>#N/A</v>
      </c>
      <c r="GK29" s="207" t="e">
        <f t="shared" si="73"/>
        <v>#N/A</v>
      </c>
      <c r="GL29" s="207" t="e">
        <f t="shared" si="74"/>
        <v>#N/A</v>
      </c>
      <c r="GM29" s="207" t="e">
        <f t="shared" si="75"/>
        <v>#N/A</v>
      </c>
      <c r="GN29" s="207" t="e">
        <f t="shared" si="76"/>
        <v>#N/A</v>
      </c>
      <c r="GO29" s="207" t="e">
        <f t="shared" si="77"/>
        <v>#N/A</v>
      </c>
      <c r="GP29" s="207" t="e">
        <f t="shared" si="78"/>
        <v>#N/A</v>
      </c>
      <c r="GQ29" s="207" t="e">
        <f t="shared" si="79"/>
        <v>#N/A</v>
      </c>
      <c r="GR29" s="207" t="e">
        <f t="shared" si="80"/>
        <v>#N/A</v>
      </c>
      <c r="GS29" s="207" t="e">
        <f t="shared" si="81"/>
        <v>#N/A</v>
      </c>
      <c r="GT29" s="207" t="e">
        <f t="shared" si="82"/>
        <v>#N/A</v>
      </c>
      <c r="GU29" s="207" t="e">
        <f t="shared" si="83"/>
        <v>#N/A</v>
      </c>
      <c r="GV29" s="207" t="e">
        <f t="shared" si="84"/>
        <v>#N/A</v>
      </c>
      <c r="GW29" s="207" t="e">
        <f t="shared" si="85"/>
        <v>#N/A</v>
      </c>
      <c r="GX29" s="207" t="e">
        <f t="shared" si="86"/>
        <v>#N/A</v>
      </c>
      <c r="GY29" s="207" t="e">
        <f t="shared" si="87"/>
        <v>#N/A</v>
      </c>
      <c r="GZ29" s="207" t="e">
        <f t="shared" si="88"/>
        <v>#N/A</v>
      </c>
      <c r="HA29" s="207" t="e">
        <f t="shared" si="89"/>
        <v>#N/A</v>
      </c>
      <c r="HB29" s="207" t="e">
        <f t="shared" si="90"/>
        <v>#N/A</v>
      </c>
      <c r="HC29" s="207" t="e">
        <f t="shared" si="91"/>
        <v>#N/A</v>
      </c>
      <c r="HD29" s="207" t="e">
        <f t="shared" si="92"/>
        <v>#N/A</v>
      </c>
      <c r="HE29" s="207" t="e">
        <f t="shared" si="93"/>
        <v>#N/A</v>
      </c>
      <c r="HF29" s="207" t="e">
        <f t="shared" si="94"/>
        <v>#N/A</v>
      </c>
      <c r="HG29" s="207" t="e">
        <f t="shared" si="95"/>
        <v>#N/A</v>
      </c>
      <c r="HH29" s="207" t="e">
        <f t="shared" si="96"/>
        <v>#N/A</v>
      </c>
      <c r="HI29" s="207" t="e">
        <f t="shared" si="97"/>
        <v>#N/A</v>
      </c>
      <c r="HJ29" s="207" t="e">
        <f t="shared" si="98"/>
        <v>#N/A</v>
      </c>
      <c r="HK29" s="207" t="e">
        <f t="shared" si="99"/>
        <v>#N/A</v>
      </c>
      <c r="HL29" s="207" t="e">
        <f t="shared" si="100"/>
        <v>#N/A</v>
      </c>
      <c r="HM29" s="207" t="e">
        <f t="shared" si="101"/>
        <v>#N/A</v>
      </c>
      <c r="HN29" s="207" t="e">
        <f t="shared" si="102"/>
        <v>#N/A</v>
      </c>
      <c r="HO29" s="207" t="e">
        <f t="shared" si="103"/>
        <v>#N/A</v>
      </c>
      <c r="HP29" s="207" t="e">
        <f t="shared" si="104"/>
        <v>#N/A</v>
      </c>
      <c r="HQ29" s="207" t="e">
        <f t="shared" si="105"/>
        <v>#N/A</v>
      </c>
      <c r="HR29" s="207" t="e">
        <f t="shared" si="106"/>
        <v>#N/A</v>
      </c>
      <c r="HS29" s="207" t="e">
        <f t="shared" si="107"/>
        <v>#N/A</v>
      </c>
      <c r="HT29" s="207" t="e">
        <f t="shared" si="108"/>
        <v>#N/A</v>
      </c>
      <c r="HU29" s="207" t="e">
        <f t="shared" si="109"/>
        <v>#N/A</v>
      </c>
      <c r="HV29" s="207" t="e">
        <f t="shared" si="110"/>
        <v>#N/A</v>
      </c>
      <c r="HW29" s="207" t="e">
        <f t="shared" si="111"/>
        <v>#N/A</v>
      </c>
      <c r="HX29" s="207" t="e">
        <f t="shared" si="112"/>
        <v>#N/A</v>
      </c>
      <c r="HY29" s="207" t="e">
        <f t="shared" si="113"/>
        <v>#N/A</v>
      </c>
      <c r="HZ29" s="207" t="e">
        <f t="shared" si="114"/>
        <v>#N/A</v>
      </c>
      <c r="IA29" s="207" t="e">
        <f t="shared" si="115"/>
        <v>#N/A</v>
      </c>
      <c r="IB29" s="207" t="e">
        <f t="shared" si="116"/>
        <v>#N/A</v>
      </c>
      <c r="IC29" s="207" t="e">
        <f t="shared" si="117"/>
        <v>#N/A</v>
      </c>
      <c r="ID29" s="207" t="e">
        <f t="shared" si="118"/>
        <v>#N/A</v>
      </c>
      <c r="IE29" s="207" t="e">
        <f t="shared" si="119"/>
        <v>#N/A</v>
      </c>
      <c r="IF29" s="207" t="e">
        <f t="shared" si="120"/>
        <v>#N/A</v>
      </c>
    </row>
    <row r="30" spans="1:240" hidden="1" x14ac:dyDescent="0.25">
      <c r="A30" s="22">
        <v>27</v>
      </c>
      <c r="B30" s="144"/>
      <c r="C30" s="135"/>
      <c r="D30" s="110" t="str">
        <f t="shared" si="10"/>
        <v/>
      </c>
      <c r="E30" s="124"/>
      <c r="F30" s="110" t="str">
        <f t="shared" si="11"/>
        <v/>
      </c>
      <c r="G30" s="135"/>
      <c r="H30" s="145"/>
      <c r="I30" s="119" t="str">
        <f t="shared" si="12"/>
        <v/>
      </c>
      <c r="J30" s="23" t="str">
        <f t="shared" si="13"/>
        <v/>
      </c>
      <c r="K30" s="24" t="str">
        <f t="shared" si="14"/>
        <v/>
      </c>
      <c r="L30" s="25" t="str">
        <f>IF(J30="","",IF(OR($J30&lt;Skew!$B$1,$J30=Skew!$B$1),IF($J30&gt;Skew!$C$1,Skew!$A$1,IF($J30&gt;Skew!$C$2,Skew!$A$2,IF($J30&gt;Skew!$C$3,Skew!$A$3,IF($J30&gt;Skew!$C$4,Skew!$A$4,IF($J30&gt;Skew!$C$5,Skew!$A$5,IF($J30&gt;Skew!$C$6,Skew!$A$6,IF($J30&gt;Skew!$C$7,Skew!$A$7,IF($J30&gt;Skew!$C$8,Skew!$A$8,IF($J30&gt;Skew!$C$9,Skew!$A$9,IF($J30&gt;Skew!$C$10,Skew!$A$10,IF($J30&gt;Skew!$C$11,Skew!$A$11,IF($J30&gt;Skew!$C$12,Skew!$A$12,IF($J30&gt;Skew!$C$13,Skew!$A$13,IF($J30&gt;Skew!$C$14,Skew!$A$14,Skew!$A$15)
)))))))))))))))</f>
        <v/>
      </c>
      <c r="M30" s="24" t="str">
        <f>IF(J30="","",MATCH(L30,Skew!$A$1:$A$15,0))</f>
        <v/>
      </c>
      <c r="N30" s="24" t="str">
        <f t="shared" si="0"/>
        <v/>
      </c>
      <c r="O30" s="26"/>
      <c r="P30" s="24" t="str">
        <f>IF(OR(J30="",O30=""),"",MATCH(O30,Confidence!$A$1:$A$10,0))</f>
        <v/>
      </c>
      <c r="Q30" s="27" t="str">
        <f t="shared" si="1"/>
        <v/>
      </c>
      <c r="R30" s="27" t="str">
        <f t="shared" si="2"/>
        <v/>
      </c>
      <c r="S30" s="24"/>
      <c r="T30" s="111" t="str">
        <f t="shared" si="3"/>
        <v/>
      </c>
      <c r="U30" s="111" t="str">
        <f t="shared" si="4"/>
        <v/>
      </c>
      <c r="V30" s="39" t="str">
        <f t="shared" si="5"/>
        <v/>
      </c>
      <c r="W30" s="124"/>
      <c r="X30" s="218" t="str">
        <f>IF(AND(D30&gt;0,E30&gt;0,F30&gt;0,Q30&gt;0,R30&gt;0,W30&gt;0,NOT(O30="")),ABS(VLOOKUP($W$1,VLookups!$A$28:$B$29,2,FALSE)-_xlfn.BETA.DIST(W30,IF(K30="L",R30,Q30),IF(K30="L",Q30,R30),TRUE,D30,F30)),"")</f>
        <v/>
      </c>
      <c r="Y30" s="121" t="str">
        <f>IF(OR($Q30="",$R30=""),"",_xlfn.BETA.INV(ABS(VLOOKUP($W$1,VLookups!$A$28:$B$29,2,FALSE)-Y$3),IF($K30="L",$R30,$Q30),IF($K30="L",$Q30,$R30),$D30,$F30))</f>
        <v/>
      </c>
      <c r="Z30" s="122" t="str">
        <f>IF(OR($Q30="",$R30=""),"",_xlfn.BETA.INV(ABS(VLOOKUP($W$1,VLookups!$A$28:$B$29,2,FALSE)-Z$3),IF($K30="L",$R30,$Q30),IF($K30="L",$Q30,$R30),$D30,$F30))</f>
        <v/>
      </c>
      <c r="AA30" s="121" t="str">
        <f>IF(OR($Q30="",$R30=""),"",_xlfn.BETA.INV(ABS(VLOOKUP($W$1,VLookups!$A$28:$B$29,2,FALSE)-AA$3),IF($K30="L",$R30,$Q30),IF($K30="L",$Q30,$R30),$D30,$F30))</f>
        <v/>
      </c>
      <c r="AB30" s="122" t="str">
        <f>IF(OR($Q30="",$R30=""),"",_xlfn.BETA.INV(ABS(VLOOKUP($W$1,VLookups!$A$28:$B$29,2,FALSE)-AB$3),IF($K30="L",$R30,$Q30),IF($K30="L",$Q30,$R30),$D30,$F30))</f>
        <v/>
      </c>
      <c r="AC30" s="121" t="str">
        <f>IF(OR($Q30="",$R30=""),"",_xlfn.BETA.INV(ABS(VLOOKUP($W$1,VLookups!$A$28:$B$29,2,FALSE)-AC$3),IF($K30="L",$R30,$Q30),IF($K30="L",$Q30,$R30),$D30,$F30))</f>
        <v/>
      </c>
      <c r="AD30" s="122" t="str">
        <f>IF(OR($Q30="",$R30=""),"",_xlfn.BETA.INV(ABS(VLOOKUP($W$1,VLookups!$A$28:$B$29,2,FALSE)-AD$3),IF($K30="L",$R30,$Q30),IF($K30="L",$Q30,$R30),$D30,$F30))</f>
        <v/>
      </c>
      <c r="AE30" s="121" t="str">
        <f>IF(OR($Q30="",$R30=""),"",_xlfn.BETA.INV(ABS(VLOOKUP($W$1,VLookups!$A$28:$B$29,2,FALSE)-AE$3),IF($K30="L",$R30,$Q30),IF($K30="L",$Q30,$R30),$D30,$F30))</f>
        <v/>
      </c>
      <c r="AF30" s="122" t="str">
        <f>IF(OR($Q30="",$R30=""),"",_xlfn.BETA.INV(ABS(VLOOKUP($W$1,VLookups!$A$28:$B$29,2,FALSE)-AF$3),IF($K30="L",$R30,$Q30),IF($K30="L",$Q30,$R30),$D30,$F30))</f>
        <v/>
      </c>
      <c r="AG30" s="121" t="str">
        <f>IF(OR($Q30="",$R30=""),"",_xlfn.BETA.INV(ABS(VLOOKUP($W$1,VLookups!$A$28:$B$29,2,FALSE)-AG$3),IF($K30="L",$R30,$Q30),IF($K30="L",$Q30,$R30),$D30,$F30))</f>
        <v/>
      </c>
      <c r="AH30" s="122" t="str">
        <f>IF(OR($Q30="",$R30=""),"",_xlfn.BETA.INV(ABS(VLOOKUP($W$1,VLookups!$A$28:$B$29,2,FALSE)-AH$3),IF($K30="L",$R30,$Q30),IF($K30="L",$Q30,$R30),$D30,$F30))</f>
        <v/>
      </c>
      <c r="AI30" s="121" t="str">
        <f>IF(OR($Q30="",$R30=""),"",_xlfn.BETA.INV(ABS(VLOOKUP($W$1,VLookups!$A$28:$B$29,2,FALSE)-AI$3),IF($K30="L",$R30,$Q30),IF($K30="L",$Q30,$R30),$D30,$F30))</f>
        <v/>
      </c>
      <c r="AJ30" s="122" t="str">
        <f>IF(OR($Q30="",$R30=""),"",_xlfn.BETA.INV(ABS(VLOOKUP($W$1,VLookups!$A$28:$B$29,2,FALSE)-AJ$3),IF($K30="L",$R30,$Q30),IF($K30="L",$Q30,$R30),$D30,$F30))</f>
        <v/>
      </c>
      <c r="AK30" s="17"/>
      <c r="AL30" s="208" t="str">
        <f t="shared" si="15"/>
        <v/>
      </c>
      <c r="AM30" s="206" t="str">
        <f t="shared" si="16"/>
        <v/>
      </c>
      <c r="AN30" s="190" t="str">
        <f t="shared" ref="AN30:CY30" si="169">IF(ISNONTEXT($AL30),AM30+$AL30,"")</f>
        <v/>
      </c>
      <c r="AO30" s="190" t="str">
        <f t="shared" si="169"/>
        <v/>
      </c>
      <c r="AP30" s="190" t="str">
        <f t="shared" si="169"/>
        <v/>
      </c>
      <c r="AQ30" s="190" t="str">
        <f t="shared" si="169"/>
        <v/>
      </c>
      <c r="AR30" s="190" t="str">
        <f t="shared" si="169"/>
        <v/>
      </c>
      <c r="AS30" s="190" t="str">
        <f t="shared" si="169"/>
        <v/>
      </c>
      <c r="AT30" s="190" t="str">
        <f t="shared" si="169"/>
        <v/>
      </c>
      <c r="AU30" s="190" t="str">
        <f t="shared" si="169"/>
        <v/>
      </c>
      <c r="AV30" s="190" t="str">
        <f t="shared" si="169"/>
        <v/>
      </c>
      <c r="AW30" s="190" t="str">
        <f t="shared" si="169"/>
        <v/>
      </c>
      <c r="AX30" s="190" t="str">
        <f t="shared" si="169"/>
        <v/>
      </c>
      <c r="AY30" s="190" t="str">
        <f t="shared" si="169"/>
        <v/>
      </c>
      <c r="AZ30" s="190" t="str">
        <f t="shared" si="169"/>
        <v/>
      </c>
      <c r="BA30" s="190" t="str">
        <f t="shared" si="169"/>
        <v/>
      </c>
      <c r="BB30" s="190" t="str">
        <f t="shared" si="169"/>
        <v/>
      </c>
      <c r="BC30" s="190" t="str">
        <f t="shared" si="169"/>
        <v/>
      </c>
      <c r="BD30" s="190" t="str">
        <f t="shared" si="169"/>
        <v/>
      </c>
      <c r="BE30" s="190" t="str">
        <f t="shared" si="169"/>
        <v/>
      </c>
      <c r="BF30" s="190" t="str">
        <f t="shared" si="169"/>
        <v/>
      </c>
      <c r="BG30" s="190" t="str">
        <f t="shared" si="169"/>
        <v/>
      </c>
      <c r="BH30" s="190" t="str">
        <f t="shared" si="169"/>
        <v/>
      </c>
      <c r="BI30" s="190" t="str">
        <f t="shared" si="169"/>
        <v/>
      </c>
      <c r="BJ30" s="190" t="str">
        <f t="shared" si="169"/>
        <v/>
      </c>
      <c r="BK30" s="190" t="str">
        <f t="shared" si="169"/>
        <v/>
      </c>
      <c r="BL30" s="190" t="str">
        <f t="shared" si="169"/>
        <v/>
      </c>
      <c r="BM30" s="190" t="str">
        <f t="shared" si="169"/>
        <v/>
      </c>
      <c r="BN30" s="190" t="str">
        <f t="shared" si="169"/>
        <v/>
      </c>
      <c r="BO30" s="190" t="str">
        <f t="shared" si="169"/>
        <v/>
      </c>
      <c r="BP30" s="190" t="str">
        <f t="shared" si="169"/>
        <v/>
      </c>
      <c r="BQ30" s="190" t="str">
        <f t="shared" si="169"/>
        <v/>
      </c>
      <c r="BR30" s="190" t="str">
        <f t="shared" si="169"/>
        <v/>
      </c>
      <c r="BS30" s="190" t="str">
        <f t="shared" si="169"/>
        <v/>
      </c>
      <c r="BT30" s="190" t="str">
        <f t="shared" si="169"/>
        <v/>
      </c>
      <c r="BU30" s="190" t="str">
        <f t="shared" si="169"/>
        <v/>
      </c>
      <c r="BV30" s="190" t="str">
        <f t="shared" si="169"/>
        <v/>
      </c>
      <c r="BW30" s="190" t="str">
        <f t="shared" si="169"/>
        <v/>
      </c>
      <c r="BX30" s="190" t="str">
        <f t="shared" si="169"/>
        <v/>
      </c>
      <c r="BY30" s="190" t="str">
        <f t="shared" si="169"/>
        <v/>
      </c>
      <c r="BZ30" s="190" t="str">
        <f t="shared" si="169"/>
        <v/>
      </c>
      <c r="CA30" s="190" t="str">
        <f t="shared" si="169"/>
        <v/>
      </c>
      <c r="CB30" s="190" t="str">
        <f t="shared" si="169"/>
        <v/>
      </c>
      <c r="CC30" s="190" t="str">
        <f t="shared" si="169"/>
        <v/>
      </c>
      <c r="CD30" s="190" t="str">
        <f t="shared" si="169"/>
        <v/>
      </c>
      <c r="CE30" s="190" t="str">
        <f t="shared" si="169"/>
        <v/>
      </c>
      <c r="CF30" s="190" t="str">
        <f t="shared" si="169"/>
        <v/>
      </c>
      <c r="CG30" s="190" t="str">
        <f t="shared" si="169"/>
        <v/>
      </c>
      <c r="CH30" s="190" t="str">
        <f t="shared" si="169"/>
        <v/>
      </c>
      <c r="CI30" s="190" t="str">
        <f t="shared" si="169"/>
        <v/>
      </c>
      <c r="CJ30" s="190" t="str">
        <f t="shared" si="169"/>
        <v/>
      </c>
      <c r="CK30" s="190" t="str">
        <f t="shared" si="169"/>
        <v/>
      </c>
      <c r="CL30" s="190" t="str">
        <f t="shared" si="169"/>
        <v/>
      </c>
      <c r="CM30" s="190" t="str">
        <f t="shared" si="169"/>
        <v/>
      </c>
      <c r="CN30" s="190" t="str">
        <f t="shared" si="169"/>
        <v/>
      </c>
      <c r="CO30" s="190" t="str">
        <f t="shared" si="169"/>
        <v/>
      </c>
      <c r="CP30" s="190" t="str">
        <f t="shared" si="169"/>
        <v/>
      </c>
      <c r="CQ30" s="190" t="str">
        <f t="shared" si="169"/>
        <v/>
      </c>
      <c r="CR30" s="190" t="str">
        <f t="shared" si="169"/>
        <v/>
      </c>
      <c r="CS30" s="190" t="str">
        <f t="shared" si="169"/>
        <v/>
      </c>
      <c r="CT30" s="190" t="str">
        <f t="shared" si="169"/>
        <v/>
      </c>
      <c r="CU30" s="190" t="str">
        <f t="shared" si="169"/>
        <v/>
      </c>
      <c r="CV30" s="190" t="str">
        <f t="shared" si="169"/>
        <v/>
      </c>
      <c r="CW30" s="190" t="str">
        <f t="shared" si="169"/>
        <v/>
      </c>
      <c r="CX30" s="190" t="str">
        <f t="shared" si="169"/>
        <v/>
      </c>
      <c r="CY30" s="190" t="str">
        <f t="shared" si="169"/>
        <v/>
      </c>
      <c r="CZ30" s="190" t="str">
        <f t="shared" ref="CZ30:EH30" si="170">IF(ISNONTEXT($AL30),CY30+$AL30,"")</f>
        <v/>
      </c>
      <c r="DA30" s="190" t="str">
        <f t="shared" si="170"/>
        <v/>
      </c>
      <c r="DB30" s="190" t="str">
        <f t="shared" si="170"/>
        <v/>
      </c>
      <c r="DC30" s="190" t="str">
        <f t="shared" si="170"/>
        <v/>
      </c>
      <c r="DD30" s="190" t="str">
        <f t="shared" si="170"/>
        <v/>
      </c>
      <c r="DE30" s="190" t="str">
        <f t="shared" si="170"/>
        <v/>
      </c>
      <c r="DF30" s="190" t="str">
        <f t="shared" si="170"/>
        <v/>
      </c>
      <c r="DG30" s="190" t="str">
        <f t="shared" si="170"/>
        <v/>
      </c>
      <c r="DH30" s="190" t="str">
        <f t="shared" si="170"/>
        <v/>
      </c>
      <c r="DI30" s="190" t="str">
        <f t="shared" si="170"/>
        <v/>
      </c>
      <c r="DJ30" s="190" t="str">
        <f t="shared" si="170"/>
        <v/>
      </c>
      <c r="DK30" s="190" t="str">
        <f t="shared" si="170"/>
        <v/>
      </c>
      <c r="DL30" s="190" t="str">
        <f t="shared" si="170"/>
        <v/>
      </c>
      <c r="DM30" s="190" t="str">
        <f t="shared" si="170"/>
        <v/>
      </c>
      <c r="DN30" s="190" t="str">
        <f t="shared" si="170"/>
        <v/>
      </c>
      <c r="DO30" s="190" t="str">
        <f t="shared" si="170"/>
        <v/>
      </c>
      <c r="DP30" s="190" t="str">
        <f t="shared" si="170"/>
        <v/>
      </c>
      <c r="DQ30" s="190" t="str">
        <f t="shared" si="170"/>
        <v/>
      </c>
      <c r="DR30" s="190" t="str">
        <f t="shared" si="170"/>
        <v/>
      </c>
      <c r="DS30" s="190" t="str">
        <f t="shared" si="170"/>
        <v/>
      </c>
      <c r="DT30" s="190" t="str">
        <f t="shared" si="170"/>
        <v/>
      </c>
      <c r="DU30" s="190" t="str">
        <f t="shared" si="170"/>
        <v/>
      </c>
      <c r="DV30" s="190" t="str">
        <f t="shared" si="170"/>
        <v/>
      </c>
      <c r="DW30" s="190" t="str">
        <f t="shared" si="170"/>
        <v/>
      </c>
      <c r="DX30" s="190" t="str">
        <f t="shared" si="170"/>
        <v/>
      </c>
      <c r="DY30" s="190" t="str">
        <f t="shared" si="170"/>
        <v/>
      </c>
      <c r="DZ30" s="190" t="str">
        <f t="shared" si="170"/>
        <v/>
      </c>
      <c r="EA30" s="190" t="str">
        <f t="shared" si="170"/>
        <v/>
      </c>
      <c r="EB30" s="190" t="str">
        <f t="shared" si="170"/>
        <v/>
      </c>
      <c r="EC30" s="190" t="str">
        <f t="shared" si="170"/>
        <v/>
      </c>
      <c r="ED30" s="190" t="str">
        <f t="shared" si="170"/>
        <v/>
      </c>
      <c r="EE30" s="190" t="str">
        <f t="shared" si="170"/>
        <v/>
      </c>
      <c r="EF30" s="190" t="str">
        <f t="shared" si="170"/>
        <v/>
      </c>
      <c r="EG30" s="190" t="str">
        <f t="shared" si="170"/>
        <v/>
      </c>
      <c r="EH30" s="190" t="str">
        <f t="shared" si="170"/>
        <v/>
      </c>
      <c r="EI30" s="206" t="str">
        <f t="shared" si="19"/>
        <v/>
      </c>
      <c r="EJ30" s="207" t="e">
        <f t="shared" si="20"/>
        <v>#N/A</v>
      </c>
      <c r="EK30" s="207" t="e">
        <f t="shared" si="21"/>
        <v>#N/A</v>
      </c>
      <c r="EL30" s="207" t="e">
        <f t="shared" si="22"/>
        <v>#N/A</v>
      </c>
      <c r="EM30" s="207" t="e">
        <f t="shared" si="23"/>
        <v>#N/A</v>
      </c>
      <c r="EN30" s="207" t="e">
        <f t="shared" si="24"/>
        <v>#N/A</v>
      </c>
      <c r="EO30" s="207" t="e">
        <f t="shared" si="25"/>
        <v>#N/A</v>
      </c>
      <c r="EP30" s="207" t="e">
        <f t="shared" si="26"/>
        <v>#N/A</v>
      </c>
      <c r="EQ30" s="207" t="e">
        <f t="shared" si="27"/>
        <v>#N/A</v>
      </c>
      <c r="ER30" s="207" t="e">
        <f t="shared" si="28"/>
        <v>#N/A</v>
      </c>
      <c r="ES30" s="207" t="e">
        <f t="shared" si="29"/>
        <v>#N/A</v>
      </c>
      <c r="ET30" s="207" t="e">
        <f t="shared" si="30"/>
        <v>#N/A</v>
      </c>
      <c r="EU30" s="207" t="e">
        <f t="shared" si="31"/>
        <v>#N/A</v>
      </c>
      <c r="EV30" s="207" t="e">
        <f t="shared" si="32"/>
        <v>#N/A</v>
      </c>
      <c r="EW30" s="207" t="e">
        <f t="shared" si="33"/>
        <v>#N/A</v>
      </c>
      <c r="EX30" s="207" t="e">
        <f t="shared" si="34"/>
        <v>#N/A</v>
      </c>
      <c r="EY30" s="207" t="e">
        <f t="shared" si="35"/>
        <v>#N/A</v>
      </c>
      <c r="EZ30" s="207" t="e">
        <f t="shared" si="36"/>
        <v>#N/A</v>
      </c>
      <c r="FA30" s="207" t="e">
        <f t="shared" si="37"/>
        <v>#N/A</v>
      </c>
      <c r="FB30" s="207" t="e">
        <f t="shared" si="38"/>
        <v>#N/A</v>
      </c>
      <c r="FC30" s="207" t="e">
        <f t="shared" si="39"/>
        <v>#N/A</v>
      </c>
      <c r="FD30" s="207" t="e">
        <f t="shared" si="40"/>
        <v>#N/A</v>
      </c>
      <c r="FE30" s="207" t="e">
        <f t="shared" si="41"/>
        <v>#N/A</v>
      </c>
      <c r="FF30" s="207" t="e">
        <f t="shared" si="42"/>
        <v>#N/A</v>
      </c>
      <c r="FG30" s="207" t="e">
        <f t="shared" si="43"/>
        <v>#N/A</v>
      </c>
      <c r="FH30" s="207" t="e">
        <f t="shared" si="44"/>
        <v>#N/A</v>
      </c>
      <c r="FI30" s="207" t="e">
        <f t="shared" si="45"/>
        <v>#N/A</v>
      </c>
      <c r="FJ30" s="207" t="e">
        <f t="shared" si="46"/>
        <v>#N/A</v>
      </c>
      <c r="FK30" s="207" t="e">
        <f t="shared" si="47"/>
        <v>#N/A</v>
      </c>
      <c r="FL30" s="207" t="e">
        <f t="shared" si="48"/>
        <v>#N/A</v>
      </c>
      <c r="FM30" s="207" t="e">
        <f t="shared" si="49"/>
        <v>#N/A</v>
      </c>
      <c r="FN30" s="207" t="e">
        <f t="shared" si="50"/>
        <v>#N/A</v>
      </c>
      <c r="FO30" s="207" t="e">
        <f t="shared" si="51"/>
        <v>#N/A</v>
      </c>
      <c r="FP30" s="207" t="e">
        <f t="shared" si="52"/>
        <v>#N/A</v>
      </c>
      <c r="FQ30" s="207" t="e">
        <f t="shared" si="53"/>
        <v>#N/A</v>
      </c>
      <c r="FR30" s="207" t="e">
        <f t="shared" si="54"/>
        <v>#N/A</v>
      </c>
      <c r="FS30" s="207" t="e">
        <f t="shared" si="55"/>
        <v>#N/A</v>
      </c>
      <c r="FT30" s="207" t="e">
        <f t="shared" si="56"/>
        <v>#N/A</v>
      </c>
      <c r="FU30" s="207" t="e">
        <f t="shared" si="57"/>
        <v>#N/A</v>
      </c>
      <c r="FV30" s="207" t="e">
        <f t="shared" si="58"/>
        <v>#N/A</v>
      </c>
      <c r="FW30" s="207" t="e">
        <f t="shared" si="59"/>
        <v>#N/A</v>
      </c>
      <c r="FX30" s="207" t="e">
        <f t="shared" si="60"/>
        <v>#N/A</v>
      </c>
      <c r="FY30" s="207" t="e">
        <f t="shared" si="61"/>
        <v>#N/A</v>
      </c>
      <c r="FZ30" s="207" t="e">
        <f t="shared" si="62"/>
        <v>#N/A</v>
      </c>
      <c r="GA30" s="207" t="e">
        <f t="shared" si="63"/>
        <v>#N/A</v>
      </c>
      <c r="GB30" s="207" t="e">
        <f t="shared" si="64"/>
        <v>#N/A</v>
      </c>
      <c r="GC30" s="207" t="e">
        <f t="shared" si="65"/>
        <v>#N/A</v>
      </c>
      <c r="GD30" s="207" t="e">
        <f t="shared" si="66"/>
        <v>#N/A</v>
      </c>
      <c r="GE30" s="207" t="e">
        <f t="shared" si="67"/>
        <v>#N/A</v>
      </c>
      <c r="GF30" s="207" t="e">
        <f t="shared" si="68"/>
        <v>#N/A</v>
      </c>
      <c r="GG30" s="207" t="e">
        <f t="shared" si="69"/>
        <v>#N/A</v>
      </c>
      <c r="GH30" s="207" t="e">
        <f t="shared" si="70"/>
        <v>#N/A</v>
      </c>
      <c r="GI30" s="207" t="e">
        <f t="shared" si="71"/>
        <v>#N/A</v>
      </c>
      <c r="GJ30" s="207" t="e">
        <f t="shared" si="72"/>
        <v>#N/A</v>
      </c>
      <c r="GK30" s="207" t="e">
        <f t="shared" si="73"/>
        <v>#N/A</v>
      </c>
      <c r="GL30" s="207" t="e">
        <f t="shared" si="74"/>
        <v>#N/A</v>
      </c>
      <c r="GM30" s="207" t="e">
        <f t="shared" si="75"/>
        <v>#N/A</v>
      </c>
      <c r="GN30" s="207" t="e">
        <f t="shared" si="76"/>
        <v>#N/A</v>
      </c>
      <c r="GO30" s="207" t="e">
        <f t="shared" si="77"/>
        <v>#N/A</v>
      </c>
      <c r="GP30" s="207" t="e">
        <f t="shared" si="78"/>
        <v>#N/A</v>
      </c>
      <c r="GQ30" s="207" t="e">
        <f t="shared" si="79"/>
        <v>#N/A</v>
      </c>
      <c r="GR30" s="207" t="e">
        <f t="shared" si="80"/>
        <v>#N/A</v>
      </c>
      <c r="GS30" s="207" t="e">
        <f t="shared" si="81"/>
        <v>#N/A</v>
      </c>
      <c r="GT30" s="207" t="e">
        <f t="shared" si="82"/>
        <v>#N/A</v>
      </c>
      <c r="GU30" s="207" t="e">
        <f t="shared" si="83"/>
        <v>#N/A</v>
      </c>
      <c r="GV30" s="207" t="e">
        <f t="shared" si="84"/>
        <v>#N/A</v>
      </c>
      <c r="GW30" s="207" t="e">
        <f t="shared" si="85"/>
        <v>#N/A</v>
      </c>
      <c r="GX30" s="207" t="e">
        <f t="shared" si="86"/>
        <v>#N/A</v>
      </c>
      <c r="GY30" s="207" t="e">
        <f t="shared" si="87"/>
        <v>#N/A</v>
      </c>
      <c r="GZ30" s="207" t="e">
        <f t="shared" si="88"/>
        <v>#N/A</v>
      </c>
      <c r="HA30" s="207" t="e">
        <f t="shared" si="89"/>
        <v>#N/A</v>
      </c>
      <c r="HB30" s="207" t="e">
        <f t="shared" si="90"/>
        <v>#N/A</v>
      </c>
      <c r="HC30" s="207" t="e">
        <f t="shared" si="91"/>
        <v>#N/A</v>
      </c>
      <c r="HD30" s="207" t="e">
        <f t="shared" si="92"/>
        <v>#N/A</v>
      </c>
      <c r="HE30" s="207" t="e">
        <f t="shared" si="93"/>
        <v>#N/A</v>
      </c>
      <c r="HF30" s="207" t="e">
        <f t="shared" si="94"/>
        <v>#N/A</v>
      </c>
      <c r="HG30" s="207" t="e">
        <f t="shared" si="95"/>
        <v>#N/A</v>
      </c>
      <c r="HH30" s="207" t="e">
        <f t="shared" si="96"/>
        <v>#N/A</v>
      </c>
      <c r="HI30" s="207" t="e">
        <f t="shared" si="97"/>
        <v>#N/A</v>
      </c>
      <c r="HJ30" s="207" t="e">
        <f t="shared" si="98"/>
        <v>#N/A</v>
      </c>
      <c r="HK30" s="207" t="e">
        <f t="shared" si="99"/>
        <v>#N/A</v>
      </c>
      <c r="HL30" s="207" t="e">
        <f t="shared" si="100"/>
        <v>#N/A</v>
      </c>
      <c r="HM30" s="207" t="e">
        <f t="shared" si="101"/>
        <v>#N/A</v>
      </c>
      <c r="HN30" s="207" t="e">
        <f t="shared" si="102"/>
        <v>#N/A</v>
      </c>
      <c r="HO30" s="207" t="e">
        <f t="shared" si="103"/>
        <v>#N/A</v>
      </c>
      <c r="HP30" s="207" t="e">
        <f t="shared" si="104"/>
        <v>#N/A</v>
      </c>
      <c r="HQ30" s="207" t="e">
        <f t="shared" si="105"/>
        <v>#N/A</v>
      </c>
      <c r="HR30" s="207" t="e">
        <f t="shared" si="106"/>
        <v>#N/A</v>
      </c>
      <c r="HS30" s="207" t="e">
        <f t="shared" si="107"/>
        <v>#N/A</v>
      </c>
      <c r="HT30" s="207" t="e">
        <f t="shared" si="108"/>
        <v>#N/A</v>
      </c>
      <c r="HU30" s="207" t="e">
        <f t="shared" si="109"/>
        <v>#N/A</v>
      </c>
      <c r="HV30" s="207" t="e">
        <f t="shared" si="110"/>
        <v>#N/A</v>
      </c>
      <c r="HW30" s="207" t="e">
        <f t="shared" si="111"/>
        <v>#N/A</v>
      </c>
      <c r="HX30" s="207" t="e">
        <f t="shared" si="112"/>
        <v>#N/A</v>
      </c>
      <c r="HY30" s="207" t="e">
        <f t="shared" si="113"/>
        <v>#N/A</v>
      </c>
      <c r="HZ30" s="207" t="e">
        <f t="shared" si="114"/>
        <v>#N/A</v>
      </c>
      <c r="IA30" s="207" t="e">
        <f t="shared" si="115"/>
        <v>#N/A</v>
      </c>
      <c r="IB30" s="207" t="e">
        <f t="shared" si="116"/>
        <v>#N/A</v>
      </c>
      <c r="IC30" s="207" t="e">
        <f t="shared" si="117"/>
        <v>#N/A</v>
      </c>
      <c r="ID30" s="207" t="e">
        <f t="shared" si="118"/>
        <v>#N/A</v>
      </c>
      <c r="IE30" s="207" t="e">
        <f t="shared" si="119"/>
        <v>#N/A</v>
      </c>
      <c r="IF30" s="207" t="e">
        <f t="shared" si="120"/>
        <v>#N/A</v>
      </c>
    </row>
    <row r="31" spans="1:240" hidden="1" x14ac:dyDescent="0.25">
      <c r="A31" s="22">
        <v>28</v>
      </c>
      <c r="B31" s="144"/>
      <c r="C31" s="135"/>
      <c r="D31" s="110" t="str">
        <f t="shared" si="10"/>
        <v/>
      </c>
      <c r="E31" s="124"/>
      <c r="F31" s="110" t="str">
        <f t="shared" si="11"/>
        <v/>
      </c>
      <c r="G31" s="135"/>
      <c r="H31" s="145"/>
      <c r="I31" s="119" t="str">
        <f t="shared" si="12"/>
        <v/>
      </c>
      <c r="J31" s="23" t="str">
        <f t="shared" si="13"/>
        <v/>
      </c>
      <c r="K31" s="24" t="str">
        <f t="shared" si="14"/>
        <v/>
      </c>
      <c r="L31" s="25" t="str">
        <f>IF(J31="","",IF(OR($J31&lt;Skew!$B$1,$J31=Skew!$B$1),IF($J31&gt;Skew!$C$1,Skew!$A$1,IF($J31&gt;Skew!$C$2,Skew!$A$2,IF($J31&gt;Skew!$C$3,Skew!$A$3,IF($J31&gt;Skew!$C$4,Skew!$A$4,IF($J31&gt;Skew!$C$5,Skew!$A$5,IF($J31&gt;Skew!$C$6,Skew!$A$6,IF($J31&gt;Skew!$C$7,Skew!$A$7,IF($J31&gt;Skew!$C$8,Skew!$A$8,IF($J31&gt;Skew!$C$9,Skew!$A$9,IF($J31&gt;Skew!$C$10,Skew!$A$10,IF($J31&gt;Skew!$C$11,Skew!$A$11,IF($J31&gt;Skew!$C$12,Skew!$A$12,IF($J31&gt;Skew!$C$13,Skew!$A$13,IF($J31&gt;Skew!$C$14,Skew!$A$14,Skew!$A$15)
)))))))))))))))</f>
        <v/>
      </c>
      <c r="M31" s="24" t="str">
        <f>IF(J31="","",MATCH(L31,Skew!$A$1:$A$15,0))</f>
        <v/>
      </c>
      <c r="N31" s="24" t="str">
        <f t="shared" si="0"/>
        <v/>
      </c>
      <c r="O31" s="26"/>
      <c r="P31" s="24" t="str">
        <f>IF(OR(J31="",O31=""),"",MATCH(O31,Confidence!$A$1:$A$10,0))</f>
        <v/>
      </c>
      <c r="Q31" s="27" t="str">
        <f t="shared" si="1"/>
        <v/>
      </c>
      <c r="R31" s="27" t="str">
        <f t="shared" si="2"/>
        <v/>
      </c>
      <c r="S31" s="24"/>
      <c r="T31" s="111" t="str">
        <f t="shared" si="3"/>
        <v/>
      </c>
      <c r="U31" s="111" t="str">
        <f t="shared" si="4"/>
        <v/>
      </c>
      <c r="V31" s="39" t="str">
        <f t="shared" si="5"/>
        <v/>
      </c>
      <c r="W31" s="124"/>
      <c r="X31" s="218" t="str">
        <f>IF(AND(D31&gt;0,E31&gt;0,F31&gt;0,Q31&gt;0,R31&gt;0,W31&gt;0,NOT(O31="")),ABS(VLOOKUP($W$1,VLookups!$A$28:$B$29,2,FALSE)-_xlfn.BETA.DIST(W31,IF(K31="L",R31,Q31),IF(K31="L",Q31,R31),TRUE,D31,F31)),"")</f>
        <v/>
      </c>
      <c r="Y31" s="121" t="str">
        <f>IF(OR($Q31="",$R31=""),"",_xlfn.BETA.INV(ABS(VLOOKUP($W$1,VLookups!$A$28:$B$29,2,FALSE)-Y$3),IF($K31="L",$R31,$Q31),IF($K31="L",$Q31,$R31),$D31,$F31))</f>
        <v/>
      </c>
      <c r="Z31" s="122" t="str">
        <f>IF(OR($Q31="",$R31=""),"",_xlfn.BETA.INV(ABS(VLOOKUP($W$1,VLookups!$A$28:$B$29,2,FALSE)-Z$3),IF($K31="L",$R31,$Q31),IF($K31="L",$Q31,$R31),$D31,$F31))</f>
        <v/>
      </c>
      <c r="AA31" s="121" t="str">
        <f>IF(OR($Q31="",$R31=""),"",_xlfn.BETA.INV(ABS(VLOOKUP($W$1,VLookups!$A$28:$B$29,2,FALSE)-AA$3),IF($K31="L",$R31,$Q31),IF($K31="L",$Q31,$R31),$D31,$F31))</f>
        <v/>
      </c>
      <c r="AB31" s="122" t="str">
        <f>IF(OR($Q31="",$R31=""),"",_xlfn.BETA.INV(ABS(VLOOKUP($W$1,VLookups!$A$28:$B$29,2,FALSE)-AB$3),IF($K31="L",$R31,$Q31),IF($K31="L",$Q31,$R31),$D31,$F31))</f>
        <v/>
      </c>
      <c r="AC31" s="121" t="str">
        <f>IF(OR($Q31="",$R31=""),"",_xlfn.BETA.INV(ABS(VLOOKUP($W$1,VLookups!$A$28:$B$29,2,FALSE)-AC$3),IF($K31="L",$R31,$Q31),IF($K31="L",$Q31,$R31),$D31,$F31))</f>
        <v/>
      </c>
      <c r="AD31" s="122" t="str">
        <f>IF(OR($Q31="",$R31=""),"",_xlfn.BETA.INV(ABS(VLOOKUP($W$1,VLookups!$A$28:$B$29,2,FALSE)-AD$3),IF($K31="L",$R31,$Q31),IF($K31="L",$Q31,$R31),$D31,$F31))</f>
        <v/>
      </c>
      <c r="AE31" s="121" t="str">
        <f>IF(OR($Q31="",$R31=""),"",_xlfn.BETA.INV(ABS(VLOOKUP($W$1,VLookups!$A$28:$B$29,2,FALSE)-AE$3),IF($K31="L",$R31,$Q31),IF($K31="L",$Q31,$R31),$D31,$F31))</f>
        <v/>
      </c>
      <c r="AF31" s="122" t="str">
        <f>IF(OR($Q31="",$R31=""),"",_xlfn.BETA.INV(ABS(VLOOKUP($W$1,VLookups!$A$28:$B$29,2,FALSE)-AF$3),IF($K31="L",$R31,$Q31),IF($K31="L",$Q31,$R31),$D31,$F31))</f>
        <v/>
      </c>
      <c r="AG31" s="121" t="str">
        <f>IF(OR($Q31="",$R31=""),"",_xlfn.BETA.INV(ABS(VLOOKUP($W$1,VLookups!$A$28:$B$29,2,FALSE)-AG$3),IF($K31="L",$R31,$Q31),IF($K31="L",$Q31,$R31),$D31,$F31))</f>
        <v/>
      </c>
      <c r="AH31" s="122" t="str">
        <f>IF(OR($Q31="",$R31=""),"",_xlfn.BETA.INV(ABS(VLOOKUP($W$1,VLookups!$A$28:$B$29,2,FALSE)-AH$3),IF($K31="L",$R31,$Q31),IF($K31="L",$Q31,$R31),$D31,$F31))</f>
        <v/>
      </c>
      <c r="AI31" s="121" t="str">
        <f>IF(OR($Q31="",$R31=""),"",_xlfn.BETA.INV(ABS(VLOOKUP($W$1,VLookups!$A$28:$B$29,2,FALSE)-AI$3),IF($K31="L",$R31,$Q31),IF($K31="L",$Q31,$R31),$D31,$F31))</f>
        <v/>
      </c>
      <c r="AJ31" s="122" t="str">
        <f>IF(OR($Q31="",$R31=""),"",_xlfn.BETA.INV(ABS(VLOOKUP($W$1,VLookups!$A$28:$B$29,2,FALSE)-AJ$3),IF($K31="L",$R31,$Q31),IF($K31="L",$Q31,$R31),$D31,$F31))</f>
        <v/>
      </c>
      <c r="AK31" s="17"/>
      <c r="AL31" s="208" t="str">
        <f t="shared" si="15"/>
        <v/>
      </c>
      <c r="AM31" s="206" t="str">
        <f t="shared" si="16"/>
        <v/>
      </c>
      <c r="AN31" s="190" t="str">
        <f t="shared" ref="AN31:CY31" si="171">IF(ISNONTEXT($AL31),AM31+$AL31,"")</f>
        <v/>
      </c>
      <c r="AO31" s="190" t="str">
        <f t="shared" si="171"/>
        <v/>
      </c>
      <c r="AP31" s="190" t="str">
        <f t="shared" si="171"/>
        <v/>
      </c>
      <c r="AQ31" s="190" t="str">
        <f t="shared" si="171"/>
        <v/>
      </c>
      <c r="AR31" s="190" t="str">
        <f t="shared" si="171"/>
        <v/>
      </c>
      <c r="AS31" s="190" t="str">
        <f t="shared" si="171"/>
        <v/>
      </c>
      <c r="AT31" s="190" t="str">
        <f t="shared" si="171"/>
        <v/>
      </c>
      <c r="AU31" s="190" t="str">
        <f t="shared" si="171"/>
        <v/>
      </c>
      <c r="AV31" s="190" t="str">
        <f t="shared" si="171"/>
        <v/>
      </c>
      <c r="AW31" s="190" t="str">
        <f t="shared" si="171"/>
        <v/>
      </c>
      <c r="AX31" s="190" t="str">
        <f t="shared" si="171"/>
        <v/>
      </c>
      <c r="AY31" s="190" t="str">
        <f t="shared" si="171"/>
        <v/>
      </c>
      <c r="AZ31" s="190" t="str">
        <f t="shared" si="171"/>
        <v/>
      </c>
      <c r="BA31" s="190" t="str">
        <f t="shared" si="171"/>
        <v/>
      </c>
      <c r="BB31" s="190" t="str">
        <f t="shared" si="171"/>
        <v/>
      </c>
      <c r="BC31" s="190" t="str">
        <f t="shared" si="171"/>
        <v/>
      </c>
      <c r="BD31" s="190" t="str">
        <f t="shared" si="171"/>
        <v/>
      </c>
      <c r="BE31" s="190" t="str">
        <f t="shared" si="171"/>
        <v/>
      </c>
      <c r="BF31" s="190" t="str">
        <f t="shared" si="171"/>
        <v/>
      </c>
      <c r="BG31" s="190" t="str">
        <f t="shared" si="171"/>
        <v/>
      </c>
      <c r="BH31" s="190" t="str">
        <f t="shared" si="171"/>
        <v/>
      </c>
      <c r="BI31" s="190" t="str">
        <f t="shared" si="171"/>
        <v/>
      </c>
      <c r="BJ31" s="190" t="str">
        <f t="shared" si="171"/>
        <v/>
      </c>
      <c r="BK31" s="190" t="str">
        <f t="shared" si="171"/>
        <v/>
      </c>
      <c r="BL31" s="190" t="str">
        <f t="shared" si="171"/>
        <v/>
      </c>
      <c r="BM31" s="190" t="str">
        <f t="shared" si="171"/>
        <v/>
      </c>
      <c r="BN31" s="190" t="str">
        <f t="shared" si="171"/>
        <v/>
      </c>
      <c r="BO31" s="190" t="str">
        <f t="shared" si="171"/>
        <v/>
      </c>
      <c r="BP31" s="190" t="str">
        <f t="shared" si="171"/>
        <v/>
      </c>
      <c r="BQ31" s="190" t="str">
        <f t="shared" si="171"/>
        <v/>
      </c>
      <c r="BR31" s="190" t="str">
        <f t="shared" si="171"/>
        <v/>
      </c>
      <c r="BS31" s="190" t="str">
        <f t="shared" si="171"/>
        <v/>
      </c>
      <c r="BT31" s="190" t="str">
        <f t="shared" si="171"/>
        <v/>
      </c>
      <c r="BU31" s="190" t="str">
        <f t="shared" si="171"/>
        <v/>
      </c>
      <c r="BV31" s="190" t="str">
        <f t="shared" si="171"/>
        <v/>
      </c>
      <c r="BW31" s="190" t="str">
        <f t="shared" si="171"/>
        <v/>
      </c>
      <c r="BX31" s="190" t="str">
        <f t="shared" si="171"/>
        <v/>
      </c>
      <c r="BY31" s="190" t="str">
        <f t="shared" si="171"/>
        <v/>
      </c>
      <c r="BZ31" s="190" t="str">
        <f t="shared" si="171"/>
        <v/>
      </c>
      <c r="CA31" s="190" t="str">
        <f t="shared" si="171"/>
        <v/>
      </c>
      <c r="CB31" s="190" t="str">
        <f t="shared" si="171"/>
        <v/>
      </c>
      <c r="CC31" s="190" t="str">
        <f t="shared" si="171"/>
        <v/>
      </c>
      <c r="CD31" s="190" t="str">
        <f t="shared" si="171"/>
        <v/>
      </c>
      <c r="CE31" s="190" t="str">
        <f t="shared" si="171"/>
        <v/>
      </c>
      <c r="CF31" s="190" t="str">
        <f t="shared" si="171"/>
        <v/>
      </c>
      <c r="CG31" s="190" t="str">
        <f t="shared" si="171"/>
        <v/>
      </c>
      <c r="CH31" s="190" t="str">
        <f t="shared" si="171"/>
        <v/>
      </c>
      <c r="CI31" s="190" t="str">
        <f t="shared" si="171"/>
        <v/>
      </c>
      <c r="CJ31" s="190" t="str">
        <f t="shared" si="171"/>
        <v/>
      </c>
      <c r="CK31" s="190" t="str">
        <f t="shared" si="171"/>
        <v/>
      </c>
      <c r="CL31" s="190" t="str">
        <f t="shared" si="171"/>
        <v/>
      </c>
      <c r="CM31" s="190" t="str">
        <f t="shared" si="171"/>
        <v/>
      </c>
      <c r="CN31" s="190" t="str">
        <f t="shared" si="171"/>
        <v/>
      </c>
      <c r="CO31" s="190" t="str">
        <f t="shared" si="171"/>
        <v/>
      </c>
      <c r="CP31" s="190" t="str">
        <f t="shared" si="171"/>
        <v/>
      </c>
      <c r="CQ31" s="190" t="str">
        <f t="shared" si="171"/>
        <v/>
      </c>
      <c r="CR31" s="190" t="str">
        <f t="shared" si="171"/>
        <v/>
      </c>
      <c r="CS31" s="190" t="str">
        <f t="shared" si="171"/>
        <v/>
      </c>
      <c r="CT31" s="190" t="str">
        <f t="shared" si="171"/>
        <v/>
      </c>
      <c r="CU31" s="190" t="str">
        <f t="shared" si="171"/>
        <v/>
      </c>
      <c r="CV31" s="190" t="str">
        <f t="shared" si="171"/>
        <v/>
      </c>
      <c r="CW31" s="190" t="str">
        <f t="shared" si="171"/>
        <v/>
      </c>
      <c r="CX31" s="190" t="str">
        <f t="shared" si="171"/>
        <v/>
      </c>
      <c r="CY31" s="190" t="str">
        <f t="shared" si="171"/>
        <v/>
      </c>
      <c r="CZ31" s="190" t="str">
        <f t="shared" ref="CZ31:EH31" si="172">IF(ISNONTEXT($AL31),CY31+$AL31,"")</f>
        <v/>
      </c>
      <c r="DA31" s="190" t="str">
        <f t="shared" si="172"/>
        <v/>
      </c>
      <c r="DB31" s="190" t="str">
        <f t="shared" si="172"/>
        <v/>
      </c>
      <c r="DC31" s="190" t="str">
        <f t="shared" si="172"/>
        <v/>
      </c>
      <c r="DD31" s="190" t="str">
        <f t="shared" si="172"/>
        <v/>
      </c>
      <c r="DE31" s="190" t="str">
        <f t="shared" si="172"/>
        <v/>
      </c>
      <c r="DF31" s="190" t="str">
        <f t="shared" si="172"/>
        <v/>
      </c>
      <c r="DG31" s="190" t="str">
        <f t="shared" si="172"/>
        <v/>
      </c>
      <c r="DH31" s="190" t="str">
        <f t="shared" si="172"/>
        <v/>
      </c>
      <c r="DI31" s="190" t="str">
        <f t="shared" si="172"/>
        <v/>
      </c>
      <c r="DJ31" s="190" t="str">
        <f t="shared" si="172"/>
        <v/>
      </c>
      <c r="DK31" s="190" t="str">
        <f t="shared" si="172"/>
        <v/>
      </c>
      <c r="DL31" s="190" t="str">
        <f t="shared" si="172"/>
        <v/>
      </c>
      <c r="DM31" s="190" t="str">
        <f t="shared" si="172"/>
        <v/>
      </c>
      <c r="DN31" s="190" t="str">
        <f t="shared" si="172"/>
        <v/>
      </c>
      <c r="DO31" s="190" t="str">
        <f t="shared" si="172"/>
        <v/>
      </c>
      <c r="DP31" s="190" t="str">
        <f t="shared" si="172"/>
        <v/>
      </c>
      <c r="DQ31" s="190" t="str">
        <f t="shared" si="172"/>
        <v/>
      </c>
      <c r="DR31" s="190" t="str">
        <f t="shared" si="172"/>
        <v/>
      </c>
      <c r="DS31" s="190" t="str">
        <f t="shared" si="172"/>
        <v/>
      </c>
      <c r="DT31" s="190" t="str">
        <f t="shared" si="172"/>
        <v/>
      </c>
      <c r="DU31" s="190" t="str">
        <f t="shared" si="172"/>
        <v/>
      </c>
      <c r="DV31" s="190" t="str">
        <f t="shared" si="172"/>
        <v/>
      </c>
      <c r="DW31" s="190" t="str">
        <f t="shared" si="172"/>
        <v/>
      </c>
      <c r="DX31" s="190" t="str">
        <f t="shared" si="172"/>
        <v/>
      </c>
      <c r="DY31" s="190" t="str">
        <f t="shared" si="172"/>
        <v/>
      </c>
      <c r="DZ31" s="190" t="str">
        <f t="shared" si="172"/>
        <v/>
      </c>
      <c r="EA31" s="190" t="str">
        <f t="shared" si="172"/>
        <v/>
      </c>
      <c r="EB31" s="190" t="str">
        <f t="shared" si="172"/>
        <v/>
      </c>
      <c r="EC31" s="190" t="str">
        <f t="shared" si="172"/>
        <v/>
      </c>
      <c r="ED31" s="190" t="str">
        <f t="shared" si="172"/>
        <v/>
      </c>
      <c r="EE31" s="190" t="str">
        <f t="shared" si="172"/>
        <v/>
      </c>
      <c r="EF31" s="190" t="str">
        <f t="shared" si="172"/>
        <v/>
      </c>
      <c r="EG31" s="190" t="str">
        <f t="shared" si="172"/>
        <v/>
      </c>
      <c r="EH31" s="190" t="str">
        <f t="shared" si="172"/>
        <v/>
      </c>
      <c r="EI31" s="206" t="str">
        <f t="shared" si="19"/>
        <v/>
      </c>
      <c r="EJ31" s="207" t="e">
        <f t="shared" si="20"/>
        <v>#N/A</v>
      </c>
      <c r="EK31" s="207" t="e">
        <f t="shared" si="21"/>
        <v>#N/A</v>
      </c>
      <c r="EL31" s="207" t="e">
        <f t="shared" si="22"/>
        <v>#N/A</v>
      </c>
      <c r="EM31" s="207" t="e">
        <f t="shared" si="23"/>
        <v>#N/A</v>
      </c>
      <c r="EN31" s="207" t="e">
        <f t="shared" si="24"/>
        <v>#N/A</v>
      </c>
      <c r="EO31" s="207" t="e">
        <f t="shared" si="25"/>
        <v>#N/A</v>
      </c>
      <c r="EP31" s="207" t="e">
        <f t="shared" si="26"/>
        <v>#N/A</v>
      </c>
      <c r="EQ31" s="207" t="e">
        <f t="shared" si="27"/>
        <v>#N/A</v>
      </c>
      <c r="ER31" s="207" t="e">
        <f t="shared" si="28"/>
        <v>#N/A</v>
      </c>
      <c r="ES31" s="207" t="e">
        <f t="shared" si="29"/>
        <v>#N/A</v>
      </c>
      <c r="ET31" s="207" t="e">
        <f t="shared" si="30"/>
        <v>#N/A</v>
      </c>
      <c r="EU31" s="207" t="e">
        <f t="shared" si="31"/>
        <v>#N/A</v>
      </c>
      <c r="EV31" s="207" t="e">
        <f t="shared" si="32"/>
        <v>#N/A</v>
      </c>
      <c r="EW31" s="207" t="e">
        <f t="shared" si="33"/>
        <v>#N/A</v>
      </c>
      <c r="EX31" s="207" t="e">
        <f t="shared" si="34"/>
        <v>#N/A</v>
      </c>
      <c r="EY31" s="207" t="e">
        <f t="shared" si="35"/>
        <v>#N/A</v>
      </c>
      <c r="EZ31" s="207" t="e">
        <f t="shared" si="36"/>
        <v>#N/A</v>
      </c>
      <c r="FA31" s="207" t="e">
        <f t="shared" si="37"/>
        <v>#N/A</v>
      </c>
      <c r="FB31" s="207" t="e">
        <f t="shared" si="38"/>
        <v>#N/A</v>
      </c>
      <c r="FC31" s="207" t="e">
        <f t="shared" si="39"/>
        <v>#N/A</v>
      </c>
      <c r="FD31" s="207" t="e">
        <f t="shared" si="40"/>
        <v>#N/A</v>
      </c>
      <c r="FE31" s="207" t="e">
        <f t="shared" si="41"/>
        <v>#N/A</v>
      </c>
      <c r="FF31" s="207" t="e">
        <f t="shared" si="42"/>
        <v>#N/A</v>
      </c>
      <c r="FG31" s="207" t="e">
        <f t="shared" si="43"/>
        <v>#N/A</v>
      </c>
      <c r="FH31" s="207" t="e">
        <f t="shared" si="44"/>
        <v>#N/A</v>
      </c>
      <c r="FI31" s="207" t="e">
        <f t="shared" si="45"/>
        <v>#N/A</v>
      </c>
      <c r="FJ31" s="207" t="e">
        <f t="shared" si="46"/>
        <v>#N/A</v>
      </c>
      <c r="FK31" s="207" t="e">
        <f t="shared" si="47"/>
        <v>#N/A</v>
      </c>
      <c r="FL31" s="207" t="e">
        <f t="shared" si="48"/>
        <v>#N/A</v>
      </c>
      <c r="FM31" s="207" t="e">
        <f t="shared" si="49"/>
        <v>#N/A</v>
      </c>
      <c r="FN31" s="207" t="e">
        <f t="shared" si="50"/>
        <v>#N/A</v>
      </c>
      <c r="FO31" s="207" t="e">
        <f t="shared" si="51"/>
        <v>#N/A</v>
      </c>
      <c r="FP31" s="207" t="e">
        <f t="shared" si="52"/>
        <v>#N/A</v>
      </c>
      <c r="FQ31" s="207" t="e">
        <f t="shared" si="53"/>
        <v>#N/A</v>
      </c>
      <c r="FR31" s="207" t="e">
        <f t="shared" si="54"/>
        <v>#N/A</v>
      </c>
      <c r="FS31" s="207" t="e">
        <f t="shared" si="55"/>
        <v>#N/A</v>
      </c>
      <c r="FT31" s="207" t="e">
        <f t="shared" si="56"/>
        <v>#N/A</v>
      </c>
      <c r="FU31" s="207" t="e">
        <f t="shared" si="57"/>
        <v>#N/A</v>
      </c>
      <c r="FV31" s="207" t="e">
        <f t="shared" si="58"/>
        <v>#N/A</v>
      </c>
      <c r="FW31" s="207" t="e">
        <f t="shared" si="59"/>
        <v>#N/A</v>
      </c>
      <c r="FX31" s="207" t="e">
        <f t="shared" si="60"/>
        <v>#N/A</v>
      </c>
      <c r="FY31" s="207" t="e">
        <f t="shared" si="61"/>
        <v>#N/A</v>
      </c>
      <c r="FZ31" s="207" t="e">
        <f t="shared" si="62"/>
        <v>#N/A</v>
      </c>
      <c r="GA31" s="207" t="e">
        <f t="shared" si="63"/>
        <v>#N/A</v>
      </c>
      <c r="GB31" s="207" t="e">
        <f t="shared" si="64"/>
        <v>#N/A</v>
      </c>
      <c r="GC31" s="207" t="e">
        <f t="shared" si="65"/>
        <v>#N/A</v>
      </c>
      <c r="GD31" s="207" t="e">
        <f t="shared" si="66"/>
        <v>#N/A</v>
      </c>
      <c r="GE31" s="207" t="e">
        <f t="shared" si="67"/>
        <v>#N/A</v>
      </c>
      <c r="GF31" s="207" t="e">
        <f t="shared" si="68"/>
        <v>#N/A</v>
      </c>
      <c r="GG31" s="207" t="e">
        <f t="shared" si="69"/>
        <v>#N/A</v>
      </c>
      <c r="GH31" s="207" t="e">
        <f t="shared" si="70"/>
        <v>#N/A</v>
      </c>
      <c r="GI31" s="207" t="e">
        <f t="shared" si="71"/>
        <v>#N/A</v>
      </c>
      <c r="GJ31" s="207" t="e">
        <f t="shared" si="72"/>
        <v>#N/A</v>
      </c>
      <c r="GK31" s="207" t="e">
        <f t="shared" si="73"/>
        <v>#N/A</v>
      </c>
      <c r="GL31" s="207" t="e">
        <f t="shared" si="74"/>
        <v>#N/A</v>
      </c>
      <c r="GM31" s="207" t="e">
        <f t="shared" si="75"/>
        <v>#N/A</v>
      </c>
      <c r="GN31" s="207" t="e">
        <f t="shared" si="76"/>
        <v>#N/A</v>
      </c>
      <c r="GO31" s="207" t="e">
        <f t="shared" si="77"/>
        <v>#N/A</v>
      </c>
      <c r="GP31" s="207" t="e">
        <f t="shared" si="78"/>
        <v>#N/A</v>
      </c>
      <c r="GQ31" s="207" t="e">
        <f t="shared" si="79"/>
        <v>#N/A</v>
      </c>
      <c r="GR31" s="207" t="e">
        <f t="shared" si="80"/>
        <v>#N/A</v>
      </c>
      <c r="GS31" s="207" t="e">
        <f t="shared" si="81"/>
        <v>#N/A</v>
      </c>
      <c r="GT31" s="207" t="e">
        <f t="shared" si="82"/>
        <v>#N/A</v>
      </c>
      <c r="GU31" s="207" t="e">
        <f t="shared" si="83"/>
        <v>#N/A</v>
      </c>
      <c r="GV31" s="207" t="e">
        <f t="shared" si="84"/>
        <v>#N/A</v>
      </c>
      <c r="GW31" s="207" t="e">
        <f t="shared" si="85"/>
        <v>#N/A</v>
      </c>
      <c r="GX31" s="207" t="e">
        <f t="shared" si="86"/>
        <v>#N/A</v>
      </c>
      <c r="GY31" s="207" t="e">
        <f t="shared" si="87"/>
        <v>#N/A</v>
      </c>
      <c r="GZ31" s="207" t="e">
        <f t="shared" si="88"/>
        <v>#N/A</v>
      </c>
      <c r="HA31" s="207" t="e">
        <f t="shared" si="89"/>
        <v>#N/A</v>
      </c>
      <c r="HB31" s="207" t="e">
        <f t="shared" si="90"/>
        <v>#N/A</v>
      </c>
      <c r="HC31" s="207" t="e">
        <f t="shared" si="91"/>
        <v>#N/A</v>
      </c>
      <c r="HD31" s="207" t="e">
        <f t="shared" si="92"/>
        <v>#N/A</v>
      </c>
      <c r="HE31" s="207" t="e">
        <f t="shared" si="93"/>
        <v>#N/A</v>
      </c>
      <c r="HF31" s="207" t="e">
        <f t="shared" si="94"/>
        <v>#N/A</v>
      </c>
      <c r="HG31" s="207" t="e">
        <f t="shared" si="95"/>
        <v>#N/A</v>
      </c>
      <c r="HH31" s="207" t="e">
        <f t="shared" si="96"/>
        <v>#N/A</v>
      </c>
      <c r="HI31" s="207" t="e">
        <f t="shared" si="97"/>
        <v>#N/A</v>
      </c>
      <c r="HJ31" s="207" t="e">
        <f t="shared" si="98"/>
        <v>#N/A</v>
      </c>
      <c r="HK31" s="207" t="e">
        <f t="shared" si="99"/>
        <v>#N/A</v>
      </c>
      <c r="HL31" s="207" t="e">
        <f t="shared" si="100"/>
        <v>#N/A</v>
      </c>
      <c r="HM31" s="207" t="e">
        <f t="shared" si="101"/>
        <v>#N/A</v>
      </c>
      <c r="HN31" s="207" t="e">
        <f t="shared" si="102"/>
        <v>#N/A</v>
      </c>
      <c r="HO31" s="207" t="e">
        <f t="shared" si="103"/>
        <v>#N/A</v>
      </c>
      <c r="HP31" s="207" t="e">
        <f t="shared" si="104"/>
        <v>#N/A</v>
      </c>
      <c r="HQ31" s="207" t="e">
        <f t="shared" si="105"/>
        <v>#N/A</v>
      </c>
      <c r="HR31" s="207" t="e">
        <f t="shared" si="106"/>
        <v>#N/A</v>
      </c>
      <c r="HS31" s="207" t="e">
        <f t="shared" si="107"/>
        <v>#N/A</v>
      </c>
      <c r="HT31" s="207" t="e">
        <f t="shared" si="108"/>
        <v>#N/A</v>
      </c>
      <c r="HU31" s="207" t="e">
        <f t="shared" si="109"/>
        <v>#N/A</v>
      </c>
      <c r="HV31" s="207" t="e">
        <f t="shared" si="110"/>
        <v>#N/A</v>
      </c>
      <c r="HW31" s="207" t="e">
        <f t="shared" si="111"/>
        <v>#N/A</v>
      </c>
      <c r="HX31" s="207" t="e">
        <f t="shared" si="112"/>
        <v>#N/A</v>
      </c>
      <c r="HY31" s="207" t="e">
        <f t="shared" si="113"/>
        <v>#N/A</v>
      </c>
      <c r="HZ31" s="207" t="e">
        <f t="shared" si="114"/>
        <v>#N/A</v>
      </c>
      <c r="IA31" s="207" t="e">
        <f t="shared" si="115"/>
        <v>#N/A</v>
      </c>
      <c r="IB31" s="207" t="e">
        <f t="shared" si="116"/>
        <v>#N/A</v>
      </c>
      <c r="IC31" s="207" t="e">
        <f t="shared" si="117"/>
        <v>#N/A</v>
      </c>
      <c r="ID31" s="207" t="e">
        <f t="shared" si="118"/>
        <v>#N/A</v>
      </c>
      <c r="IE31" s="207" t="e">
        <f t="shared" si="119"/>
        <v>#N/A</v>
      </c>
      <c r="IF31" s="207" t="e">
        <f t="shared" si="120"/>
        <v>#N/A</v>
      </c>
    </row>
    <row r="32" spans="1:240" hidden="1" x14ac:dyDescent="0.25">
      <c r="A32" s="22">
        <v>29</v>
      </c>
      <c r="B32" s="144"/>
      <c r="C32" s="135"/>
      <c r="D32" s="110" t="str">
        <f t="shared" si="10"/>
        <v/>
      </c>
      <c r="E32" s="124"/>
      <c r="F32" s="110" t="str">
        <f t="shared" si="11"/>
        <v/>
      </c>
      <c r="G32" s="135"/>
      <c r="H32" s="145"/>
      <c r="I32" s="119" t="str">
        <f t="shared" si="12"/>
        <v/>
      </c>
      <c r="J32" s="23" t="str">
        <f t="shared" si="13"/>
        <v/>
      </c>
      <c r="K32" s="24" t="str">
        <f t="shared" si="14"/>
        <v/>
      </c>
      <c r="L32" s="25" t="str">
        <f>IF(J32="","",IF(OR($J32&lt;Skew!$B$1,$J32=Skew!$B$1),IF($J32&gt;Skew!$C$1,Skew!$A$1,IF($J32&gt;Skew!$C$2,Skew!$A$2,IF($J32&gt;Skew!$C$3,Skew!$A$3,IF($J32&gt;Skew!$C$4,Skew!$A$4,IF($J32&gt;Skew!$C$5,Skew!$A$5,IF($J32&gt;Skew!$C$6,Skew!$A$6,IF($J32&gt;Skew!$C$7,Skew!$A$7,IF($J32&gt;Skew!$C$8,Skew!$A$8,IF($J32&gt;Skew!$C$9,Skew!$A$9,IF($J32&gt;Skew!$C$10,Skew!$A$10,IF($J32&gt;Skew!$C$11,Skew!$A$11,IF($J32&gt;Skew!$C$12,Skew!$A$12,IF($J32&gt;Skew!$C$13,Skew!$A$13,IF($J32&gt;Skew!$C$14,Skew!$A$14,Skew!$A$15)
)))))))))))))))</f>
        <v/>
      </c>
      <c r="M32" s="24" t="str">
        <f>IF(J32="","",MATCH(L32,Skew!$A$1:$A$15,0))</f>
        <v/>
      </c>
      <c r="N32" s="24" t="str">
        <f t="shared" si="0"/>
        <v/>
      </c>
      <c r="O32" s="26"/>
      <c r="P32" s="24" t="str">
        <f>IF(OR(J32="",O32=""),"",MATCH(O32,Confidence!$A$1:$A$10,0))</f>
        <v/>
      </c>
      <c r="Q32" s="27" t="str">
        <f t="shared" si="1"/>
        <v/>
      </c>
      <c r="R32" s="27" t="str">
        <f t="shared" si="2"/>
        <v/>
      </c>
      <c r="S32" s="24"/>
      <c r="T32" s="111" t="str">
        <f t="shared" si="3"/>
        <v/>
      </c>
      <c r="U32" s="111" t="str">
        <f t="shared" si="4"/>
        <v/>
      </c>
      <c r="V32" s="39" t="str">
        <f t="shared" si="5"/>
        <v/>
      </c>
      <c r="W32" s="124"/>
      <c r="X32" s="218" t="str">
        <f>IF(AND(D32&gt;0,E32&gt;0,F32&gt;0,Q32&gt;0,R32&gt;0,W32&gt;0,NOT(O32="")),ABS(VLOOKUP($W$1,VLookups!$A$28:$B$29,2,FALSE)-_xlfn.BETA.DIST(W32,IF(K32="L",R32,Q32),IF(K32="L",Q32,R32),TRUE,D32,F32)),"")</f>
        <v/>
      </c>
      <c r="Y32" s="121" t="str">
        <f>IF(OR($Q32="",$R32=""),"",_xlfn.BETA.INV(ABS(VLOOKUP($W$1,VLookups!$A$28:$B$29,2,FALSE)-Y$3),IF($K32="L",$R32,$Q32),IF($K32="L",$Q32,$R32),$D32,$F32))</f>
        <v/>
      </c>
      <c r="Z32" s="122" t="str">
        <f>IF(OR($Q32="",$R32=""),"",_xlfn.BETA.INV(ABS(VLOOKUP($W$1,VLookups!$A$28:$B$29,2,FALSE)-Z$3),IF($K32="L",$R32,$Q32),IF($K32="L",$Q32,$R32),$D32,$F32))</f>
        <v/>
      </c>
      <c r="AA32" s="121" t="str">
        <f>IF(OR($Q32="",$R32=""),"",_xlfn.BETA.INV(ABS(VLOOKUP($W$1,VLookups!$A$28:$B$29,2,FALSE)-AA$3),IF($K32="L",$R32,$Q32),IF($K32="L",$Q32,$R32),$D32,$F32))</f>
        <v/>
      </c>
      <c r="AB32" s="122" t="str">
        <f>IF(OR($Q32="",$R32=""),"",_xlfn.BETA.INV(ABS(VLOOKUP($W$1,VLookups!$A$28:$B$29,2,FALSE)-AB$3),IF($K32="L",$R32,$Q32),IF($K32="L",$Q32,$R32),$D32,$F32))</f>
        <v/>
      </c>
      <c r="AC32" s="121" t="str">
        <f>IF(OR($Q32="",$R32=""),"",_xlfn.BETA.INV(ABS(VLOOKUP($W$1,VLookups!$A$28:$B$29,2,FALSE)-AC$3),IF($K32="L",$R32,$Q32),IF($K32="L",$Q32,$R32),$D32,$F32))</f>
        <v/>
      </c>
      <c r="AD32" s="122" t="str">
        <f>IF(OR($Q32="",$R32=""),"",_xlfn.BETA.INV(ABS(VLOOKUP($W$1,VLookups!$A$28:$B$29,2,FALSE)-AD$3),IF($K32="L",$R32,$Q32),IF($K32="L",$Q32,$R32),$D32,$F32))</f>
        <v/>
      </c>
      <c r="AE32" s="121" t="str">
        <f>IF(OR($Q32="",$R32=""),"",_xlfn.BETA.INV(ABS(VLOOKUP($W$1,VLookups!$A$28:$B$29,2,FALSE)-AE$3),IF($K32="L",$R32,$Q32),IF($K32="L",$Q32,$R32),$D32,$F32))</f>
        <v/>
      </c>
      <c r="AF32" s="122" t="str">
        <f>IF(OR($Q32="",$R32=""),"",_xlfn.BETA.INV(ABS(VLOOKUP($W$1,VLookups!$A$28:$B$29,2,FALSE)-AF$3),IF($K32="L",$R32,$Q32),IF($K32="L",$Q32,$R32),$D32,$F32))</f>
        <v/>
      </c>
      <c r="AG32" s="121" t="str">
        <f>IF(OR($Q32="",$R32=""),"",_xlfn.BETA.INV(ABS(VLOOKUP($W$1,VLookups!$A$28:$B$29,2,FALSE)-AG$3),IF($K32="L",$R32,$Q32),IF($K32="L",$Q32,$R32),$D32,$F32))</f>
        <v/>
      </c>
      <c r="AH32" s="122" t="str">
        <f>IF(OR($Q32="",$R32=""),"",_xlfn.BETA.INV(ABS(VLOOKUP($W$1,VLookups!$A$28:$B$29,2,FALSE)-AH$3),IF($K32="L",$R32,$Q32),IF($K32="L",$Q32,$R32),$D32,$F32))</f>
        <v/>
      </c>
      <c r="AI32" s="121" t="str">
        <f>IF(OR($Q32="",$R32=""),"",_xlfn.BETA.INV(ABS(VLOOKUP($W$1,VLookups!$A$28:$B$29,2,FALSE)-AI$3),IF($K32="L",$R32,$Q32),IF($K32="L",$Q32,$R32),$D32,$F32))</f>
        <v/>
      </c>
      <c r="AJ32" s="122" t="str">
        <f>IF(OR($Q32="",$R32=""),"",_xlfn.BETA.INV(ABS(VLOOKUP($W$1,VLookups!$A$28:$B$29,2,FALSE)-AJ$3),IF($K32="L",$R32,$Q32),IF($K32="L",$Q32,$R32),$D32,$F32))</f>
        <v/>
      </c>
      <c r="AK32" s="17"/>
      <c r="AL32" s="208" t="str">
        <f t="shared" si="15"/>
        <v/>
      </c>
      <c r="AM32" s="206" t="str">
        <f t="shared" si="16"/>
        <v/>
      </c>
      <c r="AN32" s="190" t="str">
        <f t="shared" ref="AN32:CY32" si="173">IF(ISNONTEXT($AL32),AM32+$AL32,"")</f>
        <v/>
      </c>
      <c r="AO32" s="190" t="str">
        <f t="shared" si="173"/>
        <v/>
      </c>
      <c r="AP32" s="190" t="str">
        <f t="shared" si="173"/>
        <v/>
      </c>
      <c r="AQ32" s="190" t="str">
        <f t="shared" si="173"/>
        <v/>
      </c>
      <c r="AR32" s="190" t="str">
        <f t="shared" si="173"/>
        <v/>
      </c>
      <c r="AS32" s="190" t="str">
        <f t="shared" si="173"/>
        <v/>
      </c>
      <c r="AT32" s="190" t="str">
        <f t="shared" si="173"/>
        <v/>
      </c>
      <c r="AU32" s="190" t="str">
        <f t="shared" si="173"/>
        <v/>
      </c>
      <c r="AV32" s="190" t="str">
        <f t="shared" si="173"/>
        <v/>
      </c>
      <c r="AW32" s="190" t="str">
        <f t="shared" si="173"/>
        <v/>
      </c>
      <c r="AX32" s="190" t="str">
        <f t="shared" si="173"/>
        <v/>
      </c>
      <c r="AY32" s="190" t="str">
        <f t="shared" si="173"/>
        <v/>
      </c>
      <c r="AZ32" s="190" t="str">
        <f t="shared" si="173"/>
        <v/>
      </c>
      <c r="BA32" s="190" t="str">
        <f t="shared" si="173"/>
        <v/>
      </c>
      <c r="BB32" s="190" t="str">
        <f t="shared" si="173"/>
        <v/>
      </c>
      <c r="BC32" s="190" t="str">
        <f t="shared" si="173"/>
        <v/>
      </c>
      <c r="BD32" s="190" t="str">
        <f t="shared" si="173"/>
        <v/>
      </c>
      <c r="BE32" s="190" t="str">
        <f t="shared" si="173"/>
        <v/>
      </c>
      <c r="BF32" s="190" t="str">
        <f t="shared" si="173"/>
        <v/>
      </c>
      <c r="BG32" s="190" t="str">
        <f t="shared" si="173"/>
        <v/>
      </c>
      <c r="BH32" s="190" t="str">
        <f t="shared" si="173"/>
        <v/>
      </c>
      <c r="BI32" s="190" t="str">
        <f t="shared" si="173"/>
        <v/>
      </c>
      <c r="BJ32" s="190" t="str">
        <f t="shared" si="173"/>
        <v/>
      </c>
      <c r="BK32" s="190" t="str">
        <f t="shared" si="173"/>
        <v/>
      </c>
      <c r="BL32" s="190" t="str">
        <f t="shared" si="173"/>
        <v/>
      </c>
      <c r="BM32" s="190" t="str">
        <f t="shared" si="173"/>
        <v/>
      </c>
      <c r="BN32" s="190" t="str">
        <f t="shared" si="173"/>
        <v/>
      </c>
      <c r="BO32" s="190" t="str">
        <f t="shared" si="173"/>
        <v/>
      </c>
      <c r="BP32" s="190" t="str">
        <f t="shared" si="173"/>
        <v/>
      </c>
      <c r="BQ32" s="190" t="str">
        <f t="shared" si="173"/>
        <v/>
      </c>
      <c r="BR32" s="190" t="str">
        <f t="shared" si="173"/>
        <v/>
      </c>
      <c r="BS32" s="190" t="str">
        <f t="shared" si="173"/>
        <v/>
      </c>
      <c r="BT32" s="190" t="str">
        <f t="shared" si="173"/>
        <v/>
      </c>
      <c r="BU32" s="190" t="str">
        <f t="shared" si="173"/>
        <v/>
      </c>
      <c r="BV32" s="190" t="str">
        <f t="shared" si="173"/>
        <v/>
      </c>
      <c r="BW32" s="190" t="str">
        <f t="shared" si="173"/>
        <v/>
      </c>
      <c r="BX32" s="190" t="str">
        <f t="shared" si="173"/>
        <v/>
      </c>
      <c r="BY32" s="190" t="str">
        <f t="shared" si="173"/>
        <v/>
      </c>
      <c r="BZ32" s="190" t="str">
        <f t="shared" si="173"/>
        <v/>
      </c>
      <c r="CA32" s="190" t="str">
        <f t="shared" si="173"/>
        <v/>
      </c>
      <c r="CB32" s="190" t="str">
        <f t="shared" si="173"/>
        <v/>
      </c>
      <c r="CC32" s="190" t="str">
        <f t="shared" si="173"/>
        <v/>
      </c>
      <c r="CD32" s="190" t="str">
        <f t="shared" si="173"/>
        <v/>
      </c>
      <c r="CE32" s="190" t="str">
        <f t="shared" si="173"/>
        <v/>
      </c>
      <c r="CF32" s="190" t="str">
        <f t="shared" si="173"/>
        <v/>
      </c>
      <c r="CG32" s="190" t="str">
        <f t="shared" si="173"/>
        <v/>
      </c>
      <c r="CH32" s="190" t="str">
        <f t="shared" si="173"/>
        <v/>
      </c>
      <c r="CI32" s="190" t="str">
        <f t="shared" si="173"/>
        <v/>
      </c>
      <c r="CJ32" s="190" t="str">
        <f t="shared" si="173"/>
        <v/>
      </c>
      <c r="CK32" s="190" t="str">
        <f t="shared" si="173"/>
        <v/>
      </c>
      <c r="CL32" s="190" t="str">
        <f t="shared" si="173"/>
        <v/>
      </c>
      <c r="CM32" s="190" t="str">
        <f t="shared" si="173"/>
        <v/>
      </c>
      <c r="CN32" s="190" t="str">
        <f t="shared" si="173"/>
        <v/>
      </c>
      <c r="CO32" s="190" t="str">
        <f t="shared" si="173"/>
        <v/>
      </c>
      <c r="CP32" s="190" t="str">
        <f t="shared" si="173"/>
        <v/>
      </c>
      <c r="CQ32" s="190" t="str">
        <f t="shared" si="173"/>
        <v/>
      </c>
      <c r="CR32" s="190" t="str">
        <f t="shared" si="173"/>
        <v/>
      </c>
      <c r="CS32" s="190" t="str">
        <f t="shared" si="173"/>
        <v/>
      </c>
      <c r="CT32" s="190" t="str">
        <f t="shared" si="173"/>
        <v/>
      </c>
      <c r="CU32" s="190" t="str">
        <f t="shared" si="173"/>
        <v/>
      </c>
      <c r="CV32" s="190" t="str">
        <f t="shared" si="173"/>
        <v/>
      </c>
      <c r="CW32" s="190" t="str">
        <f t="shared" si="173"/>
        <v/>
      </c>
      <c r="CX32" s="190" t="str">
        <f t="shared" si="173"/>
        <v/>
      </c>
      <c r="CY32" s="190" t="str">
        <f t="shared" si="173"/>
        <v/>
      </c>
      <c r="CZ32" s="190" t="str">
        <f t="shared" ref="CZ32:EH32" si="174">IF(ISNONTEXT($AL32),CY32+$AL32,"")</f>
        <v/>
      </c>
      <c r="DA32" s="190" t="str">
        <f t="shared" si="174"/>
        <v/>
      </c>
      <c r="DB32" s="190" t="str">
        <f t="shared" si="174"/>
        <v/>
      </c>
      <c r="DC32" s="190" t="str">
        <f t="shared" si="174"/>
        <v/>
      </c>
      <c r="DD32" s="190" t="str">
        <f t="shared" si="174"/>
        <v/>
      </c>
      <c r="DE32" s="190" t="str">
        <f t="shared" si="174"/>
        <v/>
      </c>
      <c r="DF32" s="190" t="str">
        <f t="shared" si="174"/>
        <v/>
      </c>
      <c r="DG32" s="190" t="str">
        <f t="shared" si="174"/>
        <v/>
      </c>
      <c r="DH32" s="190" t="str">
        <f t="shared" si="174"/>
        <v/>
      </c>
      <c r="DI32" s="190" t="str">
        <f t="shared" si="174"/>
        <v/>
      </c>
      <c r="DJ32" s="190" t="str">
        <f t="shared" si="174"/>
        <v/>
      </c>
      <c r="DK32" s="190" t="str">
        <f t="shared" si="174"/>
        <v/>
      </c>
      <c r="DL32" s="190" t="str">
        <f t="shared" si="174"/>
        <v/>
      </c>
      <c r="DM32" s="190" t="str">
        <f t="shared" si="174"/>
        <v/>
      </c>
      <c r="DN32" s="190" t="str">
        <f t="shared" si="174"/>
        <v/>
      </c>
      <c r="DO32" s="190" t="str">
        <f t="shared" si="174"/>
        <v/>
      </c>
      <c r="DP32" s="190" t="str">
        <f t="shared" si="174"/>
        <v/>
      </c>
      <c r="DQ32" s="190" t="str">
        <f t="shared" si="174"/>
        <v/>
      </c>
      <c r="DR32" s="190" t="str">
        <f t="shared" si="174"/>
        <v/>
      </c>
      <c r="DS32" s="190" t="str">
        <f t="shared" si="174"/>
        <v/>
      </c>
      <c r="DT32" s="190" t="str">
        <f t="shared" si="174"/>
        <v/>
      </c>
      <c r="DU32" s="190" t="str">
        <f t="shared" si="174"/>
        <v/>
      </c>
      <c r="DV32" s="190" t="str">
        <f t="shared" si="174"/>
        <v/>
      </c>
      <c r="DW32" s="190" t="str">
        <f t="shared" si="174"/>
        <v/>
      </c>
      <c r="DX32" s="190" t="str">
        <f t="shared" si="174"/>
        <v/>
      </c>
      <c r="DY32" s="190" t="str">
        <f t="shared" si="174"/>
        <v/>
      </c>
      <c r="DZ32" s="190" t="str">
        <f t="shared" si="174"/>
        <v/>
      </c>
      <c r="EA32" s="190" t="str">
        <f t="shared" si="174"/>
        <v/>
      </c>
      <c r="EB32" s="190" t="str">
        <f t="shared" si="174"/>
        <v/>
      </c>
      <c r="EC32" s="190" t="str">
        <f t="shared" si="174"/>
        <v/>
      </c>
      <c r="ED32" s="190" t="str">
        <f t="shared" si="174"/>
        <v/>
      </c>
      <c r="EE32" s="190" t="str">
        <f t="shared" si="174"/>
        <v/>
      </c>
      <c r="EF32" s="190" t="str">
        <f t="shared" si="174"/>
        <v/>
      </c>
      <c r="EG32" s="190" t="str">
        <f t="shared" si="174"/>
        <v/>
      </c>
      <c r="EH32" s="190" t="str">
        <f t="shared" si="174"/>
        <v/>
      </c>
      <c r="EI32" s="206" t="str">
        <f t="shared" si="19"/>
        <v/>
      </c>
      <c r="EJ32" s="207" t="e">
        <f t="shared" si="20"/>
        <v>#N/A</v>
      </c>
      <c r="EK32" s="207" t="e">
        <f t="shared" si="21"/>
        <v>#N/A</v>
      </c>
      <c r="EL32" s="207" t="e">
        <f t="shared" si="22"/>
        <v>#N/A</v>
      </c>
      <c r="EM32" s="207" t="e">
        <f t="shared" si="23"/>
        <v>#N/A</v>
      </c>
      <c r="EN32" s="207" t="e">
        <f t="shared" si="24"/>
        <v>#N/A</v>
      </c>
      <c r="EO32" s="207" t="e">
        <f t="shared" si="25"/>
        <v>#N/A</v>
      </c>
      <c r="EP32" s="207" t="e">
        <f t="shared" si="26"/>
        <v>#N/A</v>
      </c>
      <c r="EQ32" s="207" t="e">
        <f t="shared" si="27"/>
        <v>#N/A</v>
      </c>
      <c r="ER32" s="207" t="e">
        <f t="shared" si="28"/>
        <v>#N/A</v>
      </c>
      <c r="ES32" s="207" t="e">
        <f t="shared" si="29"/>
        <v>#N/A</v>
      </c>
      <c r="ET32" s="207" t="e">
        <f t="shared" si="30"/>
        <v>#N/A</v>
      </c>
      <c r="EU32" s="207" t="e">
        <f t="shared" si="31"/>
        <v>#N/A</v>
      </c>
      <c r="EV32" s="207" t="e">
        <f t="shared" si="32"/>
        <v>#N/A</v>
      </c>
      <c r="EW32" s="207" t="e">
        <f t="shared" si="33"/>
        <v>#N/A</v>
      </c>
      <c r="EX32" s="207" t="e">
        <f t="shared" si="34"/>
        <v>#N/A</v>
      </c>
      <c r="EY32" s="207" t="e">
        <f t="shared" si="35"/>
        <v>#N/A</v>
      </c>
      <c r="EZ32" s="207" t="e">
        <f t="shared" si="36"/>
        <v>#N/A</v>
      </c>
      <c r="FA32" s="207" t="e">
        <f t="shared" si="37"/>
        <v>#N/A</v>
      </c>
      <c r="FB32" s="207" t="e">
        <f t="shared" si="38"/>
        <v>#N/A</v>
      </c>
      <c r="FC32" s="207" t="e">
        <f t="shared" si="39"/>
        <v>#N/A</v>
      </c>
      <c r="FD32" s="207" t="e">
        <f t="shared" si="40"/>
        <v>#N/A</v>
      </c>
      <c r="FE32" s="207" t="e">
        <f t="shared" si="41"/>
        <v>#N/A</v>
      </c>
      <c r="FF32" s="207" t="e">
        <f t="shared" si="42"/>
        <v>#N/A</v>
      </c>
      <c r="FG32" s="207" t="e">
        <f t="shared" si="43"/>
        <v>#N/A</v>
      </c>
      <c r="FH32" s="207" t="e">
        <f t="shared" si="44"/>
        <v>#N/A</v>
      </c>
      <c r="FI32" s="207" t="e">
        <f t="shared" si="45"/>
        <v>#N/A</v>
      </c>
      <c r="FJ32" s="207" t="e">
        <f t="shared" si="46"/>
        <v>#N/A</v>
      </c>
      <c r="FK32" s="207" t="e">
        <f t="shared" si="47"/>
        <v>#N/A</v>
      </c>
      <c r="FL32" s="207" t="e">
        <f t="shared" si="48"/>
        <v>#N/A</v>
      </c>
      <c r="FM32" s="207" t="e">
        <f t="shared" si="49"/>
        <v>#N/A</v>
      </c>
      <c r="FN32" s="207" t="e">
        <f t="shared" si="50"/>
        <v>#N/A</v>
      </c>
      <c r="FO32" s="207" t="e">
        <f t="shared" si="51"/>
        <v>#N/A</v>
      </c>
      <c r="FP32" s="207" t="e">
        <f t="shared" si="52"/>
        <v>#N/A</v>
      </c>
      <c r="FQ32" s="207" t="e">
        <f t="shared" si="53"/>
        <v>#N/A</v>
      </c>
      <c r="FR32" s="207" t="e">
        <f t="shared" si="54"/>
        <v>#N/A</v>
      </c>
      <c r="FS32" s="207" t="e">
        <f t="shared" si="55"/>
        <v>#N/A</v>
      </c>
      <c r="FT32" s="207" t="e">
        <f t="shared" si="56"/>
        <v>#N/A</v>
      </c>
      <c r="FU32" s="207" t="e">
        <f t="shared" si="57"/>
        <v>#N/A</v>
      </c>
      <c r="FV32" s="207" t="e">
        <f t="shared" si="58"/>
        <v>#N/A</v>
      </c>
      <c r="FW32" s="207" t="e">
        <f t="shared" si="59"/>
        <v>#N/A</v>
      </c>
      <c r="FX32" s="207" t="e">
        <f t="shared" si="60"/>
        <v>#N/A</v>
      </c>
      <c r="FY32" s="207" t="e">
        <f t="shared" si="61"/>
        <v>#N/A</v>
      </c>
      <c r="FZ32" s="207" t="e">
        <f t="shared" si="62"/>
        <v>#N/A</v>
      </c>
      <c r="GA32" s="207" t="e">
        <f t="shared" si="63"/>
        <v>#N/A</v>
      </c>
      <c r="GB32" s="207" t="e">
        <f t="shared" si="64"/>
        <v>#N/A</v>
      </c>
      <c r="GC32" s="207" t="e">
        <f t="shared" si="65"/>
        <v>#N/A</v>
      </c>
      <c r="GD32" s="207" t="e">
        <f t="shared" si="66"/>
        <v>#N/A</v>
      </c>
      <c r="GE32" s="207" t="e">
        <f t="shared" si="67"/>
        <v>#N/A</v>
      </c>
      <c r="GF32" s="207" t="e">
        <f t="shared" si="68"/>
        <v>#N/A</v>
      </c>
      <c r="GG32" s="207" t="e">
        <f t="shared" si="69"/>
        <v>#N/A</v>
      </c>
      <c r="GH32" s="207" t="e">
        <f t="shared" si="70"/>
        <v>#N/A</v>
      </c>
      <c r="GI32" s="207" t="e">
        <f t="shared" si="71"/>
        <v>#N/A</v>
      </c>
      <c r="GJ32" s="207" t="e">
        <f t="shared" si="72"/>
        <v>#N/A</v>
      </c>
      <c r="GK32" s="207" t="e">
        <f t="shared" si="73"/>
        <v>#N/A</v>
      </c>
      <c r="GL32" s="207" t="e">
        <f t="shared" si="74"/>
        <v>#N/A</v>
      </c>
      <c r="GM32" s="207" t="e">
        <f t="shared" si="75"/>
        <v>#N/A</v>
      </c>
      <c r="GN32" s="207" t="e">
        <f t="shared" si="76"/>
        <v>#N/A</v>
      </c>
      <c r="GO32" s="207" t="e">
        <f t="shared" si="77"/>
        <v>#N/A</v>
      </c>
      <c r="GP32" s="207" t="e">
        <f t="shared" si="78"/>
        <v>#N/A</v>
      </c>
      <c r="GQ32" s="207" t="e">
        <f t="shared" si="79"/>
        <v>#N/A</v>
      </c>
      <c r="GR32" s="207" t="e">
        <f t="shared" si="80"/>
        <v>#N/A</v>
      </c>
      <c r="GS32" s="207" t="e">
        <f t="shared" si="81"/>
        <v>#N/A</v>
      </c>
      <c r="GT32" s="207" t="e">
        <f t="shared" si="82"/>
        <v>#N/A</v>
      </c>
      <c r="GU32" s="207" t="e">
        <f t="shared" si="83"/>
        <v>#N/A</v>
      </c>
      <c r="GV32" s="207" t="e">
        <f t="shared" si="84"/>
        <v>#N/A</v>
      </c>
      <c r="GW32" s="207" t="e">
        <f t="shared" si="85"/>
        <v>#N/A</v>
      </c>
      <c r="GX32" s="207" t="e">
        <f t="shared" si="86"/>
        <v>#N/A</v>
      </c>
      <c r="GY32" s="207" t="e">
        <f t="shared" si="87"/>
        <v>#N/A</v>
      </c>
      <c r="GZ32" s="207" t="e">
        <f t="shared" si="88"/>
        <v>#N/A</v>
      </c>
      <c r="HA32" s="207" t="e">
        <f t="shared" si="89"/>
        <v>#N/A</v>
      </c>
      <c r="HB32" s="207" t="e">
        <f t="shared" si="90"/>
        <v>#N/A</v>
      </c>
      <c r="HC32" s="207" t="e">
        <f t="shared" si="91"/>
        <v>#N/A</v>
      </c>
      <c r="HD32" s="207" t="e">
        <f t="shared" si="92"/>
        <v>#N/A</v>
      </c>
      <c r="HE32" s="207" t="e">
        <f t="shared" si="93"/>
        <v>#N/A</v>
      </c>
      <c r="HF32" s="207" t="e">
        <f t="shared" si="94"/>
        <v>#N/A</v>
      </c>
      <c r="HG32" s="207" t="e">
        <f t="shared" si="95"/>
        <v>#N/A</v>
      </c>
      <c r="HH32" s="207" t="e">
        <f t="shared" si="96"/>
        <v>#N/A</v>
      </c>
      <c r="HI32" s="207" t="e">
        <f t="shared" si="97"/>
        <v>#N/A</v>
      </c>
      <c r="HJ32" s="207" t="e">
        <f t="shared" si="98"/>
        <v>#N/A</v>
      </c>
      <c r="HK32" s="207" t="e">
        <f t="shared" si="99"/>
        <v>#N/A</v>
      </c>
      <c r="HL32" s="207" t="e">
        <f t="shared" si="100"/>
        <v>#N/A</v>
      </c>
      <c r="HM32" s="207" t="e">
        <f t="shared" si="101"/>
        <v>#N/A</v>
      </c>
      <c r="HN32" s="207" t="e">
        <f t="shared" si="102"/>
        <v>#N/A</v>
      </c>
      <c r="HO32" s="207" t="e">
        <f t="shared" si="103"/>
        <v>#N/A</v>
      </c>
      <c r="HP32" s="207" t="e">
        <f t="shared" si="104"/>
        <v>#N/A</v>
      </c>
      <c r="HQ32" s="207" t="e">
        <f t="shared" si="105"/>
        <v>#N/A</v>
      </c>
      <c r="HR32" s="207" t="e">
        <f t="shared" si="106"/>
        <v>#N/A</v>
      </c>
      <c r="HS32" s="207" t="e">
        <f t="shared" si="107"/>
        <v>#N/A</v>
      </c>
      <c r="HT32" s="207" t="e">
        <f t="shared" si="108"/>
        <v>#N/A</v>
      </c>
      <c r="HU32" s="207" t="e">
        <f t="shared" si="109"/>
        <v>#N/A</v>
      </c>
      <c r="HV32" s="207" t="e">
        <f t="shared" si="110"/>
        <v>#N/A</v>
      </c>
      <c r="HW32" s="207" t="e">
        <f t="shared" si="111"/>
        <v>#N/A</v>
      </c>
      <c r="HX32" s="207" t="e">
        <f t="shared" si="112"/>
        <v>#N/A</v>
      </c>
      <c r="HY32" s="207" t="e">
        <f t="shared" si="113"/>
        <v>#N/A</v>
      </c>
      <c r="HZ32" s="207" t="e">
        <f t="shared" si="114"/>
        <v>#N/A</v>
      </c>
      <c r="IA32" s="207" t="e">
        <f t="shared" si="115"/>
        <v>#N/A</v>
      </c>
      <c r="IB32" s="207" t="e">
        <f t="shared" si="116"/>
        <v>#N/A</v>
      </c>
      <c r="IC32" s="207" t="e">
        <f t="shared" si="117"/>
        <v>#N/A</v>
      </c>
      <c r="ID32" s="207" t="e">
        <f t="shared" si="118"/>
        <v>#N/A</v>
      </c>
      <c r="IE32" s="207" t="e">
        <f t="shared" si="119"/>
        <v>#N/A</v>
      </c>
      <c r="IF32" s="207" t="e">
        <f t="shared" si="120"/>
        <v>#N/A</v>
      </c>
    </row>
    <row r="33" spans="1:240" hidden="1" x14ac:dyDescent="0.25">
      <c r="A33" s="22">
        <v>30</v>
      </c>
      <c r="B33" s="144"/>
      <c r="C33" s="135"/>
      <c r="D33" s="110" t="str">
        <f t="shared" si="10"/>
        <v/>
      </c>
      <c r="E33" s="124"/>
      <c r="F33" s="110" t="str">
        <f t="shared" si="11"/>
        <v/>
      </c>
      <c r="G33" s="135"/>
      <c r="H33" s="145"/>
      <c r="I33" s="119" t="str">
        <f t="shared" si="12"/>
        <v/>
      </c>
      <c r="J33" s="23" t="str">
        <f t="shared" si="13"/>
        <v/>
      </c>
      <c r="K33" s="24" t="str">
        <f t="shared" si="14"/>
        <v/>
      </c>
      <c r="L33" s="25" t="str">
        <f>IF(J33="","",IF(OR($J33&lt;Skew!$B$1,$J33=Skew!$B$1),IF($J33&gt;Skew!$C$1,Skew!$A$1,IF($J33&gt;Skew!$C$2,Skew!$A$2,IF($J33&gt;Skew!$C$3,Skew!$A$3,IF($J33&gt;Skew!$C$4,Skew!$A$4,IF($J33&gt;Skew!$C$5,Skew!$A$5,IF($J33&gt;Skew!$C$6,Skew!$A$6,IF($J33&gt;Skew!$C$7,Skew!$A$7,IF($J33&gt;Skew!$C$8,Skew!$A$8,IF($J33&gt;Skew!$C$9,Skew!$A$9,IF($J33&gt;Skew!$C$10,Skew!$A$10,IF($J33&gt;Skew!$C$11,Skew!$A$11,IF($J33&gt;Skew!$C$12,Skew!$A$12,IF($J33&gt;Skew!$C$13,Skew!$A$13,IF($J33&gt;Skew!$C$14,Skew!$A$14,Skew!$A$15)
)))))))))))))))</f>
        <v/>
      </c>
      <c r="M33" s="24" t="str">
        <f>IF(J33="","",MATCH(L33,Skew!$A$1:$A$15,0))</f>
        <v/>
      </c>
      <c r="N33" s="24" t="str">
        <f t="shared" si="0"/>
        <v/>
      </c>
      <c r="O33" s="26"/>
      <c r="P33" s="24" t="str">
        <f>IF(OR(J33="",O33=""),"",MATCH(O33,Confidence!$A$1:$A$10,0))</f>
        <v/>
      </c>
      <c r="Q33" s="27" t="str">
        <f t="shared" si="1"/>
        <v/>
      </c>
      <c r="R33" s="27" t="str">
        <f t="shared" si="2"/>
        <v/>
      </c>
      <c r="S33" s="24"/>
      <c r="T33" s="111" t="str">
        <f t="shared" si="3"/>
        <v/>
      </c>
      <c r="U33" s="111" t="str">
        <f t="shared" si="4"/>
        <v/>
      </c>
      <c r="V33" s="39" t="str">
        <f t="shared" si="5"/>
        <v/>
      </c>
      <c r="W33" s="124"/>
      <c r="X33" s="218" t="str">
        <f>IF(AND(D33&gt;0,E33&gt;0,F33&gt;0,Q33&gt;0,R33&gt;0,W33&gt;0,NOT(O33="")),ABS(VLOOKUP($W$1,VLookups!$A$28:$B$29,2,FALSE)-_xlfn.BETA.DIST(W33,IF(K33="L",R33,Q33),IF(K33="L",Q33,R33),TRUE,D33,F33)),"")</f>
        <v/>
      </c>
      <c r="Y33" s="121" t="str">
        <f>IF(OR($Q33="",$R33=""),"",_xlfn.BETA.INV(ABS(VLOOKUP($W$1,VLookups!$A$28:$B$29,2,FALSE)-Y$3),IF($K33="L",$R33,$Q33),IF($K33="L",$Q33,$R33),$D33,$F33))</f>
        <v/>
      </c>
      <c r="Z33" s="122" t="str">
        <f>IF(OR($Q33="",$R33=""),"",_xlfn.BETA.INV(ABS(VLOOKUP($W$1,VLookups!$A$28:$B$29,2,FALSE)-Z$3),IF($K33="L",$R33,$Q33),IF($K33="L",$Q33,$R33),$D33,$F33))</f>
        <v/>
      </c>
      <c r="AA33" s="121" t="str">
        <f>IF(OR($Q33="",$R33=""),"",_xlfn.BETA.INV(ABS(VLOOKUP($W$1,VLookups!$A$28:$B$29,2,FALSE)-AA$3),IF($K33="L",$R33,$Q33),IF($K33="L",$Q33,$R33),$D33,$F33))</f>
        <v/>
      </c>
      <c r="AB33" s="122" t="str">
        <f>IF(OR($Q33="",$R33=""),"",_xlfn.BETA.INV(ABS(VLOOKUP($W$1,VLookups!$A$28:$B$29,2,FALSE)-AB$3),IF($K33="L",$R33,$Q33),IF($K33="L",$Q33,$R33),$D33,$F33))</f>
        <v/>
      </c>
      <c r="AC33" s="121" t="str">
        <f>IF(OR($Q33="",$R33=""),"",_xlfn.BETA.INV(ABS(VLOOKUP($W$1,VLookups!$A$28:$B$29,2,FALSE)-AC$3),IF($K33="L",$R33,$Q33),IF($K33="L",$Q33,$R33),$D33,$F33))</f>
        <v/>
      </c>
      <c r="AD33" s="122" t="str">
        <f>IF(OR($Q33="",$R33=""),"",_xlfn.BETA.INV(ABS(VLOOKUP($W$1,VLookups!$A$28:$B$29,2,FALSE)-AD$3),IF($K33="L",$R33,$Q33),IF($K33="L",$Q33,$R33),$D33,$F33))</f>
        <v/>
      </c>
      <c r="AE33" s="121" t="str">
        <f>IF(OR($Q33="",$R33=""),"",_xlfn.BETA.INV(ABS(VLOOKUP($W$1,VLookups!$A$28:$B$29,2,FALSE)-AE$3),IF($K33="L",$R33,$Q33),IF($K33="L",$Q33,$R33),$D33,$F33))</f>
        <v/>
      </c>
      <c r="AF33" s="122" t="str">
        <f>IF(OR($Q33="",$R33=""),"",_xlfn.BETA.INV(ABS(VLOOKUP($W$1,VLookups!$A$28:$B$29,2,FALSE)-AF$3),IF($K33="L",$R33,$Q33),IF($K33="L",$Q33,$R33),$D33,$F33))</f>
        <v/>
      </c>
      <c r="AG33" s="121" t="str">
        <f>IF(OR($Q33="",$R33=""),"",_xlfn.BETA.INV(ABS(VLOOKUP($W$1,VLookups!$A$28:$B$29,2,FALSE)-AG$3),IF($K33="L",$R33,$Q33),IF($K33="L",$Q33,$R33),$D33,$F33))</f>
        <v/>
      </c>
      <c r="AH33" s="122" t="str">
        <f>IF(OR($Q33="",$R33=""),"",_xlfn.BETA.INV(ABS(VLOOKUP($W$1,VLookups!$A$28:$B$29,2,FALSE)-AH$3),IF($K33="L",$R33,$Q33),IF($K33="L",$Q33,$R33),$D33,$F33))</f>
        <v/>
      </c>
      <c r="AI33" s="121" t="str">
        <f>IF(OR($Q33="",$R33=""),"",_xlfn.BETA.INV(ABS(VLOOKUP($W$1,VLookups!$A$28:$B$29,2,FALSE)-AI$3),IF($K33="L",$R33,$Q33),IF($K33="L",$Q33,$R33),$D33,$F33))</f>
        <v/>
      </c>
      <c r="AJ33" s="122" t="str">
        <f>IF(OR($Q33="",$R33=""),"",_xlfn.BETA.INV(ABS(VLOOKUP($W$1,VLookups!$A$28:$B$29,2,FALSE)-AJ$3),IF($K33="L",$R33,$Q33),IF($K33="L",$Q33,$R33),$D33,$F33))</f>
        <v/>
      </c>
      <c r="AK33" s="17"/>
      <c r="AL33" s="208" t="str">
        <f t="shared" si="15"/>
        <v/>
      </c>
      <c r="AM33" s="206" t="str">
        <f t="shared" si="16"/>
        <v/>
      </c>
      <c r="AN33" s="190" t="str">
        <f t="shared" ref="AN33:CY33" si="175">IF(ISNONTEXT($AL33),AM33+$AL33,"")</f>
        <v/>
      </c>
      <c r="AO33" s="190" t="str">
        <f t="shared" si="175"/>
        <v/>
      </c>
      <c r="AP33" s="190" t="str">
        <f t="shared" si="175"/>
        <v/>
      </c>
      <c r="AQ33" s="190" t="str">
        <f t="shared" si="175"/>
        <v/>
      </c>
      <c r="AR33" s="190" t="str">
        <f t="shared" si="175"/>
        <v/>
      </c>
      <c r="AS33" s="190" t="str">
        <f t="shared" si="175"/>
        <v/>
      </c>
      <c r="AT33" s="190" t="str">
        <f t="shared" si="175"/>
        <v/>
      </c>
      <c r="AU33" s="190" t="str">
        <f t="shared" si="175"/>
        <v/>
      </c>
      <c r="AV33" s="190" t="str">
        <f t="shared" si="175"/>
        <v/>
      </c>
      <c r="AW33" s="190" t="str">
        <f t="shared" si="175"/>
        <v/>
      </c>
      <c r="AX33" s="190" t="str">
        <f t="shared" si="175"/>
        <v/>
      </c>
      <c r="AY33" s="190" t="str">
        <f t="shared" si="175"/>
        <v/>
      </c>
      <c r="AZ33" s="190" t="str">
        <f t="shared" si="175"/>
        <v/>
      </c>
      <c r="BA33" s="190" t="str">
        <f t="shared" si="175"/>
        <v/>
      </c>
      <c r="BB33" s="190" t="str">
        <f t="shared" si="175"/>
        <v/>
      </c>
      <c r="BC33" s="190" t="str">
        <f t="shared" si="175"/>
        <v/>
      </c>
      <c r="BD33" s="190" t="str">
        <f t="shared" si="175"/>
        <v/>
      </c>
      <c r="BE33" s="190" t="str">
        <f t="shared" si="175"/>
        <v/>
      </c>
      <c r="BF33" s="190" t="str">
        <f t="shared" si="175"/>
        <v/>
      </c>
      <c r="BG33" s="190" t="str">
        <f t="shared" si="175"/>
        <v/>
      </c>
      <c r="BH33" s="190" t="str">
        <f t="shared" si="175"/>
        <v/>
      </c>
      <c r="BI33" s="190" t="str">
        <f t="shared" si="175"/>
        <v/>
      </c>
      <c r="BJ33" s="190" t="str">
        <f t="shared" si="175"/>
        <v/>
      </c>
      <c r="BK33" s="190" t="str">
        <f t="shared" si="175"/>
        <v/>
      </c>
      <c r="BL33" s="190" t="str">
        <f t="shared" si="175"/>
        <v/>
      </c>
      <c r="BM33" s="190" t="str">
        <f t="shared" si="175"/>
        <v/>
      </c>
      <c r="BN33" s="190" t="str">
        <f t="shared" si="175"/>
        <v/>
      </c>
      <c r="BO33" s="190" t="str">
        <f t="shared" si="175"/>
        <v/>
      </c>
      <c r="BP33" s="190" t="str">
        <f t="shared" si="175"/>
        <v/>
      </c>
      <c r="BQ33" s="190" t="str">
        <f t="shared" si="175"/>
        <v/>
      </c>
      <c r="BR33" s="190" t="str">
        <f t="shared" si="175"/>
        <v/>
      </c>
      <c r="BS33" s="190" t="str">
        <f t="shared" si="175"/>
        <v/>
      </c>
      <c r="BT33" s="190" t="str">
        <f t="shared" si="175"/>
        <v/>
      </c>
      <c r="BU33" s="190" t="str">
        <f t="shared" si="175"/>
        <v/>
      </c>
      <c r="BV33" s="190" t="str">
        <f t="shared" si="175"/>
        <v/>
      </c>
      <c r="BW33" s="190" t="str">
        <f t="shared" si="175"/>
        <v/>
      </c>
      <c r="BX33" s="190" t="str">
        <f t="shared" si="175"/>
        <v/>
      </c>
      <c r="BY33" s="190" t="str">
        <f t="shared" si="175"/>
        <v/>
      </c>
      <c r="BZ33" s="190" t="str">
        <f t="shared" si="175"/>
        <v/>
      </c>
      <c r="CA33" s="190" t="str">
        <f t="shared" si="175"/>
        <v/>
      </c>
      <c r="CB33" s="190" t="str">
        <f t="shared" si="175"/>
        <v/>
      </c>
      <c r="CC33" s="190" t="str">
        <f t="shared" si="175"/>
        <v/>
      </c>
      <c r="CD33" s="190" t="str">
        <f t="shared" si="175"/>
        <v/>
      </c>
      <c r="CE33" s="190" t="str">
        <f t="shared" si="175"/>
        <v/>
      </c>
      <c r="CF33" s="190" t="str">
        <f t="shared" si="175"/>
        <v/>
      </c>
      <c r="CG33" s="190" t="str">
        <f t="shared" si="175"/>
        <v/>
      </c>
      <c r="CH33" s="190" t="str">
        <f t="shared" si="175"/>
        <v/>
      </c>
      <c r="CI33" s="190" t="str">
        <f t="shared" si="175"/>
        <v/>
      </c>
      <c r="CJ33" s="190" t="str">
        <f t="shared" si="175"/>
        <v/>
      </c>
      <c r="CK33" s="190" t="str">
        <f t="shared" si="175"/>
        <v/>
      </c>
      <c r="CL33" s="190" t="str">
        <f t="shared" si="175"/>
        <v/>
      </c>
      <c r="CM33" s="190" t="str">
        <f t="shared" si="175"/>
        <v/>
      </c>
      <c r="CN33" s="190" t="str">
        <f t="shared" si="175"/>
        <v/>
      </c>
      <c r="CO33" s="190" t="str">
        <f t="shared" si="175"/>
        <v/>
      </c>
      <c r="CP33" s="190" t="str">
        <f t="shared" si="175"/>
        <v/>
      </c>
      <c r="CQ33" s="190" t="str">
        <f t="shared" si="175"/>
        <v/>
      </c>
      <c r="CR33" s="190" t="str">
        <f t="shared" si="175"/>
        <v/>
      </c>
      <c r="CS33" s="190" t="str">
        <f t="shared" si="175"/>
        <v/>
      </c>
      <c r="CT33" s="190" t="str">
        <f t="shared" si="175"/>
        <v/>
      </c>
      <c r="CU33" s="190" t="str">
        <f t="shared" si="175"/>
        <v/>
      </c>
      <c r="CV33" s="190" t="str">
        <f t="shared" si="175"/>
        <v/>
      </c>
      <c r="CW33" s="190" t="str">
        <f t="shared" si="175"/>
        <v/>
      </c>
      <c r="CX33" s="190" t="str">
        <f t="shared" si="175"/>
        <v/>
      </c>
      <c r="CY33" s="190" t="str">
        <f t="shared" si="175"/>
        <v/>
      </c>
      <c r="CZ33" s="190" t="str">
        <f t="shared" ref="CZ33:EH33" si="176">IF(ISNONTEXT($AL33),CY33+$AL33,"")</f>
        <v/>
      </c>
      <c r="DA33" s="190" t="str">
        <f t="shared" si="176"/>
        <v/>
      </c>
      <c r="DB33" s="190" t="str">
        <f t="shared" si="176"/>
        <v/>
      </c>
      <c r="DC33" s="190" t="str">
        <f t="shared" si="176"/>
        <v/>
      </c>
      <c r="DD33" s="190" t="str">
        <f t="shared" si="176"/>
        <v/>
      </c>
      <c r="DE33" s="190" t="str">
        <f t="shared" si="176"/>
        <v/>
      </c>
      <c r="DF33" s="190" t="str">
        <f t="shared" si="176"/>
        <v/>
      </c>
      <c r="DG33" s="190" t="str">
        <f t="shared" si="176"/>
        <v/>
      </c>
      <c r="DH33" s="190" t="str">
        <f t="shared" si="176"/>
        <v/>
      </c>
      <c r="DI33" s="190" t="str">
        <f t="shared" si="176"/>
        <v/>
      </c>
      <c r="DJ33" s="190" t="str">
        <f t="shared" si="176"/>
        <v/>
      </c>
      <c r="DK33" s="190" t="str">
        <f t="shared" si="176"/>
        <v/>
      </c>
      <c r="DL33" s="190" t="str">
        <f t="shared" si="176"/>
        <v/>
      </c>
      <c r="DM33" s="190" t="str">
        <f t="shared" si="176"/>
        <v/>
      </c>
      <c r="DN33" s="190" t="str">
        <f t="shared" si="176"/>
        <v/>
      </c>
      <c r="DO33" s="190" t="str">
        <f t="shared" si="176"/>
        <v/>
      </c>
      <c r="DP33" s="190" t="str">
        <f t="shared" si="176"/>
        <v/>
      </c>
      <c r="DQ33" s="190" t="str">
        <f t="shared" si="176"/>
        <v/>
      </c>
      <c r="DR33" s="190" t="str">
        <f t="shared" si="176"/>
        <v/>
      </c>
      <c r="DS33" s="190" t="str">
        <f t="shared" si="176"/>
        <v/>
      </c>
      <c r="DT33" s="190" t="str">
        <f t="shared" si="176"/>
        <v/>
      </c>
      <c r="DU33" s="190" t="str">
        <f t="shared" si="176"/>
        <v/>
      </c>
      <c r="DV33" s="190" t="str">
        <f t="shared" si="176"/>
        <v/>
      </c>
      <c r="DW33" s="190" t="str">
        <f t="shared" si="176"/>
        <v/>
      </c>
      <c r="DX33" s="190" t="str">
        <f t="shared" si="176"/>
        <v/>
      </c>
      <c r="DY33" s="190" t="str">
        <f t="shared" si="176"/>
        <v/>
      </c>
      <c r="DZ33" s="190" t="str">
        <f t="shared" si="176"/>
        <v/>
      </c>
      <c r="EA33" s="190" t="str">
        <f t="shared" si="176"/>
        <v/>
      </c>
      <c r="EB33" s="190" t="str">
        <f t="shared" si="176"/>
        <v/>
      </c>
      <c r="EC33" s="190" t="str">
        <f t="shared" si="176"/>
        <v/>
      </c>
      <c r="ED33" s="190" t="str">
        <f t="shared" si="176"/>
        <v/>
      </c>
      <c r="EE33" s="190" t="str">
        <f t="shared" si="176"/>
        <v/>
      </c>
      <c r="EF33" s="190" t="str">
        <f t="shared" si="176"/>
        <v/>
      </c>
      <c r="EG33" s="190" t="str">
        <f t="shared" si="176"/>
        <v/>
      </c>
      <c r="EH33" s="190" t="str">
        <f t="shared" si="176"/>
        <v/>
      </c>
      <c r="EI33" s="206" t="str">
        <f t="shared" si="19"/>
        <v/>
      </c>
      <c r="EJ33" s="207" t="e">
        <f t="shared" si="20"/>
        <v>#N/A</v>
      </c>
      <c r="EK33" s="207" t="e">
        <f t="shared" si="21"/>
        <v>#N/A</v>
      </c>
      <c r="EL33" s="207" t="e">
        <f t="shared" si="22"/>
        <v>#N/A</v>
      </c>
      <c r="EM33" s="207" t="e">
        <f t="shared" si="23"/>
        <v>#N/A</v>
      </c>
      <c r="EN33" s="207" t="e">
        <f t="shared" si="24"/>
        <v>#N/A</v>
      </c>
      <c r="EO33" s="207" t="e">
        <f t="shared" si="25"/>
        <v>#N/A</v>
      </c>
      <c r="EP33" s="207" t="e">
        <f t="shared" si="26"/>
        <v>#N/A</v>
      </c>
      <c r="EQ33" s="207" t="e">
        <f t="shared" si="27"/>
        <v>#N/A</v>
      </c>
      <c r="ER33" s="207" t="e">
        <f t="shared" si="28"/>
        <v>#N/A</v>
      </c>
      <c r="ES33" s="207" t="e">
        <f t="shared" si="29"/>
        <v>#N/A</v>
      </c>
      <c r="ET33" s="207" t="e">
        <f t="shared" si="30"/>
        <v>#N/A</v>
      </c>
      <c r="EU33" s="207" t="e">
        <f t="shared" si="31"/>
        <v>#N/A</v>
      </c>
      <c r="EV33" s="207" t="e">
        <f t="shared" si="32"/>
        <v>#N/A</v>
      </c>
      <c r="EW33" s="207" t="e">
        <f t="shared" si="33"/>
        <v>#N/A</v>
      </c>
      <c r="EX33" s="207" t="e">
        <f t="shared" si="34"/>
        <v>#N/A</v>
      </c>
      <c r="EY33" s="207" t="e">
        <f t="shared" si="35"/>
        <v>#N/A</v>
      </c>
      <c r="EZ33" s="207" t="e">
        <f t="shared" si="36"/>
        <v>#N/A</v>
      </c>
      <c r="FA33" s="207" t="e">
        <f t="shared" si="37"/>
        <v>#N/A</v>
      </c>
      <c r="FB33" s="207" t="e">
        <f t="shared" si="38"/>
        <v>#N/A</v>
      </c>
      <c r="FC33" s="207" t="e">
        <f t="shared" si="39"/>
        <v>#N/A</v>
      </c>
      <c r="FD33" s="207" t="e">
        <f t="shared" si="40"/>
        <v>#N/A</v>
      </c>
      <c r="FE33" s="207" t="e">
        <f t="shared" si="41"/>
        <v>#N/A</v>
      </c>
      <c r="FF33" s="207" t="e">
        <f t="shared" si="42"/>
        <v>#N/A</v>
      </c>
      <c r="FG33" s="207" t="e">
        <f t="shared" si="43"/>
        <v>#N/A</v>
      </c>
      <c r="FH33" s="207" t="e">
        <f t="shared" si="44"/>
        <v>#N/A</v>
      </c>
      <c r="FI33" s="207" t="e">
        <f t="shared" si="45"/>
        <v>#N/A</v>
      </c>
      <c r="FJ33" s="207" t="e">
        <f t="shared" si="46"/>
        <v>#N/A</v>
      </c>
      <c r="FK33" s="207" t="e">
        <f t="shared" si="47"/>
        <v>#N/A</v>
      </c>
      <c r="FL33" s="207" t="e">
        <f t="shared" si="48"/>
        <v>#N/A</v>
      </c>
      <c r="FM33" s="207" t="e">
        <f t="shared" si="49"/>
        <v>#N/A</v>
      </c>
      <c r="FN33" s="207" t="e">
        <f t="shared" si="50"/>
        <v>#N/A</v>
      </c>
      <c r="FO33" s="207" t="e">
        <f t="shared" si="51"/>
        <v>#N/A</v>
      </c>
      <c r="FP33" s="207" t="e">
        <f t="shared" si="52"/>
        <v>#N/A</v>
      </c>
      <c r="FQ33" s="207" t="e">
        <f t="shared" si="53"/>
        <v>#N/A</v>
      </c>
      <c r="FR33" s="207" t="e">
        <f t="shared" si="54"/>
        <v>#N/A</v>
      </c>
      <c r="FS33" s="207" t="e">
        <f t="shared" si="55"/>
        <v>#N/A</v>
      </c>
      <c r="FT33" s="207" t="e">
        <f t="shared" si="56"/>
        <v>#N/A</v>
      </c>
      <c r="FU33" s="207" t="e">
        <f t="shared" si="57"/>
        <v>#N/A</v>
      </c>
      <c r="FV33" s="207" t="e">
        <f t="shared" si="58"/>
        <v>#N/A</v>
      </c>
      <c r="FW33" s="207" t="e">
        <f t="shared" si="59"/>
        <v>#N/A</v>
      </c>
      <c r="FX33" s="207" t="e">
        <f t="shared" si="60"/>
        <v>#N/A</v>
      </c>
      <c r="FY33" s="207" t="e">
        <f t="shared" si="61"/>
        <v>#N/A</v>
      </c>
      <c r="FZ33" s="207" t="e">
        <f t="shared" si="62"/>
        <v>#N/A</v>
      </c>
      <c r="GA33" s="207" t="e">
        <f t="shared" si="63"/>
        <v>#N/A</v>
      </c>
      <c r="GB33" s="207" t="e">
        <f t="shared" si="64"/>
        <v>#N/A</v>
      </c>
      <c r="GC33" s="207" t="e">
        <f t="shared" si="65"/>
        <v>#N/A</v>
      </c>
      <c r="GD33" s="207" t="e">
        <f t="shared" si="66"/>
        <v>#N/A</v>
      </c>
      <c r="GE33" s="207" t="e">
        <f t="shared" si="67"/>
        <v>#N/A</v>
      </c>
      <c r="GF33" s="207" t="e">
        <f t="shared" si="68"/>
        <v>#N/A</v>
      </c>
      <c r="GG33" s="207" t="e">
        <f t="shared" si="69"/>
        <v>#N/A</v>
      </c>
      <c r="GH33" s="207" t="e">
        <f t="shared" si="70"/>
        <v>#N/A</v>
      </c>
      <c r="GI33" s="207" t="e">
        <f t="shared" si="71"/>
        <v>#N/A</v>
      </c>
      <c r="GJ33" s="207" t="e">
        <f t="shared" si="72"/>
        <v>#N/A</v>
      </c>
      <c r="GK33" s="207" t="e">
        <f t="shared" si="73"/>
        <v>#N/A</v>
      </c>
      <c r="GL33" s="207" t="e">
        <f t="shared" si="74"/>
        <v>#N/A</v>
      </c>
      <c r="GM33" s="207" t="e">
        <f t="shared" si="75"/>
        <v>#N/A</v>
      </c>
      <c r="GN33" s="207" t="e">
        <f t="shared" si="76"/>
        <v>#N/A</v>
      </c>
      <c r="GO33" s="207" t="e">
        <f t="shared" si="77"/>
        <v>#N/A</v>
      </c>
      <c r="GP33" s="207" t="e">
        <f t="shared" si="78"/>
        <v>#N/A</v>
      </c>
      <c r="GQ33" s="207" t="e">
        <f t="shared" si="79"/>
        <v>#N/A</v>
      </c>
      <c r="GR33" s="207" t="e">
        <f t="shared" si="80"/>
        <v>#N/A</v>
      </c>
      <c r="GS33" s="207" t="e">
        <f t="shared" si="81"/>
        <v>#N/A</v>
      </c>
      <c r="GT33" s="207" t="e">
        <f t="shared" si="82"/>
        <v>#N/A</v>
      </c>
      <c r="GU33" s="207" t="e">
        <f t="shared" si="83"/>
        <v>#N/A</v>
      </c>
      <c r="GV33" s="207" t="e">
        <f t="shared" si="84"/>
        <v>#N/A</v>
      </c>
      <c r="GW33" s="207" t="e">
        <f t="shared" si="85"/>
        <v>#N/A</v>
      </c>
      <c r="GX33" s="207" t="e">
        <f t="shared" si="86"/>
        <v>#N/A</v>
      </c>
      <c r="GY33" s="207" t="e">
        <f t="shared" si="87"/>
        <v>#N/A</v>
      </c>
      <c r="GZ33" s="207" t="e">
        <f t="shared" si="88"/>
        <v>#N/A</v>
      </c>
      <c r="HA33" s="207" t="e">
        <f t="shared" si="89"/>
        <v>#N/A</v>
      </c>
      <c r="HB33" s="207" t="e">
        <f t="shared" si="90"/>
        <v>#N/A</v>
      </c>
      <c r="HC33" s="207" t="e">
        <f t="shared" si="91"/>
        <v>#N/A</v>
      </c>
      <c r="HD33" s="207" t="e">
        <f t="shared" si="92"/>
        <v>#N/A</v>
      </c>
      <c r="HE33" s="207" t="e">
        <f t="shared" si="93"/>
        <v>#N/A</v>
      </c>
      <c r="HF33" s="207" t="e">
        <f t="shared" si="94"/>
        <v>#N/A</v>
      </c>
      <c r="HG33" s="207" t="e">
        <f t="shared" si="95"/>
        <v>#N/A</v>
      </c>
      <c r="HH33" s="207" t="e">
        <f t="shared" si="96"/>
        <v>#N/A</v>
      </c>
      <c r="HI33" s="207" t="e">
        <f t="shared" si="97"/>
        <v>#N/A</v>
      </c>
      <c r="HJ33" s="207" t="e">
        <f t="shared" si="98"/>
        <v>#N/A</v>
      </c>
      <c r="HK33" s="207" t="e">
        <f t="shared" si="99"/>
        <v>#N/A</v>
      </c>
      <c r="HL33" s="207" t="e">
        <f t="shared" si="100"/>
        <v>#N/A</v>
      </c>
      <c r="HM33" s="207" t="e">
        <f t="shared" si="101"/>
        <v>#N/A</v>
      </c>
      <c r="HN33" s="207" t="e">
        <f t="shared" si="102"/>
        <v>#N/A</v>
      </c>
      <c r="HO33" s="207" t="e">
        <f t="shared" si="103"/>
        <v>#N/A</v>
      </c>
      <c r="HP33" s="207" t="e">
        <f t="shared" si="104"/>
        <v>#N/A</v>
      </c>
      <c r="HQ33" s="207" t="e">
        <f t="shared" si="105"/>
        <v>#N/A</v>
      </c>
      <c r="HR33" s="207" t="e">
        <f t="shared" si="106"/>
        <v>#N/A</v>
      </c>
      <c r="HS33" s="207" t="e">
        <f t="shared" si="107"/>
        <v>#N/A</v>
      </c>
      <c r="HT33" s="207" t="e">
        <f t="shared" si="108"/>
        <v>#N/A</v>
      </c>
      <c r="HU33" s="207" t="e">
        <f t="shared" si="109"/>
        <v>#N/A</v>
      </c>
      <c r="HV33" s="207" t="e">
        <f t="shared" si="110"/>
        <v>#N/A</v>
      </c>
      <c r="HW33" s="207" t="e">
        <f t="shared" si="111"/>
        <v>#N/A</v>
      </c>
      <c r="HX33" s="207" t="e">
        <f t="shared" si="112"/>
        <v>#N/A</v>
      </c>
      <c r="HY33" s="207" t="e">
        <f t="shared" si="113"/>
        <v>#N/A</v>
      </c>
      <c r="HZ33" s="207" t="e">
        <f t="shared" si="114"/>
        <v>#N/A</v>
      </c>
      <c r="IA33" s="207" t="e">
        <f t="shared" si="115"/>
        <v>#N/A</v>
      </c>
      <c r="IB33" s="207" t="e">
        <f t="shared" si="116"/>
        <v>#N/A</v>
      </c>
      <c r="IC33" s="207" t="e">
        <f t="shared" si="117"/>
        <v>#N/A</v>
      </c>
      <c r="ID33" s="207" t="e">
        <f t="shared" si="118"/>
        <v>#N/A</v>
      </c>
      <c r="IE33" s="207" t="e">
        <f t="shared" si="119"/>
        <v>#N/A</v>
      </c>
      <c r="IF33" s="207" t="e">
        <f t="shared" si="120"/>
        <v>#N/A</v>
      </c>
    </row>
    <row r="34" spans="1:240" hidden="1" x14ac:dyDescent="0.25">
      <c r="A34" s="22">
        <v>31</v>
      </c>
      <c r="B34" s="144"/>
      <c r="C34" s="135"/>
      <c r="D34" s="110" t="str">
        <f t="shared" si="10"/>
        <v/>
      </c>
      <c r="E34" s="124"/>
      <c r="F34" s="110" t="str">
        <f t="shared" si="11"/>
        <v/>
      </c>
      <c r="G34" s="135"/>
      <c r="H34" s="145"/>
      <c r="I34" s="119" t="str">
        <f t="shared" si="12"/>
        <v/>
      </c>
      <c r="J34" s="23" t="str">
        <f t="shared" si="13"/>
        <v/>
      </c>
      <c r="K34" s="24" t="str">
        <f t="shared" si="14"/>
        <v/>
      </c>
      <c r="L34" s="25" t="str">
        <f>IF(J34="","",IF(OR($J34&lt;Skew!$B$1,$J34=Skew!$B$1),IF($J34&gt;Skew!$C$1,Skew!$A$1,IF($J34&gt;Skew!$C$2,Skew!$A$2,IF($J34&gt;Skew!$C$3,Skew!$A$3,IF($J34&gt;Skew!$C$4,Skew!$A$4,IF($J34&gt;Skew!$C$5,Skew!$A$5,IF($J34&gt;Skew!$C$6,Skew!$A$6,IF($J34&gt;Skew!$C$7,Skew!$A$7,IF($J34&gt;Skew!$C$8,Skew!$A$8,IF($J34&gt;Skew!$C$9,Skew!$A$9,IF($J34&gt;Skew!$C$10,Skew!$A$10,IF($J34&gt;Skew!$C$11,Skew!$A$11,IF($J34&gt;Skew!$C$12,Skew!$A$12,IF($J34&gt;Skew!$C$13,Skew!$A$13,IF($J34&gt;Skew!$C$14,Skew!$A$14,Skew!$A$15)
)))))))))))))))</f>
        <v/>
      </c>
      <c r="M34" s="24" t="str">
        <f>IF(J34="","",MATCH(L34,Skew!$A$1:$A$15,0))</f>
        <v/>
      </c>
      <c r="N34" s="24" t="str">
        <f t="shared" si="0"/>
        <v/>
      </c>
      <c r="O34" s="26"/>
      <c r="P34" s="24" t="str">
        <f>IF(OR(J34="",O34=""),"",MATCH(O34,Confidence!$A$1:$A$10,0))</f>
        <v/>
      </c>
      <c r="Q34" s="27" t="str">
        <f t="shared" si="1"/>
        <v/>
      </c>
      <c r="R34" s="27" t="str">
        <f t="shared" si="2"/>
        <v/>
      </c>
      <c r="S34" s="24"/>
      <c r="T34" s="111" t="str">
        <f t="shared" si="3"/>
        <v/>
      </c>
      <c r="U34" s="111" t="str">
        <f t="shared" si="4"/>
        <v/>
      </c>
      <c r="V34" s="39" t="str">
        <f t="shared" si="5"/>
        <v/>
      </c>
      <c r="W34" s="124"/>
      <c r="X34" s="218" t="str">
        <f>IF(AND(D34&gt;0,E34&gt;0,F34&gt;0,Q34&gt;0,R34&gt;0,W34&gt;0,NOT(O34="")),ABS(VLOOKUP($W$1,VLookups!$A$28:$B$29,2,FALSE)-_xlfn.BETA.DIST(W34,IF(K34="L",R34,Q34),IF(K34="L",Q34,R34),TRUE,D34,F34)),"")</f>
        <v/>
      </c>
      <c r="Y34" s="121" t="str">
        <f>IF(OR($Q34="",$R34=""),"",_xlfn.BETA.INV(ABS(VLOOKUP($W$1,VLookups!$A$28:$B$29,2,FALSE)-Y$3),IF($K34="L",$R34,$Q34),IF($K34="L",$Q34,$R34),$D34,$F34))</f>
        <v/>
      </c>
      <c r="Z34" s="122" t="str">
        <f>IF(OR($Q34="",$R34=""),"",_xlfn.BETA.INV(ABS(VLOOKUP($W$1,VLookups!$A$28:$B$29,2,FALSE)-Z$3),IF($K34="L",$R34,$Q34),IF($K34="L",$Q34,$R34),$D34,$F34))</f>
        <v/>
      </c>
      <c r="AA34" s="121" t="str">
        <f>IF(OR($Q34="",$R34=""),"",_xlfn.BETA.INV(ABS(VLOOKUP($W$1,VLookups!$A$28:$B$29,2,FALSE)-AA$3),IF($K34="L",$R34,$Q34),IF($K34="L",$Q34,$R34),$D34,$F34))</f>
        <v/>
      </c>
      <c r="AB34" s="122" t="str">
        <f>IF(OR($Q34="",$R34=""),"",_xlfn.BETA.INV(ABS(VLOOKUP($W$1,VLookups!$A$28:$B$29,2,FALSE)-AB$3),IF($K34="L",$R34,$Q34),IF($K34="L",$Q34,$R34),$D34,$F34))</f>
        <v/>
      </c>
      <c r="AC34" s="121" t="str">
        <f>IF(OR($Q34="",$R34=""),"",_xlfn.BETA.INV(ABS(VLOOKUP($W$1,VLookups!$A$28:$B$29,2,FALSE)-AC$3),IF($K34="L",$R34,$Q34),IF($K34="L",$Q34,$R34),$D34,$F34))</f>
        <v/>
      </c>
      <c r="AD34" s="122" t="str">
        <f>IF(OR($Q34="",$R34=""),"",_xlfn.BETA.INV(ABS(VLOOKUP($W$1,VLookups!$A$28:$B$29,2,FALSE)-AD$3),IF($K34="L",$R34,$Q34),IF($K34="L",$Q34,$R34),$D34,$F34))</f>
        <v/>
      </c>
      <c r="AE34" s="121" t="str">
        <f>IF(OR($Q34="",$R34=""),"",_xlfn.BETA.INV(ABS(VLOOKUP($W$1,VLookups!$A$28:$B$29,2,FALSE)-AE$3),IF($K34="L",$R34,$Q34),IF($K34="L",$Q34,$R34),$D34,$F34))</f>
        <v/>
      </c>
      <c r="AF34" s="122" t="str">
        <f>IF(OR($Q34="",$R34=""),"",_xlfn.BETA.INV(ABS(VLOOKUP($W$1,VLookups!$A$28:$B$29,2,FALSE)-AF$3),IF($K34="L",$R34,$Q34),IF($K34="L",$Q34,$R34),$D34,$F34))</f>
        <v/>
      </c>
      <c r="AG34" s="121" t="str">
        <f>IF(OR($Q34="",$R34=""),"",_xlfn.BETA.INV(ABS(VLOOKUP($W$1,VLookups!$A$28:$B$29,2,FALSE)-AG$3),IF($K34="L",$R34,$Q34),IF($K34="L",$Q34,$R34),$D34,$F34))</f>
        <v/>
      </c>
      <c r="AH34" s="122" t="str">
        <f>IF(OR($Q34="",$R34=""),"",_xlfn.BETA.INV(ABS(VLOOKUP($W$1,VLookups!$A$28:$B$29,2,FALSE)-AH$3),IF($K34="L",$R34,$Q34),IF($K34="L",$Q34,$R34),$D34,$F34))</f>
        <v/>
      </c>
      <c r="AI34" s="121" t="str">
        <f>IF(OR($Q34="",$R34=""),"",_xlfn.BETA.INV(ABS(VLOOKUP($W$1,VLookups!$A$28:$B$29,2,FALSE)-AI$3),IF($K34="L",$R34,$Q34),IF($K34="L",$Q34,$R34),$D34,$F34))</f>
        <v/>
      </c>
      <c r="AJ34" s="122" t="str">
        <f>IF(OR($Q34="",$R34=""),"",_xlfn.BETA.INV(ABS(VLOOKUP($W$1,VLookups!$A$28:$B$29,2,FALSE)-AJ$3),IF($K34="L",$R34,$Q34),IF($K34="L",$Q34,$R34),$D34,$F34))</f>
        <v/>
      </c>
      <c r="AK34" s="17"/>
      <c r="AL34" s="208" t="str">
        <f t="shared" si="15"/>
        <v/>
      </c>
      <c r="AM34" s="206" t="str">
        <f t="shared" si="16"/>
        <v/>
      </c>
      <c r="AN34" s="190" t="str">
        <f t="shared" ref="AN34:CY34" si="177">IF(ISNONTEXT($AL34),AM34+$AL34,"")</f>
        <v/>
      </c>
      <c r="AO34" s="190" t="str">
        <f t="shared" si="177"/>
        <v/>
      </c>
      <c r="AP34" s="190" t="str">
        <f t="shared" si="177"/>
        <v/>
      </c>
      <c r="AQ34" s="190" t="str">
        <f t="shared" si="177"/>
        <v/>
      </c>
      <c r="AR34" s="190" t="str">
        <f t="shared" si="177"/>
        <v/>
      </c>
      <c r="AS34" s="190" t="str">
        <f t="shared" si="177"/>
        <v/>
      </c>
      <c r="AT34" s="190" t="str">
        <f t="shared" si="177"/>
        <v/>
      </c>
      <c r="AU34" s="190" t="str">
        <f t="shared" si="177"/>
        <v/>
      </c>
      <c r="AV34" s="190" t="str">
        <f t="shared" si="177"/>
        <v/>
      </c>
      <c r="AW34" s="190" t="str">
        <f t="shared" si="177"/>
        <v/>
      </c>
      <c r="AX34" s="190" t="str">
        <f t="shared" si="177"/>
        <v/>
      </c>
      <c r="AY34" s="190" t="str">
        <f t="shared" si="177"/>
        <v/>
      </c>
      <c r="AZ34" s="190" t="str">
        <f t="shared" si="177"/>
        <v/>
      </c>
      <c r="BA34" s="190" t="str">
        <f t="shared" si="177"/>
        <v/>
      </c>
      <c r="BB34" s="190" t="str">
        <f t="shared" si="177"/>
        <v/>
      </c>
      <c r="BC34" s="190" t="str">
        <f t="shared" si="177"/>
        <v/>
      </c>
      <c r="BD34" s="190" t="str">
        <f t="shared" si="177"/>
        <v/>
      </c>
      <c r="BE34" s="190" t="str">
        <f t="shared" si="177"/>
        <v/>
      </c>
      <c r="BF34" s="190" t="str">
        <f t="shared" si="177"/>
        <v/>
      </c>
      <c r="BG34" s="190" t="str">
        <f t="shared" si="177"/>
        <v/>
      </c>
      <c r="BH34" s="190" t="str">
        <f t="shared" si="177"/>
        <v/>
      </c>
      <c r="BI34" s="190" t="str">
        <f t="shared" si="177"/>
        <v/>
      </c>
      <c r="BJ34" s="190" t="str">
        <f t="shared" si="177"/>
        <v/>
      </c>
      <c r="BK34" s="190" t="str">
        <f t="shared" si="177"/>
        <v/>
      </c>
      <c r="BL34" s="190" t="str">
        <f t="shared" si="177"/>
        <v/>
      </c>
      <c r="BM34" s="190" t="str">
        <f t="shared" si="177"/>
        <v/>
      </c>
      <c r="BN34" s="190" t="str">
        <f t="shared" si="177"/>
        <v/>
      </c>
      <c r="BO34" s="190" t="str">
        <f t="shared" si="177"/>
        <v/>
      </c>
      <c r="BP34" s="190" t="str">
        <f t="shared" si="177"/>
        <v/>
      </c>
      <c r="BQ34" s="190" t="str">
        <f t="shared" si="177"/>
        <v/>
      </c>
      <c r="BR34" s="190" t="str">
        <f t="shared" si="177"/>
        <v/>
      </c>
      <c r="BS34" s="190" t="str">
        <f t="shared" si="177"/>
        <v/>
      </c>
      <c r="BT34" s="190" t="str">
        <f t="shared" si="177"/>
        <v/>
      </c>
      <c r="BU34" s="190" t="str">
        <f t="shared" si="177"/>
        <v/>
      </c>
      <c r="BV34" s="190" t="str">
        <f t="shared" si="177"/>
        <v/>
      </c>
      <c r="BW34" s="190" t="str">
        <f t="shared" si="177"/>
        <v/>
      </c>
      <c r="BX34" s="190" t="str">
        <f t="shared" si="177"/>
        <v/>
      </c>
      <c r="BY34" s="190" t="str">
        <f t="shared" si="177"/>
        <v/>
      </c>
      <c r="BZ34" s="190" t="str">
        <f t="shared" si="177"/>
        <v/>
      </c>
      <c r="CA34" s="190" t="str">
        <f t="shared" si="177"/>
        <v/>
      </c>
      <c r="CB34" s="190" t="str">
        <f t="shared" si="177"/>
        <v/>
      </c>
      <c r="CC34" s="190" t="str">
        <f t="shared" si="177"/>
        <v/>
      </c>
      <c r="CD34" s="190" t="str">
        <f t="shared" si="177"/>
        <v/>
      </c>
      <c r="CE34" s="190" t="str">
        <f t="shared" si="177"/>
        <v/>
      </c>
      <c r="CF34" s="190" t="str">
        <f t="shared" si="177"/>
        <v/>
      </c>
      <c r="CG34" s="190" t="str">
        <f t="shared" si="177"/>
        <v/>
      </c>
      <c r="CH34" s="190" t="str">
        <f t="shared" si="177"/>
        <v/>
      </c>
      <c r="CI34" s="190" t="str">
        <f t="shared" si="177"/>
        <v/>
      </c>
      <c r="CJ34" s="190" t="str">
        <f t="shared" si="177"/>
        <v/>
      </c>
      <c r="CK34" s="190" t="str">
        <f t="shared" si="177"/>
        <v/>
      </c>
      <c r="CL34" s="190" t="str">
        <f t="shared" si="177"/>
        <v/>
      </c>
      <c r="CM34" s="190" t="str">
        <f t="shared" si="177"/>
        <v/>
      </c>
      <c r="CN34" s="190" t="str">
        <f t="shared" si="177"/>
        <v/>
      </c>
      <c r="CO34" s="190" t="str">
        <f t="shared" si="177"/>
        <v/>
      </c>
      <c r="CP34" s="190" t="str">
        <f t="shared" si="177"/>
        <v/>
      </c>
      <c r="CQ34" s="190" t="str">
        <f t="shared" si="177"/>
        <v/>
      </c>
      <c r="CR34" s="190" t="str">
        <f t="shared" si="177"/>
        <v/>
      </c>
      <c r="CS34" s="190" t="str">
        <f t="shared" si="177"/>
        <v/>
      </c>
      <c r="CT34" s="190" t="str">
        <f t="shared" si="177"/>
        <v/>
      </c>
      <c r="CU34" s="190" t="str">
        <f t="shared" si="177"/>
        <v/>
      </c>
      <c r="CV34" s="190" t="str">
        <f t="shared" si="177"/>
        <v/>
      </c>
      <c r="CW34" s="190" t="str">
        <f t="shared" si="177"/>
        <v/>
      </c>
      <c r="CX34" s="190" t="str">
        <f t="shared" si="177"/>
        <v/>
      </c>
      <c r="CY34" s="190" t="str">
        <f t="shared" si="177"/>
        <v/>
      </c>
      <c r="CZ34" s="190" t="str">
        <f t="shared" ref="CZ34:EH34" si="178">IF(ISNONTEXT($AL34),CY34+$AL34,"")</f>
        <v/>
      </c>
      <c r="DA34" s="190" t="str">
        <f t="shared" si="178"/>
        <v/>
      </c>
      <c r="DB34" s="190" t="str">
        <f t="shared" si="178"/>
        <v/>
      </c>
      <c r="DC34" s="190" t="str">
        <f t="shared" si="178"/>
        <v/>
      </c>
      <c r="DD34" s="190" t="str">
        <f t="shared" si="178"/>
        <v/>
      </c>
      <c r="DE34" s="190" t="str">
        <f t="shared" si="178"/>
        <v/>
      </c>
      <c r="DF34" s="190" t="str">
        <f t="shared" si="178"/>
        <v/>
      </c>
      <c r="DG34" s="190" t="str">
        <f t="shared" si="178"/>
        <v/>
      </c>
      <c r="DH34" s="190" t="str">
        <f t="shared" si="178"/>
        <v/>
      </c>
      <c r="DI34" s="190" t="str">
        <f t="shared" si="178"/>
        <v/>
      </c>
      <c r="DJ34" s="190" t="str">
        <f t="shared" si="178"/>
        <v/>
      </c>
      <c r="DK34" s="190" t="str">
        <f t="shared" si="178"/>
        <v/>
      </c>
      <c r="DL34" s="190" t="str">
        <f t="shared" si="178"/>
        <v/>
      </c>
      <c r="DM34" s="190" t="str">
        <f t="shared" si="178"/>
        <v/>
      </c>
      <c r="DN34" s="190" t="str">
        <f t="shared" si="178"/>
        <v/>
      </c>
      <c r="DO34" s="190" t="str">
        <f t="shared" si="178"/>
        <v/>
      </c>
      <c r="DP34" s="190" t="str">
        <f t="shared" si="178"/>
        <v/>
      </c>
      <c r="DQ34" s="190" t="str">
        <f t="shared" si="178"/>
        <v/>
      </c>
      <c r="DR34" s="190" t="str">
        <f t="shared" si="178"/>
        <v/>
      </c>
      <c r="DS34" s="190" t="str">
        <f t="shared" si="178"/>
        <v/>
      </c>
      <c r="DT34" s="190" t="str">
        <f t="shared" si="178"/>
        <v/>
      </c>
      <c r="DU34" s="190" t="str">
        <f t="shared" si="178"/>
        <v/>
      </c>
      <c r="DV34" s="190" t="str">
        <f t="shared" si="178"/>
        <v/>
      </c>
      <c r="DW34" s="190" t="str">
        <f t="shared" si="178"/>
        <v/>
      </c>
      <c r="DX34" s="190" t="str">
        <f t="shared" si="178"/>
        <v/>
      </c>
      <c r="DY34" s="190" t="str">
        <f t="shared" si="178"/>
        <v/>
      </c>
      <c r="DZ34" s="190" t="str">
        <f t="shared" si="178"/>
        <v/>
      </c>
      <c r="EA34" s="190" t="str">
        <f t="shared" si="178"/>
        <v/>
      </c>
      <c r="EB34" s="190" t="str">
        <f t="shared" si="178"/>
        <v/>
      </c>
      <c r="EC34" s="190" t="str">
        <f t="shared" si="178"/>
        <v/>
      </c>
      <c r="ED34" s="190" t="str">
        <f t="shared" si="178"/>
        <v/>
      </c>
      <c r="EE34" s="190" t="str">
        <f t="shared" si="178"/>
        <v/>
      </c>
      <c r="EF34" s="190" t="str">
        <f t="shared" si="178"/>
        <v/>
      </c>
      <c r="EG34" s="190" t="str">
        <f t="shared" si="178"/>
        <v/>
      </c>
      <c r="EH34" s="190" t="str">
        <f t="shared" si="178"/>
        <v/>
      </c>
      <c r="EI34" s="206" t="str">
        <f t="shared" si="19"/>
        <v/>
      </c>
      <c r="EJ34" s="207" t="e">
        <f t="shared" si="20"/>
        <v>#N/A</v>
      </c>
      <c r="EK34" s="207" t="e">
        <f t="shared" si="21"/>
        <v>#N/A</v>
      </c>
      <c r="EL34" s="207" t="e">
        <f t="shared" si="22"/>
        <v>#N/A</v>
      </c>
      <c r="EM34" s="207" t="e">
        <f t="shared" si="23"/>
        <v>#N/A</v>
      </c>
      <c r="EN34" s="207" t="e">
        <f t="shared" si="24"/>
        <v>#N/A</v>
      </c>
      <c r="EO34" s="207" t="e">
        <f t="shared" si="25"/>
        <v>#N/A</v>
      </c>
      <c r="EP34" s="207" t="e">
        <f t="shared" si="26"/>
        <v>#N/A</v>
      </c>
      <c r="EQ34" s="207" t="e">
        <f t="shared" si="27"/>
        <v>#N/A</v>
      </c>
      <c r="ER34" s="207" t="e">
        <f t="shared" si="28"/>
        <v>#N/A</v>
      </c>
      <c r="ES34" s="207" t="e">
        <f t="shared" si="29"/>
        <v>#N/A</v>
      </c>
      <c r="ET34" s="207" t="e">
        <f t="shared" si="30"/>
        <v>#N/A</v>
      </c>
      <c r="EU34" s="207" t="e">
        <f t="shared" si="31"/>
        <v>#N/A</v>
      </c>
      <c r="EV34" s="207" t="e">
        <f t="shared" si="32"/>
        <v>#N/A</v>
      </c>
      <c r="EW34" s="207" t="e">
        <f t="shared" si="33"/>
        <v>#N/A</v>
      </c>
      <c r="EX34" s="207" t="e">
        <f t="shared" si="34"/>
        <v>#N/A</v>
      </c>
      <c r="EY34" s="207" t="e">
        <f t="shared" si="35"/>
        <v>#N/A</v>
      </c>
      <c r="EZ34" s="207" t="e">
        <f t="shared" si="36"/>
        <v>#N/A</v>
      </c>
      <c r="FA34" s="207" t="e">
        <f t="shared" si="37"/>
        <v>#N/A</v>
      </c>
      <c r="FB34" s="207" t="e">
        <f t="shared" si="38"/>
        <v>#N/A</v>
      </c>
      <c r="FC34" s="207" t="e">
        <f t="shared" si="39"/>
        <v>#N/A</v>
      </c>
      <c r="FD34" s="207" t="e">
        <f t="shared" si="40"/>
        <v>#N/A</v>
      </c>
      <c r="FE34" s="207" t="e">
        <f t="shared" si="41"/>
        <v>#N/A</v>
      </c>
      <c r="FF34" s="207" t="e">
        <f t="shared" si="42"/>
        <v>#N/A</v>
      </c>
      <c r="FG34" s="207" t="e">
        <f t="shared" si="43"/>
        <v>#N/A</v>
      </c>
      <c r="FH34" s="207" t="e">
        <f t="shared" si="44"/>
        <v>#N/A</v>
      </c>
      <c r="FI34" s="207" t="e">
        <f t="shared" si="45"/>
        <v>#N/A</v>
      </c>
      <c r="FJ34" s="207" t="e">
        <f t="shared" si="46"/>
        <v>#N/A</v>
      </c>
      <c r="FK34" s="207" t="e">
        <f t="shared" si="47"/>
        <v>#N/A</v>
      </c>
      <c r="FL34" s="207" t="e">
        <f t="shared" si="48"/>
        <v>#N/A</v>
      </c>
      <c r="FM34" s="207" t="e">
        <f t="shared" si="49"/>
        <v>#N/A</v>
      </c>
      <c r="FN34" s="207" t="e">
        <f t="shared" si="50"/>
        <v>#N/A</v>
      </c>
      <c r="FO34" s="207" t="e">
        <f t="shared" si="51"/>
        <v>#N/A</v>
      </c>
      <c r="FP34" s="207" t="e">
        <f t="shared" si="52"/>
        <v>#N/A</v>
      </c>
      <c r="FQ34" s="207" t="e">
        <f t="shared" si="53"/>
        <v>#N/A</v>
      </c>
      <c r="FR34" s="207" t="e">
        <f t="shared" si="54"/>
        <v>#N/A</v>
      </c>
      <c r="FS34" s="207" t="e">
        <f t="shared" si="55"/>
        <v>#N/A</v>
      </c>
      <c r="FT34" s="207" t="e">
        <f t="shared" si="56"/>
        <v>#N/A</v>
      </c>
      <c r="FU34" s="207" t="e">
        <f t="shared" si="57"/>
        <v>#N/A</v>
      </c>
      <c r="FV34" s="207" t="e">
        <f t="shared" si="58"/>
        <v>#N/A</v>
      </c>
      <c r="FW34" s="207" t="e">
        <f t="shared" si="59"/>
        <v>#N/A</v>
      </c>
      <c r="FX34" s="207" t="e">
        <f t="shared" si="60"/>
        <v>#N/A</v>
      </c>
      <c r="FY34" s="207" t="e">
        <f t="shared" si="61"/>
        <v>#N/A</v>
      </c>
      <c r="FZ34" s="207" t="e">
        <f t="shared" si="62"/>
        <v>#N/A</v>
      </c>
      <c r="GA34" s="207" t="e">
        <f t="shared" si="63"/>
        <v>#N/A</v>
      </c>
      <c r="GB34" s="207" t="e">
        <f t="shared" si="64"/>
        <v>#N/A</v>
      </c>
      <c r="GC34" s="207" t="e">
        <f t="shared" si="65"/>
        <v>#N/A</v>
      </c>
      <c r="GD34" s="207" t="e">
        <f t="shared" si="66"/>
        <v>#N/A</v>
      </c>
      <c r="GE34" s="207" t="e">
        <f t="shared" si="67"/>
        <v>#N/A</v>
      </c>
      <c r="GF34" s="207" t="e">
        <f t="shared" si="68"/>
        <v>#N/A</v>
      </c>
      <c r="GG34" s="207" t="e">
        <f t="shared" si="69"/>
        <v>#N/A</v>
      </c>
      <c r="GH34" s="207" t="e">
        <f t="shared" si="70"/>
        <v>#N/A</v>
      </c>
      <c r="GI34" s="207" t="e">
        <f t="shared" si="71"/>
        <v>#N/A</v>
      </c>
      <c r="GJ34" s="207" t="e">
        <f t="shared" si="72"/>
        <v>#N/A</v>
      </c>
      <c r="GK34" s="207" t="e">
        <f t="shared" si="73"/>
        <v>#N/A</v>
      </c>
      <c r="GL34" s="207" t="e">
        <f t="shared" si="74"/>
        <v>#N/A</v>
      </c>
      <c r="GM34" s="207" t="e">
        <f t="shared" si="75"/>
        <v>#N/A</v>
      </c>
      <c r="GN34" s="207" t="e">
        <f t="shared" si="76"/>
        <v>#N/A</v>
      </c>
      <c r="GO34" s="207" t="e">
        <f t="shared" si="77"/>
        <v>#N/A</v>
      </c>
      <c r="GP34" s="207" t="e">
        <f t="shared" si="78"/>
        <v>#N/A</v>
      </c>
      <c r="GQ34" s="207" t="e">
        <f t="shared" si="79"/>
        <v>#N/A</v>
      </c>
      <c r="GR34" s="207" t="e">
        <f t="shared" si="80"/>
        <v>#N/A</v>
      </c>
      <c r="GS34" s="207" t="e">
        <f t="shared" si="81"/>
        <v>#N/A</v>
      </c>
      <c r="GT34" s="207" t="e">
        <f t="shared" si="82"/>
        <v>#N/A</v>
      </c>
      <c r="GU34" s="207" t="e">
        <f t="shared" si="83"/>
        <v>#N/A</v>
      </c>
      <c r="GV34" s="207" t="e">
        <f t="shared" si="84"/>
        <v>#N/A</v>
      </c>
      <c r="GW34" s="207" t="e">
        <f t="shared" si="85"/>
        <v>#N/A</v>
      </c>
      <c r="GX34" s="207" t="e">
        <f t="shared" si="86"/>
        <v>#N/A</v>
      </c>
      <c r="GY34" s="207" t="e">
        <f t="shared" si="87"/>
        <v>#N/A</v>
      </c>
      <c r="GZ34" s="207" t="e">
        <f t="shared" si="88"/>
        <v>#N/A</v>
      </c>
      <c r="HA34" s="207" t="e">
        <f t="shared" si="89"/>
        <v>#N/A</v>
      </c>
      <c r="HB34" s="207" t="e">
        <f t="shared" si="90"/>
        <v>#N/A</v>
      </c>
      <c r="HC34" s="207" t="e">
        <f t="shared" si="91"/>
        <v>#N/A</v>
      </c>
      <c r="HD34" s="207" t="e">
        <f t="shared" si="92"/>
        <v>#N/A</v>
      </c>
      <c r="HE34" s="207" t="e">
        <f t="shared" si="93"/>
        <v>#N/A</v>
      </c>
      <c r="HF34" s="207" t="e">
        <f t="shared" si="94"/>
        <v>#N/A</v>
      </c>
      <c r="HG34" s="207" t="e">
        <f t="shared" si="95"/>
        <v>#N/A</v>
      </c>
      <c r="HH34" s="207" t="e">
        <f t="shared" si="96"/>
        <v>#N/A</v>
      </c>
      <c r="HI34" s="207" t="e">
        <f t="shared" si="97"/>
        <v>#N/A</v>
      </c>
      <c r="HJ34" s="207" t="e">
        <f t="shared" si="98"/>
        <v>#N/A</v>
      </c>
      <c r="HK34" s="207" t="e">
        <f t="shared" si="99"/>
        <v>#N/A</v>
      </c>
      <c r="HL34" s="207" t="e">
        <f t="shared" si="100"/>
        <v>#N/A</v>
      </c>
      <c r="HM34" s="207" t="e">
        <f t="shared" si="101"/>
        <v>#N/A</v>
      </c>
      <c r="HN34" s="207" t="e">
        <f t="shared" si="102"/>
        <v>#N/A</v>
      </c>
      <c r="HO34" s="207" t="e">
        <f t="shared" si="103"/>
        <v>#N/A</v>
      </c>
      <c r="HP34" s="207" t="e">
        <f t="shared" si="104"/>
        <v>#N/A</v>
      </c>
      <c r="HQ34" s="207" t="e">
        <f t="shared" si="105"/>
        <v>#N/A</v>
      </c>
      <c r="HR34" s="207" t="e">
        <f t="shared" si="106"/>
        <v>#N/A</v>
      </c>
      <c r="HS34" s="207" t="e">
        <f t="shared" si="107"/>
        <v>#N/A</v>
      </c>
      <c r="HT34" s="207" t="e">
        <f t="shared" si="108"/>
        <v>#N/A</v>
      </c>
      <c r="HU34" s="207" t="e">
        <f t="shared" si="109"/>
        <v>#N/A</v>
      </c>
      <c r="HV34" s="207" t="e">
        <f t="shared" si="110"/>
        <v>#N/A</v>
      </c>
      <c r="HW34" s="207" t="e">
        <f t="shared" si="111"/>
        <v>#N/A</v>
      </c>
      <c r="HX34" s="207" t="e">
        <f t="shared" si="112"/>
        <v>#N/A</v>
      </c>
      <c r="HY34" s="207" t="e">
        <f t="shared" si="113"/>
        <v>#N/A</v>
      </c>
      <c r="HZ34" s="207" t="e">
        <f t="shared" si="114"/>
        <v>#N/A</v>
      </c>
      <c r="IA34" s="207" t="e">
        <f t="shared" si="115"/>
        <v>#N/A</v>
      </c>
      <c r="IB34" s="207" t="e">
        <f t="shared" si="116"/>
        <v>#N/A</v>
      </c>
      <c r="IC34" s="207" t="e">
        <f t="shared" si="117"/>
        <v>#N/A</v>
      </c>
      <c r="ID34" s="207" t="e">
        <f t="shared" si="118"/>
        <v>#N/A</v>
      </c>
      <c r="IE34" s="207" t="e">
        <f t="shared" si="119"/>
        <v>#N/A</v>
      </c>
      <c r="IF34" s="207" t="e">
        <f t="shared" si="120"/>
        <v>#N/A</v>
      </c>
    </row>
    <row r="35" spans="1:240" hidden="1" x14ac:dyDescent="0.25">
      <c r="A35" s="22">
        <v>32</v>
      </c>
      <c r="B35" s="144"/>
      <c r="C35" s="135"/>
      <c r="D35" s="110" t="str">
        <f t="shared" si="10"/>
        <v/>
      </c>
      <c r="E35" s="124"/>
      <c r="F35" s="110" t="str">
        <f t="shared" si="11"/>
        <v/>
      </c>
      <c r="G35" s="135"/>
      <c r="H35" s="145"/>
      <c r="I35" s="119" t="str">
        <f t="shared" si="12"/>
        <v/>
      </c>
      <c r="J35" s="23" t="str">
        <f t="shared" si="13"/>
        <v/>
      </c>
      <c r="K35" s="24" t="str">
        <f t="shared" si="14"/>
        <v/>
      </c>
      <c r="L35" s="25" t="str">
        <f>IF(J35="","",IF(OR($J35&lt;Skew!$B$1,$J35=Skew!$B$1),IF($J35&gt;Skew!$C$1,Skew!$A$1,IF($J35&gt;Skew!$C$2,Skew!$A$2,IF($J35&gt;Skew!$C$3,Skew!$A$3,IF($J35&gt;Skew!$C$4,Skew!$A$4,IF($J35&gt;Skew!$C$5,Skew!$A$5,IF($J35&gt;Skew!$C$6,Skew!$A$6,IF($J35&gt;Skew!$C$7,Skew!$A$7,IF($J35&gt;Skew!$C$8,Skew!$A$8,IF($J35&gt;Skew!$C$9,Skew!$A$9,IF($J35&gt;Skew!$C$10,Skew!$A$10,IF($J35&gt;Skew!$C$11,Skew!$A$11,IF($J35&gt;Skew!$C$12,Skew!$A$12,IF($J35&gt;Skew!$C$13,Skew!$A$13,IF($J35&gt;Skew!$C$14,Skew!$A$14,Skew!$A$15)
)))))))))))))))</f>
        <v/>
      </c>
      <c r="M35" s="24" t="str">
        <f>IF(J35="","",MATCH(L35,Skew!$A$1:$A$15,0))</f>
        <v/>
      </c>
      <c r="N35" s="24" t="str">
        <f t="shared" si="0"/>
        <v/>
      </c>
      <c r="O35" s="26"/>
      <c r="P35" s="24" t="str">
        <f>IF(OR(J35="",O35=""),"",MATCH(O35,Confidence!$A$1:$A$10,0))</f>
        <v/>
      </c>
      <c r="Q35" s="27" t="str">
        <f t="shared" si="1"/>
        <v/>
      </c>
      <c r="R35" s="27" t="str">
        <f t="shared" si="2"/>
        <v/>
      </c>
      <c r="S35" s="24"/>
      <c r="T35" s="111" t="str">
        <f t="shared" si="3"/>
        <v/>
      </c>
      <c r="U35" s="111" t="str">
        <f t="shared" si="4"/>
        <v/>
      </c>
      <c r="V35" s="39" t="str">
        <f t="shared" si="5"/>
        <v/>
      </c>
      <c r="W35" s="124"/>
      <c r="X35" s="218" t="str">
        <f>IF(AND(D35&gt;0,E35&gt;0,F35&gt;0,Q35&gt;0,R35&gt;0,W35&gt;0,NOT(O35="")),ABS(VLOOKUP($W$1,VLookups!$A$28:$B$29,2,FALSE)-_xlfn.BETA.DIST(W35,IF(K35="L",R35,Q35),IF(K35="L",Q35,R35),TRUE,D35,F35)),"")</f>
        <v/>
      </c>
      <c r="Y35" s="121" t="str">
        <f>IF(OR($Q35="",$R35=""),"",_xlfn.BETA.INV(ABS(VLOOKUP($W$1,VLookups!$A$28:$B$29,2,FALSE)-Y$3),IF($K35="L",$R35,$Q35),IF($K35="L",$Q35,$R35),$D35,$F35))</f>
        <v/>
      </c>
      <c r="Z35" s="122" t="str">
        <f>IF(OR($Q35="",$R35=""),"",_xlfn.BETA.INV(ABS(VLOOKUP($W$1,VLookups!$A$28:$B$29,2,FALSE)-Z$3),IF($K35="L",$R35,$Q35),IF($K35="L",$Q35,$R35),$D35,$F35))</f>
        <v/>
      </c>
      <c r="AA35" s="121" t="str">
        <f>IF(OR($Q35="",$R35=""),"",_xlfn.BETA.INV(ABS(VLOOKUP($W$1,VLookups!$A$28:$B$29,2,FALSE)-AA$3),IF($K35="L",$R35,$Q35),IF($K35="L",$Q35,$R35),$D35,$F35))</f>
        <v/>
      </c>
      <c r="AB35" s="122" t="str">
        <f>IF(OR($Q35="",$R35=""),"",_xlfn.BETA.INV(ABS(VLOOKUP($W$1,VLookups!$A$28:$B$29,2,FALSE)-AB$3),IF($K35="L",$R35,$Q35),IF($K35="L",$Q35,$R35),$D35,$F35))</f>
        <v/>
      </c>
      <c r="AC35" s="121" t="str">
        <f>IF(OR($Q35="",$R35=""),"",_xlfn.BETA.INV(ABS(VLOOKUP($W$1,VLookups!$A$28:$B$29,2,FALSE)-AC$3),IF($K35="L",$R35,$Q35),IF($K35="L",$Q35,$R35),$D35,$F35))</f>
        <v/>
      </c>
      <c r="AD35" s="122" t="str">
        <f>IF(OR($Q35="",$R35=""),"",_xlfn.BETA.INV(ABS(VLOOKUP($W$1,VLookups!$A$28:$B$29,2,FALSE)-AD$3),IF($K35="L",$R35,$Q35),IF($K35="L",$Q35,$R35),$D35,$F35))</f>
        <v/>
      </c>
      <c r="AE35" s="121" t="str">
        <f>IF(OR($Q35="",$R35=""),"",_xlfn.BETA.INV(ABS(VLOOKUP($W$1,VLookups!$A$28:$B$29,2,FALSE)-AE$3),IF($K35="L",$R35,$Q35),IF($K35="L",$Q35,$R35),$D35,$F35))</f>
        <v/>
      </c>
      <c r="AF35" s="122" t="str">
        <f>IF(OR($Q35="",$R35=""),"",_xlfn.BETA.INV(ABS(VLOOKUP($W$1,VLookups!$A$28:$B$29,2,FALSE)-AF$3),IF($K35="L",$R35,$Q35),IF($K35="L",$Q35,$R35),$D35,$F35))</f>
        <v/>
      </c>
      <c r="AG35" s="121" t="str">
        <f>IF(OR($Q35="",$R35=""),"",_xlfn.BETA.INV(ABS(VLOOKUP($W$1,VLookups!$A$28:$B$29,2,FALSE)-AG$3),IF($K35="L",$R35,$Q35),IF($K35="L",$Q35,$R35),$D35,$F35))</f>
        <v/>
      </c>
      <c r="AH35" s="122" t="str">
        <f>IF(OR($Q35="",$R35=""),"",_xlfn.BETA.INV(ABS(VLOOKUP($W$1,VLookups!$A$28:$B$29,2,FALSE)-AH$3),IF($K35="L",$R35,$Q35),IF($K35="L",$Q35,$R35),$D35,$F35))</f>
        <v/>
      </c>
      <c r="AI35" s="121" t="str">
        <f>IF(OR($Q35="",$R35=""),"",_xlfn.BETA.INV(ABS(VLOOKUP($W$1,VLookups!$A$28:$B$29,2,FALSE)-AI$3),IF($K35="L",$R35,$Q35),IF($K35="L",$Q35,$R35),$D35,$F35))</f>
        <v/>
      </c>
      <c r="AJ35" s="122" t="str">
        <f>IF(OR($Q35="",$R35=""),"",_xlfn.BETA.INV(ABS(VLOOKUP($W$1,VLookups!$A$28:$B$29,2,FALSE)-AJ$3),IF($K35="L",$R35,$Q35),IF($K35="L",$Q35,$R35),$D35,$F35))</f>
        <v/>
      </c>
      <c r="AK35" s="17"/>
      <c r="AL35" s="208" t="str">
        <f t="shared" si="15"/>
        <v/>
      </c>
      <c r="AM35" s="206" t="str">
        <f t="shared" si="16"/>
        <v/>
      </c>
      <c r="AN35" s="190" t="str">
        <f t="shared" ref="AN35:CY35" si="179">IF(ISNONTEXT($AL35),AM35+$AL35,"")</f>
        <v/>
      </c>
      <c r="AO35" s="190" t="str">
        <f t="shared" si="179"/>
        <v/>
      </c>
      <c r="AP35" s="190" t="str">
        <f t="shared" si="179"/>
        <v/>
      </c>
      <c r="AQ35" s="190" t="str">
        <f t="shared" si="179"/>
        <v/>
      </c>
      <c r="AR35" s="190" t="str">
        <f t="shared" si="179"/>
        <v/>
      </c>
      <c r="AS35" s="190" t="str">
        <f t="shared" si="179"/>
        <v/>
      </c>
      <c r="AT35" s="190" t="str">
        <f t="shared" si="179"/>
        <v/>
      </c>
      <c r="AU35" s="190" t="str">
        <f t="shared" si="179"/>
        <v/>
      </c>
      <c r="AV35" s="190" t="str">
        <f t="shared" si="179"/>
        <v/>
      </c>
      <c r="AW35" s="190" t="str">
        <f t="shared" si="179"/>
        <v/>
      </c>
      <c r="AX35" s="190" t="str">
        <f t="shared" si="179"/>
        <v/>
      </c>
      <c r="AY35" s="190" t="str">
        <f t="shared" si="179"/>
        <v/>
      </c>
      <c r="AZ35" s="190" t="str">
        <f t="shared" si="179"/>
        <v/>
      </c>
      <c r="BA35" s="190" t="str">
        <f t="shared" si="179"/>
        <v/>
      </c>
      <c r="BB35" s="190" t="str">
        <f t="shared" si="179"/>
        <v/>
      </c>
      <c r="BC35" s="190" t="str">
        <f t="shared" si="179"/>
        <v/>
      </c>
      <c r="BD35" s="190" t="str">
        <f t="shared" si="179"/>
        <v/>
      </c>
      <c r="BE35" s="190" t="str">
        <f t="shared" si="179"/>
        <v/>
      </c>
      <c r="BF35" s="190" t="str">
        <f t="shared" si="179"/>
        <v/>
      </c>
      <c r="BG35" s="190" t="str">
        <f t="shared" si="179"/>
        <v/>
      </c>
      <c r="BH35" s="190" t="str">
        <f t="shared" si="179"/>
        <v/>
      </c>
      <c r="BI35" s="190" t="str">
        <f t="shared" si="179"/>
        <v/>
      </c>
      <c r="BJ35" s="190" t="str">
        <f t="shared" si="179"/>
        <v/>
      </c>
      <c r="BK35" s="190" t="str">
        <f t="shared" si="179"/>
        <v/>
      </c>
      <c r="BL35" s="190" t="str">
        <f t="shared" si="179"/>
        <v/>
      </c>
      <c r="BM35" s="190" t="str">
        <f t="shared" si="179"/>
        <v/>
      </c>
      <c r="BN35" s="190" t="str">
        <f t="shared" si="179"/>
        <v/>
      </c>
      <c r="BO35" s="190" t="str">
        <f t="shared" si="179"/>
        <v/>
      </c>
      <c r="BP35" s="190" t="str">
        <f t="shared" si="179"/>
        <v/>
      </c>
      <c r="BQ35" s="190" t="str">
        <f t="shared" si="179"/>
        <v/>
      </c>
      <c r="BR35" s="190" t="str">
        <f t="shared" si="179"/>
        <v/>
      </c>
      <c r="BS35" s="190" t="str">
        <f t="shared" si="179"/>
        <v/>
      </c>
      <c r="BT35" s="190" t="str">
        <f t="shared" si="179"/>
        <v/>
      </c>
      <c r="BU35" s="190" t="str">
        <f t="shared" si="179"/>
        <v/>
      </c>
      <c r="BV35" s="190" t="str">
        <f t="shared" si="179"/>
        <v/>
      </c>
      <c r="BW35" s="190" t="str">
        <f t="shared" si="179"/>
        <v/>
      </c>
      <c r="BX35" s="190" t="str">
        <f t="shared" si="179"/>
        <v/>
      </c>
      <c r="BY35" s="190" t="str">
        <f t="shared" si="179"/>
        <v/>
      </c>
      <c r="BZ35" s="190" t="str">
        <f t="shared" si="179"/>
        <v/>
      </c>
      <c r="CA35" s="190" t="str">
        <f t="shared" si="179"/>
        <v/>
      </c>
      <c r="CB35" s="190" t="str">
        <f t="shared" si="179"/>
        <v/>
      </c>
      <c r="CC35" s="190" t="str">
        <f t="shared" si="179"/>
        <v/>
      </c>
      <c r="CD35" s="190" t="str">
        <f t="shared" si="179"/>
        <v/>
      </c>
      <c r="CE35" s="190" t="str">
        <f t="shared" si="179"/>
        <v/>
      </c>
      <c r="CF35" s="190" t="str">
        <f t="shared" si="179"/>
        <v/>
      </c>
      <c r="CG35" s="190" t="str">
        <f t="shared" si="179"/>
        <v/>
      </c>
      <c r="CH35" s="190" t="str">
        <f t="shared" si="179"/>
        <v/>
      </c>
      <c r="CI35" s="190" t="str">
        <f t="shared" si="179"/>
        <v/>
      </c>
      <c r="CJ35" s="190" t="str">
        <f t="shared" si="179"/>
        <v/>
      </c>
      <c r="CK35" s="190" t="str">
        <f t="shared" si="179"/>
        <v/>
      </c>
      <c r="CL35" s="190" t="str">
        <f t="shared" si="179"/>
        <v/>
      </c>
      <c r="CM35" s="190" t="str">
        <f t="shared" si="179"/>
        <v/>
      </c>
      <c r="CN35" s="190" t="str">
        <f t="shared" si="179"/>
        <v/>
      </c>
      <c r="CO35" s="190" t="str">
        <f t="shared" si="179"/>
        <v/>
      </c>
      <c r="CP35" s="190" t="str">
        <f t="shared" si="179"/>
        <v/>
      </c>
      <c r="CQ35" s="190" t="str">
        <f t="shared" si="179"/>
        <v/>
      </c>
      <c r="CR35" s="190" t="str">
        <f t="shared" si="179"/>
        <v/>
      </c>
      <c r="CS35" s="190" t="str">
        <f t="shared" si="179"/>
        <v/>
      </c>
      <c r="CT35" s="190" t="str">
        <f t="shared" si="179"/>
        <v/>
      </c>
      <c r="CU35" s="190" t="str">
        <f t="shared" si="179"/>
        <v/>
      </c>
      <c r="CV35" s="190" t="str">
        <f t="shared" si="179"/>
        <v/>
      </c>
      <c r="CW35" s="190" t="str">
        <f t="shared" si="179"/>
        <v/>
      </c>
      <c r="CX35" s="190" t="str">
        <f t="shared" si="179"/>
        <v/>
      </c>
      <c r="CY35" s="190" t="str">
        <f t="shared" si="179"/>
        <v/>
      </c>
      <c r="CZ35" s="190" t="str">
        <f t="shared" ref="CZ35:EH35" si="180">IF(ISNONTEXT($AL35),CY35+$AL35,"")</f>
        <v/>
      </c>
      <c r="DA35" s="190" t="str">
        <f t="shared" si="180"/>
        <v/>
      </c>
      <c r="DB35" s="190" t="str">
        <f t="shared" si="180"/>
        <v/>
      </c>
      <c r="DC35" s="190" t="str">
        <f t="shared" si="180"/>
        <v/>
      </c>
      <c r="DD35" s="190" t="str">
        <f t="shared" si="180"/>
        <v/>
      </c>
      <c r="DE35" s="190" t="str">
        <f t="shared" si="180"/>
        <v/>
      </c>
      <c r="DF35" s="190" t="str">
        <f t="shared" si="180"/>
        <v/>
      </c>
      <c r="DG35" s="190" t="str">
        <f t="shared" si="180"/>
        <v/>
      </c>
      <c r="DH35" s="190" t="str">
        <f t="shared" si="180"/>
        <v/>
      </c>
      <c r="DI35" s="190" t="str">
        <f t="shared" si="180"/>
        <v/>
      </c>
      <c r="DJ35" s="190" t="str">
        <f t="shared" si="180"/>
        <v/>
      </c>
      <c r="DK35" s="190" t="str">
        <f t="shared" si="180"/>
        <v/>
      </c>
      <c r="DL35" s="190" t="str">
        <f t="shared" si="180"/>
        <v/>
      </c>
      <c r="DM35" s="190" t="str">
        <f t="shared" si="180"/>
        <v/>
      </c>
      <c r="DN35" s="190" t="str">
        <f t="shared" si="180"/>
        <v/>
      </c>
      <c r="DO35" s="190" t="str">
        <f t="shared" si="180"/>
        <v/>
      </c>
      <c r="DP35" s="190" t="str">
        <f t="shared" si="180"/>
        <v/>
      </c>
      <c r="DQ35" s="190" t="str">
        <f t="shared" si="180"/>
        <v/>
      </c>
      <c r="DR35" s="190" t="str">
        <f t="shared" si="180"/>
        <v/>
      </c>
      <c r="DS35" s="190" t="str">
        <f t="shared" si="180"/>
        <v/>
      </c>
      <c r="DT35" s="190" t="str">
        <f t="shared" si="180"/>
        <v/>
      </c>
      <c r="DU35" s="190" t="str">
        <f t="shared" si="180"/>
        <v/>
      </c>
      <c r="DV35" s="190" t="str">
        <f t="shared" si="180"/>
        <v/>
      </c>
      <c r="DW35" s="190" t="str">
        <f t="shared" si="180"/>
        <v/>
      </c>
      <c r="DX35" s="190" t="str">
        <f t="shared" si="180"/>
        <v/>
      </c>
      <c r="DY35" s="190" t="str">
        <f t="shared" si="180"/>
        <v/>
      </c>
      <c r="DZ35" s="190" t="str">
        <f t="shared" si="180"/>
        <v/>
      </c>
      <c r="EA35" s="190" t="str">
        <f t="shared" si="180"/>
        <v/>
      </c>
      <c r="EB35" s="190" t="str">
        <f t="shared" si="180"/>
        <v/>
      </c>
      <c r="EC35" s="190" t="str">
        <f t="shared" si="180"/>
        <v/>
      </c>
      <c r="ED35" s="190" t="str">
        <f t="shared" si="180"/>
        <v/>
      </c>
      <c r="EE35" s="190" t="str">
        <f t="shared" si="180"/>
        <v/>
      </c>
      <c r="EF35" s="190" t="str">
        <f t="shared" si="180"/>
        <v/>
      </c>
      <c r="EG35" s="190" t="str">
        <f t="shared" si="180"/>
        <v/>
      </c>
      <c r="EH35" s="190" t="str">
        <f t="shared" si="180"/>
        <v/>
      </c>
      <c r="EI35" s="206" t="str">
        <f t="shared" si="19"/>
        <v/>
      </c>
      <c r="EJ35" s="207" t="e">
        <f t="shared" si="20"/>
        <v>#N/A</v>
      </c>
      <c r="EK35" s="207" t="e">
        <f t="shared" si="21"/>
        <v>#N/A</v>
      </c>
      <c r="EL35" s="207" t="e">
        <f t="shared" si="22"/>
        <v>#N/A</v>
      </c>
      <c r="EM35" s="207" t="e">
        <f t="shared" si="23"/>
        <v>#N/A</v>
      </c>
      <c r="EN35" s="207" t="e">
        <f t="shared" si="24"/>
        <v>#N/A</v>
      </c>
      <c r="EO35" s="207" t="e">
        <f t="shared" si="25"/>
        <v>#N/A</v>
      </c>
      <c r="EP35" s="207" t="e">
        <f t="shared" si="26"/>
        <v>#N/A</v>
      </c>
      <c r="EQ35" s="207" t="e">
        <f t="shared" si="27"/>
        <v>#N/A</v>
      </c>
      <c r="ER35" s="207" t="e">
        <f t="shared" si="28"/>
        <v>#N/A</v>
      </c>
      <c r="ES35" s="207" t="e">
        <f t="shared" si="29"/>
        <v>#N/A</v>
      </c>
      <c r="ET35" s="207" t="e">
        <f t="shared" si="30"/>
        <v>#N/A</v>
      </c>
      <c r="EU35" s="207" t="e">
        <f t="shared" si="31"/>
        <v>#N/A</v>
      </c>
      <c r="EV35" s="207" t="e">
        <f t="shared" si="32"/>
        <v>#N/A</v>
      </c>
      <c r="EW35" s="207" t="e">
        <f t="shared" si="33"/>
        <v>#N/A</v>
      </c>
      <c r="EX35" s="207" t="e">
        <f t="shared" si="34"/>
        <v>#N/A</v>
      </c>
      <c r="EY35" s="207" t="e">
        <f t="shared" si="35"/>
        <v>#N/A</v>
      </c>
      <c r="EZ35" s="207" t="e">
        <f t="shared" si="36"/>
        <v>#N/A</v>
      </c>
      <c r="FA35" s="207" t="e">
        <f t="shared" si="37"/>
        <v>#N/A</v>
      </c>
      <c r="FB35" s="207" t="e">
        <f t="shared" si="38"/>
        <v>#N/A</v>
      </c>
      <c r="FC35" s="207" t="e">
        <f t="shared" si="39"/>
        <v>#N/A</v>
      </c>
      <c r="FD35" s="207" t="e">
        <f t="shared" si="40"/>
        <v>#N/A</v>
      </c>
      <c r="FE35" s="207" t="e">
        <f t="shared" si="41"/>
        <v>#N/A</v>
      </c>
      <c r="FF35" s="207" t="e">
        <f t="shared" si="42"/>
        <v>#N/A</v>
      </c>
      <c r="FG35" s="207" t="e">
        <f t="shared" si="43"/>
        <v>#N/A</v>
      </c>
      <c r="FH35" s="207" t="e">
        <f t="shared" si="44"/>
        <v>#N/A</v>
      </c>
      <c r="FI35" s="207" t="e">
        <f t="shared" si="45"/>
        <v>#N/A</v>
      </c>
      <c r="FJ35" s="207" t="e">
        <f t="shared" si="46"/>
        <v>#N/A</v>
      </c>
      <c r="FK35" s="207" t="e">
        <f t="shared" si="47"/>
        <v>#N/A</v>
      </c>
      <c r="FL35" s="207" t="e">
        <f t="shared" si="48"/>
        <v>#N/A</v>
      </c>
      <c r="FM35" s="207" t="e">
        <f t="shared" si="49"/>
        <v>#N/A</v>
      </c>
      <c r="FN35" s="207" t="e">
        <f t="shared" si="50"/>
        <v>#N/A</v>
      </c>
      <c r="FO35" s="207" t="e">
        <f t="shared" si="51"/>
        <v>#N/A</v>
      </c>
      <c r="FP35" s="207" t="e">
        <f t="shared" si="52"/>
        <v>#N/A</v>
      </c>
      <c r="FQ35" s="207" t="e">
        <f t="shared" si="53"/>
        <v>#N/A</v>
      </c>
      <c r="FR35" s="207" t="e">
        <f t="shared" si="54"/>
        <v>#N/A</v>
      </c>
      <c r="FS35" s="207" t="e">
        <f t="shared" si="55"/>
        <v>#N/A</v>
      </c>
      <c r="FT35" s="207" t="e">
        <f t="shared" si="56"/>
        <v>#N/A</v>
      </c>
      <c r="FU35" s="207" t="e">
        <f t="shared" si="57"/>
        <v>#N/A</v>
      </c>
      <c r="FV35" s="207" t="e">
        <f t="shared" si="58"/>
        <v>#N/A</v>
      </c>
      <c r="FW35" s="207" t="e">
        <f t="shared" si="59"/>
        <v>#N/A</v>
      </c>
      <c r="FX35" s="207" t="e">
        <f t="shared" si="60"/>
        <v>#N/A</v>
      </c>
      <c r="FY35" s="207" t="e">
        <f t="shared" si="61"/>
        <v>#N/A</v>
      </c>
      <c r="FZ35" s="207" t="e">
        <f t="shared" si="62"/>
        <v>#N/A</v>
      </c>
      <c r="GA35" s="207" t="e">
        <f t="shared" si="63"/>
        <v>#N/A</v>
      </c>
      <c r="GB35" s="207" t="e">
        <f t="shared" si="64"/>
        <v>#N/A</v>
      </c>
      <c r="GC35" s="207" t="e">
        <f t="shared" si="65"/>
        <v>#N/A</v>
      </c>
      <c r="GD35" s="207" t="e">
        <f t="shared" si="66"/>
        <v>#N/A</v>
      </c>
      <c r="GE35" s="207" t="e">
        <f t="shared" si="67"/>
        <v>#N/A</v>
      </c>
      <c r="GF35" s="207" t="e">
        <f t="shared" si="68"/>
        <v>#N/A</v>
      </c>
      <c r="GG35" s="207" t="e">
        <f t="shared" si="69"/>
        <v>#N/A</v>
      </c>
      <c r="GH35" s="207" t="e">
        <f t="shared" si="70"/>
        <v>#N/A</v>
      </c>
      <c r="GI35" s="207" t="e">
        <f t="shared" si="71"/>
        <v>#N/A</v>
      </c>
      <c r="GJ35" s="207" t="e">
        <f t="shared" si="72"/>
        <v>#N/A</v>
      </c>
      <c r="GK35" s="207" t="e">
        <f t="shared" si="73"/>
        <v>#N/A</v>
      </c>
      <c r="GL35" s="207" t="e">
        <f t="shared" si="74"/>
        <v>#N/A</v>
      </c>
      <c r="GM35" s="207" t="e">
        <f t="shared" si="75"/>
        <v>#N/A</v>
      </c>
      <c r="GN35" s="207" t="e">
        <f t="shared" si="76"/>
        <v>#N/A</v>
      </c>
      <c r="GO35" s="207" t="e">
        <f t="shared" si="77"/>
        <v>#N/A</v>
      </c>
      <c r="GP35" s="207" t="e">
        <f t="shared" si="78"/>
        <v>#N/A</v>
      </c>
      <c r="GQ35" s="207" t="e">
        <f t="shared" si="79"/>
        <v>#N/A</v>
      </c>
      <c r="GR35" s="207" t="e">
        <f t="shared" si="80"/>
        <v>#N/A</v>
      </c>
      <c r="GS35" s="207" t="e">
        <f t="shared" si="81"/>
        <v>#N/A</v>
      </c>
      <c r="GT35" s="207" t="e">
        <f t="shared" si="82"/>
        <v>#N/A</v>
      </c>
      <c r="GU35" s="207" t="e">
        <f t="shared" si="83"/>
        <v>#N/A</v>
      </c>
      <c r="GV35" s="207" t="e">
        <f t="shared" si="84"/>
        <v>#N/A</v>
      </c>
      <c r="GW35" s="207" t="e">
        <f t="shared" si="85"/>
        <v>#N/A</v>
      </c>
      <c r="GX35" s="207" t="e">
        <f t="shared" si="86"/>
        <v>#N/A</v>
      </c>
      <c r="GY35" s="207" t="e">
        <f t="shared" si="87"/>
        <v>#N/A</v>
      </c>
      <c r="GZ35" s="207" t="e">
        <f t="shared" si="88"/>
        <v>#N/A</v>
      </c>
      <c r="HA35" s="207" t="e">
        <f t="shared" si="89"/>
        <v>#N/A</v>
      </c>
      <c r="HB35" s="207" t="e">
        <f t="shared" si="90"/>
        <v>#N/A</v>
      </c>
      <c r="HC35" s="207" t="e">
        <f t="shared" si="91"/>
        <v>#N/A</v>
      </c>
      <c r="HD35" s="207" t="e">
        <f t="shared" si="92"/>
        <v>#N/A</v>
      </c>
      <c r="HE35" s="207" t="e">
        <f t="shared" si="93"/>
        <v>#N/A</v>
      </c>
      <c r="HF35" s="207" t="e">
        <f t="shared" si="94"/>
        <v>#N/A</v>
      </c>
      <c r="HG35" s="207" t="e">
        <f t="shared" si="95"/>
        <v>#N/A</v>
      </c>
      <c r="HH35" s="207" t="e">
        <f t="shared" si="96"/>
        <v>#N/A</v>
      </c>
      <c r="HI35" s="207" t="e">
        <f t="shared" si="97"/>
        <v>#N/A</v>
      </c>
      <c r="HJ35" s="207" t="e">
        <f t="shared" si="98"/>
        <v>#N/A</v>
      </c>
      <c r="HK35" s="207" t="e">
        <f t="shared" si="99"/>
        <v>#N/A</v>
      </c>
      <c r="HL35" s="207" t="e">
        <f t="shared" si="100"/>
        <v>#N/A</v>
      </c>
      <c r="HM35" s="207" t="e">
        <f t="shared" si="101"/>
        <v>#N/A</v>
      </c>
      <c r="HN35" s="207" t="e">
        <f t="shared" si="102"/>
        <v>#N/A</v>
      </c>
      <c r="HO35" s="207" t="e">
        <f t="shared" si="103"/>
        <v>#N/A</v>
      </c>
      <c r="HP35" s="207" t="e">
        <f t="shared" si="104"/>
        <v>#N/A</v>
      </c>
      <c r="HQ35" s="207" t="e">
        <f t="shared" si="105"/>
        <v>#N/A</v>
      </c>
      <c r="HR35" s="207" t="e">
        <f t="shared" si="106"/>
        <v>#N/A</v>
      </c>
      <c r="HS35" s="207" t="e">
        <f t="shared" si="107"/>
        <v>#N/A</v>
      </c>
      <c r="HT35" s="207" t="e">
        <f t="shared" si="108"/>
        <v>#N/A</v>
      </c>
      <c r="HU35" s="207" t="e">
        <f t="shared" si="109"/>
        <v>#N/A</v>
      </c>
      <c r="HV35" s="207" t="e">
        <f t="shared" si="110"/>
        <v>#N/A</v>
      </c>
      <c r="HW35" s="207" t="e">
        <f t="shared" si="111"/>
        <v>#N/A</v>
      </c>
      <c r="HX35" s="207" t="e">
        <f t="shared" si="112"/>
        <v>#N/A</v>
      </c>
      <c r="HY35" s="207" t="e">
        <f t="shared" si="113"/>
        <v>#N/A</v>
      </c>
      <c r="HZ35" s="207" t="e">
        <f t="shared" si="114"/>
        <v>#N/A</v>
      </c>
      <c r="IA35" s="207" t="e">
        <f t="shared" si="115"/>
        <v>#N/A</v>
      </c>
      <c r="IB35" s="207" t="e">
        <f t="shared" si="116"/>
        <v>#N/A</v>
      </c>
      <c r="IC35" s="207" t="e">
        <f t="shared" si="117"/>
        <v>#N/A</v>
      </c>
      <c r="ID35" s="207" t="e">
        <f t="shared" si="118"/>
        <v>#N/A</v>
      </c>
      <c r="IE35" s="207" t="e">
        <f t="shared" si="119"/>
        <v>#N/A</v>
      </c>
      <c r="IF35" s="207" t="e">
        <f t="shared" si="120"/>
        <v>#N/A</v>
      </c>
    </row>
    <row r="36" spans="1:240" hidden="1" x14ac:dyDescent="0.25">
      <c r="A36" s="22">
        <v>33</v>
      </c>
      <c r="B36" s="144"/>
      <c r="C36" s="135"/>
      <c r="D36" s="110" t="str">
        <f t="shared" si="10"/>
        <v/>
      </c>
      <c r="E36" s="124"/>
      <c r="F36" s="110" t="str">
        <f t="shared" si="11"/>
        <v/>
      </c>
      <c r="G36" s="135"/>
      <c r="H36" s="145"/>
      <c r="I36" s="119" t="str">
        <f t="shared" si="12"/>
        <v/>
      </c>
      <c r="J36" s="23" t="str">
        <f t="shared" si="13"/>
        <v/>
      </c>
      <c r="K36" s="24" t="str">
        <f t="shared" si="14"/>
        <v/>
      </c>
      <c r="L36" s="25" t="str">
        <f>IF(J36="","",IF(OR($J36&lt;Skew!$B$1,$J36=Skew!$B$1),IF($J36&gt;Skew!$C$1,Skew!$A$1,IF($J36&gt;Skew!$C$2,Skew!$A$2,IF($J36&gt;Skew!$C$3,Skew!$A$3,IF($J36&gt;Skew!$C$4,Skew!$A$4,IF($J36&gt;Skew!$C$5,Skew!$A$5,IF($J36&gt;Skew!$C$6,Skew!$A$6,IF($J36&gt;Skew!$C$7,Skew!$A$7,IF($J36&gt;Skew!$C$8,Skew!$A$8,IF($J36&gt;Skew!$C$9,Skew!$A$9,IF($J36&gt;Skew!$C$10,Skew!$A$10,IF($J36&gt;Skew!$C$11,Skew!$A$11,IF($J36&gt;Skew!$C$12,Skew!$A$12,IF($J36&gt;Skew!$C$13,Skew!$A$13,IF($J36&gt;Skew!$C$14,Skew!$A$14,Skew!$A$15)
)))))))))))))))</f>
        <v/>
      </c>
      <c r="M36" s="24" t="str">
        <f>IF(J36="","",MATCH(L36,Skew!$A$1:$A$15,0))</f>
        <v/>
      </c>
      <c r="N36" s="24" t="str">
        <f t="shared" si="0"/>
        <v/>
      </c>
      <c r="O36" s="26"/>
      <c r="P36" s="24" t="str">
        <f>IF(OR(J36="",O36=""),"",MATCH(O36,Confidence!$A$1:$A$10,0))</f>
        <v/>
      </c>
      <c r="Q36" s="27" t="str">
        <f t="shared" si="1"/>
        <v/>
      </c>
      <c r="R36" s="27" t="str">
        <f t="shared" si="2"/>
        <v/>
      </c>
      <c r="S36" s="24"/>
      <c r="T36" s="111" t="str">
        <f t="shared" si="3"/>
        <v/>
      </c>
      <c r="U36" s="111" t="str">
        <f t="shared" si="4"/>
        <v/>
      </c>
      <c r="V36" s="39" t="str">
        <f t="shared" si="5"/>
        <v/>
      </c>
      <c r="W36" s="124"/>
      <c r="X36" s="218" t="str">
        <f>IF(AND(D36&gt;0,E36&gt;0,F36&gt;0,Q36&gt;0,R36&gt;0,W36&gt;0,NOT(O36="")),ABS(VLOOKUP($W$1,VLookups!$A$28:$B$29,2,FALSE)-_xlfn.BETA.DIST(W36,IF(K36="L",R36,Q36),IF(K36="L",Q36,R36),TRUE,D36,F36)),"")</f>
        <v/>
      </c>
      <c r="Y36" s="121" t="str">
        <f>IF(OR($Q36="",$R36=""),"",_xlfn.BETA.INV(ABS(VLOOKUP($W$1,VLookups!$A$28:$B$29,2,FALSE)-Y$3),IF($K36="L",$R36,$Q36),IF($K36="L",$Q36,$R36),$D36,$F36))</f>
        <v/>
      </c>
      <c r="Z36" s="122" t="str">
        <f>IF(OR($Q36="",$R36=""),"",_xlfn.BETA.INV(ABS(VLOOKUP($W$1,VLookups!$A$28:$B$29,2,FALSE)-Z$3),IF($K36="L",$R36,$Q36),IF($K36="L",$Q36,$R36),$D36,$F36))</f>
        <v/>
      </c>
      <c r="AA36" s="121" t="str">
        <f>IF(OR($Q36="",$R36=""),"",_xlfn.BETA.INV(ABS(VLOOKUP($W$1,VLookups!$A$28:$B$29,2,FALSE)-AA$3),IF($K36="L",$R36,$Q36),IF($K36="L",$Q36,$R36),$D36,$F36))</f>
        <v/>
      </c>
      <c r="AB36" s="122" t="str">
        <f>IF(OR($Q36="",$R36=""),"",_xlfn.BETA.INV(ABS(VLOOKUP($W$1,VLookups!$A$28:$B$29,2,FALSE)-AB$3),IF($K36="L",$R36,$Q36),IF($K36="L",$Q36,$R36),$D36,$F36))</f>
        <v/>
      </c>
      <c r="AC36" s="121" t="str">
        <f>IF(OR($Q36="",$R36=""),"",_xlfn.BETA.INV(ABS(VLOOKUP($W$1,VLookups!$A$28:$B$29,2,FALSE)-AC$3),IF($K36="L",$R36,$Q36),IF($K36="L",$Q36,$R36),$D36,$F36))</f>
        <v/>
      </c>
      <c r="AD36" s="122" t="str">
        <f>IF(OR($Q36="",$R36=""),"",_xlfn.BETA.INV(ABS(VLOOKUP($W$1,VLookups!$A$28:$B$29,2,FALSE)-AD$3),IF($K36="L",$R36,$Q36),IF($K36="L",$Q36,$R36),$D36,$F36))</f>
        <v/>
      </c>
      <c r="AE36" s="121" t="str">
        <f>IF(OR($Q36="",$R36=""),"",_xlfn.BETA.INV(ABS(VLOOKUP($W$1,VLookups!$A$28:$B$29,2,FALSE)-AE$3),IF($K36="L",$R36,$Q36),IF($K36="L",$Q36,$R36),$D36,$F36))</f>
        <v/>
      </c>
      <c r="AF36" s="122" t="str">
        <f>IF(OR($Q36="",$R36=""),"",_xlfn.BETA.INV(ABS(VLOOKUP($W$1,VLookups!$A$28:$B$29,2,FALSE)-AF$3),IF($K36="L",$R36,$Q36),IF($K36="L",$Q36,$R36),$D36,$F36))</f>
        <v/>
      </c>
      <c r="AG36" s="121" t="str">
        <f>IF(OR($Q36="",$R36=""),"",_xlfn.BETA.INV(ABS(VLOOKUP($W$1,VLookups!$A$28:$B$29,2,FALSE)-AG$3),IF($K36="L",$R36,$Q36),IF($K36="L",$Q36,$R36),$D36,$F36))</f>
        <v/>
      </c>
      <c r="AH36" s="122" t="str">
        <f>IF(OR($Q36="",$R36=""),"",_xlfn.BETA.INV(ABS(VLOOKUP($W$1,VLookups!$A$28:$B$29,2,FALSE)-AH$3),IF($K36="L",$R36,$Q36),IF($K36="L",$Q36,$R36),$D36,$F36))</f>
        <v/>
      </c>
      <c r="AI36" s="121" t="str">
        <f>IF(OR($Q36="",$R36=""),"",_xlfn.BETA.INV(ABS(VLOOKUP($W$1,VLookups!$A$28:$B$29,2,FALSE)-AI$3),IF($K36="L",$R36,$Q36),IF($K36="L",$Q36,$R36),$D36,$F36))</f>
        <v/>
      </c>
      <c r="AJ36" s="122" t="str">
        <f>IF(OR($Q36="",$R36=""),"",_xlfn.BETA.INV(ABS(VLOOKUP($W$1,VLookups!$A$28:$B$29,2,FALSE)-AJ$3),IF($K36="L",$R36,$Q36),IF($K36="L",$Q36,$R36),$D36,$F36))</f>
        <v/>
      </c>
      <c r="AK36" s="17"/>
      <c r="AL36" s="208" t="str">
        <f t="shared" si="15"/>
        <v/>
      </c>
      <c r="AM36" s="206" t="str">
        <f t="shared" si="16"/>
        <v/>
      </c>
      <c r="AN36" s="190" t="str">
        <f t="shared" ref="AN36:CY36" si="181">IF(ISNONTEXT($AL36),AM36+$AL36,"")</f>
        <v/>
      </c>
      <c r="AO36" s="190" t="str">
        <f t="shared" si="181"/>
        <v/>
      </c>
      <c r="AP36" s="190" t="str">
        <f t="shared" si="181"/>
        <v/>
      </c>
      <c r="AQ36" s="190" t="str">
        <f t="shared" si="181"/>
        <v/>
      </c>
      <c r="AR36" s="190" t="str">
        <f t="shared" si="181"/>
        <v/>
      </c>
      <c r="AS36" s="190" t="str">
        <f t="shared" si="181"/>
        <v/>
      </c>
      <c r="AT36" s="190" t="str">
        <f t="shared" si="181"/>
        <v/>
      </c>
      <c r="AU36" s="190" t="str">
        <f t="shared" si="181"/>
        <v/>
      </c>
      <c r="AV36" s="190" t="str">
        <f t="shared" si="181"/>
        <v/>
      </c>
      <c r="AW36" s="190" t="str">
        <f t="shared" si="181"/>
        <v/>
      </c>
      <c r="AX36" s="190" t="str">
        <f t="shared" si="181"/>
        <v/>
      </c>
      <c r="AY36" s="190" t="str">
        <f t="shared" si="181"/>
        <v/>
      </c>
      <c r="AZ36" s="190" t="str">
        <f t="shared" si="181"/>
        <v/>
      </c>
      <c r="BA36" s="190" t="str">
        <f t="shared" si="181"/>
        <v/>
      </c>
      <c r="BB36" s="190" t="str">
        <f t="shared" si="181"/>
        <v/>
      </c>
      <c r="BC36" s="190" t="str">
        <f t="shared" si="181"/>
        <v/>
      </c>
      <c r="BD36" s="190" t="str">
        <f t="shared" si="181"/>
        <v/>
      </c>
      <c r="BE36" s="190" t="str">
        <f t="shared" si="181"/>
        <v/>
      </c>
      <c r="BF36" s="190" t="str">
        <f t="shared" si="181"/>
        <v/>
      </c>
      <c r="BG36" s="190" t="str">
        <f t="shared" si="181"/>
        <v/>
      </c>
      <c r="BH36" s="190" t="str">
        <f t="shared" si="181"/>
        <v/>
      </c>
      <c r="BI36" s="190" t="str">
        <f t="shared" si="181"/>
        <v/>
      </c>
      <c r="BJ36" s="190" t="str">
        <f t="shared" si="181"/>
        <v/>
      </c>
      <c r="BK36" s="190" t="str">
        <f t="shared" si="181"/>
        <v/>
      </c>
      <c r="BL36" s="190" t="str">
        <f t="shared" si="181"/>
        <v/>
      </c>
      <c r="BM36" s="190" t="str">
        <f t="shared" si="181"/>
        <v/>
      </c>
      <c r="BN36" s="190" t="str">
        <f t="shared" si="181"/>
        <v/>
      </c>
      <c r="BO36" s="190" t="str">
        <f t="shared" si="181"/>
        <v/>
      </c>
      <c r="BP36" s="190" t="str">
        <f t="shared" si="181"/>
        <v/>
      </c>
      <c r="BQ36" s="190" t="str">
        <f t="shared" si="181"/>
        <v/>
      </c>
      <c r="BR36" s="190" t="str">
        <f t="shared" si="181"/>
        <v/>
      </c>
      <c r="BS36" s="190" t="str">
        <f t="shared" si="181"/>
        <v/>
      </c>
      <c r="BT36" s="190" t="str">
        <f t="shared" si="181"/>
        <v/>
      </c>
      <c r="BU36" s="190" t="str">
        <f t="shared" si="181"/>
        <v/>
      </c>
      <c r="BV36" s="190" t="str">
        <f t="shared" si="181"/>
        <v/>
      </c>
      <c r="BW36" s="190" t="str">
        <f t="shared" si="181"/>
        <v/>
      </c>
      <c r="BX36" s="190" t="str">
        <f t="shared" si="181"/>
        <v/>
      </c>
      <c r="BY36" s="190" t="str">
        <f t="shared" si="181"/>
        <v/>
      </c>
      <c r="BZ36" s="190" t="str">
        <f t="shared" si="181"/>
        <v/>
      </c>
      <c r="CA36" s="190" t="str">
        <f t="shared" si="181"/>
        <v/>
      </c>
      <c r="CB36" s="190" t="str">
        <f t="shared" si="181"/>
        <v/>
      </c>
      <c r="CC36" s="190" t="str">
        <f t="shared" si="181"/>
        <v/>
      </c>
      <c r="CD36" s="190" t="str">
        <f t="shared" si="181"/>
        <v/>
      </c>
      <c r="CE36" s="190" t="str">
        <f t="shared" si="181"/>
        <v/>
      </c>
      <c r="CF36" s="190" t="str">
        <f t="shared" si="181"/>
        <v/>
      </c>
      <c r="CG36" s="190" t="str">
        <f t="shared" si="181"/>
        <v/>
      </c>
      <c r="CH36" s="190" t="str">
        <f t="shared" si="181"/>
        <v/>
      </c>
      <c r="CI36" s="190" t="str">
        <f t="shared" si="181"/>
        <v/>
      </c>
      <c r="CJ36" s="190" t="str">
        <f t="shared" si="181"/>
        <v/>
      </c>
      <c r="CK36" s="190" t="str">
        <f t="shared" si="181"/>
        <v/>
      </c>
      <c r="CL36" s="190" t="str">
        <f t="shared" si="181"/>
        <v/>
      </c>
      <c r="CM36" s="190" t="str">
        <f t="shared" si="181"/>
        <v/>
      </c>
      <c r="CN36" s="190" t="str">
        <f t="shared" si="181"/>
        <v/>
      </c>
      <c r="CO36" s="190" t="str">
        <f t="shared" si="181"/>
        <v/>
      </c>
      <c r="CP36" s="190" t="str">
        <f t="shared" si="181"/>
        <v/>
      </c>
      <c r="CQ36" s="190" t="str">
        <f t="shared" si="181"/>
        <v/>
      </c>
      <c r="CR36" s="190" t="str">
        <f t="shared" si="181"/>
        <v/>
      </c>
      <c r="CS36" s="190" t="str">
        <f t="shared" si="181"/>
        <v/>
      </c>
      <c r="CT36" s="190" t="str">
        <f t="shared" si="181"/>
        <v/>
      </c>
      <c r="CU36" s="190" t="str">
        <f t="shared" si="181"/>
        <v/>
      </c>
      <c r="CV36" s="190" t="str">
        <f t="shared" si="181"/>
        <v/>
      </c>
      <c r="CW36" s="190" t="str">
        <f t="shared" si="181"/>
        <v/>
      </c>
      <c r="CX36" s="190" t="str">
        <f t="shared" si="181"/>
        <v/>
      </c>
      <c r="CY36" s="190" t="str">
        <f t="shared" si="181"/>
        <v/>
      </c>
      <c r="CZ36" s="190" t="str">
        <f t="shared" ref="CZ36:EH36" si="182">IF(ISNONTEXT($AL36),CY36+$AL36,"")</f>
        <v/>
      </c>
      <c r="DA36" s="190" t="str">
        <f t="shared" si="182"/>
        <v/>
      </c>
      <c r="DB36" s="190" t="str">
        <f t="shared" si="182"/>
        <v/>
      </c>
      <c r="DC36" s="190" t="str">
        <f t="shared" si="182"/>
        <v/>
      </c>
      <c r="DD36" s="190" t="str">
        <f t="shared" si="182"/>
        <v/>
      </c>
      <c r="DE36" s="190" t="str">
        <f t="shared" si="182"/>
        <v/>
      </c>
      <c r="DF36" s="190" t="str">
        <f t="shared" si="182"/>
        <v/>
      </c>
      <c r="DG36" s="190" t="str">
        <f t="shared" si="182"/>
        <v/>
      </c>
      <c r="DH36" s="190" t="str">
        <f t="shared" si="182"/>
        <v/>
      </c>
      <c r="DI36" s="190" t="str">
        <f t="shared" si="182"/>
        <v/>
      </c>
      <c r="DJ36" s="190" t="str">
        <f t="shared" si="182"/>
        <v/>
      </c>
      <c r="DK36" s="190" t="str">
        <f t="shared" si="182"/>
        <v/>
      </c>
      <c r="DL36" s="190" t="str">
        <f t="shared" si="182"/>
        <v/>
      </c>
      <c r="DM36" s="190" t="str">
        <f t="shared" si="182"/>
        <v/>
      </c>
      <c r="DN36" s="190" t="str">
        <f t="shared" si="182"/>
        <v/>
      </c>
      <c r="DO36" s="190" t="str">
        <f t="shared" si="182"/>
        <v/>
      </c>
      <c r="DP36" s="190" t="str">
        <f t="shared" si="182"/>
        <v/>
      </c>
      <c r="DQ36" s="190" t="str">
        <f t="shared" si="182"/>
        <v/>
      </c>
      <c r="DR36" s="190" t="str">
        <f t="shared" si="182"/>
        <v/>
      </c>
      <c r="DS36" s="190" t="str">
        <f t="shared" si="182"/>
        <v/>
      </c>
      <c r="DT36" s="190" t="str">
        <f t="shared" si="182"/>
        <v/>
      </c>
      <c r="DU36" s="190" t="str">
        <f t="shared" si="182"/>
        <v/>
      </c>
      <c r="DV36" s="190" t="str">
        <f t="shared" si="182"/>
        <v/>
      </c>
      <c r="DW36" s="190" t="str">
        <f t="shared" si="182"/>
        <v/>
      </c>
      <c r="DX36" s="190" t="str">
        <f t="shared" si="182"/>
        <v/>
      </c>
      <c r="DY36" s="190" t="str">
        <f t="shared" si="182"/>
        <v/>
      </c>
      <c r="DZ36" s="190" t="str">
        <f t="shared" si="182"/>
        <v/>
      </c>
      <c r="EA36" s="190" t="str">
        <f t="shared" si="182"/>
        <v/>
      </c>
      <c r="EB36" s="190" t="str">
        <f t="shared" si="182"/>
        <v/>
      </c>
      <c r="EC36" s="190" t="str">
        <f t="shared" si="182"/>
        <v/>
      </c>
      <c r="ED36" s="190" t="str">
        <f t="shared" si="182"/>
        <v/>
      </c>
      <c r="EE36" s="190" t="str">
        <f t="shared" si="182"/>
        <v/>
      </c>
      <c r="EF36" s="190" t="str">
        <f t="shared" si="182"/>
        <v/>
      </c>
      <c r="EG36" s="190" t="str">
        <f t="shared" si="182"/>
        <v/>
      </c>
      <c r="EH36" s="190" t="str">
        <f t="shared" si="182"/>
        <v/>
      </c>
      <c r="EI36" s="206" t="str">
        <f t="shared" si="19"/>
        <v/>
      </c>
      <c r="EJ36" s="207" t="e">
        <f t="shared" si="20"/>
        <v>#N/A</v>
      </c>
      <c r="EK36" s="207" t="e">
        <f t="shared" si="21"/>
        <v>#N/A</v>
      </c>
      <c r="EL36" s="207" t="e">
        <f t="shared" si="22"/>
        <v>#N/A</v>
      </c>
      <c r="EM36" s="207" t="e">
        <f t="shared" si="23"/>
        <v>#N/A</v>
      </c>
      <c r="EN36" s="207" t="e">
        <f t="shared" si="24"/>
        <v>#N/A</v>
      </c>
      <c r="EO36" s="207" t="e">
        <f t="shared" si="25"/>
        <v>#N/A</v>
      </c>
      <c r="EP36" s="207" t="e">
        <f t="shared" si="26"/>
        <v>#N/A</v>
      </c>
      <c r="EQ36" s="207" t="e">
        <f t="shared" si="27"/>
        <v>#N/A</v>
      </c>
      <c r="ER36" s="207" t="e">
        <f t="shared" si="28"/>
        <v>#N/A</v>
      </c>
      <c r="ES36" s="207" t="e">
        <f t="shared" si="29"/>
        <v>#N/A</v>
      </c>
      <c r="ET36" s="207" t="e">
        <f t="shared" si="30"/>
        <v>#N/A</v>
      </c>
      <c r="EU36" s="207" t="e">
        <f t="shared" si="31"/>
        <v>#N/A</v>
      </c>
      <c r="EV36" s="207" t="e">
        <f t="shared" si="32"/>
        <v>#N/A</v>
      </c>
      <c r="EW36" s="207" t="e">
        <f t="shared" si="33"/>
        <v>#N/A</v>
      </c>
      <c r="EX36" s="207" t="e">
        <f t="shared" si="34"/>
        <v>#N/A</v>
      </c>
      <c r="EY36" s="207" t="e">
        <f t="shared" si="35"/>
        <v>#N/A</v>
      </c>
      <c r="EZ36" s="207" t="e">
        <f t="shared" si="36"/>
        <v>#N/A</v>
      </c>
      <c r="FA36" s="207" t="e">
        <f t="shared" si="37"/>
        <v>#N/A</v>
      </c>
      <c r="FB36" s="207" t="e">
        <f t="shared" si="38"/>
        <v>#N/A</v>
      </c>
      <c r="FC36" s="207" t="e">
        <f t="shared" si="39"/>
        <v>#N/A</v>
      </c>
      <c r="FD36" s="207" t="e">
        <f t="shared" si="40"/>
        <v>#N/A</v>
      </c>
      <c r="FE36" s="207" t="e">
        <f t="shared" si="41"/>
        <v>#N/A</v>
      </c>
      <c r="FF36" s="207" t="e">
        <f t="shared" si="42"/>
        <v>#N/A</v>
      </c>
      <c r="FG36" s="207" t="e">
        <f t="shared" si="43"/>
        <v>#N/A</v>
      </c>
      <c r="FH36" s="207" t="e">
        <f t="shared" si="44"/>
        <v>#N/A</v>
      </c>
      <c r="FI36" s="207" t="e">
        <f t="shared" si="45"/>
        <v>#N/A</v>
      </c>
      <c r="FJ36" s="207" t="e">
        <f t="shared" si="46"/>
        <v>#N/A</v>
      </c>
      <c r="FK36" s="207" t="e">
        <f t="shared" si="47"/>
        <v>#N/A</v>
      </c>
      <c r="FL36" s="207" t="e">
        <f t="shared" si="48"/>
        <v>#N/A</v>
      </c>
      <c r="FM36" s="207" t="e">
        <f t="shared" si="49"/>
        <v>#N/A</v>
      </c>
      <c r="FN36" s="207" t="e">
        <f t="shared" si="50"/>
        <v>#N/A</v>
      </c>
      <c r="FO36" s="207" t="e">
        <f t="shared" si="51"/>
        <v>#N/A</v>
      </c>
      <c r="FP36" s="207" t="e">
        <f t="shared" si="52"/>
        <v>#N/A</v>
      </c>
      <c r="FQ36" s="207" t="e">
        <f t="shared" si="53"/>
        <v>#N/A</v>
      </c>
      <c r="FR36" s="207" t="e">
        <f t="shared" si="54"/>
        <v>#N/A</v>
      </c>
      <c r="FS36" s="207" t="e">
        <f t="shared" si="55"/>
        <v>#N/A</v>
      </c>
      <c r="FT36" s="207" t="e">
        <f t="shared" si="56"/>
        <v>#N/A</v>
      </c>
      <c r="FU36" s="207" t="e">
        <f t="shared" si="57"/>
        <v>#N/A</v>
      </c>
      <c r="FV36" s="207" t="e">
        <f t="shared" si="58"/>
        <v>#N/A</v>
      </c>
      <c r="FW36" s="207" t="e">
        <f t="shared" si="59"/>
        <v>#N/A</v>
      </c>
      <c r="FX36" s="207" t="e">
        <f t="shared" si="60"/>
        <v>#N/A</v>
      </c>
      <c r="FY36" s="207" t="e">
        <f t="shared" si="61"/>
        <v>#N/A</v>
      </c>
      <c r="FZ36" s="207" t="e">
        <f t="shared" si="62"/>
        <v>#N/A</v>
      </c>
      <c r="GA36" s="207" t="e">
        <f t="shared" si="63"/>
        <v>#N/A</v>
      </c>
      <c r="GB36" s="207" t="e">
        <f t="shared" si="64"/>
        <v>#N/A</v>
      </c>
      <c r="GC36" s="207" t="e">
        <f t="shared" si="65"/>
        <v>#N/A</v>
      </c>
      <c r="GD36" s="207" t="e">
        <f t="shared" si="66"/>
        <v>#N/A</v>
      </c>
      <c r="GE36" s="207" t="e">
        <f t="shared" si="67"/>
        <v>#N/A</v>
      </c>
      <c r="GF36" s="207" t="e">
        <f t="shared" si="68"/>
        <v>#N/A</v>
      </c>
      <c r="GG36" s="207" t="e">
        <f t="shared" si="69"/>
        <v>#N/A</v>
      </c>
      <c r="GH36" s="207" t="e">
        <f t="shared" si="70"/>
        <v>#N/A</v>
      </c>
      <c r="GI36" s="207" t="e">
        <f t="shared" si="71"/>
        <v>#N/A</v>
      </c>
      <c r="GJ36" s="207" t="e">
        <f t="shared" si="72"/>
        <v>#N/A</v>
      </c>
      <c r="GK36" s="207" t="e">
        <f t="shared" si="73"/>
        <v>#N/A</v>
      </c>
      <c r="GL36" s="207" t="e">
        <f t="shared" si="74"/>
        <v>#N/A</v>
      </c>
      <c r="GM36" s="207" t="e">
        <f t="shared" si="75"/>
        <v>#N/A</v>
      </c>
      <c r="GN36" s="207" t="e">
        <f t="shared" si="76"/>
        <v>#N/A</v>
      </c>
      <c r="GO36" s="207" t="e">
        <f t="shared" si="77"/>
        <v>#N/A</v>
      </c>
      <c r="GP36" s="207" t="e">
        <f t="shared" si="78"/>
        <v>#N/A</v>
      </c>
      <c r="GQ36" s="207" t="e">
        <f t="shared" si="79"/>
        <v>#N/A</v>
      </c>
      <c r="GR36" s="207" t="e">
        <f t="shared" si="80"/>
        <v>#N/A</v>
      </c>
      <c r="GS36" s="207" t="e">
        <f t="shared" si="81"/>
        <v>#N/A</v>
      </c>
      <c r="GT36" s="207" t="e">
        <f t="shared" si="82"/>
        <v>#N/A</v>
      </c>
      <c r="GU36" s="207" t="e">
        <f t="shared" si="83"/>
        <v>#N/A</v>
      </c>
      <c r="GV36" s="207" t="e">
        <f t="shared" si="84"/>
        <v>#N/A</v>
      </c>
      <c r="GW36" s="207" t="e">
        <f t="shared" si="85"/>
        <v>#N/A</v>
      </c>
      <c r="GX36" s="207" t="e">
        <f t="shared" si="86"/>
        <v>#N/A</v>
      </c>
      <c r="GY36" s="207" t="e">
        <f t="shared" si="87"/>
        <v>#N/A</v>
      </c>
      <c r="GZ36" s="207" t="e">
        <f t="shared" si="88"/>
        <v>#N/A</v>
      </c>
      <c r="HA36" s="207" t="e">
        <f t="shared" si="89"/>
        <v>#N/A</v>
      </c>
      <c r="HB36" s="207" t="e">
        <f t="shared" si="90"/>
        <v>#N/A</v>
      </c>
      <c r="HC36" s="207" t="e">
        <f t="shared" si="91"/>
        <v>#N/A</v>
      </c>
      <c r="HD36" s="207" t="e">
        <f t="shared" si="92"/>
        <v>#N/A</v>
      </c>
      <c r="HE36" s="207" t="e">
        <f t="shared" si="93"/>
        <v>#N/A</v>
      </c>
      <c r="HF36" s="207" t="e">
        <f t="shared" si="94"/>
        <v>#N/A</v>
      </c>
      <c r="HG36" s="207" t="e">
        <f t="shared" si="95"/>
        <v>#N/A</v>
      </c>
      <c r="HH36" s="207" t="e">
        <f t="shared" si="96"/>
        <v>#N/A</v>
      </c>
      <c r="HI36" s="207" t="e">
        <f t="shared" si="97"/>
        <v>#N/A</v>
      </c>
      <c r="HJ36" s="207" t="e">
        <f t="shared" si="98"/>
        <v>#N/A</v>
      </c>
      <c r="HK36" s="207" t="e">
        <f t="shared" si="99"/>
        <v>#N/A</v>
      </c>
      <c r="HL36" s="207" t="e">
        <f t="shared" si="100"/>
        <v>#N/A</v>
      </c>
      <c r="HM36" s="207" t="e">
        <f t="shared" si="101"/>
        <v>#N/A</v>
      </c>
      <c r="HN36" s="207" t="e">
        <f t="shared" si="102"/>
        <v>#N/A</v>
      </c>
      <c r="HO36" s="207" t="e">
        <f t="shared" si="103"/>
        <v>#N/A</v>
      </c>
      <c r="HP36" s="207" t="e">
        <f t="shared" si="104"/>
        <v>#N/A</v>
      </c>
      <c r="HQ36" s="207" t="e">
        <f t="shared" si="105"/>
        <v>#N/A</v>
      </c>
      <c r="HR36" s="207" t="e">
        <f t="shared" si="106"/>
        <v>#N/A</v>
      </c>
      <c r="HS36" s="207" t="e">
        <f t="shared" si="107"/>
        <v>#N/A</v>
      </c>
      <c r="HT36" s="207" t="e">
        <f t="shared" si="108"/>
        <v>#N/A</v>
      </c>
      <c r="HU36" s="207" t="e">
        <f t="shared" si="109"/>
        <v>#N/A</v>
      </c>
      <c r="HV36" s="207" t="e">
        <f t="shared" si="110"/>
        <v>#N/A</v>
      </c>
      <c r="HW36" s="207" t="e">
        <f t="shared" si="111"/>
        <v>#N/A</v>
      </c>
      <c r="HX36" s="207" t="e">
        <f t="shared" si="112"/>
        <v>#N/A</v>
      </c>
      <c r="HY36" s="207" t="e">
        <f t="shared" si="113"/>
        <v>#N/A</v>
      </c>
      <c r="HZ36" s="207" t="e">
        <f t="shared" si="114"/>
        <v>#N/A</v>
      </c>
      <c r="IA36" s="207" t="e">
        <f t="shared" si="115"/>
        <v>#N/A</v>
      </c>
      <c r="IB36" s="207" t="e">
        <f t="shared" si="116"/>
        <v>#N/A</v>
      </c>
      <c r="IC36" s="207" t="e">
        <f t="shared" si="117"/>
        <v>#N/A</v>
      </c>
      <c r="ID36" s="207" t="e">
        <f t="shared" si="118"/>
        <v>#N/A</v>
      </c>
      <c r="IE36" s="207" t="e">
        <f t="shared" si="119"/>
        <v>#N/A</v>
      </c>
      <c r="IF36" s="207" t="e">
        <f t="shared" si="120"/>
        <v>#N/A</v>
      </c>
    </row>
    <row r="37" spans="1:240" hidden="1" x14ac:dyDescent="0.25">
      <c r="A37" s="22">
        <v>34</v>
      </c>
      <c r="B37" s="144"/>
      <c r="C37" s="135"/>
      <c r="D37" s="110" t="str">
        <f t="shared" si="10"/>
        <v/>
      </c>
      <c r="E37" s="124"/>
      <c r="F37" s="110" t="str">
        <f t="shared" si="11"/>
        <v/>
      </c>
      <c r="G37" s="135"/>
      <c r="H37" s="145"/>
      <c r="I37" s="119" t="str">
        <f t="shared" si="12"/>
        <v/>
      </c>
      <c r="J37" s="23" t="str">
        <f t="shared" si="13"/>
        <v/>
      </c>
      <c r="K37" s="24" t="str">
        <f t="shared" si="14"/>
        <v/>
      </c>
      <c r="L37" s="25" t="str">
        <f>IF(J37="","",IF(OR($J37&lt;Skew!$B$1,$J37=Skew!$B$1),IF($J37&gt;Skew!$C$1,Skew!$A$1,IF($J37&gt;Skew!$C$2,Skew!$A$2,IF($J37&gt;Skew!$C$3,Skew!$A$3,IF($J37&gt;Skew!$C$4,Skew!$A$4,IF($J37&gt;Skew!$C$5,Skew!$A$5,IF($J37&gt;Skew!$C$6,Skew!$A$6,IF($J37&gt;Skew!$C$7,Skew!$A$7,IF($J37&gt;Skew!$C$8,Skew!$A$8,IF($J37&gt;Skew!$C$9,Skew!$A$9,IF($J37&gt;Skew!$C$10,Skew!$A$10,IF($J37&gt;Skew!$C$11,Skew!$A$11,IF($J37&gt;Skew!$C$12,Skew!$A$12,IF($J37&gt;Skew!$C$13,Skew!$A$13,IF($J37&gt;Skew!$C$14,Skew!$A$14,Skew!$A$15)
)))))))))))))))</f>
        <v/>
      </c>
      <c r="M37" s="24" t="str">
        <f>IF(J37="","",MATCH(L37,Skew!$A$1:$A$15,0))</f>
        <v/>
      </c>
      <c r="N37" s="24" t="str">
        <f t="shared" si="0"/>
        <v/>
      </c>
      <c r="O37" s="26"/>
      <c r="P37" s="24" t="str">
        <f>IF(OR(J37="",O37=""),"",MATCH(O37,Confidence!$A$1:$A$10,0))</f>
        <v/>
      </c>
      <c r="Q37" s="27" t="str">
        <f t="shared" si="1"/>
        <v/>
      </c>
      <c r="R37" s="27" t="str">
        <f t="shared" si="2"/>
        <v/>
      </c>
      <c r="S37" s="24"/>
      <c r="T37" s="111" t="str">
        <f t="shared" si="3"/>
        <v/>
      </c>
      <c r="U37" s="111" t="str">
        <f t="shared" si="4"/>
        <v/>
      </c>
      <c r="V37" s="39" t="str">
        <f t="shared" si="5"/>
        <v/>
      </c>
      <c r="W37" s="124"/>
      <c r="X37" s="218" t="str">
        <f>IF(AND(D37&gt;0,E37&gt;0,F37&gt;0,Q37&gt;0,R37&gt;0,W37&gt;0,NOT(O37="")),ABS(VLOOKUP($W$1,VLookups!$A$28:$B$29,2,FALSE)-_xlfn.BETA.DIST(W37,IF(K37="L",R37,Q37),IF(K37="L",Q37,R37),TRUE,D37,F37)),"")</f>
        <v/>
      </c>
      <c r="Y37" s="121" t="str">
        <f>IF(OR($Q37="",$R37=""),"",_xlfn.BETA.INV(ABS(VLOOKUP($W$1,VLookups!$A$28:$B$29,2,FALSE)-Y$3),IF($K37="L",$R37,$Q37),IF($K37="L",$Q37,$R37),$D37,$F37))</f>
        <v/>
      </c>
      <c r="Z37" s="122" t="str">
        <f>IF(OR($Q37="",$R37=""),"",_xlfn.BETA.INV(ABS(VLOOKUP($W$1,VLookups!$A$28:$B$29,2,FALSE)-Z$3),IF($K37="L",$R37,$Q37),IF($K37="L",$Q37,$R37),$D37,$F37))</f>
        <v/>
      </c>
      <c r="AA37" s="121" t="str">
        <f>IF(OR($Q37="",$R37=""),"",_xlfn.BETA.INV(ABS(VLOOKUP($W$1,VLookups!$A$28:$B$29,2,FALSE)-AA$3),IF($K37="L",$R37,$Q37),IF($K37="L",$Q37,$R37),$D37,$F37))</f>
        <v/>
      </c>
      <c r="AB37" s="122" t="str">
        <f>IF(OR($Q37="",$R37=""),"",_xlfn.BETA.INV(ABS(VLOOKUP($W$1,VLookups!$A$28:$B$29,2,FALSE)-AB$3),IF($K37="L",$R37,$Q37),IF($K37="L",$Q37,$R37),$D37,$F37))</f>
        <v/>
      </c>
      <c r="AC37" s="121" t="str">
        <f>IF(OR($Q37="",$R37=""),"",_xlfn.BETA.INV(ABS(VLOOKUP($W$1,VLookups!$A$28:$B$29,2,FALSE)-AC$3),IF($K37="L",$R37,$Q37),IF($K37="L",$Q37,$R37),$D37,$F37))</f>
        <v/>
      </c>
      <c r="AD37" s="122" t="str">
        <f>IF(OR($Q37="",$R37=""),"",_xlfn.BETA.INV(ABS(VLOOKUP($W$1,VLookups!$A$28:$B$29,2,FALSE)-AD$3),IF($K37="L",$R37,$Q37),IF($K37="L",$Q37,$R37),$D37,$F37))</f>
        <v/>
      </c>
      <c r="AE37" s="121" t="str">
        <f>IF(OR($Q37="",$R37=""),"",_xlfn.BETA.INV(ABS(VLOOKUP($W$1,VLookups!$A$28:$B$29,2,FALSE)-AE$3),IF($K37="L",$R37,$Q37),IF($K37="L",$Q37,$R37),$D37,$F37))</f>
        <v/>
      </c>
      <c r="AF37" s="122" t="str">
        <f>IF(OR($Q37="",$R37=""),"",_xlfn.BETA.INV(ABS(VLOOKUP($W$1,VLookups!$A$28:$B$29,2,FALSE)-AF$3),IF($K37="L",$R37,$Q37),IF($K37="L",$Q37,$R37),$D37,$F37))</f>
        <v/>
      </c>
      <c r="AG37" s="121" t="str">
        <f>IF(OR($Q37="",$R37=""),"",_xlfn.BETA.INV(ABS(VLOOKUP($W$1,VLookups!$A$28:$B$29,2,FALSE)-AG$3),IF($K37="L",$R37,$Q37),IF($K37="L",$Q37,$R37),$D37,$F37))</f>
        <v/>
      </c>
      <c r="AH37" s="122" t="str">
        <f>IF(OR($Q37="",$R37=""),"",_xlfn.BETA.INV(ABS(VLOOKUP($W$1,VLookups!$A$28:$B$29,2,FALSE)-AH$3),IF($K37="L",$R37,$Q37),IF($K37="L",$Q37,$R37),$D37,$F37))</f>
        <v/>
      </c>
      <c r="AI37" s="121" t="str">
        <f>IF(OR($Q37="",$R37=""),"",_xlfn.BETA.INV(ABS(VLOOKUP($W$1,VLookups!$A$28:$B$29,2,FALSE)-AI$3),IF($K37="L",$R37,$Q37),IF($K37="L",$Q37,$R37),$D37,$F37))</f>
        <v/>
      </c>
      <c r="AJ37" s="122" t="str">
        <f>IF(OR($Q37="",$R37=""),"",_xlfn.BETA.INV(ABS(VLOOKUP($W$1,VLookups!$A$28:$B$29,2,FALSE)-AJ$3),IF($K37="L",$R37,$Q37),IF($K37="L",$Q37,$R37),$D37,$F37))</f>
        <v/>
      </c>
      <c r="AK37" s="17"/>
      <c r="AL37" s="208" t="str">
        <f t="shared" si="15"/>
        <v/>
      </c>
      <c r="AM37" s="206" t="str">
        <f t="shared" si="16"/>
        <v/>
      </c>
      <c r="AN37" s="190" t="str">
        <f t="shared" ref="AN37:CY37" si="183">IF(ISNONTEXT($AL37),AM37+$AL37,"")</f>
        <v/>
      </c>
      <c r="AO37" s="190" t="str">
        <f t="shared" si="183"/>
        <v/>
      </c>
      <c r="AP37" s="190" t="str">
        <f t="shared" si="183"/>
        <v/>
      </c>
      <c r="AQ37" s="190" t="str">
        <f t="shared" si="183"/>
        <v/>
      </c>
      <c r="AR37" s="190" t="str">
        <f t="shared" si="183"/>
        <v/>
      </c>
      <c r="AS37" s="190" t="str">
        <f t="shared" si="183"/>
        <v/>
      </c>
      <c r="AT37" s="190" t="str">
        <f t="shared" si="183"/>
        <v/>
      </c>
      <c r="AU37" s="190" t="str">
        <f t="shared" si="183"/>
        <v/>
      </c>
      <c r="AV37" s="190" t="str">
        <f t="shared" si="183"/>
        <v/>
      </c>
      <c r="AW37" s="190" t="str">
        <f t="shared" si="183"/>
        <v/>
      </c>
      <c r="AX37" s="190" t="str">
        <f t="shared" si="183"/>
        <v/>
      </c>
      <c r="AY37" s="190" t="str">
        <f t="shared" si="183"/>
        <v/>
      </c>
      <c r="AZ37" s="190" t="str">
        <f t="shared" si="183"/>
        <v/>
      </c>
      <c r="BA37" s="190" t="str">
        <f t="shared" si="183"/>
        <v/>
      </c>
      <c r="BB37" s="190" t="str">
        <f t="shared" si="183"/>
        <v/>
      </c>
      <c r="BC37" s="190" t="str">
        <f t="shared" si="183"/>
        <v/>
      </c>
      <c r="BD37" s="190" t="str">
        <f t="shared" si="183"/>
        <v/>
      </c>
      <c r="BE37" s="190" t="str">
        <f t="shared" si="183"/>
        <v/>
      </c>
      <c r="BF37" s="190" t="str">
        <f t="shared" si="183"/>
        <v/>
      </c>
      <c r="BG37" s="190" t="str">
        <f t="shared" si="183"/>
        <v/>
      </c>
      <c r="BH37" s="190" t="str">
        <f t="shared" si="183"/>
        <v/>
      </c>
      <c r="BI37" s="190" t="str">
        <f t="shared" si="183"/>
        <v/>
      </c>
      <c r="BJ37" s="190" t="str">
        <f t="shared" si="183"/>
        <v/>
      </c>
      <c r="BK37" s="190" t="str">
        <f t="shared" si="183"/>
        <v/>
      </c>
      <c r="BL37" s="190" t="str">
        <f t="shared" si="183"/>
        <v/>
      </c>
      <c r="BM37" s="190" t="str">
        <f t="shared" si="183"/>
        <v/>
      </c>
      <c r="BN37" s="190" t="str">
        <f t="shared" si="183"/>
        <v/>
      </c>
      <c r="BO37" s="190" t="str">
        <f t="shared" si="183"/>
        <v/>
      </c>
      <c r="BP37" s="190" t="str">
        <f t="shared" si="183"/>
        <v/>
      </c>
      <c r="BQ37" s="190" t="str">
        <f t="shared" si="183"/>
        <v/>
      </c>
      <c r="BR37" s="190" t="str">
        <f t="shared" si="183"/>
        <v/>
      </c>
      <c r="BS37" s="190" t="str">
        <f t="shared" si="183"/>
        <v/>
      </c>
      <c r="BT37" s="190" t="str">
        <f t="shared" si="183"/>
        <v/>
      </c>
      <c r="BU37" s="190" t="str">
        <f t="shared" si="183"/>
        <v/>
      </c>
      <c r="BV37" s="190" t="str">
        <f t="shared" si="183"/>
        <v/>
      </c>
      <c r="BW37" s="190" t="str">
        <f t="shared" si="183"/>
        <v/>
      </c>
      <c r="BX37" s="190" t="str">
        <f t="shared" si="183"/>
        <v/>
      </c>
      <c r="BY37" s="190" t="str">
        <f t="shared" si="183"/>
        <v/>
      </c>
      <c r="BZ37" s="190" t="str">
        <f t="shared" si="183"/>
        <v/>
      </c>
      <c r="CA37" s="190" t="str">
        <f t="shared" si="183"/>
        <v/>
      </c>
      <c r="CB37" s="190" t="str">
        <f t="shared" si="183"/>
        <v/>
      </c>
      <c r="CC37" s="190" t="str">
        <f t="shared" si="183"/>
        <v/>
      </c>
      <c r="CD37" s="190" t="str">
        <f t="shared" si="183"/>
        <v/>
      </c>
      <c r="CE37" s="190" t="str">
        <f t="shared" si="183"/>
        <v/>
      </c>
      <c r="CF37" s="190" t="str">
        <f t="shared" si="183"/>
        <v/>
      </c>
      <c r="CG37" s="190" t="str">
        <f t="shared" si="183"/>
        <v/>
      </c>
      <c r="CH37" s="190" t="str">
        <f t="shared" si="183"/>
        <v/>
      </c>
      <c r="CI37" s="190" t="str">
        <f t="shared" si="183"/>
        <v/>
      </c>
      <c r="CJ37" s="190" t="str">
        <f t="shared" si="183"/>
        <v/>
      </c>
      <c r="CK37" s="190" t="str">
        <f t="shared" si="183"/>
        <v/>
      </c>
      <c r="CL37" s="190" t="str">
        <f t="shared" si="183"/>
        <v/>
      </c>
      <c r="CM37" s="190" t="str">
        <f t="shared" si="183"/>
        <v/>
      </c>
      <c r="CN37" s="190" t="str">
        <f t="shared" si="183"/>
        <v/>
      </c>
      <c r="CO37" s="190" t="str">
        <f t="shared" si="183"/>
        <v/>
      </c>
      <c r="CP37" s="190" t="str">
        <f t="shared" si="183"/>
        <v/>
      </c>
      <c r="CQ37" s="190" t="str">
        <f t="shared" si="183"/>
        <v/>
      </c>
      <c r="CR37" s="190" t="str">
        <f t="shared" si="183"/>
        <v/>
      </c>
      <c r="CS37" s="190" t="str">
        <f t="shared" si="183"/>
        <v/>
      </c>
      <c r="CT37" s="190" t="str">
        <f t="shared" si="183"/>
        <v/>
      </c>
      <c r="CU37" s="190" t="str">
        <f t="shared" si="183"/>
        <v/>
      </c>
      <c r="CV37" s="190" t="str">
        <f t="shared" si="183"/>
        <v/>
      </c>
      <c r="CW37" s="190" t="str">
        <f t="shared" si="183"/>
        <v/>
      </c>
      <c r="CX37" s="190" t="str">
        <f t="shared" si="183"/>
        <v/>
      </c>
      <c r="CY37" s="190" t="str">
        <f t="shared" si="183"/>
        <v/>
      </c>
      <c r="CZ37" s="190" t="str">
        <f t="shared" ref="CZ37:EH37" si="184">IF(ISNONTEXT($AL37),CY37+$AL37,"")</f>
        <v/>
      </c>
      <c r="DA37" s="190" t="str">
        <f t="shared" si="184"/>
        <v/>
      </c>
      <c r="DB37" s="190" t="str">
        <f t="shared" si="184"/>
        <v/>
      </c>
      <c r="DC37" s="190" t="str">
        <f t="shared" si="184"/>
        <v/>
      </c>
      <c r="DD37" s="190" t="str">
        <f t="shared" si="184"/>
        <v/>
      </c>
      <c r="DE37" s="190" t="str">
        <f t="shared" si="184"/>
        <v/>
      </c>
      <c r="DF37" s="190" t="str">
        <f t="shared" si="184"/>
        <v/>
      </c>
      <c r="DG37" s="190" t="str">
        <f t="shared" si="184"/>
        <v/>
      </c>
      <c r="DH37" s="190" t="str">
        <f t="shared" si="184"/>
        <v/>
      </c>
      <c r="DI37" s="190" t="str">
        <f t="shared" si="184"/>
        <v/>
      </c>
      <c r="DJ37" s="190" t="str">
        <f t="shared" si="184"/>
        <v/>
      </c>
      <c r="DK37" s="190" t="str">
        <f t="shared" si="184"/>
        <v/>
      </c>
      <c r="DL37" s="190" t="str">
        <f t="shared" si="184"/>
        <v/>
      </c>
      <c r="DM37" s="190" t="str">
        <f t="shared" si="184"/>
        <v/>
      </c>
      <c r="DN37" s="190" t="str">
        <f t="shared" si="184"/>
        <v/>
      </c>
      <c r="DO37" s="190" t="str">
        <f t="shared" si="184"/>
        <v/>
      </c>
      <c r="DP37" s="190" t="str">
        <f t="shared" si="184"/>
        <v/>
      </c>
      <c r="DQ37" s="190" t="str">
        <f t="shared" si="184"/>
        <v/>
      </c>
      <c r="DR37" s="190" t="str">
        <f t="shared" si="184"/>
        <v/>
      </c>
      <c r="DS37" s="190" t="str">
        <f t="shared" si="184"/>
        <v/>
      </c>
      <c r="DT37" s="190" t="str">
        <f t="shared" si="184"/>
        <v/>
      </c>
      <c r="DU37" s="190" t="str">
        <f t="shared" si="184"/>
        <v/>
      </c>
      <c r="DV37" s="190" t="str">
        <f t="shared" si="184"/>
        <v/>
      </c>
      <c r="DW37" s="190" t="str">
        <f t="shared" si="184"/>
        <v/>
      </c>
      <c r="DX37" s="190" t="str">
        <f t="shared" si="184"/>
        <v/>
      </c>
      <c r="DY37" s="190" t="str">
        <f t="shared" si="184"/>
        <v/>
      </c>
      <c r="DZ37" s="190" t="str">
        <f t="shared" si="184"/>
        <v/>
      </c>
      <c r="EA37" s="190" t="str">
        <f t="shared" si="184"/>
        <v/>
      </c>
      <c r="EB37" s="190" t="str">
        <f t="shared" si="184"/>
        <v/>
      </c>
      <c r="EC37" s="190" t="str">
        <f t="shared" si="184"/>
        <v/>
      </c>
      <c r="ED37" s="190" t="str">
        <f t="shared" si="184"/>
        <v/>
      </c>
      <c r="EE37" s="190" t="str">
        <f t="shared" si="184"/>
        <v/>
      </c>
      <c r="EF37" s="190" t="str">
        <f t="shared" si="184"/>
        <v/>
      </c>
      <c r="EG37" s="190" t="str">
        <f t="shared" si="184"/>
        <v/>
      </c>
      <c r="EH37" s="190" t="str">
        <f t="shared" si="184"/>
        <v/>
      </c>
      <c r="EI37" s="206" t="str">
        <f t="shared" si="19"/>
        <v/>
      </c>
      <c r="EJ37" s="207" t="e">
        <f t="shared" si="20"/>
        <v>#N/A</v>
      </c>
      <c r="EK37" s="207" t="e">
        <f t="shared" si="21"/>
        <v>#N/A</v>
      </c>
      <c r="EL37" s="207" t="e">
        <f t="shared" si="22"/>
        <v>#N/A</v>
      </c>
      <c r="EM37" s="207" t="e">
        <f t="shared" si="23"/>
        <v>#N/A</v>
      </c>
      <c r="EN37" s="207" t="e">
        <f t="shared" si="24"/>
        <v>#N/A</v>
      </c>
      <c r="EO37" s="207" t="e">
        <f t="shared" si="25"/>
        <v>#N/A</v>
      </c>
      <c r="EP37" s="207" t="e">
        <f t="shared" si="26"/>
        <v>#N/A</v>
      </c>
      <c r="EQ37" s="207" t="e">
        <f t="shared" si="27"/>
        <v>#N/A</v>
      </c>
      <c r="ER37" s="207" t="e">
        <f t="shared" si="28"/>
        <v>#N/A</v>
      </c>
      <c r="ES37" s="207" t="e">
        <f t="shared" si="29"/>
        <v>#N/A</v>
      </c>
      <c r="ET37" s="207" t="e">
        <f t="shared" si="30"/>
        <v>#N/A</v>
      </c>
      <c r="EU37" s="207" t="e">
        <f t="shared" si="31"/>
        <v>#N/A</v>
      </c>
      <c r="EV37" s="207" t="e">
        <f t="shared" si="32"/>
        <v>#N/A</v>
      </c>
      <c r="EW37" s="207" t="e">
        <f t="shared" si="33"/>
        <v>#N/A</v>
      </c>
      <c r="EX37" s="207" t="e">
        <f t="shared" si="34"/>
        <v>#N/A</v>
      </c>
      <c r="EY37" s="207" t="e">
        <f t="shared" si="35"/>
        <v>#N/A</v>
      </c>
      <c r="EZ37" s="207" t="e">
        <f t="shared" si="36"/>
        <v>#N/A</v>
      </c>
      <c r="FA37" s="207" t="e">
        <f t="shared" si="37"/>
        <v>#N/A</v>
      </c>
      <c r="FB37" s="207" t="e">
        <f t="shared" si="38"/>
        <v>#N/A</v>
      </c>
      <c r="FC37" s="207" t="e">
        <f t="shared" si="39"/>
        <v>#N/A</v>
      </c>
      <c r="FD37" s="207" t="e">
        <f t="shared" si="40"/>
        <v>#N/A</v>
      </c>
      <c r="FE37" s="207" t="e">
        <f t="shared" si="41"/>
        <v>#N/A</v>
      </c>
      <c r="FF37" s="207" t="e">
        <f t="shared" si="42"/>
        <v>#N/A</v>
      </c>
      <c r="FG37" s="207" t="e">
        <f t="shared" si="43"/>
        <v>#N/A</v>
      </c>
      <c r="FH37" s="207" t="e">
        <f t="shared" si="44"/>
        <v>#N/A</v>
      </c>
      <c r="FI37" s="207" t="e">
        <f t="shared" si="45"/>
        <v>#N/A</v>
      </c>
      <c r="FJ37" s="207" t="e">
        <f t="shared" si="46"/>
        <v>#N/A</v>
      </c>
      <c r="FK37" s="207" t="e">
        <f t="shared" si="47"/>
        <v>#N/A</v>
      </c>
      <c r="FL37" s="207" t="e">
        <f t="shared" si="48"/>
        <v>#N/A</v>
      </c>
      <c r="FM37" s="207" t="e">
        <f t="shared" si="49"/>
        <v>#N/A</v>
      </c>
      <c r="FN37" s="207" t="e">
        <f t="shared" si="50"/>
        <v>#N/A</v>
      </c>
      <c r="FO37" s="207" t="e">
        <f t="shared" si="51"/>
        <v>#N/A</v>
      </c>
      <c r="FP37" s="207" t="e">
        <f t="shared" si="52"/>
        <v>#N/A</v>
      </c>
      <c r="FQ37" s="207" t="e">
        <f t="shared" si="53"/>
        <v>#N/A</v>
      </c>
      <c r="FR37" s="207" t="e">
        <f t="shared" si="54"/>
        <v>#N/A</v>
      </c>
      <c r="FS37" s="207" t="e">
        <f t="shared" si="55"/>
        <v>#N/A</v>
      </c>
      <c r="FT37" s="207" t="e">
        <f t="shared" si="56"/>
        <v>#N/A</v>
      </c>
      <c r="FU37" s="207" t="e">
        <f t="shared" si="57"/>
        <v>#N/A</v>
      </c>
      <c r="FV37" s="207" t="e">
        <f t="shared" si="58"/>
        <v>#N/A</v>
      </c>
      <c r="FW37" s="207" t="e">
        <f t="shared" si="59"/>
        <v>#N/A</v>
      </c>
      <c r="FX37" s="207" t="e">
        <f t="shared" si="60"/>
        <v>#N/A</v>
      </c>
      <c r="FY37" s="207" t="e">
        <f t="shared" si="61"/>
        <v>#N/A</v>
      </c>
      <c r="FZ37" s="207" t="e">
        <f t="shared" si="62"/>
        <v>#N/A</v>
      </c>
      <c r="GA37" s="207" t="e">
        <f t="shared" si="63"/>
        <v>#N/A</v>
      </c>
      <c r="GB37" s="207" t="e">
        <f t="shared" si="64"/>
        <v>#N/A</v>
      </c>
      <c r="GC37" s="207" t="e">
        <f t="shared" si="65"/>
        <v>#N/A</v>
      </c>
      <c r="GD37" s="207" t="e">
        <f t="shared" si="66"/>
        <v>#N/A</v>
      </c>
      <c r="GE37" s="207" t="e">
        <f t="shared" si="67"/>
        <v>#N/A</v>
      </c>
      <c r="GF37" s="207" t="e">
        <f t="shared" si="68"/>
        <v>#N/A</v>
      </c>
      <c r="GG37" s="207" t="e">
        <f t="shared" si="69"/>
        <v>#N/A</v>
      </c>
      <c r="GH37" s="207" t="e">
        <f t="shared" si="70"/>
        <v>#N/A</v>
      </c>
      <c r="GI37" s="207" t="e">
        <f t="shared" si="71"/>
        <v>#N/A</v>
      </c>
      <c r="GJ37" s="207" t="e">
        <f t="shared" si="72"/>
        <v>#N/A</v>
      </c>
      <c r="GK37" s="207" t="e">
        <f t="shared" si="73"/>
        <v>#N/A</v>
      </c>
      <c r="GL37" s="207" t="e">
        <f t="shared" si="74"/>
        <v>#N/A</v>
      </c>
      <c r="GM37" s="207" t="e">
        <f t="shared" si="75"/>
        <v>#N/A</v>
      </c>
      <c r="GN37" s="207" t="e">
        <f t="shared" si="76"/>
        <v>#N/A</v>
      </c>
      <c r="GO37" s="207" t="e">
        <f t="shared" si="77"/>
        <v>#N/A</v>
      </c>
      <c r="GP37" s="207" t="e">
        <f t="shared" si="78"/>
        <v>#N/A</v>
      </c>
      <c r="GQ37" s="207" t="e">
        <f t="shared" si="79"/>
        <v>#N/A</v>
      </c>
      <c r="GR37" s="207" t="e">
        <f t="shared" si="80"/>
        <v>#N/A</v>
      </c>
      <c r="GS37" s="207" t="e">
        <f t="shared" si="81"/>
        <v>#N/A</v>
      </c>
      <c r="GT37" s="207" t="e">
        <f t="shared" si="82"/>
        <v>#N/A</v>
      </c>
      <c r="GU37" s="207" t="e">
        <f t="shared" si="83"/>
        <v>#N/A</v>
      </c>
      <c r="GV37" s="207" t="e">
        <f t="shared" si="84"/>
        <v>#N/A</v>
      </c>
      <c r="GW37" s="207" t="e">
        <f t="shared" si="85"/>
        <v>#N/A</v>
      </c>
      <c r="GX37" s="207" t="e">
        <f t="shared" si="86"/>
        <v>#N/A</v>
      </c>
      <c r="GY37" s="207" t="e">
        <f t="shared" si="87"/>
        <v>#N/A</v>
      </c>
      <c r="GZ37" s="207" t="e">
        <f t="shared" si="88"/>
        <v>#N/A</v>
      </c>
      <c r="HA37" s="207" t="e">
        <f t="shared" si="89"/>
        <v>#N/A</v>
      </c>
      <c r="HB37" s="207" t="e">
        <f t="shared" si="90"/>
        <v>#N/A</v>
      </c>
      <c r="HC37" s="207" t="e">
        <f t="shared" si="91"/>
        <v>#N/A</v>
      </c>
      <c r="HD37" s="207" t="e">
        <f t="shared" si="92"/>
        <v>#N/A</v>
      </c>
      <c r="HE37" s="207" t="e">
        <f t="shared" si="93"/>
        <v>#N/A</v>
      </c>
      <c r="HF37" s="207" t="e">
        <f t="shared" si="94"/>
        <v>#N/A</v>
      </c>
      <c r="HG37" s="207" t="e">
        <f t="shared" si="95"/>
        <v>#N/A</v>
      </c>
      <c r="HH37" s="207" t="e">
        <f t="shared" si="96"/>
        <v>#N/A</v>
      </c>
      <c r="HI37" s="207" t="e">
        <f t="shared" si="97"/>
        <v>#N/A</v>
      </c>
      <c r="HJ37" s="207" t="e">
        <f t="shared" si="98"/>
        <v>#N/A</v>
      </c>
      <c r="HK37" s="207" t="e">
        <f t="shared" si="99"/>
        <v>#N/A</v>
      </c>
      <c r="HL37" s="207" t="e">
        <f t="shared" si="100"/>
        <v>#N/A</v>
      </c>
      <c r="HM37" s="207" t="e">
        <f t="shared" si="101"/>
        <v>#N/A</v>
      </c>
      <c r="HN37" s="207" t="e">
        <f t="shared" si="102"/>
        <v>#N/A</v>
      </c>
      <c r="HO37" s="207" t="e">
        <f t="shared" si="103"/>
        <v>#N/A</v>
      </c>
      <c r="HP37" s="207" t="e">
        <f t="shared" si="104"/>
        <v>#N/A</v>
      </c>
      <c r="HQ37" s="207" t="e">
        <f t="shared" si="105"/>
        <v>#N/A</v>
      </c>
      <c r="HR37" s="207" t="e">
        <f t="shared" si="106"/>
        <v>#N/A</v>
      </c>
      <c r="HS37" s="207" t="e">
        <f t="shared" si="107"/>
        <v>#N/A</v>
      </c>
      <c r="HT37" s="207" t="e">
        <f t="shared" si="108"/>
        <v>#N/A</v>
      </c>
      <c r="HU37" s="207" t="e">
        <f t="shared" si="109"/>
        <v>#N/A</v>
      </c>
      <c r="HV37" s="207" t="e">
        <f t="shared" si="110"/>
        <v>#N/A</v>
      </c>
      <c r="HW37" s="207" t="e">
        <f t="shared" si="111"/>
        <v>#N/A</v>
      </c>
      <c r="HX37" s="207" t="e">
        <f t="shared" si="112"/>
        <v>#N/A</v>
      </c>
      <c r="HY37" s="207" t="e">
        <f t="shared" si="113"/>
        <v>#N/A</v>
      </c>
      <c r="HZ37" s="207" t="e">
        <f t="shared" si="114"/>
        <v>#N/A</v>
      </c>
      <c r="IA37" s="207" t="e">
        <f t="shared" si="115"/>
        <v>#N/A</v>
      </c>
      <c r="IB37" s="207" t="e">
        <f t="shared" si="116"/>
        <v>#N/A</v>
      </c>
      <c r="IC37" s="207" t="e">
        <f t="shared" si="117"/>
        <v>#N/A</v>
      </c>
      <c r="ID37" s="207" t="e">
        <f t="shared" si="118"/>
        <v>#N/A</v>
      </c>
      <c r="IE37" s="207" t="e">
        <f t="shared" si="119"/>
        <v>#N/A</v>
      </c>
      <c r="IF37" s="207" t="e">
        <f t="shared" si="120"/>
        <v>#N/A</v>
      </c>
    </row>
    <row r="38" spans="1:240" hidden="1" x14ac:dyDescent="0.25">
      <c r="A38" s="22">
        <v>35</v>
      </c>
      <c r="B38" s="144"/>
      <c r="C38" s="135"/>
      <c r="D38" s="110" t="str">
        <f t="shared" si="10"/>
        <v/>
      </c>
      <c r="E38" s="124"/>
      <c r="F38" s="110" t="str">
        <f t="shared" si="11"/>
        <v/>
      </c>
      <c r="G38" s="135"/>
      <c r="H38" s="145"/>
      <c r="I38" s="119" t="str">
        <f t="shared" si="12"/>
        <v/>
      </c>
      <c r="J38" s="23" t="str">
        <f t="shared" si="13"/>
        <v/>
      </c>
      <c r="K38" s="24" t="str">
        <f t="shared" si="14"/>
        <v/>
      </c>
      <c r="L38" s="25" t="str">
        <f>IF(J38="","",IF(OR($J38&lt;Skew!$B$1,$J38=Skew!$B$1),IF($J38&gt;Skew!$C$1,Skew!$A$1,IF($J38&gt;Skew!$C$2,Skew!$A$2,IF($J38&gt;Skew!$C$3,Skew!$A$3,IF($J38&gt;Skew!$C$4,Skew!$A$4,IF($J38&gt;Skew!$C$5,Skew!$A$5,IF($J38&gt;Skew!$C$6,Skew!$A$6,IF($J38&gt;Skew!$C$7,Skew!$A$7,IF($J38&gt;Skew!$C$8,Skew!$A$8,IF($J38&gt;Skew!$C$9,Skew!$A$9,IF($J38&gt;Skew!$C$10,Skew!$A$10,IF($J38&gt;Skew!$C$11,Skew!$A$11,IF($J38&gt;Skew!$C$12,Skew!$A$12,IF($J38&gt;Skew!$C$13,Skew!$A$13,IF($J38&gt;Skew!$C$14,Skew!$A$14,Skew!$A$15)
)))))))))))))))</f>
        <v/>
      </c>
      <c r="M38" s="24" t="str">
        <f>IF(J38="","",MATCH(L38,Skew!$A$1:$A$15,0))</f>
        <v/>
      </c>
      <c r="N38" s="24" t="str">
        <f t="shared" si="0"/>
        <v/>
      </c>
      <c r="O38" s="26"/>
      <c r="P38" s="24" t="str">
        <f>IF(OR(J38="",O38=""),"",MATCH(O38,Confidence!$A$1:$A$10,0))</f>
        <v/>
      </c>
      <c r="Q38" s="27" t="str">
        <f t="shared" si="1"/>
        <v/>
      </c>
      <c r="R38" s="27" t="str">
        <f t="shared" si="2"/>
        <v/>
      </c>
      <c r="S38" s="24"/>
      <c r="T38" s="111" t="str">
        <f t="shared" si="3"/>
        <v/>
      </c>
      <c r="U38" s="111" t="str">
        <f t="shared" si="4"/>
        <v/>
      </c>
      <c r="V38" s="39" t="str">
        <f t="shared" si="5"/>
        <v/>
      </c>
      <c r="W38" s="124"/>
      <c r="X38" s="218" t="str">
        <f>IF(AND(D38&gt;0,E38&gt;0,F38&gt;0,Q38&gt;0,R38&gt;0,W38&gt;0,NOT(O38="")),ABS(VLOOKUP($W$1,VLookups!$A$28:$B$29,2,FALSE)-_xlfn.BETA.DIST(W38,IF(K38="L",R38,Q38),IF(K38="L",Q38,R38),TRUE,D38,F38)),"")</f>
        <v/>
      </c>
      <c r="Y38" s="121" t="str">
        <f>IF(OR($Q38="",$R38=""),"",_xlfn.BETA.INV(ABS(VLOOKUP($W$1,VLookups!$A$28:$B$29,2,FALSE)-Y$3),IF($K38="L",$R38,$Q38),IF($K38="L",$Q38,$R38),$D38,$F38))</f>
        <v/>
      </c>
      <c r="Z38" s="122" t="str">
        <f>IF(OR($Q38="",$R38=""),"",_xlfn.BETA.INV(ABS(VLOOKUP($W$1,VLookups!$A$28:$B$29,2,FALSE)-Z$3),IF($K38="L",$R38,$Q38),IF($K38="L",$Q38,$R38),$D38,$F38))</f>
        <v/>
      </c>
      <c r="AA38" s="121" t="str">
        <f>IF(OR($Q38="",$R38=""),"",_xlfn.BETA.INV(ABS(VLOOKUP($W$1,VLookups!$A$28:$B$29,2,FALSE)-AA$3),IF($K38="L",$R38,$Q38),IF($K38="L",$Q38,$R38),$D38,$F38))</f>
        <v/>
      </c>
      <c r="AB38" s="122" t="str">
        <f>IF(OR($Q38="",$R38=""),"",_xlfn.BETA.INV(ABS(VLOOKUP($W$1,VLookups!$A$28:$B$29,2,FALSE)-AB$3),IF($K38="L",$R38,$Q38),IF($K38="L",$Q38,$R38),$D38,$F38))</f>
        <v/>
      </c>
      <c r="AC38" s="121" t="str">
        <f>IF(OR($Q38="",$R38=""),"",_xlfn.BETA.INV(ABS(VLOOKUP($W$1,VLookups!$A$28:$B$29,2,FALSE)-AC$3),IF($K38="L",$R38,$Q38),IF($K38="L",$Q38,$R38),$D38,$F38))</f>
        <v/>
      </c>
      <c r="AD38" s="122" t="str">
        <f>IF(OR($Q38="",$R38=""),"",_xlfn.BETA.INV(ABS(VLOOKUP($W$1,VLookups!$A$28:$B$29,2,FALSE)-AD$3),IF($K38="L",$R38,$Q38),IF($K38="L",$Q38,$R38),$D38,$F38))</f>
        <v/>
      </c>
      <c r="AE38" s="121" t="str">
        <f>IF(OR($Q38="",$R38=""),"",_xlfn.BETA.INV(ABS(VLOOKUP($W$1,VLookups!$A$28:$B$29,2,FALSE)-AE$3),IF($K38="L",$R38,$Q38),IF($K38="L",$Q38,$R38),$D38,$F38))</f>
        <v/>
      </c>
      <c r="AF38" s="122" t="str">
        <f>IF(OR($Q38="",$R38=""),"",_xlfn.BETA.INV(ABS(VLOOKUP($W$1,VLookups!$A$28:$B$29,2,FALSE)-AF$3),IF($K38="L",$R38,$Q38),IF($K38="L",$Q38,$R38),$D38,$F38))</f>
        <v/>
      </c>
      <c r="AG38" s="121" t="str">
        <f>IF(OR($Q38="",$R38=""),"",_xlfn.BETA.INV(ABS(VLOOKUP($W$1,VLookups!$A$28:$B$29,2,FALSE)-AG$3),IF($K38="L",$R38,$Q38),IF($K38="L",$Q38,$R38),$D38,$F38))</f>
        <v/>
      </c>
      <c r="AH38" s="122" t="str">
        <f>IF(OR($Q38="",$R38=""),"",_xlfn.BETA.INV(ABS(VLOOKUP($W$1,VLookups!$A$28:$B$29,2,FALSE)-AH$3),IF($K38="L",$R38,$Q38),IF($K38="L",$Q38,$R38),$D38,$F38))</f>
        <v/>
      </c>
      <c r="AI38" s="121" t="str">
        <f>IF(OR($Q38="",$R38=""),"",_xlfn.BETA.INV(ABS(VLOOKUP($W$1,VLookups!$A$28:$B$29,2,FALSE)-AI$3),IF($K38="L",$R38,$Q38),IF($K38="L",$Q38,$R38),$D38,$F38))</f>
        <v/>
      </c>
      <c r="AJ38" s="122" t="str">
        <f>IF(OR($Q38="",$R38=""),"",_xlfn.BETA.INV(ABS(VLOOKUP($W$1,VLookups!$A$28:$B$29,2,FALSE)-AJ$3),IF($K38="L",$R38,$Q38),IF($K38="L",$Q38,$R38),$D38,$F38))</f>
        <v/>
      </c>
      <c r="AK38" s="17"/>
      <c r="AL38" s="208" t="str">
        <f t="shared" si="15"/>
        <v/>
      </c>
      <c r="AM38" s="206" t="str">
        <f t="shared" si="16"/>
        <v/>
      </c>
      <c r="AN38" s="190" t="str">
        <f t="shared" ref="AN38:CY38" si="185">IF(ISNONTEXT($AL38),AM38+$AL38,"")</f>
        <v/>
      </c>
      <c r="AO38" s="190" t="str">
        <f t="shared" si="185"/>
        <v/>
      </c>
      <c r="AP38" s="190" t="str">
        <f t="shared" si="185"/>
        <v/>
      </c>
      <c r="AQ38" s="190" t="str">
        <f t="shared" si="185"/>
        <v/>
      </c>
      <c r="AR38" s="190" t="str">
        <f t="shared" si="185"/>
        <v/>
      </c>
      <c r="AS38" s="190" t="str">
        <f t="shared" si="185"/>
        <v/>
      </c>
      <c r="AT38" s="190" t="str">
        <f t="shared" si="185"/>
        <v/>
      </c>
      <c r="AU38" s="190" t="str">
        <f t="shared" si="185"/>
        <v/>
      </c>
      <c r="AV38" s="190" t="str">
        <f t="shared" si="185"/>
        <v/>
      </c>
      <c r="AW38" s="190" t="str">
        <f t="shared" si="185"/>
        <v/>
      </c>
      <c r="AX38" s="190" t="str">
        <f t="shared" si="185"/>
        <v/>
      </c>
      <c r="AY38" s="190" t="str">
        <f t="shared" si="185"/>
        <v/>
      </c>
      <c r="AZ38" s="190" t="str">
        <f t="shared" si="185"/>
        <v/>
      </c>
      <c r="BA38" s="190" t="str">
        <f t="shared" si="185"/>
        <v/>
      </c>
      <c r="BB38" s="190" t="str">
        <f t="shared" si="185"/>
        <v/>
      </c>
      <c r="BC38" s="190" t="str">
        <f t="shared" si="185"/>
        <v/>
      </c>
      <c r="BD38" s="190" t="str">
        <f t="shared" si="185"/>
        <v/>
      </c>
      <c r="BE38" s="190" t="str">
        <f t="shared" si="185"/>
        <v/>
      </c>
      <c r="BF38" s="190" t="str">
        <f t="shared" si="185"/>
        <v/>
      </c>
      <c r="BG38" s="190" t="str">
        <f t="shared" si="185"/>
        <v/>
      </c>
      <c r="BH38" s="190" t="str">
        <f t="shared" si="185"/>
        <v/>
      </c>
      <c r="BI38" s="190" t="str">
        <f t="shared" si="185"/>
        <v/>
      </c>
      <c r="BJ38" s="190" t="str">
        <f t="shared" si="185"/>
        <v/>
      </c>
      <c r="BK38" s="190" t="str">
        <f t="shared" si="185"/>
        <v/>
      </c>
      <c r="BL38" s="190" t="str">
        <f t="shared" si="185"/>
        <v/>
      </c>
      <c r="BM38" s="190" t="str">
        <f t="shared" si="185"/>
        <v/>
      </c>
      <c r="BN38" s="190" t="str">
        <f t="shared" si="185"/>
        <v/>
      </c>
      <c r="BO38" s="190" t="str">
        <f t="shared" si="185"/>
        <v/>
      </c>
      <c r="BP38" s="190" t="str">
        <f t="shared" si="185"/>
        <v/>
      </c>
      <c r="BQ38" s="190" t="str">
        <f t="shared" si="185"/>
        <v/>
      </c>
      <c r="BR38" s="190" t="str">
        <f t="shared" si="185"/>
        <v/>
      </c>
      <c r="BS38" s="190" t="str">
        <f t="shared" si="185"/>
        <v/>
      </c>
      <c r="BT38" s="190" t="str">
        <f t="shared" si="185"/>
        <v/>
      </c>
      <c r="BU38" s="190" t="str">
        <f t="shared" si="185"/>
        <v/>
      </c>
      <c r="BV38" s="190" t="str">
        <f t="shared" si="185"/>
        <v/>
      </c>
      <c r="BW38" s="190" t="str">
        <f t="shared" si="185"/>
        <v/>
      </c>
      <c r="BX38" s="190" t="str">
        <f t="shared" si="185"/>
        <v/>
      </c>
      <c r="BY38" s="190" t="str">
        <f t="shared" si="185"/>
        <v/>
      </c>
      <c r="BZ38" s="190" t="str">
        <f t="shared" si="185"/>
        <v/>
      </c>
      <c r="CA38" s="190" t="str">
        <f t="shared" si="185"/>
        <v/>
      </c>
      <c r="CB38" s="190" t="str">
        <f t="shared" si="185"/>
        <v/>
      </c>
      <c r="CC38" s="190" t="str">
        <f t="shared" si="185"/>
        <v/>
      </c>
      <c r="CD38" s="190" t="str">
        <f t="shared" si="185"/>
        <v/>
      </c>
      <c r="CE38" s="190" t="str">
        <f t="shared" si="185"/>
        <v/>
      </c>
      <c r="CF38" s="190" t="str">
        <f t="shared" si="185"/>
        <v/>
      </c>
      <c r="CG38" s="190" t="str">
        <f t="shared" si="185"/>
        <v/>
      </c>
      <c r="CH38" s="190" t="str">
        <f t="shared" si="185"/>
        <v/>
      </c>
      <c r="CI38" s="190" t="str">
        <f t="shared" si="185"/>
        <v/>
      </c>
      <c r="CJ38" s="190" t="str">
        <f t="shared" si="185"/>
        <v/>
      </c>
      <c r="CK38" s="190" t="str">
        <f t="shared" si="185"/>
        <v/>
      </c>
      <c r="CL38" s="190" t="str">
        <f t="shared" si="185"/>
        <v/>
      </c>
      <c r="CM38" s="190" t="str">
        <f t="shared" si="185"/>
        <v/>
      </c>
      <c r="CN38" s="190" t="str">
        <f t="shared" si="185"/>
        <v/>
      </c>
      <c r="CO38" s="190" t="str">
        <f t="shared" si="185"/>
        <v/>
      </c>
      <c r="CP38" s="190" t="str">
        <f t="shared" si="185"/>
        <v/>
      </c>
      <c r="CQ38" s="190" t="str">
        <f t="shared" si="185"/>
        <v/>
      </c>
      <c r="CR38" s="190" t="str">
        <f t="shared" si="185"/>
        <v/>
      </c>
      <c r="CS38" s="190" t="str">
        <f t="shared" si="185"/>
        <v/>
      </c>
      <c r="CT38" s="190" t="str">
        <f t="shared" si="185"/>
        <v/>
      </c>
      <c r="CU38" s="190" t="str">
        <f t="shared" si="185"/>
        <v/>
      </c>
      <c r="CV38" s="190" t="str">
        <f t="shared" si="185"/>
        <v/>
      </c>
      <c r="CW38" s="190" t="str">
        <f t="shared" si="185"/>
        <v/>
      </c>
      <c r="CX38" s="190" t="str">
        <f t="shared" si="185"/>
        <v/>
      </c>
      <c r="CY38" s="190" t="str">
        <f t="shared" si="185"/>
        <v/>
      </c>
      <c r="CZ38" s="190" t="str">
        <f t="shared" ref="CZ38:EH38" si="186">IF(ISNONTEXT($AL38),CY38+$AL38,"")</f>
        <v/>
      </c>
      <c r="DA38" s="190" t="str">
        <f t="shared" si="186"/>
        <v/>
      </c>
      <c r="DB38" s="190" t="str">
        <f t="shared" si="186"/>
        <v/>
      </c>
      <c r="DC38" s="190" t="str">
        <f t="shared" si="186"/>
        <v/>
      </c>
      <c r="DD38" s="190" t="str">
        <f t="shared" si="186"/>
        <v/>
      </c>
      <c r="DE38" s="190" t="str">
        <f t="shared" si="186"/>
        <v/>
      </c>
      <c r="DF38" s="190" t="str">
        <f t="shared" si="186"/>
        <v/>
      </c>
      <c r="DG38" s="190" t="str">
        <f t="shared" si="186"/>
        <v/>
      </c>
      <c r="DH38" s="190" t="str">
        <f t="shared" si="186"/>
        <v/>
      </c>
      <c r="DI38" s="190" t="str">
        <f t="shared" si="186"/>
        <v/>
      </c>
      <c r="DJ38" s="190" t="str">
        <f t="shared" si="186"/>
        <v/>
      </c>
      <c r="DK38" s="190" t="str">
        <f t="shared" si="186"/>
        <v/>
      </c>
      <c r="DL38" s="190" t="str">
        <f t="shared" si="186"/>
        <v/>
      </c>
      <c r="DM38" s="190" t="str">
        <f t="shared" si="186"/>
        <v/>
      </c>
      <c r="DN38" s="190" t="str">
        <f t="shared" si="186"/>
        <v/>
      </c>
      <c r="DO38" s="190" t="str">
        <f t="shared" si="186"/>
        <v/>
      </c>
      <c r="DP38" s="190" t="str">
        <f t="shared" si="186"/>
        <v/>
      </c>
      <c r="DQ38" s="190" t="str">
        <f t="shared" si="186"/>
        <v/>
      </c>
      <c r="DR38" s="190" t="str">
        <f t="shared" si="186"/>
        <v/>
      </c>
      <c r="DS38" s="190" t="str">
        <f t="shared" si="186"/>
        <v/>
      </c>
      <c r="DT38" s="190" t="str">
        <f t="shared" si="186"/>
        <v/>
      </c>
      <c r="DU38" s="190" t="str">
        <f t="shared" si="186"/>
        <v/>
      </c>
      <c r="DV38" s="190" t="str">
        <f t="shared" si="186"/>
        <v/>
      </c>
      <c r="DW38" s="190" t="str">
        <f t="shared" si="186"/>
        <v/>
      </c>
      <c r="DX38" s="190" t="str">
        <f t="shared" si="186"/>
        <v/>
      </c>
      <c r="DY38" s="190" t="str">
        <f t="shared" si="186"/>
        <v/>
      </c>
      <c r="DZ38" s="190" t="str">
        <f t="shared" si="186"/>
        <v/>
      </c>
      <c r="EA38" s="190" t="str">
        <f t="shared" si="186"/>
        <v/>
      </c>
      <c r="EB38" s="190" t="str">
        <f t="shared" si="186"/>
        <v/>
      </c>
      <c r="EC38" s="190" t="str">
        <f t="shared" si="186"/>
        <v/>
      </c>
      <c r="ED38" s="190" t="str">
        <f t="shared" si="186"/>
        <v/>
      </c>
      <c r="EE38" s="190" t="str">
        <f t="shared" si="186"/>
        <v/>
      </c>
      <c r="EF38" s="190" t="str">
        <f t="shared" si="186"/>
        <v/>
      </c>
      <c r="EG38" s="190" t="str">
        <f t="shared" si="186"/>
        <v/>
      </c>
      <c r="EH38" s="190" t="str">
        <f t="shared" si="186"/>
        <v/>
      </c>
      <c r="EI38" s="206" t="str">
        <f t="shared" si="19"/>
        <v/>
      </c>
      <c r="EJ38" s="207" t="e">
        <f t="shared" si="20"/>
        <v>#N/A</v>
      </c>
      <c r="EK38" s="207" t="e">
        <f t="shared" si="21"/>
        <v>#N/A</v>
      </c>
      <c r="EL38" s="207" t="e">
        <f t="shared" si="22"/>
        <v>#N/A</v>
      </c>
      <c r="EM38" s="207" t="e">
        <f t="shared" si="23"/>
        <v>#N/A</v>
      </c>
      <c r="EN38" s="207" t="e">
        <f t="shared" si="24"/>
        <v>#N/A</v>
      </c>
      <c r="EO38" s="207" t="e">
        <f t="shared" si="25"/>
        <v>#N/A</v>
      </c>
      <c r="EP38" s="207" t="e">
        <f t="shared" si="26"/>
        <v>#N/A</v>
      </c>
      <c r="EQ38" s="207" t="e">
        <f t="shared" si="27"/>
        <v>#N/A</v>
      </c>
      <c r="ER38" s="207" t="e">
        <f t="shared" si="28"/>
        <v>#N/A</v>
      </c>
      <c r="ES38" s="207" t="e">
        <f t="shared" si="29"/>
        <v>#N/A</v>
      </c>
      <c r="ET38" s="207" t="e">
        <f t="shared" si="30"/>
        <v>#N/A</v>
      </c>
      <c r="EU38" s="207" t="e">
        <f t="shared" si="31"/>
        <v>#N/A</v>
      </c>
      <c r="EV38" s="207" t="e">
        <f t="shared" si="32"/>
        <v>#N/A</v>
      </c>
      <c r="EW38" s="207" t="e">
        <f t="shared" si="33"/>
        <v>#N/A</v>
      </c>
      <c r="EX38" s="207" t="e">
        <f t="shared" si="34"/>
        <v>#N/A</v>
      </c>
      <c r="EY38" s="207" t="e">
        <f t="shared" si="35"/>
        <v>#N/A</v>
      </c>
      <c r="EZ38" s="207" t="e">
        <f t="shared" si="36"/>
        <v>#N/A</v>
      </c>
      <c r="FA38" s="207" t="e">
        <f t="shared" si="37"/>
        <v>#N/A</v>
      </c>
      <c r="FB38" s="207" t="e">
        <f t="shared" si="38"/>
        <v>#N/A</v>
      </c>
      <c r="FC38" s="207" t="e">
        <f t="shared" si="39"/>
        <v>#N/A</v>
      </c>
      <c r="FD38" s="207" t="e">
        <f t="shared" si="40"/>
        <v>#N/A</v>
      </c>
      <c r="FE38" s="207" t="e">
        <f t="shared" si="41"/>
        <v>#N/A</v>
      </c>
      <c r="FF38" s="207" t="e">
        <f t="shared" si="42"/>
        <v>#N/A</v>
      </c>
      <c r="FG38" s="207" t="e">
        <f t="shared" si="43"/>
        <v>#N/A</v>
      </c>
      <c r="FH38" s="207" t="e">
        <f t="shared" si="44"/>
        <v>#N/A</v>
      </c>
      <c r="FI38" s="207" t="e">
        <f t="shared" si="45"/>
        <v>#N/A</v>
      </c>
      <c r="FJ38" s="207" t="e">
        <f t="shared" si="46"/>
        <v>#N/A</v>
      </c>
      <c r="FK38" s="207" t="e">
        <f t="shared" si="47"/>
        <v>#N/A</v>
      </c>
      <c r="FL38" s="207" t="e">
        <f t="shared" si="48"/>
        <v>#N/A</v>
      </c>
      <c r="FM38" s="207" t="e">
        <f t="shared" si="49"/>
        <v>#N/A</v>
      </c>
      <c r="FN38" s="207" t="e">
        <f t="shared" si="50"/>
        <v>#N/A</v>
      </c>
      <c r="FO38" s="207" t="e">
        <f t="shared" si="51"/>
        <v>#N/A</v>
      </c>
      <c r="FP38" s="207" t="e">
        <f t="shared" si="52"/>
        <v>#N/A</v>
      </c>
      <c r="FQ38" s="207" t="e">
        <f t="shared" si="53"/>
        <v>#N/A</v>
      </c>
      <c r="FR38" s="207" t="e">
        <f t="shared" si="54"/>
        <v>#N/A</v>
      </c>
      <c r="FS38" s="207" t="e">
        <f t="shared" si="55"/>
        <v>#N/A</v>
      </c>
      <c r="FT38" s="207" t="e">
        <f t="shared" si="56"/>
        <v>#N/A</v>
      </c>
      <c r="FU38" s="207" t="e">
        <f t="shared" si="57"/>
        <v>#N/A</v>
      </c>
      <c r="FV38" s="207" t="e">
        <f t="shared" si="58"/>
        <v>#N/A</v>
      </c>
      <c r="FW38" s="207" t="e">
        <f t="shared" si="59"/>
        <v>#N/A</v>
      </c>
      <c r="FX38" s="207" t="e">
        <f t="shared" si="60"/>
        <v>#N/A</v>
      </c>
      <c r="FY38" s="207" t="e">
        <f t="shared" si="61"/>
        <v>#N/A</v>
      </c>
      <c r="FZ38" s="207" t="e">
        <f t="shared" si="62"/>
        <v>#N/A</v>
      </c>
      <c r="GA38" s="207" t="e">
        <f t="shared" si="63"/>
        <v>#N/A</v>
      </c>
      <c r="GB38" s="207" t="e">
        <f t="shared" si="64"/>
        <v>#N/A</v>
      </c>
      <c r="GC38" s="207" t="e">
        <f t="shared" si="65"/>
        <v>#N/A</v>
      </c>
      <c r="GD38" s="207" t="e">
        <f t="shared" si="66"/>
        <v>#N/A</v>
      </c>
      <c r="GE38" s="207" t="e">
        <f t="shared" si="67"/>
        <v>#N/A</v>
      </c>
      <c r="GF38" s="207" t="e">
        <f t="shared" si="68"/>
        <v>#N/A</v>
      </c>
      <c r="GG38" s="207" t="e">
        <f t="shared" si="69"/>
        <v>#N/A</v>
      </c>
      <c r="GH38" s="207" t="e">
        <f t="shared" si="70"/>
        <v>#N/A</v>
      </c>
      <c r="GI38" s="207" t="e">
        <f t="shared" si="71"/>
        <v>#N/A</v>
      </c>
      <c r="GJ38" s="207" t="e">
        <f t="shared" si="72"/>
        <v>#N/A</v>
      </c>
      <c r="GK38" s="207" t="e">
        <f t="shared" si="73"/>
        <v>#N/A</v>
      </c>
      <c r="GL38" s="207" t="e">
        <f t="shared" si="74"/>
        <v>#N/A</v>
      </c>
      <c r="GM38" s="207" t="e">
        <f t="shared" si="75"/>
        <v>#N/A</v>
      </c>
      <c r="GN38" s="207" t="e">
        <f t="shared" si="76"/>
        <v>#N/A</v>
      </c>
      <c r="GO38" s="207" t="e">
        <f t="shared" si="77"/>
        <v>#N/A</v>
      </c>
      <c r="GP38" s="207" t="e">
        <f t="shared" si="78"/>
        <v>#N/A</v>
      </c>
      <c r="GQ38" s="207" t="e">
        <f t="shared" si="79"/>
        <v>#N/A</v>
      </c>
      <c r="GR38" s="207" t="e">
        <f t="shared" si="80"/>
        <v>#N/A</v>
      </c>
      <c r="GS38" s="207" t="e">
        <f t="shared" si="81"/>
        <v>#N/A</v>
      </c>
      <c r="GT38" s="207" t="e">
        <f t="shared" si="82"/>
        <v>#N/A</v>
      </c>
      <c r="GU38" s="207" t="e">
        <f t="shared" si="83"/>
        <v>#N/A</v>
      </c>
      <c r="GV38" s="207" t="e">
        <f t="shared" si="84"/>
        <v>#N/A</v>
      </c>
      <c r="GW38" s="207" t="e">
        <f t="shared" si="85"/>
        <v>#N/A</v>
      </c>
      <c r="GX38" s="207" t="e">
        <f t="shared" si="86"/>
        <v>#N/A</v>
      </c>
      <c r="GY38" s="207" t="e">
        <f t="shared" si="87"/>
        <v>#N/A</v>
      </c>
      <c r="GZ38" s="207" t="e">
        <f t="shared" si="88"/>
        <v>#N/A</v>
      </c>
      <c r="HA38" s="207" t="e">
        <f t="shared" si="89"/>
        <v>#N/A</v>
      </c>
      <c r="HB38" s="207" t="e">
        <f t="shared" si="90"/>
        <v>#N/A</v>
      </c>
      <c r="HC38" s="207" t="e">
        <f t="shared" si="91"/>
        <v>#N/A</v>
      </c>
      <c r="HD38" s="207" t="e">
        <f t="shared" si="92"/>
        <v>#N/A</v>
      </c>
      <c r="HE38" s="207" t="e">
        <f t="shared" si="93"/>
        <v>#N/A</v>
      </c>
      <c r="HF38" s="207" t="e">
        <f t="shared" si="94"/>
        <v>#N/A</v>
      </c>
      <c r="HG38" s="207" t="e">
        <f t="shared" si="95"/>
        <v>#N/A</v>
      </c>
      <c r="HH38" s="207" t="e">
        <f t="shared" si="96"/>
        <v>#N/A</v>
      </c>
      <c r="HI38" s="207" t="e">
        <f t="shared" si="97"/>
        <v>#N/A</v>
      </c>
      <c r="HJ38" s="207" t="e">
        <f t="shared" si="98"/>
        <v>#N/A</v>
      </c>
      <c r="HK38" s="207" t="e">
        <f t="shared" si="99"/>
        <v>#N/A</v>
      </c>
      <c r="HL38" s="207" t="e">
        <f t="shared" si="100"/>
        <v>#N/A</v>
      </c>
      <c r="HM38" s="207" t="e">
        <f t="shared" si="101"/>
        <v>#N/A</v>
      </c>
      <c r="HN38" s="207" t="e">
        <f t="shared" si="102"/>
        <v>#N/A</v>
      </c>
      <c r="HO38" s="207" t="e">
        <f t="shared" si="103"/>
        <v>#N/A</v>
      </c>
      <c r="HP38" s="207" t="e">
        <f t="shared" si="104"/>
        <v>#N/A</v>
      </c>
      <c r="HQ38" s="207" t="e">
        <f t="shared" si="105"/>
        <v>#N/A</v>
      </c>
      <c r="HR38" s="207" t="e">
        <f t="shared" si="106"/>
        <v>#N/A</v>
      </c>
      <c r="HS38" s="207" t="e">
        <f t="shared" si="107"/>
        <v>#N/A</v>
      </c>
      <c r="HT38" s="207" t="e">
        <f t="shared" si="108"/>
        <v>#N/A</v>
      </c>
      <c r="HU38" s="207" t="e">
        <f t="shared" si="109"/>
        <v>#N/A</v>
      </c>
      <c r="HV38" s="207" t="e">
        <f t="shared" si="110"/>
        <v>#N/A</v>
      </c>
      <c r="HW38" s="207" t="e">
        <f t="shared" si="111"/>
        <v>#N/A</v>
      </c>
      <c r="HX38" s="207" t="e">
        <f t="shared" si="112"/>
        <v>#N/A</v>
      </c>
      <c r="HY38" s="207" t="e">
        <f t="shared" si="113"/>
        <v>#N/A</v>
      </c>
      <c r="HZ38" s="207" t="e">
        <f t="shared" si="114"/>
        <v>#N/A</v>
      </c>
      <c r="IA38" s="207" t="e">
        <f t="shared" si="115"/>
        <v>#N/A</v>
      </c>
      <c r="IB38" s="207" t="e">
        <f t="shared" si="116"/>
        <v>#N/A</v>
      </c>
      <c r="IC38" s="207" t="e">
        <f t="shared" si="117"/>
        <v>#N/A</v>
      </c>
      <c r="ID38" s="207" t="e">
        <f t="shared" si="118"/>
        <v>#N/A</v>
      </c>
      <c r="IE38" s="207" t="e">
        <f t="shared" si="119"/>
        <v>#N/A</v>
      </c>
      <c r="IF38" s="207" t="e">
        <f t="shared" si="120"/>
        <v>#N/A</v>
      </c>
    </row>
    <row r="39" spans="1:240" hidden="1" x14ac:dyDescent="0.25">
      <c r="A39" s="22">
        <v>36</v>
      </c>
      <c r="B39" s="144"/>
      <c r="C39" s="135"/>
      <c r="D39" s="110" t="str">
        <f t="shared" si="10"/>
        <v/>
      </c>
      <c r="E39" s="124"/>
      <c r="F39" s="110" t="str">
        <f t="shared" si="11"/>
        <v/>
      </c>
      <c r="G39" s="135"/>
      <c r="H39" s="145"/>
      <c r="I39" s="119" t="str">
        <f t="shared" si="12"/>
        <v/>
      </c>
      <c r="J39" s="23" t="str">
        <f t="shared" si="13"/>
        <v/>
      </c>
      <c r="K39" s="24" t="str">
        <f t="shared" si="14"/>
        <v/>
      </c>
      <c r="L39" s="25" t="str">
        <f>IF(J39="","",IF(OR($J39&lt;Skew!$B$1,$J39=Skew!$B$1),IF($J39&gt;Skew!$C$1,Skew!$A$1,IF($J39&gt;Skew!$C$2,Skew!$A$2,IF($J39&gt;Skew!$C$3,Skew!$A$3,IF($J39&gt;Skew!$C$4,Skew!$A$4,IF($J39&gt;Skew!$C$5,Skew!$A$5,IF($J39&gt;Skew!$C$6,Skew!$A$6,IF($J39&gt;Skew!$C$7,Skew!$A$7,IF($J39&gt;Skew!$C$8,Skew!$A$8,IF($J39&gt;Skew!$C$9,Skew!$A$9,IF($J39&gt;Skew!$C$10,Skew!$A$10,IF($J39&gt;Skew!$C$11,Skew!$A$11,IF($J39&gt;Skew!$C$12,Skew!$A$12,IF($J39&gt;Skew!$C$13,Skew!$A$13,IF($J39&gt;Skew!$C$14,Skew!$A$14,Skew!$A$15)
)))))))))))))))</f>
        <v/>
      </c>
      <c r="M39" s="24" t="str">
        <f>IF(J39="","",MATCH(L39,Skew!$A$1:$A$15,0))</f>
        <v/>
      </c>
      <c r="N39" s="24" t="str">
        <f t="shared" si="0"/>
        <v/>
      </c>
      <c r="O39" s="26"/>
      <c r="P39" s="24" t="str">
        <f>IF(OR(J39="",O39=""),"",MATCH(O39,Confidence!$A$1:$A$10,0))</f>
        <v/>
      </c>
      <c r="Q39" s="27" t="str">
        <f t="shared" si="1"/>
        <v/>
      </c>
      <c r="R39" s="27" t="str">
        <f t="shared" si="2"/>
        <v/>
      </c>
      <c r="S39" s="24"/>
      <c r="T39" s="111" t="str">
        <f t="shared" si="3"/>
        <v/>
      </c>
      <c r="U39" s="111" t="str">
        <f t="shared" si="4"/>
        <v/>
      </c>
      <c r="V39" s="39" t="str">
        <f t="shared" si="5"/>
        <v/>
      </c>
      <c r="W39" s="124"/>
      <c r="X39" s="218" t="str">
        <f>IF(AND(D39&gt;0,E39&gt;0,F39&gt;0,Q39&gt;0,R39&gt;0,W39&gt;0,NOT(O39="")),ABS(VLOOKUP($W$1,VLookups!$A$28:$B$29,2,FALSE)-_xlfn.BETA.DIST(W39,IF(K39="L",R39,Q39),IF(K39="L",Q39,R39),TRUE,D39,F39)),"")</f>
        <v/>
      </c>
      <c r="Y39" s="121" t="str">
        <f>IF(OR($Q39="",$R39=""),"",_xlfn.BETA.INV(ABS(VLOOKUP($W$1,VLookups!$A$28:$B$29,2,FALSE)-Y$3),IF($K39="L",$R39,$Q39),IF($K39="L",$Q39,$R39),$D39,$F39))</f>
        <v/>
      </c>
      <c r="Z39" s="122" t="str">
        <f>IF(OR($Q39="",$R39=""),"",_xlfn.BETA.INV(ABS(VLOOKUP($W$1,VLookups!$A$28:$B$29,2,FALSE)-Z$3),IF($K39="L",$R39,$Q39),IF($K39="L",$Q39,$R39),$D39,$F39))</f>
        <v/>
      </c>
      <c r="AA39" s="121" t="str">
        <f>IF(OR($Q39="",$R39=""),"",_xlfn.BETA.INV(ABS(VLOOKUP($W$1,VLookups!$A$28:$B$29,2,FALSE)-AA$3),IF($K39="L",$R39,$Q39),IF($K39="L",$Q39,$R39),$D39,$F39))</f>
        <v/>
      </c>
      <c r="AB39" s="122" t="str">
        <f>IF(OR($Q39="",$R39=""),"",_xlfn.BETA.INV(ABS(VLOOKUP($W$1,VLookups!$A$28:$B$29,2,FALSE)-AB$3),IF($K39="L",$R39,$Q39),IF($K39="L",$Q39,$R39),$D39,$F39))</f>
        <v/>
      </c>
      <c r="AC39" s="121" t="str">
        <f>IF(OR($Q39="",$R39=""),"",_xlfn.BETA.INV(ABS(VLOOKUP($W$1,VLookups!$A$28:$B$29,2,FALSE)-AC$3),IF($K39="L",$R39,$Q39),IF($K39="L",$Q39,$R39),$D39,$F39))</f>
        <v/>
      </c>
      <c r="AD39" s="122" t="str">
        <f>IF(OR($Q39="",$R39=""),"",_xlfn.BETA.INV(ABS(VLOOKUP($W$1,VLookups!$A$28:$B$29,2,FALSE)-AD$3),IF($K39="L",$R39,$Q39),IF($K39="L",$Q39,$R39),$D39,$F39))</f>
        <v/>
      </c>
      <c r="AE39" s="121" t="str">
        <f>IF(OR($Q39="",$R39=""),"",_xlfn.BETA.INV(ABS(VLOOKUP($W$1,VLookups!$A$28:$B$29,2,FALSE)-AE$3),IF($K39="L",$R39,$Q39),IF($K39="L",$Q39,$R39),$D39,$F39))</f>
        <v/>
      </c>
      <c r="AF39" s="122" t="str">
        <f>IF(OR($Q39="",$R39=""),"",_xlfn.BETA.INV(ABS(VLOOKUP($W$1,VLookups!$A$28:$B$29,2,FALSE)-AF$3),IF($K39="L",$R39,$Q39),IF($K39="L",$Q39,$R39),$D39,$F39))</f>
        <v/>
      </c>
      <c r="AG39" s="121" t="str">
        <f>IF(OR($Q39="",$R39=""),"",_xlfn.BETA.INV(ABS(VLOOKUP($W$1,VLookups!$A$28:$B$29,2,FALSE)-AG$3),IF($K39="L",$R39,$Q39),IF($K39="L",$Q39,$R39),$D39,$F39))</f>
        <v/>
      </c>
      <c r="AH39" s="122" t="str">
        <f>IF(OR($Q39="",$R39=""),"",_xlfn.BETA.INV(ABS(VLOOKUP($W$1,VLookups!$A$28:$B$29,2,FALSE)-AH$3),IF($K39="L",$R39,$Q39),IF($K39="L",$Q39,$R39),$D39,$F39))</f>
        <v/>
      </c>
      <c r="AI39" s="121" t="str">
        <f>IF(OR($Q39="",$R39=""),"",_xlfn.BETA.INV(ABS(VLOOKUP($W$1,VLookups!$A$28:$B$29,2,FALSE)-AI$3),IF($K39="L",$R39,$Q39),IF($K39="L",$Q39,$R39),$D39,$F39))</f>
        <v/>
      </c>
      <c r="AJ39" s="122" t="str">
        <f>IF(OR($Q39="",$R39=""),"",_xlfn.BETA.INV(ABS(VLOOKUP($W$1,VLookups!$A$28:$B$29,2,FALSE)-AJ$3),IF($K39="L",$R39,$Q39),IF($K39="L",$Q39,$R39),$D39,$F39))</f>
        <v/>
      </c>
      <c r="AK39" s="17"/>
      <c r="AL39" s="208" t="str">
        <f t="shared" si="15"/>
        <v/>
      </c>
      <c r="AM39" s="206" t="str">
        <f t="shared" si="16"/>
        <v/>
      </c>
      <c r="AN39" s="190" t="str">
        <f t="shared" ref="AN39:CY39" si="187">IF(ISNONTEXT($AL39),AM39+$AL39,"")</f>
        <v/>
      </c>
      <c r="AO39" s="190" t="str">
        <f t="shared" si="187"/>
        <v/>
      </c>
      <c r="AP39" s="190" t="str">
        <f t="shared" si="187"/>
        <v/>
      </c>
      <c r="AQ39" s="190" t="str">
        <f t="shared" si="187"/>
        <v/>
      </c>
      <c r="AR39" s="190" t="str">
        <f t="shared" si="187"/>
        <v/>
      </c>
      <c r="AS39" s="190" t="str">
        <f t="shared" si="187"/>
        <v/>
      </c>
      <c r="AT39" s="190" t="str">
        <f t="shared" si="187"/>
        <v/>
      </c>
      <c r="AU39" s="190" t="str">
        <f t="shared" si="187"/>
        <v/>
      </c>
      <c r="AV39" s="190" t="str">
        <f t="shared" si="187"/>
        <v/>
      </c>
      <c r="AW39" s="190" t="str">
        <f t="shared" si="187"/>
        <v/>
      </c>
      <c r="AX39" s="190" t="str">
        <f t="shared" si="187"/>
        <v/>
      </c>
      <c r="AY39" s="190" t="str">
        <f t="shared" si="187"/>
        <v/>
      </c>
      <c r="AZ39" s="190" t="str">
        <f t="shared" si="187"/>
        <v/>
      </c>
      <c r="BA39" s="190" t="str">
        <f t="shared" si="187"/>
        <v/>
      </c>
      <c r="BB39" s="190" t="str">
        <f t="shared" si="187"/>
        <v/>
      </c>
      <c r="BC39" s="190" t="str">
        <f t="shared" si="187"/>
        <v/>
      </c>
      <c r="BD39" s="190" t="str">
        <f t="shared" si="187"/>
        <v/>
      </c>
      <c r="BE39" s="190" t="str">
        <f t="shared" si="187"/>
        <v/>
      </c>
      <c r="BF39" s="190" t="str">
        <f t="shared" si="187"/>
        <v/>
      </c>
      <c r="BG39" s="190" t="str">
        <f t="shared" si="187"/>
        <v/>
      </c>
      <c r="BH39" s="190" t="str">
        <f t="shared" si="187"/>
        <v/>
      </c>
      <c r="BI39" s="190" t="str">
        <f t="shared" si="187"/>
        <v/>
      </c>
      <c r="BJ39" s="190" t="str">
        <f t="shared" si="187"/>
        <v/>
      </c>
      <c r="BK39" s="190" t="str">
        <f t="shared" si="187"/>
        <v/>
      </c>
      <c r="BL39" s="190" t="str">
        <f t="shared" si="187"/>
        <v/>
      </c>
      <c r="BM39" s="190" t="str">
        <f t="shared" si="187"/>
        <v/>
      </c>
      <c r="BN39" s="190" t="str">
        <f t="shared" si="187"/>
        <v/>
      </c>
      <c r="BO39" s="190" t="str">
        <f t="shared" si="187"/>
        <v/>
      </c>
      <c r="BP39" s="190" t="str">
        <f t="shared" si="187"/>
        <v/>
      </c>
      <c r="BQ39" s="190" t="str">
        <f t="shared" si="187"/>
        <v/>
      </c>
      <c r="BR39" s="190" t="str">
        <f t="shared" si="187"/>
        <v/>
      </c>
      <c r="BS39" s="190" t="str">
        <f t="shared" si="187"/>
        <v/>
      </c>
      <c r="BT39" s="190" t="str">
        <f t="shared" si="187"/>
        <v/>
      </c>
      <c r="BU39" s="190" t="str">
        <f t="shared" si="187"/>
        <v/>
      </c>
      <c r="BV39" s="190" t="str">
        <f t="shared" si="187"/>
        <v/>
      </c>
      <c r="BW39" s="190" t="str">
        <f t="shared" si="187"/>
        <v/>
      </c>
      <c r="BX39" s="190" t="str">
        <f t="shared" si="187"/>
        <v/>
      </c>
      <c r="BY39" s="190" t="str">
        <f t="shared" si="187"/>
        <v/>
      </c>
      <c r="BZ39" s="190" t="str">
        <f t="shared" si="187"/>
        <v/>
      </c>
      <c r="CA39" s="190" t="str">
        <f t="shared" si="187"/>
        <v/>
      </c>
      <c r="CB39" s="190" t="str">
        <f t="shared" si="187"/>
        <v/>
      </c>
      <c r="CC39" s="190" t="str">
        <f t="shared" si="187"/>
        <v/>
      </c>
      <c r="CD39" s="190" t="str">
        <f t="shared" si="187"/>
        <v/>
      </c>
      <c r="CE39" s="190" t="str">
        <f t="shared" si="187"/>
        <v/>
      </c>
      <c r="CF39" s="190" t="str">
        <f t="shared" si="187"/>
        <v/>
      </c>
      <c r="CG39" s="190" t="str">
        <f t="shared" si="187"/>
        <v/>
      </c>
      <c r="CH39" s="190" t="str">
        <f t="shared" si="187"/>
        <v/>
      </c>
      <c r="CI39" s="190" t="str">
        <f t="shared" si="187"/>
        <v/>
      </c>
      <c r="CJ39" s="190" t="str">
        <f t="shared" si="187"/>
        <v/>
      </c>
      <c r="CK39" s="190" t="str">
        <f t="shared" si="187"/>
        <v/>
      </c>
      <c r="CL39" s="190" t="str">
        <f t="shared" si="187"/>
        <v/>
      </c>
      <c r="CM39" s="190" t="str">
        <f t="shared" si="187"/>
        <v/>
      </c>
      <c r="CN39" s="190" t="str">
        <f t="shared" si="187"/>
        <v/>
      </c>
      <c r="CO39" s="190" t="str">
        <f t="shared" si="187"/>
        <v/>
      </c>
      <c r="CP39" s="190" t="str">
        <f t="shared" si="187"/>
        <v/>
      </c>
      <c r="CQ39" s="190" t="str">
        <f t="shared" si="187"/>
        <v/>
      </c>
      <c r="CR39" s="190" t="str">
        <f t="shared" si="187"/>
        <v/>
      </c>
      <c r="CS39" s="190" t="str">
        <f t="shared" si="187"/>
        <v/>
      </c>
      <c r="CT39" s="190" t="str">
        <f t="shared" si="187"/>
        <v/>
      </c>
      <c r="CU39" s="190" t="str">
        <f t="shared" si="187"/>
        <v/>
      </c>
      <c r="CV39" s="190" t="str">
        <f t="shared" si="187"/>
        <v/>
      </c>
      <c r="CW39" s="190" t="str">
        <f t="shared" si="187"/>
        <v/>
      </c>
      <c r="CX39" s="190" t="str">
        <f t="shared" si="187"/>
        <v/>
      </c>
      <c r="CY39" s="190" t="str">
        <f t="shared" si="187"/>
        <v/>
      </c>
      <c r="CZ39" s="190" t="str">
        <f t="shared" ref="CZ39:EH39" si="188">IF(ISNONTEXT($AL39),CY39+$AL39,"")</f>
        <v/>
      </c>
      <c r="DA39" s="190" t="str">
        <f t="shared" si="188"/>
        <v/>
      </c>
      <c r="DB39" s="190" t="str">
        <f t="shared" si="188"/>
        <v/>
      </c>
      <c r="DC39" s="190" t="str">
        <f t="shared" si="188"/>
        <v/>
      </c>
      <c r="DD39" s="190" t="str">
        <f t="shared" si="188"/>
        <v/>
      </c>
      <c r="DE39" s="190" t="str">
        <f t="shared" si="188"/>
        <v/>
      </c>
      <c r="DF39" s="190" t="str">
        <f t="shared" si="188"/>
        <v/>
      </c>
      <c r="DG39" s="190" t="str">
        <f t="shared" si="188"/>
        <v/>
      </c>
      <c r="DH39" s="190" t="str">
        <f t="shared" si="188"/>
        <v/>
      </c>
      <c r="DI39" s="190" t="str">
        <f t="shared" si="188"/>
        <v/>
      </c>
      <c r="DJ39" s="190" t="str">
        <f t="shared" si="188"/>
        <v/>
      </c>
      <c r="DK39" s="190" t="str">
        <f t="shared" si="188"/>
        <v/>
      </c>
      <c r="DL39" s="190" t="str">
        <f t="shared" si="188"/>
        <v/>
      </c>
      <c r="DM39" s="190" t="str">
        <f t="shared" si="188"/>
        <v/>
      </c>
      <c r="DN39" s="190" t="str">
        <f t="shared" si="188"/>
        <v/>
      </c>
      <c r="DO39" s="190" t="str">
        <f t="shared" si="188"/>
        <v/>
      </c>
      <c r="DP39" s="190" t="str">
        <f t="shared" si="188"/>
        <v/>
      </c>
      <c r="DQ39" s="190" t="str">
        <f t="shared" si="188"/>
        <v/>
      </c>
      <c r="DR39" s="190" t="str">
        <f t="shared" si="188"/>
        <v/>
      </c>
      <c r="DS39" s="190" t="str">
        <f t="shared" si="188"/>
        <v/>
      </c>
      <c r="DT39" s="190" t="str">
        <f t="shared" si="188"/>
        <v/>
      </c>
      <c r="DU39" s="190" t="str">
        <f t="shared" si="188"/>
        <v/>
      </c>
      <c r="DV39" s="190" t="str">
        <f t="shared" si="188"/>
        <v/>
      </c>
      <c r="DW39" s="190" t="str">
        <f t="shared" si="188"/>
        <v/>
      </c>
      <c r="DX39" s="190" t="str">
        <f t="shared" si="188"/>
        <v/>
      </c>
      <c r="DY39" s="190" t="str">
        <f t="shared" si="188"/>
        <v/>
      </c>
      <c r="DZ39" s="190" t="str">
        <f t="shared" si="188"/>
        <v/>
      </c>
      <c r="EA39" s="190" t="str">
        <f t="shared" si="188"/>
        <v/>
      </c>
      <c r="EB39" s="190" t="str">
        <f t="shared" si="188"/>
        <v/>
      </c>
      <c r="EC39" s="190" t="str">
        <f t="shared" si="188"/>
        <v/>
      </c>
      <c r="ED39" s="190" t="str">
        <f t="shared" si="188"/>
        <v/>
      </c>
      <c r="EE39" s="190" t="str">
        <f t="shared" si="188"/>
        <v/>
      </c>
      <c r="EF39" s="190" t="str">
        <f t="shared" si="188"/>
        <v/>
      </c>
      <c r="EG39" s="190" t="str">
        <f t="shared" si="188"/>
        <v/>
      </c>
      <c r="EH39" s="190" t="str">
        <f t="shared" si="188"/>
        <v/>
      </c>
      <c r="EI39" s="206" t="str">
        <f t="shared" si="19"/>
        <v/>
      </c>
      <c r="EJ39" s="207" t="e">
        <f t="shared" si="20"/>
        <v>#N/A</v>
      </c>
      <c r="EK39" s="207" t="e">
        <f t="shared" si="21"/>
        <v>#N/A</v>
      </c>
      <c r="EL39" s="207" t="e">
        <f t="shared" si="22"/>
        <v>#N/A</v>
      </c>
      <c r="EM39" s="207" t="e">
        <f t="shared" si="23"/>
        <v>#N/A</v>
      </c>
      <c r="EN39" s="207" t="e">
        <f t="shared" si="24"/>
        <v>#N/A</v>
      </c>
      <c r="EO39" s="207" t="e">
        <f t="shared" si="25"/>
        <v>#N/A</v>
      </c>
      <c r="EP39" s="207" t="e">
        <f t="shared" si="26"/>
        <v>#N/A</v>
      </c>
      <c r="EQ39" s="207" t="e">
        <f t="shared" si="27"/>
        <v>#N/A</v>
      </c>
      <c r="ER39" s="207" t="e">
        <f t="shared" si="28"/>
        <v>#N/A</v>
      </c>
      <c r="ES39" s="207" t="e">
        <f t="shared" si="29"/>
        <v>#N/A</v>
      </c>
      <c r="ET39" s="207" t="e">
        <f t="shared" si="30"/>
        <v>#N/A</v>
      </c>
      <c r="EU39" s="207" t="e">
        <f t="shared" si="31"/>
        <v>#N/A</v>
      </c>
      <c r="EV39" s="207" t="e">
        <f t="shared" si="32"/>
        <v>#N/A</v>
      </c>
      <c r="EW39" s="207" t="e">
        <f t="shared" si="33"/>
        <v>#N/A</v>
      </c>
      <c r="EX39" s="207" t="e">
        <f t="shared" si="34"/>
        <v>#N/A</v>
      </c>
      <c r="EY39" s="207" t="e">
        <f t="shared" si="35"/>
        <v>#N/A</v>
      </c>
      <c r="EZ39" s="207" t="e">
        <f t="shared" si="36"/>
        <v>#N/A</v>
      </c>
      <c r="FA39" s="207" t="e">
        <f t="shared" si="37"/>
        <v>#N/A</v>
      </c>
      <c r="FB39" s="207" t="e">
        <f t="shared" si="38"/>
        <v>#N/A</v>
      </c>
      <c r="FC39" s="207" t="e">
        <f t="shared" si="39"/>
        <v>#N/A</v>
      </c>
      <c r="FD39" s="207" t="e">
        <f t="shared" si="40"/>
        <v>#N/A</v>
      </c>
      <c r="FE39" s="207" t="e">
        <f t="shared" si="41"/>
        <v>#N/A</v>
      </c>
      <c r="FF39" s="207" t="e">
        <f t="shared" si="42"/>
        <v>#N/A</v>
      </c>
      <c r="FG39" s="207" t="e">
        <f t="shared" si="43"/>
        <v>#N/A</v>
      </c>
      <c r="FH39" s="207" t="e">
        <f t="shared" si="44"/>
        <v>#N/A</v>
      </c>
      <c r="FI39" s="207" t="e">
        <f t="shared" si="45"/>
        <v>#N/A</v>
      </c>
      <c r="FJ39" s="207" t="e">
        <f t="shared" si="46"/>
        <v>#N/A</v>
      </c>
      <c r="FK39" s="207" t="e">
        <f t="shared" si="47"/>
        <v>#N/A</v>
      </c>
      <c r="FL39" s="207" t="e">
        <f t="shared" si="48"/>
        <v>#N/A</v>
      </c>
      <c r="FM39" s="207" t="e">
        <f t="shared" si="49"/>
        <v>#N/A</v>
      </c>
      <c r="FN39" s="207" t="e">
        <f t="shared" si="50"/>
        <v>#N/A</v>
      </c>
      <c r="FO39" s="207" t="e">
        <f t="shared" si="51"/>
        <v>#N/A</v>
      </c>
      <c r="FP39" s="207" t="e">
        <f t="shared" si="52"/>
        <v>#N/A</v>
      </c>
      <c r="FQ39" s="207" t="e">
        <f t="shared" si="53"/>
        <v>#N/A</v>
      </c>
      <c r="FR39" s="207" t="e">
        <f t="shared" si="54"/>
        <v>#N/A</v>
      </c>
      <c r="FS39" s="207" t="e">
        <f t="shared" si="55"/>
        <v>#N/A</v>
      </c>
      <c r="FT39" s="207" t="e">
        <f t="shared" si="56"/>
        <v>#N/A</v>
      </c>
      <c r="FU39" s="207" t="e">
        <f t="shared" si="57"/>
        <v>#N/A</v>
      </c>
      <c r="FV39" s="207" t="e">
        <f t="shared" si="58"/>
        <v>#N/A</v>
      </c>
      <c r="FW39" s="207" t="e">
        <f t="shared" si="59"/>
        <v>#N/A</v>
      </c>
      <c r="FX39" s="207" t="e">
        <f t="shared" si="60"/>
        <v>#N/A</v>
      </c>
      <c r="FY39" s="207" t="e">
        <f t="shared" si="61"/>
        <v>#N/A</v>
      </c>
      <c r="FZ39" s="207" t="e">
        <f t="shared" si="62"/>
        <v>#N/A</v>
      </c>
      <c r="GA39" s="207" t="e">
        <f t="shared" si="63"/>
        <v>#N/A</v>
      </c>
      <c r="GB39" s="207" t="e">
        <f t="shared" si="64"/>
        <v>#N/A</v>
      </c>
      <c r="GC39" s="207" t="e">
        <f t="shared" si="65"/>
        <v>#N/A</v>
      </c>
      <c r="GD39" s="207" t="e">
        <f t="shared" si="66"/>
        <v>#N/A</v>
      </c>
      <c r="GE39" s="207" t="e">
        <f t="shared" si="67"/>
        <v>#N/A</v>
      </c>
      <c r="GF39" s="207" t="e">
        <f t="shared" si="68"/>
        <v>#N/A</v>
      </c>
      <c r="GG39" s="207" t="e">
        <f t="shared" si="69"/>
        <v>#N/A</v>
      </c>
      <c r="GH39" s="207" t="e">
        <f t="shared" si="70"/>
        <v>#N/A</v>
      </c>
      <c r="GI39" s="207" t="e">
        <f t="shared" si="71"/>
        <v>#N/A</v>
      </c>
      <c r="GJ39" s="207" t="e">
        <f t="shared" si="72"/>
        <v>#N/A</v>
      </c>
      <c r="GK39" s="207" t="e">
        <f t="shared" si="73"/>
        <v>#N/A</v>
      </c>
      <c r="GL39" s="207" t="e">
        <f t="shared" si="74"/>
        <v>#N/A</v>
      </c>
      <c r="GM39" s="207" t="e">
        <f t="shared" si="75"/>
        <v>#N/A</v>
      </c>
      <c r="GN39" s="207" t="e">
        <f t="shared" si="76"/>
        <v>#N/A</v>
      </c>
      <c r="GO39" s="207" t="e">
        <f t="shared" si="77"/>
        <v>#N/A</v>
      </c>
      <c r="GP39" s="207" t="e">
        <f t="shared" si="78"/>
        <v>#N/A</v>
      </c>
      <c r="GQ39" s="207" t="e">
        <f t="shared" si="79"/>
        <v>#N/A</v>
      </c>
      <c r="GR39" s="207" t="e">
        <f t="shared" si="80"/>
        <v>#N/A</v>
      </c>
      <c r="GS39" s="207" t="e">
        <f t="shared" si="81"/>
        <v>#N/A</v>
      </c>
      <c r="GT39" s="207" t="e">
        <f t="shared" si="82"/>
        <v>#N/A</v>
      </c>
      <c r="GU39" s="207" t="e">
        <f t="shared" si="83"/>
        <v>#N/A</v>
      </c>
      <c r="GV39" s="207" t="e">
        <f t="shared" si="84"/>
        <v>#N/A</v>
      </c>
      <c r="GW39" s="207" t="e">
        <f t="shared" si="85"/>
        <v>#N/A</v>
      </c>
      <c r="GX39" s="207" t="e">
        <f t="shared" si="86"/>
        <v>#N/A</v>
      </c>
      <c r="GY39" s="207" t="e">
        <f t="shared" si="87"/>
        <v>#N/A</v>
      </c>
      <c r="GZ39" s="207" t="e">
        <f t="shared" si="88"/>
        <v>#N/A</v>
      </c>
      <c r="HA39" s="207" t="e">
        <f t="shared" si="89"/>
        <v>#N/A</v>
      </c>
      <c r="HB39" s="207" t="e">
        <f t="shared" si="90"/>
        <v>#N/A</v>
      </c>
      <c r="HC39" s="207" t="e">
        <f t="shared" si="91"/>
        <v>#N/A</v>
      </c>
      <c r="HD39" s="207" t="e">
        <f t="shared" si="92"/>
        <v>#N/A</v>
      </c>
      <c r="HE39" s="207" t="e">
        <f t="shared" si="93"/>
        <v>#N/A</v>
      </c>
      <c r="HF39" s="207" t="e">
        <f t="shared" si="94"/>
        <v>#N/A</v>
      </c>
      <c r="HG39" s="207" t="e">
        <f t="shared" si="95"/>
        <v>#N/A</v>
      </c>
      <c r="HH39" s="207" t="e">
        <f t="shared" si="96"/>
        <v>#N/A</v>
      </c>
      <c r="HI39" s="207" t="e">
        <f t="shared" si="97"/>
        <v>#N/A</v>
      </c>
      <c r="HJ39" s="207" t="e">
        <f t="shared" si="98"/>
        <v>#N/A</v>
      </c>
      <c r="HK39" s="207" t="e">
        <f t="shared" si="99"/>
        <v>#N/A</v>
      </c>
      <c r="HL39" s="207" t="e">
        <f t="shared" si="100"/>
        <v>#N/A</v>
      </c>
      <c r="HM39" s="207" t="e">
        <f t="shared" si="101"/>
        <v>#N/A</v>
      </c>
      <c r="HN39" s="207" t="e">
        <f t="shared" si="102"/>
        <v>#N/A</v>
      </c>
      <c r="HO39" s="207" t="e">
        <f t="shared" si="103"/>
        <v>#N/A</v>
      </c>
      <c r="HP39" s="207" t="e">
        <f t="shared" si="104"/>
        <v>#N/A</v>
      </c>
      <c r="HQ39" s="207" t="e">
        <f t="shared" si="105"/>
        <v>#N/A</v>
      </c>
      <c r="HR39" s="207" t="e">
        <f t="shared" si="106"/>
        <v>#N/A</v>
      </c>
      <c r="HS39" s="207" t="e">
        <f t="shared" si="107"/>
        <v>#N/A</v>
      </c>
      <c r="HT39" s="207" t="e">
        <f t="shared" si="108"/>
        <v>#N/A</v>
      </c>
      <c r="HU39" s="207" t="e">
        <f t="shared" si="109"/>
        <v>#N/A</v>
      </c>
      <c r="HV39" s="207" t="e">
        <f t="shared" si="110"/>
        <v>#N/A</v>
      </c>
      <c r="HW39" s="207" t="e">
        <f t="shared" si="111"/>
        <v>#N/A</v>
      </c>
      <c r="HX39" s="207" t="e">
        <f t="shared" si="112"/>
        <v>#N/A</v>
      </c>
      <c r="HY39" s="207" t="e">
        <f t="shared" si="113"/>
        <v>#N/A</v>
      </c>
      <c r="HZ39" s="207" t="e">
        <f t="shared" si="114"/>
        <v>#N/A</v>
      </c>
      <c r="IA39" s="207" t="e">
        <f t="shared" si="115"/>
        <v>#N/A</v>
      </c>
      <c r="IB39" s="207" t="e">
        <f t="shared" si="116"/>
        <v>#N/A</v>
      </c>
      <c r="IC39" s="207" t="e">
        <f t="shared" si="117"/>
        <v>#N/A</v>
      </c>
      <c r="ID39" s="207" t="e">
        <f t="shared" si="118"/>
        <v>#N/A</v>
      </c>
      <c r="IE39" s="207" t="e">
        <f t="shared" si="119"/>
        <v>#N/A</v>
      </c>
      <c r="IF39" s="207" t="e">
        <f t="shared" si="120"/>
        <v>#N/A</v>
      </c>
    </row>
    <row r="40" spans="1:240" hidden="1" x14ac:dyDescent="0.25">
      <c r="A40" s="22">
        <v>37</v>
      </c>
      <c r="B40" s="144"/>
      <c r="C40" s="135"/>
      <c r="D40" s="110" t="str">
        <f t="shared" si="10"/>
        <v/>
      </c>
      <c r="E40" s="124"/>
      <c r="F40" s="110" t="str">
        <f t="shared" si="11"/>
        <v/>
      </c>
      <c r="G40" s="135"/>
      <c r="H40" s="145"/>
      <c r="I40" s="119" t="str">
        <f t="shared" si="12"/>
        <v/>
      </c>
      <c r="J40" s="23" t="str">
        <f t="shared" si="13"/>
        <v/>
      </c>
      <c r="K40" s="24" t="str">
        <f t="shared" si="14"/>
        <v/>
      </c>
      <c r="L40" s="25" t="str">
        <f>IF(J40="","",IF(OR($J40&lt;Skew!$B$1,$J40=Skew!$B$1),IF($J40&gt;Skew!$C$1,Skew!$A$1,IF($J40&gt;Skew!$C$2,Skew!$A$2,IF($J40&gt;Skew!$C$3,Skew!$A$3,IF($J40&gt;Skew!$C$4,Skew!$A$4,IF($J40&gt;Skew!$C$5,Skew!$A$5,IF($J40&gt;Skew!$C$6,Skew!$A$6,IF($J40&gt;Skew!$C$7,Skew!$A$7,IF($J40&gt;Skew!$C$8,Skew!$A$8,IF($J40&gt;Skew!$C$9,Skew!$A$9,IF($J40&gt;Skew!$C$10,Skew!$A$10,IF($J40&gt;Skew!$C$11,Skew!$A$11,IF($J40&gt;Skew!$C$12,Skew!$A$12,IF($J40&gt;Skew!$C$13,Skew!$A$13,IF($J40&gt;Skew!$C$14,Skew!$A$14,Skew!$A$15)
)))))))))))))))</f>
        <v/>
      </c>
      <c r="M40" s="24" t="str">
        <f>IF(J40="","",MATCH(L40,Skew!$A$1:$A$15,0))</f>
        <v/>
      </c>
      <c r="N40" s="24" t="str">
        <f t="shared" si="0"/>
        <v/>
      </c>
      <c r="O40" s="26"/>
      <c r="P40" s="24" t="str">
        <f>IF(OR(J40="",O40=""),"",MATCH(O40,Confidence!$A$1:$A$10,0))</f>
        <v/>
      </c>
      <c r="Q40" s="27" t="str">
        <f t="shared" si="1"/>
        <v/>
      </c>
      <c r="R40" s="27" t="str">
        <f t="shared" si="2"/>
        <v/>
      </c>
      <c r="S40" s="24"/>
      <c r="T40" s="111" t="str">
        <f t="shared" si="3"/>
        <v/>
      </c>
      <c r="U40" s="111" t="str">
        <f t="shared" si="4"/>
        <v/>
      </c>
      <c r="V40" s="39" t="str">
        <f t="shared" si="5"/>
        <v/>
      </c>
      <c r="W40" s="124"/>
      <c r="X40" s="218" t="str">
        <f>IF(AND(D40&gt;0,E40&gt;0,F40&gt;0,Q40&gt;0,R40&gt;0,W40&gt;0,NOT(O40="")),ABS(VLOOKUP($W$1,VLookups!$A$28:$B$29,2,FALSE)-_xlfn.BETA.DIST(W40,IF(K40="L",R40,Q40),IF(K40="L",Q40,R40),TRUE,D40,F40)),"")</f>
        <v/>
      </c>
      <c r="Y40" s="121" t="str">
        <f>IF(OR($Q40="",$R40=""),"",_xlfn.BETA.INV(ABS(VLOOKUP($W$1,VLookups!$A$28:$B$29,2,FALSE)-Y$3),IF($K40="L",$R40,$Q40),IF($K40="L",$Q40,$R40),$D40,$F40))</f>
        <v/>
      </c>
      <c r="Z40" s="122" t="str">
        <f>IF(OR($Q40="",$R40=""),"",_xlfn.BETA.INV(ABS(VLOOKUP($W$1,VLookups!$A$28:$B$29,2,FALSE)-Z$3),IF($K40="L",$R40,$Q40),IF($K40="L",$Q40,$R40),$D40,$F40))</f>
        <v/>
      </c>
      <c r="AA40" s="121" t="str">
        <f>IF(OR($Q40="",$R40=""),"",_xlfn.BETA.INV(ABS(VLOOKUP($W$1,VLookups!$A$28:$B$29,2,FALSE)-AA$3),IF($K40="L",$R40,$Q40),IF($K40="L",$Q40,$R40),$D40,$F40))</f>
        <v/>
      </c>
      <c r="AB40" s="122" t="str">
        <f>IF(OR($Q40="",$R40=""),"",_xlfn.BETA.INV(ABS(VLOOKUP($W$1,VLookups!$A$28:$B$29,2,FALSE)-AB$3),IF($K40="L",$R40,$Q40),IF($K40="L",$Q40,$R40),$D40,$F40))</f>
        <v/>
      </c>
      <c r="AC40" s="121" t="str">
        <f>IF(OR($Q40="",$R40=""),"",_xlfn.BETA.INV(ABS(VLOOKUP($W$1,VLookups!$A$28:$B$29,2,FALSE)-AC$3),IF($K40="L",$R40,$Q40),IF($K40="L",$Q40,$R40),$D40,$F40))</f>
        <v/>
      </c>
      <c r="AD40" s="122" t="str">
        <f>IF(OR($Q40="",$R40=""),"",_xlfn.BETA.INV(ABS(VLOOKUP($W$1,VLookups!$A$28:$B$29,2,FALSE)-AD$3),IF($K40="L",$R40,$Q40),IF($K40="L",$Q40,$R40),$D40,$F40))</f>
        <v/>
      </c>
      <c r="AE40" s="121" t="str">
        <f>IF(OR($Q40="",$R40=""),"",_xlfn.BETA.INV(ABS(VLOOKUP($W$1,VLookups!$A$28:$B$29,2,FALSE)-AE$3),IF($K40="L",$R40,$Q40),IF($K40="L",$Q40,$R40),$D40,$F40))</f>
        <v/>
      </c>
      <c r="AF40" s="122" t="str">
        <f>IF(OR($Q40="",$R40=""),"",_xlfn.BETA.INV(ABS(VLOOKUP($W$1,VLookups!$A$28:$B$29,2,FALSE)-AF$3),IF($K40="L",$R40,$Q40),IF($K40="L",$Q40,$R40),$D40,$F40))</f>
        <v/>
      </c>
      <c r="AG40" s="121" t="str">
        <f>IF(OR($Q40="",$R40=""),"",_xlfn.BETA.INV(ABS(VLOOKUP($W$1,VLookups!$A$28:$B$29,2,FALSE)-AG$3),IF($K40="L",$R40,$Q40),IF($K40="L",$Q40,$R40),$D40,$F40))</f>
        <v/>
      </c>
      <c r="AH40" s="122" t="str">
        <f>IF(OR($Q40="",$R40=""),"",_xlfn.BETA.INV(ABS(VLOOKUP($W$1,VLookups!$A$28:$B$29,2,FALSE)-AH$3),IF($K40="L",$R40,$Q40),IF($K40="L",$Q40,$R40),$D40,$F40))</f>
        <v/>
      </c>
      <c r="AI40" s="121" t="str">
        <f>IF(OR($Q40="",$R40=""),"",_xlfn.BETA.INV(ABS(VLOOKUP($W$1,VLookups!$A$28:$B$29,2,FALSE)-AI$3),IF($K40="L",$R40,$Q40),IF($K40="L",$Q40,$R40),$D40,$F40))</f>
        <v/>
      </c>
      <c r="AJ40" s="122" t="str">
        <f>IF(OR($Q40="",$R40=""),"",_xlfn.BETA.INV(ABS(VLOOKUP($W$1,VLookups!$A$28:$B$29,2,FALSE)-AJ$3),IF($K40="L",$R40,$Q40),IF($K40="L",$Q40,$R40),$D40,$F40))</f>
        <v/>
      </c>
      <c r="AK40" s="17"/>
      <c r="AL40" s="208" t="str">
        <f t="shared" si="15"/>
        <v/>
      </c>
      <c r="AM40" s="206" t="str">
        <f t="shared" si="16"/>
        <v/>
      </c>
      <c r="AN40" s="190" t="str">
        <f t="shared" ref="AN40:CY40" si="189">IF(ISNONTEXT($AL40),AM40+$AL40,"")</f>
        <v/>
      </c>
      <c r="AO40" s="190" t="str">
        <f t="shared" si="189"/>
        <v/>
      </c>
      <c r="AP40" s="190" t="str">
        <f t="shared" si="189"/>
        <v/>
      </c>
      <c r="AQ40" s="190" t="str">
        <f t="shared" si="189"/>
        <v/>
      </c>
      <c r="AR40" s="190" t="str">
        <f t="shared" si="189"/>
        <v/>
      </c>
      <c r="AS40" s="190" t="str">
        <f t="shared" si="189"/>
        <v/>
      </c>
      <c r="AT40" s="190" t="str">
        <f t="shared" si="189"/>
        <v/>
      </c>
      <c r="AU40" s="190" t="str">
        <f t="shared" si="189"/>
        <v/>
      </c>
      <c r="AV40" s="190" t="str">
        <f t="shared" si="189"/>
        <v/>
      </c>
      <c r="AW40" s="190" t="str">
        <f t="shared" si="189"/>
        <v/>
      </c>
      <c r="AX40" s="190" t="str">
        <f t="shared" si="189"/>
        <v/>
      </c>
      <c r="AY40" s="190" t="str">
        <f t="shared" si="189"/>
        <v/>
      </c>
      <c r="AZ40" s="190" t="str">
        <f t="shared" si="189"/>
        <v/>
      </c>
      <c r="BA40" s="190" t="str">
        <f t="shared" si="189"/>
        <v/>
      </c>
      <c r="BB40" s="190" t="str">
        <f t="shared" si="189"/>
        <v/>
      </c>
      <c r="BC40" s="190" t="str">
        <f t="shared" si="189"/>
        <v/>
      </c>
      <c r="BD40" s="190" t="str">
        <f t="shared" si="189"/>
        <v/>
      </c>
      <c r="BE40" s="190" t="str">
        <f t="shared" si="189"/>
        <v/>
      </c>
      <c r="BF40" s="190" t="str">
        <f t="shared" si="189"/>
        <v/>
      </c>
      <c r="BG40" s="190" t="str">
        <f t="shared" si="189"/>
        <v/>
      </c>
      <c r="BH40" s="190" t="str">
        <f t="shared" si="189"/>
        <v/>
      </c>
      <c r="BI40" s="190" t="str">
        <f t="shared" si="189"/>
        <v/>
      </c>
      <c r="BJ40" s="190" t="str">
        <f t="shared" si="189"/>
        <v/>
      </c>
      <c r="BK40" s="190" t="str">
        <f t="shared" si="189"/>
        <v/>
      </c>
      <c r="BL40" s="190" t="str">
        <f t="shared" si="189"/>
        <v/>
      </c>
      <c r="BM40" s="190" t="str">
        <f t="shared" si="189"/>
        <v/>
      </c>
      <c r="BN40" s="190" t="str">
        <f t="shared" si="189"/>
        <v/>
      </c>
      <c r="BO40" s="190" t="str">
        <f t="shared" si="189"/>
        <v/>
      </c>
      <c r="BP40" s="190" t="str">
        <f t="shared" si="189"/>
        <v/>
      </c>
      <c r="BQ40" s="190" t="str">
        <f t="shared" si="189"/>
        <v/>
      </c>
      <c r="BR40" s="190" t="str">
        <f t="shared" si="189"/>
        <v/>
      </c>
      <c r="BS40" s="190" t="str">
        <f t="shared" si="189"/>
        <v/>
      </c>
      <c r="BT40" s="190" t="str">
        <f t="shared" si="189"/>
        <v/>
      </c>
      <c r="BU40" s="190" t="str">
        <f t="shared" si="189"/>
        <v/>
      </c>
      <c r="BV40" s="190" t="str">
        <f t="shared" si="189"/>
        <v/>
      </c>
      <c r="BW40" s="190" t="str">
        <f t="shared" si="189"/>
        <v/>
      </c>
      <c r="BX40" s="190" t="str">
        <f t="shared" si="189"/>
        <v/>
      </c>
      <c r="BY40" s="190" t="str">
        <f t="shared" si="189"/>
        <v/>
      </c>
      <c r="BZ40" s="190" t="str">
        <f t="shared" si="189"/>
        <v/>
      </c>
      <c r="CA40" s="190" t="str">
        <f t="shared" si="189"/>
        <v/>
      </c>
      <c r="CB40" s="190" t="str">
        <f t="shared" si="189"/>
        <v/>
      </c>
      <c r="CC40" s="190" t="str">
        <f t="shared" si="189"/>
        <v/>
      </c>
      <c r="CD40" s="190" t="str">
        <f t="shared" si="189"/>
        <v/>
      </c>
      <c r="CE40" s="190" t="str">
        <f t="shared" si="189"/>
        <v/>
      </c>
      <c r="CF40" s="190" t="str">
        <f t="shared" si="189"/>
        <v/>
      </c>
      <c r="CG40" s="190" t="str">
        <f t="shared" si="189"/>
        <v/>
      </c>
      <c r="CH40" s="190" t="str">
        <f t="shared" si="189"/>
        <v/>
      </c>
      <c r="CI40" s="190" t="str">
        <f t="shared" si="189"/>
        <v/>
      </c>
      <c r="CJ40" s="190" t="str">
        <f t="shared" si="189"/>
        <v/>
      </c>
      <c r="CK40" s="190" t="str">
        <f t="shared" si="189"/>
        <v/>
      </c>
      <c r="CL40" s="190" t="str">
        <f t="shared" si="189"/>
        <v/>
      </c>
      <c r="CM40" s="190" t="str">
        <f t="shared" si="189"/>
        <v/>
      </c>
      <c r="CN40" s="190" t="str">
        <f t="shared" si="189"/>
        <v/>
      </c>
      <c r="CO40" s="190" t="str">
        <f t="shared" si="189"/>
        <v/>
      </c>
      <c r="CP40" s="190" t="str">
        <f t="shared" si="189"/>
        <v/>
      </c>
      <c r="CQ40" s="190" t="str">
        <f t="shared" si="189"/>
        <v/>
      </c>
      <c r="CR40" s="190" t="str">
        <f t="shared" si="189"/>
        <v/>
      </c>
      <c r="CS40" s="190" t="str">
        <f t="shared" si="189"/>
        <v/>
      </c>
      <c r="CT40" s="190" t="str">
        <f t="shared" si="189"/>
        <v/>
      </c>
      <c r="CU40" s="190" t="str">
        <f t="shared" si="189"/>
        <v/>
      </c>
      <c r="CV40" s="190" t="str">
        <f t="shared" si="189"/>
        <v/>
      </c>
      <c r="CW40" s="190" t="str">
        <f t="shared" si="189"/>
        <v/>
      </c>
      <c r="CX40" s="190" t="str">
        <f t="shared" si="189"/>
        <v/>
      </c>
      <c r="CY40" s="190" t="str">
        <f t="shared" si="189"/>
        <v/>
      </c>
      <c r="CZ40" s="190" t="str">
        <f t="shared" ref="CZ40:EH40" si="190">IF(ISNONTEXT($AL40),CY40+$AL40,"")</f>
        <v/>
      </c>
      <c r="DA40" s="190" t="str">
        <f t="shared" si="190"/>
        <v/>
      </c>
      <c r="DB40" s="190" t="str">
        <f t="shared" si="190"/>
        <v/>
      </c>
      <c r="DC40" s="190" t="str">
        <f t="shared" si="190"/>
        <v/>
      </c>
      <c r="DD40" s="190" t="str">
        <f t="shared" si="190"/>
        <v/>
      </c>
      <c r="DE40" s="190" t="str">
        <f t="shared" si="190"/>
        <v/>
      </c>
      <c r="DF40" s="190" t="str">
        <f t="shared" si="190"/>
        <v/>
      </c>
      <c r="DG40" s="190" t="str">
        <f t="shared" si="190"/>
        <v/>
      </c>
      <c r="DH40" s="190" t="str">
        <f t="shared" si="190"/>
        <v/>
      </c>
      <c r="DI40" s="190" t="str">
        <f t="shared" si="190"/>
        <v/>
      </c>
      <c r="DJ40" s="190" t="str">
        <f t="shared" si="190"/>
        <v/>
      </c>
      <c r="DK40" s="190" t="str">
        <f t="shared" si="190"/>
        <v/>
      </c>
      <c r="DL40" s="190" t="str">
        <f t="shared" si="190"/>
        <v/>
      </c>
      <c r="DM40" s="190" t="str">
        <f t="shared" si="190"/>
        <v/>
      </c>
      <c r="DN40" s="190" t="str">
        <f t="shared" si="190"/>
        <v/>
      </c>
      <c r="DO40" s="190" t="str">
        <f t="shared" si="190"/>
        <v/>
      </c>
      <c r="DP40" s="190" t="str">
        <f t="shared" si="190"/>
        <v/>
      </c>
      <c r="DQ40" s="190" t="str">
        <f t="shared" si="190"/>
        <v/>
      </c>
      <c r="DR40" s="190" t="str">
        <f t="shared" si="190"/>
        <v/>
      </c>
      <c r="DS40" s="190" t="str">
        <f t="shared" si="190"/>
        <v/>
      </c>
      <c r="DT40" s="190" t="str">
        <f t="shared" si="190"/>
        <v/>
      </c>
      <c r="DU40" s="190" t="str">
        <f t="shared" si="190"/>
        <v/>
      </c>
      <c r="DV40" s="190" t="str">
        <f t="shared" si="190"/>
        <v/>
      </c>
      <c r="DW40" s="190" t="str">
        <f t="shared" si="190"/>
        <v/>
      </c>
      <c r="DX40" s="190" t="str">
        <f t="shared" si="190"/>
        <v/>
      </c>
      <c r="DY40" s="190" t="str">
        <f t="shared" si="190"/>
        <v/>
      </c>
      <c r="DZ40" s="190" t="str">
        <f t="shared" si="190"/>
        <v/>
      </c>
      <c r="EA40" s="190" t="str">
        <f t="shared" si="190"/>
        <v/>
      </c>
      <c r="EB40" s="190" t="str">
        <f t="shared" si="190"/>
        <v/>
      </c>
      <c r="EC40" s="190" t="str">
        <f t="shared" si="190"/>
        <v/>
      </c>
      <c r="ED40" s="190" t="str">
        <f t="shared" si="190"/>
        <v/>
      </c>
      <c r="EE40" s="190" t="str">
        <f t="shared" si="190"/>
        <v/>
      </c>
      <c r="EF40" s="190" t="str">
        <f t="shared" si="190"/>
        <v/>
      </c>
      <c r="EG40" s="190" t="str">
        <f t="shared" si="190"/>
        <v/>
      </c>
      <c r="EH40" s="190" t="str">
        <f t="shared" si="190"/>
        <v/>
      </c>
      <c r="EI40" s="206" t="str">
        <f t="shared" si="19"/>
        <v/>
      </c>
      <c r="EJ40" s="207" t="e">
        <f t="shared" si="20"/>
        <v>#N/A</v>
      </c>
      <c r="EK40" s="207" t="e">
        <f t="shared" si="21"/>
        <v>#N/A</v>
      </c>
      <c r="EL40" s="207" t="e">
        <f t="shared" si="22"/>
        <v>#N/A</v>
      </c>
      <c r="EM40" s="207" t="e">
        <f t="shared" si="23"/>
        <v>#N/A</v>
      </c>
      <c r="EN40" s="207" t="e">
        <f t="shared" si="24"/>
        <v>#N/A</v>
      </c>
      <c r="EO40" s="207" t="e">
        <f t="shared" si="25"/>
        <v>#N/A</v>
      </c>
      <c r="EP40" s="207" t="e">
        <f t="shared" si="26"/>
        <v>#N/A</v>
      </c>
      <c r="EQ40" s="207" t="e">
        <f t="shared" si="27"/>
        <v>#N/A</v>
      </c>
      <c r="ER40" s="207" t="e">
        <f t="shared" si="28"/>
        <v>#N/A</v>
      </c>
      <c r="ES40" s="207" t="e">
        <f t="shared" si="29"/>
        <v>#N/A</v>
      </c>
      <c r="ET40" s="207" t="e">
        <f t="shared" si="30"/>
        <v>#N/A</v>
      </c>
      <c r="EU40" s="207" t="e">
        <f t="shared" si="31"/>
        <v>#N/A</v>
      </c>
      <c r="EV40" s="207" t="e">
        <f t="shared" si="32"/>
        <v>#N/A</v>
      </c>
      <c r="EW40" s="207" t="e">
        <f t="shared" si="33"/>
        <v>#N/A</v>
      </c>
      <c r="EX40" s="207" t="e">
        <f t="shared" si="34"/>
        <v>#N/A</v>
      </c>
      <c r="EY40" s="207" t="e">
        <f t="shared" si="35"/>
        <v>#N/A</v>
      </c>
      <c r="EZ40" s="207" t="e">
        <f t="shared" si="36"/>
        <v>#N/A</v>
      </c>
      <c r="FA40" s="207" t="e">
        <f t="shared" si="37"/>
        <v>#N/A</v>
      </c>
      <c r="FB40" s="207" t="e">
        <f t="shared" si="38"/>
        <v>#N/A</v>
      </c>
      <c r="FC40" s="207" t="e">
        <f t="shared" si="39"/>
        <v>#N/A</v>
      </c>
      <c r="FD40" s="207" t="e">
        <f t="shared" si="40"/>
        <v>#N/A</v>
      </c>
      <c r="FE40" s="207" t="e">
        <f t="shared" si="41"/>
        <v>#N/A</v>
      </c>
      <c r="FF40" s="207" t="e">
        <f t="shared" si="42"/>
        <v>#N/A</v>
      </c>
      <c r="FG40" s="207" t="e">
        <f t="shared" si="43"/>
        <v>#N/A</v>
      </c>
      <c r="FH40" s="207" t="e">
        <f t="shared" si="44"/>
        <v>#N/A</v>
      </c>
      <c r="FI40" s="207" t="e">
        <f t="shared" si="45"/>
        <v>#N/A</v>
      </c>
      <c r="FJ40" s="207" t="e">
        <f t="shared" si="46"/>
        <v>#N/A</v>
      </c>
      <c r="FK40" s="207" t="e">
        <f t="shared" si="47"/>
        <v>#N/A</v>
      </c>
      <c r="FL40" s="207" t="e">
        <f t="shared" si="48"/>
        <v>#N/A</v>
      </c>
      <c r="FM40" s="207" t="e">
        <f t="shared" si="49"/>
        <v>#N/A</v>
      </c>
      <c r="FN40" s="207" t="e">
        <f t="shared" si="50"/>
        <v>#N/A</v>
      </c>
      <c r="FO40" s="207" t="e">
        <f t="shared" si="51"/>
        <v>#N/A</v>
      </c>
      <c r="FP40" s="207" t="e">
        <f t="shared" si="52"/>
        <v>#N/A</v>
      </c>
      <c r="FQ40" s="207" t="e">
        <f t="shared" si="53"/>
        <v>#N/A</v>
      </c>
      <c r="FR40" s="207" t="e">
        <f t="shared" si="54"/>
        <v>#N/A</v>
      </c>
      <c r="FS40" s="207" t="e">
        <f t="shared" si="55"/>
        <v>#N/A</v>
      </c>
      <c r="FT40" s="207" t="e">
        <f t="shared" si="56"/>
        <v>#N/A</v>
      </c>
      <c r="FU40" s="207" t="e">
        <f t="shared" si="57"/>
        <v>#N/A</v>
      </c>
      <c r="FV40" s="207" t="e">
        <f t="shared" si="58"/>
        <v>#N/A</v>
      </c>
      <c r="FW40" s="207" t="e">
        <f t="shared" si="59"/>
        <v>#N/A</v>
      </c>
      <c r="FX40" s="207" t="e">
        <f t="shared" si="60"/>
        <v>#N/A</v>
      </c>
      <c r="FY40" s="207" t="e">
        <f t="shared" si="61"/>
        <v>#N/A</v>
      </c>
      <c r="FZ40" s="207" t="e">
        <f t="shared" si="62"/>
        <v>#N/A</v>
      </c>
      <c r="GA40" s="207" t="e">
        <f t="shared" si="63"/>
        <v>#N/A</v>
      </c>
      <c r="GB40" s="207" t="e">
        <f t="shared" si="64"/>
        <v>#N/A</v>
      </c>
      <c r="GC40" s="207" t="e">
        <f t="shared" si="65"/>
        <v>#N/A</v>
      </c>
      <c r="GD40" s="207" t="e">
        <f t="shared" si="66"/>
        <v>#N/A</v>
      </c>
      <c r="GE40" s="207" t="e">
        <f t="shared" si="67"/>
        <v>#N/A</v>
      </c>
      <c r="GF40" s="207" t="e">
        <f t="shared" si="68"/>
        <v>#N/A</v>
      </c>
      <c r="GG40" s="207" t="e">
        <f t="shared" si="69"/>
        <v>#N/A</v>
      </c>
      <c r="GH40" s="207" t="e">
        <f t="shared" si="70"/>
        <v>#N/A</v>
      </c>
      <c r="GI40" s="207" t="e">
        <f t="shared" si="71"/>
        <v>#N/A</v>
      </c>
      <c r="GJ40" s="207" t="e">
        <f t="shared" si="72"/>
        <v>#N/A</v>
      </c>
      <c r="GK40" s="207" t="e">
        <f t="shared" si="73"/>
        <v>#N/A</v>
      </c>
      <c r="GL40" s="207" t="e">
        <f t="shared" si="74"/>
        <v>#N/A</v>
      </c>
      <c r="GM40" s="207" t="e">
        <f t="shared" si="75"/>
        <v>#N/A</v>
      </c>
      <c r="GN40" s="207" t="e">
        <f t="shared" si="76"/>
        <v>#N/A</v>
      </c>
      <c r="GO40" s="207" t="e">
        <f t="shared" si="77"/>
        <v>#N/A</v>
      </c>
      <c r="GP40" s="207" t="e">
        <f t="shared" si="78"/>
        <v>#N/A</v>
      </c>
      <c r="GQ40" s="207" t="e">
        <f t="shared" si="79"/>
        <v>#N/A</v>
      </c>
      <c r="GR40" s="207" t="e">
        <f t="shared" si="80"/>
        <v>#N/A</v>
      </c>
      <c r="GS40" s="207" t="e">
        <f t="shared" si="81"/>
        <v>#N/A</v>
      </c>
      <c r="GT40" s="207" t="e">
        <f t="shared" si="82"/>
        <v>#N/A</v>
      </c>
      <c r="GU40" s="207" t="e">
        <f t="shared" si="83"/>
        <v>#N/A</v>
      </c>
      <c r="GV40" s="207" t="e">
        <f t="shared" si="84"/>
        <v>#N/A</v>
      </c>
      <c r="GW40" s="207" t="e">
        <f t="shared" si="85"/>
        <v>#N/A</v>
      </c>
      <c r="GX40" s="207" t="e">
        <f t="shared" si="86"/>
        <v>#N/A</v>
      </c>
      <c r="GY40" s="207" t="e">
        <f t="shared" si="87"/>
        <v>#N/A</v>
      </c>
      <c r="GZ40" s="207" t="e">
        <f t="shared" si="88"/>
        <v>#N/A</v>
      </c>
      <c r="HA40" s="207" t="e">
        <f t="shared" si="89"/>
        <v>#N/A</v>
      </c>
      <c r="HB40" s="207" t="e">
        <f t="shared" si="90"/>
        <v>#N/A</v>
      </c>
      <c r="HC40" s="207" t="e">
        <f t="shared" si="91"/>
        <v>#N/A</v>
      </c>
      <c r="HD40" s="207" t="e">
        <f t="shared" si="92"/>
        <v>#N/A</v>
      </c>
      <c r="HE40" s="207" t="e">
        <f t="shared" si="93"/>
        <v>#N/A</v>
      </c>
      <c r="HF40" s="207" t="e">
        <f t="shared" si="94"/>
        <v>#N/A</v>
      </c>
      <c r="HG40" s="207" t="e">
        <f t="shared" si="95"/>
        <v>#N/A</v>
      </c>
      <c r="HH40" s="207" t="e">
        <f t="shared" si="96"/>
        <v>#N/A</v>
      </c>
      <c r="HI40" s="207" t="e">
        <f t="shared" si="97"/>
        <v>#N/A</v>
      </c>
      <c r="HJ40" s="207" t="e">
        <f t="shared" si="98"/>
        <v>#N/A</v>
      </c>
      <c r="HK40" s="207" t="e">
        <f t="shared" si="99"/>
        <v>#N/A</v>
      </c>
      <c r="HL40" s="207" t="e">
        <f t="shared" si="100"/>
        <v>#N/A</v>
      </c>
      <c r="HM40" s="207" t="e">
        <f t="shared" si="101"/>
        <v>#N/A</v>
      </c>
      <c r="HN40" s="207" t="e">
        <f t="shared" si="102"/>
        <v>#N/A</v>
      </c>
      <c r="HO40" s="207" t="e">
        <f t="shared" si="103"/>
        <v>#N/A</v>
      </c>
      <c r="HP40" s="207" t="e">
        <f t="shared" si="104"/>
        <v>#N/A</v>
      </c>
      <c r="HQ40" s="207" t="e">
        <f t="shared" si="105"/>
        <v>#N/A</v>
      </c>
      <c r="HR40" s="207" t="e">
        <f t="shared" si="106"/>
        <v>#N/A</v>
      </c>
      <c r="HS40" s="207" t="e">
        <f t="shared" si="107"/>
        <v>#N/A</v>
      </c>
      <c r="HT40" s="207" t="e">
        <f t="shared" si="108"/>
        <v>#N/A</v>
      </c>
      <c r="HU40" s="207" t="e">
        <f t="shared" si="109"/>
        <v>#N/A</v>
      </c>
      <c r="HV40" s="207" t="e">
        <f t="shared" si="110"/>
        <v>#N/A</v>
      </c>
      <c r="HW40" s="207" t="e">
        <f t="shared" si="111"/>
        <v>#N/A</v>
      </c>
      <c r="HX40" s="207" t="e">
        <f t="shared" si="112"/>
        <v>#N/A</v>
      </c>
      <c r="HY40" s="207" t="e">
        <f t="shared" si="113"/>
        <v>#N/A</v>
      </c>
      <c r="HZ40" s="207" t="e">
        <f t="shared" si="114"/>
        <v>#N/A</v>
      </c>
      <c r="IA40" s="207" t="e">
        <f t="shared" si="115"/>
        <v>#N/A</v>
      </c>
      <c r="IB40" s="207" t="e">
        <f t="shared" si="116"/>
        <v>#N/A</v>
      </c>
      <c r="IC40" s="207" t="e">
        <f t="shared" si="117"/>
        <v>#N/A</v>
      </c>
      <c r="ID40" s="207" t="e">
        <f t="shared" si="118"/>
        <v>#N/A</v>
      </c>
      <c r="IE40" s="207" t="e">
        <f t="shared" si="119"/>
        <v>#N/A</v>
      </c>
      <c r="IF40" s="207" t="e">
        <f t="shared" si="120"/>
        <v>#N/A</v>
      </c>
    </row>
    <row r="41" spans="1:240" hidden="1" x14ac:dyDescent="0.25">
      <c r="A41" s="22">
        <v>38</v>
      </c>
      <c r="B41" s="144"/>
      <c r="C41" s="135"/>
      <c r="D41" s="110" t="str">
        <f t="shared" si="10"/>
        <v/>
      </c>
      <c r="E41" s="124"/>
      <c r="F41" s="110" t="str">
        <f t="shared" si="11"/>
        <v/>
      </c>
      <c r="G41" s="135"/>
      <c r="H41" s="145"/>
      <c r="I41" s="119" t="str">
        <f t="shared" si="12"/>
        <v/>
      </c>
      <c r="J41" s="23" t="str">
        <f t="shared" si="13"/>
        <v/>
      </c>
      <c r="K41" s="24" t="str">
        <f t="shared" si="14"/>
        <v/>
      </c>
      <c r="L41" s="25" t="str">
        <f>IF(J41="","",IF(OR($J41&lt;Skew!$B$1,$J41=Skew!$B$1),IF($J41&gt;Skew!$C$1,Skew!$A$1,IF($J41&gt;Skew!$C$2,Skew!$A$2,IF($J41&gt;Skew!$C$3,Skew!$A$3,IF($J41&gt;Skew!$C$4,Skew!$A$4,IF($J41&gt;Skew!$C$5,Skew!$A$5,IF($J41&gt;Skew!$C$6,Skew!$A$6,IF($J41&gt;Skew!$C$7,Skew!$A$7,IF($J41&gt;Skew!$C$8,Skew!$A$8,IF($J41&gt;Skew!$C$9,Skew!$A$9,IF($J41&gt;Skew!$C$10,Skew!$A$10,IF($J41&gt;Skew!$C$11,Skew!$A$11,IF($J41&gt;Skew!$C$12,Skew!$A$12,IF($J41&gt;Skew!$C$13,Skew!$A$13,IF($J41&gt;Skew!$C$14,Skew!$A$14,Skew!$A$15)
)))))))))))))))</f>
        <v/>
      </c>
      <c r="M41" s="24" t="str">
        <f>IF(J41="","",MATCH(L41,Skew!$A$1:$A$15,0))</f>
        <v/>
      </c>
      <c r="N41" s="24" t="str">
        <f t="shared" si="0"/>
        <v/>
      </c>
      <c r="O41" s="26"/>
      <c r="P41" s="24" t="str">
        <f>IF(OR(J41="",O41=""),"",MATCH(O41,Confidence!$A$1:$A$10,0))</f>
        <v/>
      </c>
      <c r="Q41" s="27" t="str">
        <f t="shared" si="1"/>
        <v/>
      </c>
      <c r="R41" s="27" t="str">
        <f t="shared" si="2"/>
        <v/>
      </c>
      <c r="S41" s="24"/>
      <c r="T41" s="111" t="str">
        <f t="shared" si="3"/>
        <v/>
      </c>
      <c r="U41" s="111" t="str">
        <f t="shared" si="4"/>
        <v/>
      </c>
      <c r="V41" s="39" t="str">
        <f t="shared" si="5"/>
        <v/>
      </c>
      <c r="W41" s="124"/>
      <c r="X41" s="218" t="str">
        <f>IF(AND(D41&gt;0,E41&gt;0,F41&gt;0,Q41&gt;0,R41&gt;0,W41&gt;0,NOT(O41="")),ABS(VLOOKUP($W$1,VLookups!$A$28:$B$29,2,FALSE)-_xlfn.BETA.DIST(W41,IF(K41="L",R41,Q41),IF(K41="L",Q41,R41),TRUE,D41,F41)),"")</f>
        <v/>
      </c>
      <c r="Y41" s="121" t="str">
        <f>IF(OR($Q41="",$R41=""),"",_xlfn.BETA.INV(ABS(VLOOKUP($W$1,VLookups!$A$28:$B$29,2,FALSE)-Y$3),IF($K41="L",$R41,$Q41),IF($K41="L",$Q41,$R41),$D41,$F41))</f>
        <v/>
      </c>
      <c r="Z41" s="122" t="str">
        <f>IF(OR($Q41="",$R41=""),"",_xlfn.BETA.INV(ABS(VLOOKUP($W$1,VLookups!$A$28:$B$29,2,FALSE)-Z$3),IF($K41="L",$R41,$Q41),IF($K41="L",$Q41,$R41),$D41,$F41))</f>
        <v/>
      </c>
      <c r="AA41" s="121" t="str">
        <f>IF(OR($Q41="",$R41=""),"",_xlfn.BETA.INV(ABS(VLOOKUP($W$1,VLookups!$A$28:$B$29,2,FALSE)-AA$3),IF($K41="L",$R41,$Q41),IF($K41="L",$Q41,$R41),$D41,$F41))</f>
        <v/>
      </c>
      <c r="AB41" s="122" t="str">
        <f>IF(OR($Q41="",$R41=""),"",_xlfn.BETA.INV(ABS(VLOOKUP($W$1,VLookups!$A$28:$B$29,2,FALSE)-AB$3),IF($K41="L",$R41,$Q41),IF($K41="L",$Q41,$R41),$D41,$F41))</f>
        <v/>
      </c>
      <c r="AC41" s="121" t="str">
        <f>IF(OR($Q41="",$R41=""),"",_xlfn.BETA.INV(ABS(VLOOKUP($W$1,VLookups!$A$28:$B$29,2,FALSE)-AC$3),IF($K41="L",$R41,$Q41),IF($K41="L",$Q41,$R41),$D41,$F41))</f>
        <v/>
      </c>
      <c r="AD41" s="122" t="str">
        <f>IF(OR($Q41="",$R41=""),"",_xlfn.BETA.INV(ABS(VLOOKUP($W$1,VLookups!$A$28:$B$29,2,FALSE)-AD$3),IF($K41="L",$R41,$Q41),IF($K41="L",$Q41,$R41),$D41,$F41))</f>
        <v/>
      </c>
      <c r="AE41" s="121" t="str">
        <f>IF(OR($Q41="",$R41=""),"",_xlfn.BETA.INV(ABS(VLOOKUP($W$1,VLookups!$A$28:$B$29,2,FALSE)-AE$3),IF($K41="L",$R41,$Q41),IF($K41="L",$Q41,$R41),$D41,$F41))</f>
        <v/>
      </c>
      <c r="AF41" s="122" t="str">
        <f>IF(OR($Q41="",$R41=""),"",_xlfn.BETA.INV(ABS(VLOOKUP($W$1,VLookups!$A$28:$B$29,2,FALSE)-AF$3),IF($K41="L",$R41,$Q41),IF($K41="L",$Q41,$R41),$D41,$F41))</f>
        <v/>
      </c>
      <c r="AG41" s="121" t="str">
        <f>IF(OR($Q41="",$R41=""),"",_xlfn.BETA.INV(ABS(VLOOKUP($W$1,VLookups!$A$28:$B$29,2,FALSE)-AG$3),IF($K41="L",$R41,$Q41),IF($K41="L",$Q41,$R41),$D41,$F41))</f>
        <v/>
      </c>
      <c r="AH41" s="122" t="str">
        <f>IF(OR($Q41="",$R41=""),"",_xlfn.BETA.INV(ABS(VLOOKUP($W$1,VLookups!$A$28:$B$29,2,FALSE)-AH$3),IF($K41="L",$R41,$Q41),IF($K41="L",$Q41,$R41),$D41,$F41))</f>
        <v/>
      </c>
      <c r="AI41" s="121" t="str">
        <f>IF(OR($Q41="",$R41=""),"",_xlfn.BETA.INV(ABS(VLOOKUP($W$1,VLookups!$A$28:$B$29,2,FALSE)-AI$3),IF($K41="L",$R41,$Q41),IF($K41="L",$Q41,$R41),$D41,$F41))</f>
        <v/>
      </c>
      <c r="AJ41" s="122" t="str">
        <f>IF(OR($Q41="",$R41=""),"",_xlfn.BETA.INV(ABS(VLOOKUP($W$1,VLookups!$A$28:$B$29,2,FALSE)-AJ$3),IF($K41="L",$R41,$Q41),IF($K41="L",$Q41,$R41),$D41,$F41))</f>
        <v/>
      </c>
      <c r="AK41" s="17"/>
      <c r="AL41" s="208" t="str">
        <f t="shared" si="15"/>
        <v/>
      </c>
      <c r="AM41" s="206" t="str">
        <f t="shared" si="16"/>
        <v/>
      </c>
      <c r="AN41" s="190" t="str">
        <f t="shared" ref="AN41:CY41" si="191">IF(ISNONTEXT($AL41),AM41+$AL41,"")</f>
        <v/>
      </c>
      <c r="AO41" s="190" t="str">
        <f t="shared" si="191"/>
        <v/>
      </c>
      <c r="AP41" s="190" t="str">
        <f t="shared" si="191"/>
        <v/>
      </c>
      <c r="AQ41" s="190" t="str">
        <f t="shared" si="191"/>
        <v/>
      </c>
      <c r="AR41" s="190" t="str">
        <f t="shared" si="191"/>
        <v/>
      </c>
      <c r="AS41" s="190" t="str">
        <f t="shared" si="191"/>
        <v/>
      </c>
      <c r="AT41" s="190" t="str">
        <f t="shared" si="191"/>
        <v/>
      </c>
      <c r="AU41" s="190" t="str">
        <f t="shared" si="191"/>
        <v/>
      </c>
      <c r="AV41" s="190" t="str">
        <f t="shared" si="191"/>
        <v/>
      </c>
      <c r="AW41" s="190" t="str">
        <f t="shared" si="191"/>
        <v/>
      </c>
      <c r="AX41" s="190" t="str">
        <f t="shared" si="191"/>
        <v/>
      </c>
      <c r="AY41" s="190" t="str">
        <f t="shared" si="191"/>
        <v/>
      </c>
      <c r="AZ41" s="190" t="str">
        <f t="shared" si="191"/>
        <v/>
      </c>
      <c r="BA41" s="190" t="str">
        <f t="shared" si="191"/>
        <v/>
      </c>
      <c r="BB41" s="190" t="str">
        <f t="shared" si="191"/>
        <v/>
      </c>
      <c r="BC41" s="190" t="str">
        <f t="shared" si="191"/>
        <v/>
      </c>
      <c r="BD41" s="190" t="str">
        <f t="shared" si="191"/>
        <v/>
      </c>
      <c r="BE41" s="190" t="str">
        <f t="shared" si="191"/>
        <v/>
      </c>
      <c r="BF41" s="190" t="str">
        <f t="shared" si="191"/>
        <v/>
      </c>
      <c r="BG41" s="190" t="str">
        <f t="shared" si="191"/>
        <v/>
      </c>
      <c r="BH41" s="190" t="str">
        <f t="shared" si="191"/>
        <v/>
      </c>
      <c r="BI41" s="190" t="str">
        <f t="shared" si="191"/>
        <v/>
      </c>
      <c r="BJ41" s="190" t="str">
        <f t="shared" si="191"/>
        <v/>
      </c>
      <c r="BK41" s="190" t="str">
        <f t="shared" si="191"/>
        <v/>
      </c>
      <c r="BL41" s="190" t="str">
        <f t="shared" si="191"/>
        <v/>
      </c>
      <c r="BM41" s="190" t="str">
        <f t="shared" si="191"/>
        <v/>
      </c>
      <c r="BN41" s="190" t="str">
        <f t="shared" si="191"/>
        <v/>
      </c>
      <c r="BO41" s="190" t="str">
        <f t="shared" si="191"/>
        <v/>
      </c>
      <c r="BP41" s="190" t="str">
        <f t="shared" si="191"/>
        <v/>
      </c>
      <c r="BQ41" s="190" t="str">
        <f t="shared" si="191"/>
        <v/>
      </c>
      <c r="BR41" s="190" t="str">
        <f t="shared" si="191"/>
        <v/>
      </c>
      <c r="BS41" s="190" t="str">
        <f t="shared" si="191"/>
        <v/>
      </c>
      <c r="BT41" s="190" t="str">
        <f t="shared" si="191"/>
        <v/>
      </c>
      <c r="BU41" s="190" t="str">
        <f t="shared" si="191"/>
        <v/>
      </c>
      <c r="BV41" s="190" t="str">
        <f t="shared" si="191"/>
        <v/>
      </c>
      <c r="BW41" s="190" t="str">
        <f t="shared" si="191"/>
        <v/>
      </c>
      <c r="BX41" s="190" t="str">
        <f t="shared" si="191"/>
        <v/>
      </c>
      <c r="BY41" s="190" t="str">
        <f t="shared" si="191"/>
        <v/>
      </c>
      <c r="BZ41" s="190" t="str">
        <f t="shared" si="191"/>
        <v/>
      </c>
      <c r="CA41" s="190" t="str">
        <f t="shared" si="191"/>
        <v/>
      </c>
      <c r="CB41" s="190" t="str">
        <f t="shared" si="191"/>
        <v/>
      </c>
      <c r="CC41" s="190" t="str">
        <f t="shared" si="191"/>
        <v/>
      </c>
      <c r="CD41" s="190" t="str">
        <f t="shared" si="191"/>
        <v/>
      </c>
      <c r="CE41" s="190" t="str">
        <f t="shared" si="191"/>
        <v/>
      </c>
      <c r="CF41" s="190" t="str">
        <f t="shared" si="191"/>
        <v/>
      </c>
      <c r="CG41" s="190" t="str">
        <f t="shared" si="191"/>
        <v/>
      </c>
      <c r="CH41" s="190" t="str">
        <f t="shared" si="191"/>
        <v/>
      </c>
      <c r="CI41" s="190" t="str">
        <f t="shared" si="191"/>
        <v/>
      </c>
      <c r="CJ41" s="190" t="str">
        <f t="shared" si="191"/>
        <v/>
      </c>
      <c r="CK41" s="190" t="str">
        <f t="shared" si="191"/>
        <v/>
      </c>
      <c r="CL41" s="190" t="str">
        <f t="shared" si="191"/>
        <v/>
      </c>
      <c r="CM41" s="190" t="str">
        <f t="shared" si="191"/>
        <v/>
      </c>
      <c r="CN41" s="190" t="str">
        <f t="shared" si="191"/>
        <v/>
      </c>
      <c r="CO41" s="190" t="str">
        <f t="shared" si="191"/>
        <v/>
      </c>
      <c r="CP41" s="190" t="str">
        <f t="shared" si="191"/>
        <v/>
      </c>
      <c r="CQ41" s="190" t="str">
        <f t="shared" si="191"/>
        <v/>
      </c>
      <c r="CR41" s="190" t="str">
        <f t="shared" si="191"/>
        <v/>
      </c>
      <c r="CS41" s="190" t="str">
        <f t="shared" si="191"/>
        <v/>
      </c>
      <c r="CT41" s="190" t="str">
        <f t="shared" si="191"/>
        <v/>
      </c>
      <c r="CU41" s="190" t="str">
        <f t="shared" si="191"/>
        <v/>
      </c>
      <c r="CV41" s="190" t="str">
        <f t="shared" si="191"/>
        <v/>
      </c>
      <c r="CW41" s="190" t="str">
        <f t="shared" si="191"/>
        <v/>
      </c>
      <c r="CX41" s="190" t="str">
        <f t="shared" si="191"/>
        <v/>
      </c>
      <c r="CY41" s="190" t="str">
        <f t="shared" si="191"/>
        <v/>
      </c>
      <c r="CZ41" s="190" t="str">
        <f t="shared" ref="CZ41:EH41" si="192">IF(ISNONTEXT($AL41),CY41+$AL41,"")</f>
        <v/>
      </c>
      <c r="DA41" s="190" t="str">
        <f t="shared" si="192"/>
        <v/>
      </c>
      <c r="DB41" s="190" t="str">
        <f t="shared" si="192"/>
        <v/>
      </c>
      <c r="DC41" s="190" t="str">
        <f t="shared" si="192"/>
        <v/>
      </c>
      <c r="DD41" s="190" t="str">
        <f t="shared" si="192"/>
        <v/>
      </c>
      <c r="DE41" s="190" t="str">
        <f t="shared" si="192"/>
        <v/>
      </c>
      <c r="DF41" s="190" t="str">
        <f t="shared" si="192"/>
        <v/>
      </c>
      <c r="DG41" s="190" t="str">
        <f t="shared" si="192"/>
        <v/>
      </c>
      <c r="DH41" s="190" t="str">
        <f t="shared" si="192"/>
        <v/>
      </c>
      <c r="DI41" s="190" t="str">
        <f t="shared" si="192"/>
        <v/>
      </c>
      <c r="DJ41" s="190" t="str">
        <f t="shared" si="192"/>
        <v/>
      </c>
      <c r="DK41" s="190" t="str">
        <f t="shared" si="192"/>
        <v/>
      </c>
      <c r="DL41" s="190" t="str">
        <f t="shared" si="192"/>
        <v/>
      </c>
      <c r="DM41" s="190" t="str">
        <f t="shared" si="192"/>
        <v/>
      </c>
      <c r="DN41" s="190" t="str">
        <f t="shared" si="192"/>
        <v/>
      </c>
      <c r="DO41" s="190" t="str">
        <f t="shared" si="192"/>
        <v/>
      </c>
      <c r="DP41" s="190" t="str">
        <f t="shared" si="192"/>
        <v/>
      </c>
      <c r="DQ41" s="190" t="str">
        <f t="shared" si="192"/>
        <v/>
      </c>
      <c r="DR41" s="190" t="str">
        <f t="shared" si="192"/>
        <v/>
      </c>
      <c r="DS41" s="190" t="str">
        <f t="shared" si="192"/>
        <v/>
      </c>
      <c r="DT41" s="190" t="str">
        <f t="shared" si="192"/>
        <v/>
      </c>
      <c r="DU41" s="190" t="str">
        <f t="shared" si="192"/>
        <v/>
      </c>
      <c r="DV41" s="190" t="str">
        <f t="shared" si="192"/>
        <v/>
      </c>
      <c r="DW41" s="190" t="str">
        <f t="shared" si="192"/>
        <v/>
      </c>
      <c r="DX41" s="190" t="str">
        <f t="shared" si="192"/>
        <v/>
      </c>
      <c r="DY41" s="190" t="str">
        <f t="shared" si="192"/>
        <v/>
      </c>
      <c r="DZ41" s="190" t="str">
        <f t="shared" si="192"/>
        <v/>
      </c>
      <c r="EA41" s="190" t="str">
        <f t="shared" si="192"/>
        <v/>
      </c>
      <c r="EB41" s="190" t="str">
        <f t="shared" si="192"/>
        <v/>
      </c>
      <c r="EC41" s="190" t="str">
        <f t="shared" si="192"/>
        <v/>
      </c>
      <c r="ED41" s="190" t="str">
        <f t="shared" si="192"/>
        <v/>
      </c>
      <c r="EE41" s="190" t="str">
        <f t="shared" si="192"/>
        <v/>
      </c>
      <c r="EF41" s="190" t="str">
        <f t="shared" si="192"/>
        <v/>
      </c>
      <c r="EG41" s="190" t="str">
        <f t="shared" si="192"/>
        <v/>
      </c>
      <c r="EH41" s="190" t="str">
        <f t="shared" si="192"/>
        <v/>
      </c>
      <c r="EI41" s="206" t="str">
        <f t="shared" si="19"/>
        <v/>
      </c>
      <c r="EJ41" s="207" t="e">
        <f t="shared" si="20"/>
        <v>#N/A</v>
      </c>
      <c r="EK41" s="207" t="e">
        <f t="shared" si="21"/>
        <v>#N/A</v>
      </c>
      <c r="EL41" s="207" t="e">
        <f t="shared" si="22"/>
        <v>#N/A</v>
      </c>
      <c r="EM41" s="207" t="e">
        <f t="shared" si="23"/>
        <v>#N/A</v>
      </c>
      <c r="EN41" s="207" t="e">
        <f t="shared" si="24"/>
        <v>#N/A</v>
      </c>
      <c r="EO41" s="207" t="e">
        <f t="shared" si="25"/>
        <v>#N/A</v>
      </c>
      <c r="EP41" s="207" t="e">
        <f t="shared" si="26"/>
        <v>#N/A</v>
      </c>
      <c r="EQ41" s="207" t="e">
        <f t="shared" si="27"/>
        <v>#N/A</v>
      </c>
      <c r="ER41" s="207" t="e">
        <f t="shared" si="28"/>
        <v>#N/A</v>
      </c>
      <c r="ES41" s="207" t="e">
        <f t="shared" si="29"/>
        <v>#N/A</v>
      </c>
      <c r="ET41" s="207" t="e">
        <f t="shared" si="30"/>
        <v>#N/A</v>
      </c>
      <c r="EU41" s="207" t="e">
        <f t="shared" si="31"/>
        <v>#N/A</v>
      </c>
      <c r="EV41" s="207" t="e">
        <f t="shared" si="32"/>
        <v>#N/A</v>
      </c>
      <c r="EW41" s="207" t="e">
        <f t="shared" si="33"/>
        <v>#N/A</v>
      </c>
      <c r="EX41" s="207" t="e">
        <f t="shared" si="34"/>
        <v>#N/A</v>
      </c>
      <c r="EY41" s="207" t="e">
        <f t="shared" si="35"/>
        <v>#N/A</v>
      </c>
      <c r="EZ41" s="207" t="e">
        <f t="shared" si="36"/>
        <v>#N/A</v>
      </c>
      <c r="FA41" s="207" t="e">
        <f t="shared" si="37"/>
        <v>#N/A</v>
      </c>
      <c r="FB41" s="207" t="e">
        <f t="shared" si="38"/>
        <v>#N/A</v>
      </c>
      <c r="FC41" s="207" t="e">
        <f t="shared" si="39"/>
        <v>#N/A</v>
      </c>
      <c r="FD41" s="207" t="e">
        <f t="shared" si="40"/>
        <v>#N/A</v>
      </c>
      <c r="FE41" s="207" t="e">
        <f t="shared" si="41"/>
        <v>#N/A</v>
      </c>
      <c r="FF41" s="207" t="e">
        <f t="shared" si="42"/>
        <v>#N/A</v>
      </c>
      <c r="FG41" s="207" t="e">
        <f t="shared" si="43"/>
        <v>#N/A</v>
      </c>
      <c r="FH41" s="207" t="e">
        <f t="shared" si="44"/>
        <v>#N/A</v>
      </c>
      <c r="FI41" s="207" t="e">
        <f t="shared" si="45"/>
        <v>#N/A</v>
      </c>
      <c r="FJ41" s="207" t="e">
        <f t="shared" si="46"/>
        <v>#N/A</v>
      </c>
      <c r="FK41" s="207" t="e">
        <f t="shared" si="47"/>
        <v>#N/A</v>
      </c>
      <c r="FL41" s="207" t="e">
        <f t="shared" si="48"/>
        <v>#N/A</v>
      </c>
      <c r="FM41" s="207" t="e">
        <f t="shared" si="49"/>
        <v>#N/A</v>
      </c>
      <c r="FN41" s="207" t="e">
        <f t="shared" si="50"/>
        <v>#N/A</v>
      </c>
      <c r="FO41" s="207" t="e">
        <f t="shared" si="51"/>
        <v>#N/A</v>
      </c>
      <c r="FP41" s="207" t="e">
        <f t="shared" si="52"/>
        <v>#N/A</v>
      </c>
      <c r="FQ41" s="207" t="e">
        <f t="shared" si="53"/>
        <v>#N/A</v>
      </c>
      <c r="FR41" s="207" t="e">
        <f t="shared" si="54"/>
        <v>#N/A</v>
      </c>
      <c r="FS41" s="207" t="e">
        <f t="shared" si="55"/>
        <v>#N/A</v>
      </c>
      <c r="FT41" s="207" t="e">
        <f t="shared" si="56"/>
        <v>#N/A</v>
      </c>
      <c r="FU41" s="207" t="e">
        <f t="shared" si="57"/>
        <v>#N/A</v>
      </c>
      <c r="FV41" s="207" t="e">
        <f t="shared" si="58"/>
        <v>#N/A</v>
      </c>
      <c r="FW41" s="207" t="e">
        <f t="shared" si="59"/>
        <v>#N/A</v>
      </c>
      <c r="FX41" s="207" t="e">
        <f t="shared" si="60"/>
        <v>#N/A</v>
      </c>
      <c r="FY41" s="207" t="e">
        <f t="shared" si="61"/>
        <v>#N/A</v>
      </c>
      <c r="FZ41" s="207" t="e">
        <f t="shared" si="62"/>
        <v>#N/A</v>
      </c>
      <c r="GA41" s="207" t="e">
        <f t="shared" si="63"/>
        <v>#N/A</v>
      </c>
      <c r="GB41" s="207" t="e">
        <f t="shared" si="64"/>
        <v>#N/A</v>
      </c>
      <c r="GC41" s="207" t="e">
        <f t="shared" si="65"/>
        <v>#N/A</v>
      </c>
      <c r="GD41" s="207" t="e">
        <f t="shared" si="66"/>
        <v>#N/A</v>
      </c>
      <c r="GE41" s="207" t="e">
        <f t="shared" si="67"/>
        <v>#N/A</v>
      </c>
      <c r="GF41" s="207" t="e">
        <f t="shared" si="68"/>
        <v>#N/A</v>
      </c>
      <c r="GG41" s="207" t="e">
        <f t="shared" si="69"/>
        <v>#N/A</v>
      </c>
      <c r="GH41" s="207" t="e">
        <f t="shared" si="70"/>
        <v>#N/A</v>
      </c>
      <c r="GI41" s="207" t="e">
        <f t="shared" si="71"/>
        <v>#N/A</v>
      </c>
      <c r="GJ41" s="207" t="e">
        <f t="shared" si="72"/>
        <v>#N/A</v>
      </c>
      <c r="GK41" s="207" t="e">
        <f t="shared" si="73"/>
        <v>#N/A</v>
      </c>
      <c r="GL41" s="207" t="e">
        <f t="shared" si="74"/>
        <v>#N/A</v>
      </c>
      <c r="GM41" s="207" t="e">
        <f t="shared" si="75"/>
        <v>#N/A</v>
      </c>
      <c r="GN41" s="207" t="e">
        <f t="shared" si="76"/>
        <v>#N/A</v>
      </c>
      <c r="GO41" s="207" t="e">
        <f t="shared" si="77"/>
        <v>#N/A</v>
      </c>
      <c r="GP41" s="207" t="e">
        <f t="shared" si="78"/>
        <v>#N/A</v>
      </c>
      <c r="GQ41" s="207" t="e">
        <f t="shared" si="79"/>
        <v>#N/A</v>
      </c>
      <c r="GR41" s="207" t="e">
        <f t="shared" si="80"/>
        <v>#N/A</v>
      </c>
      <c r="GS41" s="207" t="e">
        <f t="shared" si="81"/>
        <v>#N/A</v>
      </c>
      <c r="GT41" s="207" t="e">
        <f t="shared" si="82"/>
        <v>#N/A</v>
      </c>
      <c r="GU41" s="207" t="e">
        <f t="shared" si="83"/>
        <v>#N/A</v>
      </c>
      <c r="GV41" s="207" t="e">
        <f t="shared" si="84"/>
        <v>#N/A</v>
      </c>
      <c r="GW41" s="207" t="e">
        <f t="shared" si="85"/>
        <v>#N/A</v>
      </c>
      <c r="GX41" s="207" t="e">
        <f t="shared" si="86"/>
        <v>#N/A</v>
      </c>
      <c r="GY41" s="207" t="e">
        <f t="shared" si="87"/>
        <v>#N/A</v>
      </c>
      <c r="GZ41" s="207" t="e">
        <f t="shared" si="88"/>
        <v>#N/A</v>
      </c>
      <c r="HA41" s="207" t="e">
        <f t="shared" si="89"/>
        <v>#N/A</v>
      </c>
      <c r="HB41" s="207" t="e">
        <f t="shared" si="90"/>
        <v>#N/A</v>
      </c>
      <c r="HC41" s="207" t="e">
        <f t="shared" si="91"/>
        <v>#N/A</v>
      </c>
      <c r="HD41" s="207" t="e">
        <f t="shared" si="92"/>
        <v>#N/A</v>
      </c>
      <c r="HE41" s="207" t="e">
        <f t="shared" si="93"/>
        <v>#N/A</v>
      </c>
      <c r="HF41" s="207" t="e">
        <f t="shared" si="94"/>
        <v>#N/A</v>
      </c>
      <c r="HG41" s="207" t="e">
        <f t="shared" si="95"/>
        <v>#N/A</v>
      </c>
      <c r="HH41" s="207" t="e">
        <f t="shared" si="96"/>
        <v>#N/A</v>
      </c>
      <c r="HI41" s="207" t="e">
        <f t="shared" si="97"/>
        <v>#N/A</v>
      </c>
      <c r="HJ41" s="207" t="e">
        <f t="shared" si="98"/>
        <v>#N/A</v>
      </c>
      <c r="HK41" s="207" t="e">
        <f t="shared" si="99"/>
        <v>#N/A</v>
      </c>
      <c r="HL41" s="207" t="e">
        <f t="shared" si="100"/>
        <v>#N/A</v>
      </c>
      <c r="HM41" s="207" t="e">
        <f t="shared" si="101"/>
        <v>#N/A</v>
      </c>
      <c r="HN41" s="207" t="e">
        <f t="shared" si="102"/>
        <v>#N/A</v>
      </c>
      <c r="HO41" s="207" t="e">
        <f t="shared" si="103"/>
        <v>#N/A</v>
      </c>
      <c r="HP41" s="207" t="e">
        <f t="shared" si="104"/>
        <v>#N/A</v>
      </c>
      <c r="HQ41" s="207" t="e">
        <f t="shared" si="105"/>
        <v>#N/A</v>
      </c>
      <c r="HR41" s="207" t="e">
        <f t="shared" si="106"/>
        <v>#N/A</v>
      </c>
      <c r="HS41" s="207" t="e">
        <f t="shared" si="107"/>
        <v>#N/A</v>
      </c>
      <c r="HT41" s="207" t="e">
        <f t="shared" si="108"/>
        <v>#N/A</v>
      </c>
      <c r="HU41" s="207" t="e">
        <f t="shared" si="109"/>
        <v>#N/A</v>
      </c>
      <c r="HV41" s="207" t="e">
        <f t="shared" si="110"/>
        <v>#N/A</v>
      </c>
      <c r="HW41" s="207" t="e">
        <f t="shared" si="111"/>
        <v>#N/A</v>
      </c>
      <c r="HX41" s="207" t="e">
        <f t="shared" si="112"/>
        <v>#N/A</v>
      </c>
      <c r="HY41" s="207" t="e">
        <f t="shared" si="113"/>
        <v>#N/A</v>
      </c>
      <c r="HZ41" s="207" t="e">
        <f t="shared" si="114"/>
        <v>#N/A</v>
      </c>
      <c r="IA41" s="207" t="e">
        <f t="shared" si="115"/>
        <v>#N/A</v>
      </c>
      <c r="IB41" s="207" t="e">
        <f t="shared" si="116"/>
        <v>#N/A</v>
      </c>
      <c r="IC41" s="207" t="e">
        <f t="shared" si="117"/>
        <v>#N/A</v>
      </c>
      <c r="ID41" s="207" t="e">
        <f t="shared" si="118"/>
        <v>#N/A</v>
      </c>
      <c r="IE41" s="207" t="e">
        <f t="shared" si="119"/>
        <v>#N/A</v>
      </c>
      <c r="IF41" s="207" t="e">
        <f t="shared" si="120"/>
        <v>#N/A</v>
      </c>
    </row>
    <row r="42" spans="1:240" hidden="1" x14ac:dyDescent="0.25">
      <c r="A42" s="22">
        <v>39</v>
      </c>
      <c r="B42" s="144"/>
      <c r="C42" s="135"/>
      <c r="D42" s="110" t="str">
        <f t="shared" si="10"/>
        <v/>
      </c>
      <c r="E42" s="124"/>
      <c r="F42" s="110" t="str">
        <f t="shared" si="11"/>
        <v/>
      </c>
      <c r="G42" s="135"/>
      <c r="H42" s="145"/>
      <c r="I42" s="119" t="str">
        <f t="shared" si="12"/>
        <v/>
      </c>
      <c r="J42" s="23" t="str">
        <f t="shared" si="13"/>
        <v/>
      </c>
      <c r="K42" s="24" t="str">
        <f t="shared" si="14"/>
        <v/>
      </c>
      <c r="L42" s="25" t="str">
        <f>IF(J42="","",IF(OR($J42&lt;Skew!$B$1,$J42=Skew!$B$1),IF($J42&gt;Skew!$C$1,Skew!$A$1,IF($J42&gt;Skew!$C$2,Skew!$A$2,IF($J42&gt;Skew!$C$3,Skew!$A$3,IF($J42&gt;Skew!$C$4,Skew!$A$4,IF($J42&gt;Skew!$C$5,Skew!$A$5,IF($J42&gt;Skew!$C$6,Skew!$A$6,IF($J42&gt;Skew!$C$7,Skew!$A$7,IF($J42&gt;Skew!$C$8,Skew!$A$8,IF($J42&gt;Skew!$C$9,Skew!$A$9,IF($J42&gt;Skew!$C$10,Skew!$A$10,IF($J42&gt;Skew!$C$11,Skew!$A$11,IF($J42&gt;Skew!$C$12,Skew!$A$12,IF($J42&gt;Skew!$C$13,Skew!$A$13,IF($J42&gt;Skew!$C$14,Skew!$A$14,Skew!$A$15)
)))))))))))))))</f>
        <v/>
      </c>
      <c r="M42" s="24" t="str">
        <f>IF(J42="","",MATCH(L42,Skew!$A$1:$A$15,0))</f>
        <v/>
      </c>
      <c r="N42" s="24" t="str">
        <f t="shared" si="0"/>
        <v/>
      </c>
      <c r="O42" s="26"/>
      <c r="P42" s="24" t="str">
        <f>IF(OR(J42="",O42=""),"",MATCH(O42,Confidence!$A$1:$A$10,0))</f>
        <v/>
      </c>
      <c r="Q42" s="27" t="str">
        <f t="shared" si="1"/>
        <v/>
      </c>
      <c r="R42" s="27" t="str">
        <f t="shared" si="2"/>
        <v/>
      </c>
      <c r="S42" s="24"/>
      <c r="T42" s="111" t="str">
        <f t="shared" si="3"/>
        <v/>
      </c>
      <c r="U42" s="111" t="str">
        <f t="shared" si="4"/>
        <v/>
      </c>
      <c r="V42" s="39" t="str">
        <f t="shared" si="5"/>
        <v/>
      </c>
      <c r="W42" s="124"/>
      <c r="X42" s="218" t="str">
        <f>IF(AND(D42&gt;0,E42&gt;0,F42&gt;0,Q42&gt;0,R42&gt;0,W42&gt;0,NOT(O42="")),ABS(VLOOKUP($W$1,VLookups!$A$28:$B$29,2,FALSE)-_xlfn.BETA.DIST(W42,IF(K42="L",R42,Q42),IF(K42="L",Q42,R42),TRUE,D42,F42)),"")</f>
        <v/>
      </c>
      <c r="Y42" s="121" t="str">
        <f>IF(OR($Q42="",$R42=""),"",_xlfn.BETA.INV(ABS(VLOOKUP($W$1,VLookups!$A$28:$B$29,2,FALSE)-Y$3),IF($K42="L",$R42,$Q42),IF($K42="L",$Q42,$R42),$D42,$F42))</f>
        <v/>
      </c>
      <c r="Z42" s="122" t="str">
        <f>IF(OR($Q42="",$R42=""),"",_xlfn.BETA.INV(ABS(VLOOKUP($W$1,VLookups!$A$28:$B$29,2,FALSE)-Z$3),IF($K42="L",$R42,$Q42),IF($K42="L",$Q42,$R42),$D42,$F42))</f>
        <v/>
      </c>
      <c r="AA42" s="121" t="str">
        <f>IF(OR($Q42="",$R42=""),"",_xlfn.BETA.INV(ABS(VLOOKUP($W$1,VLookups!$A$28:$B$29,2,FALSE)-AA$3),IF($K42="L",$R42,$Q42),IF($K42="L",$Q42,$R42),$D42,$F42))</f>
        <v/>
      </c>
      <c r="AB42" s="122" t="str">
        <f>IF(OR($Q42="",$R42=""),"",_xlfn.BETA.INV(ABS(VLOOKUP($W$1,VLookups!$A$28:$B$29,2,FALSE)-AB$3),IF($K42="L",$R42,$Q42),IF($K42="L",$Q42,$R42),$D42,$F42))</f>
        <v/>
      </c>
      <c r="AC42" s="121" t="str">
        <f>IF(OR($Q42="",$R42=""),"",_xlfn.BETA.INV(ABS(VLOOKUP($W$1,VLookups!$A$28:$B$29,2,FALSE)-AC$3),IF($K42="L",$R42,$Q42),IF($K42="L",$Q42,$R42),$D42,$F42))</f>
        <v/>
      </c>
      <c r="AD42" s="122" t="str">
        <f>IF(OR($Q42="",$R42=""),"",_xlfn.BETA.INV(ABS(VLOOKUP($W$1,VLookups!$A$28:$B$29,2,FALSE)-AD$3),IF($K42="L",$R42,$Q42),IF($K42="L",$Q42,$R42),$D42,$F42))</f>
        <v/>
      </c>
      <c r="AE42" s="121" t="str">
        <f>IF(OR($Q42="",$R42=""),"",_xlfn.BETA.INV(ABS(VLOOKUP($W$1,VLookups!$A$28:$B$29,2,FALSE)-AE$3),IF($K42="L",$R42,$Q42),IF($K42="L",$Q42,$R42),$D42,$F42))</f>
        <v/>
      </c>
      <c r="AF42" s="122" t="str">
        <f>IF(OR($Q42="",$R42=""),"",_xlfn.BETA.INV(ABS(VLOOKUP($W$1,VLookups!$A$28:$B$29,2,FALSE)-AF$3),IF($K42="L",$R42,$Q42),IF($K42="L",$Q42,$R42),$D42,$F42))</f>
        <v/>
      </c>
      <c r="AG42" s="121" t="str">
        <f>IF(OR($Q42="",$R42=""),"",_xlfn.BETA.INV(ABS(VLOOKUP($W$1,VLookups!$A$28:$B$29,2,FALSE)-AG$3),IF($K42="L",$R42,$Q42),IF($K42="L",$Q42,$R42),$D42,$F42))</f>
        <v/>
      </c>
      <c r="AH42" s="122" t="str">
        <f>IF(OR($Q42="",$R42=""),"",_xlfn.BETA.INV(ABS(VLOOKUP($W$1,VLookups!$A$28:$B$29,2,FALSE)-AH$3),IF($K42="L",$R42,$Q42),IF($K42="L",$Q42,$R42),$D42,$F42))</f>
        <v/>
      </c>
      <c r="AI42" s="121" t="str">
        <f>IF(OR($Q42="",$R42=""),"",_xlfn.BETA.INV(ABS(VLOOKUP($W$1,VLookups!$A$28:$B$29,2,FALSE)-AI$3),IF($K42="L",$R42,$Q42),IF($K42="L",$Q42,$R42),$D42,$F42))</f>
        <v/>
      </c>
      <c r="AJ42" s="122" t="str">
        <f>IF(OR($Q42="",$R42=""),"",_xlfn.BETA.INV(ABS(VLOOKUP($W$1,VLookups!$A$28:$B$29,2,FALSE)-AJ$3),IF($K42="L",$R42,$Q42),IF($K42="L",$Q42,$R42),$D42,$F42))</f>
        <v/>
      </c>
      <c r="AK42" s="17"/>
      <c r="AL42" s="208" t="str">
        <f t="shared" si="15"/>
        <v/>
      </c>
      <c r="AM42" s="206" t="str">
        <f t="shared" si="16"/>
        <v/>
      </c>
      <c r="AN42" s="190" t="str">
        <f t="shared" ref="AN42:CY42" si="193">IF(ISNONTEXT($AL42),AM42+$AL42,"")</f>
        <v/>
      </c>
      <c r="AO42" s="190" t="str">
        <f t="shared" si="193"/>
        <v/>
      </c>
      <c r="AP42" s="190" t="str">
        <f t="shared" si="193"/>
        <v/>
      </c>
      <c r="AQ42" s="190" t="str">
        <f t="shared" si="193"/>
        <v/>
      </c>
      <c r="AR42" s="190" t="str">
        <f t="shared" si="193"/>
        <v/>
      </c>
      <c r="AS42" s="190" t="str">
        <f t="shared" si="193"/>
        <v/>
      </c>
      <c r="AT42" s="190" t="str">
        <f t="shared" si="193"/>
        <v/>
      </c>
      <c r="AU42" s="190" t="str">
        <f t="shared" si="193"/>
        <v/>
      </c>
      <c r="AV42" s="190" t="str">
        <f t="shared" si="193"/>
        <v/>
      </c>
      <c r="AW42" s="190" t="str">
        <f t="shared" si="193"/>
        <v/>
      </c>
      <c r="AX42" s="190" t="str">
        <f t="shared" si="193"/>
        <v/>
      </c>
      <c r="AY42" s="190" t="str">
        <f t="shared" si="193"/>
        <v/>
      </c>
      <c r="AZ42" s="190" t="str">
        <f t="shared" si="193"/>
        <v/>
      </c>
      <c r="BA42" s="190" t="str">
        <f t="shared" si="193"/>
        <v/>
      </c>
      <c r="BB42" s="190" t="str">
        <f t="shared" si="193"/>
        <v/>
      </c>
      <c r="BC42" s="190" t="str">
        <f t="shared" si="193"/>
        <v/>
      </c>
      <c r="BD42" s="190" t="str">
        <f t="shared" si="193"/>
        <v/>
      </c>
      <c r="BE42" s="190" t="str">
        <f t="shared" si="193"/>
        <v/>
      </c>
      <c r="BF42" s="190" t="str">
        <f t="shared" si="193"/>
        <v/>
      </c>
      <c r="BG42" s="190" t="str">
        <f t="shared" si="193"/>
        <v/>
      </c>
      <c r="BH42" s="190" t="str">
        <f t="shared" si="193"/>
        <v/>
      </c>
      <c r="BI42" s="190" t="str">
        <f t="shared" si="193"/>
        <v/>
      </c>
      <c r="BJ42" s="190" t="str">
        <f t="shared" si="193"/>
        <v/>
      </c>
      <c r="BK42" s="190" t="str">
        <f t="shared" si="193"/>
        <v/>
      </c>
      <c r="BL42" s="190" t="str">
        <f t="shared" si="193"/>
        <v/>
      </c>
      <c r="BM42" s="190" t="str">
        <f t="shared" si="193"/>
        <v/>
      </c>
      <c r="BN42" s="190" t="str">
        <f t="shared" si="193"/>
        <v/>
      </c>
      <c r="BO42" s="190" t="str">
        <f t="shared" si="193"/>
        <v/>
      </c>
      <c r="BP42" s="190" t="str">
        <f t="shared" si="193"/>
        <v/>
      </c>
      <c r="BQ42" s="190" t="str">
        <f t="shared" si="193"/>
        <v/>
      </c>
      <c r="BR42" s="190" t="str">
        <f t="shared" si="193"/>
        <v/>
      </c>
      <c r="BS42" s="190" t="str">
        <f t="shared" si="193"/>
        <v/>
      </c>
      <c r="BT42" s="190" t="str">
        <f t="shared" si="193"/>
        <v/>
      </c>
      <c r="BU42" s="190" t="str">
        <f t="shared" si="193"/>
        <v/>
      </c>
      <c r="BV42" s="190" t="str">
        <f t="shared" si="193"/>
        <v/>
      </c>
      <c r="BW42" s="190" t="str">
        <f t="shared" si="193"/>
        <v/>
      </c>
      <c r="BX42" s="190" t="str">
        <f t="shared" si="193"/>
        <v/>
      </c>
      <c r="BY42" s="190" t="str">
        <f t="shared" si="193"/>
        <v/>
      </c>
      <c r="BZ42" s="190" t="str">
        <f t="shared" si="193"/>
        <v/>
      </c>
      <c r="CA42" s="190" t="str">
        <f t="shared" si="193"/>
        <v/>
      </c>
      <c r="CB42" s="190" t="str">
        <f t="shared" si="193"/>
        <v/>
      </c>
      <c r="CC42" s="190" t="str">
        <f t="shared" si="193"/>
        <v/>
      </c>
      <c r="CD42" s="190" t="str">
        <f t="shared" si="193"/>
        <v/>
      </c>
      <c r="CE42" s="190" t="str">
        <f t="shared" si="193"/>
        <v/>
      </c>
      <c r="CF42" s="190" t="str">
        <f t="shared" si="193"/>
        <v/>
      </c>
      <c r="CG42" s="190" t="str">
        <f t="shared" si="193"/>
        <v/>
      </c>
      <c r="CH42" s="190" t="str">
        <f t="shared" si="193"/>
        <v/>
      </c>
      <c r="CI42" s="190" t="str">
        <f t="shared" si="193"/>
        <v/>
      </c>
      <c r="CJ42" s="190" t="str">
        <f t="shared" si="193"/>
        <v/>
      </c>
      <c r="CK42" s="190" t="str">
        <f t="shared" si="193"/>
        <v/>
      </c>
      <c r="CL42" s="190" t="str">
        <f t="shared" si="193"/>
        <v/>
      </c>
      <c r="CM42" s="190" t="str">
        <f t="shared" si="193"/>
        <v/>
      </c>
      <c r="CN42" s="190" t="str">
        <f t="shared" si="193"/>
        <v/>
      </c>
      <c r="CO42" s="190" t="str">
        <f t="shared" si="193"/>
        <v/>
      </c>
      <c r="CP42" s="190" t="str">
        <f t="shared" si="193"/>
        <v/>
      </c>
      <c r="CQ42" s="190" t="str">
        <f t="shared" si="193"/>
        <v/>
      </c>
      <c r="CR42" s="190" t="str">
        <f t="shared" si="193"/>
        <v/>
      </c>
      <c r="CS42" s="190" t="str">
        <f t="shared" si="193"/>
        <v/>
      </c>
      <c r="CT42" s="190" t="str">
        <f t="shared" si="193"/>
        <v/>
      </c>
      <c r="CU42" s="190" t="str">
        <f t="shared" si="193"/>
        <v/>
      </c>
      <c r="CV42" s="190" t="str">
        <f t="shared" si="193"/>
        <v/>
      </c>
      <c r="CW42" s="190" t="str">
        <f t="shared" si="193"/>
        <v/>
      </c>
      <c r="CX42" s="190" t="str">
        <f t="shared" si="193"/>
        <v/>
      </c>
      <c r="CY42" s="190" t="str">
        <f t="shared" si="193"/>
        <v/>
      </c>
      <c r="CZ42" s="190" t="str">
        <f t="shared" ref="CZ42:EH42" si="194">IF(ISNONTEXT($AL42),CY42+$AL42,"")</f>
        <v/>
      </c>
      <c r="DA42" s="190" t="str">
        <f t="shared" si="194"/>
        <v/>
      </c>
      <c r="DB42" s="190" t="str">
        <f t="shared" si="194"/>
        <v/>
      </c>
      <c r="DC42" s="190" t="str">
        <f t="shared" si="194"/>
        <v/>
      </c>
      <c r="DD42" s="190" t="str">
        <f t="shared" si="194"/>
        <v/>
      </c>
      <c r="DE42" s="190" t="str">
        <f t="shared" si="194"/>
        <v/>
      </c>
      <c r="DF42" s="190" t="str">
        <f t="shared" si="194"/>
        <v/>
      </c>
      <c r="DG42" s="190" t="str">
        <f t="shared" si="194"/>
        <v/>
      </c>
      <c r="DH42" s="190" t="str">
        <f t="shared" si="194"/>
        <v/>
      </c>
      <c r="DI42" s="190" t="str">
        <f t="shared" si="194"/>
        <v/>
      </c>
      <c r="DJ42" s="190" t="str">
        <f t="shared" si="194"/>
        <v/>
      </c>
      <c r="DK42" s="190" t="str">
        <f t="shared" si="194"/>
        <v/>
      </c>
      <c r="DL42" s="190" t="str">
        <f t="shared" si="194"/>
        <v/>
      </c>
      <c r="DM42" s="190" t="str">
        <f t="shared" si="194"/>
        <v/>
      </c>
      <c r="DN42" s="190" t="str">
        <f t="shared" si="194"/>
        <v/>
      </c>
      <c r="DO42" s="190" t="str">
        <f t="shared" si="194"/>
        <v/>
      </c>
      <c r="DP42" s="190" t="str">
        <f t="shared" si="194"/>
        <v/>
      </c>
      <c r="DQ42" s="190" t="str">
        <f t="shared" si="194"/>
        <v/>
      </c>
      <c r="DR42" s="190" t="str">
        <f t="shared" si="194"/>
        <v/>
      </c>
      <c r="DS42" s="190" t="str">
        <f t="shared" si="194"/>
        <v/>
      </c>
      <c r="DT42" s="190" t="str">
        <f t="shared" si="194"/>
        <v/>
      </c>
      <c r="DU42" s="190" t="str">
        <f t="shared" si="194"/>
        <v/>
      </c>
      <c r="DV42" s="190" t="str">
        <f t="shared" si="194"/>
        <v/>
      </c>
      <c r="DW42" s="190" t="str">
        <f t="shared" si="194"/>
        <v/>
      </c>
      <c r="DX42" s="190" t="str">
        <f t="shared" si="194"/>
        <v/>
      </c>
      <c r="DY42" s="190" t="str">
        <f t="shared" si="194"/>
        <v/>
      </c>
      <c r="DZ42" s="190" t="str">
        <f t="shared" si="194"/>
        <v/>
      </c>
      <c r="EA42" s="190" t="str">
        <f t="shared" si="194"/>
        <v/>
      </c>
      <c r="EB42" s="190" t="str">
        <f t="shared" si="194"/>
        <v/>
      </c>
      <c r="EC42" s="190" t="str">
        <f t="shared" si="194"/>
        <v/>
      </c>
      <c r="ED42" s="190" t="str">
        <f t="shared" si="194"/>
        <v/>
      </c>
      <c r="EE42" s="190" t="str">
        <f t="shared" si="194"/>
        <v/>
      </c>
      <c r="EF42" s="190" t="str">
        <f t="shared" si="194"/>
        <v/>
      </c>
      <c r="EG42" s="190" t="str">
        <f t="shared" si="194"/>
        <v/>
      </c>
      <c r="EH42" s="190" t="str">
        <f t="shared" si="194"/>
        <v/>
      </c>
      <c r="EI42" s="206" t="str">
        <f t="shared" si="19"/>
        <v/>
      </c>
      <c r="EJ42" s="207" t="e">
        <f t="shared" si="20"/>
        <v>#N/A</v>
      </c>
      <c r="EK42" s="207" t="e">
        <f t="shared" si="21"/>
        <v>#N/A</v>
      </c>
      <c r="EL42" s="207" t="e">
        <f t="shared" si="22"/>
        <v>#N/A</v>
      </c>
      <c r="EM42" s="207" t="e">
        <f t="shared" si="23"/>
        <v>#N/A</v>
      </c>
      <c r="EN42" s="207" t="e">
        <f t="shared" si="24"/>
        <v>#N/A</v>
      </c>
      <c r="EO42" s="207" t="e">
        <f t="shared" si="25"/>
        <v>#N/A</v>
      </c>
      <c r="EP42" s="207" t="e">
        <f t="shared" si="26"/>
        <v>#N/A</v>
      </c>
      <c r="EQ42" s="207" t="e">
        <f t="shared" si="27"/>
        <v>#N/A</v>
      </c>
      <c r="ER42" s="207" t="e">
        <f t="shared" si="28"/>
        <v>#N/A</v>
      </c>
      <c r="ES42" s="207" t="e">
        <f t="shared" si="29"/>
        <v>#N/A</v>
      </c>
      <c r="ET42" s="207" t="e">
        <f t="shared" si="30"/>
        <v>#N/A</v>
      </c>
      <c r="EU42" s="207" t="e">
        <f t="shared" si="31"/>
        <v>#N/A</v>
      </c>
      <c r="EV42" s="207" t="e">
        <f t="shared" si="32"/>
        <v>#N/A</v>
      </c>
      <c r="EW42" s="207" t="e">
        <f t="shared" si="33"/>
        <v>#N/A</v>
      </c>
      <c r="EX42" s="207" t="e">
        <f t="shared" si="34"/>
        <v>#N/A</v>
      </c>
      <c r="EY42" s="207" t="e">
        <f t="shared" si="35"/>
        <v>#N/A</v>
      </c>
      <c r="EZ42" s="207" t="e">
        <f t="shared" si="36"/>
        <v>#N/A</v>
      </c>
      <c r="FA42" s="207" t="e">
        <f t="shared" si="37"/>
        <v>#N/A</v>
      </c>
      <c r="FB42" s="207" t="e">
        <f t="shared" si="38"/>
        <v>#N/A</v>
      </c>
      <c r="FC42" s="207" t="e">
        <f t="shared" si="39"/>
        <v>#N/A</v>
      </c>
      <c r="FD42" s="207" t="e">
        <f t="shared" si="40"/>
        <v>#N/A</v>
      </c>
      <c r="FE42" s="207" t="e">
        <f t="shared" si="41"/>
        <v>#N/A</v>
      </c>
      <c r="FF42" s="207" t="e">
        <f t="shared" si="42"/>
        <v>#N/A</v>
      </c>
      <c r="FG42" s="207" t="e">
        <f t="shared" si="43"/>
        <v>#N/A</v>
      </c>
      <c r="FH42" s="207" t="e">
        <f t="shared" si="44"/>
        <v>#N/A</v>
      </c>
      <c r="FI42" s="207" t="e">
        <f t="shared" si="45"/>
        <v>#N/A</v>
      </c>
      <c r="FJ42" s="207" t="e">
        <f t="shared" si="46"/>
        <v>#N/A</v>
      </c>
      <c r="FK42" s="207" t="e">
        <f t="shared" si="47"/>
        <v>#N/A</v>
      </c>
      <c r="FL42" s="207" t="e">
        <f t="shared" si="48"/>
        <v>#N/A</v>
      </c>
      <c r="FM42" s="207" t="e">
        <f t="shared" si="49"/>
        <v>#N/A</v>
      </c>
      <c r="FN42" s="207" t="e">
        <f t="shared" si="50"/>
        <v>#N/A</v>
      </c>
      <c r="FO42" s="207" t="e">
        <f t="shared" si="51"/>
        <v>#N/A</v>
      </c>
      <c r="FP42" s="207" t="e">
        <f t="shared" si="52"/>
        <v>#N/A</v>
      </c>
      <c r="FQ42" s="207" t="e">
        <f t="shared" si="53"/>
        <v>#N/A</v>
      </c>
      <c r="FR42" s="207" t="e">
        <f t="shared" si="54"/>
        <v>#N/A</v>
      </c>
      <c r="FS42" s="207" t="e">
        <f t="shared" si="55"/>
        <v>#N/A</v>
      </c>
      <c r="FT42" s="207" t="e">
        <f t="shared" si="56"/>
        <v>#N/A</v>
      </c>
      <c r="FU42" s="207" t="e">
        <f t="shared" si="57"/>
        <v>#N/A</v>
      </c>
      <c r="FV42" s="207" t="e">
        <f t="shared" si="58"/>
        <v>#N/A</v>
      </c>
      <c r="FW42" s="207" t="e">
        <f t="shared" si="59"/>
        <v>#N/A</v>
      </c>
      <c r="FX42" s="207" t="e">
        <f t="shared" si="60"/>
        <v>#N/A</v>
      </c>
      <c r="FY42" s="207" t="e">
        <f t="shared" si="61"/>
        <v>#N/A</v>
      </c>
      <c r="FZ42" s="207" t="e">
        <f t="shared" si="62"/>
        <v>#N/A</v>
      </c>
      <c r="GA42" s="207" t="e">
        <f t="shared" si="63"/>
        <v>#N/A</v>
      </c>
      <c r="GB42" s="207" t="e">
        <f t="shared" si="64"/>
        <v>#N/A</v>
      </c>
      <c r="GC42" s="207" t="e">
        <f t="shared" si="65"/>
        <v>#N/A</v>
      </c>
      <c r="GD42" s="207" t="e">
        <f t="shared" si="66"/>
        <v>#N/A</v>
      </c>
      <c r="GE42" s="207" t="e">
        <f t="shared" si="67"/>
        <v>#N/A</v>
      </c>
      <c r="GF42" s="207" t="e">
        <f t="shared" si="68"/>
        <v>#N/A</v>
      </c>
      <c r="GG42" s="207" t="e">
        <f t="shared" si="69"/>
        <v>#N/A</v>
      </c>
      <c r="GH42" s="207" t="e">
        <f t="shared" si="70"/>
        <v>#N/A</v>
      </c>
      <c r="GI42" s="207" t="e">
        <f t="shared" si="71"/>
        <v>#N/A</v>
      </c>
      <c r="GJ42" s="207" t="e">
        <f t="shared" si="72"/>
        <v>#N/A</v>
      </c>
      <c r="GK42" s="207" t="e">
        <f t="shared" si="73"/>
        <v>#N/A</v>
      </c>
      <c r="GL42" s="207" t="e">
        <f t="shared" si="74"/>
        <v>#N/A</v>
      </c>
      <c r="GM42" s="207" t="e">
        <f t="shared" si="75"/>
        <v>#N/A</v>
      </c>
      <c r="GN42" s="207" t="e">
        <f t="shared" si="76"/>
        <v>#N/A</v>
      </c>
      <c r="GO42" s="207" t="e">
        <f t="shared" si="77"/>
        <v>#N/A</v>
      </c>
      <c r="GP42" s="207" t="e">
        <f t="shared" si="78"/>
        <v>#N/A</v>
      </c>
      <c r="GQ42" s="207" t="e">
        <f t="shared" si="79"/>
        <v>#N/A</v>
      </c>
      <c r="GR42" s="207" t="e">
        <f t="shared" si="80"/>
        <v>#N/A</v>
      </c>
      <c r="GS42" s="207" t="e">
        <f t="shared" si="81"/>
        <v>#N/A</v>
      </c>
      <c r="GT42" s="207" t="e">
        <f t="shared" si="82"/>
        <v>#N/A</v>
      </c>
      <c r="GU42" s="207" t="e">
        <f t="shared" si="83"/>
        <v>#N/A</v>
      </c>
      <c r="GV42" s="207" t="e">
        <f t="shared" si="84"/>
        <v>#N/A</v>
      </c>
      <c r="GW42" s="207" t="e">
        <f t="shared" si="85"/>
        <v>#N/A</v>
      </c>
      <c r="GX42" s="207" t="e">
        <f t="shared" si="86"/>
        <v>#N/A</v>
      </c>
      <c r="GY42" s="207" t="e">
        <f t="shared" si="87"/>
        <v>#N/A</v>
      </c>
      <c r="GZ42" s="207" t="e">
        <f t="shared" si="88"/>
        <v>#N/A</v>
      </c>
      <c r="HA42" s="207" t="e">
        <f t="shared" si="89"/>
        <v>#N/A</v>
      </c>
      <c r="HB42" s="207" t="e">
        <f t="shared" si="90"/>
        <v>#N/A</v>
      </c>
      <c r="HC42" s="207" t="e">
        <f t="shared" si="91"/>
        <v>#N/A</v>
      </c>
      <c r="HD42" s="207" t="e">
        <f t="shared" si="92"/>
        <v>#N/A</v>
      </c>
      <c r="HE42" s="207" t="e">
        <f t="shared" si="93"/>
        <v>#N/A</v>
      </c>
      <c r="HF42" s="207" t="e">
        <f t="shared" si="94"/>
        <v>#N/A</v>
      </c>
      <c r="HG42" s="207" t="e">
        <f t="shared" si="95"/>
        <v>#N/A</v>
      </c>
      <c r="HH42" s="207" t="e">
        <f t="shared" si="96"/>
        <v>#N/A</v>
      </c>
      <c r="HI42" s="207" t="e">
        <f t="shared" si="97"/>
        <v>#N/A</v>
      </c>
      <c r="HJ42" s="207" t="e">
        <f t="shared" si="98"/>
        <v>#N/A</v>
      </c>
      <c r="HK42" s="207" t="e">
        <f t="shared" si="99"/>
        <v>#N/A</v>
      </c>
      <c r="HL42" s="207" t="e">
        <f t="shared" si="100"/>
        <v>#N/A</v>
      </c>
      <c r="HM42" s="207" t="e">
        <f t="shared" si="101"/>
        <v>#N/A</v>
      </c>
      <c r="HN42" s="207" t="e">
        <f t="shared" si="102"/>
        <v>#N/A</v>
      </c>
      <c r="HO42" s="207" t="e">
        <f t="shared" si="103"/>
        <v>#N/A</v>
      </c>
      <c r="HP42" s="207" t="e">
        <f t="shared" si="104"/>
        <v>#N/A</v>
      </c>
      <c r="HQ42" s="207" t="e">
        <f t="shared" si="105"/>
        <v>#N/A</v>
      </c>
      <c r="HR42" s="207" t="e">
        <f t="shared" si="106"/>
        <v>#N/A</v>
      </c>
      <c r="HS42" s="207" t="e">
        <f t="shared" si="107"/>
        <v>#N/A</v>
      </c>
      <c r="HT42" s="207" t="e">
        <f t="shared" si="108"/>
        <v>#N/A</v>
      </c>
      <c r="HU42" s="207" t="e">
        <f t="shared" si="109"/>
        <v>#N/A</v>
      </c>
      <c r="HV42" s="207" t="e">
        <f t="shared" si="110"/>
        <v>#N/A</v>
      </c>
      <c r="HW42" s="207" t="e">
        <f t="shared" si="111"/>
        <v>#N/A</v>
      </c>
      <c r="HX42" s="207" t="e">
        <f t="shared" si="112"/>
        <v>#N/A</v>
      </c>
      <c r="HY42" s="207" t="e">
        <f t="shared" si="113"/>
        <v>#N/A</v>
      </c>
      <c r="HZ42" s="207" t="e">
        <f t="shared" si="114"/>
        <v>#N/A</v>
      </c>
      <c r="IA42" s="207" t="e">
        <f t="shared" si="115"/>
        <v>#N/A</v>
      </c>
      <c r="IB42" s="207" t="e">
        <f t="shared" si="116"/>
        <v>#N/A</v>
      </c>
      <c r="IC42" s="207" t="e">
        <f t="shared" si="117"/>
        <v>#N/A</v>
      </c>
      <c r="ID42" s="207" t="e">
        <f t="shared" si="118"/>
        <v>#N/A</v>
      </c>
      <c r="IE42" s="207" t="e">
        <f t="shared" si="119"/>
        <v>#N/A</v>
      </c>
      <c r="IF42" s="207" t="e">
        <f t="shared" si="120"/>
        <v>#N/A</v>
      </c>
    </row>
    <row r="43" spans="1:240" hidden="1" x14ac:dyDescent="0.25">
      <c r="A43" s="22">
        <v>40</v>
      </c>
      <c r="B43" s="144"/>
      <c r="C43" s="135"/>
      <c r="D43" s="110" t="str">
        <f t="shared" si="10"/>
        <v/>
      </c>
      <c r="E43" s="124"/>
      <c r="F43" s="110" t="str">
        <f t="shared" si="11"/>
        <v/>
      </c>
      <c r="G43" s="135"/>
      <c r="H43" s="145"/>
      <c r="I43" s="119" t="str">
        <f t="shared" si="12"/>
        <v/>
      </c>
      <c r="J43" s="23" t="str">
        <f t="shared" si="13"/>
        <v/>
      </c>
      <c r="K43" s="24" t="str">
        <f t="shared" si="14"/>
        <v/>
      </c>
      <c r="L43" s="25" t="str">
        <f>IF(J43="","",IF(OR($J43&lt;Skew!$B$1,$J43=Skew!$B$1),IF($J43&gt;Skew!$C$1,Skew!$A$1,IF($J43&gt;Skew!$C$2,Skew!$A$2,IF($J43&gt;Skew!$C$3,Skew!$A$3,IF($J43&gt;Skew!$C$4,Skew!$A$4,IF($J43&gt;Skew!$C$5,Skew!$A$5,IF($J43&gt;Skew!$C$6,Skew!$A$6,IF($J43&gt;Skew!$C$7,Skew!$A$7,IF($J43&gt;Skew!$C$8,Skew!$A$8,IF($J43&gt;Skew!$C$9,Skew!$A$9,IF($J43&gt;Skew!$C$10,Skew!$A$10,IF($J43&gt;Skew!$C$11,Skew!$A$11,IF($J43&gt;Skew!$C$12,Skew!$A$12,IF($J43&gt;Skew!$C$13,Skew!$A$13,IF($J43&gt;Skew!$C$14,Skew!$A$14,Skew!$A$15)
)))))))))))))))</f>
        <v/>
      </c>
      <c r="M43" s="24" t="str">
        <f>IF(J43="","",MATCH(L43,Skew!$A$1:$A$15,0))</f>
        <v/>
      </c>
      <c r="N43" s="24" t="str">
        <f t="shared" si="0"/>
        <v/>
      </c>
      <c r="O43" s="26"/>
      <c r="P43" s="24" t="str">
        <f>IF(OR(J43="",O43=""),"",MATCH(O43,Confidence!$A$1:$A$10,0))</f>
        <v/>
      </c>
      <c r="Q43" s="27" t="str">
        <f t="shared" si="1"/>
        <v/>
      </c>
      <c r="R43" s="27" t="str">
        <f t="shared" si="2"/>
        <v/>
      </c>
      <c r="S43" s="24"/>
      <c r="T43" s="111" t="str">
        <f t="shared" si="3"/>
        <v/>
      </c>
      <c r="U43" s="111" t="str">
        <f t="shared" si="4"/>
        <v/>
      </c>
      <c r="V43" s="39" t="str">
        <f t="shared" si="5"/>
        <v/>
      </c>
      <c r="W43" s="124"/>
      <c r="X43" s="218" t="str">
        <f>IF(AND(D43&gt;0,E43&gt;0,F43&gt;0,Q43&gt;0,R43&gt;0,W43&gt;0,NOT(O43="")),ABS(VLOOKUP($W$1,VLookups!$A$28:$B$29,2,FALSE)-_xlfn.BETA.DIST(W43,IF(K43="L",R43,Q43),IF(K43="L",Q43,R43),TRUE,D43,F43)),"")</f>
        <v/>
      </c>
      <c r="Y43" s="121" t="str">
        <f>IF(OR($Q43="",$R43=""),"",_xlfn.BETA.INV(ABS(VLOOKUP($W$1,VLookups!$A$28:$B$29,2,FALSE)-Y$3),IF($K43="L",$R43,$Q43),IF($K43="L",$Q43,$R43),$D43,$F43))</f>
        <v/>
      </c>
      <c r="Z43" s="122" t="str">
        <f>IF(OR($Q43="",$R43=""),"",_xlfn.BETA.INV(ABS(VLOOKUP($W$1,VLookups!$A$28:$B$29,2,FALSE)-Z$3),IF($K43="L",$R43,$Q43),IF($K43="L",$Q43,$R43),$D43,$F43))</f>
        <v/>
      </c>
      <c r="AA43" s="121" t="str">
        <f>IF(OR($Q43="",$R43=""),"",_xlfn.BETA.INV(ABS(VLOOKUP($W$1,VLookups!$A$28:$B$29,2,FALSE)-AA$3),IF($K43="L",$R43,$Q43),IF($K43="L",$Q43,$R43),$D43,$F43))</f>
        <v/>
      </c>
      <c r="AB43" s="122" t="str">
        <f>IF(OR($Q43="",$R43=""),"",_xlfn.BETA.INV(ABS(VLOOKUP($W$1,VLookups!$A$28:$B$29,2,FALSE)-AB$3),IF($K43="L",$R43,$Q43),IF($K43="L",$Q43,$R43),$D43,$F43))</f>
        <v/>
      </c>
      <c r="AC43" s="121" t="str">
        <f>IF(OR($Q43="",$R43=""),"",_xlfn.BETA.INV(ABS(VLOOKUP($W$1,VLookups!$A$28:$B$29,2,FALSE)-AC$3),IF($K43="L",$R43,$Q43),IF($K43="L",$Q43,$R43),$D43,$F43))</f>
        <v/>
      </c>
      <c r="AD43" s="122" t="str">
        <f>IF(OR($Q43="",$R43=""),"",_xlfn.BETA.INV(ABS(VLOOKUP($W$1,VLookups!$A$28:$B$29,2,FALSE)-AD$3),IF($K43="L",$R43,$Q43),IF($K43="L",$Q43,$R43),$D43,$F43))</f>
        <v/>
      </c>
      <c r="AE43" s="121" t="str">
        <f>IF(OR($Q43="",$R43=""),"",_xlfn.BETA.INV(ABS(VLOOKUP($W$1,VLookups!$A$28:$B$29,2,FALSE)-AE$3),IF($K43="L",$R43,$Q43),IF($K43="L",$Q43,$R43),$D43,$F43))</f>
        <v/>
      </c>
      <c r="AF43" s="122" t="str">
        <f>IF(OR($Q43="",$R43=""),"",_xlfn.BETA.INV(ABS(VLOOKUP($W$1,VLookups!$A$28:$B$29,2,FALSE)-AF$3),IF($K43="L",$R43,$Q43),IF($K43="L",$Q43,$R43),$D43,$F43))</f>
        <v/>
      </c>
      <c r="AG43" s="121" t="str">
        <f>IF(OR($Q43="",$R43=""),"",_xlfn.BETA.INV(ABS(VLOOKUP($W$1,VLookups!$A$28:$B$29,2,FALSE)-AG$3),IF($K43="L",$R43,$Q43),IF($K43="L",$Q43,$R43),$D43,$F43))</f>
        <v/>
      </c>
      <c r="AH43" s="122" t="str">
        <f>IF(OR($Q43="",$R43=""),"",_xlfn.BETA.INV(ABS(VLOOKUP($W$1,VLookups!$A$28:$B$29,2,FALSE)-AH$3),IF($K43="L",$R43,$Q43),IF($K43="L",$Q43,$R43),$D43,$F43))</f>
        <v/>
      </c>
      <c r="AI43" s="121" t="str">
        <f>IF(OR($Q43="",$R43=""),"",_xlfn.BETA.INV(ABS(VLOOKUP($W$1,VLookups!$A$28:$B$29,2,FALSE)-AI$3),IF($K43="L",$R43,$Q43),IF($K43="L",$Q43,$R43),$D43,$F43))</f>
        <v/>
      </c>
      <c r="AJ43" s="122" t="str">
        <f>IF(OR($Q43="",$R43=""),"",_xlfn.BETA.INV(ABS(VLOOKUP($W$1,VLookups!$A$28:$B$29,2,FALSE)-AJ$3),IF($K43="L",$R43,$Q43),IF($K43="L",$Q43,$R43),$D43,$F43))</f>
        <v/>
      </c>
      <c r="AK43" s="17"/>
      <c r="AL43" s="208" t="str">
        <f t="shared" si="15"/>
        <v/>
      </c>
      <c r="AM43" s="206" t="str">
        <f t="shared" si="16"/>
        <v/>
      </c>
      <c r="AN43" s="190" t="str">
        <f t="shared" ref="AN43:CY43" si="195">IF(ISNONTEXT($AL43),AM43+$AL43,"")</f>
        <v/>
      </c>
      <c r="AO43" s="190" t="str">
        <f t="shared" si="195"/>
        <v/>
      </c>
      <c r="AP43" s="190" t="str">
        <f t="shared" si="195"/>
        <v/>
      </c>
      <c r="AQ43" s="190" t="str">
        <f t="shared" si="195"/>
        <v/>
      </c>
      <c r="AR43" s="190" t="str">
        <f t="shared" si="195"/>
        <v/>
      </c>
      <c r="AS43" s="190" t="str">
        <f t="shared" si="195"/>
        <v/>
      </c>
      <c r="AT43" s="190" t="str">
        <f t="shared" si="195"/>
        <v/>
      </c>
      <c r="AU43" s="190" t="str">
        <f t="shared" si="195"/>
        <v/>
      </c>
      <c r="AV43" s="190" t="str">
        <f t="shared" si="195"/>
        <v/>
      </c>
      <c r="AW43" s="190" t="str">
        <f t="shared" si="195"/>
        <v/>
      </c>
      <c r="AX43" s="190" t="str">
        <f t="shared" si="195"/>
        <v/>
      </c>
      <c r="AY43" s="190" t="str">
        <f t="shared" si="195"/>
        <v/>
      </c>
      <c r="AZ43" s="190" t="str">
        <f t="shared" si="195"/>
        <v/>
      </c>
      <c r="BA43" s="190" t="str">
        <f t="shared" si="195"/>
        <v/>
      </c>
      <c r="BB43" s="190" t="str">
        <f t="shared" si="195"/>
        <v/>
      </c>
      <c r="BC43" s="190" t="str">
        <f t="shared" si="195"/>
        <v/>
      </c>
      <c r="BD43" s="190" t="str">
        <f t="shared" si="195"/>
        <v/>
      </c>
      <c r="BE43" s="190" t="str">
        <f t="shared" si="195"/>
        <v/>
      </c>
      <c r="BF43" s="190" t="str">
        <f t="shared" si="195"/>
        <v/>
      </c>
      <c r="BG43" s="190" t="str">
        <f t="shared" si="195"/>
        <v/>
      </c>
      <c r="BH43" s="190" t="str">
        <f t="shared" si="195"/>
        <v/>
      </c>
      <c r="BI43" s="190" t="str">
        <f t="shared" si="195"/>
        <v/>
      </c>
      <c r="BJ43" s="190" t="str">
        <f t="shared" si="195"/>
        <v/>
      </c>
      <c r="BK43" s="190" t="str">
        <f t="shared" si="195"/>
        <v/>
      </c>
      <c r="BL43" s="190" t="str">
        <f t="shared" si="195"/>
        <v/>
      </c>
      <c r="BM43" s="190" t="str">
        <f t="shared" si="195"/>
        <v/>
      </c>
      <c r="BN43" s="190" t="str">
        <f t="shared" si="195"/>
        <v/>
      </c>
      <c r="BO43" s="190" t="str">
        <f t="shared" si="195"/>
        <v/>
      </c>
      <c r="BP43" s="190" t="str">
        <f t="shared" si="195"/>
        <v/>
      </c>
      <c r="BQ43" s="190" t="str">
        <f t="shared" si="195"/>
        <v/>
      </c>
      <c r="BR43" s="190" t="str">
        <f t="shared" si="195"/>
        <v/>
      </c>
      <c r="BS43" s="190" t="str">
        <f t="shared" si="195"/>
        <v/>
      </c>
      <c r="BT43" s="190" t="str">
        <f t="shared" si="195"/>
        <v/>
      </c>
      <c r="BU43" s="190" t="str">
        <f t="shared" si="195"/>
        <v/>
      </c>
      <c r="BV43" s="190" t="str">
        <f t="shared" si="195"/>
        <v/>
      </c>
      <c r="BW43" s="190" t="str">
        <f t="shared" si="195"/>
        <v/>
      </c>
      <c r="BX43" s="190" t="str">
        <f t="shared" si="195"/>
        <v/>
      </c>
      <c r="BY43" s="190" t="str">
        <f t="shared" si="195"/>
        <v/>
      </c>
      <c r="BZ43" s="190" t="str">
        <f t="shared" si="195"/>
        <v/>
      </c>
      <c r="CA43" s="190" t="str">
        <f t="shared" si="195"/>
        <v/>
      </c>
      <c r="CB43" s="190" t="str">
        <f t="shared" si="195"/>
        <v/>
      </c>
      <c r="CC43" s="190" t="str">
        <f t="shared" si="195"/>
        <v/>
      </c>
      <c r="CD43" s="190" t="str">
        <f t="shared" si="195"/>
        <v/>
      </c>
      <c r="CE43" s="190" t="str">
        <f t="shared" si="195"/>
        <v/>
      </c>
      <c r="CF43" s="190" t="str">
        <f t="shared" si="195"/>
        <v/>
      </c>
      <c r="CG43" s="190" t="str">
        <f t="shared" si="195"/>
        <v/>
      </c>
      <c r="CH43" s="190" t="str">
        <f t="shared" si="195"/>
        <v/>
      </c>
      <c r="CI43" s="190" t="str">
        <f t="shared" si="195"/>
        <v/>
      </c>
      <c r="CJ43" s="190" t="str">
        <f t="shared" si="195"/>
        <v/>
      </c>
      <c r="CK43" s="190" t="str">
        <f t="shared" si="195"/>
        <v/>
      </c>
      <c r="CL43" s="190" t="str">
        <f t="shared" si="195"/>
        <v/>
      </c>
      <c r="CM43" s="190" t="str">
        <f t="shared" si="195"/>
        <v/>
      </c>
      <c r="CN43" s="190" t="str">
        <f t="shared" si="195"/>
        <v/>
      </c>
      <c r="CO43" s="190" t="str">
        <f t="shared" si="195"/>
        <v/>
      </c>
      <c r="CP43" s="190" t="str">
        <f t="shared" si="195"/>
        <v/>
      </c>
      <c r="CQ43" s="190" t="str">
        <f t="shared" si="195"/>
        <v/>
      </c>
      <c r="CR43" s="190" t="str">
        <f t="shared" si="195"/>
        <v/>
      </c>
      <c r="CS43" s="190" t="str">
        <f t="shared" si="195"/>
        <v/>
      </c>
      <c r="CT43" s="190" t="str">
        <f t="shared" si="195"/>
        <v/>
      </c>
      <c r="CU43" s="190" t="str">
        <f t="shared" si="195"/>
        <v/>
      </c>
      <c r="CV43" s="190" t="str">
        <f t="shared" si="195"/>
        <v/>
      </c>
      <c r="CW43" s="190" t="str">
        <f t="shared" si="195"/>
        <v/>
      </c>
      <c r="CX43" s="190" t="str">
        <f t="shared" si="195"/>
        <v/>
      </c>
      <c r="CY43" s="190" t="str">
        <f t="shared" si="195"/>
        <v/>
      </c>
      <c r="CZ43" s="190" t="str">
        <f t="shared" ref="CZ43:EH43" si="196">IF(ISNONTEXT($AL43),CY43+$AL43,"")</f>
        <v/>
      </c>
      <c r="DA43" s="190" t="str">
        <f t="shared" si="196"/>
        <v/>
      </c>
      <c r="DB43" s="190" t="str">
        <f t="shared" si="196"/>
        <v/>
      </c>
      <c r="DC43" s="190" t="str">
        <f t="shared" si="196"/>
        <v/>
      </c>
      <c r="DD43" s="190" t="str">
        <f t="shared" si="196"/>
        <v/>
      </c>
      <c r="DE43" s="190" t="str">
        <f t="shared" si="196"/>
        <v/>
      </c>
      <c r="DF43" s="190" t="str">
        <f t="shared" si="196"/>
        <v/>
      </c>
      <c r="DG43" s="190" t="str">
        <f t="shared" si="196"/>
        <v/>
      </c>
      <c r="DH43" s="190" t="str">
        <f t="shared" si="196"/>
        <v/>
      </c>
      <c r="DI43" s="190" t="str">
        <f t="shared" si="196"/>
        <v/>
      </c>
      <c r="DJ43" s="190" t="str">
        <f t="shared" si="196"/>
        <v/>
      </c>
      <c r="DK43" s="190" t="str">
        <f t="shared" si="196"/>
        <v/>
      </c>
      <c r="DL43" s="190" t="str">
        <f t="shared" si="196"/>
        <v/>
      </c>
      <c r="DM43" s="190" t="str">
        <f t="shared" si="196"/>
        <v/>
      </c>
      <c r="DN43" s="190" t="str">
        <f t="shared" si="196"/>
        <v/>
      </c>
      <c r="DO43" s="190" t="str">
        <f t="shared" si="196"/>
        <v/>
      </c>
      <c r="DP43" s="190" t="str">
        <f t="shared" si="196"/>
        <v/>
      </c>
      <c r="DQ43" s="190" t="str">
        <f t="shared" si="196"/>
        <v/>
      </c>
      <c r="DR43" s="190" t="str">
        <f t="shared" si="196"/>
        <v/>
      </c>
      <c r="DS43" s="190" t="str">
        <f t="shared" si="196"/>
        <v/>
      </c>
      <c r="DT43" s="190" t="str">
        <f t="shared" si="196"/>
        <v/>
      </c>
      <c r="DU43" s="190" t="str">
        <f t="shared" si="196"/>
        <v/>
      </c>
      <c r="DV43" s="190" t="str">
        <f t="shared" si="196"/>
        <v/>
      </c>
      <c r="DW43" s="190" t="str">
        <f t="shared" si="196"/>
        <v/>
      </c>
      <c r="DX43" s="190" t="str">
        <f t="shared" si="196"/>
        <v/>
      </c>
      <c r="DY43" s="190" t="str">
        <f t="shared" si="196"/>
        <v/>
      </c>
      <c r="DZ43" s="190" t="str">
        <f t="shared" si="196"/>
        <v/>
      </c>
      <c r="EA43" s="190" t="str">
        <f t="shared" si="196"/>
        <v/>
      </c>
      <c r="EB43" s="190" t="str">
        <f t="shared" si="196"/>
        <v/>
      </c>
      <c r="EC43" s="190" t="str">
        <f t="shared" si="196"/>
        <v/>
      </c>
      <c r="ED43" s="190" t="str">
        <f t="shared" si="196"/>
        <v/>
      </c>
      <c r="EE43" s="190" t="str">
        <f t="shared" si="196"/>
        <v/>
      </c>
      <c r="EF43" s="190" t="str">
        <f t="shared" si="196"/>
        <v/>
      </c>
      <c r="EG43" s="190" t="str">
        <f t="shared" si="196"/>
        <v/>
      </c>
      <c r="EH43" s="190" t="str">
        <f t="shared" si="196"/>
        <v/>
      </c>
      <c r="EI43" s="206" t="str">
        <f t="shared" si="19"/>
        <v/>
      </c>
      <c r="EJ43" s="207" t="e">
        <f t="shared" si="20"/>
        <v>#N/A</v>
      </c>
      <c r="EK43" s="207" t="e">
        <f t="shared" si="21"/>
        <v>#N/A</v>
      </c>
      <c r="EL43" s="207" t="e">
        <f t="shared" si="22"/>
        <v>#N/A</v>
      </c>
      <c r="EM43" s="207" t="e">
        <f t="shared" si="23"/>
        <v>#N/A</v>
      </c>
      <c r="EN43" s="207" t="e">
        <f t="shared" si="24"/>
        <v>#N/A</v>
      </c>
      <c r="EO43" s="207" t="e">
        <f t="shared" si="25"/>
        <v>#N/A</v>
      </c>
      <c r="EP43" s="207" t="e">
        <f t="shared" si="26"/>
        <v>#N/A</v>
      </c>
      <c r="EQ43" s="207" t="e">
        <f t="shared" si="27"/>
        <v>#N/A</v>
      </c>
      <c r="ER43" s="207" t="e">
        <f t="shared" si="28"/>
        <v>#N/A</v>
      </c>
      <c r="ES43" s="207" t="e">
        <f t="shared" si="29"/>
        <v>#N/A</v>
      </c>
      <c r="ET43" s="207" t="e">
        <f t="shared" si="30"/>
        <v>#N/A</v>
      </c>
      <c r="EU43" s="207" t="e">
        <f t="shared" si="31"/>
        <v>#N/A</v>
      </c>
      <c r="EV43" s="207" t="e">
        <f t="shared" si="32"/>
        <v>#N/A</v>
      </c>
      <c r="EW43" s="207" t="e">
        <f t="shared" si="33"/>
        <v>#N/A</v>
      </c>
      <c r="EX43" s="207" t="e">
        <f t="shared" si="34"/>
        <v>#N/A</v>
      </c>
      <c r="EY43" s="207" t="e">
        <f t="shared" si="35"/>
        <v>#N/A</v>
      </c>
      <c r="EZ43" s="207" t="e">
        <f t="shared" si="36"/>
        <v>#N/A</v>
      </c>
      <c r="FA43" s="207" t="e">
        <f t="shared" si="37"/>
        <v>#N/A</v>
      </c>
      <c r="FB43" s="207" t="e">
        <f t="shared" si="38"/>
        <v>#N/A</v>
      </c>
      <c r="FC43" s="207" t="e">
        <f t="shared" si="39"/>
        <v>#N/A</v>
      </c>
      <c r="FD43" s="207" t="e">
        <f t="shared" si="40"/>
        <v>#N/A</v>
      </c>
      <c r="FE43" s="207" t="e">
        <f t="shared" si="41"/>
        <v>#N/A</v>
      </c>
      <c r="FF43" s="207" t="e">
        <f t="shared" si="42"/>
        <v>#N/A</v>
      </c>
      <c r="FG43" s="207" t="e">
        <f t="shared" si="43"/>
        <v>#N/A</v>
      </c>
      <c r="FH43" s="207" t="e">
        <f t="shared" si="44"/>
        <v>#N/A</v>
      </c>
      <c r="FI43" s="207" t="e">
        <f t="shared" si="45"/>
        <v>#N/A</v>
      </c>
      <c r="FJ43" s="207" t="e">
        <f t="shared" si="46"/>
        <v>#N/A</v>
      </c>
      <c r="FK43" s="207" t="e">
        <f t="shared" si="47"/>
        <v>#N/A</v>
      </c>
      <c r="FL43" s="207" t="e">
        <f t="shared" si="48"/>
        <v>#N/A</v>
      </c>
      <c r="FM43" s="207" t="e">
        <f t="shared" si="49"/>
        <v>#N/A</v>
      </c>
      <c r="FN43" s="207" t="e">
        <f t="shared" si="50"/>
        <v>#N/A</v>
      </c>
      <c r="FO43" s="207" t="e">
        <f t="shared" si="51"/>
        <v>#N/A</v>
      </c>
      <c r="FP43" s="207" t="e">
        <f t="shared" si="52"/>
        <v>#N/A</v>
      </c>
      <c r="FQ43" s="207" t="e">
        <f t="shared" si="53"/>
        <v>#N/A</v>
      </c>
      <c r="FR43" s="207" t="e">
        <f t="shared" si="54"/>
        <v>#N/A</v>
      </c>
      <c r="FS43" s="207" t="e">
        <f t="shared" si="55"/>
        <v>#N/A</v>
      </c>
      <c r="FT43" s="207" t="e">
        <f t="shared" si="56"/>
        <v>#N/A</v>
      </c>
      <c r="FU43" s="207" t="e">
        <f t="shared" si="57"/>
        <v>#N/A</v>
      </c>
      <c r="FV43" s="207" t="e">
        <f t="shared" si="58"/>
        <v>#N/A</v>
      </c>
      <c r="FW43" s="207" t="e">
        <f t="shared" si="59"/>
        <v>#N/A</v>
      </c>
      <c r="FX43" s="207" t="e">
        <f t="shared" si="60"/>
        <v>#N/A</v>
      </c>
      <c r="FY43" s="207" t="e">
        <f t="shared" si="61"/>
        <v>#N/A</v>
      </c>
      <c r="FZ43" s="207" t="e">
        <f t="shared" si="62"/>
        <v>#N/A</v>
      </c>
      <c r="GA43" s="207" t="e">
        <f t="shared" si="63"/>
        <v>#N/A</v>
      </c>
      <c r="GB43" s="207" t="e">
        <f t="shared" si="64"/>
        <v>#N/A</v>
      </c>
      <c r="GC43" s="207" t="e">
        <f t="shared" si="65"/>
        <v>#N/A</v>
      </c>
      <c r="GD43" s="207" t="e">
        <f t="shared" si="66"/>
        <v>#N/A</v>
      </c>
      <c r="GE43" s="207" t="e">
        <f t="shared" si="67"/>
        <v>#N/A</v>
      </c>
      <c r="GF43" s="207" t="e">
        <f t="shared" si="68"/>
        <v>#N/A</v>
      </c>
      <c r="GG43" s="207" t="e">
        <f t="shared" si="69"/>
        <v>#N/A</v>
      </c>
      <c r="GH43" s="207" t="e">
        <f t="shared" si="70"/>
        <v>#N/A</v>
      </c>
      <c r="GI43" s="207" t="e">
        <f t="shared" si="71"/>
        <v>#N/A</v>
      </c>
      <c r="GJ43" s="207" t="e">
        <f t="shared" si="72"/>
        <v>#N/A</v>
      </c>
      <c r="GK43" s="207" t="e">
        <f t="shared" si="73"/>
        <v>#N/A</v>
      </c>
      <c r="GL43" s="207" t="e">
        <f t="shared" si="74"/>
        <v>#N/A</v>
      </c>
      <c r="GM43" s="207" t="e">
        <f t="shared" si="75"/>
        <v>#N/A</v>
      </c>
      <c r="GN43" s="207" t="e">
        <f t="shared" si="76"/>
        <v>#N/A</v>
      </c>
      <c r="GO43" s="207" t="e">
        <f t="shared" si="77"/>
        <v>#N/A</v>
      </c>
      <c r="GP43" s="207" t="e">
        <f t="shared" si="78"/>
        <v>#N/A</v>
      </c>
      <c r="GQ43" s="207" t="e">
        <f t="shared" si="79"/>
        <v>#N/A</v>
      </c>
      <c r="GR43" s="207" t="e">
        <f t="shared" si="80"/>
        <v>#N/A</v>
      </c>
      <c r="GS43" s="207" t="e">
        <f t="shared" si="81"/>
        <v>#N/A</v>
      </c>
      <c r="GT43" s="207" t="e">
        <f t="shared" si="82"/>
        <v>#N/A</v>
      </c>
      <c r="GU43" s="207" t="e">
        <f t="shared" si="83"/>
        <v>#N/A</v>
      </c>
      <c r="GV43" s="207" t="e">
        <f t="shared" si="84"/>
        <v>#N/A</v>
      </c>
      <c r="GW43" s="207" t="e">
        <f t="shared" si="85"/>
        <v>#N/A</v>
      </c>
      <c r="GX43" s="207" t="e">
        <f t="shared" si="86"/>
        <v>#N/A</v>
      </c>
      <c r="GY43" s="207" t="e">
        <f t="shared" si="87"/>
        <v>#N/A</v>
      </c>
      <c r="GZ43" s="207" t="e">
        <f t="shared" si="88"/>
        <v>#N/A</v>
      </c>
      <c r="HA43" s="207" t="e">
        <f t="shared" si="89"/>
        <v>#N/A</v>
      </c>
      <c r="HB43" s="207" t="e">
        <f t="shared" si="90"/>
        <v>#N/A</v>
      </c>
      <c r="HC43" s="207" t="e">
        <f t="shared" si="91"/>
        <v>#N/A</v>
      </c>
      <c r="HD43" s="207" t="e">
        <f t="shared" si="92"/>
        <v>#N/A</v>
      </c>
      <c r="HE43" s="207" t="e">
        <f t="shared" si="93"/>
        <v>#N/A</v>
      </c>
      <c r="HF43" s="207" t="e">
        <f t="shared" si="94"/>
        <v>#N/A</v>
      </c>
      <c r="HG43" s="207" t="e">
        <f t="shared" si="95"/>
        <v>#N/A</v>
      </c>
      <c r="HH43" s="207" t="e">
        <f t="shared" si="96"/>
        <v>#N/A</v>
      </c>
      <c r="HI43" s="207" t="e">
        <f t="shared" si="97"/>
        <v>#N/A</v>
      </c>
      <c r="HJ43" s="207" t="e">
        <f t="shared" si="98"/>
        <v>#N/A</v>
      </c>
      <c r="HK43" s="207" t="e">
        <f t="shared" si="99"/>
        <v>#N/A</v>
      </c>
      <c r="HL43" s="207" t="e">
        <f t="shared" si="100"/>
        <v>#N/A</v>
      </c>
      <c r="HM43" s="207" t="e">
        <f t="shared" si="101"/>
        <v>#N/A</v>
      </c>
      <c r="HN43" s="207" t="e">
        <f t="shared" si="102"/>
        <v>#N/A</v>
      </c>
      <c r="HO43" s="207" t="e">
        <f t="shared" si="103"/>
        <v>#N/A</v>
      </c>
      <c r="HP43" s="207" t="e">
        <f t="shared" si="104"/>
        <v>#N/A</v>
      </c>
      <c r="HQ43" s="207" t="e">
        <f t="shared" si="105"/>
        <v>#N/A</v>
      </c>
      <c r="HR43" s="207" t="e">
        <f t="shared" si="106"/>
        <v>#N/A</v>
      </c>
      <c r="HS43" s="207" t="e">
        <f t="shared" si="107"/>
        <v>#N/A</v>
      </c>
      <c r="HT43" s="207" t="e">
        <f t="shared" si="108"/>
        <v>#N/A</v>
      </c>
      <c r="HU43" s="207" t="e">
        <f t="shared" si="109"/>
        <v>#N/A</v>
      </c>
      <c r="HV43" s="207" t="e">
        <f t="shared" si="110"/>
        <v>#N/A</v>
      </c>
      <c r="HW43" s="207" t="e">
        <f t="shared" si="111"/>
        <v>#N/A</v>
      </c>
      <c r="HX43" s="207" t="e">
        <f t="shared" si="112"/>
        <v>#N/A</v>
      </c>
      <c r="HY43" s="207" t="e">
        <f t="shared" si="113"/>
        <v>#N/A</v>
      </c>
      <c r="HZ43" s="207" t="e">
        <f t="shared" si="114"/>
        <v>#N/A</v>
      </c>
      <c r="IA43" s="207" t="e">
        <f t="shared" si="115"/>
        <v>#N/A</v>
      </c>
      <c r="IB43" s="207" t="e">
        <f t="shared" si="116"/>
        <v>#N/A</v>
      </c>
      <c r="IC43" s="207" t="e">
        <f t="shared" si="117"/>
        <v>#N/A</v>
      </c>
      <c r="ID43" s="207" t="e">
        <f t="shared" si="118"/>
        <v>#N/A</v>
      </c>
      <c r="IE43" s="207" t="e">
        <f t="shared" si="119"/>
        <v>#N/A</v>
      </c>
      <c r="IF43" s="207" t="e">
        <f t="shared" si="120"/>
        <v>#N/A</v>
      </c>
    </row>
    <row r="44" spans="1:240" hidden="1" x14ac:dyDescent="0.25">
      <c r="A44" s="22">
        <v>41</v>
      </c>
      <c r="B44" s="144"/>
      <c r="C44" s="135"/>
      <c r="D44" s="110" t="str">
        <f t="shared" si="10"/>
        <v/>
      </c>
      <c r="E44" s="124"/>
      <c r="F44" s="110" t="str">
        <f t="shared" si="11"/>
        <v/>
      </c>
      <c r="G44" s="135"/>
      <c r="H44" s="145"/>
      <c r="I44" s="119" t="str">
        <f t="shared" si="12"/>
        <v/>
      </c>
      <c r="J44" s="23" t="str">
        <f t="shared" si="13"/>
        <v/>
      </c>
      <c r="K44" s="24" t="str">
        <f t="shared" si="14"/>
        <v/>
      </c>
      <c r="L44" s="25" t="str">
        <f>IF(J44="","",IF(OR($J44&lt;Skew!$B$1,$J44=Skew!$B$1),IF($J44&gt;Skew!$C$1,Skew!$A$1,IF($J44&gt;Skew!$C$2,Skew!$A$2,IF($J44&gt;Skew!$C$3,Skew!$A$3,IF($J44&gt;Skew!$C$4,Skew!$A$4,IF($J44&gt;Skew!$C$5,Skew!$A$5,IF($J44&gt;Skew!$C$6,Skew!$A$6,IF($J44&gt;Skew!$C$7,Skew!$A$7,IF($J44&gt;Skew!$C$8,Skew!$A$8,IF($J44&gt;Skew!$C$9,Skew!$A$9,IF($J44&gt;Skew!$C$10,Skew!$A$10,IF($J44&gt;Skew!$C$11,Skew!$A$11,IF($J44&gt;Skew!$C$12,Skew!$A$12,IF($J44&gt;Skew!$C$13,Skew!$A$13,IF($J44&gt;Skew!$C$14,Skew!$A$14,Skew!$A$15)
)))))))))))))))</f>
        <v/>
      </c>
      <c r="M44" s="24" t="str">
        <f>IF(J44="","",MATCH(L44,Skew!$A$1:$A$15,0))</f>
        <v/>
      </c>
      <c r="N44" s="24" t="str">
        <f t="shared" si="0"/>
        <v/>
      </c>
      <c r="O44" s="26"/>
      <c r="P44" s="24" t="str">
        <f>IF(OR(J44="",O44=""),"",MATCH(O44,Confidence!$A$1:$A$10,0))</f>
        <v/>
      </c>
      <c r="Q44" s="27" t="str">
        <f t="shared" si="1"/>
        <v/>
      </c>
      <c r="R44" s="27" t="str">
        <f t="shared" si="2"/>
        <v/>
      </c>
      <c r="S44" s="24"/>
      <c r="T44" s="111" t="str">
        <f t="shared" si="3"/>
        <v/>
      </c>
      <c r="U44" s="111" t="str">
        <f t="shared" si="4"/>
        <v/>
      </c>
      <c r="V44" s="39" t="str">
        <f t="shared" si="5"/>
        <v/>
      </c>
      <c r="W44" s="124"/>
      <c r="X44" s="218" t="str">
        <f>IF(AND(D44&gt;0,E44&gt;0,F44&gt;0,Q44&gt;0,R44&gt;0,W44&gt;0,NOT(O44="")),ABS(VLOOKUP($W$1,VLookups!$A$28:$B$29,2,FALSE)-_xlfn.BETA.DIST(W44,IF(K44="L",R44,Q44),IF(K44="L",Q44,R44),TRUE,D44,F44)),"")</f>
        <v/>
      </c>
      <c r="Y44" s="121" t="str">
        <f>IF(OR($Q44="",$R44=""),"",_xlfn.BETA.INV(ABS(VLOOKUP($W$1,VLookups!$A$28:$B$29,2,FALSE)-Y$3),IF($K44="L",$R44,$Q44),IF($K44="L",$Q44,$R44),$D44,$F44))</f>
        <v/>
      </c>
      <c r="Z44" s="122" t="str">
        <f>IF(OR($Q44="",$R44=""),"",_xlfn.BETA.INV(ABS(VLOOKUP($W$1,VLookups!$A$28:$B$29,2,FALSE)-Z$3),IF($K44="L",$R44,$Q44),IF($K44="L",$Q44,$R44),$D44,$F44))</f>
        <v/>
      </c>
      <c r="AA44" s="121" t="str">
        <f>IF(OR($Q44="",$R44=""),"",_xlfn.BETA.INV(ABS(VLOOKUP($W$1,VLookups!$A$28:$B$29,2,FALSE)-AA$3),IF($K44="L",$R44,$Q44),IF($K44="L",$Q44,$R44),$D44,$F44))</f>
        <v/>
      </c>
      <c r="AB44" s="122" t="str">
        <f>IF(OR($Q44="",$R44=""),"",_xlfn.BETA.INV(ABS(VLOOKUP($W$1,VLookups!$A$28:$B$29,2,FALSE)-AB$3),IF($K44="L",$R44,$Q44),IF($K44="L",$Q44,$R44),$D44,$F44))</f>
        <v/>
      </c>
      <c r="AC44" s="121" t="str">
        <f>IF(OR($Q44="",$R44=""),"",_xlfn.BETA.INV(ABS(VLOOKUP($W$1,VLookups!$A$28:$B$29,2,FALSE)-AC$3),IF($K44="L",$R44,$Q44),IF($K44="L",$Q44,$R44),$D44,$F44))</f>
        <v/>
      </c>
      <c r="AD44" s="122" t="str">
        <f>IF(OR($Q44="",$R44=""),"",_xlfn.BETA.INV(ABS(VLOOKUP($W$1,VLookups!$A$28:$B$29,2,FALSE)-AD$3),IF($K44="L",$R44,$Q44),IF($K44="L",$Q44,$R44),$D44,$F44))</f>
        <v/>
      </c>
      <c r="AE44" s="121" t="str">
        <f>IF(OR($Q44="",$R44=""),"",_xlfn.BETA.INV(ABS(VLOOKUP($W$1,VLookups!$A$28:$B$29,2,FALSE)-AE$3),IF($K44="L",$R44,$Q44),IF($K44="L",$Q44,$R44),$D44,$F44))</f>
        <v/>
      </c>
      <c r="AF44" s="122" t="str">
        <f>IF(OR($Q44="",$R44=""),"",_xlfn.BETA.INV(ABS(VLOOKUP($W$1,VLookups!$A$28:$B$29,2,FALSE)-AF$3),IF($K44="L",$R44,$Q44),IF($K44="L",$Q44,$R44),$D44,$F44))</f>
        <v/>
      </c>
      <c r="AG44" s="121" t="str">
        <f>IF(OR($Q44="",$R44=""),"",_xlfn.BETA.INV(ABS(VLOOKUP($W$1,VLookups!$A$28:$B$29,2,FALSE)-AG$3),IF($K44="L",$R44,$Q44),IF($K44="L",$Q44,$R44),$D44,$F44))</f>
        <v/>
      </c>
      <c r="AH44" s="122" t="str">
        <f>IF(OR($Q44="",$R44=""),"",_xlfn.BETA.INV(ABS(VLOOKUP($W$1,VLookups!$A$28:$B$29,2,FALSE)-AH$3),IF($K44="L",$R44,$Q44),IF($K44="L",$Q44,$R44),$D44,$F44))</f>
        <v/>
      </c>
      <c r="AI44" s="121" t="str">
        <f>IF(OR($Q44="",$R44=""),"",_xlfn.BETA.INV(ABS(VLOOKUP($W$1,VLookups!$A$28:$B$29,2,FALSE)-AI$3),IF($K44="L",$R44,$Q44),IF($K44="L",$Q44,$R44),$D44,$F44))</f>
        <v/>
      </c>
      <c r="AJ44" s="122" t="str">
        <f>IF(OR($Q44="",$R44=""),"",_xlfn.BETA.INV(ABS(VLOOKUP($W$1,VLookups!$A$28:$B$29,2,FALSE)-AJ$3),IF($K44="L",$R44,$Q44),IF($K44="L",$Q44,$R44),$D44,$F44))</f>
        <v/>
      </c>
      <c r="AK44" s="17"/>
      <c r="AL44" s="208" t="str">
        <f t="shared" si="15"/>
        <v/>
      </c>
      <c r="AM44" s="206" t="str">
        <f t="shared" si="16"/>
        <v/>
      </c>
      <c r="AN44" s="190" t="str">
        <f t="shared" ref="AN44:CY44" si="197">IF(ISNONTEXT($AL44),AM44+$AL44,"")</f>
        <v/>
      </c>
      <c r="AO44" s="190" t="str">
        <f t="shared" si="197"/>
        <v/>
      </c>
      <c r="AP44" s="190" t="str">
        <f t="shared" si="197"/>
        <v/>
      </c>
      <c r="AQ44" s="190" t="str">
        <f t="shared" si="197"/>
        <v/>
      </c>
      <c r="AR44" s="190" t="str">
        <f t="shared" si="197"/>
        <v/>
      </c>
      <c r="AS44" s="190" t="str">
        <f t="shared" si="197"/>
        <v/>
      </c>
      <c r="AT44" s="190" t="str">
        <f t="shared" si="197"/>
        <v/>
      </c>
      <c r="AU44" s="190" t="str">
        <f t="shared" si="197"/>
        <v/>
      </c>
      <c r="AV44" s="190" t="str">
        <f t="shared" si="197"/>
        <v/>
      </c>
      <c r="AW44" s="190" t="str">
        <f t="shared" si="197"/>
        <v/>
      </c>
      <c r="AX44" s="190" t="str">
        <f t="shared" si="197"/>
        <v/>
      </c>
      <c r="AY44" s="190" t="str">
        <f t="shared" si="197"/>
        <v/>
      </c>
      <c r="AZ44" s="190" t="str">
        <f t="shared" si="197"/>
        <v/>
      </c>
      <c r="BA44" s="190" t="str">
        <f t="shared" si="197"/>
        <v/>
      </c>
      <c r="BB44" s="190" t="str">
        <f t="shared" si="197"/>
        <v/>
      </c>
      <c r="BC44" s="190" t="str">
        <f t="shared" si="197"/>
        <v/>
      </c>
      <c r="BD44" s="190" t="str">
        <f t="shared" si="197"/>
        <v/>
      </c>
      <c r="BE44" s="190" t="str">
        <f t="shared" si="197"/>
        <v/>
      </c>
      <c r="BF44" s="190" t="str">
        <f t="shared" si="197"/>
        <v/>
      </c>
      <c r="BG44" s="190" t="str">
        <f t="shared" si="197"/>
        <v/>
      </c>
      <c r="BH44" s="190" t="str">
        <f t="shared" si="197"/>
        <v/>
      </c>
      <c r="BI44" s="190" t="str">
        <f t="shared" si="197"/>
        <v/>
      </c>
      <c r="BJ44" s="190" t="str">
        <f t="shared" si="197"/>
        <v/>
      </c>
      <c r="BK44" s="190" t="str">
        <f t="shared" si="197"/>
        <v/>
      </c>
      <c r="BL44" s="190" t="str">
        <f t="shared" si="197"/>
        <v/>
      </c>
      <c r="BM44" s="190" t="str">
        <f t="shared" si="197"/>
        <v/>
      </c>
      <c r="BN44" s="190" t="str">
        <f t="shared" si="197"/>
        <v/>
      </c>
      <c r="BO44" s="190" t="str">
        <f t="shared" si="197"/>
        <v/>
      </c>
      <c r="BP44" s="190" t="str">
        <f t="shared" si="197"/>
        <v/>
      </c>
      <c r="BQ44" s="190" t="str">
        <f t="shared" si="197"/>
        <v/>
      </c>
      <c r="BR44" s="190" t="str">
        <f t="shared" si="197"/>
        <v/>
      </c>
      <c r="BS44" s="190" t="str">
        <f t="shared" si="197"/>
        <v/>
      </c>
      <c r="BT44" s="190" t="str">
        <f t="shared" si="197"/>
        <v/>
      </c>
      <c r="BU44" s="190" t="str">
        <f t="shared" si="197"/>
        <v/>
      </c>
      <c r="BV44" s="190" t="str">
        <f t="shared" si="197"/>
        <v/>
      </c>
      <c r="BW44" s="190" t="str">
        <f t="shared" si="197"/>
        <v/>
      </c>
      <c r="BX44" s="190" t="str">
        <f t="shared" si="197"/>
        <v/>
      </c>
      <c r="BY44" s="190" t="str">
        <f t="shared" si="197"/>
        <v/>
      </c>
      <c r="BZ44" s="190" t="str">
        <f t="shared" si="197"/>
        <v/>
      </c>
      <c r="CA44" s="190" t="str">
        <f t="shared" si="197"/>
        <v/>
      </c>
      <c r="CB44" s="190" t="str">
        <f t="shared" si="197"/>
        <v/>
      </c>
      <c r="CC44" s="190" t="str">
        <f t="shared" si="197"/>
        <v/>
      </c>
      <c r="CD44" s="190" t="str">
        <f t="shared" si="197"/>
        <v/>
      </c>
      <c r="CE44" s="190" t="str">
        <f t="shared" si="197"/>
        <v/>
      </c>
      <c r="CF44" s="190" t="str">
        <f t="shared" si="197"/>
        <v/>
      </c>
      <c r="CG44" s="190" t="str">
        <f t="shared" si="197"/>
        <v/>
      </c>
      <c r="CH44" s="190" t="str">
        <f t="shared" si="197"/>
        <v/>
      </c>
      <c r="CI44" s="190" t="str">
        <f t="shared" si="197"/>
        <v/>
      </c>
      <c r="CJ44" s="190" t="str">
        <f t="shared" si="197"/>
        <v/>
      </c>
      <c r="CK44" s="190" t="str">
        <f t="shared" si="197"/>
        <v/>
      </c>
      <c r="CL44" s="190" t="str">
        <f t="shared" si="197"/>
        <v/>
      </c>
      <c r="CM44" s="190" t="str">
        <f t="shared" si="197"/>
        <v/>
      </c>
      <c r="CN44" s="190" t="str">
        <f t="shared" si="197"/>
        <v/>
      </c>
      <c r="CO44" s="190" t="str">
        <f t="shared" si="197"/>
        <v/>
      </c>
      <c r="CP44" s="190" t="str">
        <f t="shared" si="197"/>
        <v/>
      </c>
      <c r="CQ44" s="190" t="str">
        <f t="shared" si="197"/>
        <v/>
      </c>
      <c r="CR44" s="190" t="str">
        <f t="shared" si="197"/>
        <v/>
      </c>
      <c r="CS44" s="190" t="str">
        <f t="shared" si="197"/>
        <v/>
      </c>
      <c r="CT44" s="190" t="str">
        <f t="shared" si="197"/>
        <v/>
      </c>
      <c r="CU44" s="190" t="str">
        <f t="shared" si="197"/>
        <v/>
      </c>
      <c r="CV44" s="190" t="str">
        <f t="shared" si="197"/>
        <v/>
      </c>
      <c r="CW44" s="190" t="str">
        <f t="shared" si="197"/>
        <v/>
      </c>
      <c r="CX44" s="190" t="str">
        <f t="shared" si="197"/>
        <v/>
      </c>
      <c r="CY44" s="190" t="str">
        <f t="shared" si="197"/>
        <v/>
      </c>
      <c r="CZ44" s="190" t="str">
        <f t="shared" ref="CZ44:EH44" si="198">IF(ISNONTEXT($AL44),CY44+$AL44,"")</f>
        <v/>
      </c>
      <c r="DA44" s="190" t="str">
        <f t="shared" si="198"/>
        <v/>
      </c>
      <c r="DB44" s="190" t="str">
        <f t="shared" si="198"/>
        <v/>
      </c>
      <c r="DC44" s="190" t="str">
        <f t="shared" si="198"/>
        <v/>
      </c>
      <c r="DD44" s="190" t="str">
        <f t="shared" si="198"/>
        <v/>
      </c>
      <c r="DE44" s="190" t="str">
        <f t="shared" si="198"/>
        <v/>
      </c>
      <c r="DF44" s="190" t="str">
        <f t="shared" si="198"/>
        <v/>
      </c>
      <c r="DG44" s="190" t="str">
        <f t="shared" si="198"/>
        <v/>
      </c>
      <c r="DH44" s="190" t="str">
        <f t="shared" si="198"/>
        <v/>
      </c>
      <c r="DI44" s="190" t="str">
        <f t="shared" si="198"/>
        <v/>
      </c>
      <c r="DJ44" s="190" t="str">
        <f t="shared" si="198"/>
        <v/>
      </c>
      <c r="DK44" s="190" t="str">
        <f t="shared" si="198"/>
        <v/>
      </c>
      <c r="DL44" s="190" t="str">
        <f t="shared" si="198"/>
        <v/>
      </c>
      <c r="DM44" s="190" t="str">
        <f t="shared" si="198"/>
        <v/>
      </c>
      <c r="DN44" s="190" t="str">
        <f t="shared" si="198"/>
        <v/>
      </c>
      <c r="DO44" s="190" t="str">
        <f t="shared" si="198"/>
        <v/>
      </c>
      <c r="DP44" s="190" t="str">
        <f t="shared" si="198"/>
        <v/>
      </c>
      <c r="DQ44" s="190" t="str">
        <f t="shared" si="198"/>
        <v/>
      </c>
      <c r="DR44" s="190" t="str">
        <f t="shared" si="198"/>
        <v/>
      </c>
      <c r="DS44" s="190" t="str">
        <f t="shared" si="198"/>
        <v/>
      </c>
      <c r="DT44" s="190" t="str">
        <f t="shared" si="198"/>
        <v/>
      </c>
      <c r="DU44" s="190" t="str">
        <f t="shared" si="198"/>
        <v/>
      </c>
      <c r="DV44" s="190" t="str">
        <f t="shared" si="198"/>
        <v/>
      </c>
      <c r="DW44" s="190" t="str">
        <f t="shared" si="198"/>
        <v/>
      </c>
      <c r="DX44" s="190" t="str">
        <f t="shared" si="198"/>
        <v/>
      </c>
      <c r="DY44" s="190" t="str">
        <f t="shared" si="198"/>
        <v/>
      </c>
      <c r="DZ44" s="190" t="str">
        <f t="shared" si="198"/>
        <v/>
      </c>
      <c r="EA44" s="190" t="str">
        <f t="shared" si="198"/>
        <v/>
      </c>
      <c r="EB44" s="190" t="str">
        <f t="shared" si="198"/>
        <v/>
      </c>
      <c r="EC44" s="190" t="str">
        <f t="shared" si="198"/>
        <v/>
      </c>
      <c r="ED44" s="190" t="str">
        <f t="shared" si="198"/>
        <v/>
      </c>
      <c r="EE44" s="190" t="str">
        <f t="shared" si="198"/>
        <v/>
      </c>
      <c r="EF44" s="190" t="str">
        <f t="shared" si="198"/>
        <v/>
      </c>
      <c r="EG44" s="190" t="str">
        <f t="shared" si="198"/>
        <v/>
      </c>
      <c r="EH44" s="190" t="str">
        <f t="shared" si="198"/>
        <v/>
      </c>
      <c r="EI44" s="206" t="str">
        <f t="shared" si="19"/>
        <v/>
      </c>
      <c r="EJ44" s="207" t="e">
        <f t="shared" si="20"/>
        <v>#N/A</v>
      </c>
      <c r="EK44" s="207" t="e">
        <f t="shared" si="21"/>
        <v>#N/A</v>
      </c>
      <c r="EL44" s="207" t="e">
        <f t="shared" si="22"/>
        <v>#N/A</v>
      </c>
      <c r="EM44" s="207" t="e">
        <f t="shared" si="23"/>
        <v>#N/A</v>
      </c>
      <c r="EN44" s="207" t="e">
        <f t="shared" si="24"/>
        <v>#N/A</v>
      </c>
      <c r="EO44" s="207" t="e">
        <f t="shared" si="25"/>
        <v>#N/A</v>
      </c>
      <c r="EP44" s="207" t="e">
        <f t="shared" si="26"/>
        <v>#N/A</v>
      </c>
      <c r="EQ44" s="207" t="e">
        <f t="shared" si="27"/>
        <v>#N/A</v>
      </c>
      <c r="ER44" s="207" t="e">
        <f t="shared" si="28"/>
        <v>#N/A</v>
      </c>
      <c r="ES44" s="207" t="e">
        <f t="shared" si="29"/>
        <v>#N/A</v>
      </c>
      <c r="ET44" s="207" t="e">
        <f t="shared" si="30"/>
        <v>#N/A</v>
      </c>
      <c r="EU44" s="207" t="e">
        <f t="shared" si="31"/>
        <v>#N/A</v>
      </c>
      <c r="EV44" s="207" t="e">
        <f t="shared" si="32"/>
        <v>#N/A</v>
      </c>
      <c r="EW44" s="207" t="e">
        <f t="shared" si="33"/>
        <v>#N/A</v>
      </c>
      <c r="EX44" s="207" t="e">
        <f t="shared" si="34"/>
        <v>#N/A</v>
      </c>
      <c r="EY44" s="207" t="e">
        <f t="shared" si="35"/>
        <v>#N/A</v>
      </c>
      <c r="EZ44" s="207" t="e">
        <f t="shared" si="36"/>
        <v>#N/A</v>
      </c>
      <c r="FA44" s="207" t="e">
        <f t="shared" si="37"/>
        <v>#N/A</v>
      </c>
      <c r="FB44" s="207" t="e">
        <f t="shared" si="38"/>
        <v>#N/A</v>
      </c>
      <c r="FC44" s="207" t="e">
        <f t="shared" si="39"/>
        <v>#N/A</v>
      </c>
      <c r="FD44" s="207" t="e">
        <f t="shared" si="40"/>
        <v>#N/A</v>
      </c>
      <c r="FE44" s="207" t="e">
        <f t="shared" si="41"/>
        <v>#N/A</v>
      </c>
      <c r="FF44" s="207" t="e">
        <f t="shared" si="42"/>
        <v>#N/A</v>
      </c>
      <c r="FG44" s="207" t="e">
        <f t="shared" si="43"/>
        <v>#N/A</v>
      </c>
      <c r="FH44" s="207" t="e">
        <f t="shared" si="44"/>
        <v>#N/A</v>
      </c>
      <c r="FI44" s="207" t="e">
        <f t="shared" si="45"/>
        <v>#N/A</v>
      </c>
      <c r="FJ44" s="207" t="e">
        <f t="shared" si="46"/>
        <v>#N/A</v>
      </c>
      <c r="FK44" s="207" t="e">
        <f t="shared" si="47"/>
        <v>#N/A</v>
      </c>
      <c r="FL44" s="207" t="e">
        <f t="shared" si="48"/>
        <v>#N/A</v>
      </c>
      <c r="FM44" s="207" t="e">
        <f t="shared" si="49"/>
        <v>#N/A</v>
      </c>
      <c r="FN44" s="207" t="e">
        <f t="shared" si="50"/>
        <v>#N/A</v>
      </c>
      <c r="FO44" s="207" t="e">
        <f t="shared" si="51"/>
        <v>#N/A</v>
      </c>
      <c r="FP44" s="207" t="e">
        <f t="shared" si="52"/>
        <v>#N/A</v>
      </c>
      <c r="FQ44" s="207" t="e">
        <f t="shared" si="53"/>
        <v>#N/A</v>
      </c>
      <c r="FR44" s="207" t="e">
        <f t="shared" si="54"/>
        <v>#N/A</v>
      </c>
      <c r="FS44" s="207" t="e">
        <f t="shared" si="55"/>
        <v>#N/A</v>
      </c>
      <c r="FT44" s="207" t="e">
        <f t="shared" si="56"/>
        <v>#N/A</v>
      </c>
      <c r="FU44" s="207" t="e">
        <f t="shared" si="57"/>
        <v>#N/A</v>
      </c>
      <c r="FV44" s="207" t="e">
        <f t="shared" si="58"/>
        <v>#N/A</v>
      </c>
      <c r="FW44" s="207" t="e">
        <f t="shared" si="59"/>
        <v>#N/A</v>
      </c>
      <c r="FX44" s="207" t="e">
        <f t="shared" si="60"/>
        <v>#N/A</v>
      </c>
      <c r="FY44" s="207" t="e">
        <f t="shared" si="61"/>
        <v>#N/A</v>
      </c>
      <c r="FZ44" s="207" t="e">
        <f t="shared" si="62"/>
        <v>#N/A</v>
      </c>
      <c r="GA44" s="207" t="e">
        <f t="shared" si="63"/>
        <v>#N/A</v>
      </c>
      <c r="GB44" s="207" t="e">
        <f t="shared" si="64"/>
        <v>#N/A</v>
      </c>
      <c r="GC44" s="207" t="e">
        <f t="shared" si="65"/>
        <v>#N/A</v>
      </c>
      <c r="GD44" s="207" t="e">
        <f t="shared" si="66"/>
        <v>#N/A</v>
      </c>
      <c r="GE44" s="207" t="e">
        <f t="shared" si="67"/>
        <v>#N/A</v>
      </c>
      <c r="GF44" s="207" t="e">
        <f t="shared" si="68"/>
        <v>#N/A</v>
      </c>
      <c r="GG44" s="207" t="e">
        <f t="shared" si="69"/>
        <v>#N/A</v>
      </c>
      <c r="GH44" s="207" t="e">
        <f t="shared" si="70"/>
        <v>#N/A</v>
      </c>
      <c r="GI44" s="207" t="e">
        <f t="shared" si="71"/>
        <v>#N/A</v>
      </c>
      <c r="GJ44" s="207" t="e">
        <f t="shared" si="72"/>
        <v>#N/A</v>
      </c>
      <c r="GK44" s="207" t="e">
        <f t="shared" si="73"/>
        <v>#N/A</v>
      </c>
      <c r="GL44" s="207" t="e">
        <f t="shared" si="74"/>
        <v>#N/A</v>
      </c>
      <c r="GM44" s="207" t="e">
        <f t="shared" si="75"/>
        <v>#N/A</v>
      </c>
      <c r="GN44" s="207" t="e">
        <f t="shared" si="76"/>
        <v>#N/A</v>
      </c>
      <c r="GO44" s="207" t="e">
        <f t="shared" si="77"/>
        <v>#N/A</v>
      </c>
      <c r="GP44" s="207" t="e">
        <f t="shared" si="78"/>
        <v>#N/A</v>
      </c>
      <c r="GQ44" s="207" t="e">
        <f t="shared" si="79"/>
        <v>#N/A</v>
      </c>
      <c r="GR44" s="207" t="e">
        <f t="shared" si="80"/>
        <v>#N/A</v>
      </c>
      <c r="GS44" s="207" t="e">
        <f t="shared" si="81"/>
        <v>#N/A</v>
      </c>
      <c r="GT44" s="207" t="e">
        <f t="shared" si="82"/>
        <v>#N/A</v>
      </c>
      <c r="GU44" s="207" t="e">
        <f t="shared" si="83"/>
        <v>#N/A</v>
      </c>
      <c r="GV44" s="207" t="e">
        <f t="shared" si="84"/>
        <v>#N/A</v>
      </c>
      <c r="GW44" s="207" t="e">
        <f t="shared" si="85"/>
        <v>#N/A</v>
      </c>
      <c r="GX44" s="207" t="e">
        <f t="shared" si="86"/>
        <v>#N/A</v>
      </c>
      <c r="GY44" s="207" t="e">
        <f t="shared" si="87"/>
        <v>#N/A</v>
      </c>
      <c r="GZ44" s="207" t="e">
        <f t="shared" si="88"/>
        <v>#N/A</v>
      </c>
      <c r="HA44" s="207" t="e">
        <f t="shared" si="89"/>
        <v>#N/A</v>
      </c>
      <c r="HB44" s="207" t="e">
        <f t="shared" si="90"/>
        <v>#N/A</v>
      </c>
      <c r="HC44" s="207" t="e">
        <f t="shared" si="91"/>
        <v>#N/A</v>
      </c>
      <c r="HD44" s="207" t="e">
        <f t="shared" si="92"/>
        <v>#N/A</v>
      </c>
      <c r="HE44" s="207" t="e">
        <f t="shared" si="93"/>
        <v>#N/A</v>
      </c>
      <c r="HF44" s="207" t="e">
        <f t="shared" si="94"/>
        <v>#N/A</v>
      </c>
      <c r="HG44" s="207" t="e">
        <f t="shared" si="95"/>
        <v>#N/A</v>
      </c>
      <c r="HH44" s="207" t="e">
        <f t="shared" si="96"/>
        <v>#N/A</v>
      </c>
      <c r="HI44" s="207" t="e">
        <f t="shared" si="97"/>
        <v>#N/A</v>
      </c>
      <c r="HJ44" s="207" t="e">
        <f t="shared" si="98"/>
        <v>#N/A</v>
      </c>
      <c r="HK44" s="207" t="e">
        <f t="shared" si="99"/>
        <v>#N/A</v>
      </c>
      <c r="HL44" s="207" t="e">
        <f t="shared" si="100"/>
        <v>#N/A</v>
      </c>
      <c r="HM44" s="207" t="e">
        <f t="shared" si="101"/>
        <v>#N/A</v>
      </c>
      <c r="HN44" s="207" t="e">
        <f t="shared" si="102"/>
        <v>#N/A</v>
      </c>
      <c r="HO44" s="207" t="e">
        <f t="shared" si="103"/>
        <v>#N/A</v>
      </c>
      <c r="HP44" s="207" t="e">
        <f t="shared" si="104"/>
        <v>#N/A</v>
      </c>
      <c r="HQ44" s="207" t="e">
        <f t="shared" si="105"/>
        <v>#N/A</v>
      </c>
      <c r="HR44" s="207" t="e">
        <f t="shared" si="106"/>
        <v>#N/A</v>
      </c>
      <c r="HS44" s="207" t="e">
        <f t="shared" si="107"/>
        <v>#N/A</v>
      </c>
      <c r="HT44" s="207" t="e">
        <f t="shared" si="108"/>
        <v>#N/A</v>
      </c>
      <c r="HU44" s="207" t="e">
        <f t="shared" si="109"/>
        <v>#N/A</v>
      </c>
      <c r="HV44" s="207" t="e">
        <f t="shared" si="110"/>
        <v>#N/A</v>
      </c>
      <c r="HW44" s="207" t="e">
        <f t="shared" si="111"/>
        <v>#N/A</v>
      </c>
      <c r="HX44" s="207" t="e">
        <f t="shared" si="112"/>
        <v>#N/A</v>
      </c>
      <c r="HY44" s="207" t="e">
        <f t="shared" si="113"/>
        <v>#N/A</v>
      </c>
      <c r="HZ44" s="207" t="e">
        <f t="shared" si="114"/>
        <v>#N/A</v>
      </c>
      <c r="IA44" s="207" t="e">
        <f t="shared" si="115"/>
        <v>#N/A</v>
      </c>
      <c r="IB44" s="207" t="e">
        <f t="shared" si="116"/>
        <v>#N/A</v>
      </c>
      <c r="IC44" s="207" t="e">
        <f t="shared" si="117"/>
        <v>#N/A</v>
      </c>
      <c r="ID44" s="207" t="e">
        <f t="shared" si="118"/>
        <v>#N/A</v>
      </c>
      <c r="IE44" s="207" t="e">
        <f t="shared" si="119"/>
        <v>#N/A</v>
      </c>
      <c r="IF44" s="207" t="e">
        <f t="shared" si="120"/>
        <v>#N/A</v>
      </c>
    </row>
    <row r="45" spans="1:240" hidden="1" x14ac:dyDescent="0.25">
      <c r="A45" s="22">
        <v>42</v>
      </c>
      <c r="B45" s="144"/>
      <c r="C45" s="135"/>
      <c r="D45" s="110" t="str">
        <f t="shared" si="10"/>
        <v/>
      </c>
      <c r="E45" s="124"/>
      <c r="F45" s="110" t="str">
        <f t="shared" si="11"/>
        <v/>
      </c>
      <c r="G45" s="135"/>
      <c r="H45" s="145"/>
      <c r="I45" s="119" t="str">
        <f t="shared" si="12"/>
        <v/>
      </c>
      <c r="J45" s="23" t="str">
        <f t="shared" si="13"/>
        <v/>
      </c>
      <c r="K45" s="24" t="str">
        <f t="shared" si="14"/>
        <v/>
      </c>
      <c r="L45" s="25" t="str">
        <f>IF(J45="","",IF(OR($J45&lt;Skew!$B$1,$J45=Skew!$B$1),IF($J45&gt;Skew!$C$1,Skew!$A$1,IF($J45&gt;Skew!$C$2,Skew!$A$2,IF($J45&gt;Skew!$C$3,Skew!$A$3,IF($J45&gt;Skew!$C$4,Skew!$A$4,IF($J45&gt;Skew!$C$5,Skew!$A$5,IF($J45&gt;Skew!$C$6,Skew!$A$6,IF($J45&gt;Skew!$C$7,Skew!$A$7,IF($J45&gt;Skew!$C$8,Skew!$A$8,IF($J45&gt;Skew!$C$9,Skew!$A$9,IF($J45&gt;Skew!$C$10,Skew!$A$10,IF($J45&gt;Skew!$C$11,Skew!$A$11,IF($J45&gt;Skew!$C$12,Skew!$A$12,IF($J45&gt;Skew!$C$13,Skew!$A$13,IF($J45&gt;Skew!$C$14,Skew!$A$14,Skew!$A$15)
)))))))))))))))</f>
        <v/>
      </c>
      <c r="M45" s="24" t="str">
        <f>IF(J45="","",MATCH(L45,Skew!$A$1:$A$15,0))</f>
        <v/>
      </c>
      <c r="N45" s="24" t="str">
        <f t="shared" si="0"/>
        <v/>
      </c>
      <c r="O45" s="26"/>
      <c r="P45" s="24" t="str">
        <f>IF(OR(J45="",O45=""),"",MATCH(O45,Confidence!$A$1:$A$10,0))</f>
        <v/>
      </c>
      <c r="Q45" s="27" t="str">
        <f t="shared" si="1"/>
        <v/>
      </c>
      <c r="R45" s="27" t="str">
        <f t="shared" si="2"/>
        <v/>
      </c>
      <c r="S45" s="24"/>
      <c r="T45" s="111" t="str">
        <f t="shared" si="3"/>
        <v/>
      </c>
      <c r="U45" s="111" t="str">
        <f t="shared" si="4"/>
        <v/>
      </c>
      <c r="V45" s="39" t="str">
        <f t="shared" si="5"/>
        <v/>
      </c>
      <c r="W45" s="124"/>
      <c r="X45" s="218" t="str">
        <f>IF(AND(D45&gt;0,E45&gt;0,F45&gt;0,Q45&gt;0,R45&gt;0,W45&gt;0,NOT(O45="")),ABS(VLOOKUP($W$1,VLookups!$A$28:$B$29,2,FALSE)-_xlfn.BETA.DIST(W45,IF(K45="L",R45,Q45),IF(K45="L",Q45,R45),TRUE,D45,F45)),"")</f>
        <v/>
      </c>
      <c r="Y45" s="121" t="str">
        <f>IF(OR($Q45="",$R45=""),"",_xlfn.BETA.INV(ABS(VLOOKUP($W$1,VLookups!$A$28:$B$29,2,FALSE)-Y$3),IF($K45="L",$R45,$Q45),IF($K45="L",$Q45,$R45),$D45,$F45))</f>
        <v/>
      </c>
      <c r="Z45" s="122" t="str">
        <f>IF(OR($Q45="",$R45=""),"",_xlfn.BETA.INV(ABS(VLOOKUP($W$1,VLookups!$A$28:$B$29,2,FALSE)-Z$3),IF($K45="L",$R45,$Q45),IF($K45="L",$Q45,$R45),$D45,$F45))</f>
        <v/>
      </c>
      <c r="AA45" s="121" t="str">
        <f>IF(OR($Q45="",$R45=""),"",_xlfn.BETA.INV(ABS(VLOOKUP($W$1,VLookups!$A$28:$B$29,2,FALSE)-AA$3),IF($K45="L",$R45,$Q45),IF($K45="L",$Q45,$R45),$D45,$F45))</f>
        <v/>
      </c>
      <c r="AB45" s="122" t="str">
        <f>IF(OR($Q45="",$R45=""),"",_xlfn.BETA.INV(ABS(VLOOKUP($W$1,VLookups!$A$28:$B$29,2,FALSE)-AB$3),IF($K45="L",$R45,$Q45),IF($K45="L",$Q45,$R45),$D45,$F45))</f>
        <v/>
      </c>
      <c r="AC45" s="121" t="str">
        <f>IF(OR($Q45="",$R45=""),"",_xlfn.BETA.INV(ABS(VLOOKUP($W$1,VLookups!$A$28:$B$29,2,FALSE)-AC$3),IF($K45="L",$R45,$Q45),IF($K45="L",$Q45,$R45),$D45,$F45))</f>
        <v/>
      </c>
      <c r="AD45" s="122" t="str">
        <f>IF(OR($Q45="",$R45=""),"",_xlfn.BETA.INV(ABS(VLOOKUP($W$1,VLookups!$A$28:$B$29,2,FALSE)-AD$3),IF($K45="L",$R45,$Q45),IF($K45="L",$Q45,$R45),$D45,$F45))</f>
        <v/>
      </c>
      <c r="AE45" s="121" t="str">
        <f>IF(OR($Q45="",$R45=""),"",_xlfn.BETA.INV(ABS(VLOOKUP($W$1,VLookups!$A$28:$B$29,2,FALSE)-AE$3),IF($K45="L",$R45,$Q45),IF($K45="L",$Q45,$R45),$D45,$F45))</f>
        <v/>
      </c>
      <c r="AF45" s="122" t="str">
        <f>IF(OR($Q45="",$R45=""),"",_xlfn.BETA.INV(ABS(VLOOKUP($W$1,VLookups!$A$28:$B$29,2,FALSE)-AF$3),IF($K45="L",$R45,$Q45),IF($K45="L",$Q45,$R45),$D45,$F45))</f>
        <v/>
      </c>
      <c r="AG45" s="121" t="str">
        <f>IF(OR($Q45="",$R45=""),"",_xlfn.BETA.INV(ABS(VLOOKUP($W$1,VLookups!$A$28:$B$29,2,FALSE)-AG$3),IF($K45="L",$R45,$Q45),IF($K45="L",$Q45,$R45),$D45,$F45))</f>
        <v/>
      </c>
      <c r="AH45" s="122" t="str">
        <f>IF(OR($Q45="",$R45=""),"",_xlfn.BETA.INV(ABS(VLOOKUP($W$1,VLookups!$A$28:$B$29,2,FALSE)-AH$3),IF($K45="L",$R45,$Q45),IF($K45="L",$Q45,$R45),$D45,$F45))</f>
        <v/>
      </c>
      <c r="AI45" s="121" t="str">
        <f>IF(OR($Q45="",$R45=""),"",_xlfn.BETA.INV(ABS(VLOOKUP($W$1,VLookups!$A$28:$B$29,2,FALSE)-AI$3),IF($K45="L",$R45,$Q45),IF($K45="L",$Q45,$R45),$D45,$F45))</f>
        <v/>
      </c>
      <c r="AJ45" s="122" t="str">
        <f>IF(OR($Q45="",$R45=""),"",_xlfn.BETA.INV(ABS(VLOOKUP($W$1,VLookups!$A$28:$B$29,2,FALSE)-AJ$3),IF($K45="L",$R45,$Q45),IF($K45="L",$Q45,$R45),$D45,$F45))</f>
        <v/>
      </c>
      <c r="AK45" s="17"/>
      <c r="AL45" s="208" t="str">
        <f t="shared" si="15"/>
        <v/>
      </c>
      <c r="AM45" s="206" t="str">
        <f t="shared" si="16"/>
        <v/>
      </c>
      <c r="AN45" s="190" t="str">
        <f t="shared" ref="AN45:CY45" si="199">IF(ISNONTEXT($AL45),AM45+$AL45,"")</f>
        <v/>
      </c>
      <c r="AO45" s="190" t="str">
        <f t="shared" si="199"/>
        <v/>
      </c>
      <c r="AP45" s="190" t="str">
        <f t="shared" si="199"/>
        <v/>
      </c>
      <c r="AQ45" s="190" t="str">
        <f t="shared" si="199"/>
        <v/>
      </c>
      <c r="AR45" s="190" t="str">
        <f t="shared" si="199"/>
        <v/>
      </c>
      <c r="AS45" s="190" t="str">
        <f t="shared" si="199"/>
        <v/>
      </c>
      <c r="AT45" s="190" t="str">
        <f t="shared" si="199"/>
        <v/>
      </c>
      <c r="AU45" s="190" t="str">
        <f t="shared" si="199"/>
        <v/>
      </c>
      <c r="AV45" s="190" t="str">
        <f t="shared" si="199"/>
        <v/>
      </c>
      <c r="AW45" s="190" t="str">
        <f t="shared" si="199"/>
        <v/>
      </c>
      <c r="AX45" s="190" t="str">
        <f t="shared" si="199"/>
        <v/>
      </c>
      <c r="AY45" s="190" t="str">
        <f t="shared" si="199"/>
        <v/>
      </c>
      <c r="AZ45" s="190" t="str">
        <f t="shared" si="199"/>
        <v/>
      </c>
      <c r="BA45" s="190" t="str">
        <f t="shared" si="199"/>
        <v/>
      </c>
      <c r="BB45" s="190" t="str">
        <f t="shared" si="199"/>
        <v/>
      </c>
      <c r="BC45" s="190" t="str">
        <f t="shared" si="199"/>
        <v/>
      </c>
      <c r="BD45" s="190" t="str">
        <f t="shared" si="199"/>
        <v/>
      </c>
      <c r="BE45" s="190" t="str">
        <f t="shared" si="199"/>
        <v/>
      </c>
      <c r="BF45" s="190" t="str">
        <f t="shared" si="199"/>
        <v/>
      </c>
      <c r="BG45" s="190" t="str">
        <f t="shared" si="199"/>
        <v/>
      </c>
      <c r="BH45" s="190" t="str">
        <f t="shared" si="199"/>
        <v/>
      </c>
      <c r="BI45" s="190" t="str">
        <f t="shared" si="199"/>
        <v/>
      </c>
      <c r="BJ45" s="190" t="str">
        <f t="shared" si="199"/>
        <v/>
      </c>
      <c r="BK45" s="190" t="str">
        <f t="shared" si="199"/>
        <v/>
      </c>
      <c r="BL45" s="190" t="str">
        <f t="shared" si="199"/>
        <v/>
      </c>
      <c r="BM45" s="190" t="str">
        <f t="shared" si="199"/>
        <v/>
      </c>
      <c r="BN45" s="190" t="str">
        <f t="shared" si="199"/>
        <v/>
      </c>
      <c r="BO45" s="190" t="str">
        <f t="shared" si="199"/>
        <v/>
      </c>
      <c r="BP45" s="190" t="str">
        <f t="shared" si="199"/>
        <v/>
      </c>
      <c r="BQ45" s="190" t="str">
        <f t="shared" si="199"/>
        <v/>
      </c>
      <c r="BR45" s="190" t="str">
        <f t="shared" si="199"/>
        <v/>
      </c>
      <c r="BS45" s="190" t="str">
        <f t="shared" si="199"/>
        <v/>
      </c>
      <c r="BT45" s="190" t="str">
        <f t="shared" si="199"/>
        <v/>
      </c>
      <c r="BU45" s="190" t="str">
        <f t="shared" si="199"/>
        <v/>
      </c>
      <c r="BV45" s="190" t="str">
        <f t="shared" si="199"/>
        <v/>
      </c>
      <c r="BW45" s="190" t="str">
        <f t="shared" si="199"/>
        <v/>
      </c>
      <c r="BX45" s="190" t="str">
        <f t="shared" si="199"/>
        <v/>
      </c>
      <c r="BY45" s="190" t="str">
        <f t="shared" si="199"/>
        <v/>
      </c>
      <c r="BZ45" s="190" t="str">
        <f t="shared" si="199"/>
        <v/>
      </c>
      <c r="CA45" s="190" t="str">
        <f t="shared" si="199"/>
        <v/>
      </c>
      <c r="CB45" s="190" t="str">
        <f t="shared" si="199"/>
        <v/>
      </c>
      <c r="CC45" s="190" t="str">
        <f t="shared" si="199"/>
        <v/>
      </c>
      <c r="CD45" s="190" t="str">
        <f t="shared" si="199"/>
        <v/>
      </c>
      <c r="CE45" s="190" t="str">
        <f t="shared" si="199"/>
        <v/>
      </c>
      <c r="CF45" s="190" t="str">
        <f t="shared" si="199"/>
        <v/>
      </c>
      <c r="CG45" s="190" t="str">
        <f t="shared" si="199"/>
        <v/>
      </c>
      <c r="CH45" s="190" t="str">
        <f t="shared" si="199"/>
        <v/>
      </c>
      <c r="CI45" s="190" t="str">
        <f t="shared" si="199"/>
        <v/>
      </c>
      <c r="CJ45" s="190" t="str">
        <f t="shared" si="199"/>
        <v/>
      </c>
      <c r="CK45" s="190" t="str">
        <f t="shared" si="199"/>
        <v/>
      </c>
      <c r="CL45" s="190" t="str">
        <f t="shared" si="199"/>
        <v/>
      </c>
      <c r="CM45" s="190" t="str">
        <f t="shared" si="199"/>
        <v/>
      </c>
      <c r="CN45" s="190" t="str">
        <f t="shared" si="199"/>
        <v/>
      </c>
      <c r="CO45" s="190" t="str">
        <f t="shared" si="199"/>
        <v/>
      </c>
      <c r="CP45" s="190" t="str">
        <f t="shared" si="199"/>
        <v/>
      </c>
      <c r="CQ45" s="190" t="str">
        <f t="shared" si="199"/>
        <v/>
      </c>
      <c r="CR45" s="190" t="str">
        <f t="shared" si="199"/>
        <v/>
      </c>
      <c r="CS45" s="190" t="str">
        <f t="shared" si="199"/>
        <v/>
      </c>
      <c r="CT45" s="190" t="str">
        <f t="shared" si="199"/>
        <v/>
      </c>
      <c r="CU45" s="190" t="str">
        <f t="shared" si="199"/>
        <v/>
      </c>
      <c r="CV45" s="190" t="str">
        <f t="shared" si="199"/>
        <v/>
      </c>
      <c r="CW45" s="190" t="str">
        <f t="shared" si="199"/>
        <v/>
      </c>
      <c r="CX45" s="190" t="str">
        <f t="shared" si="199"/>
        <v/>
      </c>
      <c r="CY45" s="190" t="str">
        <f t="shared" si="199"/>
        <v/>
      </c>
      <c r="CZ45" s="190" t="str">
        <f t="shared" ref="CZ45:EH45" si="200">IF(ISNONTEXT($AL45),CY45+$AL45,"")</f>
        <v/>
      </c>
      <c r="DA45" s="190" t="str">
        <f t="shared" si="200"/>
        <v/>
      </c>
      <c r="DB45" s="190" t="str">
        <f t="shared" si="200"/>
        <v/>
      </c>
      <c r="DC45" s="190" t="str">
        <f t="shared" si="200"/>
        <v/>
      </c>
      <c r="DD45" s="190" t="str">
        <f t="shared" si="200"/>
        <v/>
      </c>
      <c r="DE45" s="190" t="str">
        <f t="shared" si="200"/>
        <v/>
      </c>
      <c r="DF45" s="190" t="str">
        <f t="shared" si="200"/>
        <v/>
      </c>
      <c r="DG45" s="190" t="str">
        <f t="shared" si="200"/>
        <v/>
      </c>
      <c r="DH45" s="190" t="str">
        <f t="shared" si="200"/>
        <v/>
      </c>
      <c r="DI45" s="190" t="str">
        <f t="shared" si="200"/>
        <v/>
      </c>
      <c r="DJ45" s="190" t="str">
        <f t="shared" si="200"/>
        <v/>
      </c>
      <c r="DK45" s="190" t="str">
        <f t="shared" si="200"/>
        <v/>
      </c>
      <c r="DL45" s="190" t="str">
        <f t="shared" si="200"/>
        <v/>
      </c>
      <c r="DM45" s="190" t="str">
        <f t="shared" si="200"/>
        <v/>
      </c>
      <c r="DN45" s="190" t="str">
        <f t="shared" si="200"/>
        <v/>
      </c>
      <c r="DO45" s="190" t="str">
        <f t="shared" si="200"/>
        <v/>
      </c>
      <c r="DP45" s="190" t="str">
        <f t="shared" si="200"/>
        <v/>
      </c>
      <c r="DQ45" s="190" t="str">
        <f t="shared" si="200"/>
        <v/>
      </c>
      <c r="DR45" s="190" t="str">
        <f t="shared" si="200"/>
        <v/>
      </c>
      <c r="DS45" s="190" t="str">
        <f t="shared" si="200"/>
        <v/>
      </c>
      <c r="DT45" s="190" t="str">
        <f t="shared" si="200"/>
        <v/>
      </c>
      <c r="DU45" s="190" t="str">
        <f t="shared" si="200"/>
        <v/>
      </c>
      <c r="DV45" s="190" t="str">
        <f t="shared" si="200"/>
        <v/>
      </c>
      <c r="DW45" s="190" t="str">
        <f t="shared" si="200"/>
        <v/>
      </c>
      <c r="DX45" s="190" t="str">
        <f t="shared" si="200"/>
        <v/>
      </c>
      <c r="DY45" s="190" t="str">
        <f t="shared" si="200"/>
        <v/>
      </c>
      <c r="DZ45" s="190" t="str">
        <f t="shared" si="200"/>
        <v/>
      </c>
      <c r="EA45" s="190" t="str">
        <f t="shared" si="200"/>
        <v/>
      </c>
      <c r="EB45" s="190" t="str">
        <f t="shared" si="200"/>
        <v/>
      </c>
      <c r="EC45" s="190" t="str">
        <f t="shared" si="200"/>
        <v/>
      </c>
      <c r="ED45" s="190" t="str">
        <f t="shared" si="200"/>
        <v/>
      </c>
      <c r="EE45" s="190" t="str">
        <f t="shared" si="200"/>
        <v/>
      </c>
      <c r="EF45" s="190" t="str">
        <f t="shared" si="200"/>
        <v/>
      </c>
      <c r="EG45" s="190" t="str">
        <f t="shared" si="200"/>
        <v/>
      </c>
      <c r="EH45" s="190" t="str">
        <f t="shared" si="200"/>
        <v/>
      </c>
      <c r="EI45" s="206" t="str">
        <f t="shared" si="19"/>
        <v/>
      </c>
      <c r="EJ45" s="207" t="e">
        <f t="shared" si="20"/>
        <v>#N/A</v>
      </c>
      <c r="EK45" s="207" t="e">
        <f t="shared" si="21"/>
        <v>#N/A</v>
      </c>
      <c r="EL45" s="207" t="e">
        <f t="shared" si="22"/>
        <v>#N/A</v>
      </c>
      <c r="EM45" s="207" t="e">
        <f t="shared" si="23"/>
        <v>#N/A</v>
      </c>
      <c r="EN45" s="207" t="e">
        <f t="shared" si="24"/>
        <v>#N/A</v>
      </c>
      <c r="EO45" s="207" t="e">
        <f t="shared" si="25"/>
        <v>#N/A</v>
      </c>
      <c r="EP45" s="207" t="e">
        <f t="shared" si="26"/>
        <v>#N/A</v>
      </c>
      <c r="EQ45" s="207" t="e">
        <f t="shared" si="27"/>
        <v>#N/A</v>
      </c>
      <c r="ER45" s="207" t="e">
        <f t="shared" si="28"/>
        <v>#N/A</v>
      </c>
      <c r="ES45" s="207" t="e">
        <f t="shared" si="29"/>
        <v>#N/A</v>
      </c>
      <c r="ET45" s="207" t="e">
        <f t="shared" si="30"/>
        <v>#N/A</v>
      </c>
      <c r="EU45" s="207" t="e">
        <f t="shared" si="31"/>
        <v>#N/A</v>
      </c>
      <c r="EV45" s="207" t="e">
        <f t="shared" si="32"/>
        <v>#N/A</v>
      </c>
      <c r="EW45" s="207" t="e">
        <f t="shared" si="33"/>
        <v>#N/A</v>
      </c>
      <c r="EX45" s="207" t="e">
        <f t="shared" si="34"/>
        <v>#N/A</v>
      </c>
      <c r="EY45" s="207" t="e">
        <f t="shared" si="35"/>
        <v>#N/A</v>
      </c>
      <c r="EZ45" s="207" t="e">
        <f t="shared" si="36"/>
        <v>#N/A</v>
      </c>
      <c r="FA45" s="207" t="e">
        <f t="shared" si="37"/>
        <v>#N/A</v>
      </c>
      <c r="FB45" s="207" t="e">
        <f t="shared" si="38"/>
        <v>#N/A</v>
      </c>
      <c r="FC45" s="207" t="e">
        <f t="shared" si="39"/>
        <v>#N/A</v>
      </c>
      <c r="FD45" s="207" t="e">
        <f t="shared" si="40"/>
        <v>#N/A</v>
      </c>
      <c r="FE45" s="207" t="e">
        <f t="shared" si="41"/>
        <v>#N/A</v>
      </c>
      <c r="FF45" s="207" t="e">
        <f t="shared" si="42"/>
        <v>#N/A</v>
      </c>
      <c r="FG45" s="207" t="e">
        <f t="shared" si="43"/>
        <v>#N/A</v>
      </c>
      <c r="FH45" s="207" t="e">
        <f t="shared" si="44"/>
        <v>#N/A</v>
      </c>
      <c r="FI45" s="207" t="e">
        <f t="shared" si="45"/>
        <v>#N/A</v>
      </c>
      <c r="FJ45" s="207" t="e">
        <f t="shared" si="46"/>
        <v>#N/A</v>
      </c>
      <c r="FK45" s="207" t="e">
        <f t="shared" si="47"/>
        <v>#N/A</v>
      </c>
      <c r="FL45" s="207" t="e">
        <f t="shared" si="48"/>
        <v>#N/A</v>
      </c>
      <c r="FM45" s="207" t="e">
        <f t="shared" si="49"/>
        <v>#N/A</v>
      </c>
      <c r="FN45" s="207" t="e">
        <f t="shared" si="50"/>
        <v>#N/A</v>
      </c>
      <c r="FO45" s="207" t="e">
        <f t="shared" si="51"/>
        <v>#N/A</v>
      </c>
      <c r="FP45" s="207" t="e">
        <f t="shared" si="52"/>
        <v>#N/A</v>
      </c>
      <c r="FQ45" s="207" t="e">
        <f t="shared" si="53"/>
        <v>#N/A</v>
      </c>
      <c r="FR45" s="207" t="e">
        <f t="shared" si="54"/>
        <v>#N/A</v>
      </c>
      <c r="FS45" s="207" t="e">
        <f t="shared" si="55"/>
        <v>#N/A</v>
      </c>
      <c r="FT45" s="207" t="e">
        <f t="shared" si="56"/>
        <v>#N/A</v>
      </c>
      <c r="FU45" s="207" t="e">
        <f t="shared" si="57"/>
        <v>#N/A</v>
      </c>
      <c r="FV45" s="207" t="e">
        <f t="shared" si="58"/>
        <v>#N/A</v>
      </c>
      <c r="FW45" s="207" t="e">
        <f t="shared" si="59"/>
        <v>#N/A</v>
      </c>
      <c r="FX45" s="207" t="e">
        <f t="shared" si="60"/>
        <v>#N/A</v>
      </c>
      <c r="FY45" s="207" t="e">
        <f t="shared" si="61"/>
        <v>#N/A</v>
      </c>
      <c r="FZ45" s="207" t="e">
        <f t="shared" si="62"/>
        <v>#N/A</v>
      </c>
      <c r="GA45" s="207" t="e">
        <f t="shared" si="63"/>
        <v>#N/A</v>
      </c>
      <c r="GB45" s="207" t="e">
        <f t="shared" si="64"/>
        <v>#N/A</v>
      </c>
      <c r="GC45" s="207" t="e">
        <f t="shared" si="65"/>
        <v>#N/A</v>
      </c>
      <c r="GD45" s="207" t="e">
        <f t="shared" si="66"/>
        <v>#N/A</v>
      </c>
      <c r="GE45" s="207" t="e">
        <f t="shared" si="67"/>
        <v>#N/A</v>
      </c>
      <c r="GF45" s="207" t="e">
        <f t="shared" si="68"/>
        <v>#N/A</v>
      </c>
      <c r="GG45" s="207" t="e">
        <f t="shared" si="69"/>
        <v>#N/A</v>
      </c>
      <c r="GH45" s="207" t="e">
        <f t="shared" si="70"/>
        <v>#N/A</v>
      </c>
      <c r="GI45" s="207" t="e">
        <f t="shared" si="71"/>
        <v>#N/A</v>
      </c>
      <c r="GJ45" s="207" t="e">
        <f t="shared" si="72"/>
        <v>#N/A</v>
      </c>
      <c r="GK45" s="207" t="e">
        <f t="shared" si="73"/>
        <v>#N/A</v>
      </c>
      <c r="GL45" s="207" t="e">
        <f t="shared" si="74"/>
        <v>#N/A</v>
      </c>
      <c r="GM45" s="207" t="e">
        <f t="shared" si="75"/>
        <v>#N/A</v>
      </c>
      <c r="GN45" s="207" t="e">
        <f t="shared" si="76"/>
        <v>#N/A</v>
      </c>
      <c r="GO45" s="207" t="e">
        <f t="shared" si="77"/>
        <v>#N/A</v>
      </c>
      <c r="GP45" s="207" t="e">
        <f t="shared" si="78"/>
        <v>#N/A</v>
      </c>
      <c r="GQ45" s="207" t="e">
        <f t="shared" si="79"/>
        <v>#N/A</v>
      </c>
      <c r="GR45" s="207" t="e">
        <f t="shared" si="80"/>
        <v>#N/A</v>
      </c>
      <c r="GS45" s="207" t="e">
        <f t="shared" si="81"/>
        <v>#N/A</v>
      </c>
      <c r="GT45" s="207" t="e">
        <f t="shared" si="82"/>
        <v>#N/A</v>
      </c>
      <c r="GU45" s="207" t="e">
        <f t="shared" si="83"/>
        <v>#N/A</v>
      </c>
      <c r="GV45" s="207" t="e">
        <f t="shared" si="84"/>
        <v>#N/A</v>
      </c>
      <c r="GW45" s="207" t="e">
        <f t="shared" si="85"/>
        <v>#N/A</v>
      </c>
      <c r="GX45" s="207" t="e">
        <f t="shared" si="86"/>
        <v>#N/A</v>
      </c>
      <c r="GY45" s="207" t="e">
        <f t="shared" si="87"/>
        <v>#N/A</v>
      </c>
      <c r="GZ45" s="207" t="e">
        <f t="shared" si="88"/>
        <v>#N/A</v>
      </c>
      <c r="HA45" s="207" t="e">
        <f t="shared" si="89"/>
        <v>#N/A</v>
      </c>
      <c r="HB45" s="207" t="e">
        <f t="shared" si="90"/>
        <v>#N/A</v>
      </c>
      <c r="HC45" s="207" t="e">
        <f t="shared" si="91"/>
        <v>#N/A</v>
      </c>
      <c r="HD45" s="207" t="e">
        <f t="shared" si="92"/>
        <v>#N/A</v>
      </c>
      <c r="HE45" s="207" t="e">
        <f t="shared" si="93"/>
        <v>#N/A</v>
      </c>
      <c r="HF45" s="207" t="e">
        <f t="shared" si="94"/>
        <v>#N/A</v>
      </c>
      <c r="HG45" s="207" t="e">
        <f t="shared" si="95"/>
        <v>#N/A</v>
      </c>
      <c r="HH45" s="207" t="e">
        <f t="shared" si="96"/>
        <v>#N/A</v>
      </c>
      <c r="HI45" s="207" t="e">
        <f t="shared" si="97"/>
        <v>#N/A</v>
      </c>
      <c r="HJ45" s="207" t="e">
        <f t="shared" si="98"/>
        <v>#N/A</v>
      </c>
      <c r="HK45" s="207" t="e">
        <f t="shared" si="99"/>
        <v>#N/A</v>
      </c>
      <c r="HL45" s="207" t="e">
        <f t="shared" si="100"/>
        <v>#N/A</v>
      </c>
      <c r="HM45" s="207" t="e">
        <f t="shared" si="101"/>
        <v>#N/A</v>
      </c>
      <c r="HN45" s="207" t="e">
        <f t="shared" si="102"/>
        <v>#N/A</v>
      </c>
      <c r="HO45" s="207" t="e">
        <f t="shared" si="103"/>
        <v>#N/A</v>
      </c>
      <c r="HP45" s="207" t="e">
        <f t="shared" si="104"/>
        <v>#N/A</v>
      </c>
      <c r="HQ45" s="207" t="e">
        <f t="shared" si="105"/>
        <v>#N/A</v>
      </c>
      <c r="HR45" s="207" t="e">
        <f t="shared" si="106"/>
        <v>#N/A</v>
      </c>
      <c r="HS45" s="207" t="e">
        <f t="shared" si="107"/>
        <v>#N/A</v>
      </c>
      <c r="HT45" s="207" t="e">
        <f t="shared" si="108"/>
        <v>#N/A</v>
      </c>
      <c r="HU45" s="207" t="e">
        <f t="shared" si="109"/>
        <v>#N/A</v>
      </c>
      <c r="HV45" s="207" t="e">
        <f t="shared" si="110"/>
        <v>#N/A</v>
      </c>
      <c r="HW45" s="207" t="e">
        <f t="shared" si="111"/>
        <v>#N/A</v>
      </c>
      <c r="HX45" s="207" t="e">
        <f t="shared" si="112"/>
        <v>#N/A</v>
      </c>
      <c r="HY45" s="207" t="e">
        <f t="shared" si="113"/>
        <v>#N/A</v>
      </c>
      <c r="HZ45" s="207" t="e">
        <f t="shared" si="114"/>
        <v>#N/A</v>
      </c>
      <c r="IA45" s="207" t="e">
        <f t="shared" si="115"/>
        <v>#N/A</v>
      </c>
      <c r="IB45" s="207" t="e">
        <f t="shared" si="116"/>
        <v>#N/A</v>
      </c>
      <c r="IC45" s="207" t="e">
        <f t="shared" si="117"/>
        <v>#N/A</v>
      </c>
      <c r="ID45" s="207" t="e">
        <f t="shared" si="118"/>
        <v>#N/A</v>
      </c>
      <c r="IE45" s="207" t="e">
        <f t="shared" si="119"/>
        <v>#N/A</v>
      </c>
      <c r="IF45" s="207" t="e">
        <f t="shared" si="120"/>
        <v>#N/A</v>
      </c>
    </row>
    <row r="46" spans="1:240" hidden="1" x14ac:dyDescent="0.25">
      <c r="A46" s="22">
        <v>43</v>
      </c>
      <c r="B46" s="144"/>
      <c r="C46" s="135"/>
      <c r="D46" s="110" t="str">
        <f t="shared" si="10"/>
        <v/>
      </c>
      <c r="E46" s="124"/>
      <c r="F46" s="110" t="str">
        <f t="shared" si="11"/>
        <v/>
      </c>
      <c r="G46" s="135"/>
      <c r="H46" s="145"/>
      <c r="I46" s="119" t="str">
        <f t="shared" si="12"/>
        <v/>
      </c>
      <c r="J46" s="23" t="str">
        <f t="shared" si="13"/>
        <v/>
      </c>
      <c r="K46" s="24" t="str">
        <f t="shared" si="14"/>
        <v/>
      </c>
      <c r="L46" s="25" t="str">
        <f>IF(J46="","",IF(OR($J46&lt;Skew!$B$1,$J46=Skew!$B$1),IF($J46&gt;Skew!$C$1,Skew!$A$1,IF($J46&gt;Skew!$C$2,Skew!$A$2,IF($J46&gt;Skew!$C$3,Skew!$A$3,IF($J46&gt;Skew!$C$4,Skew!$A$4,IF($J46&gt;Skew!$C$5,Skew!$A$5,IF($J46&gt;Skew!$C$6,Skew!$A$6,IF($J46&gt;Skew!$C$7,Skew!$A$7,IF($J46&gt;Skew!$C$8,Skew!$A$8,IF($J46&gt;Skew!$C$9,Skew!$A$9,IF($J46&gt;Skew!$C$10,Skew!$A$10,IF($J46&gt;Skew!$C$11,Skew!$A$11,IF($J46&gt;Skew!$C$12,Skew!$A$12,IF($J46&gt;Skew!$C$13,Skew!$A$13,IF($J46&gt;Skew!$C$14,Skew!$A$14,Skew!$A$15)
)))))))))))))))</f>
        <v/>
      </c>
      <c r="M46" s="24" t="str">
        <f>IF(J46="","",MATCH(L46,Skew!$A$1:$A$15,0))</f>
        <v/>
      </c>
      <c r="N46" s="24" t="str">
        <f t="shared" si="0"/>
        <v/>
      </c>
      <c r="O46" s="26"/>
      <c r="P46" s="24" t="str">
        <f>IF(OR(J46="",O46=""),"",MATCH(O46,Confidence!$A$1:$A$10,0))</f>
        <v/>
      </c>
      <c r="Q46" s="27" t="str">
        <f t="shared" si="1"/>
        <v/>
      </c>
      <c r="R46" s="27" t="str">
        <f t="shared" si="2"/>
        <v/>
      </c>
      <c r="S46" s="24"/>
      <c r="T46" s="111" t="str">
        <f t="shared" si="3"/>
        <v/>
      </c>
      <c r="U46" s="111" t="str">
        <f t="shared" si="4"/>
        <v/>
      </c>
      <c r="V46" s="39" t="str">
        <f t="shared" si="5"/>
        <v/>
      </c>
      <c r="W46" s="124"/>
      <c r="X46" s="218" t="str">
        <f>IF(AND(D46&gt;0,E46&gt;0,F46&gt;0,Q46&gt;0,R46&gt;0,W46&gt;0,NOT(O46="")),ABS(VLOOKUP($W$1,VLookups!$A$28:$B$29,2,FALSE)-_xlfn.BETA.DIST(W46,IF(K46="L",R46,Q46),IF(K46="L",Q46,R46),TRUE,D46,F46)),"")</f>
        <v/>
      </c>
      <c r="Y46" s="121" t="str">
        <f>IF(OR($Q46="",$R46=""),"",_xlfn.BETA.INV(ABS(VLOOKUP($W$1,VLookups!$A$28:$B$29,2,FALSE)-Y$3),IF($K46="L",$R46,$Q46),IF($K46="L",$Q46,$R46),$D46,$F46))</f>
        <v/>
      </c>
      <c r="Z46" s="122" t="str">
        <f>IF(OR($Q46="",$R46=""),"",_xlfn.BETA.INV(ABS(VLOOKUP($W$1,VLookups!$A$28:$B$29,2,FALSE)-Z$3),IF($K46="L",$R46,$Q46),IF($K46="L",$Q46,$R46),$D46,$F46))</f>
        <v/>
      </c>
      <c r="AA46" s="121" t="str">
        <f>IF(OR($Q46="",$R46=""),"",_xlfn.BETA.INV(ABS(VLOOKUP($W$1,VLookups!$A$28:$B$29,2,FALSE)-AA$3),IF($K46="L",$R46,$Q46),IF($K46="L",$Q46,$R46),$D46,$F46))</f>
        <v/>
      </c>
      <c r="AB46" s="122" t="str">
        <f>IF(OR($Q46="",$R46=""),"",_xlfn.BETA.INV(ABS(VLOOKUP($W$1,VLookups!$A$28:$B$29,2,FALSE)-AB$3),IF($K46="L",$R46,$Q46),IF($K46="L",$Q46,$R46),$D46,$F46))</f>
        <v/>
      </c>
      <c r="AC46" s="121" t="str">
        <f>IF(OR($Q46="",$R46=""),"",_xlfn.BETA.INV(ABS(VLOOKUP($W$1,VLookups!$A$28:$B$29,2,FALSE)-AC$3),IF($K46="L",$R46,$Q46),IF($K46="L",$Q46,$R46),$D46,$F46))</f>
        <v/>
      </c>
      <c r="AD46" s="122" t="str">
        <f>IF(OR($Q46="",$R46=""),"",_xlfn.BETA.INV(ABS(VLOOKUP($W$1,VLookups!$A$28:$B$29,2,FALSE)-AD$3),IF($K46="L",$R46,$Q46),IF($K46="L",$Q46,$R46),$D46,$F46))</f>
        <v/>
      </c>
      <c r="AE46" s="121" t="str">
        <f>IF(OR($Q46="",$R46=""),"",_xlfn.BETA.INV(ABS(VLOOKUP($W$1,VLookups!$A$28:$B$29,2,FALSE)-AE$3),IF($K46="L",$R46,$Q46),IF($K46="L",$Q46,$R46),$D46,$F46))</f>
        <v/>
      </c>
      <c r="AF46" s="122" t="str">
        <f>IF(OR($Q46="",$R46=""),"",_xlfn.BETA.INV(ABS(VLOOKUP($W$1,VLookups!$A$28:$B$29,2,FALSE)-AF$3),IF($K46="L",$R46,$Q46),IF($K46="L",$Q46,$R46),$D46,$F46))</f>
        <v/>
      </c>
      <c r="AG46" s="121" t="str">
        <f>IF(OR($Q46="",$R46=""),"",_xlfn.BETA.INV(ABS(VLOOKUP($W$1,VLookups!$A$28:$B$29,2,FALSE)-AG$3),IF($K46="L",$R46,$Q46),IF($K46="L",$Q46,$R46),$D46,$F46))</f>
        <v/>
      </c>
      <c r="AH46" s="122" t="str">
        <f>IF(OR($Q46="",$R46=""),"",_xlfn.BETA.INV(ABS(VLOOKUP($W$1,VLookups!$A$28:$B$29,2,FALSE)-AH$3),IF($K46="L",$R46,$Q46),IF($K46="L",$Q46,$R46),$D46,$F46))</f>
        <v/>
      </c>
      <c r="AI46" s="121" t="str">
        <f>IF(OR($Q46="",$R46=""),"",_xlfn.BETA.INV(ABS(VLOOKUP($W$1,VLookups!$A$28:$B$29,2,FALSE)-AI$3),IF($K46="L",$R46,$Q46),IF($K46="L",$Q46,$R46),$D46,$F46))</f>
        <v/>
      </c>
      <c r="AJ46" s="122" t="str">
        <f>IF(OR($Q46="",$R46=""),"",_xlfn.BETA.INV(ABS(VLOOKUP($W$1,VLookups!$A$28:$B$29,2,FALSE)-AJ$3),IF($K46="L",$R46,$Q46),IF($K46="L",$Q46,$R46),$D46,$F46))</f>
        <v/>
      </c>
      <c r="AK46" s="17"/>
      <c r="AL46" s="208" t="str">
        <f t="shared" si="15"/>
        <v/>
      </c>
      <c r="AM46" s="206" t="str">
        <f t="shared" si="16"/>
        <v/>
      </c>
      <c r="AN46" s="190" t="str">
        <f t="shared" ref="AN46:CY46" si="201">IF(ISNONTEXT($AL46),AM46+$AL46,"")</f>
        <v/>
      </c>
      <c r="AO46" s="190" t="str">
        <f t="shared" si="201"/>
        <v/>
      </c>
      <c r="AP46" s="190" t="str">
        <f t="shared" si="201"/>
        <v/>
      </c>
      <c r="AQ46" s="190" t="str">
        <f t="shared" si="201"/>
        <v/>
      </c>
      <c r="AR46" s="190" t="str">
        <f t="shared" si="201"/>
        <v/>
      </c>
      <c r="AS46" s="190" t="str">
        <f t="shared" si="201"/>
        <v/>
      </c>
      <c r="AT46" s="190" t="str">
        <f t="shared" si="201"/>
        <v/>
      </c>
      <c r="AU46" s="190" t="str">
        <f t="shared" si="201"/>
        <v/>
      </c>
      <c r="AV46" s="190" t="str">
        <f t="shared" si="201"/>
        <v/>
      </c>
      <c r="AW46" s="190" t="str">
        <f t="shared" si="201"/>
        <v/>
      </c>
      <c r="AX46" s="190" t="str">
        <f t="shared" si="201"/>
        <v/>
      </c>
      <c r="AY46" s="190" t="str">
        <f t="shared" si="201"/>
        <v/>
      </c>
      <c r="AZ46" s="190" t="str">
        <f t="shared" si="201"/>
        <v/>
      </c>
      <c r="BA46" s="190" t="str">
        <f t="shared" si="201"/>
        <v/>
      </c>
      <c r="BB46" s="190" t="str">
        <f t="shared" si="201"/>
        <v/>
      </c>
      <c r="BC46" s="190" t="str">
        <f t="shared" si="201"/>
        <v/>
      </c>
      <c r="BD46" s="190" t="str">
        <f t="shared" si="201"/>
        <v/>
      </c>
      <c r="BE46" s="190" t="str">
        <f t="shared" si="201"/>
        <v/>
      </c>
      <c r="BF46" s="190" t="str">
        <f t="shared" si="201"/>
        <v/>
      </c>
      <c r="BG46" s="190" t="str">
        <f t="shared" si="201"/>
        <v/>
      </c>
      <c r="BH46" s="190" t="str">
        <f t="shared" si="201"/>
        <v/>
      </c>
      <c r="BI46" s="190" t="str">
        <f t="shared" si="201"/>
        <v/>
      </c>
      <c r="BJ46" s="190" t="str">
        <f t="shared" si="201"/>
        <v/>
      </c>
      <c r="BK46" s="190" t="str">
        <f t="shared" si="201"/>
        <v/>
      </c>
      <c r="BL46" s="190" t="str">
        <f t="shared" si="201"/>
        <v/>
      </c>
      <c r="BM46" s="190" t="str">
        <f t="shared" si="201"/>
        <v/>
      </c>
      <c r="BN46" s="190" t="str">
        <f t="shared" si="201"/>
        <v/>
      </c>
      <c r="BO46" s="190" t="str">
        <f t="shared" si="201"/>
        <v/>
      </c>
      <c r="BP46" s="190" t="str">
        <f t="shared" si="201"/>
        <v/>
      </c>
      <c r="BQ46" s="190" t="str">
        <f t="shared" si="201"/>
        <v/>
      </c>
      <c r="BR46" s="190" t="str">
        <f t="shared" si="201"/>
        <v/>
      </c>
      <c r="BS46" s="190" t="str">
        <f t="shared" si="201"/>
        <v/>
      </c>
      <c r="BT46" s="190" t="str">
        <f t="shared" si="201"/>
        <v/>
      </c>
      <c r="BU46" s="190" t="str">
        <f t="shared" si="201"/>
        <v/>
      </c>
      <c r="BV46" s="190" t="str">
        <f t="shared" si="201"/>
        <v/>
      </c>
      <c r="BW46" s="190" t="str">
        <f t="shared" si="201"/>
        <v/>
      </c>
      <c r="BX46" s="190" t="str">
        <f t="shared" si="201"/>
        <v/>
      </c>
      <c r="BY46" s="190" t="str">
        <f t="shared" si="201"/>
        <v/>
      </c>
      <c r="BZ46" s="190" t="str">
        <f t="shared" si="201"/>
        <v/>
      </c>
      <c r="CA46" s="190" t="str">
        <f t="shared" si="201"/>
        <v/>
      </c>
      <c r="CB46" s="190" t="str">
        <f t="shared" si="201"/>
        <v/>
      </c>
      <c r="CC46" s="190" t="str">
        <f t="shared" si="201"/>
        <v/>
      </c>
      <c r="CD46" s="190" t="str">
        <f t="shared" si="201"/>
        <v/>
      </c>
      <c r="CE46" s="190" t="str">
        <f t="shared" si="201"/>
        <v/>
      </c>
      <c r="CF46" s="190" t="str">
        <f t="shared" si="201"/>
        <v/>
      </c>
      <c r="CG46" s="190" t="str">
        <f t="shared" si="201"/>
        <v/>
      </c>
      <c r="CH46" s="190" t="str">
        <f t="shared" si="201"/>
        <v/>
      </c>
      <c r="CI46" s="190" t="str">
        <f t="shared" si="201"/>
        <v/>
      </c>
      <c r="CJ46" s="190" t="str">
        <f t="shared" si="201"/>
        <v/>
      </c>
      <c r="CK46" s="190" t="str">
        <f t="shared" si="201"/>
        <v/>
      </c>
      <c r="CL46" s="190" t="str">
        <f t="shared" si="201"/>
        <v/>
      </c>
      <c r="CM46" s="190" t="str">
        <f t="shared" si="201"/>
        <v/>
      </c>
      <c r="CN46" s="190" t="str">
        <f t="shared" si="201"/>
        <v/>
      </c>
      <c r="CO46" s="190" t="str">
        <f t="shared" si="201"/>
        <v/>
      </c>
      <c r="CP46" s="190" t="str">
        <f t="shared" si="201"/>
        <v/>
      </c>
      <c r="CQ46" s="190" t="str">
        <f t="shared" si="201"/>
        <v/>
      </c>
      <c r="CR46" s="190" t="str">
        <f t="shared" si="201"/>
        <v/>
      </c>
      <c r="CS46" s="190" t="str">
        <f t="shared" si="201"/>
        <v/>
      </c>
      <c r="CT46" s="190" t="str">
        <f t="shared" si="201"/>
        <v/>
      </c>
      <c r="CU46" s="190" t="str">
        <f t="shared" si="201"/>
        <v/>
      </c>
      <c r="CV46" s="190" t="str">
        <f t="shared" si="201"/>
        <v/>
      </c>
      <c r="CW46" s="190" t="str">
        <f t="shared" si="201"/>
        <v/>
      </c>
      <c r="CX46" s="190" t="str">
        <f t="shared" si="201"/>
        <v/>
      </c>
      <c r="CY46" s="190" t="str">
        <f t="shared" si="201"/>
        <v/>
      </c>
      <c r="CZ46" s="190" t="str">
        <f t="shared" ref="CZ46:EH46" si="202">IF(ISNONTEXT($AL46),CY46+$AL46,"")</f>
        <v/>
      </c>
      <c r="DA46" s="190" t="str">
        <f t="shared" si="202"/>
        <v/>
      </c>
      <c r="DB46" s="190" t="str">
        <f t="shared" si="202"/>
        <v/>
      </c>
      <c r="DC46" s="190" t="str">
        <f t="shared" si="202"/>
        <v/>
      </c>
      <c r="DD46" s="190" t="str">
        <f t="shared" si="202"/>
        <v/>
      </c>
      <c r="DE46" s="190" t="str">
        <f t="shared" si="202"/>
        <v/>
      </c>
      <c r="DF46" s="190" t="str">
        <f t="shared" si="202"/>
        <v/>
      </c>
      <c r="DG46" s="190" t="str">
        <f t="shared" si="202"/>
        <v/>
      </c>
      <c r="DH46" s="190" t="str">
        <f t="shared" si="202"/>
        <v/>
      </c>
      <c r="DI46" s="190" t="str">
        <f t="shared" si="202"/>
        <v/>
      </c>
      <c r="DJ46" s="190" t="str">
        <f t="shared" si="202"/>
        <v/>
      </c>
      <c r="DK46" s="190" t="str">
        <f t="shared" si="202"/>
        <v/>
      </c>
      <c r="DL46" s="190" t="str">
        <f t="shared" si="202"/>
        <v/>
      </c>
      <c r="DM46" s="190" t="str">
        <f t="shared" si="202"/>
        <v/>
      </c>
      <c r="DN46" s="190" t="str">
        <f t="shared" si="202"/>
        <v/>
      </c>
      <c r="DO46" s="190" t="str">
        <f t="shared" si="202"/>
        <v/>
      </c>
      <c r="DP46" s="190" t="str">
        <f t="shared" si="202"/>
        <v/>
      </c>
      <c r="DQ46" s="190" t="str">
        <f t="shared" si="202"/>
        <v/>
      </c>
      <c r="DR46" s="190" t="str">
        <f t="shared" si="202"/>
        <v/>
      </c>
      <c r="DS46" s="190" t="str">
        <f t="shared" si="202"/>
        <v/>
      </c>
      <c r="DT46" s="190" t="str">
        <f t="shared" si="202"/>
        <v/>
      </c>
      <c r="DU46" s="190" t="str">
        <f t="shared" si="202"/>
        <v/>
      </c>
      <c r="DV46" s="190" t="str">
        <f t="shared" si="202"/>
        <v/>
      </c>
      <c r="DW46" s="190" t="str">
        <f t="shared" si="202"/>
        <v/>
      </c>
      <c r="DX46" s="190" t="str">
        <f t="shared" si="202"/>
        <v/>
      </c>
      <c r="DY46" s="190" t="str">
        <f t="shared" si="202"/>
        <v/>
      </c>
      <c r="DZ46" s="190" t="str">
        <f t="shared" si="202"/>
        <v/>
      </c>
      <c r="EA46" s="190" t="str">
        <f t="shared" si="202"/>
        <v/>
      </c>
      <c r="EB46" s="190" t="str">
        <f t="shared" si="202"/>
        <v/>
      </c>
      <c r="EC46" s="190" t="str">
        <f t="shared" si="202"/>
        <v/>
      </c>
      <c r="ED46" s="190" t="str">
        <f t="shared" si="202"/>
        <v/>
      </c>
      <c r="EE46" s="190" t="str">
        <f t="shared" si="202"/>
        <v/>
      </c>
      <c r="EF46" s="190" t="str">
        <f t="shared" si="202"/>
        <v/>
      </c>
      <c r="EG46" s="190" t="str">
        <f t="shared" si="202"/>
        <v/>
      </c>
      <c r="EH46" s="190" t="str">
        <f t="shared" si="202"/>
        <v/>
      </c>
      <c r="EI46" s="206" t="str">
        <f t="shared" si="19"/>
        <v/>
      </c>
      <c r="EJ46" s="207" t="e">
        <f t="shared" si="20"/>
        <v>#N/A</v>
      </c>
      <c r="EK46" s="207" t="e">
        <f t="shared" si="21"/>
        <v>#N/A</v>
      </c>
      <c r="EL46" s="207" t="e">
        <f t="shared" si="22"/>
        <v>#N/A</v>
      </c>
      <c r="EM46" s="207" t="e">
        <f t="shared" si="23"/>
        <v>#N/A</v>
      </c>
      <c r="EN46" s="207" t="e">
        <f t="shared" si="24"/>
        <v>#N/A</v>
      </c>
      <c r="EO46" s="207" t="e">
        <f t="shared" si="25"/>
        <v>#N/A</v>
      </c>
      <c r="EP46" s="207" t="e">
        <f t="shared" si="26"/>
        <v>#N/A</v>
      </c>
      <c r="EQ46" s="207" t="e">
        <f t="shared" si="27"/>
        <v>#N/A</v>
      </c>
      <c r="ER46" s="207" t="e">
        <f t="shared" si="28"/>
        <v>#N/A</v>
      </c>
      <c r="ES46" s="207" t="e">
        <f t="shared" si="29"/>
        <v>#N/A</v>
      </c>
      <c r="ET46" s="207" t="e">
        <f t="shared" si="30"/>
        <v>#N/A</v>
      </c>
      <c r="EU46" s="207" t="e">
        <f t="shared" si="31"/>
        <v>#N/A</v>
      </c>
      <c r="EV46" s="207" t="e">
        <f t="shared" si="32"/>
        <v>#N/A</v>
      </c>
      <c r="EW46" s="207" t="e">
        <f t="shared" si="33"/>
        <v>#N/A</v>
      </c>
      <c r="EX46" s="207" t="e">
        <f t="shared" si="34"/>
        <v>#N/A</v>
      </c>
      <c r="EY46" s="207" t="e">
        <f t="shared" si="35"/>
        <v>#N/A</v>
      </c>
      <c r="EZ46" s="207" t="e">
        <f t="shared" si="36"/>
        <v>#N/A</v>
      </c>
      <c r="FA46" s="207" t="e">
        <f t="shared" si="37"/>
        <v>#N/A</v>
      </c>
      <c r="FB46" s="207" t="e">
        <f t="shared" si="38"/>
        <v>#N/A</v>
      </c>
      <c r="FC46" s="207" t="e">
        <f t="shared" si="39"/>
        <v>#N/A</v>
      </c>
      <c r="FD46" s="207" t="e">
        <f t="shared" si="40"/>
        <v>#N/A</v>
      </c>
      <c r="FE46" s="207" t="e">
        <f t="shared" si="41"/>
        <v>#N/A</v>
      </c>
      <c r="FF46" s="207" t="e">
        <f t="shared" si="42"/>
        <v>#N/A</v>
      </c>
      <c r="FG46" s="207" t="e">
        <f t="shared" si="43"/>
        <v>#N/A</v>
      </c>
      <c r="FH46" s="207" t="e">
        <f t="shared" si="44"/>
        <v>#N/A</v>
      </c>
      <c r="FI46" s="207" t="e">
        <f t="shared" si="45"/>
        <v>#N/A</v>
      </c>
      <c r="FJ46" s="207" t="e">
        <f t="shared" si="46"/>
        <v>#N/A</v>
      </c>
      <c r="FK46" s="207" t="e">
        <f t="shared" si="47"/>
        <v>#N/A</v>
      </c>
      <c r="FL46" s="207" t="e">
        <f t="shared" si="48"/>
        <v>#N/A</v>
      </c>
      <c r="FM46" s="207" t="e">
        <f t="shared" si="49"/>
        <v>#N/A</v>
      </c>
      <c r="FN46" s="207" t="e">
        <f t="shared" si="50"/>
        <v>#N/A</v>
      </c>
      <c r="FO46" s="207" t="e">
        <f t="shared" si="51"/>
        <v>#N/A</v>
      </c>
      <c r="FP46" s="207" t="e">
        <f t="shared" si="52"/>
        <v>#N/A</v>
      </c>
      <c r="FQ46" s="207" t="e">
        <f t="shared" si="53"/>
        <v>#N/A</v>
      </c>
      <c r="FR46" s="207" t="e">
        <f t="shared" si="54"/>
        <v>#N/A</v>
      </c>
      <c r="FS46" s="207" t="e">
        <f t="shared" si="55"/>
        <v>#N/A</v>
      </c>
      <c r="FT46" s="207" t="e">
        <f t="shared" si="56"/>
        <v>#N/A</v>
      </c>
      <c r="FU46" s="207" t="e">
        <f t="shared" si="57"/>
        <v>#N/A</v>
      </c>
      <c r="FV46" s="207" t="e">
        <f t="shared" si="58"/>
        <v>#N/A</v>
      </c>
      <c r="FW46" s="207" t="e">
        <f t="shared" si="59"/>
        <v>#N/A</v>
      </c>
      <c r="FX46" s="207" t="e">
        <f t="shared" si="60"/>
        <v>#N/A</v>
      </c>
      <c r="FY46" s="207" t="e">
        <f t="shared" si="61"/>
        <v>#N/A</v>
      </c>
      <c r="FZ46" s="207" t="e">
        <f t="shared" si="62"/>
        <v>#N/A</v>
      </c>
      <c r="GA46" s="207" t="e">
        <f t="shared" si="63"/>
        <v>#N/A</v>
      </c>
      <c r="GB46" s="207" t="e">
        <f t="shared" si="64"/>
        <v>#N/A</v>
      </c>
      <c r="GC46" s="207" t="e">
        <f t="shared" si="65"/>
        <v>#N/A</v>
      </c>
      <c r="GD46" s="207" t="e">
        <f t="shared" si="66"/>
        <v>#N/A</v>
      </c>
      <c r="GE46" s="207" t="e">
        <f t="shared" si="67"/>
        <v>#N/A</v>
      </c>
      <c r="GF46" s="207" t="e">
        <f t="shared" si="68"/>
        <v>#N/A</v>
      </c>
      <c r="GG46" s="207" t="e">
        <f t="shared" si="69"/>
        <v>#N/A</v>
      </c>
      <c r="GH46" s="207" t="e">
        <f t="shared" si="70"/>
        <v>#N/A</v>
      </c>
      <c r="GI46" s="207" t="e">
        <f t="shared" si="71"/>
        <v>#N/A</v>
      </c>
      <c r="GJ46" s="207" t="e">
        <f t="shared" si="72"/>
        <v>#N/A</v>
      </c>
      <c r="GK46" s="207" t="e">
        <f t="shared" si="73"/>
        <v>#N/A</v>
      </c>
      <c r="GL46" s="207" t="e">
        <f t="shared" si="74"/>
        <v>#N/A</v>
      </c>
      <c r="GM46" s="207" t="e">
        <f t="shared" si="75"/>
        <v>#N/A</v>
      </c>
      <c r="GN46" s="207" t="e">
        <f t="shared" si="76"/>
        <v>#N/A</v>
      </c>
      <c r="GO46" s="207" t="e">
        <f t="shared" si="77"/>
        <v>#N/A</v>
      </c>
      <c r="GP46" s="207" t="e">
        <f t="shared" si="78"/>
        <v>#N/A</v>
      </c>
      <c r="GQ46" s="207" t="e">
        <f t="shared" si="79"/>
        <v>#N/A</v>
      </c>
      <c r="GR46" s="207" t="e">
        <f t="shared" si="80"/>
        <v>#N/A</v>
      </c>
      <c r="GS46" s="207" t="e">
        <f t="shared" si="81"/>
        <v>#N/A</v>
      </c>
      <c r="GT46" s="207" t="e">
        <f t="shared" si="82"/>
        <v>#N/A</v>
      </c>
      <c r="GU46" s="207" t="e">
        <f t="shared" si="83"/>
        <v>#N/A</v>
      </c>
      <c r="GV46" s="207" t="e">
        <f t="shared" si="84"/>
        <v>#N/A</v>
      </c>
      <c r="GW46" s="207" t="e">
        <f t="shared" si="85"/>
        <v>#N/A</v>
      </c>
      <c r="GX46" s="207" t="e">
        <f t="shared" si="86"/>
        <v>#N/A</v>
      </c>
      <c r="GY46" s="207" t="e">
        <f t="shared" si="87"/>
        <v>#N/A</v>
      </c>
      <c r="GZ46" s="207" t="e">
        <f t="shared" si="88"/>
        <v>#N/A</v>
      </c>
      <c r="HA46" s="207" t="e">
        <f t="shared" si="89"/>
        <v>#N/A</v>
      </c>
      <c r="HB46" s="207" t="e">
        <f t="shared" si="90"/>
        <v>#N/A</v>
      </c>
      <c r="HC46" s="207" t="e">
        <f t="shared" si="91"/>
        <v>#N/A</v>
      </c>
      <c r="HD46" s="207" t="e">
        <f t="shared" si="92"/>
        <v>#N/A</v>
      </c>
      <c r="HE46" s="207" t="e">
        <f t="shared" si="93"/>
        <v>#N/A</v>
      </c>
      <c r="HF46" s="207" t="e">
        <f t="shared" si="94"/>
        <v>#N/A</v>
      </c>
      <c r="HG46" s="207" t="e">
        <f t="shared" si="95"/>
        <v>#N/A</v>
      </c>
      <c r="HH46" s="207" t="e">
        <f t="shared" si="96"/>
        <v>#N/A</v>
      </c>
      <c r="HI46" s="207" t="e">
        <f t="shared" si="97"/>
        <v>#N/A</v>
      </c>
      <c r="HJ46" s="207" t="e">
        <f t="shared" si="98"/>
        <v>#N/A</v>
      </c>
      <c r="HK46" s="207" t="e">
        <f t="shared" si="99"/>
        <v>#N/A</v>
      </c>
      <c r="HL46" s="207" t="e">
        <f t="shared" si="100"/>
        <v>#N/A</v>
      </c>
      <c r="HM46" s="207" t="e">
        <f t="shared" si="101"/>
        <v>#N/A</v>
      </c>
      <c r="HN46" s="207" t="e">
        <f t="shared" si="102"/>
        <v>#N/A</v>
      </c>
      <c r="HO46" s="207" t="e">
        <f t="shared" si="103"/>
        <v>#N/A</v>
      </c>
      <c r="HP46" s="207" t="e">
        <f t="shared" si="104"/>
        <v>#N/A</v>
      </c>
      <c r="HQ46" s="207" t="e">
        <f t="shared" si="105"/>
        <v>#N/A</v>
      </c>
      <c r="HR46" s="207" t="e">
        <f t="shared" si="106"/>
        <v>#N/A</v>
      </c>
      <c r="HS46" s="207" t="e">
        <f t="shared" si="107"/>
        <v>#N/A</v>
      </c>
      <c r="HT46" s="207" t="e">
        <f t="shared" si="108"/>
        <v>#N/A</v>
      </c>
      <c r="HU46" s="207" t="e">
        <f t="shared" si="109"/>
        <v>#N/A</v>
      </c>
      <c r="HV46" s="207" t="e">
        <f t="shared" si="110"/>
        <v>#N/A</v>
      </c>
      <c r="HW46" s="207" t="e">
        <f t="shared" si="111"/>
        <v>#N/A</v>
      </c>
      <c r="HX46" s="207" t="e">
        <f t="shared" si="112"/>
        <v>#N/A</v>
      </c>
      <c r="HY46" s="207" t="e">
        <f t="shared" si="113"/>
        <v>#N/A</v>
      </c>
      <c r="HZ46" s="207" t="e">
        <f t="shared" si="114"/>
        <v>#N/A</v>
      </c>
      <c r="IA46" s="207" t="e">
        <f t="shared" si="115"/>
        <v>#N/A</v>
      </c>
      <c r="IB46" s="207" t="e">
        <f t="shared" si="116"/>
        <v>#N/A</v>
      </c>
      <c r="IC46" s="207" t="e">
        <f t="shared" si="117"/>
        <v>#N/A</v>
      </c>
      <c r="ID46" s="207" t="e">
        <f t="shared" si="118"/>
        <v>#N/A</v>
      </c>
      <c r="IE46" s="207" t="e">
        <f t="shared" si="119"/>
        <v>#N/A</v>
      </c>
      <c r="IF46" s="207" t="e">
        <f t="shared" si="120"/>
        <v>#N/A</v>
      </c>
    </row>
    <row r="47" spans="1:240" hidden="1" x14ac:dyDescent="0.25">
      <c r="A47" s="22">
        <v>44</v>
      </c>
      <c r="B47" s="144"/>
      <c r="C47" s="135"/>
      <c r="D47" s="110" t="str">
        <f t="shared" si="10"/>
        <v/>
      </c>
      <c r="E47" s="124"/>
      <c r="F47" s="110" t="str">
        <f t="shared" si="11"/>
        <v/>
      </c>
      <c r="G47" s="135"/>
      <c r="H47" s="145"/>
      <c r="I47" s="119" t="str">
        <f t="shared" si="12"/>
        <v/>
      </c>
      <c r="J47" s="23" t="str">
        <f t="shared" si="13"/>
        <v/>
      </c>
      <c r="K47" s="24" t="str">
        <f t="shared" si="14"/>
        <v/>
      </c>
      <c r="L47" s="25" t="str">
        <f>IF(J47="","",IF(OR($J47&lt;Skew!$B$1,$J47=Skew!$B$1),IF($J47&gt;Skew!$C$1,Skew!$A$1,IF($J47&gt;Skew!$C$2,Skew!$A$2,IF($J47&gt;Skew!$C$3,Skew!$A$3,IF($J47&gt;Skew!$C$4,Skew!$A$4,IF($J47&gt;Skew!$C$5,Skew!$A$5,IF($J47&gt;Skew!$C$6,Skew!$A$6,IF($J47&gt;Skew!$C$7,Skew!$A$7,IF($J47&gt;Skew!$C$8,Skew!$A$8,IF($J47&gt;Skew!$C$9,Skew!$A$9,IF($J47&gt;Skew!$C$10,Skew!$A$10,IF($J47&gt;Skew!$C$11,Skew!$A$11,IF($J47&gt;Skew!$C$12,Skew!$A$12,IF($J47&gt;Skew!$C$13,Skew!$A$13,IF($J47&gt;Skew!$C$14,Skew!$A$14,Skew!$A$15)
)))))))))))))))</f>
        <v/>
      </c>
      <c r="M47" s="24" t="str">
        <f>IF(J47="","",MATCH(L47,Skew!$A$1:$A$15,0))</f>
        <v/>
      </c>
      <c r="N47" s="24" t="str">
        <f t="shared" si="0"/>
        <v/>
      </c>
      <c r="O47" s="26"/>
      <c r="P47" s="24" t="str">
        <f>IF(OR(J47="",O47=""),"",MATCH(O47,Confidence!$A$1:$A$10,0))</f>
        <v/>
      </c>
      <c r="Q47" s="27" t="str">
        <f t="shared" si="1"/>
        <v/>
      </c>
      <c r="R47" s="27" t="str">
        <f t="shared" si="2"/>
        <v/>
      </c>
      <c r="S47" s="24"/>
      <c r="T47" s="111" t="str">
        <f t="shared" si="3"/>
        <v/>
      </c>
      <c r="U47" s="111" t="str">
        <f t="shared" si="4"/>
        <v/>
      </c>
      <c r="V47" s="39" t="str">
        <f t="shared" si="5"/>
        <v/>
      </c>
      <c r="W47" s="124"/>
      <c r="X47" s="218" t="str">
        <f>IF(AND(D47&gt;0,E47&gt;0,F47&gt;0,Q47&gt;0,R47&gt;0,W47&gt;0,NOT(O47="")),ABS(VLOOKUP($W$1,VLookups!$A$28:$B$29,2,FALSE)-_xlfn.BETA.DIST(W47,IF(K47="L",R47,Q47),IF(K47="L",Q47,R47),TRUE,D47,F47)),"")</f>
        <v/>
      </c>
      <c r="Y47" s="121" t="str">
        <f>IF(OR($Q47="",$R47=""),"",_xlfn.BETA.INV(ABS(VLOOKUP($W$1,VLookups!$A$28:$B$29,2,FALSE)-Y$3),IF($K47="L",$R47,$Q47),IF($K47="L",$Q47,$R47),$D47,$F47))</f>
        <v/>
      </c>
      <c r="Z47" s="122" t="str">
        <f>IF(OR($Q47="",$R47=""),"",_xlfn.BETA.INV(ABS(VLOOKUP($W$1,VLookups!$A$28:$B$29,2,FALSE)-Z$3),IF($K47="L",$R47,$Q47),IF($K47="L",$Q47,$R47),$D47,$F47))</f>
        <v/>
      </c>
      <c r="AA47" s="121" t="str">
        <f>IF(OR($Q47="",$R47=""),"",_xlfn.BETA.INV(ABS(VLOOKUP($W$1,VLookups!$A$28:$B$29,2,FALSE)-AA$3),IF($K47="L",$R47,$Q47),IF($K47="L",$Q47,$R47),$D47,$F47))</f>
        <v/>
      </c>
      <c r="AB47" s="122" t="str">
        <f>IF(OR($Q47="",$R47=""),"",_xlfn.BETA.INV(ABS(VLOOKUP($W$1,VLookups!$A$28:$B$29,2,FALSE)-AB$3),IF($K47="L",$R47,$Q47),IF($K47="L",$Q47,$R47),$D47,$F47))</f>
        <v/>
      </c>
      <c r="AC47" s="121" t="str">
        <f>IF(OR($Q47="",$R47=""),"",_xlfn.BETA.INV(ABS(VLOOKUP($W$1,VLookups!$A$28:$B$29,2,FALSE)-AC$3),IF($K47="L",$R47,$Q47),IF($K47="L",$Q47,$R47),$D47,$F47))</f>
        <v/>
      </c>
      <c r="AD47" s="122" t="str">
        <f>IF(OR($Q47="",$R47=""),"",_xlfn.BETA.INV(ABS(VLOOKUP($W$1,VLookups!$A$28:$B$29,2,FALSE)-AD$3),IF($K47="L",$R47,$Q47),IF($K47="L",$Q47,$R47),$D47,$F47))</f>
        <v/>
      </c>
      <c r="AE47" s="121" t="str">
        <f>IF(OR($Q47="",$R47=""),"",_xlfn.BETA.INV(ABS(VLOOKUP($W$1,VLookups!$A$28:$B$29,2,FALSE)-AE$3),IF($K47="L",$R47,$Q47),IF($K47="L",$Q47,$R47),$D47,$F47))</f>
        <v/>
      </c>
      <c r="AF47" s="122" t="str">
        <f>IF(OR($Q47="",$R47=""),"",_xlfn.BETA.INV(ABS(VLOOKUP($W$1,VLookups!$A$28:$B$29,2,FALSE)-AF$3),IF($K47="L",$R47,$Q47),IF($K47="L",$Q47,$R47),$D47,$F47))</f>
        <v/>
      </c>
      <c r="AG47" s="121" t="str">
        <f>IF(OR($Q47="",$R47=""),"",_xlfn.BETA.INV(ABS(VLOOKUP($W$1,VLookups!$A$28:$B$29,2,FALSE)-AG$3),IF($K47="L",$R47,$Q47),IF($K47="L",$Q47,$R47),$D47,$F47))</f>
        <v/>
      </c>
      <c r="AH47" s="122" t="str">
        <f>IF(OR($Q47="",$R47=""),"",_xlfn.BETA.INV(ABS(VLOOKUP($W$1,VLookups!$A$28:$B$29,2,FALSE)-AH$3),IF($K47="L",$R47,$Q47),IF($K47="L",$Q47,$R47),$D47,$F47))</f>
        <v/>
      </c>
      <c r="AI47" s="121" t="str">
        <f>IF(OR($Q47="",$R47=""),"",_xlfn.BETA.INV(ABS(VLOOKUP($W$1,VLookups!$A$28:$B$29,2,FALSE)-AI$3),IF($K47="L",$R47,$Q47),IF($K47="L",$Q47,$R47),$D47,$F47))</f>
        <v/>
      </c>
      <c r="AJ47" s="122" t="str">
        <f>IF(OR($Q47="",$R47=""),"",_xlfn.BETA.INV(ABS(VLOOKUP($W$1,VLookups!$A$28:$B$29,2,FALSE)-AJ$3),IF($K47="L",$R47,$Q47),IF($K47="L",$Q47,$R47),$D47,$F47))</f>
        <v/>
      </c>
      <c r="AK47" s="17"/>
      <c r="AL47" s="208" t="str">
        <f t="shared" si="15"/>
        <v/>
      </c>
      <c r="AM47" s="206" t="str">
        <f t="shared" si="16"/>
        <v/>
      </c>
      <c r="AN47" s="190" t="str">
        <f t="shared" ref="AN47:CY47" si="203">IF(ISNONTEXT($AL47),AM47+$AL47,"")</f>
        <v/>
      </c>
      <c r="AO47" s="190" t="str">
        <f t="shared" si="203"/>
        <v/>
      </c>
      <c r="AP47" s="190" t="str">
        <f t="shared" si="203"/>
        <v/>
      </c>
      <c r="AQ47" s="190" t="str">
        <f t="shared" si="203"/>
        <v/>
      </c>
      <c r="AR47" s="190" t="str">
        <f t="shared" si="203"/>
        <v/>
      </c>
      <c r="AS47" s="190" t="str">
        <f t="shared" si="203"/>
        <v/>
      </c>
      <c r="AT47" s="190" t="str">
        <f t="shared" si="203"/>
        <v/>
      </c>
      <c r="AU47" s="190" t="str">
        <f t="shared" si="203"/>
        <v/>
      </c>
      <c r="AV47" s="190" t="str">
        <f t="shared" si="203"/>
        <v/>
      </c>
      <c r="AW47" s="190" t="str">
        <f t="shared" si="203"/>
        <v/>
      </c>
      <c r="AX47" s="190" t="str">
        <f t="shared" si="203"/>
        <v/>
      </c>
      <c r="AY47" s="190" t="str">
        <f t="shared" si="203"/>
        <v/>
      </c>
      <c r="AZ47" s="190" t="str">
        <f t="shared" si="203"/>
        <v/>
      </c>
      <c r="BA47" s="190" t="str">
        <f t="shared" si="203"/>
        <v/>
      </c>
      <c r="BB47" s="190" t="str">
        <f t="shared" si="203"/>
        <v/>
      </c>
      <c r="BC47" s="190" t="str">
        <f t="shared" si="203"/>
        <v/>
      </c>
      <c r="BD47" s="190" t="str">
        <f t="shared" si="203"/>
        <v/>
      </c>
      <c r="BE47" s="190" t="str">
        <f t="shared" si="203"/>
        <v/>
      </c>
      <c r="BF47" s="190" t="str">
        <f t="shared" si="203"/>
        <v/>
      </c>
      <c r="BG47" s="190" t="str">
        <f t="shared" si="203"/>
        <v/>
      </c>
      <c r="BH47" s="190" t="str">
        <f t="shared" si="203"/>
        <v/>
      </c>
      <c r="BI47" s="190" t="str">
        <f t="shared" si="203"/>
        <v/>
      </c>
      <c r="BJ47" s="190" t="str">
        <f t="shared" si="203"/>
        <v/>
      </c>
      <c r="BK47" s="190" t="str">
        <f t="shared" si="203"/>
        <v/>
      </c>
      <c r="BL47" s="190" t="str">
        <f t="shared" si="203"/>
        <v/>
      </c>
      <c r="BM47" s="190" t="str">
        <f t="shared" si="203"/>
        <v/>
      </c>
      <c r="BN47" s="190" t="str">
        <f t="shared" si="203"/>
        <v/>
      </c>
      <c r="BO47" s="190" t="str">
        <f t="shared" si="203"/>
        <v/>
      </c>
      <c r="BP47" s="190" t="str">
        <f t="shared" si="203"/>
        <v/>
      </c>
      <c r="BQ47" s="190" t="str">
        <f t="shared" si="203"/>
        <v/>
      </c>
      <c r="BR47" s="190" t="str">
        <f t="shared" si="203"/>
        <v/>
      </c>
      <c r="BS47" s="190" t="str">
        <f t="shared" si="203"/>
        <v/>
      </c>
      <c r="BT47" s="190" t="str">
        <f t="shared" si="203"/>
        <v/>
      </c>
      <c r="BU47" s="190" t="str">
        <f t="shared" si="203"/>
        <v/>
      </c>
      <c r="BV47" s="190" t="str">
        <f t="shared" si="203"/>
        <v/>
      </c>
      <c r="BW47" s="190" t="str">
        <f t="shared" si="203"/>
        <v/>
      </c>
      <c r="BX47" s="190" t="str">
        <f t="shared" si="203"/>
        <v/>
      </c>
      <c r="BY47" s="190" t="str">
        <f t="shared" si="203"/>
        <v/>
      </c>
      <c r="BZ47" s="190" t="str">
        <f t="shared" si="203"/>
        <v/>
      </c>
      <c r="CA47" s="190" t="str">
        <f t="shared" si="203"/>
        <v/>
      </c>
      <c r="CB47" s="190" t="str">
        <f t="shared" si="203"/>
        <v/>
      </c>
      <c r="CC47" s="190" t="str">
        <f t="shared" si="203"/>
        <v/>
      </c>
      <c r="CD47" s="190" t="str">
        <f t="shared" si="203"/>
        <v/>
      </c>
      <c r="CE47" s="190" t="str">
        <f t="shared" si="203"/>
        <v/>
      </c>
      <c r="CF47" s="190" t="str">
        <f t="shared" si="203"/>
        <v/>
      </c>
      <c r="CG47" s="190" t="str">
        <f t="shared" si="203"/>
        <v/>
      </c>
      <c r="CH47" s="190" t="str">
        <f t="shared" si="203"/>
        <v/>
      </c>
      <c r="CI47" s="190" t="str">
        <f t="shared" si="203"/>
        <v/>
      </c>
      <c r="CJ47" s="190" t="str">
        <f t="shared" si="203"/>
        <v/>
      </c>
      <c r="CK47" s="190" t="str">
        <f t="shared" si="203"/>
        <v/>
      </c>
      <c r="CL47" s="190" t="str">
        <f t="shared" si="203"/>
        <v/>
      </c>
      <c r="CM47" s="190" t="str">
        <f t="shared" si="203"/>
        <v/>
      </c>
      <c r="CN47" s="190" t="str">
        <f t="shared" si="203"/>
        <v/>
      </c>
      <c r="CO47" s="190" t="str">
        <f t="shared" si="203"/>
        <v/>
      </c>
      <c r="CP47" s="190" t="str">
        <f t="shared" si="203"/>
        <v/>
      </c>
      <c r="CQ47" s="190" t="str">
        <f t="shared" si="203"/>
        <v/>
      </c>
      <c r="CR47" s="190" t="str">
        <f t="shared" si="203"/>
        <v/>
      </c>
      <c r="CS47" s="190" t="str">
        <f t="shared" si="203"/>
        <v/>
      </c>
      <c r="CT47" s="190" t="str">
        <f t="shared" si="203"/>
        <v/>
      </c>
      <c r="CU47" s="190" t="str">
        <f t="shared" si="203"/>
        <v/>
      </c>
      <c r="CV47" s="190" t="str">
        <f t="shared" si="203"/>
        <v/>
      </c>
      <c r="CW47" s="190" t="str">
        <f t="shared" si="203"/>
        <v/>
      </c>
      <c r="CX47" s="190" t="str">
        <f t="shared" si="203"/>
        <v/>
      </c>
      <c r="CY47" s="190" t="str">
        <f t="shared" si="203"/>
        <v/>
      </c>
      <c r="CZ47" s="190" t="str">
        <f t="shared" ref="CZ47:EH47" si="204">IF(ISNONTEXT($AL47),CY47+$AL47,"")</f>
        <v/>
      </c>
      <c r="DA47" s="190" t="str">
        <f t="shared" si="204"/>
        <v/>
      </c>
      <c r="DB47" s="190" t="str">
        <f t="shared" si="204"/>
        <v/>
      </c>
      <c r="DC47" s="190" t="str">
        <f t="shared" si="204"/>
        <v/>
      </c>
      <c r="DD47" s="190" t="str">
        <f t="shared" si="204"/>
        <v/>
      </c>
      <c r="DE47" s="190" t="str">
        <f t="shared" si="204"/>
        <v/>
      </c>
      <c r="DF47" s="190" t="str">
        <f t="shared" si="204"/>
        <v/>
      </c>
      <c r="DG47" s="190" t="str">
        <f t="shared" si="204"/>
        <v/>
      </c>
      <c r="DH47" s="190" t="str">
        <f t="shared" si="204"/>
        <v/>
      </c>
      <c r="DI47" s="190" t="str">
        <f t="shared" si="204"/>
        <v/>
      </c>
      <c r="DJ47" s="190" t="str">
        <f t="shared" si="204"/>
        <v/>
      </c>
      <c r="DK47" s="190" t="str">
        <f t="shared" si="204"/>
        <v/>
      </c>
      <c r="DL47" s="190" t="str">
        <f t="shared" si="204"/>
        <v/>
      </c>
      <c r="DM47" s="190" t="str">
        <f t="shared" si="204"/>
        <v/>
      </c>
      <c r="DN47" s="190" t="str">
        <f t="shared" si="204"/>
        <v/>
      </c>
      <c r="DO47" s="190" t="str">
        <f t="shared" si="204"/>
        <v/>
      </c>
      <c r="DP47" s="190" t="str">
        <f t="shared" si="204"/>
        <v/>
      </c>
      <c r="DQ47" s="190" t="str">
        <f t="shared" si="204"/>
        <v/>
      </c>
      <c r="DR47" s="190" t="str">
        <f t="shared" si="204"/>
        <v/>
      </c>
      <c r="DS47" s="190" t="str">
        <f t="shared" si="204"/>
        <v/>
      </c>
      <c r="DT47" s="190" t="str">
        <f t="shared" si="204"/>
        <v/>
      </c>
      <c r="DU47" s="190" t="str">
        <f t="shared" si="204"/>
        <v/>
      </c>
      <c r="DV47" s="190" t="str">
        <f t="shared" si="204"/>
        <v/>
      </c>
      <c r="DW47" s="190" t="str">
        <f t="shared" si="204"/>
        <v/>
      </c>
      <c r="DX47" s="190" t="str">
        <f t="shared" si="204"/>
        <v/>
      </c>
      <c r="DY47" s="190" t="str">
        <f t="shared" si="204"/>
        <v/>
      </c>
      <c r="DZ47" s="190" t="str">
        <f t="shared" si="204"/>
        <v/>
      </c>
      <c r="EA47" s="190" t="str">
        <f t="shared" si="204"/>
        <v/>
      </c>
      <c r="EB47" s="190" t="str">
        <f t="shared" si="204"/>
        <v/>
      </c>
      <c r="EC47" s="190" t="str">
        <f t="shared" si="204"/>
        <v/>
      </c>
      <c r="ED47" s="190" t="str">
        <f t="shared" si="204"/>
        <v/>
      </c>
      <c r="EE47" s="190" t="str">
        <f t="shared" si="204"/>
        <v/>
      </c>
      <c r="EF47" s="190" t="str">
        <f t="shared" si="204"/>
        <v/>
      </c>
      <c r="EG47" s="190" t="str">
        <f t="shared" si="204"/>
        <v/>
      </c>
      <c r="EH47" s="190" t="str">
        <f t="shared" si="204"/>
        <v/>
      </c>
      <c r="EI47" s="206" t="str">
        <f t="shared" si="19"/>
        <v/>
      </c>
      <c r="EJ47" s="207" t="e">
        <f t="shared" si="20"/>
        <v>#N/A</v>
      </c>
      <c r="EK47" s="207" t="e">
        <f t="shared" si="21"/>
        <v>#N/A</v>
      </c>
      <c r="EL47" s="207" t="e">
        <f t="shared" si="22"/>
        <v>#N/A</v>
      </c>
      <c r="EM47" s="207" t="e">
        <f t="shared" si="23"/>
        <v>#N/A</v>
      </c>
      <c r="EN47" s="207" t="e">
        <f t="shared" si="24"/>
        <v>#N/A</v>
      </c>
      <c r="EO47" s="207" t="e">
        <f t="shared" si="25"/>
        <v>#N/A</v>
      </c>
      <c r="EP47" s="207" t="e">
        <f t="shared" si="26"/>
        <v>#N/A</v>
      </c>
      <c r="EQ47" s="207" t="e">
        <f t="shared" si="27"/>
        <v>#N/A</v>
      </c>
      <c r="ER47" s="207" t="e">
        <f t="shared" si="28"/>
        <v>#N/A</v>
      </c>
      <c r="ES47" s="207" t="e">
        <f t="shared" si="29"/>
        <v>#N/A</v>
      </c>
      <c r="ET47" s="207" t="e">
        <f t="shared" si="30"/>
        <v>#N/A</v>
      </c>
      <c r="EU47" s="207" t="e">
        <f t="shared" si="31"/>
        <v>#N/A</v>
      </c>
      <c r="EV47" s="207" t="e">
        <f t="shared" si="32"/>
        <v>#N/A</v>
      </c>
      <c r="EW47" s="207" t="e">
        <f t="shared" si="33"/>
        <v>#N/A</v>
      </c>
      <c r="EX47" s="207" t="e">
        <f t="shared" si="34"/>
        <v>#N/A</v>
      </c>
      <c r="EY47" s="207" t="e">
        <f t="shared" si="35"/>
        <v>#N/A</v>
      </c>
      <c r="EZ47" s="207" t="e">
        <f t="shared" si="36"/>
        <v>#N/A</v>
      </c>
      <c r="FA47" s="207" t="e">
        <f t="shared" si="37"/>
        <v>#N/A</v>
      </c>
      <c r="FB47" s="207" t="e">
        <f t="shared" si="38"/>
        <v>#N/A</v>
      </c>
      <c r="FC47" s="207" t="e">
        <f t="shared" si="39"/>
        <v>#N/A</v>
      </c>
      <c r="FD47" s="207" t="e">
        <f t="shared" si="40"/>
        <v>#N/A</v>
      </c>
      <c r="FE47" s="207" t="e">
        <f t="shared" si="41"/>
        <v>#N/A</v>
      </c>
      <c r="FF47" s="207" t="e">
        <f t="shared" si="42"/>
        <v>#N/A</v>
      </c>
      <c r="FG47" s="207" t="e">
        <f t="shared" si="43"/>
        <v>#N/A</v>
      </c>
      <c r="FH47" s="207" t="e">
        <f t="shared" si="44"/>
        <v>#N/A</v>
      </c>
      <c r="FI47" s="207" t="e">
        <f t="shared" si="45"/>
        <v>#N/A</v>
      </c>
      <c r="FJ47" s="207" t="e">
        <f t="shared" si="46"/>
        <v>#N/A</v>
      </c>
      <c r="FK47" s="207" t="e">
        <f t="shared" si="47"/>
        <v>#N/A</v>
      </c>
      <c r="FL47" s="207" t="e">
        <f t="shared" si="48"/>
        <v>#N/A</v>
      </c>
      <c r="FM47" s="207" t="e">
        <f t="shared" si="49"/>
        <v>#N/A</v>
      </c>
      <c r="FN47" s="207" t="e">
        <f t="shared" si="50"/>
        <v>#N/A</v>
      </c>
      <c r="FO47" s="207" t="e">
        <f t="shared" si="51"/>
        <v>#N/A</v>
      </c>
      <c r="FP47" s="207" t="e">
        <f t="shared" si="52"/>
        <v>#N/A</v>
      </c>
      <c r="FQ47" s="207" t="e">
        <f t="shared" si="53"/>
        <v>#N/A</v>
      </c>
      <c r="FR47" s="207" t="e">
        <f t="shared" si="54"/>
        <v>#N/A</v>
      </c>
      <c r="FS47" s="207" t="e">
        <f t="shared" si="55"/>
        <v>#N/A</v>
      </c>
      <c r="FT47" s="207" t="e">
        <f t="shared" si="56"/>
        <v>#N/A</v>
      </c>
      <c r="FU47" s="207" t="e">
        <f t="shared" si="57"/>
        <v>#N/A</v>
      </c>
      <c r="FV47" s="207" t="e">
        <f t="shared" si="58"/>
        <v>#N/A</v>
      </c>
      <c r="FW47" s="207" t="e">
        <f t="shared" si="59"/>
        <v>#N/A</v>
      </c>
      <c r="FX47" s="207" t="e">
        <f t="shared" si="60"/>
        <v>#N/A</v>
      </c>
      <c r="FY47" s="207" t="e">
        <f t="shared" si="61"/>
        <v>#N/A</v>
      </c>
      <c r="FZ47" s="207" t="e">
        <f t="shared" si="62"/>
        <v>#N/A</v>
      </c>
      <c r="GA47" s="207" t="e">
        <f t="shared" si="63"/>
        <v>#N/A</v>
      </c>
      <c r="GB47" s="207" t="e">
        <f t="shared" si="64"/>
        <v>#N/A</v>
      </c>
      <c r="GC47" s="207" t="e">
        <f t="shared" si="65"/>
        <v>#N/A</v>
      </c>
      <c r="GD47" s="207" t="e">
        <f t="shared" si="66"/>
        <v>#N/A</v>
      </c>
      <c r="GE47" s="207" t="e">
        <f t="shared" si="67"/>
        <v>#N/A</v>
      </c>
      <c r="GF47" s="207" t="e">
        <f t="shared" si="68"/>
        <v>#N/A</v>
      </c>
      <c r="GG47" s="207" t="e">
        <f t="shared" si="69"/>
        <v>#N/A</v>
      </c>
      <c r="GH47" s="207" t="e">
        <f t="shared" si="70"/>
        <v>#N/A</v>
      </c>
      <c r="GI47" s="207" t="e">
        <f t="shared" si="71"/>
        <v>#N/A</v>
      </c>
      <c r="GJ47" s="207" t="e">
        <f t="shared" si="72"/>
        <v>#N/A</v>
      </c>
      <c r="GK47" s="207" t="e">
        <f t="shared" si="73"/>
        <v>#N/A</v>
      </c>
      <c r="GL47" s="207" t="e">
        <f t="shared" si="74"/>
        <v>#N/A</v>
      </c>
      <c r="GM47" s="207" t="e">
        <f t="shared" si="75"/>
        <v>#N/A</v>
      </c>
      <c r="GN47" s="207" t="e">
        <f t="shared" si="76"/>
        <v>#N/A</v>
      </c>
      <c r="GO47" s="207" t="e">
        <f t="shared" si="77"/>
        <v>#N/A</v>
      </c>
      <c r="GP47" s="207" t="e">
        <f t="shared" si="78"/>
        <v>#N/A</v>
      </c>
      <c r="GQ47" s="207" t="e">
        <f t="shared" si="79"/>
        <v>#N/A</v>
      </c>
      <c r="GR47" s="207" t="e">
        <f t="shared" si="80"/>
        <v>#N/A</v>
      </c>
      <c r="GS47" s="207" t="e">
        <f t="shared" si="81"/>
        <v>#N/A</v>
      </c>
      <c r="GT47" s="207" t="e">
        <f t="shared" si="82"/>
        <v>#N/A</v>
      </c>
      <c r="GU47" s="207" t="e">
        <f t="shared" si="83"/>
        <v>#N/A</v>
      </c>
      <c r="GV47" s="207" t="e">
        <f t="shared" si="84"/>
        <v>#N/A</v>
      </c>
      <c r="GW47" s="207" t="e">
        <f t="shared" si="85"/>
        <v>#N/A</v>
      </c>
      <c r="GX47" s="207" t="e">
        <f t="shared" si="86"/>
        <v>#N/A</v>
      </c>
      <c r="GY47" s="207" t="e">
        <f t="shared" si="87"/>
        <v>#N/A</v>
      </c>
      <c r="GZ47" s="207" t="e">
        <f t="shared" si="88"/>
        <v>#N/A</v>
      </c>
      <c r="HA47" s="207" t="e">
        <f t="shared" si="89"/>
        <v>#N/A</v>
      </c>
      <c r="HB47" s="207" t="e">
        <f t="shared" si="90"/>
        <v>#N/A</v>
      </c>
      <c r="HC47" s="207" t="e">
        <f t="shared" si="91"/>
        <v>#N/A</v>
      </c>
      <c r="HD47" s="207" t="e">
        <f t="shared" si="92"/>
        <v>#N/A</v>
      </c>
      <c r="HE47" s="207" t="e">
        <f t="shared" si="93"/>
        <v>#N/A</v>
      </c>
      <c r="HF47" s="207" t="e">
        <f t="shared" si="94"/>
        <v>#N/A</v>
      </c>
      <c r="HG47" s="207" t="e">
        <f t="shared" si="95"/>
        <v>#N/A</v>
      </c>
      <c r="HH47" s="207" t="e">
        <f t="shared" si="96"/>
        <v>#N/A</v>
      </c>
      <c r="HI47" s="207" t="e">
        <f t="shared" si="97"/>
        <v>#N/A</v>
      </c>
      <c r="HJ47" s="207" t="e">
        <f t="shared" si="98"/>
        <v>#N/A</v>
      </c>
      <c r="HK47" s="207" t="e">
        <f t="shared" si="99"/>
        <v>#N/A</v>
      </c>
      <c r="HL47" s="207" t="e">
        <f t="shared" si="100"/>
        <v>#N/A</v>
      </c>
      <c r="HM47" s="207" t="e">
        <f t="shared" si="101"/>
        <v>#N/A</v>
      </c>
      <c r="HN47" s="207" t="e">
        <f t="shared" si="102"/>
        <v>#N/A</v>
      </c>
      <c r="HO47" s="207" t="e">
        <f t="shared" si="103"/>
        <v>#N/A</v>
      </c>
      <c r="HP47" s="207" t="e">
        <f t="shared" si="104"/>
        <v>#N/A</v>
      </c>
      <c r="HQ47" s="207" t="e">
        <f t="shared" si="105"/>
        <v>#N/A</v>
      </c>
      <c r="HR47" s="207" t="e">
        <f t="shared" si="106"/>
        <v>#N/A</v>
      </c>
      <c r="HS47" s="207" t="e">
        <f t="shared" si="107"/>
        <v>#N/A</v>
      </c>
      <c r="HT47" s="207" t="e">
        <f t="shared" si="108"/>
        <v>#N/A</v>
      </c>
      <c r="HU47" s="207" t="e">
        <f t="shared" si="109"/>
        <v>#N/A</v>
      </c>
      <c r="HV47" s="207" t="e">
        <f t="shared" si="110"/>
        <v>#N/A</v>
      </c>
      <c r="HW47" s="207" t="e">
        <f t="shared" si="111"/>
        <v>#N/A</v>
      </c>
      <c r="HX47" s="207" t="e">
        <f t="shared" si="112"/>
        <v>#N/A</v>
      </c>
      <c r="HY47" s="207" t="e">
        <f t="shared" si="113"/>
        <v>#N/A</v>
      </c>
      <c r="HZ47" s="207" t="e">
        <f t="shared" si="114"/>
        <v>#N/A</v>
      </c>
      <c r="IA47" s="207" t="e">
        <f t="shared" si="115"/>
        <v>#N/A</v>
      </c>
      <c r="IB47" s="207" t="e">
        <f t="shared" si="116"/>
        <v>#N/A</v>
      </c>
      <c r="IC47" s="207" t="e">
        <f t="shared" si="117"/>
        <v>#N/A</v>
      </c>
      <c r="ID47" s="207" t="e">
        <f t="shared" si="118"/>
        <v>#N/A</v>
      </c>
      <c r="IE47" s="207" t="e">
        <f t="shared" si="119"/>
        <v>#N/A</v>
      </c>
      <c r="IF47" s="207" t="e">
        <f t="shared" si="120"/>
        <v>#N/A</v>
      </c>
    </row>
    <row r="48" spans="1:240" hidden="1" x14ac:dyDescent="0.25">
      <c r="A48" s="22">
        <v>45</v>
      </c>
      <c r="B48" s="144"/>
      <c r="C48" s="135"/>
      <c r="D48" s="110" t="str">
        <f t="shared" si="10"/>
        <v/>
      </c>
      <c r="E48" s="124"/>
      <c r="F48" s="110" t="str">
        <f t="shared" si="11"/>
        <v/>
      </c>
      <c r="G48" s="135"/>
      <c r="H48" s="145"/>
      <c r="I48" s="119" t="str">
        <f t="shared" si="12"/>
        <v/>
      </c>
      <c r="J48" s="23" t="str">
        <f t="shared" si="13"/>
        <v/>
      </c>
      <c r="K48" s="24" t="str">
        <f t="shared" si="14"/>
        <v/>
      </c>
      <c r="L48" s="25" t="str">
        <f>IF(J48="","",IF(OR($J48&lt;Skew!$B$1,$J48=Skew!$B$1),IF($J48&gt;Skew!$C$1,Skew!$A$1,IF($J48&gt;Skew!$C$2,Skew!$A$2,IF($J48&gt;Skew!$C$3,Skew!$A$3,IF($J48&gt;Skew!$C$4,Skew!$A$4,IF($J48&gt;Skew!$C$5,Skew!$A$5,IF($J48&gt;Skew!$C$6,Skew!$A$6,IF($J48&gt;Skew!$C$7,Skew!$A$7,IF($J48&gt;Skew!$C$8,Skew!$A$8,IF($J48&gt;Skew!$C$9,Skew!$A$9,IF($J48&gt;Skew!$C$10,Skew!$A$10,IF($J48&gt;Skew!$C$11,Skew!$A$11,IF($J48&gt;Skew!$C$12,Skew!$A$12,IF($J48&gt;Skew!$C$13,Skew!$A$13,IF($J48&gt;Skew!$C$14,Skew!$A$14,Skew!$A$15)
)))))))))))))))</f>
        <v/>
      </c>
      <c r="M48" s="24" t="str">
        <f>IF(J48="","",MATCH(L48,Skew!$A$1:$A$15,0))</f>
        <v/>
      </c>
      <c r="N48" s="24" t="str">
        <f t="shared" si="0"/>
        <v/>
      </c>
      <c r="O48" s="26"/>
      <c r="P48" s="24" t="str">
        <f>IF(OR(J48="",O48=""),"",MATCH(O48,Confidence!$A$1:$A$10,0))</f>
        <v/>
      </c>
      <c r="Q48" s="27" t="str">
        <f t="shared" si="1"/>
        <v/>
      </c>
      <c r="R48" s="27" t="str">
        <f t="shared" si="2"/>
        <v/>
      </c>
      <c r="S48" s="24"/>
      <c r="T48" s="111" t="str">
        <f t="shared" si="3"/>
        <v/>
      </c>
      <c r="U48" s="111" t="str">
        <f t="shared" si="4"/>
        <v/>
      </c>
      <c r="V48" s="39" t="str">
        <f t="shared" si="5"/>
        <v/>
      </c>
      <c r="W48" s="124"/>
      <c r="X48" s="218" t="str">
        <f>IF(AND(D48&gt;0,E48&gt;0,F48&gt;0,Q48&gt;0,R48&gt;0,W48&gt;0,NOT(O48="")),ABS(VLOOKUP($W$1,VLookups!$A$28:$B$29,2,FALSE)-_xlfn.BETA.DIST(W48,IF(K48="L",R48,Q48),IF(K48="L",Q48,R48),TRUE,D48,F48)),"")</f>
        <v/>
      </c>
      <c r="Y48" s="121" t="str">
        <f>IF(OR($Q48="",$R48=""),"",_xlfn.BETA.INV(ABS(VLOOKUP($W$1,VLookups!$A$28:$B$29,2,FALSE)-Y$3),IF($K48="L",$R48,$Q48),IF($K48="L",$Q48,$R48),$D48,$F48))</f>
        <v/>
      </c>
      <c r="Z48" s="122" t="str">
        <f>IF(OR($Q48="",$R48=""),"",_xlfn.BETA.INV(ABS(VLOOKUP($W$1,VLookups!$A$28:$B$29,2,FALSE)-Z$3),IF($K48="L",$R48,$Q48),IF($K48="L",$Q48,$R48),$D48,$F48))</f>
        <v/>
      </c>
      <c r="AA48" s="121" t="str">
        <f>IF(OR($Q48="",$R48=""),"",_xlfn.BETA.INV(ABS(VLOOKUP($W$1,VLookups!$A$28:$B$29,2,FALSE)-AA$3),IF($K48="L",$R48,$Q48),IF($K48="L",$Q48,$R48),$D48,$F48))</f>
        <v/>
      </c>
      <c r="AB48" s="122" t="str">
        <f>IF(OR($Q48="",$R48=""),"",_xlfn.BETA.INV(ABS(VLOOKUP($W$1,VLookups!$A$28:$B$29,2,FALSE)-AB$3),IF($K48="L",$R48,$Q48),IF($K48="L",$Q48,$R48),$D48,$F48))</f>
        <v/>
      </c>
      <c r="AC48" s="121" t="str">
        <f>IF(OR($Q48="",$R48=""),"",_xlfn.BETA.INV(ABS(VLOOKUP($W$1,VLookups!$A$28:$B$29,2,FALSE)-AC$3),IF($K48="L",$R48,$Q48),IF($K48="L",$Q48,$R48),$D48,$F48))</f>
        <v/>
      </c>
      <c r="AD48" s="122" t="str">
        <f>IF(OR($Q48="",$R48=""),"",_xlfn.BETA.INV(ABS(VLOOKUP($W$1,VLookups!$A$28:$B$29,2,FALSE)-AD$3),IF($K48="L",$R48,$Q48),IF($K48="L",$Q48,$R48),$D48,$F48))</f>
        <v/>
      </c>
      <c r="AE48" s="121" t="str">
        <f>IF(OR($Q48="",$R48=""),"",_xlfn.BETA.INV(ABS(VLOOKUP($W$1,VLookups!$A$28:$B$29,2,FALSE)-AE$3),IF($K48="L",$R48,$Q48),IF($K48="L",$Q48,$R48),$D48,$F48))</f>
        <v/>
      </c>
      <c r="AF48" s="122" t="str">
        <f>IF(OR($Q48="",$R48=""),"",_xlfn.BETA.INV(ABS(VLOOKUP($W$1,VLookups!$A$28:$B$29,2,FALSE)-AF$3),IF($K48="L",$R48,$Q48),IF($K48="L",$Q48,$R48),$D48,$F48))</f>
        <v/>
      </c>
      <c r="AG48" s="121" t="str">
        <f>IF(OR($Q48="",$R48=""),"",_xlfn.BETA.INV(ABS(VLOOKUP($W$1,VLookups!$A$28:$B$29,2,FALSE)-AG$3),IF($K48="L",$R48,$Q48),IF($K48="L",$Q48,$R48),$D48,$F48))</f>
        <v/>
      </c>
      <c r="AH48" s="122" t="str">
        <f>IF(OR($Q48="",$R48=""),"",_xlfn.BETA.INV(ABS(VLOOKUP($W$1,VLookups!$A$28:$B$29,2,FALSE)-AH$3),IF($K48="L",$R48,$Q48),IF($K48="L",$Q48,$R48),$D48,$F48))</f>
        <v/>
      </c>
      <c r="AI48" s="121" t="str">
        <f>IF(OR($Q48="",$R48=""),"",_xlfn.BETA.INV(ABS(VLOOKUP($W$1,VLookups!$A$28:$B$29,2,FALSE)-AI$3),IF($K48="L",$R48,$Q48),IF($K48="L",$Q48,$R48),$D48,$F48))</f>
        <v/>
      </c>
      <c r="AJ48" s="122" t="str">
        <f>IF(OR($Q48="",$R48=""),"",_xlfn.BETA.INV(ABS(VLOOKUP($W$1,VLookups!$A$28:$B$29,2,FALSE)-AJ$3),IF($K48="L",$R48,$Q48),IF($K48="L",$Q48,$R48),$D48,$F48))</f>
        <v/>
      </c>
      <c r="AK48" s="17"/>
      <c r="AL48" s="208" t="str">
        <f t="shared" si="15"/>
        <v/>
      </c>
      <c r="AM48" s="206" t="str">
        <f t="shared" si="16"/>
        <v/>
      </c>
      <c r="AN48" s="190" t="str">
        <f t="shared" ref="AN48:CY48" si="205">IF(ISNONTEXT($AL48),AM48+$AL48,"")</f>
        <v/>
      </c>
      <c r="AO48" s="190" t="str">
        <f t="shared" si="205"/>
        <v/>
      </c>
      <c r="AP48" s="190" t="str">
        <f t="shared" si="205"/>
        <v/>
      </c>
      <c r="AQ48" s="190" t="str">
        <f t="shared" si="205"/>
        <v/>
      </c>
      <c r="AR48" s="190" t="str">
        <f t="shared" si="205"/>
        <v/>
      </c>
      <c r="AS48" s="190" t="str">
        <f t="shared" si="205"/>
        <v/>
      </c>
      <c r="AT48" s="190" t="str">
        <f t="shared" si="205"/>
        <v/>
      </c>
      <c r="AU48" s="190" t="str">
        <f t="shared" si="205"/>
        <v/>
      </c>
      <c r="AV48" s="190" t="str">
        <f t="shared" si="205"/>
        <v/>
      </c>
      <c r="AW48" s="190" t="str">
        <f t="shared" si="205"/>
        <v/>
      </c>
      <c r="AX48" s="190" t="str">
        <f t="shared" si="205"/>
        <v/>
      </c>
      <c r="AY48" s="190" t="str">
        <f t="shared" si="205"/>
        <v/>
      </c>
      <c r="AZ48" s="190" t="str">
        <f t="shared" si="205"/>
        <v/>
      </c>
      <c r="BA48" s="190" t="str">
        <f t="shared" si="205"/>
        <v/>
      </c>
      <c r="BB48" s="190" t="str">
        <f t="shared" si="205"/>
        <v/>
      </c>
      <c r="BC48" s="190" t="str">
        <f t="shared" si="205"/>
        <v/>
      </c>
      <c r="BD48" s="190" t="str">
        <f t="shared" si="205"/>
        <v/>
      </c>
      <c r="BE48" s="190" t="str">
        <f t="shared" si="205"/>
        <v/>
      </c>
      <c r="BF48" s="190" t="str">
        <f t="shared" si="205"/>
        <v/>
      </c>
      <c r="BG48" s="190" t="str">
        <f t="shared" si="205"/>
        <v/>
      </c>
      <c r="BH48" s="190" t="str">
        <f t="shared" si="205"/>
        <v/>
      </c>
      <c r="BI48" s="190" t="str">
        <f t="shared" si="205"/>
        <v/>
      </c>
      <c r="BJ48" s="190" t="str">
        <f t="shared" si="205"/>
        <v/>
      </c>
      <c r="BK48" s="190" t="str">
        <f t="shared" si="205"/>
        <v/>
      </c>
      <c r="BL48" s="190" t="str">
        <f t="shared" si="205"/>
        <v/>
      </c>
      <c r="BM48" s="190" t="str">
        <f t="shared" si="205"/>
        <v/>
      </c>
      <c r="BN48" s="190" t="str">
        <f t="shared" si="205"/>
        <v/>
      </c>
      <c r="BO48" s="190" t="str">
        <f t="shared" si="205"/>
        <v/>
      </c>
      <c r="BP48" s="190" t="str">
        <f t="shared" si="205"/>
        <v/>
      </c>
      <c r="BQ48" s="190" t="str">
        <f t="shared" si="205"/>
        <v/>
      </c>
      <c r="BR48" s="190" t="str">
        <f t="shared" si="205"/>
        <v/>
      </c>
      <c r="BS48" s="190" t="str">
        <f t="shared" si="205"/>
        <v/>
      </c>
      <c r="BT48" s="190" t="str">
        <f t="shared" si="205"/>
        <v/>
      </c>
      <c r="BU48" s="190" t="str">
        <f t="shared" si="205"/>
        <v/>
      </c>
      <c r="BV48" s="190" t="str">
        <f t="shared" si="205"/>
        <v/>
      </c>
      <c r="BW48" s="190" t="str">
        <f t="shared" si="205"/>
        <v/>
      </c>
      <c r="BX48" s="190" t="str">
        <f t="shared" si="205"/>
        <v/>
      </c>
      <c r="BY48" s="190" t="str">
        <f t="shared" si="205"/>
        <v/>
      </c>
      <c r="BZ48" s="190" t="str">
        <f t="shared" si="205"/>
        <v/>
      </c>
      <c r="CA48" s="190" t="str">
        <f t="shared" si="205"/>
        <v/>
      </c>
      <c r="CB48" s="190" t="str">
        <f t="shared" si="205"/>
        <v/>
      </c>
      <c r="CC48" s="190" t="str">
        <f t="shared" si="205"/>
        <v/>
      </c>
      <c r="CD48" s="190" t="str">
        <f t="shared" si="205"/>
        <v/>
      </c>
      <c r="CE48" s="190" t="str">
        <f t="shared" si="205"/>
        <v/>
      </c>
      <c r="CF48" s="190" t="str">
        <f t="shared" si="205"/>
        <v/>
      </c>
      <c r="CG48" s="190" t="str">
        <f t="shared" si="205"/>
        <v/>
      </c>
      <c r="CH48" s="190" t="str">
        <f t="shared" si="205"/>
        <v/>
      </c>
      <c r="CI48" s="190" t="str">
        <f t="shared" si="205"/>
        <v/>
      </c>
      <c r="CJ48" s="190" t="str">
        <f t="shared" si="205"/>
        <v/>
      </c>
      <c r="CK48" s="190" t="str">
        <f t="shared" si="205"/>
        <v/>
      </c>
      <c r="CL48" s="190" t="str">
        <f t="shared" si="205"/>
        <v/>
      </c>
      <c r="CM48" s="190" t="str">
        <f t="shared" si="205"/>
        <v/>
      </c>
      <c r="CN48" s="190" t="str">
        <f t="shared" si="205"/>
        <v/>
      </c>
      <c r="CO48" s="190" t="str">
        <f t="shared" si="205"/>
        <v/>
      </c>
      <c r="CP48" s="190" t="str">
        <f t="shared" si="205"/>
        <v/>
      </c>
      <c r="CQ48" s="190" t="str">
        <f t="shared" si="205"/>
        <v/>
      </c>
      <c r="CR48" s="190" t="str">
        <f t="shared" si="205"/>
        <v/>
      </c>
      <c r="CS48" s="190" t="str">
        <f t="shared" si="205"/>
        <v/>
      </c>
      <c r="CT48" s="190" t="str">
        <f t="shared" si="205"/>
        <v/>
      </c>
      <c r="CU48" s="190" t="str">
        <f t="shared" si="205"/>
        <v/>
      </c>
      <c r="CV48" s="190" t="str">
        <f t="shared" si="205"/>
        <v/>
      </c>
      <c r="CW48" s="190" t="str">
        <f t="shared" si="205"/>
        <v/>
      </c>
      <c r="CX48" s="190" t="str">
        <f t="shared" si="205"/>
        <v/>
      </c>
      <c r="CY48" s="190" t="str">
        <f t="shared" si="205"/>
        <v/>
      </c>
      <c r="CZ48" s="190" t="str">
        <f t="shared" ref="CZ48:EH48" si="206">IF(ISNONTEXT($AL48),CY48+$AL48,"")</f>
        <v/>
      </c>
      <c r="DA48" s="190" t="str">
        <f t="shared" si="206"/>
        <v/>
      </c>
      <c r="DB48" s="190" t="str">
        <f t="shared" si="206"/>
        <v/>
      </c>
      <c r="DC48" s="190" t="str">
        <f t="shared" si="206"/>
        <v/>
      </c>
      <c r="DD48" s="190" t="str">
        <f t="shared" si="206"/>
        <v/>
      </c>
      <c r="DE48" s="190" t="str">
        <f t="shared" si="206"/>
        <v/>
      </c>
      <c r="DF48" s="190" t="str">
        <f t="shared" si="206"/>
        <v/>
      </c>
      <c r="DG48" s="190" t="str">
        <f t="shared" si="206"/>
        <v/>
      </c>
      <c r="DH48" s="190" t="str">
        <f t="shared" si="206"/>
        <v/>
      </c>
      <c r="DI48" s="190" t="str">
        <f t="shared" si="206"/>
        <v/>
      </c>
      <c r="DJ48" s="190" t="str">
        <f t="shared" si="206"/>
        <v/>
      </c>
      <c r="DK48" s="190" t="str">
        <f t="shared" si="206"/>
        <v/>
      </c>
      <c r="DL48" s="190" t="str">
        <f t="shared" si="206"/>
        <v/>
      </c>
      <c r="DM48" s="190" t="str">
        <f t="shared" si="206"/>
        <v/>
      </c>
      <c r="DN48" s="190" t="str">
        <f t="shared" si="206"/>
        <v/>
      </c>
      <c r="DO48" s="190" t="str">
        <f t="shared" si="206"/>
        <v/>
      </c>
      <c r="DP48" s="190" t="str">
        <f t="shared" si="206"/>
        <v/>
      </c>
      <c r="DQ48" s="190" t="str">
        <f t="shared" si="206"/>
        <v/>
      </c>
      <c r="DR48" s="190" t="str">
        <f t="shared" si="206"/>
        <v/>
      </c>
      <c r="DS48" s="190" t="str">
        <f t="shared" si="206"/>
        <v/>
      </c>
      <c r="DT48" s="190" t="str">
        <f t="shared" si="206"/>
        <v/>
      </c>
      <c r="DU48" s="190" t="str">
        <f t="shared" si="206"/>
        <v/>
      </c>
      <c r="DV48" s="190" t="str">
        <f t="shared" si="206"/>
        <v/>
      </c>
      <c r="DW48" s="190" t="str">
        <f t="shared" si="206"/>
        <v/>
      </c>
      <c r="DX48" s="190" t="str">
        <f t="shared" si="206"/>
        <v/>
      </c>
      <c r="DY48" s="190" t="str">
        <f t="shared" si="206"/>
        <v/>
      </c>
      <c r="DZ48" s="190" t="str">
        <f t="shared" si="206"/>
        <v/>
      </c>
      <c r="EA48" s="190" t="str">
        <f t="shared" si="206"/>
        <v/>
      </c>
      <c r="EB48" s="190" t="str">
        <f t="shared" si="206"/>
        <v/>
      </c>
      <c r="EC48" s="190" t="str">
        <f t="shared" si="206"/>
        <v/>
      </c>
      <c r="ED48" s="190" t="str">
        <f t="shared" si="206"/>
        <v/>
      </c>
      <c r="EE48" s="190" t="str">
        <f t="shared" si="206"/>
        <v/>
      </c>
      <c r="EF48" s="190" t="str">
        <f t="shared" si="206"/>
        <v/>
      </c>
      <c r="EG48" s="190" t="str">
        <f t="shared" si="206"/>
        <v/>
      </c>
      <c r="EH48" s="190" t="str">
        <f t="shared" si="206"/>
        <v/>
      </c>
      <c r="EI48" s="206" t="str">
        <f t="shared" si="19"/>
        <v/>
      </c>
      <c r="EJ48" s="207" t="e">
        <f t="shared" si="20"/>
        <v>#N/A</v>
      </c>
      <c r="EK48" s="207" t="e">
        <f t="shared" si="21"/>
        <v>#N/A</v>
      </c>
      <c r="EL48" s="207" t="e">
        <f t="shared" si="22"/>
        <v>#N/A</v>
      </c>
      <c r="EM48" s="207" t="e">
        <f t="shared" si="23"/>
        <v>#N/A</v>
      </c>
      <c r="EN48" s="207" t="e">
        <f t="shared" si="24"/>
        <v>#N/A</v>
      </c>
      <c r="EO48" s="207" t="e">
        <f t="shared" si="25"/>
        <v>#N/A</v>
      </c>
      <c r="EP48" s="207" t="e">
        <f t="shared" si="26"/>
        <v>#N/A</v>
      </c>
      <c r="EQ48" s="207" t="e">
        <f t="shared" si="27"/>
        <v>#N/A</v>
      </c>
      <c r="ER48" s="207" t="e">
        <f t="shared" si="28"/>
        <v>#N/A</v>
      </c>
      <c r="ES48" s="207" t="e">
        <f t="shared" si="29"/>
        <v>#N/A</v>
      </c>
      <c r="ET48" s="207" t="e">
        <f t="shared" si="30"/>
        <v>#N/A</v>
      </c>
      <c r="EU48" s="207" t="e">
        <f t="shared" si="31"/>
        <v>#N/A</v>
      </c>
      <c r="EV48" s="207" t="e">
        <f t="shared" si="32"/>
        <v>#N/A</v>
      </c>
      <c r="EW48" s="207" t="e">
        <f t="shared" si="33"/>
        <v>#N/A</v>
      </c>
      <c r="EX48" s="207" t="e">
        <f t="shared" si="34"/>
        <v>#N/A</v>
      </c>
      <c r="EY48" s="207" t="e">
        <f t="shared" si="35"/>
        <v>#N/A</v>
      </c>
      <c r="EZ48" s="207" t="e">
        <f t="shared" si="36"/>
        <v>#N/A</v>
      </c>
      <c r="FA48" s="207" t="e">
        <f t="shared" si="37"/>
        <v>#N/A</v>
      </c>
      <c r="FB48" s="207" t="e">
        <f t="shared" si="38"/>
        <v>#N/A</v>
      </c>
      <c r="FC48" s="207" t="e">
        <f t="shared" si="39"/>
        <v>#N/A</v>
      </c>
      <c r="FD48" s="207" t="e">
        <f t="shared" si="40"/>
        <v>#N/A</v>
      </c>
      <c r="FE48" s="207" t="e">
        <f t="shared" si="41"/>
        <v>#N/A</v>
      </c>
      <c r="FF48" s="207" t="e">
        <f t="shared" si="42"/>
        <v>#N/A</v>
      </c>
      <c r="FG48" s="207" t="e">
        <f t="shared" si="43"/>
        <v>#N/A</v>
      </c>
      <c r="FH48" s="207" t="e">
        <f t="shared" si="44"/>
        <v>#N/A</v>
      </c>
      <c r="FI48" s="207" t="e">
        <f t="shared" si="45"/>
        <v>#N/A</v>
      </c>
      <c r="FJ48" s="207" t="e">
        <f t="shared" si="46"/>
        <v>#N/A</v>
      </c>
      <c r="FK48" s="207" t="e">
        <f t="shared" si="47"/>
        <v>#N/A</v>
      </c>
      <c r="FL48" s="207" t="e">
        <f t="shared" si="48"/>
        <v>#N/A</v>
      </c>
      <c r="FM48" s="207" t="e">
        <f t="shared" si="49"/>
        <v>#N/A</v>
      </c>
      <c r="FN48" s="207" t="e">
        <f t="shared" si="50"/>
        <v>#N/A</v>
      </c>
      <c r="FO48" s="207" t="e">
        <f t="shared" si="51"/>
        <v>#N/A</v>
      </c>
      <c r="FP48" s="207" t="e">
        <f t="shared" si="52"/>
        <v>#N/A</v>
      </c>
      <c r="FQ48" s="207" t="e">
        <f t="shared" si="53"/>
        <v>#N/A</v>
      </c>
      <c r="FR48" s="207" t="e">
        <f t="shared" si="54"/>
        <v>#N/A</v>
      </c>
      <c r="FS48" s="207" t="e">
        <f t="shared" si="55"/>
        <v>#N/A</v>
      </c>
      <c r="FT48" s="207" t="e">
        <f t="shared" si="56"/>
        <v>#N/A</v>
      </c>
      <c r="FU48" s="207" t="e">
        <f t="shared" si="57"/>
        <v>#N/A</v>
      </c>
      <c r="FV48" s="207" t="e">
        <f t="shared" si="58"/>
        <v>#N/A</v>
      </c>
      <c r="FW48" s="207" t="e">
        <f t="shared" si="59"/>
        <v>#N/A</v>
      </c>
      <c r="FX48" s="207" t="e">
        <f t="shared" si="60"/>
        <v>#N/A</v>
      </c>
      <c r="FY48" s="207" t="e">
        <f t="shared" si="61"/>
        <v>#N/A</v>
      </c>
      <c r="FZ48" s="207" t="e">
        <f t="shared" si="62"/>
        <v>#N/A</v>
      </c>
      <c r="GA48" s="207" t="e">
        <f t="shared" si="63"/>
        <v>#N/A</v>
      </c>
      <c r="GB48" s="207" t="e">
        <f t="shared" si="64"/>
        <v>#N/A</v>
      </c>
      <c r="GC48" s="207" t="e">
        <f t="shared" si="65"/>
        <v>#N/A</v>
      </c>
      <c r="GD48" s="207" t="e">
        <f t="shared" si="66"/>
        <v>#N/A</v>
      </c>
      <c r="GE48" s="207" t="e">
        <f t="shared" si="67"/>
        <v>#N/A</v>
      </c>
      <c r="GF48" s="207" t="e">
        <f t="shared" si="68"/>
        <v>#N/A</v>
      </c>
      <c r="GG48" s="207" t="e">
        <f t="shared" si="69"/>
        <v>#N/A</v>
      </c>
      <c r="GH48" s="207" t="e">
        <f t="shared" si="70"/>
        <v>#N/A</v>
      </c>
      <c r="GI48" s="207" t="e">
        <f t="shared" si="71"/>
        <v>#N/A</v>
      </c>
      <c r="GJ48" s="207" t="e">
        <f t="shared" si="72"/>
        <v>#N/A</v>
      </c>
      <c r="GK48" s="207" t="e">
        <f t="shared" si="73"/>
        <v>#N/A</v>
      </c>
      <c r="GL48" s="207" t="e">
        <f t="shared" si="74"/>
        <v>#N/A</v>
      </c>
      <c r="GM48" s="207" t="e">
        <f t="shared" si="75"/>
        <v>#N/A</v>
      </c>
      <c r="GN48" s="207" t="e">
        <f t="shared" si="76"/>
        <v>#N/A</v>
      </c>
      <c r="GO48" s="207" t="e">
        <f t="shared" si="77"/>
        <v>#N/A</v>
      </c>
      <c r="GP48" s="207" t="e">
        <f t="shared" si="78"/>
        <v>#N/A</v>
      </c>
      <c r="GQ48" s="207" t="e">
        <f t="shared" si="79"/>
        <v>#N/A</v>
      </c>
      <c r="GR48" s="207" t="e">
        <f t="shared" si="80"/>
        <v>#N/A</v>
      </c>
      <c r="GS48" s="207" t="e">
        <f t="shared" si="81"/>
        <v>#N/A</v>
      </c>
      <c r="GT48" s="207" t="e">
        <f t="shared" si="82"/>
        <v>#N/A</v>
      </c>
      <c r="GU48" s="207" t="e">
        <f t="shared" si="83"/>
        <v>#N/A</v>
      </c>
      <c r="GV48" s="207" t="e">
        <f t="shared" si="84"/>
        <v>#N/A</v>
      </c>
      <c r="GW48" s="207" t="e">
        <f t="shared" si="85"/>
        <v>#N/A</v>
      </c>
      <c r="GX48" s="207" t="e">
        <f t="shared" si="86"/>
        <v>#N/A</v>
      </c>
      <c r="GY48" s="207" t="e">
        <f t="shared" si="87"/>
        <v>#N/A</v>
      </c>
      <c r="GZ48" s="207" t="e">
        <f t="shared" si="88"/>
        <v>#N/A</v>
      </c>
      <c r="HA48" s="207" t="e">
        <f t="shared" si="89"/>
        <v>#N/A</v>
      </c>
      <c r="HB48" s="207" t="e">
        <f t="shared" si="90"/>
        <v>#N/A</v>
      </c>
      <c r="HC48" s="207" t="e">
        <f t="shared" si="91"/>
        <v>#N/A</v>
      </c>
      <c r="HD48" s="207" t="e">
        <f t="shared" si="92"/>
        <v>#N/A</v>
      </c>
      <c r="HE48" s="207" t="e">
        <f t="shared" si="93"/>
        <v>#N/A</v>
      </c>
      <c r="HF48" s="207" t="e">
        <f t="shared" si="94"/>
        <v>#N/A</v>
      </c>
      <c r="HG48" s="207" t="e">
        <f t="shared" si="95"/>
        <v>#N/A</v>
      </c>
      <c r="HH48" s="207" t="e">
        <f t="shared" si="96"/>
        <v>#N/A</v>
      </c>
      <c r="HI48" s="207" t="e">
        <f t="shared" si="97"/>
        <v>#N/A</v>
      </c>
      <c r="HJ48" s="207" t="e">
        <f t="shared" si="98"/>
        <v>#N/A</v>
      </c>
      <c r="HK48" s="207" t="e">
        <f t="shared" si="99"/>
        <v>#N/A</v>
      </c>
      <c r="HL48" s="207" t="e">
        <f t="shared" si="100"/>
        <v>#N/A</v>
      </c>
      <c r="HM48" s="207" t="e">
        <f t="shared" si="101"/>
        <v>#N/A</v>
      </c>
      <c r="HN48" s="207" t="e">
        <f t="shared" si="102"/>
        <v>#N/A</v>
      </c>
      <c r="HO48" s="207" t="e">
        <f t="shared" si="103"/>
        <v>#N/A</v>
      </c>
      <c r="HP48" s="207" t="e">
        <f t="shared" si="104"/>
        <v>#N/A</v>
      </c>
      <c r="HQ48" s="207" t="e">
        <f t="shared" si="105"/>
        <v>#N/A</v>
      </c>
      <c r="HR48" s="207" t="e">
        <f t="shared" si="106"/>
        <v>#N/A</v>
      </c>
      <c r="HS48" s="207" t="e">
        <f t="shared" si="107"/>
        <v>#N/A</v>
      </c>
      <c r="HT48" s="207" t="e">
        <f t="shared" si="108"/>
        <v>#N/A</v>
      </c>
      <c r="HU48" s="207" t="e">
        <f t="shared" si="109"/>
        <v>#N/A</v>
      </c>
      <c r="HV48" s="207" t="e">
        <f t="shared" si="110"/>
        <v>#N/A</v>
      </c>
      <c r="HW48" s="207" t="e">
        <f t="shared" si="111"/>
        <v>#N/A</v>
      </c>
      <c r="HX48" s="207" t="e">
        <f t="shared" si="112"/>
        <v>#N/A</v>
      </c>
      <c r="HY48" s="207" t="e">
        <f t="shared" si="113"/>
        <v>#N/A</v>
      </c>
      <c r="HZ48" s="207" t="e">
        <f t="shared" si="114"/>
        <v>#N/A</v>
      </c>
      <c r="IA48" s="207" t="e">
        <f t="shared" si="115"/>
        <v>#N/A</v>
      </c>
      <c r="IB48" s="207" t="e">
        <f t="shared" si="116"/>
        <v>#N/A</v>
      </c>
      <c r="IC48" s="207" t="e">
        <f t="shared" si="117"/>
        <v>#N/A</v>
      </c>
      <c r="ID48" s="207" t="e">
        <f t="shared" si="118"/>
        <v>#N/A</v>
      </c>
      <c r="IE48" s="207" t="e">
        <f t="shared" si="119"/>
        <v>#N/A</v>
      </c>
      <c r="IF48" s="207" t="e">
        <f t="shared" si="120"/>
        <v>#N/A</v>
      </c>
    </row>
    <row r="49" spans="1:240" hidden="1" x14ac:dyDescent="0.25">
      <c r="A49" s="22">
        <v>46</v>
      </c>
      <c r="B49" s="144"/>
      <c r="C49" s="135"/>
      <c r="D49" s="110" t="str">
        <f t="shared" si="10"/>
        <v/>
      </c>
      <c r="E49" s="124"/>
      <c r="F49" s="110" t="str">
        <f t="shared" si="11"/>
        <v/>
      </c>
      <c r="G49" s="135"/>
      <c r="H49" s="145"/>
      <c r="I49" s="119" t="str">
        <f t="shared" si="12"/>
        <v/>
      </c>
      <c r="J49" s="23" t="str">
        <f t="shared" si="13"/>
        <v/>
      </c>
      <c r="K49" s="24" t="str">
        <f t="shared" si="14"/>
        <v/>
      </c>
      <c r="L49" s="25" t="str">
        <f>IF(J49="","",IF(OR($J49&lt;Skew!$B$1,$J49=Skew!$B$1),IF($J49&gt;Skew!$C$1,Skew!$A$1,IF($J49&gt;Skew!$C$2,Skew!$A$2,IF($J49&gt;Skew!$C$3,Skew!$A$3,IF($J49&gt;Skew!$C$4,Skew!$A$4,IF($J49&gt;Skew!$C$5,Skew!$A$5,IF($J49&gt;Skew!$C$6,Skew!$A$6,IF($J49&gt;Skew!$C$7,Skew!$A$7,IF($J49&gt;Skew!$C$8,Skew!$A$8,IF($J49&gt;Skew!$C$9,Skew!$A$9,IF($J49&gt;Skew!$C$10,Skew!$A$10,IF($J49&gt;Skew!$C$11,Skew!$A$11,IF($J49&gt;Skew!$C$12,Skew!$A$12,IF($J49&gt;Skew!$C$13,Skew!$A$13,IF($J49&gt;Skew!$C$14,Skew!$A$14,Skew!$A$15)
)))))))))))))))</f>
        <v/>
      </c>
      <c r="M49" s="24" t="str">
        <f>IF(J49="","",MATCH(L49,Skew!$A$1:$A$15,0))</f>
        <v/>
      </c>
      <c r="N49" s="24" t="str">
        <f t="shared" si="0"/>
        <v/>
      </c>
      <c r="O49" s="26"/>
      <c r="P49" s="24" t="str">
        <f>IF(OR(J49="",O49=""),"",MATCH(O49,Confidence!$A$1:$A$10,0))</f>
        <v/>
      </c>
      <c r="Q49" s="27" t="str">
        <f t="shared" si="1"/>
        <v/>
      </c>
      <c r="R49" s="27" t="str">
        <f t="shared" si="2"/>
        <v/>
      </c>
      <c r="S49" s="24"/>
      <c r="T49" s="111" t="str">
        <f t="shared" si="3"/>
        <v/>
      </c>
      <c r="U49" s="111" t="str">
        <f t="shared" si="4"/>
        <v/>
      </c>
      <c r="V49" s="39" t="str">
        <f t="shared" si="5"/>
        <v/>
      </c>
      <c r="W49" s="124"/>
      <c r="X49" s="218" t="str">
        <f>IF(AND(D49&gt;0,E49&gt;0,F49&gt;0,Q49&gt;0,R49&gt;0,W49&gt;0,NOT(O49="")),ABS(VLOOKUP($W$1,VLookups!$A$28:$B$29,2,FALSE)-_xlfn.BETA.DIST(W49,IF(K49="L",R49,Q49),IF(K49="L",Q49,R49),TRUE,D49,F49)),"")</f>
        <v/>
      </c>
      <c r="Y49" s="121" t="str">
        <f>IF(OR($Q49="",$R49=""),"",_xlfn.BETA.INV(ABS(VLOOKUP($W$1,VLookups!$A$28:$B$29,2,FALSE)-Y$3),IF($K49="L",$R49,$Q49),IF($K49="L",$Q49,$R49),$D49,$F49))</f>
        <v/>
      </c>
      <c r="Z49" s="122" t="str">
        <f>IF(OR($Q49="",$R49=""),"",_xlfn.BETA.INV(ABS(VLOOKUP($W$1,VLookups!$A$28:$B$29,2,FALSE)-Z$3),IF($K49="L",$R49,$Q49),IF($K49="L",$Q49,$R49),$D49,$F49))</f>
        <v/>
      </c>
      <c r="AA49" s="121" t="str">
        <f>IF(OR($Q49="",$R49=""),"",_xlfn.BETA.INV(ABS(VLOOKUP($W$1,VLookups!$A$28:$B$29,2,FALSE)-AA$3),IF($K49="L",$R49,$Q49),IF($K49="L",$Q49,$R49),$D49,$F49))</f>
        <v/>
      </c>
      <c r="AB49" s="122" t="str">
        <f>IF(OR($Q49="",$R49=""),"",_xlfn.BETA.INV(ABS(VLOOKUP($W$1,VLookups!$A$28:$B$29,2,FALSE)-AB$3),IF($K49="L",$R49,$Q49),IF($K49="L",$Q49,$R49),$D49,$F49))</f>
        <v/>
      </c>
      <c r="AC49" s="121" t="str">
        <f>IF(OR($Q49="",$R49=""),"",_xlfn.BETA.INV(ABS(VLOOKUP($W$1,VLookups!$A$28:$B$29,2,FALSE)-AC$3),IF($K49="L",$R49,$Q49),IF($K49="L",$Q49,$R49),$D49,$F49))</f>
        <v/>
      </c>
      <c r="AD49" s="122" t="str">
        <f>IF(OR($Q49="",$R49=""),"",_xlfn.BETA.INV(ABS(VLOOKUP($W$1,VLookups!$A$28:$B$29,2,FALSE)-AD$3),IF($K49="L",$R49,$Q49),IF($K49="L",$Q49,$R49),$D49,$F49))</f>
        <v/>
      </c>
      <c r="AE49" s="121" t="str">
        <f>IF(OR($Q49="",$R49=""),"",_xlfn.BETA.INV(ABS(VLOOKUP($W$1,VLookups!$A$28:$B$29,2,FALSE)-AE$3),IF($K49="L",$R49,$Q49),IF($K49="L",$Q49,$R49),$D49,$F49))</f>
        <v/>
      </c>
      <c r="AF49" s="122" t="str">
        <f>IF(OR($Q49="",$R49=""),"",_xlfn.BETA.INV(ABS(VLOOKUP($W$1,VLookups!$A$28:$B$29,2,FALSE)-AF$3),IF($K49="L",$R49,$Q49),IF($K49="L",$Q49,$R49),$D49,$F49))</f>
        <v/>
      </c>
      <c r="AG49" s="121" t="str">
        <f>IF(OR($Q49="",$R49=""),"",_xlfn.BETA.INV(ABS(VLOOKUP($W$1,VLookups!$A$28:$B$29,2,FALSE)-AG$3),IF($K49="L",$R49,$Q49),IF($K49="L",$Q49,$R49),$D49,$F49))</f>
        <v/>
      </c>
      <c r="AH49" s="122" t="str">
        <f>IF(OR($Q49="",$R49=""),"",_xlfn.BETA.INV(ABS(VLOOKUP($W$1,VLookups!$A$28:$B$29,2,FALSE)-AH$3),IF($K49="L",$R49,$Q49),IF($K49="L",$Q49,$R49),$D49,$F49))</f>
        <v/>
      </c>
      <c r="AI49" s="121" t="str">
        <f>IF(OR($Q49="",$R49=""),"",_xlfn.BETA.INV(ABS(VLOOKUP($W$1,VLookups!$A$28:$B$29,2,FALSE)-AI$3),IF($K49="L",$R49,$Q49),IF($K49="L",$Q49,$R49),$D49,$F49))</f>
        <v/>
      </c>
      <c r="AJ49" s="122" t="str">
        <f>IF(OR($Q49="",$R49=""),"",_xlfn.BETA.INV(ABS(VLOOKUP($W$1,VLookups!$A$28:$B$29,2,FALSE)-AJ$3),IF($K49="L",$R49,$Q49),IF($K49="L",$Q49,$R49),$D49,$F49))</f>
        <v/>
      </c>
      <c r="AK49" s="17"/>
      <c r="AL49" s="208" t="str">
        <f t="shared" si="15"/>
        <v/>
      </c>
      <c r="AM49" s="206" t="str">
        <f t="shared" si="16"/>
        <v/>
      </c>
      <c r="AN49" s="190" t="str">
        <f t="shared" ref="AN49:CY49" si="207">IF(ISNONTEXT($AL49),AM49+$AL49,"")</f>
        <v/>
      </c>
      <c r="AO49" s="190" t="str">
        <f t="shared" si="207"/>
        <v/>
      </c>
      <c r="AP49" s="190" t="str">
        <f t="shared" si="207"/>
        <v/>
      </c>
      <c r="AQ49" s="190" t="str">
        <f t="shared" si="207"/>
        <v/>
      </c>
      <c r="AR49" s="190" t="str">
        <f t="shared" si="207"/>
        <v/>
      </c>
      <c r="AS49" s="190" t="str">
        <f t="shared" si="207"/>
        <v/>
      </c>
      <c r="AT49" s="190" t="str">
        <f t="shared" si="207"/>
        <v/>
      </c>
      <c r="AU49" s="190" t="str">
        <f t="shared" si="207"/>
        <v/>
      </c>
      <c r="AV49" s="190" t="str">
        <f t="shared" si="207"/>
        <v/>
      </c>
      <c r="AW49" s="190" t="str">
        <f t="shared" si="207"/>
        <v/>
      </c>
      <c r="AX49" s="190" t="str">
        <f t="shared" si="207"/>
        <v/>
      </c>
      <c r="AY49" s="190" t="str">
        <f t="shared" si="207"/>
        <v/>
      </c>
      <c r="AZ49" s="190" t="str">
        <f t="shared" si="207"/>
        <v/>
      </c>
      <c r="BA49" s="190" t="str">
        <f t="shared" si="207"/>
        <v/>
      </c>
      <c r="BB49" s="190" t="str">
        <f t="shared" si="207"/>
        <v/>
      </c>
      <c r="BC49" s="190" t="str">
        <f t="shared" si="207"/>
        <v/>
      </c>
      <c r="BD49" s="190" t="str">
        <f t="shared" si="207"/>
        <v/>
      </c>
      <c r="BE49" s="190" t="str">
        <f t="shared" si="207"/>
        <v/>
      </c>
      <c r="BF49" s="190" t="str">
        <f t="shared" si="207"/>
        <v/>
      </c>
      <c r="BG49" s="190" t="str">
        <f t="shared" si="207"/>
        <v/>
      </c>
      <c r="BH49" s="190" t="str">
        <f t="shared" si="207"/>
        <v/>
      </c>
      <c r="BI49" s="190" t="str">
        <f t="shared" si="207"/>
        <v/>
      </c>
      <c r="BJ49" s="190" t="str">
        <f t="shared" si="207"/>
        <v/>
      </c>
      <c r="BK49" s="190" t="str">
        <f t="shared" si="207"/>
        <v/>
      </c>
      <c r="BL49" s="190" t="str">
        <f t="shared" si="207"/>
        <v/>
      </c>
      <c r="BM49" s="190" t="str">
        <f t="shared" si="207"/>
        <v/>
      </c>
      <c r="BN49" s="190" t="str">
        <f t="shared" si="207"/>
        <v/>
      </c>
      <c r="BO49" s="190" t="str">
        <f t="shared" si="207"/>
        <v/>
      </c>
      <c r="BP49" s="190" t="str">
        <f t="shared" si="207"/>
        <v/>
      </c>
      <c r="BQ49" s="190" t="str">
        <f t="shared" si="207"/>
        <v/>
      </c>
      <c r="BR49" s="190" t="str">
        <f t="shared" si="207"/>
        <v/>
      </c>
      <c r="BS49" s="190" t="str">
        <f t="shared" si="207"/>
        <v/>
      </c>
      <c r="BT49" s="190" t="str">
        <f t="shared" si="207"/>
        <v/>
      </c>
      <c r="BU49" s="190" t="str">
        <f t="shared" si="207"/>
        <v/>
      </c>
      <c r="BV49" s="190" t="str">
        <f t="shared" si="207"/>
        <v/>
      </c>
      <c r="BW49" s="190" t="str">
        <f t="shared" si="207"/>
        <v/>
      </c>
      <c r="BX49" s="190" t="str">
        <f t="shared" si="207"/>
        <v/>
      </c>
      <c r="BY49" s="190" t="str">
        <f t="shared" si="207"/>
        <v/>
      </c>
      <c r="BZ49" s="190" t="str">
        <f t="shared" si="207"/>
        <v/>
      </c>
      <c r="CA49" s="190" t="str">
        <f t="shared" si="207"/>
        <v/>
      </c>
      <c r="CB49" s="190" t="str">
        <f t="shared" si="207"/>
        <v/>
      </c>
      <c r="CC49" s="190" t="str">
        <f t="shared" si="207"/>
        <v/>
      </c>
      <c r="CD49" s="190" t="str">
        <f t="shared" si="207"/>
        <v/>
      </c>
      <c r="CE49" s="190" t="str">
        <f t="shared" si="207"/>
        <v/>
      </c>
      <c r="CF49" s="190" t="str">
        <f t="shared" si="207"/>
        <v/>
      </c>
      <c r="CG49" s="190" t="str">
        <f t="shared" si="207"/>
        <v/>
      </c>
      <c r="CH49" s="190" t="str">
        <f t="shared" si="207"/>
        <v/>
      </c>
      <c r="CI49" s="190" t="str">
        <f t="shared" si="207"/>
        <v/>
      </c>
      <c r="CJ49" s="190" t="str">
        <f t="shared" si="207"/>
        <v/>
      </c>
      <c r="CK49" s="190" t="str">
        <f t="shared" si="207"/>
        <v/>
      </c>
      <c r="CL49" s="190" t="str">
        <f t="shared" si="207"/>
        <v/>
      </c>
      <c r="CM49" s="190" t="str">
        <f t="shared" si="207"/>
        <v/>
      </c>
      <c r="CN49" s="190" t="str">
        <f t="shared" si="207"/>
        <v/>
      </c>
      <c r="CO49" s="190" t="str">
        <f t="shared" si="207"/>
        <v/>
      </c>
      <c r="CP49" s="190" t="str">
        <f t="shared" si="207"/>
        <v/>
      </c>
      <c r="CQ49" s="190" t="str">
        <f t="shared" si="207"/>
        <v/>
      </c>
      <c r="CR49" s="190" t="str">
        <f t="shared" si="207"/>
        <v/>
      </c>
      <c r="CS49" s="190" t="str">
        <f t="shared" si="207"/>
        <v/>
      </c>
      <c r="CT49" s="190" t="str">
        <f t="shared" si="207"/>
        <v/>
      </c>
      <c r="CU49" s="190" t="str">
        <f t="shared" si="207"/>
        <v/>
      </c>
      <c r="CV49" s="190" t="str">
        <f t="shared" si="207"/>
        <v/>
      </c>
      <c r="CW49" s="190" t="str">
        <f t="shared" si="207"/>
        <v/>
      </c>
      <c r="CX49" s="190" t="str">
        <f t="shared" si="207"/>
        <v/>
      </c>
      <c r="CY49" s="190" t="str">
        <f t="shared" si="207"/>
        <v/>
      </c>
      <c r="CZ49" s="190" t="str">
        <f t="shared" ref="CZ49:EH49" si="208">IF(ISNONTEXT($AL49),CY49+$AL49,"")</f>
        <v/>
      </c>
      <c r="DA49" s="190" t="str">
        <f t="shared" si="208"/>
        <v/>
      </c>
      <c r="DB49" s="190" t="str">
        <f t="shared" si="208"/>
        <v/>
      </c>
      <c r="DC49" s="190" t="str">
        <f t="shared" si="208"/>
        <v/>
      </c>
      <c r="DD49" s="190" t="str">
        <f t="shared" si="208"/>
        <v/>
      </c>
      <c r="DE49" s="190" t="str">
        <f t="shared" si="208"/>
        <v/>
      </c>
      <c r="DF49" s="190" t="str">
        <f t="shared" si="208"/>
        <v/>
      </c>
      <c r="DG49" s="190" t="str">
        <f t="shared" si="208"/>
        <v/>
      </c>
      <c r="DH49" s="190" t="str">
        <f t="shared" si="208"/>
        <v/>
      </c>
      <c r="DI49" s="190" t="str">
        <f t="shared" si="208"/>
        <v/>
      </c>
      <c r="DJ49" s="190" t="str">
        <f t="shared" si="208"/>
        <v/>
      </c>
      <c r="DK49" s="190" t="str">
        <f t="shared" si="208"/>
        <v/>
      </c>
      <c r="DL49" s="190" t="str">
        <f t="shared" si="208"/>
        <v/>
      </c>
      <c r="DM49" s="190" t="str">
        <f t="shared" si="208"/>
        <v/>
      </c>
      <c r="DN49" s="190" t="str">
        <f t="shared" si="208"/>
        <v/>
      </c>
      <c r="DO49" s="190" t="str">
        <f t="shared" si="208"/>
        <v/>
      </c>
      <c r="DP49" s="190" t="str">
        <f t="shared" si="208"/>
        <v/>
      </c>
      <c r="DQ49" s="190" t="str">
        <f t="shared" si="208"/>
        <v/>
      </c>
      <c r="DR49" s="190" t="str">
        <f t="shared" si="208"/>
        <v/>
      </c>
      <c r="DS49" s="190" t="str">
        <f t="shared" si="208"/>
        <v/>
      </c>
      <c r="DT49" s="190" t="str">
        <f t="shared" si="208"/>
        <v/>
      </c>
      <c r="DU49" s="190" t="str">
        <f t="shared" si="208"/>
        <v/>
      </c>
      <c r="DV49" s="190" t="str">
        <f t="shared" si="208"/>
        <v/>
      </c>
      <c r="DW49" s="190" t="str">
        <f t="shared" si="208"/>
        <v/>
      </c>
      <c r="DX49" s="190" t="str">
        <f t="shared" si="208"/>
        <v/>
      </c>
      <c r="DY49" s="190" t="str">
        <f t="shared" si="208"/>
        <v/>
      </c>
      <c r="DZ49" s="190" t="str">
        <f t="shared" si="208"/>
        <v/>
      </c>
      <c r="EA49" s="190" t="str">
        <f t="shared" si="208"/>
        <v/>
      </c>
      <c r="EB49" s="190" t="str">
        <f t="shared" si="208"/>
        <v/>
      </c>
      <c r="EC49" s="190" t="str">
        <f t="shared" si="208"/>
        <v/>
      </c>
      <c r="ED49" s="190" t="str">
        <f t="shared" si="208"/>
        <v/>
      </c>
      <c r="EE49" s="190" t="str">
        <f t="shared" si="208"/>
        <v/>
      </c>
      <c r="EF49" s="190" t="str">
        <f t="shared" si="208"/>
        <v/>
      </c>
      <c r="EG49" s="190" t="str">
        <f t="shared" si="208"/>
        <v/>
      </c>
      <c r="EH49" s="190" t="str">
        <f t="shared" si="208"/>
        <v/>
      </c>
      <c r="EI49" s="206" t="str">
        <f t="shared" si="19"/>
        <v/>
      </c>
      <c r="EJ49" s="207" t="e">
        <f t="shared" si="20"/>
        <v>#N/A</v>
      </c>
      <c r="EK49" s="207" t="e">
        <f t="shared" si="21"/>
        <v>#N/A</v>
      </c>
      <c r="EL49" s="207" t="e">
        <f t="shared" si="22"/>
        <v>#N/A</v>
      </c>
      <c r="EM49" s="207" t="e">
        <f t="shared" si="23"/>
        <v>#N/A</v>
      </c>
      <c r="EN49" s="207" t="e">
        <f t="shared" si="24"/>
        <v>#N/A</v>
      </c>
      <c r="EO49" s="207" t="e">
        <f t="shared" si="25"/>
        <v>#N/A</v>
      </c>
      <c r="EP49" s="207" t="e">
        <f t="shared" si="26"/>
        <v>#N/A</v>
      </c>
      <c r="EQ49" s="207" t="e">
        <f t="shared" si="27"/>
        <v>#N/A</v>
      </c>
      <c r="ER49" s="207" t="e">
        <f t="shared" si="28"/>
        <v>#N/A</v>
      </c>
      <c r="ES49" s="207" t="e">
        <f t="shared" si="29"/>
        <v>#N/A</v>
      </c>
      <c r="ET49" s="207" t="e">
        <f t="shared" si="30"/>
        <v>#N/A</v>
      </c>
      <c r="EU49" s="207" t="e">
        <f t="shared" si="31"/>
        <v>#N/A</v>
      </c>
      <c r="EV49" s="207" t="e">
        <f t="shared" si="32"/>
        <v>#N/A</v>
      </c>
      <c r="EW49" s="207" t="e">
        <f t="shared" si="33"/>
        <v>#N/A</v>
      </c>
      <c r="EX49" s="207" t="e">
        <f t="shared" si="34"/>
        <v>#N/A</v>
      </c>
      <c r="EY49" s="207" t="e">
        <f t="shared" si="35"/>
        <v>#N/A</v>
      </c>
      <c r="EZ49" s="207" t="e">
        <f t="shared" si="36"/>
        <v>#N/A</v>
      </c>
      <c r="FA49" s="207" t="e">
        <f t="shared" si="37"/>
        <v>#N/A</v>
      </c>
      <c r="FB49" s="207" t="e">
        <f t="shared" si="38"/>
        <v>#N/A</v>
      </c>
      <c r="FC49" s="207" t="e">
        <f t="shared" si="39"/>
        <v>#N/A</v>
      </c>
      <c r="FD49" s="207" t="e">
        <f t="shared" si="40"/>
        <v>#N/A</v>
      </c>
      <c r="FE49" s="207" t="e">
        <f t="shared" si="41"/>
        <v>#N/A</v>
      </c>
      <c r="FF49" s="207" t="e">
        <f t="shared" si="42"/>
        <v>#N/A</v>
      </c>
      <c r="FG49" s="207" t="e">
        <f t="shared" si="43"/>
        <v>#N/A</v>
      </c>
      <c r="FH49" s="207" t="e">
        <f t="shared" si="44"/>
        <v>#N/A</v>
      </c>
      <c r="FI49" s="207" t="e">
        <f t="shared" si="45"/>
        <v>#N/A</v>
      </c>
      <c r="FJ49" s="207" t="e">
        <f t="shared" si="46"/>
        <v>#N/A</v>
      </c>
      <c r="FK49" s="207" t="e">
        <f t="shared" si="47"/>
        <v>#N/A</v>
      </c>
      <c r="FL49" s="207" t="e">
        <f t="shared" si="48"/>
        <v>#N/A</v>
      </c>
      <c r="FM49" s="207" t="e">
        <f t="shared" si="49"/>
        <v>#N/A</v>
      </c>
      <c r="FN49" s="207" t="e">
        <f t="shared" si="50"/>
        <v>#N/A</v>
      </c>
      <c r="FO49" s="207" t="e">
        <f t="shared" si="51"/>
        <v>#N/A</v>
      </c>
      <c r="FP49" s="207" t="e">
        <f t="shared" si="52"/>
        <v>#N/A</v>
      </c>
      <c r="FQ49" s="207" t="e">
        <f t="shared" si="53"/>
        <v>#N/A</v>
      </c>
      <c r="FR49" s="207" t="e">
        <f t="shared" si="54"/>
        <v>#N/A</v>
      </c>
      <c r="FS49" s="207" t="e">
        <f t="shared" si="55"/>
        <v>#N/A</v>
      </c>
      <c r="FT49" s="207" t="e">
        <f t="shared" si="56"/>
        <v>#N/A</v>
      </c>
      <c r="FU49" s="207" t="e">
        <f t="shared" si="57"/>
        <v>#N/A</v>
      </c>
      <c r="FV49" s="207" t="e">
        <f t="shared" si="58"/>
        <v>#N/A</v>
      </c>
      <c r="FW49" s="207" t="e">
        <f t="shared" si="59"/>
        <v>#N/A</v>
      </c>
      <c r="FX49" s="207" t="e">
        <f t="shared" si="60"/>
        <v>#N/A</v>
      </c>
      <c r="FY49" s="207" t="e">
        <f t="shared" si="61"/>
        <v>#N/A</v>
      </c>
      <c r="FZ49" s="207" t="e">
        <f t="shared" si="62"/>
        <v>#N/A</v>
      </c>
      <c r="GA49" s="207" t="e">
        <f t="shared" si="63"/>
        <v>#N/A</v>
      </c>
      <c r="GB49" s="207" t="e">
        <f t="shared" si="64"/>
        <v>#N/A</v>
      </c>
      <c r="GC49" s="207" t="e">
        <f t="shared" si="65"/>
        <v>#N/A</v>
      </c>
      <c r="GD49" s="207" t="e">
        <f t="shared" si="66"/>
        <v>#N/A</v>
      </c>
      <c r="GE49" s="207" t="e">
        <f t="shared" si="67"/>
        <v>#N/A</v>
      </c>
      <c r="GF49" s="207" t="e">
        <f t="shared" si="68"/>
        <v>#N/A</v>
      </c>
      <c r="GG49" s="207" t="e">
        <f t="shared" si="69"/>
        <v>#N/A</v>
      </c>
      <c r="GH49" s="207" t="e">
        <f t="shared" si="70"/>
        <v>#N/A</v>
      </c>
      <c r="GI49" s="207" t="e">
        <f t="shared" si="71"/>
        <v>#N/A</v>
      </c>
      <c r="GJ49" s="207" t="e">
        <f t="shared" si="72"/>
        <v>#N/A</v>
      </c>
      <c r="GK49" s="207" t="e">
        <f t="shared" si="73"/>
        <v>#N/A</v>
      </c>
      <c r="GL49" s="207" t="e">
        <f t="shared" si="74"/>
        <v>#N/A</v>
      </c>
      <c r="GM49" s="207" t="e">
        <f t="shared" si="75"/>
        <v>#N/A</v>
      </c>
      <c r="GN49" s="207" t="e">
        <f t="shared" si="76"/>
        <v>#N/A</v>
      </c>
      <c r="GO49" s="207" t="e">
        <f t="shared" si="77"/>
        <v>#N/A</v>
      </c>
      <c r="GP49" s="207" t="e">
        <f t="shared" si="78"/>
        <v>#N/A</v>
      </c>
      <c r="GQ49" s="207" t="e">
        <f t="shared" si="79"/>
        <v>#N/A</v>
      </c>
      <c r="GR49" s="207" t="e">
        <f t="shared" si="80"/>
        <v>#N/A</v>
      </c>
      <c r="GS49" s="207" t="e">
        <f t="shared" si="81"/>
        <v>#N/A</v>
      </c>
      <c r="GT49" s="207" t="e">
        <f t="shared" si="82"/>
        <v>#N/A</v>
      </c>
      <c r="GU49" s="207" t="e">
        <f t="shared" si="83"/>
        <v>#N/A</v>
      </c>
      <c r="GV49" s="207" t="e">
        <f t="shared" si="84"/>
        <v>#N/A</v>
      </c>
      <c r="GW49" s="207" t="e">
        <f t="shared" si="85"/>
        <v>#N/A</v>
      </c>
      <c r="GX49" s="207" t="e">
        <f t="shared" si="86"/>
        <v>#N/A</v>
      </c>
      <c r="GY49" s="207" t="e">
        <f t="shared" si="87"/>
        <v>#N/A</v>
      </c>
      <c r="GZ49" s="207" t="e">
        <f t="shared" si="88"/>
        <v>#N/A</v>
      </c>
      <c r="HA49" s="207" t="e">
        <f t="shared" si="89"/>
        <v>#N/A</v>
      </c>
      <c r="HB49" s="207" t="e">
        <f t="shared" si="90"/>
        <v>#N/A</v>
      </c>
      <c r="HC49" s="207" t="e">
        <f t="shared" si="91"/>
        <v>#N/A</v>
      </c>
      <c r="HD49" s="207" t="e">
        <f t="shared" si="92"/>
        <v>#N/A</v>
      </c>
      <c r="HE49" s="207" t="e">
        <f t="shared" si="93"/>
        <v>#N/A</v>
      </c>
      <c r="HF49" s="207" t="e">
        <f t="shared" si="94"/>
        <v>#N/A</v>
      </c>
      <c r="HG49" s="207" t="e">
        <f t="shared" si="95"/>
        <v>#N/A</v>
      </c>
      <c r="HH49" s="207" t="e">
        <f t="shared" si="96"/>
        <v>#N/A</v>
      </c>
      <c r="HI49" s="207" t="e">
        <f t="shared" si="97"/>
        <v>#N/A</v>
      </c>
      <c r="HJ49" s="207" t="e">
        <f t="shared" si="98"/>
        <v>#N/A</v>
      </c>
      <c r="HK49" s="207" t="e">
        <f t="shared" si="99"/>
        <v>#N/A</v>
      </c>
      <c r="HL49" s="207" t="e">
        <f t="shared" si="100"/>
        <v>#N/A</v>
      </c>
      <c r="HM49" s="207" t="e">
        <f t="shared" si="101"/>
        <v>#N/A</v>
      </c>
      <c r="HN49" s="207" t="e">
        <f t="shared" si="102"/>
        <v>#N/A</v>
      </c>
      <c r="HO49" s="207" t="e">
        <f t="shared" si="103"/>
        <v>#N/A</v>
      </c>
      <c r="HP49" s="207" t="e">
        <f t="shared" si="104"/>
        <v>#N/A</v>
      </c>
      <c r="HQ49" s="207" t="e">
        <f t="shared" si="105"/>
        <v>#N/A</v>
      </c>
      <c r="HR49" s="207" t="e">
        <f t="shared" si="106"/>
        <v>#N/A</v>
      </c>
      <c r="HS49" s="207" t="e">
        <f t="shared" si="107"/>
        <v>#N/A</v>
      </c>
      <c r="HT49" s="207" t="e">
        <f t="shared" si="108"/>
        <v>#N/A</v>
      </c>
      <c r="HU49" s="207" t="e">
        <f t="shared" si="109"/>
        <v>#N/A</v>
      </c>
      <c r="HV49" s="207" t="e">
        <f t="shared" si="110"/>
        <v>#N/A</v>
      </c>
      <c r="HW49" s="207" t="e">
        <f t="shared" si="111"/>
        <v>#N/A</v>
      </c>
      <c r="HX49" s="207" t="e">
        <f t="shared" si="112"/>
        <v>#N/A</v>
      </c>
      <c r="HY49" s="207" t="e">
        <f t="shared" si="113"/>
        <v>#N/A</v>
      </c>
      <c r="HZ49" s="207" t="e">
        <f t="shared" si="114"/>
        <v>#N/A</v>
      </c>
      <c r="IA49" s="207" t="e">
        <f t="shared" si="115"/>
        <v>#N/A</v>
      </c>
      <c r="IB49" s="207" t="e">
        <f t="shared" si="116"/>
        <v>#N/A</v>
      </c>
      <c r="IC49" s="207" t="e">
        <f t="shared" si="117"/>
        <v>#N/A</v>
      </c>
      <c r="ID49" s="207" t="e">
        <f t="shared" si="118"/>
        <v>#N/A</v>
      </c>
      <c r="IE49" s="207" t="e">
        <f t="shared" si="119"/>
        <v>#N/A</v>
      </c>
      <c r="IF49" s="207" t="e">
        <f t="shared" si="120"/>
        <v>#N/A</v>
      </c>
    </row>
    <row r="50" spans="1:240" hidden="1" x14ac:dyDescent="0.25">
      <c r="A50" s="22">
        <v>47</v>
      </c>
      <c r="B50" s="144"/>
      <c r="C50" s="135"/>
      <c r="D50" s="110" t="str">
        <f t="shared" si="10"/>
        <v/>
      </c>
      <c r="E50" s="124"/>
      <c r="F50" s="110" t="str">
        <f t="shared" si="11"/>
        <v/>
      </c>
      <c r="G50" s="135"/>
      <c r="H50" s="145"/>
      <c r="I50" s="119" t="str">
        <f t="shared" si="12"/>
        <v/>
      </c>
      <c r="J50" s="23" t="str">
        <f t="shared" si="13"/>
        <v/>
      </c>
      <c r="K50" s="24" t="str">
        <f t="shared" si="14"/>
        <v/>
      </c>
      <c r="L50" s="25" t="str">
        <f>IF(J50="","",IF(OR($J50&lt;Skew!$B$1,$J50=Skew!$B$1),IF($J50&gt;Skew!$C$1,Skew!$A$1,IF($J50&gt;Skew!$C$2,Skew!$A$2,IF($J50&gt;Skew!$C$3,Skew!$A$3,IF($J50&gt;Skew!$C$4,Skew!$A$4,IF($J50&gt;Skew!$C$5,Skew!$A$5,IF($J50&gt;Skew!$C$6,Skew!$A$6,IF($J50&gt;Skew!$C$7,Skew!$A$7,IF($J50&gt;Skew!$C$8,Skew!$A$8,IF($J50&gt;Skew!$C$9,Skew!$A$9,IF($J50&gt;Skew!$C$10,Skew!$A$10,IF($J50&gt;Skew!$C$11,Skew!$A$11,IF($J50&gt;Skew!$C$12,Skew!$A$12,IF($J50&gt;Skew!$C$13,Skew!$A$13,IF($J50&gt;Skew!$C$14,Skew!$A$14,Skew!$A$15)
)))))))))))))))</f>
        <v/>
      </c>
      <c r="M50" s="24" t="str">
        <f>IF(J50="","",MATCH(L50,Skew!$A$1:$A$15,0))</f>
        <v/>
      </c>
      <c r="N50" s="24" t="str">
        <f t="shared" si="0"/>
        <v/>
      </c>
      <c r="O50" s="26"/>
      <c r="P50" s="24" t="str">
        <f>IF(OR(J50="",O50=""),"",MATCH(O50,Confidence!$A$1:$A$10,0))</f>
        <v/>
      </c>
      <c r="Q50" s="27" t="str">
        <f t="shared" si="1"/>
        <v/>
      </c>
      <c r="R50" s="27" t="str">
        <f t="shared" si="2"/>
        <v/>
      </c>
      <c r="S50" s="24"/>
      <c r="T50" s="111" t="str">
        <f t="shared" si="3"/>
        <v/>
      </c>
      <c r="U50" s="111" t="str">
        <f t="shared" si="4"/>
        <v/>
      </c>
      <c r="V50" s="39" t="str">
        <f t="shared" si="5"/>
        <v/>
      </c>
      <c r="W50" s="124"/>
      <c r="X50" s="218" t="str">
        <f>IF(AND(D50&gt;0,E50&gt;0,F50&gt;0,Q50&gt;0,R50&gt;0,W50&gt;0,NOT(O50="")),ABS(VLOOKUP($W$1,VLookups!$A$28:$B$29,2,FALSE)-_xlfn.BETA.DIST(W50,IF(K50="L",R50,Q50),IF(K50="L",Q50,R50),TRUE,D50,F50)),"")</f>
        <v/>
      </c>
      <c r="Y50" s="121" t="str">
        <f>IF(OR($Q50="",$R50=""),"",_xlfn.BETA.INV(ABS(VLOOKUP($W$1,VLookups!$A$28:$B$29,2,FALSE)-Y$3),IF($K50="L",$R50,$Q50),IF($K50="L",$Q50,$R50),$D50,$F50))</f>
        <v/>
      </c>
      <c r="Z50" s="122" t="str">
        <f>IF(OR($Q50="",$R50=""),"",_xlfn.BETA.INV(ABS(VLOOKUP($W$1,VLookups!$A$28:$B$29,2,FALSE)-Z$3),IF($K50="L",$R50,$Q50),IF($K50="L",$Q50,$R50),$D50,$F50))</f>
        <v/>
      </c>
      <c r="AA50" s="121" t="str">
        <f>IF(OR($Q50="",$R50=""),"",_xlfn.BETA.INV(ABS(VLOOKUP($W$1,VLookups!$A$28:$B$29,2,FALSE)-AA$3),IF($K50="L",$R50,$Q50),IF($K50="L",$Q50,$R50),$D50,$F50))</f>
        <v/>
      </c>
      <c r="AB50" s="122" t="str">
        <f>IF(OR($Q50="",$R50=""),"",_xlfn.BETA.INV(ABS(VLOOKUP($W$1,VLookups!$A$28:$B$29,2,FALSE)-AB$3),IF($K50="L",$R50,$Q50),IF($K50="L",$Q50,$R50),$D50,$F50))</f>
        <v/>
      </c>
      <c r="AC50" s="121" t="str">
        <f>IF(OR($Q50="",$R50=""),"",_xlfn.BETA.INV(ABS(VLOOKUP($W$1,VLookups!$A$28:$B$29,2,FALSE)-AC$3),IF($K50="L",$R50,$Q50),IF($K50="L",$Q50,$R50),$D50,$F50))</f>
        <v/>
      </c>
      <c r="AD50" s="122" t="str">
        <f>IF(OR($Q50="",$R50=""),"",_xlfn.BETA.INV(ABS(VLOOKUP($W$1,VLookups!$A$28:$B$29,2,FALSE)-AD$3),IF($K50="L",$R50,$Q50),IF($K50="L",$Q50,$R50),$D50,$F50))</f>
        <v/>
      </c>
      <c r="AE50" s="121" t="str">
        <f>IF(OR($Q50="",$R50=""),"",_xlfn.BETA.INV(ABS(VLOOKUP($W$1,VLookups!$A$28:$B$29,2,FALSE)-AE$3),IF($K50="L",$R50,$Q50),IF($K50="L",$Q50,$R50),$D50,$F50))</f>
        <v/>
      </c>
      <c r="AF50" s="122" t="str">
        <f>IF(OR($Q50="",$R50=""),"",_xlfn.BETA.INV(ABS(VLOOKUP($W$1,VLookups!$A$28:$B$29,2,FALSE)-AF$3),IF($K50="L",$R50,$Q50),IF($K50="L",$Q50,$R50),$D50,$F50))</f>
        <v/>
      </c>
      <c r="AG50" s="121" t="str">
        <f>IF(OR($Q50="",$R50=""),"",_xlfn.BETA.INV(ABS(VLOOKUP($W$1,VLookups!$A$28:$B$29,2,FALSE)-AG$3),IF($K50="L",$R50,$Q50),IF($K50="L",$Q50,$R50),$D50,$F50))</f>
        <v/>
      </c>
      <c r="AH50" s="122" t="str">
        <f>IF(OR($Q50="",$R50=""),"",_xlfn.BETA.INV(ABS(VLOOKUP($W$1,VLookups!$A$28:$B$29,2,FALSE)-AH$3),IF($K50="L",$R50,$Q50),IF($K50="L",$Q50,$R50),$D50,$F50))</f>
        <v/>
      </c>
      <c r="AI50" s="121" t="str">
        <f>IF(OR($Q50="",$R50=""),"",_xlfn.BETA.INV(ABS(VLOOKUP($W$1,VLookups!$A$28:$B$29,2,FALSE)-AI$3),IF($K50="L",$R50,$Q50),IF($K50="L",$Q50,$R50),$D50,$F50))</f>
        <v/>
      </c>
      <c r="AJ50" s="122" t="str">
        <f>IF(OR($Q50="",$R50=""),"",_xlfn.BETA.INV(ABS(VLOOKUP($W$1,VLookups!$A$28:$B$29,2,FALSE)-AJ$3),IF($K50="L",$R50,$Q50),IF($K50="L",$Q50,$R50),$D50,$F50))</f>
        <v/>
      </c>
      <c r="AK50" s="17"/>
      <c r="AL50" s="208" t="str">
        <f t="shared" si="15"/>
        <v/>
      </c>
      <c r="AM50" s="206" t="str">
        <f t="shared" si="16"/>
        <v/>
      </c>
      <c r="AN50" s="190" t="str">
        <f t="shared" ref="AN50:CY50" si="209">IF(ISNONTEXT($AL50),AM50+$AL50,"")</f>
        <v/>
      </c>
      <c r="AO50" s="190" t="str">
        <f t="shared" si="209"/>
        <v/>
      </c>
      <c r="AP50" s="190" t="str">
        <f t="shared" si="209"/>
        <v/>
      </c>
      <c r="AQ50" s="190" t="str">
        <f t="shared" si="209"/>
        <v/>
      </c>
      <c r="AR50" s="190" t="str">
        <f t="shared" si="209"/>
        <v/>
      </c>
      <c r="AS50" s="190" t="str">
        <f t="shared" si="209"/>
        <v/>
      </c>
      <c r="AT50" s="190" t="str">
        <f t="shared" si="209"/>
        <v/>
      </c>
      <c r="AU50" s="190" t="str">
        <f t="shared" si="209"/>
        <v/>
      </c>
      <c r="AV50" s="190" t="str">
        <f t="shared" si="209"/>
        <v/>
      </c>
      <c r="AW50" s="190" t="str">
        <f t="shared" si="209"/>
        <v/>
      </c>
      <c r="AX50" s="190" t="str">
        <f t="shared" si="209"/>
        <v/>
      </c>
      <c r="AY50" s="190" t="str">
        <f t="shared" si="209"/>
        <v/>
      </c>
      <c r="AZ50" s="190" t="str">
        <f t="shared" si="209"/>
        <v/>
      </c>
      <c r="BA50" s="190" t="str">
        <f t="shared" si="209"/>
        <v/>
      </c>
      <c r="BB50" s="190" t="str">
        <f t="shared" si="209"/>
        <v/>
      </c>
      <c r="BC50" s="190" t="str">
        <f t="shared" si="209"/>
        <v/>
      </c>
      <c r="BD50" s="190" t="str">
        <f t="shared" si="209"/>
        <v/>
      </c>
      <c r="BE50" s="190" t="str">
        <f t="shared" si="209"/>
        <v/>
      </c>
      <c r="BF50" s="190" t="str">
        <f t="shared" si="209"/>
        <v/>
      </c>
      <c r="BG50" s="190" t="str">
        <f t="shared" si="209"/>
        <v/>
      </c>
      <c r="BH50" s="190" t="str">
        <f t="shared" si="209"/>
        <v/>
      </c>
      <c r="BI50" s="190" t="str">
        <f t="shared" si="209"/>
        <v/>
      </c>
      <c r="BJ50" s="190" t="str">
        <f t="shared" si="209"/>
        <v/>
      </c>
      <c r="BK50" s="190" t="str">
        <f t="shared" si="209"/>
        <v/>
      </c>
      <c r="BL50" s="190" t="str">
        <f t="shared" si="209"/>
        <v/>
      </c>
      <c r="BM50" s="190" t="str">
        <f t="shared" si="209"/>
        <v/>
      </c>
      <c r="BN50" s="190" t="str">
        <f t="shared" si="209"/>
        <v/>
      </c>
      <c r="BO50" s="190" t="str">
        <f t="shared" si="209"/>
        <v/>
      </c>
      <c r="BP50" s="190" t="str">
        <f t="shared" si="209"/>
        <v/>
      </c>
      <c r="BQ50" s="190" t="str">
        <f t="shared" si="209"/>
        <v/>
      </c>
      <c r="BR50" s="190" t="str">
        <f t="shared" si="209"/>
        <v/>
      </c>
      <c r="BS50" s="190" t="str">
        <f t="shared" si="209"/>
        <v/>
      </c>
      <c r="BT50" s="190" t="str">
        <f t="shared" si="209"/>
        <v/>
      </c>
      <c r="BU50" s="190" t="str">
        <f t="shared" si="209"/>
        <v/>
      </c>
      <c r="BV50" s="190" t="str">
        <f t="shared" si="209"/>
        <v/>
      </c>
      <c r="BW50" s="190" t="str">
        <f t="shared" si="209"/>
        <v/>
      </c>
      <c r="BX50" s="190" t="str">
        <f t="shared" si="209"/>
        <v/>
      </c>
      <c r="BY50" s="190" t="str">
        <f t="shared" si="209"/>
        <v/>
      </c>
      <c r="BZ50" s="190" t="str">
        <f t="shared" si="209"/>
        <v/>
      </c>
      <c r="CA50" s="190" t="str">
        <f t="shared" si="209"/>
        <v/>
      </c>
      <c r="CB50" s="190" t="str">
        <f t="shared" si="209"/>
        <v/>
      </c>
      <c r="CC50" s="190" t="str">
        <f t="shared" si="209"/>
        <v/>
      </c>
      <c r="CD50" s="190" t="str">
        <f t="shared" si="209"/>
        <v/>
      </c>
      <c r="CE50" s="190" t="str">
        <f t="shared" si="209"/>
        <v/>
      </c>
      <c r="CF50" s="190" t="str">
        <f t="shared" si="209"/>
        <v/>
      </c>
      <c r="CG50" s="190" t="str">
        <f t="shared" si="209"/>
        <v/>
      </c>
      <c r="CH50" s="190" t="str">
        <f t="shared" si="209"/>
        <v/>
      </c>
      <c r="CI50" s="190" t="str">
        <f t="shared" si="209"/>
        <v/>
      </c>
      <c r="CJ50" s="190" t="str">
        <f t="shared" si="209"/>
        <v/>
      </c>
      <c r="CK50" s="190" t="str">
        <f t="shared" si="209"/>
        <v/>
      </c>
      <c r="CL50" s="190" t="str">
        <f t="shared" si="209"/>
        <v/>
      </c>
      <c r="CM50" s="190" t="str">
        <f t="shared" si="209"/>
        <v/>
      </c>
      <c r="CN50" s="190" t="str">
        <f t="shared" si="209"/>
        <v/>
      </c>
      <c r="CO50" s="190" t="str">
        <f t="shared" si="209"/>
        <v/>
      </c>
      <c r="CP50" s="190" t="str">
        <f t="shared" si="209"/>
        <v/>
      </c>
      <c r="CQ50" s="190" t="str">
        <f t="shared" si="209"/>
        <v/>
      </c>
      <c r="CR50" s="190" t="str">
        <f t="shared" si="209"/>
        <v/>
      </c>
      <c r="CS50" s="190" t="str">
        <f t="shared" si="209"/>
        <v/>
      </c>
      <c r="CT50" s="190" t="str">
        <f t="shared" si="209"/>
        <v/>
      </c>
      <c r="CU50" s="190" t="str">
        <f t="shared" si="209"/>
        <v/>
      </c>
      <c r="CV50" s="190" t="str">
        <f t="shared" si="209"/>
        <v/>
      </c>
      <c r="CW50" s="190" t="str">
        <f t="shared" si="209"/>
        <v/>
      </c>
      <c r="CX50" s="190" t="str">
        <f t="shared" si="209"/>
        <v/>
      </c>
      <c r="CY50" s="190" t="str">
        <f t="shared" si="209"/>
        <v/>
      </c>
      <c r="CZ50" s="190" t="str">
        <f t="shared" ref="CZ50:EH50" si="210">IF(ISNONTEXT($AL50),CY50+$AL50,"")</f>
        <v/>
      </c>
      <c r="DA50" s="190" t="str">
        <f t="shared" si="210"/>
        <v/>
      </c>
      <c r="DB50" s="190" t="str">
        <f t="shared" si="210"/>
        <v/>
      </c>
      <c r="DC50" s="190" t="str">
        <f t="shared" si="210"/>
        <v/>
      </c>
      <c r="DD50" s="190" t="str">
        <f t="shared" si="210"/>
        <v/>
      </c>
      <c r="DE50" s="190" t="str">
        <f t="shared" si="210"/>
        <v/>
      </c>
      <c r="DF50" s="190" t="str">
        <f t="shared" si="210"/>
        <v/>
      </c>
      <c r="DG50" s="190" t="str">
        <f t="shared" si="210"/>
        <v/>
      </c>
      <c r="DH50" s="190" t="str">
        <f t="shared" si="210"/>
        <v/>
      </c>
      <c r="DI50" s="190" t="str">
        <f t="shared" si="210"/>
        <v/>
      </c>
      <c r="DJ50" s="190" t="str">
        <f t="shared" si="210"/>
        <v/>
      </c>
      <c r="DK50" s="190" t="str">
        <f t="shared" si="210"/>
        <v/>
      </c>
      <c r="DL50" s="190" t="str">
        <f t="shared" si="210"/>
        <v/>
      </c>
      <c r="DM50" s="190" t="str">
        <f t="shared" si="210"/>
        <v/>
      </c>
      <c r="DN50" s="190" t="str">
        <f t="shared" si="210"/>
        <v/>
      </c>
      <c r="DO50" s="190" t="str">
        <f t="shared" si="210"/>
        <v/>
      </c>
      <c r="DP50" s="190" t="str">
        <f t="shared" si="210"/>
        <v/>
      </c>
      <c r="DQ50" s="190" t="str">
        <f t="shared" si="210"/>
        <v/>
      </c>
      <c r="DR50" s="190" t="str">
        <f t="shared" si="210"/>
        <v/>
      </c>
      <c r="DS50" s="190" t="str">
        <f t="shared" si="210"/>
        <v/>
      </c>
      <c r="DT50" s="190" t="str">
        <f t="shared" si="210"/>
        <v/>
      </c>
      <c r="DU50" s="190" t="str">
        <f t="shared" si="210"/>
        <v/>
      </c>
      <c r="DV50" s="190" t="str">
        <f t="shared" si="210"/>
        <v/>
      </c>
      <c r="DW50" s="190" t="str">
        <f t="shared" si="210"/>
        <v/>
      </c>
      <c r="DX50" s="190" t="str">
        <f t="shared" si="210"/>
        <v/>
      </c>
      <c r="DY50" s="190" t="str">
        <f t="shared" si="210"/>
        <v/>
      </c>
      <c r="DZ50" s="190" t="str">
        <f t="shared" si="210"/>
        <v/>
      </c>
      <c r="EA50" s="190" t="str">
        <f t="shared" si="210"/>
        <v/>
      </c>
      <c r="EB50" s="190" t="str">
        <f t="shared" si="210"/>
        <v/>
      </c>
      <c r="EC50" s="190" t="str">
        <f t="shared" si="210"/>
        <v/>
      </c>
      <c r="ED50" s="190" t="str">
        <f t="shared" si="210"/>
        <v/>
      </c>
      <c r="EE50" s="190" t="str">
        <f t="shared" si="210"/>
        <v/>
      </c>
      <c r="EF50" s="190" t="str">
        <f t="shared" si="210"/>
        <v/>
      </c>
      <c r="EG50" s="190" t="str">
        <f t="shared" si="210"/>
        <v/>
      </c>
      <c r="EH50" s="190" t="str">
        <f t="shared" si="210"/>
        <v/>
      </c>
      <c r="EI50" s="206" t="str">
        <f t="shared" si="19"/>
        <v/>
      </c>
      <c r="EJ50" s="207" t="e">
        <f t="shared" si="20"/>
        <v>#N/A</v>
      </c>
      <c r="EK50" s="207" t="e">
        <f t="shared" si="21"/>
        <v>#N/A</v>
      </c>
      <c r="EL50" s="207" t="e">
        <f t="shared" si="22"/>
        <v>#N/A</v>
      </c>
      <c r="EM50" s="207" t="e">
        <f t="shared" si="23"/>
        <v>#N/A</v>
      </c>
      <c r="EN50" s="207" t="e">
        <f t="shared" si="24"/>
        <v>#N/A</v>
      </c>
      <c r="EO50" s="207" t="e">
        <f t="shared" si="25"/>
        <v>#N/A</v>
      </c>
      <c r="EP50" s="207" t="e">
        <f t="shared" si="26"/>
        <v>#N/A</v>
      </c>
      <c r="EQ50" s="207" t="e">
        <f t="shared" si="27"/>
        <v>#N/A</v>
      </c>
      <c r="ER50" s="207" t="e">
        <f t="shared" si="28"/>
        <v>#N/A</v>
      </c>
      <c r="ES50" s="207" t="e">
        <f t="shared" si="29"/>
        <v>#N/A</v>
      </c>
      <c r="ET50" s="207" t="e">
        <f t="shared" si="30"/>
        <v>#N/A</v>
      </c>
      <c r="EU50" s="207" t="e">
        <f t="shared" si="31"/>
        <v>#N/A</v>
      </c>
      <c r="EV50" s="207" t="e">
        <f t="shared" si="32"/>
        <v>#N/A</v>
      </c>
      <c r="EW50" s="207" t="e">
        <f t="shared" si="33"/>
        <v>#N/A</v>
      </c>
      <c r="EX50" s="207" t="e">
        <f t="shared" si="34"/>
        <v>#N/A</v>
      </c>
      <c r="EY50" s="207" t="e">
        <f t="shared" si="35"/>
        <v>#N/A</v>
      </c>
      <c r="EZ50" s="207" t="e">
        <f t="shared" si="36"/>
        <v>#N/A</v>
      </c>
      <c r="FA50" s="207" t="e">
        <f t="shared" si="37"/>
        <v>#N/A</v>
      </c>
      <c r="FB50" s="207" t="e">
        <f t="shared" si="38"/>
        <v>#N/A</v>
      </c>
      <c r="FC50" s="207" t="e">
        <f t="shared" si="39"/>
        <v>#N/A</v>
      </c>
      <c r="FD50" s="207" t="e">
        <f t="shared" si="40"/>
        <v>#N/A</v>
      </c>
      <c r="FE50" s="207" t="e">
        <f t="shared" si="41"/>
        <v>#N/A</v>
      </c>
      <c r="FF50" s="207" t="e">
        <f t="shared" si="42"/>
        <v>#N/A</v>
      </c>
      <c r="FG50" s="207" t="e">
        <f t="shared" si="43"/>
        <v>#N/A</v>
      </c>
      <c r="FH50" s="207" t="e">
        <f t="shared" si="44"/>
        <v>#N/A</v>
      </c>
      <c r="FI50" s="207" t="e">
        <f t="shared" si="45"/>
        <v>#N/A</v>
      </c>
      <c r="FJ50" s="207" t="e">
        <f t="shared" si="46"/>
        <v>#N/A</v>
      </c>
      <c r="FK50" s="207" t="e">
        <f t="shared" si="47"/>
        <v>#N/A</v>
      </c>
      <c r="FL50" s="207" t="e">
        <f t="shared" si="48"/>
        <v>#N/A</v>
      </c>
      <c r="FM50" s="207" t="e">
        <f t="shared" si="49"/>
        <v>#N/A</v>
      </c>
      <c r="FN50" s="207" t="e">
        <f t="shared" si="50"/>
        <v>#N/A</v>
      </c>
      <c r="FO50" s="207" t="e">
        <f t="shared" si="51"/>
        <v>#N/A</v>
      </c>
      <c r="FP50" s="207" t="e">
        <f t="shared" si="52"/>
        <v>#N/A</v>
      </c>
      <c r="FQ50" s="207" t="e">
        <f t="shared" si="53"/>
        <v>#N/A</v>
      </c>
      <c r="FR50" s="207" t="e">
        <f t="shared" si="54"/>
        <v>#N/A</v>
      </c>
      <c r="FS50" s="207" t="e">
        <f t="shared" si="55"/>
        <v>#N/A</v>
      </c>
      <c r="FT50" s="207" t="e">
        <f t="shared" si="56"/>
        <v>#N/A</v>
      </c>
      <c r="FU50" s="207" t="e">
        <f t="shared" si="57"/>
        <v>#N/A</v>
      </c>
      <c r="FV50" s="207" t="e">
        <f t="shared" si="58"/>
        <v>#N/A</v>
      </c>
      <c r="FW50" s="207" t="e">
        <f t="shared" si="59"/>
        <v>#N/A</v>
      </c>
      <c r="FX50" s="207" t="e">
        <f t="shared" si="60"/>
        <v>#N/A</v>
      </c>
      <c r="FY50" s="207" t="e">
        <f t="shared" si="61"/>
        <v>#N/A</v>
      </c>
      <c r="FZ50" s="207" t="e">
        <f t="shared" si="62"/>
        <v>#N/A</v>
      </c>
      <c r="GA50" s="207" t="e">
        <f t="shared" si="63"/>
        <v>#N/A</v>
      </c>
      <c r="GB50" s="207" t="e">
        <f t="shared" si="64"/>
        <v>#N/A</v>
      </c>
      <c r="GC50" s="207" t="e">
        <f t="shared" si="65"/>
        <v>#N/A</v>
      </c>
      <c r="GD50" s="207" t="e">
        <f t="shared" si="66"/>
        <v>#N/A</v>
      </c>
      <c r="GE50" s="207" t="e">
        <f t="shared" si="67"/>
        <v>#N/A</v>
      </c>
      <c r="GF50" s="207" t="e">
        <f t="shared" si="68"/>
        <v>#N/A</v>
      </c>
      <c r="GG50" s="207" t="e">
        <f t="shared" si="69"/>
        <v>#N/A</v>
      </c>
      <c r="GH50" s="207" t="e">
        <f t="shared" si="70"/>
        <v>#N/A</v>
      </c>
      <c r="GI50" s="207" t="e">
        <f t="shared" si="71"/>
        <v>#N/A</v>
      </c>
      <c r="GJ50" s="207" t="e">
        <f t="shared" si="72"/>
        <v>#N/A</v>
      </c>
      <c r="GK50" s="207" t="e">
        <f t="shared" si="73"/>
        <v>#N/A</v>
      </c>
      <c r="GL50" s="207" t="e">
        <f t="shared" si="74"/>
        <v>#N/A</v>
      </c>
      <c r="GM50" s="207" t="e">
        <f t="shared" si="75"/>
        <v>#N/A</v>
      </c>
      <c r="GN50" s="207" t="e">
        <f t="shared" si="76"/>
        <v>#N/A</v>
      </c>
      <c r="GO50" s="207" t="e">
        <f t="shared" si="77"/>
        <v>#N/A</v>
      </c>
      <c r="GP50" s="207" t="e">
        <f t="shared" si="78"/>
        <v>#N/A</v>
      </c>
      <c r="GQ50" s="207" t="e">
        <f t="shared" si="79"/>
        <v>#N/A</v>
      </c>
      <c r="GR50" s="207" t="e">
        <f t="shared" si="80"/>
        <v>#N/A</v>
      </c>
      <c r="GS50" s="207" t="e">
        <f t="shared" si="81"/>
        <v>#N/A</v>
      </c>
      <c r="GT50" s="207" t="e">
        <f t="shared" si="82"/>
        <v>#N/A</v>
      </c>
      <c r="GU50" s="207" t="e">
        <f t="shared" si="83"/>
        <v>#N/A</v>
      </c>
      <c r="GV50" s="207" t="e">
        <f t="shared" si="84"/>
        <v>#N/A</v>
      </c>
      <c r="GW50" s="207" t="e">
        <f t="shared" si="85"/>
        <v>#N/A</v>
      </c>
      <c r="GX50" s="207" t="e">
        <f t="shared" si="86"/>
        <v>#N/A</v>
      </c>
      <c r="GY50" s="207" t="e">
        <f t="shared" si="87"/>
        <v>#N/A</v>
      </c>
      <c r="GZ50" s="207" t="e">
        <f t="shared" si="88"/>
        <v>#N/A</v>
      </c>
      <c r="HA50" s="207" t="e">
        <f t="shared" si="89"/>
        <v>#N/A</v>
      </c>
      <c r="HB50" s="207" t="e">
        <f t="shared" si="90"/>
        <v>#N/A</v>
      </c>
      <c r="HC50" s="207" t="e">
        <f t="shared" si="91"/>
        <v>#N/A</v>
      </c>
      <c r="HD50" s="207" t="e">
        <f t="shared" si="92"/>
        <v>#N/A</v>
      </c>
      <c r="HE50" s="207" t="e">
        <f t="shared" si="93"/>
        <v>#N/A</v>
      </c>
      <c r="HF50" s="207" t="e">
        <f t="shared" si="94"/>
        <v>#N/A</v>
      </c>
      <c r="HG50" s="207" t="e">
        <f t="shared" si="95"/>
        <v>#N/A</v>
      </c>
      <c r="HH50" s="207" t="e">
        <f t="shared" si="96"/>
        <v>#N/A</v>
      </c>
      <c r="HI50" s="207" t="e">
        <f t="shared" si="97"/>
        <v>#N/A</v>
      </c>
      <c r="HJ50" s="207" t="e">
        <f t="shared" si="98"/>
        <v>#N/A</v>
      </c>
      <c r="HK50" s="207" t="e">
        <f t="shared" si="99"/>
        <v>#N/A</v>
      </c>
      <c r="HL50" s="207" t="e">
        <f t="shared" si="100"/>
        <v>#N/A</v>
      </c>
      <c r="HM50" s="207" t="e">
        <f t="shared" si="101"/>
        <v>#N/A</v>
      </c>
      <c r="HN50" s="207" t="e">
        <f t="shared" si="102"/>
        <v>#N/A</v>
      </c>
      <c r="HO50" s="207" t="e">
        <f t="shared" si="103"/>
        <v>#N/A</v>
      </c>
      <c r="HP50" s="207" t="e">
        <f t="shared" si="104"/>
        <v>#N/A</v>
      </c>
      <c r="HQ50" s="207" t="e">
        <f t="shared" si="105"/>
        <v>#N/A</v>
      </c>
      <c r="HR50" s="207" t="e">
        <f t="shared" si="106"/>
        <v>#N/A</v>
      </c>
      <c r="HS50" s="207" t="e">
        <f t="shared" si="107"/>
        <v>#N/A</v>
      </c>
      <c r="HT50" s="207" t="e">
        <f t="shared" si="108"/>
        <v>#N/A</v>
      </c>
      <c r="HU50" s="207" t="e">
        <f t="shared" si="109"/>
        <v>#N/A</v>
      </c>
      <c r="HV50" s="207" t="e">
        <f t="shared" si="110"/>
        <v>#N/A</v>
      </c>
      <c r="HW50" s="207" t="e">
        <f t="shared" si="111"/>
        <v>#N/A</v>
      </c>
      <c r="HX50" s="207" t="e">
        <f t="shared" si="112"/>
        <v>#N/A</v>
      </c>
      <c r="HY50" s="207" t="e">
        <f t="shared" si="113"/>
        <v>#N/A</v>
      </c>
      <c r="HZ50" s="207" t="e">
        <f t="shared" si="114"/>
        <v>#N/A</v>
      </c>
      <c r="IA50" s="207" t="e">
        <f t="shared" si="115"/>
        <v>#N/A</v>
      </c>
      <c r="IB50" s="207" t="e">
        <f t="shared" si="116"/>
        <v>#N/A</v>
      </c>
      <c r="IC50" s="207" t="e">
        <f t="shared" si="117"/>
        <v>#N/A</v>
      </c>
      <c r="ID50" s="207" t="e">
        <f t="shared" si="118"/>
        <v>#N/A</v>
      </c>
      <c r="IE50" s="207" t="e">
        <f t="shared" si="119"/>
        <v>#N/A</v>
      </c>
      <c r="IF50" s="207" t="e">
        <f t="shared" si="120"/>
        <v>#N/A</v>
      </c>
    </row>
    <row r="51" spans="1:240" hidden="1" x14ac:dyDescent="0.25">
      <c r="A51" s="22">
        <v>48</v>
      </c>
      <c r="B51" s="144"/>
      <c r="C51" s="135"/>
      <c r="D51" s="110" t="str">
        <f t="shared" si="10"/>
        <v/>
      </c>
      <c r="E51" s="124"/>
      <c r="F51" s="110" t="str">
        <f t="shared" si="11"/>
        <v/>
      </c>
      <c r="G51" s="135"/>
      <c r="H51" s="145"/>
      <c r="I51" s="119" t="str">
        <f t="shared" si="12"/>
        <v/>
      </c>
      <c r="J51" s="23" t="str">
        <f t="shared" si="13"/>
        <v/>
      </c>
      <c r="K51" s="24" t="str">
        <f t="shared" si="14"/>
        <v/>
      </c>
      <c r="L51" s="25" t="str">
        <f>IF(J51="","",IF(OR($J51&lt;Skew!$B$1,$J51=Skew!$B$1),IF($J51&gt;Skew!$C$1,Skew!$A$1,IF($J51&gt;Skew!$C$2,Skew!$A$2,IF($J51&gt;Skew!$C$3,Skew!$A$3,IF($J51&gt;Skew!$C$4,Skew!$A$4,IF($J51&gt;Skew!$C$5,Skew!$A$5,IF($J51&gt;Skew!$C$6,Skew!$A$6,IF($J51&gt;Skew!$C$7,Skew!$A$7,IF($J51&gt;Skew!$C$8,Skew!$A$8,IF($J51&gt;Skew!$C$9,Skew!$A$9,IF($J51&gt;Skew!$C$10,Skew!$A$10,IF($J51&gt;Skew!$C$11,Skew!$A$11,IF($J51&gt;Skew!$C$12,Skew!$A$12,IF($J51&gt;Skew!$C$13,Skew!$A$13,IF($J51&gt;Skew!$C$14,Skew!$A$14,Skew!$A$15)
)))))))))))))))</f>
        <v/>
      </c>
      <c r="M51" s="24" t="str">
        <f>IF(J51="","",MATCH(L51,Skew!$A$1:$A$15,0))</f>
        <v/>
      </c>
      <c r="N51" s="24" t="str">
        <f t="shared" si="0"/>
        <v/>
      </c>
      <c r="O51" s="26"/>
      <c r="P51" s="24" t="str">
        <f>IF(OR(J51="",O51=""),"",MATCH(O51,Confidence!$A$1:$A$10,0))</f>
        <v/>
      </c>
      <c r="Q51" s="27" t="str">
        <f t="shared" si="1"/>
        <v/>
      </c>
      <c r="R51" s="27" t="str">
        <f t="shared" si="2"/>
        <v/>
      </c>
      <c r="S51" s="24"/>
      <c r="T51" s="111" t="str">
        <f t="shared" si="3"/>
        <v/>
      </c>
      <c r="U51" s="111" t="str">
        <f t="shared" si="4"/>
        <v/>
      </c>
      <c r="V51" s="39" t="str">
        <f t="shared" si="5"/>
        <v/>
      </c>
      <c r="W51" s="124"/>
      <c r="X51" s="218" t="str">
        <f>IF(AND(D51&gt;0,E51&gt;0,F51&gt;0,Q51&gt;0,R51&gt;0,W51&gt;0,NOT(O51="")),ABS(VLOOKUP($W$1,VLookups!$A$28:$B$29,2,FALSE)-_xlfn.BETA.DIST(W51,IF(K51="L",R51,Q51),IF(K51="L",Q51,R51),TRUE,D51,F51)),"")</f>
        <v/>
      </c>
      <c r="Y51" s="121" t="str">
        <f>IF(OR($Q51="",$R51=""),"",_xlfn.BETA.INV(ABS(VLOOKUP($W$1,VLookups!$A$28:$B$29,2,FALSE)-Y$3),IF($K51="L",$R51,$Q51),IF($K51="L",$Q51,$R51),$D51,$F51))</f>
        <v/>
      </c>
      <c r="Z51" s="122" t="str">
        <f>IF(OR($Q51="",$R51=""),"",_xlfn.BETA.INV(ABS(VLOOKUP($W$1,VLookups!$A$28:$B$29,2,FALSE)-Z$3),IF($K51="L",$R51,$Q51),IF($K51="L",$Q51,$R51),$D51,$F51))</f>
        <v/>
      </c>
      <c r="AA51" s="121" t="str">
        <f>IF(OR($Q51="",$R51=""),"",_xlfn.BETA.INV(ABS(VLOOKUP($W$1,VLookups!$A$28:$B$29,2,FALSE)-AA$3),IF($K51="L",$R51,$Q51),IF($K51="L",$Q51,$R51),$D51,$F51))</f>
        <v/>
      </c>
      <c r="AB51" s="122" t="str">
        <f>IF(OR($Q51="",$R51=""),"",_xlfn.BETA.INV(ABS(VLOOKUP($W$1,VLookups!$A$28:$B$29,2,FALSE)-AB$3),IF($K51="L",$R51,$Q51),IF($K51="L",$Q51,$R51),$D51,$F51))</f>
        <v/>
      </c>
      <c r="AC51" s="121" t="str">
        <f>IF(OR($Q51="",$R51=""),"",_xlfn.BETA.INV(ABS(VLOOKUP($W$1,VLookups!$A$28:$B$29,2,FALSE)-AC$3),IF($K51="L",$R51,$Q51),IF($K51="L",$Q51,$R51),$D51,$F51))</f>
        <v/>
      </c>
      <c r="AD51" s="122" t="str">
        <f>IF(OR($Q51="",$R51=""),"",_xlfn.BETA.INV(ABS(VLOOKUP($W$1,VLookups!$A$28:$B$29,2,FALSE)-AD$3),IF($K51="L",$R51,$Q51),IF($K51="L",$Q51,$R51),$D51,$F51))</f>
        <v/>
      </c>
      <c r="AE51" s="121" t="str">
        <f>IF(OR($Q51="",$R51=""),"",_xlfn.BETA.INV(ABS(VLOOKUP($W$1,VLookups!$A$28:$B$29,2,FALSE)-AE$3),IF($K51="L",$R51,$Q51),IF($K51="L",$Q51,$R51),$D51,$F51))</f>
        <v/>
      </c>
      <c r="AF51" s="122" t="str">
        <f>IF(OR($Q51="",$R51=""),"",_xlfn.BETA.INV(ABS(VLOOKUP($W$1,VLookups!$A$28:$B$29,2,FALSE)-AF$3),IF($K51="L",$R51,$Q51),IF($K51="L",$Q51,$R51),$D51,$F51))</f>
        <v/>
      </c>
      <c r="AG51" s="121" t="str">
        <f>IF(OR($Q51="",$R51=""),"",_xlfn.BETA.INV(ABS(VLOOKUP($W$1,VLookups!$A$28:$B$29,2,FALSE)-AG$3),IF($K51="L",$R51,$Q51),IF($K51="L",$Q51,$R51),$D51,$F51))</f>
        <v/>
      </c>
      <c r="AH51" s="122" t="str">
        <f>IF(OR($Q51="",$R51=""),"",_xlfn.BETA.INV(ABS(VLOOKUP($W$1,VLookups!$A$28:$B$29,2,FALSE)-AH$3),IF($K51="L",$R51,$Q51),IF($K51="L",$Q51,$R51),$D51,$F51))</f>
        <v/>
      </c>
      <c r="AI51" s="121" t="str">
        <f>IF(OR($Q51="",$R51=""),"",_xlfn.BETA.INV(ABS(VLOOKUP($W$1,VLookups!$A$28:$B$29,2,FALSE)-AI$3),IF($K51="L",$R51,$Q51),IF($K51="L",$Q51,$R51),$D51,$F51))</f>
        <v/>
      </c>
      <c r="AJ51" s="122" t="str">
        <f>IF(OR($Q51="",$R51=""),"",_xlfn.BETA.INV(ABS(VLOOKUP($W$1,VLookups!$A$28:$B$29,2,FALSE)-AJ$3),IF($K51="L",$R51,$Q51),IF($K51="L",$Q51,$R51),$D51,$F51))</f>
        <v/>
      </c>
      <c r="AK51" s="17"/>
      <c r="AL51" s="208" t="str">
        <f t="shared" si="15"/>
        <v/>
      </c>
      <c r="AM51" s="206" t="str">
        <f t="shared" si="16"/>
        <v/>
      </c>
      <c r="AN51" s="190" t="str">
        <f t="shared" ref="AN51:CY51" si="211">IF(ISNONTEXT($AL51),AM51+$AL51,"")</f>
        <v/>
      </c>
      <c r="AO51" s="190" t="str">
        <f t="shared" si="211"/>
        <v/>
      </c>
      <c r="AP51" s="190" t="str">
        <f t="shared" si="211"/>
        <v/>
      </c>
      <c r="AQ51" s="190" t="str">
        <f t="shared" si="211"/>
        <v/>
      </c>
      <c r="AR51" s="190" t="str">
        <f t="shared" si="211"/>
        <v/>
      </c>
      <c r="AS51" s="190" t="str">
        <f t="shared" si="211"/>
        <v/>
      </c>
      <c r="AT51" s="190" t="str">
        <f t="shared" si="211"/>
        <v/>
      </c>
      <c r="AU51" s="190" t="str">
        <f t="shared" si="211"/>
        <v/>
      </c>
      <c r="AV51" s="190" t="str">
        <f t="shared" si="211"/>
        <v/>
      </c>
      <c r="AW51" s="190" t="str">
        <f t="shared" si="211"/>
        <v/>
      </c>
      <c r="AX51" s="190" t="str">
        <f t="shared" si="211"/>
        <v/>
      </c>
      <c r="AY51" s="190" t="str">
        <f t="shared" si="211"/>
        <v/>
      </c>
      <c r="AZ51" s="190" t="str">
        <f t="shared" si="211"/>
        <v/>
      </c>
      <c r="BA51" s="190" t="str">
        <f t="shared" si="211"/>
        <v/>
      </c>
      <c r="BB51" s="190" t="str">
        <f t="shared" si="211"/>
        <v/>
      </c>
      <c r="BC51" s="190" t="str">
        <f t="shared" si="211"/>
        <v/>
      </c>
      <c r="BD51" s="190" t="str">
        <f t="shared" si="211"/>
        <v/>
      </c>
      <c r="BE51" s="190" t="str">
        <f t="shared" si="211"/>
        <v/>
      </c>
      <c r="BF51" s="190" t="str">
        <f t="shared" si="211"/>
        <v/>
      </c>
      <c r="BG51" s="190" t="str">
        <f t="shared" si="211"/>
        <v/>
      </c>
      <c r="BH51" s="190" t="str">
        <f t="shared" si="211"/>
        <v/>
      </c>
      <c r="BI51" s="190" t="str">
        <f t="shared" si="211"/>
        <v/>
      </c>
      <c r="BJ51" s="190" t="str">
        <f t="shared" si="211"/>
        <v/>
      </c>
      <c r="BK51" s="190" t="str">
        <f t="shared" si="211"/>
        <v/>
      </c>
      <c r="BL51" s="190" t="str">
        <f t="shared" si="211"/>
        <v/>
      </c>
      <c r="BM51" s="190" t="str">
        <f t="shared" si="211"/>
        <v/>
      </c>
      <c r="BN51" s="190" t="str">
        <f t="shared" si="211"/>
        <v/>
      </c>
      <c r="BO51" s="190" t="str">
        <f t="shared" si="211"/>
        <v/>
      </c>
      <c r="BP51" s="190" t="str">
        <f t="shared" si="211"/>
        <v/>
      </c>
      <c r="BQ51" s="190" t="str">
        <f t="shared" si="211"/>
        <v/>
      </c>
      <c r="BR51" s="190" t="str">
        <f t="shared" si="211"/>
        <v/>
      </c>
      <c r="BS51" s="190" t="str">
        <f t="shared" si="211"/>
        <v/>
      </c>
      <c r="BT51" s="190" t="str">
        <f t="shared" si="211"/>
        <v/>
      </c>
      <c r="BU51" s="190" t="str">
        <f t="shared" si="211"/>
        <v/>
      </c>
      <c r="BV51" s="190" t="str">
        <f t="shared" si="211"/>
        <v/>
      </c>
      <c r="BW51" s="190" t="str">
        <f t="shared" si="211"/>
        <v/>
      </c>
      <c r="BX51" s="190" t="str">
        <f t="shared" si="211"/>
        <v/>
      </c>
      <c r="BY51" s="190" t="str">
        <f t="shared" si="211"/>
        <v/>
      </c>
      <c r="BZ51" s="190" t="str">
        <f t="shared" si="211"/>
        <v/>
      </c>
      <c r="CA51" s="190" t="str">
        <f t="shared" si="211"/>
        <v/>
      </c>
      <c r="CB51" s="190" t="str">
        <f t="shared" si="211"/>
        <v/>
      </c>
      <c r="CC51" s="190" t="str">
        <f t="shared" si="211"/>
        <v/>
      </c>
      <c r="CD51" s="190" t="str">
        <f t="shared" si="211"/>
        <v/>
      </c>
      <c r="CE51" s="190" t="str">
        <f t="shared" si="211"/>
        <v/>
      </c>
      <c r="CF51" s="190" t="str">
        <f t="shared" si="211"/>
        <v/>
      </c>
      <c r="CG51" s="190" t="str">
        <f t="shared" si="211"/>
        <v/>
      </c>
      <c r="CH51" s="190" t="str">
        <f t="shared" si="211"/>
        <v/>
      </c>
      <c r="CI51" s="190" t="str">
        <f t="shared" si="211"/>
        <v/>
      </c>
      <c r="CJ51" s="190" t="str">
        <f t="shared" si="211"/>
        <v/>
      </c>
      <c r="CK51" s="190" t="str">
        <f t="shared" si="211"/>
        <v/>
      </c>
      <c r="CL51" s="190" t="str">
        <f t="shared" si="211"/>
        <v/>
      </c>
      <c r="CM51" s="190" t="str">
        <f t="shared" si="211"/>
        <v/>
      </c>
      <c r="CN51" s="190" t="str">
        <f t="shared" si="211"/>
        <v/>
      </c>
      <c r="CO51" s="190" t="str">
        <f t="shared" si="211"/>
        <v/>
      </c>
      <c r="CP51" s="190" t="str">
        <f t="shared" si="211"/>
        <v/>
      </c>
      <c r="CQ51" s="190" t="str">
        <f t="shared" si="211"/>
        <v/>
      </c>
      <c r="CR51" s="190" t="str">
        <f t="shared" si="211"/>
        <v/>
      </c>
      <c r="CS51" s="190" t="str">
        <f t="shared" si="211"/>
        <v/>
      </c>
      <c r="CT51" s="190" t="str">
        <f t="shared" si="211"/>
        <v/>
      </c>
      <c r="CU51" s="190" t="str">
        <f t="shared" si="211"/>
        <v/>
      </c>
      <c r="CV51" s="190" t="str">
        <f t="shared" si="211"/>
        <v/>
      </c>
      <c r="CW51" s="190" t="str">
        <f t="shared" si="211"/>
        <v/>
      </c>
      <c r="CX51" s="190" t="str">
        <f t="shared" si="211"/>
        <v/>
      </c>
      <c r="CY51" s="190" t="str">
        <f t="shared" si="211"/>
        <v/>
      </c>
      <c r="CZ51" s="190" t="str">
        <f t="shared" ref="CZ51:EH51" si="212">IF(ISNONTEXT($AL51),CY51+$AL51,"")</f>
        <v/>
      </c>
      <c r="DA51" s="190" t="str">
        <f t="shared" si="212"/>
        <v/>
      </c>
      <c r="DB51" s="190" t="str">
        <f t="shared" si="212"/>
        <v/>
      </c>
      <c r="DC51" s="190" t="str">
        <f t="shared" si="212"/>
        <v/>
      </c>
      <c r="DD51" s="190" t="str">
        <f t="shared" si="212"/>
        <v/>
      </c>
      <c r="DE51" s="190" t="str">
        <f t="shared" si="212"/>
        <v/>
      </c>
      <c r="DF51" s="190" t="str">
        <f t="shared" si="212"/>
        <v/>
      </c>
      <c r="DG51" s="190" t="str">
        <f t="shared" si="212"/>
        <v/>
      </c>
      <c r="DH51" s="190" t="str">
        <f t="shared" si="212"/>
        <v/>
      </c>
      <c r="DI51" s="190" t="str">
        <f t="shared" si="212"/>
        <v/>
      </c>
      <c r="DJ51" s="190" t="str">
        <f t="shared" si="212"/>
        <v/>
      </c>
      <c r="DK51" s="190" t="str">
        <f t="shared" si="212"/>
        <v/>
      </c>
      <c r="DL51" s="190" t="str">
        <f t="shared" si="212"/>
        <v/>
      </c>
      <c r="DM51" s="190" t="str">
        <f t="shared" si="212"/>
        <v/>
      </c>
      <c r="DN51" s="190" t="str">
        <f t="shared" si="212"/>
        <v/>
      </c>
      <c r="DO51" s="190" t="str">
        <f t="shared" si="212"/>
        <v/>
      </c>
      <c r="DP51" s="190" t="str">
        <f t="shared" si="212"/>
        <v/>
      </c>
      <c r="DQ51" s="190" t="str">
        <f t="shared" si="212"/>
        <v/>
      </c>
      <c r="DR51" s="190" t="str">
        <f t="shared" si="212"/>
        <v/>
      </c>
      <c r="DS51" s="190" t="str">
        <f t="shared" si="212"/>
        <v/>
      </c>
      <c r="DT51" s="190" t="str">
        <f t="shared" si="212"/>
        <v/>
      </c>
      <c r="DU51" s="190" t="str">
        <f t="shared" si="212"/>
        <v/>
      </c>
      <c r="DV51" s="190" t="str">
        <f t="shared" si="212"/>
        <v/>
      </c>
      <c r="DW51" s="190" t="str">
        <f t="shared" si="212"/>
        <v/>
      </c>
      <c r="DX51" s="190" t="str">
        <f t="shared" si="212"/>
        <v/>
      </c>
      <c r="DY51" s="190" t="str">
        <f t="shared" si="212"/>
        <v/>
      </c>
      <c r="DZ51" s="190" t="str">
        <f t="shared" si="212"/>
        <v/>
      </c>
      <c r="EA51" s="190" t="str">
        <f t="shared" si="212"/>
        <v/>
      </c>
      <c r="EB51" s="190" t="str">
        <f t="shared" si="212"/>
        <v/>
      </c>
      <c r="EC51" s="190" t="str">
        <f t="shared" si="212"/>
        <v/>
      </c>
      <c r="ED51" s="190" t="str">
        <f t="shared" si="212"/>
        <v/>
      </c>
      <c r="EE51" s="190" t="str">
        <f t="shared" si="212"/>
        <v/>
      </c>
      <c r="EF51" s="190" t="str">
        <f t="shared" si="212"/>
        <v/>
      </c>
      <c r="EG51" s="190" t="str">
        <f t="shared" si="212"/>
        <v/>
      </c>
      <c r="EH51" s="190" t="str">
        <f t="shared" si="212"/>
        <v/>
      </c>
      <c r="EI51" s="206" t="str">
        <f t="shared" si="19"/>
        <v/>
      </c>
      <c r="EJ51" s="207" t="e">
        <f t="shared" si="20"/>
        <v>#N/A</v>
      </c>
      <c r="EK51" s="207" t="e">
        <f t="shared" si="21"/>
        <v>#N/A</v>
      </c>
      <c r="EL51" s="207" t="e">
        <f t="shared" si="22"/>
        <v>#N/A</v>
      </c>
      <c r="EM51" s="207" t="e">
        <f t="shared" si="23"/>
        <v>#N/A</v>
      </c>
      <c r="EN51" s="207" t="e">
        <f t="shared" si="24"/>
        <v>#N/A</v>
      </c>
      <c r="EO51" s="207" t="e">
        <f t="shared" si="25"/>
        <v>#N/A</v>
      </c>
      <c r="EP51" s="207" t="e">
        <f t="shared" si="26"/>
        <v>#N/A</v>
      </c>
      <c r="EQ51" s="207" t="e">
        <f t="shared" si="27"/>
        <v>#N/A</v>
      </c>
      <c r="ER51" s="207" t="e">
        <f t="shared" si="28"/>
        <v>#N/A</v>
      </c>
      <c r="ES51" s="207" t="e">
        <f t="shared" si="29"/>
        <v>#N/A</v>
      </c>
      <c r="ET51" s="207" t="e">
        <f t="shared" si="30"/>
        <v>#N/A</v>
      </c>
      <c r="EU51" s="207" t="e">
        <f t="shared" si="31"/>
        <v>#N/A</v>
      </c>
      <c r="EV51" s="207" t="e">
        <f t="shared" si="32"/>
        <v>#N/A</v>
      </c>
      <c r="EW51" s="207" t="e">
        <f t="shared" si="33"/>
        <v>#N/A</v>
      </c>
      <c r="EX51" s="207" t="e">
        <f t="shared" si="34"/>
        <v>#N/A</v>
      </c>
      <c r="EY51" s="207" t="e">
        <f t="shared" si="35"/>
        <v>#N/A</v>
      </c>
      <c r="EZ51" s="207" t="e">
        <f t="shared" si="36"/>
        <v>#N/A</v>
      </c>
      <c r="FA51" s="207" t="e">
        <f t="shared" si="37"/>
        <v>#N/A</v>
      </c>
      <c r="FB51" s="207" t="e">
        <f t="shared" si="38"/>
        <v>#N/A</v>
      </c>
      <c r="FC51" s="207" t="e">
        <f t="shared" si="39"/>
        <v>#N/A</v>
      </c>
      <c r="FD51" s="207" t="e">
        <f t="shared" si="40"/>
        <v>#N/A</v>
      </c>
      <c r="FE51" s="207" t="e">
        <f t="shared" si="41"/>
        <v>#N/A</v>
      </c>
      <c r="FF51" s="207" t="e">
        <f t="shared" si="42"/>
        <v>#N/A</v>
      </c>
      <c r="FG51" s="207" t="e">
        <f t="shared" si="43"/>
        <v>#N/A</v>
      </c>
      <c r="FH51" s="207" t="e">
        <f t="shared" si="44"/>
        <v>#N/A</v>
      </c>
      <c r="FI51" s="207" t="e">
        <f t="shared" si="45"/>
        <v>#N/A</v>
      </c>
      <c r="FJ51" s="207" t="e">
        <f t="shared" si="46"/>
        <v>#N/A</v>
      </c>
      <c r="FK51" s="207" t="e">
        <f t="shared" si="47"/>
        <v>#N/A</v>
      </c>
      <c r="FL51" s="207" t="e">
        <f t="shared" si="48"/>
        <v>#N/A</v>
      </c>
      <c r="FM51" s="207" t="e">
        <f t="shared" si="49"/>
        <v>#N/A</v>
      </c>
      <c r="FN51" s="207" t="e">
        <f t="shared" si="50"/>
        <v>#N/A</v>
      </c>
      <c r="FO51" s="207" t="e">
        <f t="shared" si="51"/>
        <v>#N/A</v>
      </c>
      <c r="FP51" s="207" t="e">
        <f t="shared" si="52"/>
        <v>#N/A</v>
      </c>
      <c r="FQ51" s="207" t="e">
        <f t="shared" si="53"/>
        <v>#N/A</v>
      </c>
      <c r="FR51" s="207" t="e">
        <f t="shared" si="54"/>
        <v>#N/A</v>
      </c>
      <c r="FS51" s="207" t="e">
        <f t="shared" si="55"/>
        <v>#N/A</v>
      </c>
      <c r="FT51" s="207" t="e">
        <f t="shared" si="56"/>
        <v>#N/A</v>
      </c>
      <c r="FU51" s="207" t="e">
        <f t="shared" si="57"/>
        <v>#N/A</v>
      </c>
      <c r="FV51" s="207" t="e">
        <f t="shared" si="58"/>
        <v>#N/A</v>
      </c>
      <c r="FW51" s="207" t="e">
        <f t="shared" si="59"/>
        <v>#N/A</v>
      </c>
      <c r="FX51" s="207" t="e">
        <f t="shared" si="60"/>
        <v>#N/A</v>
      </c>
      <c r="FY51" s="207" t="e">
        <f t="shared" si="61"/>
        <v>#N/A</v>
      </c>
      <c r="FZ51" s="207" t="e">
        <f t="shared" si="62"/>
        <v>#N/A</v>
      </c>
      <c r="GA51" s="207" t="e">
        <f t="shared" si="63"/>
        <v>#N/A</v>
      </c>
      <c r="GB51" s="207" t="e">
        <f t="shared" si="64"/>
        <v>#N/A</v>
      </c>
      <c r="GC51" s="207" t="e">
        <f t="shared" si="65"/>
        <v>#N/A</v>
      </c>
      <c r="GD51" s="207" t="e">
        <f t="shared" si="66"/>
        <v>#N/A</v>
      </c>
      <c r="GE51" s="207" t="e">
        <f t="shared" si="67"/>
        <v>#N/A</v>
      </c>
      <c r="GF51" s="207" t="e">
        <f t="shared" si="68"/>
        <v>#N/A</v>
      </c>
      <c r="GG51" s="207" t="e">
        <f t="shared" si="69"/>
        <v>#N/A</v>
      </c>
      <c r="GH51" s="207" t="e">
        <f t="shared" si="70"/>
        <v>#N/A</v>
      </c>
      <c r="GI51" s="207" t="e">
        <f t="shared" si="71"/>
        <v>#N/A</v>
      </c>
      <c r="GJ51" s="207" t="e">
        <f t="shared" si="72"/>
        <v>#N/A</v>
      </c>
      <c r="GK51" s="207" t="e">
        <f t="shared" si="73"/>
        <v>#N/A</v>
      </c>
      <c r="GL51" s="207" t="e">
        <f t="shared" si="74"/>
        <v>#N/A</v>
      </c>
      <c r="GM51" s="207" t="e">
        <f t="shared" si="75"/>
        <v>#N/A</v>
      </c>
      <c r="GN51" s="207" t="e">
        <f t="shared" si="76"/>
        <v>#N/A</v>
      </c>
      <c r="GO51" s="207" t="e">
        <f t="shared" si="77"/>
        <v>#N/A</v>
      </c>
      <c r="GP51" s="207" t="e">
        <f t="shared" si="78"/>
        <v>#N/A</v>
      </c>
      <c r="GQ51" s="207" t="e">
        <f t="shared" si="79"/>
        <v>#N/A</v>
      </c>
      <c r="GR51" s="207" t="e">
        <f t="shared" si="80"/>
        <v>#N/A</v>
      </c>
      <c r="GS51" s="207" t="e">
        <f t="shared" si="81"/>
        <v>#N/A</v>
      </c>
      <c r="GT51" s="207" t="e">
        <f t="shared" si="82"/>
        <v>#N/A</v>
      </c>
      <c r="GU51" s="207" t="e">
        <f t="shared" si="83"/>
        <v>#N/A</v>
      </c>
      <c r="GV51" s="207" t="e">
        <f t="shared" si="84"/>
        <v>#N/A</v>
      </c>
      <c r="GW51" s="207" t="e">
        <f t="shared" si="85"/>
        <v>#N/A</v>
      </c>
      <c r="GX51" s="207" t="e">
        <f t="shared" si="86"/>
        <v>#N/A</v>
      </c>
      <c r="GY51" s="207" t="e">
        <f t="shared" si="87"/>
        <v>#N/A</v>
      </c>
      <c r="GZ51" s="207" t="e">
        <f t="shared" si="88"/>
        <v>#N/A</v>
      </c>
      <c r="HA51" s="207" t="e">
        <f t="shared" si="89"/>
        <v>#N/A</v>
      </c>
      <c r="HB51" s="207" t="e">
        <f t="shared" si="90"/>
        <v>#N/A</v>
      </c>
      <c r="HC51" s="207" t="e">
        <f t="shared" si="91"/>
        <v>#N/A</v>
      </c>
      <c r="HD51" s="207" t="e">
        <f t="shared" si="92"/>
        <v>#N/A</v>
      </c>
      <c r="HE51" s="207" t="e">
        <f t="shared" si="93"/>
        <v>#N/A</v>
      </c>
      <c r="HF51" s="207" t="e">
        <f t="shared" si="94"/>
        <v>#N/A</v>
      </c>
      <c r="HG51" s="207" t="e">
        <f t="shared" si="95"/>
        <v>#N/A</v>
      </c>
      <c r="HH51" s="207" t="e">
        <f t="shared" si="96"/>
        <v>#N/A</v>
      </c>
      <c r="HI51" s="207" t="e">
        <f t="shared" si="97"/>
        <v>#N/A</v>
      </c>
      <c r="HJ51" s="207" t="e">
        <f t="shared" si="98"/>
        <v>#N/A</v>
      </c>
      <c r="HK51" s="207" t="e">
        <f t="shared" si="99"/>
        <v>#N/A</v>
      </c>
      <c r="HL51" s="207" t="e">
        <f t="shared" si="100"/>
        <v>#N/A</v>
      </c>
      <c r="HM51" s="207" t="e">
        <f t="shared" si="101"/>
        <v>#N/A</v>
      </c>
      <c r="HN51" s="207" t="e">
        <f t="shared" si="102"/>
        <v>#N/A</v>
      </c>
      <c r="HO51" s="207" t="e">
        <f t="shared" si="103"/>
        <v>#N/A</v>
      </c>
      <c r="HP51" s="207" t="e">
        <f t="shared" si="104"/>
        <v>#N/A</v>
      </c>
      <c r="HQ51" s="207" t="e">
        <f t="shared" si="105"/>
        <v>#N/A</v>
      </c>
      <c r="HR51" s="207" t="e">
        <f t="shared" si="106"/>
        <v>#N/A</v>
      </c>
      <c r="HS51" s="207" t="e">
        <f t="shared" si="107"/>
        <v>#N/A</v>
      </c>
      <c r="HT51" s="207" t="e">
        <f t="shared" si="108"/>
        <v>#N/A</v>
      </c>
      <c r="HU51" s="207" t="e">
        <f t="shared" si="109"/>
        <v>#N/A</v>
      </c>
      <c r="HV51" s="207" t="e">
        <f t="shared" si="110"/>
        <v>#N/A</v>
      </c>
      <c r="HW51" s="207" t="e">
        <f t="shared" si="111"/>
        <v>#N/A</v>
      </c>
      <c r="HX51" s="207" t="e">
        <f t="shared" si="112"/>
        <v>#N/A</v>
      </c>
      <c r="HY51" s="207" t="e">
        <f t="shared" si="113"/>
        <v>#N/A</v>
      </c>
      <c r="HZ51" s="207" t="e">
        <f t="shared" si="114"/>
        <v>#N/A</v>
      </c>
      <c r="IA51" s="207" t="e">
        <f t="shared" si="115"/>
        <v>#N/A</v>
      </c>
      <c r="IB51" s="207" t="e">
        <f t="shared" si="116"/>
        <v>#N/A</v>
      </c>
      <c r="IC51" s="207" t="e">
        <f t="shared" si="117"/>
        <v>#N/A</v>
      </c>
      <c r="ID51" s="207" t="e">
        <f t="shared" si="118"/>
        <v>#N/A</v>
      </c>
      <c r="IE51" s="207" t="e">
        <f t="shared" si="119"/>
        <v>#N/A</v>
      </c>
      <c r="IF51" s="207" t="e">
        <f t="shared" si="120"/>
        <v>#N/A</v>
      </c>
    </row>
    <row r="52" spans="1:240" hidden="1" x14ac:dyDescent="0.25">
      <c r="A52" s="22">
        <v>49</v>
      </c>
      <c r="B52" s="144"/>
      <c r="C52" s="135"/>
      <c r="D52" s="110" t="str">
        <f t="shared" si="10"/>
        <v/>
      </c>
      <c r="E52" s="124"/>
      <c r="F52" s="110" t="str">
        <f t="shared" si="11"/>
        <v/>
      </c>
      <c r="G52" s="135"/>
      <c r="H52" s="145"/>
      <c r="I52" s="119" t="str">
        <f t="shared" si="12"/>
        <v/>
      </c>
      <c r="J52" s="23" t="str">
        <f t="shared" si="13"/>
        <v/>
      </c>
      <c r="K52" s="24" t="str">
        <f t="shared" si="14"/>
        <v/>
      </c>
      <c r="L52" s="25" t="str">
        <f>IF(J52="","",IF(OR($J52&lt;Skew!$B$1,$J52=Skew!$B$1),IF($J52&gt;Skew!$C$1,Skew!$A$1,IF($J52&gt;Skew!$C$2,Skew!$A$2,IF($J52&gt;Skew!$C$3,Skew!$A$3,IF($J52&gt;Skew!$C$4,Skew!$A$4,IF($J52&gt;Skew!$C$5,Skew!$A$5,IF($J52&gt;Skew!$C$6,Skew!$A$6,IF($J52&gt;Skew!$C$7,Skew!$A$7,IF($J52&gt;Skew!$C$8,Skew!$A$8,IF($J52&gt;Skew!$C$9,Skew!$A$9,IF($J52&gt;Skew!$C$10,Skew!$A$10,IF($J52&gt;Skew!$C$11,Skew!$A$11,IF($J52&gt;Skew!$C$12,Skew!$A$12,IF($J52&gt;Skew!$C$13,Skew!$A$13,IF($J52&gt;Skew!$C$14,Skew!$A$14,Skew!$A$15)
)))))))))))))))</f>
        <v/>
      </c>
      <c r="M52" s="24" t="str">
        <f>IF(J52="","",MATCH(L52,Skew!$A$1:$A$15,0))</f>
        <v/>
      </c>
      <c r="N52" s="24" t="str">
        <f t="shared" si="0"/>
        <v/>
      </c>
      <c r="O52" s="26"/>
      <c r="P52" s="24" t="str">
        <f>IF(OR(J52="",O52=""),"",MATCH(O52,Confidence!$A$1:$A$10,0))</f>
        <v/>
      </c>
      <c r="Q52" s="27" t="str">
        <f t="shared" si="1"/>
        <v/>
      </c>
      <c r="R52" s="27" t="str">
        <f t="shared" si="2"/>
        <v/>
      </c>
      <c r="S52" s="24"/>
      <c r="T52" s="111" t="str">
        <f t="shared" si="3"/>
        <v/>
      </c>
      <c r="U52" s="111" t="str">
        <f t="shared" si="4"/>
        <v/>
      </c>
      <c r="V52" s="39" t="str">
        <f t="shared" si="5"/>
        <v/>
      </c>
      <c r="W52" s="124"/>
      <c r="X52" s="218" t="str">
        <f>IF(AND(D52&gt;0,E52&gt;0,F52&gt;0,Q52&gt;0,R52&gt;0,W52&gt;0,NOT(O52="")),ABS(VLOOKUP($W$1,VLookups!$A$28:$B$29,2,FALSE)-_xlfn.BETA.DIST(W52,IF(K52="L",R52,Q52),IF(K52="L",Q52,R52),TRUE,D52,F52)),"")</f>
        <v/>
      </c>
      <c r="Y52" s="121" t="str">
        <f>IF(OR($Q52="",$R52=""),"",_xlfn.BETA.INV(ABS(VLOOKUP($W$1,VLookups!$A$28:$B$29,2,FALSE)-Y$3),IF($K52="L",$R52,$Q52),IF($K52="L",$Q52,$R52),$D52,$F52))</f>
        <v/>
      </c>
      <c r="Z52" s="122" t="str">
        <f>IF(OR($Q52="",$R52=""),"",_xlfn.BETA.INV(ABS(VLOOKUP($W$1,VLookups!$A$28:$B$29,2,FALSE)-Z$3),IF($K52="L",$R52,$Q52),IF($K52="L",$Q52,$R52),$D52,$F52))</f>
        <v/>
      </c>
      <c r="AA52" s="121" t="str">
        <f>IF(OR($Q52="",$R52=""),"",_xlfn.BETA.INV(ABS(VLOOKUP($W$1,VLookups!$A$28:$B$29,2,FALSE)-AA$3),IF($K52="L",$R52,$Q52),IF($K52="L",$Q52,$R52),$D52,$F52))</f>
        <v/>
      </c>
      <c r="AB52" s="122" t="str">
        <f>IF(OR($Q52="",$R52=""),"",_xlfn.BETA.INV(ABS(VLOOKUP($W$1,VLookups!$A$28:$B$29,2,FALSE)-AB$3),IF($K52="L",$R52,$Q52),IF($K52="L",$Q52,$R52),$D52,$F52))</f>
        <v/>
      </c>
      <c r="AC52" s="121" t="str">
        <f>IF(OR($Q52="",$R52=""),"",_xlfn.BETA.INV(ABS(VLOOKUP($W$1,VLookups!$A$28:$B$29,2,FALSE)-AC$3),IF($K52="L",$R52,$Q52),IF($K52="L",$Q52,$R52),$D52,$F52))</f>
        <v/>
      </c>
      <c r="AD52" s="122" t="str">
        <f>IF(OR($Q52="",$R52=""),"",_xlfn.BETA.INV(ABS(VLOOKUP($W$1,VLookups!$A$28:$B$29,2,FALSE)-AD$3),IF($K52="L",$R52,$Q52),IF($K52="L",$Q52,$R52),$D52,$F52))</f>
        <v/>
      </c>
      <c r="AE52" s="121" t="str">
        <f>IF(OR($Q52="",$R52=""),"",_xlfn.BETA.INV(ABS(VLOOKUP($W$1,VLookups!$A$28:$B$29,2,FALSE)-AE$3),IF($K52="L",$R52,$Q52),IF($K52="L",$Q52,$R52),$D52,$F52))</f>
        <v/>
      </c>
      <c r="AF52" s="122" t="str">
        <f>IF(OR($Q52="",$R52=""),"",_xlfn.BETA.INV(ABS(VLOOKUP($W$1,VLookups!$A$28:$B$29,2,FALSE)-AF$3),IF($K52="L",$R52,$Q52),IF($K52="L",$Q52,$R52),$D52,$F52))</f>
        <v/>
      </c>
      <c r="AG52" s="121" t="str">
        <f>IF(OR($Q52="",$R52=""),"",_xlfn.BETA.INV(ABS(VLOOKUP($W$1,VLookups!$A$28:$B$29,2,FALSE)-AG$3),IF($K52="L",$R52,$Q52),IF($K52="L",$Q52,$R52),$D52,$F52))</f>
        <v/>
      </c>
      <c r="AH52" s="122" t="str">
        <f>IF(OR($Q52="",$R52=""),"",_xlfn.BETA.INV(ABS(VLOOKUP($W$1,VLookups!$A$28:$B$29,2,FALSE)-AH$3),IF($K52="L",$R52,$Q52),IF($K52="L",$Q52,$R52),$D52,$F52))</f>
        <v/>
      </c>
      <c r="AI52" s="121" t="str">
        <f>IF(OR($Q52="",$R52=""),"",_xlfn.BETA.INV(ABS(VLOOKUP($W$1,VLookups!$A$28:$B$29,2,FALSE)-AI$3),IF($K52="L",$R52,$Q52),IF($K52="L",$Q52,$R52),$D52,$F52))</f>
        <v/>
      </c>
      <c r="AJ52" s="122" t="str">
        <f>IF(OR($Q52="",$R52=""),"",_xlfn.BETA.INV(ABS(VLOOKUP($W$1,VLookups!$A$28:$B$29,2,FALSE)-AJ$3),IF($K52="L",$R52,$Q52),IF($K52="L",$Q52,$R52),$D52,$F52))</f>
        <v/>
      </c>
      <c r="AK52" s="17"/>
      <c r="AL52" s="208" t="str">
        <f t="shared" si="15"/>
        <v/>
      </c>
      <c r="AM52" s="206" t="str">
        <f t="shared" si="16"/>
        <v/>
      </c>
      <c r="AN52" s="190" t="str">
        <f t="shared" ref="AN52:CY52" si="213">IF(ISNONTEXT($AL52),AM52+$AL52,"")</f>
        <v/>
      </c>
      <c r="AO52" s="190" t="str">
        <f t="shared" si="213"/>
        <v/>
      </c>
      <c r="AP52" s="190" t="str">
        <f t="shared" si="213"/>
        <v/>
      </c>
      <c r="AQ52" s="190" t="str">
        <f t="shared" si="213"/>
        <v/>
      </c>
      <c r="AR52" s="190" t="str">
        <f t="shared" si="213"/>
        <v/>
      </c>
      <c r="AS52" s="190" t="str">
        <f t="shared" si="213"/>
        <v/>
      </c>
      <c r="AT52" s="190" t="str">
        <f t="shared" si="213"/>
        <v/>
      </c>
      <c r="AU52" s="190" t="str">
        <f t="shared" si="213"/>
        <v/>
      </c>
      <c r="AV52" s="190" t="str">
        <f t="shared" si="213"/>
        <v/>
      </c>
      <c r="AW52" s="190" t="str">
        <f t="shared" si="213"/>
        <v/>
      </c>
      <c r="AX52" s="190" t="str">
        <f t="shared" si="213"/>
        <v/>
      </c>
      <c r="AY52" s="190" t="str">
        <f t="shared" si="213"/>
        <v/>
      </c>
      <c r="AZ52" s="190" t="str">
        <f t="shared" si="213"/>
        <v/>
      </c>
      <c r="BA52" s="190" t="str">
        <f t="shared" si="213"/>
        <v/>
      </c>
      <c r="BB52" s="190" t="str">
        <f t="shared" si="213"/>
        <v/>
      </c>
      <c r="BC52" s="190" t="str">
        <f t="shared" si="213"/>
        <v/>
      </c>
      <c r="BD52" s="190" t="str">
        <f t="shared" si="213"/>
        <v/>
      </c>
      <c r="BE52" s="190" t="str">
        <f t="shared" si="213"/>
        <v/>
      </c>
      <c r="BF52" s="190" t="str">
        <f t="shared" si="213"/>
        <v/>
      </c>
      <c r="BG52" s="190" t="str">
        <f t="shared" si="213"/>
        <v/>
      </c>
      <c r="BH52" s="190" t="str">
        <f t="shared" si="213"/>
        <v/>
      </c>
      <c r="BI52" s="190" t="str">
        <f t="shared" si="213"/>
        <v/>
      </c>
      <c r="BJ52" s="190" t="str">
        <f t="shared" si="213"/>
        <v/>
      </c>
      <c r="BK52" s="190" t="str">
        <f t="shared" si="213"/>
        <v/>
      </c>
      <c r="BL52" s="190" t="str">
        <f t="shared" si="213"/>
        <v/>
      </c>
      <c r="BM52" s="190" t="str">
        <f t="shared" si="213"/>
        <v/>
      </c>
      <c r="BN52" s="190" t="str">
        <f t="shared" si="213"/>
        <v/>
      </c>
      <c r="BO52" s="190" t="str">
        <f t="shared" si="213"/>
        <v/>
      </c>
      <c r="BP52" s="190" t="str">
        <f t="shared" si="213"/>
        <v/>
      </c>
      <c r="BQ52" s="190" t="str">
        <f t="shared" si="213"/>
        <v/>
      </c>
      <c r="BR52" s="190" t="str">
        <f t="shared" si="213"/>
        <v/>
      </c>
      <c r="BS52" s="190" t="str">
        <f t="shared" si="213"/>
        <v/>
      </c>
      <c r="BT52" s="190" t="str">
        <f t="shared" si="213"/>
        <v/>
      </c>
      <c r="BU52" s="190" t="str">
        <f t="shared" si="213"/>
        <v/>
      </c>
      <c r="BV52" s="190" t="str">
        <f t="shared" si="213"/>
        <v/>
      </c>
      <c r="BW52" s="190" t="str">
        <f t="shared" si="213"/>
        <v/>
      </c>
      <c r="BX52" s="190" t="str">
        <f t="shared" si="213"/>
        <v/>
      </c>
      <c r="BY52" s="190" t="str">
        <f t="shared" si="213"/>
        <v/>
      </c>
      <c r="BZ52" s="190" t="str">
        <f t="shared" si="213"/>
        <v/>
      </c>
      <c r="CA52" s="190" t="str">
        <f t="shared" si="213"/>
        <v/>
      </c>
      <c r="CB52" s="190" t="str">
        <f t="shared" si="213"/>
        <v/>
      </c>
      <c r="CC52" s="190" t="str">
        <f t="shared" si="213"/>
        <v/>
      </c>
      <c r="CD52" s="190" t="str">
        <f t="shared" si="213"/>
        <v/>
      </c>
      <c r="CE52" s="190" t="str">
        <f t="shared" si="213"/>
        <v/>
      </c>
      <c r="CF52" s="190" t="str">
        <f t="shared" si="213"/>
        <v/>
      </c>
      <c r="CG52" s="190" t="str">
        <f t="shared" si="213"/>
        <v/>
      </c>
      <c r="CH52" s="190" t="str">
        <f t="shared" si="213"/>
        <v/>
      </c>
      <c r="CI52" s="190" t="str">
        <f t="shared" si="213"/>
        <v/>
      </c>
      <c r="CJ52" s="190" t="str">
        <f t="shared" si="213"/>
        <v/>
      </c>
      <c r="CK52" s="190" t="str">
        <f t="shared" si="213"/>
        <v/>
      </c>
      <c r="CL52" s="190" t="str">
        <f t="shared" si="213"/>
        <v/>
      </c>
      <c r="CM52" s="190" t="str">
        <f t="shared" si="213"/>
        <v/>
      </c>
      <c r="CN52" s="190" t="str">
        <f t="shared" si="213"/>
        <v/>
      </c>
      <c r="CO52" s="190" t="str">
        <f t="shared" si="213"/>
        <v/>
      </c>
      <c r="CP52" s="190" t="str">
        <f t="shared" si="213"/>
        <v/>
      </c>
      <c r="CQ52" s="190" t="str">
        <f t="shared" si="213"/>
        <v/>
      </c>
      <c r="CR52" s="190" t="str">
        <f t="shared" si="213"/>
        <v/>
      </c>
      <c r="CS52" s="190" t="str">
        <f t="shared" si="213"/>
        <v/>
      </c>
      <c r="CT52" s="190" t="str">
        <f t="shared" si="213"/>
        <v/>
      </c>
      <c r="CU52" s="190" t="str">
        <f t="shared" si="213"/>
        <v/>
      </c>
      <c r="CV52" s="190" t="str">
        <f t="shared" si="213"/>
        <v/>
      </c>
      <c r="CW52" s="190" t="str">
        <f t="shared" si="213"/>
        <v/>
      </c>
      <c r="CX52" s="190" t="str">
        <f t="shared" si="213"/>
        <v/>
      </c>
      <c r="CY52" s="190" t="str">
        <f t="shared" si="213"/>
        <v/>
      </c>
      <c r="CZ52" s="190" t="str">
        <f t="shared" ref="CZ52:EH52" si="214">IF(ISNONTEXT($AL52),CY52+$AL52,"")</f>
        <v/>
      </c>
      <c r="DA52" s="190" t="str">
        <f t="shared" si="214"/>
        <v/>
      </c>
      <c r="DB52" s="190" t="str">
        <f t="shared" si="214"/>
        <v/>
      </c>
      <c r="DC52" s="190" t="str">
        <f t="shared" si="214"/>
        <v/>
      </c>
      <c r="DD52" s="190" t="str">
        <f t="shared" si="214"/>
        <v/>
      </c>
      <c r="DE52" s="190" t="str">
        <f t="shared" si="214"/>
        <v/>
      </c>
      <c r="DF52" s="190" t="str">
        <f t="shared" si="214"/>
        <v/>
      </c>
      <c r="DG52" s="190" t="str">
        <f t="shared" si="214"/>
        <v/>
      </c>
      <c r="DH52" s="190" t="str">
        <f t="shared" si="214"/>
        <v/>
      </c>
      <c r="DI52" s="190" t="str">
        <f t="shared" si="214"/>
        <v/>
      </c>
      <c r="DJ52" s="190" t="str">
        <f t="shared" si="214"/>
        <v/>
      </c>
      <c r="DK52" s="190" t="str">
        <f t="shared" si="214"/>
        <v/>
      </c>
      <c r="DL52" s="190" t="str">
        <f t="shared" si="214"/>
        <v/>
      </c>
      <c r="DM52" s="190" t="str">
        <f t="shared" si="214"/>
        <v/>
      </c>
      <c r="DN52" s="190" t="str">
        <f t="shared" si="214"/>
        <v/>
      </c>
      <c r="DO52" s="190" t="str">
        <f t="shared" si="214"/>
        <v/>
      </c>
      <c r="DP52" s="190" t="str">
        <f t="shared" si="214"/>
        <v/>
      </c>
      <c r="DQ52" s="190" t="str">
        <f t="shared" si="214"/>
        <v/>
      </c>
      <c r="DR52" s="190" t="str">
        <f t="shared" si="214"/>
        <v/>
      </c>
      <c r="DS52" s="190" t="str">
        <f t="shared" si="214"/>
        <v/>
      </c>
      <c r="DT52" s="190" t="str">
        <f t="shared" si="214"/>
        <v/>
      </c>
      <c r="DU52" s="190" t="str">
        <f t="shared" si="214"/>
        <v/>
      </c>
      <c r="DV52" s="190" t="str">
        <f t="shared" si="214"/>
        <v/>
      </c>
      <c r="DW52" s="190" t="str">
        <f t="shared" si="214"/>
        <v/>
      </c>
      <c r="DX52" s="190" t="str">
        <f t="shared" si="214"/>
        <v/>
      </c>
      <c r="DY52" s="190" t="str">
        <f t="shared" si="214"/>
        <v/>
      </c>
      <c r="DZ52" s="190" t="str">
        <f t="shared" si="214"/>
        <v/>
      </c>
      <c r="EA52" s="190" t="str">
        <f t="shared" si="214"/>
        <v/>
      </c>
      <c r="EB52" s="190" t="str">
        <f t="shared" si="214"/>
        <v/>
      </c>
      <c r="EC52" s="190" t="str">
        <f t="shared" si="214"/>
        <v/>
      </c>
      <c r="ED52" s="190" t="str">
        <f t="shared" si="214"/>
        <v/>
      </c>
      <c r="EE52" s="190" t="str">
        <f t="shared" si="214"/>
        <v/>
      </c>
      <c r="EF52" s="190" t="str">
        <f t="shared" si="214"/>
        <v/>
      </c>
      <c r="EG52" s="190" t="str">
        <f t="shared" si="214"/>
        <v/>
      </c>
      <c r="EH52" s="190" t="str">
        <f t="shared" si="214"/>
        <v/>
      </c>
      <c r="EI52" s="206" t="str">
        <f t="shared" si="19"/>
        <v/>
      </c>
      <c r="EJ52" s="207" t="e">
        <f t="shared" si="20"/>
        <v>#N/A</v>
      </c>
      <c r="EK52" s="207" t="e">
        <f t="shared" si="21"/>
        <v>#N/A</v>
      </c>
      <c r="EL52" s="207" t="e">
        <f t="shared" si="22"/>
        <v>#N/A</v>
      </c>
      <c r="EM52" s="207" t="e">
        <f t="shared" si="23"/>
        <v>#N/A</v>
      </c>
      <c r="EN52" s="207" t="e">
        <f t="shared" si="24"/>
        <v>#N/A</v>
      </c>
      <c r="EO52" s="207" t="e">
        <f t="shared" si="25"/>
        <v>#N/A</v>
      </c>
      <c r="EP52" s="207" t="e">
        <f t="shared" si="26"/>
        <v>#N/A</v>
      </c>
      <c r="EQ52" s="207" t="e">
        <f t="shared" si="27"/>
        <v>#N/A</v>
      </c>
      <c r="ER52" s="207" t="e">
        <f t="shared" si="28"/>
        <v>#N/A</v>
      </c>
      <c r="ES52" s="207" t="e">
        <f t="shared" si="29"/>
        <v>#N/A</v>
      </c>
      <c r="ET52" s="207" t="e">
        <f t="shared" si="30"/>
        <v>#N/A</v>
      </c>
      <c r="EU52" s="207" t="e">
        <f t="shared" si="31"/>
        <v>#N/A</v>
      </c>
      <c r="EV52" s="207" t="e">
        <f t="shared" si="32"/>
        <v>#N/A</v>
      </c>
      <c r="EW52" s="207" t="e">
        <f t="shared" si="33"/>
        <v>#N/A</v>
      </c>
      <c r="EX52" s="207" t="e">
        <f t="shared" si="34"/>
        <v>#N/A</v>
      </c>
      <c r="EY52" s="207" t="e">
        <f t="shared" si="35"/>
        <v>#N/A</v>
      </c>
      <c r="EZ52" s="207" t="e">
        <f t="shared" si="36"/>
        <v>#N/A</v>
      </c>
      <c r="FA52" s="207" t="e">
        <f t="shared" si="37"/>
        <v>#N/A</v>
      </c>
      <c r="FB52" s="207" t="e">
        <f t="shared" si="38"/>
        <v>#N/A</v>
      </c>
      <c r="FC52" s="207" t="e">
        <f t="shared" si="39"/>
        <v>#N/A</v>
      </c>
      <c r="FD52" s="207" t="e">
        <f t="shared" si="40"/>
        <v>#N/A</v>
      </c>
      <c r="FE52" s="207" t="e">
        <f t="shared" si="41"/>
        <v>#N/A</v>
      </c>
      <c r="FF52" s="207" t="e">
        <f t="shared" si="42"/>
        <v>#N/A</v>
      </c>
      <c r="FG52" s="207" t="e">
        <f t="shared" si="43"/>
        <v>#N/A</v>
      </c>
      <c r="FH52" s="207" t="e">
        <f t="shared" si="44"/>
        <v>#N/A</v>
      </c>
      <c r="FI52" s="207" t="e">
        <f t="shared" si="45"/>
        <v>#N/A</v>
      </c>
      <c r="FJ52" s="207" t="e">
        <f t="shared" si="46"/>
        <v>#N/A</v>
      </c>
      <c r="FK52" s="207" t="e">
        <f t="shared" si="47"/>
        <v>#N/A</v>
      </c>
      <c r="FL52" s="207" t="e">
        <f t="shared" si="48"/>
        <v>#N/A</v>
      </c>
      <c r="FM52" s="207" t="e">
        <f t="shared" si="49"/>
        <v>#N/A</v>
      </c>
      <c r="FN52" s="207" t="e">
        <f t="shared" si="50"/>
        <v>#N/A</v>
      </c>
      <c r="FO52" s="207" t="e">
        <f t="shared" si="51"/>
        <v>#N/A</v>
      </c>
      <c r="FP52" s="207" t="e">
        <f t="shared" si="52"/>
        <v>#N/A</v>
      </c>
      <c r="FQ52" s="207" t="e">
        <f t="shared" si="53"/>
        <v>#N/A</v>
      </c>
      <c r="FR52" s="207" t="e">
        <f t="shared" si="54"/>
        <v>#N/A</v>
      </c>
      <c r="FS52" s="207" t="e">
        <f t="shared" si="55"/>
        <v>#N/A</v>
      </c>
      <c r="FT52" s="207" t="e">
        <f t="shared" si="56"/>
        <v>#N/A</v>
      </c>
      <c r="FU52" s="207" t="e">
        <f t="shared" si="57"/>
        <v>#N/A</v>
      </c>
      <c r="FV52" s="207" t="e">
        <f t="shared" si="58"/>
        <v>#N/A</v>
      </c>
      <c r="FW52" s="207" t="e">
        <f t="shared" si="59"/>
        <v>#N/A</v>
      </c>
      <c r="FX52" s="207" t="e">
        <f t="shared" si="60"/>
        <v>#N/A</v>
      </c>
      <c r="FY52" s="207" t="e">
        <f t="shared" si="61"/>
        <v>#N/A</v>
      </c>
      <c r="FZ52" s="207" t="e">
        <f t="shared" si="62"/>
        <v>#N/A</v>
      </c>
      <c r="GA52" s="207" t="e">
        <f t="shared" si="63"/>
        <v>#N/A</v>
      </c>
      <c r="GB52" s="207" t="e">
        <f t="shared" si="64"/>
        <v>#N/A</v>
      </c>
      <c r="GC52" s="207" t="e">
        <f t="shared" si="65"/>
        <v>#N/A</v>
      </c>
      <c r="GD52" s="207" t="e">
        <f t="shared" si="66"/>
        <v>#N/A</v>
      </c>
      <c r="GE52" s="207" t="e">
        <f t="shared" si="67"/>
        <v>#N/A</v>
      </c>
      <c r="GF52" s="207" t="e">
        <f t="shared" si="68"/>
        <v>#N/A</v>
      </c>
      <c r="GG52" s="207" t="e">
        <f t="shared" si="69"/>
        <v>#N/A</v>
      </c>
      <c r="GH52" s="207" t="e">
        <f t="shared" si="70"/>
        <v>#N/A</v>
      </c>
      <c r="GI52" s="207" t="e">
        <f t="shared" si="71"/>
        <v>#N/A</v>
      </c>
      <c r="GJ52" s="207" t="e">
        <f t="shared" si="72"/>
        <v>#N/A</v>
      </c>
      <c r="GK52" s="207" t="e">
        <f t="shared" si="73"/>
        <v>#N/A</v>
      </c>
      <c r="GL52" s="207" t="e">
        <f t="shared" si="74"/>
        <v>#N/A</v>
      </c>
      <c r="GM52" s="207" t="e">
        <f t="shared" si="75"/>
        <v>#N/A</v>
      </c>
      <c r="GN52" s="207" t="e">
        <f t="shared" si="76"/>
        <v>#N/A</v>
      </c>
      <c r="GO52" s="207" t="e">
        <f t="shared" si="77"/>
        <v>#N/A</v>
      </c>
      <c r="GP52" s="207" t="e">
        <f t="shared" si="78"/>
        <v>#N/A</v>
      </c>
      <c r="GQ52" s="207" t="e">
        <f t="shared" si="79"/>
        <v>#N/A</v>
      </c>
      <c r="GR52" s="207" t="e">
        <f t="shared" si="80"/>
        <v>#N/A</v>
      </c>
      <c r="GS52" s="207" t="e">
        <f t="shared" si="81"/>
        <v>#N/A</v>
      </c>
      <c r="GT52" s="207" t="e">
        <f t="shared" si="82"/>
        <v>#N/A</v>
      </c>
      <c r="GU52" s="207" t="e">
        <f t="shared" si="83"/>
        <v>#N/A</v>
      </c>
      <c r="GV52" s="207" t="e">
        <f t="shared" si="84"/>
        <v>#N/A</v>
      </c>
      <c r="GW52" s="207" t="e">
        <f t="shared" si="85"/>
        <v>#N/A</v>
      </c>
      <c r="GX52" s="207" t="e">
        <f t="shared" si="86"/>
        <v>#N/A</v>
      </c>
      <c r="GY52" s="207" t="e">
        <f t="shared" si="87"/>
        <v>#N/A</v>
      </c>
      <c r="GZ52" s="207" t="e">
        <f t="shared" si="88"/>
        <v>#N/A</v>
      </c>
      <c r="HA52" s="207" t="e">
        <f t="shared" si="89"/>
        <v>#N/A</v>
      </c>
      <c r="HB52" s="207" t="e">
        <f t="shared" si="90"/>
        <v>#N/A</v>
      </c>
      <c r="HC52" s="207" t="e">
        <f t="shared" si="91"/>
        <v>#N/A</v>
      </c>
      <c r="HD52" s="207" t="e">
        <f t="shared" si="92"/>
        <v>#N/A</v>
      </c>
      <c r="HE52" s="207" t="e">
        <f t="shared" si="93"/>
        <v>#N/A</v>
      </c>
      <c r="HF52" s="207" t="e">
        <f t="shared" si="94"/>
        <v>#N/A</v>
      </c>
      <c r="HG52" s="207" t="e">
        <f t="shared" si="95"/>
        <v>#N/A</v>
      </c>
      <c r="HH52" s="207" t="e">
        <f t="shared" si="96"/>
        <v>#N/A</v>
      </c>
      <c r="HI52" s="207" t="e">
        <f t="shared" si="97"/>
        <v>#N/A</v>
      </c>
      <c r="HJ52" s="207" t="e">
        <f t="shared" si="98"/>
        <v>#N/A</v>
      </c>
      <c r="HK52" s="207" t="e">
        <f t="shared" si="99"/>
        <v>#N/A</v>
      </c>
      <c r="HL52" s="207" t="e">
        <f t="shared" si="100"/>
        <v>#N/A</v>
      </c>
      <c r="HM52" s="207" t="e">
        <f t="shared" si="101"/>
        <v>#N/A</v>
      </c>
      <c r="HN52" s="207" t="e">
        <f t="shared" si="102"/>
        <v>#N/A</v>
      </c>
      <c r="HO52" s="207" t="e">
        <f t="shared" si="103"/>
        <v>#N/A</v>
      </c>
      <c r="HP52" s="207" t="e">
        <f t="shared" si="104"/>
        <v>#N/A</v>
      </c>
      <c r="HQ52" s="207" t="e">
        <f t="shared" si="105"/>
        <v>#N/A</v>
      </c>
      <c r="HR52" s="207" t="e">
        <f t="shared" si="106"/>
        <v>#N/A</v>
      </c>
      <c r="HS52" s="207" t="e">
        <f t="shared" si="107"/>
        <v>#N/A</v>
      </c>
      <c r="HT52" s="207" t="e">
        <f t="shared" si="108"/>
        <v>#N/A</v>
      </c>
      <c r="HU52" s="207" t="e">
        <f t="shared" si="109"/>
        <v>#N/A</v>
      </c>
      <c r="HV52" s="207" t="e">
        <f t="shared" si="110"/>
        <v>#N/A</v>
      </c>
      <c r="HW52" s="207" t="e">
        <f t="shared" si="111"/>
        <v>#N/A</v>
      </c>
      <c r="HX52" s="207" t="e">
        <f t="shared" si="112"/>
        <v>#N/A</v>
      </c>
      <c r="HY52" s="207" t="e">
        <f t="shared" si="113"/>
        <v>#N/A</v>
      </c>
      <c r="HZ52" s="207" t="e">
        <f t="shared" si="114"/>
        <v>#N/A</v>
      </c>
      <c r="IA52" s="207" t="e">
        <f t="shared" si="115"/>
        <v>#N/A</v>
      </c>
      <c r="IB52" s="207" t="e">
        <f t="shared" si="116"/>
        <v>#N/A</v>
      </c>
      <c r="IC52" s="207" t="e">
        <f t="shared" si="117"/>
        <v>#N/A</v>
      </c>
      <c r="ID52" s="207" t="e">
        <f t="shared" si="118"/>
        <v>#N/A</v>
      </c>
      <c r="IE52" s="207" t="e">
        <f t="shared" si="119"/>
        <v>#N/A</v>
      </c>
      <c r="IF52" s="207" t="e">
        <f t="shared" si="120"/>
        <v>#N/A</v>
      </c>
    </row>
    <row r="53" spans="1:240" hidden="1" x14ac:dyDescent="0.25">
      <c r="A53" s="22">
        <v>50</v>
      </c>
      <c r="B53" s="144"/>
      <c r="C53" s="135"/>
      <c r="D53" s="110" t="str">
        <f t="shared" si="10"/>
        <v/>
      </c>
      <c r="E53" s="124"/>
      <c r="F53" s="110" t="str">
        <f t="shared" si="11"/>
        <v/>
      </c>
      <c r="G53" s="135"/>
      <c r="H53" s="145"/>
      <c r="I53" s="119" t="str">
        <f t="shared" si="12"/>
        <v/>
      </c>
      <c r="J53" s="23" t="str">
        <f t="shared" si="13"/>
        <v/>
      </c>
      <c r="K53" s="24" t="str">
        <f t="shared" si="14"/>
        <v/>
      </c>
      <c r="L53" s="25" t="str">
        <f>IF(J53="","",IF(OR($J53&lt;Skew!$B$1,$J53=Skew!$B$1),IF($J53&gt;Skew!$C$1,Skew!$A$1,IF($J53&gt;Skew!$C$2,Skew!$A$2,IF($J53&gt;Skew!$C$3,Skew!$A$3,IF($J53&gt;Skew!$C$4,Skew!$A$4,IF($J53&gt;Skew!$C$5,Skew!$A$5,IF($J53&gt;Skew!$C$6,Skew!$A$6,IF($J53&gt;Skew!$C$7,Skew!$A$7,IF($J53&gt;Skew!$C$8,Skew!$A$8,IF($J53&gt;Skew!$C$9,Skew!$A$9,IF($J53&gt;Skew!$C$10,Skew!$A$10,IF($J53&gt;Skew!$C$11,Skew!$A$11,IF($J53&gt;Skew!$C$12,Skew!$A$12,IF($J53&gt;Skew!$C$13,Skew!$A$13,IF($J53&gt;Skew!$C$14,Skew!$A$14,Skew!$A$15)
)))))))))))))))</f>
        <v/>
      </c>
      <c r="M53" s="24" t="str">
        <f>IF(J53="","",MATCH(L53,Skew!$A$1:$A$15,0))</f>
        <v/>
      </c>
      <c r="N53" s="24" t="str">
        <f t="shared" si="0"/>
        <v/>
      </c>
      <c r="O53" s="26"/>
      <c r="P53" s="24" t="str">
        <f>IF(OR(J53="",O53=""),"",MATCH(O53,Confidence!$A$1:$A$10,0))</f>
        <v/>
      </c>
      <c r="Q53" s="27" t="str">
        <f t="shared" si="1"/>
        <v/>
      </c>
      <c r="R53" s="27" t="str">
        <f t="shared" si="2"/>
        <v/>
      </c>
      <c r="S53" s="24"/>
      <c r="T53" s="111" t="str">
        <f t="shared" si="3"/>
        <v/>
      </c>
      <c r="U53" s="111" t="str">
        <f t="shared" si="4"/>
        <v/>
      </c>
      <c r="V53" s="39" t="str">
        <f t="shared" si="5"/>
        <v/>
      </c>
      <c r="W53" s="124"/>
      <c r="X53" s="218" t="str">
        <f>IF(AND(D53&gt;0,E53&gt;0,F53&gt;0,Q53&gt;0,R53&gt;0,W53&gt;0,NOT(O53="")),ABS(VLOOKUP($W$1,VLookups!$A$28:$B$29,2,FALSE)-_xlfn.BETA.DIST(W53,IF(K53="L",R53,Q53),IF(K53="L",Q53,R53),TRUE,D53,F53)),"")</f>
        <v/>
      </c>
      <c r="Y53" s="121" t="str">
        <f>IF(OR($Q53="",$R53=""),"",_xlfn.BETA.INV(ABS(VLOOKUP($W$1,VLookups!$A$28:$B$29,2,FALSE)-Y$3),IF($K53="L",$R53,$Q53),IF($K53="L",$Q53,$R53),$D53,$F53))</f>
        <v/>
      </c>
      <c r="Z53" s="122" t="str">
        <f>IF(OR($Q53="",$R53=""),"",_xlfn.BETA.INV(ABS(VLOOKUP($W$1,VLookups!$A$28:$B$29,2,FALSE)-Z$3),IF($K53="L",$R53,$Q53),IF($K53="L",$Q53,$R53),$D53,$F53))</f>
        <v/>
      </c>
      <c r="AA53" s="121" t="str">
        <f>IF(OR($Q53="",$R53=""),"",_xlfn.BETA.INV(ABS(VLOOKUP($W$1,VLookups!$A$28:$B$29,2,FALSE)-AA$3),IF($K53="L",$R53,$Q53),IF($K53="L",$Q53,$R53),$D53,$F53))</f>
        <v/>
      </c>
      <c r="AB53" s="122" t="str">
        <f>IF(OR($Q53="",$R53=""),"",_xlfn.BETA.INV(ABS(VLOOKUP($W$1,VLookups!$A$28:$B$29,2,FALSE)-AB$3),IF($K53="L",$R53,$Q53),IF($K53="L",$Q53,$R53),$D53,$F53))</f>
        <v/>
      </c>
      <c r="AC53" s="121" t="str">
        <f>IF(OR($Q53="",$R53=""),"",_xlfn.BETA.INV(ABS(VLOOKUP($W$1,VLookups!$A$28:$B$29,2,FALSE)-AC$3),IF($K53="L",$R53,$Q53),IF($K53="L",$Q53,$R53),$D53,$F53))</f>
        <v/>
      </c>
      <c r="AD53" s="122" t="str">
        <f>IF(OR($Q53="",$R53=""),"",_xlfn.BETA.INV(ABS(VLOOKUP($W$1,VLookups!$A$28:$B$29,2,FALSE)-AD$3),IF($K53="L",$R53,$Q53),IF($K53="L",$Q53,$R53),$D53,$F53))</f>
        <v/>
      </c>
      <c r="AE53" s="121" t="str">
        <f>IF(OR($Q53="",$R53=""),"",_xlfn.BETA.INV(ABS(VLOOKUP($W$1,VLookups!$A$28:$B$29,2,FALSE)-AE$3),IF($K53="L",$R53,$Q53),IF($K53="L",$Q53,$R53),$D53,$F53))</f>
        <v/>
      </c>
      <c r="AF53" s="122" t="str">
        <f>IF(OR($Q53="",$R53=""),"",_xlfn.BETA.INV(ABS(VLOOKUP($W$1,VLookups!$A$28:$B$29,2,FALSE)-AF$3),IF($K53="L",$R53,$Q53),IF($K53="L",$Q53,$R53),$D53,$F53))</f>
        <v/>
      </c>
      <c r="AG53" s="121" t="str">
        <f>IF(OR($Q53="",$R53=""),"",_xlfn.BETA.INV(ABS(VLOOKUP($W$1,VLookups!$A$28:$B$29,2,FALSE)-AG$3),IF($K53="L",$R53,$Q53),IF($K53="L",$Q53,$R53),$D53,$F53))</f>
        <v/>
      </c>
      <c r="AH53" s="122" t="str">
        <f>IF(OR($Q53="",$R53=""),"",_xlfn.BETA.INV(ABS(VLOOKUP($W$1,VLookups!$A$28:$B$29,2,FALSE)-AH$3),IF($K53="L",$R53,$Q53),IF($K53="L",$Q53,$R53),$D53,$F53))</f>
        <v/>
      </c>
      <c r="AI53" s="121" t="str">
        <f>IF(OR($Q53="",$R53=""),"",_xlfn.BETA.INV(ABS(VLOOKUP($W$1,VLookups!$A$28:$B$29,2,FALSE)-AI$3),IF($K53="L",$R53,$Q53),IF($K53="L",$Q53,$R53),$D53,$F53))</f>
        <v/>
      </c>
      <c r="AJ53" s="122" t="str">
        <f>IF(OR($Q53="",$R53=""),"",_xlfn.BETA.INV(ABS(VLOOKUP($W$1,VLookups!$A$28:$B$29,2,FALSE)-AJ$3),IF($K53="L",$R53,$Q53),IF($K53="L",$Q53,$R53),$D53,$F53))</f>
        <v/>
      </c>
      <c r="AK53" s="17"/>
      <c r="AL53" s="208" t="str">
        <f t="shared" si="15"/>
        <v/>
      </c>
      <c r="AM53" s="206" t="str">
        <f t="shared" si="16"/>
        <v/>
      </c>
      <c r="AN53" s="190" t="str">
        <f t="shared" ref="AN53:CY53" si="215">IF(ISNONTEXT($AL53),AM53+$AL53,"")</f>
        <v/>
      </c>
      <c r="AO53" s="190" t="str">
        <f t="shared" si="215"/>
        <v/>
      </c>
      <c r="AP53" s="190" t="str">
        <f t="shared" si="215"/>
        <v/>
      </c>
      <c r="AQ53" s="190" t="str">
        <f t="shared" si="215"/>
        <v/>
      </c>
      <c r="AR53" s="190" t="str">
        <f t="shared" si="215"/>
        <v/>
      </c>
      <c r="AS53" s="190" t="str">
        <f t="shared" si="215"/>
        <v/>
      </c>
      <c r="AT53" s="190" t="str">
        <f t="shared" si="215"/>
        <v/>
      </c>
      <c r="AU53" s="190" t="str">
        <f t="shared" si="215"/>
        <v/>
      </c>
      <c r="AV53" s="190" t="str">
        <f t="shared" si="215"/>
        <v/>
      </c>
      <c r="AW53" s="190" t="str">
        <f t="shared" si="215"/>
        <v/>
      </c>
      <c r="AX53" s="190" t="str">
        <f t="shared" si="215"/>
        <v/>
      </c>
      <c r="AY53" s="190" t="str">
        <f t="shared" si="215"/>
        <v/>
      </c>
      <c r="AZ53" s="190" t="str">
        <f t="shared" si="215"/>
        <v/>
      </c>
      <c r="BA53" s="190" t="str">
        <f t="shared" si="215"/>
        <v/>
      </c>
      <c r="BB53" s="190" t="str">
        <f t="shared" si="215"/>
        <v/>
      </c>
      <c r="BC53" s="190" t="str">
        <f t="shared" si="215"/>
        <v/>
      </c>
      <c r="BD53" s="190" t="str">
        <f t="shared" si="215"/>
        <v/>
      </c>
      <c r="BE53" s="190" t="str">
        <f t="shared" si="215"/>
        <v/>
      </c>
      <c r="BF53" s="190" t="str">
        <f t="shared" si="215"/>
        <v/>
      </c>
      <c r="BG53" s="190" t="str">
        <f t="shared" si="215"/>
        <v/>
      </c>
      <c r="BH53" s="190" t="str">
        <f t="shared" si="215"/>
        <v/>
      </c>
      <c r="BI53" s="190" t="str">
        <f t="shared" si="215"/>
        <v/>
      </c>
      <c r="BJ53" s="190" t="str">
        <f t="shared" si="215"/>
        <v/>
      </c>
      <c r="BK53" s="190" t="str">
        <f t="shared" si="215"/>
        <v/>
      </c>
      <c r="BL53" s="190" t="str">
        <f t="shared" si="215"/>
        <v/>
      </c>
      <c r="BM53" s="190" t="str">
        <f t="shared" si="215"/>
        <v/>
      </c>
      <c r="BN53" s="190" t="str">
        <f t="shared" si="215"/>
        <v/>
      </c>
      <c r="BO53" s="190" t="str">
        <f t="shared" si="215"/>
        <v/>
      </c>
      <c r="BP53" s="190" t="str">
        <f t="shared" si="215"/>
        <v/>
      </c>
      <c r="BQ53" s="190" t="str">
        <f t="shared" si="215"/>
        <v/>
      </c>
      <c r="BR53" s="190" t="str">
        <f t="shared" si="215"/>
        <v/>
      </c>
      <c r="BS53" s="190" t="str">
        <f t="shared" si="215"/>
        <v/>
      </c>
      <c r="BT53" s="190" t="str">
        <f t="shared" si="215"/>
        <v/>
      </c>
      <c r="BU53" s="190" t="str">
        <f t="shared" si="215"/>
        <v/>
      </c>
      <c r="BV53" s="190" t="str">
        <f t="shared" si="215"/>
        <v/>
      </c>
      <c r="BW53" s="190" t="str">
        <f t="shared" si="215"/>
        <v/>
      </c>
      <c r="BX53" s="190" t="str">
        <f t="shared" si="215"/>
        <v/>
      </c>
      <c r="BY53" s="190" t="str">
        <f t="shared" si="215"/>
        <v/>
      </c>
      <c r="BZ53" s="190" t="str">
        <f t="shared" si="215"/>
        <v/>
      </c>
      <c r="CA53" s="190" t="str">
        <f t="shared" si="215"/>
        <v/>
      </c>
      <c r="CB53" s="190" t="str">
        <f t="shared" si="215"/>
        <v/>
      </c>
      <c r="CC53" s="190" t="str">
        <f t="shared" si="215"/>
        <v/>
      </c>
      <c r="CD53" s="190" t="str">
        <f t="shared" si="215"/>
        <v/>
      </c>
      <c r="CE53" s="190" t="str">
        <f t="shared" si="215"/>
        <v/>
      </c>
      <c r="CF53" s="190" t="str">
        <f t="shared" si="215"/>
        <v/>
      </c>
      <c r="CG53" s="190" t="str">
        <f t="shared" si="215"/>
        <v/>
      </c>
      <c r="CH53" s="190" t="str">
        <f t="shared" si="215"/>
        <v/>
      </c>
      <c r="CI53" s="190" t="str">
        <f t="shared" si="215"/>
        <v/>
      </c>
      <c r="CJ53" s="190" t="str">
        <f t="shared" si="215"/>
        <v/>
      </c>
      <c r="CK53" s="190" t="str">
        <f t="shared" si="215"/>
        <v/>
      </c>
      <c r="CL53" s="190" t="str">
        <f t="shared" si="215"/>
        <v/>
      </c>
      <c r="CM53" s="190" t="str">
        <f t="shared" si="215"/>
        <v/>
      </c>
      <c r="CN53" s="190" t="str">
        <f t="shared" si="215"/>
        <v/>
      </c>
      <c r="CO53" s="190" t="str">
        <f t="shared" si="215"/>
        <v/>
      </c>
      <c r="CP53" s="190" t="str">
        <f t="shared" si="215"/>
        <v/>
      </c>
      <c r="CQ53" s="190" t="str">
        <f t="shared" si="215"/>
        <v/>
      </c>
      <c r="CR53" s="190" t="str">
        <f t="shared" si="215"/>
        <v/>
      </c>
      <c r="CS53" s="190" t="str">
        <f t="shared" si="215"/>
        <v/>
      </c>
      <c r="CT53" s="190" t="str">
        <f t="shared" si="215"/>
        <v/>
      </c>
      <c r="CU53" s="190" t="str">
        <f t="shared" si="215"/>
        <v/>
      </c>
      <c r="CV53" s="190" t="str">
        <f t="shared" si="215"/>
        <v/>
      </c>
      <c r="CW53" s="190" t="str">
        <f t="shared" si="215"/>
        <v/>
      </c>
      <c r="CX53" s="190" t="str">
        <f t="shared" si="215"/>
        <v/>
      </c>
      <c r="CY53" s="190" t="str">
        <f t="shared" si="215"/>
        <v/>
      </c>
      <c r="CZ53" s="190" t="str">
        <f t="shared" ref="CZ53:EH53" si="216">IF(ISNONTEXT($AL53),CY53+$AL53,"")</f>
        <v/>
      </c>
      <c r="DA53" s="190" t="str">
        <f t="shared" si="216"/>
        <v/>
      </c>
      <c r="DB53" s="190" t="str">
        <f t="shared" si="216"/>
        <v/>
      </c>
      <c r="DC53" s="190" t="str">
        <f t="shared" si="216"/>
        <v/>
      </c>
      <c r="DD53" s="190" t="str">
        <f t="shared" si="216"/>
        <v/>
      </c>
      <c r="DE53" s="190" t="str">
        <f t="shared" si="216"/>
        <v/>
      </c>
      <c r="DF53" s="190" t="str">
        <f t="shared" si="216"/>
        <v/>
      </c>
      <c r="DG53" s="190" t="str">
        <f t="shared" si="216"/>
        <v/>
      </c>
      <c r="DH53" s="190" t="str">
        <f t="shared" si="216"/>
        <v/>
      </c>
      <c r="DI53" s="190" t="str">
        <f t="shared" si="216"/>
        <v/>
      </c>
      <c r="DJ53" s="190" t="str">
        <f t="shared" si="216"/>
        <v/>
      </c>
      <c r="DK53" s="190" t="str">
        <f t="shared" si="216"/>
        <v/>
      </c>
      <c r="DL53" s="190" t="str">
        <f t="shared" si="216"/>
        <v/>
      </c>
      <c r="DM53" s="190" t="str">
        <f t="shared" si="216"/>
        <v/>
      </c>
      <c r="DN53" s="190" t="str">
        <f t="shared" si="216"/>
        <v/>
      </c>
      <c r="DO53" s="190" t="str">
        <f t="shared" si="216"/>
        <v/>
      </c>
      <c r="DP53" s="190" t="str">
        <f t="shared" si="216"/>
        <v/>
      </c>
      <c r="DQ53" s="190" t="str">
        <f t="shared" si="216"/>
        <v/>
      </c>
      <c r="DR53" s="190" t="str">
        <f t="shared" si="216"/>
        <v/>
      </c>
      <c r="DS53" s="190" t="str">
        <f t="shared" si="216"/>
        <v/>
      </c>
      <c r="DT53" s="190" t="str">
        <f t="shared" si="216"/>
        <v/>
      </c>
      <c r="DU53" s="190" t="str">
        <f t="shared" si="216"/>
        <v/>
      </c>
      <c r="DV53" s="190" t="str">
        <f t="shared" si="216"/>
        <v/>
      </c>
      <c r="DW53" s="190" t="str">
        <f t="shared" si="216"/>
        <v/>
      </c>
      <c r="DX53" s="190" t="str">
        <f t="shared" si="216"/>
        <v/>
      </c>
      <c r="DY53" s="190" t="str">
        <f t="shared" si="216"/>
        <v/>
      </c>
      <c r="DZ53" s="190" t="str">
        <f t="shared" si="216"/>
        <v/>
      </c>
      <c r="EA53" s="190" t="str">
        <f t="shared" si="216"/>
        <v/>
      </c>
      <c r="EB53" s="190" t="str">
        <f t="shared" si="216"/>
        <v/>
      </c>
      <c r="EC53" s="190" t="str">
        <f t="shared" si="216"/>
        <v/>
      </c>
      <c r="ED53" s="190" t="str">
        <f t="shared" si="216"/>
        <v/>
      </c>
      <c r="EE53" s="190" t="str">
        <f t="shared" si="216"/>
        <v/>
      </c>
      <c r="EF53" s="190" t="str">
        <f t="shared" si="216"/>
        <v/>
      </c>
      <c r="EG53" s="190" t="str">
        <f t="shared" si="216"/>
        <v/>
      </c>
      <c r="EH53" s="190" t="str">
        <f t="shared" si="216"/>
        <v/>
      </c>
      <c r="EI53" s="206" t="str">
        <f t="shared" si="19"/>
        <v/>
      </c>
      <c r="EJ53" s="207" t="e">
        <f t="shared" si="20"/>
        <v>#N/A</v>
      </c>
      <c r="EK53" s="207" t="e">
        <f t="shared" si="21"/>
        <v>#N/A</v>
      </c>
      <c r="EL53" s="207" t="e">
        <f t="shared" si="22"/>
        <v>#N/A</v>
      </c>
      <c r="EM53" s="207" t="e">
        <f t="shared" si="23"/>
        <v>#N/A</v>
      </c>
      <c r="EN53" s="207" t="e">
        <f t="shared" si="24"/>
        <v>#N/A</v>
      </c>
      <c r="EO53" s="207" t="e">
        <f t="shared" si="25"/>
        <v>#N/A</v>
      </c>
      <c r="EP53" s="207" t="e">
        <f t="shared" si="26"/>
        <v>#N/A</v>
      </c>
      <c r="EQ53" s="207" t="e">
        <f t="shared" si="27"/>
        <v>#N/A</v>
      </c>
      <c r="ER53" s="207" t="e">
        <f t="shared" si="28"/>
        <v>#N/A</v>
      </c>
      <c r="ES53" s="207" t="e">
        <f t="shared" si="29"/>
        <v>#N/A</v>
      </c>
      <c r="ET53" s="207" t="e">
        <f t="shared" si="30"/>
        <v>#N/A</v>
      </c>
      <c r="EU53" s="207" t="e">
        <f t="shared" si="31"/>
        <v>#N/A</v>
      </c>
      <c r="EV53" s="207" t="e">
        <f t="shared" si="32"/>
        <v>#N/A</v>
      </c>
      <c r="EW53" s="207" t="e">
        <f t="shared" si="33"/>
        <v>#N/A</v>
      </c>
      <c r="EX53" s="207" t="e">
        <f t="shared" si="34"/>
        <v>#N/A</v>
      </c>
      <c r="EY53" s="207" t="e">
        <f t="shared" si="35"/>
        <v>#N/A</v>
      </c>
      <c r="EZ53" s="207" t="e">
        <f t="shared" si="36"/>
        <v>#N/A</v>
      </c>
      <c r="FA53" s="207" t="e">
        <f t="shared" si="37"/>
        <v>#N/A</v>
      </c>
      <c r="FB53" s="207" t="e">
        <f t="shared" si="38"/>
        <v>#N/A</v>
      </c>
      <c r="FC53" s="207" t="e">
        <f t="shared" si="39"/>
        <v>#N/A</v>
      </c>
      <c r="FD53" s="207" t="e">
        <f t="shared" si="40"/>
        <v>#N/A</v>
      </c>
      <c r="FE53" s="207" t="e">
        <f t="shared" si="41"/>
        <v>#N/A</v>
      </c>
      <c r="FF53" s="207" t="e">
        <f t="shared" si="42"/>
        <v>#N/A</v>
      </c>
      <c r="FG53" s="207" t="e">
        <f t="shared" si="43"/>
        <v>#N/A</v>
      </c>
      <c r="FH53" s="207" t="e">
        <f t="shared" si="44"/>
        <v>#N/A</v>
      </c>
      <c r="FI53" s="207" t="e">
        <f t="shared" si="45"/>
        <v>#N/A</v>
      </c>
      <c r="FJ53" s="207" t="e">
        <f t="shared" si="46"/>
        <v>#N/A</v>
      </c>
      <c r="FK53" s="207" t="e">
        <f t="shared" si="47"/>
        <v>#N/A</v>
      </c>
      <c r="FL53" s="207" t="e">
        <f t="shared" si="48"/>
        <v>#N/A</v>
      </c>
      <c r="FM53" s="207" t="e">
        <f t="shared" si="49"/>
        <v>#N/A</v>
      </c>
      <c r="FN53" s="207" t="e">
        <f t="shared" si="50"/>
        <v>#N/A</v>
      </c>
      <c r="FO53" s="207" t="e">
        <f t="shared" si="51"/>
        <v>#N/A</v>
      </c>
      <c r="FP53" s="207" t="e">
        <f t="shared" si="52"/>
        <v>#N/A</v>
      </c>
      <c r="FQ53" s="207" t="e">
        <f t="shared" si="53"/>
        <v>#N/A</v>
      </c>
      <c r="FR53" s="207" t="e">
        <f t="shared" si="54"/>
        <v>#N/A</v>
      </c>
      <c r="FS53" s="207" t="e">
        <f t="shared" si="55"/>
        <v>#N/A</v>
      </c>
      <c r="FT53" s="207" t="e">
        <f t="shared" si="56"/>
        <v>#N/A</v>
      </c>
      <c r="FU53" s="207" t="e">
        <f t="shared" si="57"/>
        <v>#N/A</v>
      </c>
      <c r="FV53" s="207" t="e">
        <f t="shared" si="58"/>
        <v>#N/A</v>
      </c>
      <c r="FW53" s="207" t="e">
        <f t="shared" si="59"/>
        <v>#N/A</v>
      </c>
      <c r="FX53" s="207" t="e">
        <f t="shared" si="60"/>
        <v>#N/A</v>
      </c>
      <c r="FY53" s="207" t="e">
        <f t="shared" si="61"/>
        <v>#N/A</v>
      </c>
      <c r="FZ53" s="207" t="e">
        <f t="shared" si="62"/>
        <v>#N/A</v>
      </c>
      <c r="GA53" s="207" t="e">
        <f t="shared" si="63"/>
        <v>#N/A</v>
      </c>
      <c r="GB53" s="207" t="e">
        <f t="shared" si="64"/>
        <v>#N/A</v>
      </c>
      <c r="GC53" s="207" t="e">
        <f t="shared" si="65"/>
        <v>#N/A</v>
      </c>
      <c r="GD53" s="207" t="e">
        <f t="shared" si="66"/>
        <v>#N/A</v>
      </c>
      <c r="GE53" s="207" t="e">
        <f t="shared" si="67"/>
        <v>#N/A</v>
      </c>
      <c r="GF53" s="207" t="e">
        <f t="shared" si="68"/>
        <v>#N/A</v>
      </c>
      <c r="GG53" s="207" t="e">
        <f t="shared" si="69"/>
        <v>#N/A</v>
      </c>
      <c r="GH53" s="207" t="e">
        <f t="shared" si="70"/>
        <v>#N/A</v>
      </c>
      <c r="GI53" s="207" t="e">
        <f t="shared" si="71"/>
        <v>#N/A</v>
      </c>
      <c r="GJ53" s="207" t="e">
        <f t="shared" si="72"/>
        <v>#N/A</v>
      </c>
      <c r="GK53" s="207" t="e">
        <f t="shared" si="73"/>
        <v>#N/A</v>
      </c>
      <c r="GL53" s="207" t="e">
        <f t="shared" si="74"/>
        <v>#N/A</v>
      </c>
      <c r="GM53" s="207" t="e">
        <f t="shared" si="75"/>
        <v>#N/A</v>
      </c>
      <c r="GN53" s="207" t="e">
        <f t="shared" si="76"/>
        <v>#N/A</v>
      </c>
      <c r="GO53" s="207" t="e">
        <f t="shared" si="77"/>
        <v>#N/A</v>
      </c>
      <c r="GP53" s="207" t="e">
        <f t="shared" si="78"/>
        <v>#N/A</v>
      </c>
      <c r="GQ53" s="207" t="e">
        <f t="shared" si="79"/>
        <v>#N/A</v>
      </c>
      <c r="GR53" s="207" t="e">
        <f t="shared" si="80"/>
        <v>#N/A</v>
      </c>
      <c r="GS53" s="207" t="e">
        <f t="shared" si="81"/>
        <v>#N/A</v>
      </c>
      <c r="GT53" s="207" t="e">
        <f t="shared" si="82"/>
        <v>#N/A</v>
      </c>
      <c r="GU53" s="207" t="e">
        <f t="shared" si="83"/>
        <v>#N/A</v>
      </c>
      <c r="GV53" s="207" t="e">
        <f t="shared" si="84"/>
        <v>#N/A</v>
      </c>
      <c r="GW53" s="207" t="e">
        <f t="shared" si="85"/>
        <v>#N/A</v>
      </c>
      <c r="GX53" s="207" t="e">
        <f t="shared" si="86"/>
        <v>#N/A</v>
      </c>
      <c r="GY53" s="207" t="e">
        <f t="shared" si="87"/>
        <v>#N/A</v>
      </c>
      <c r="GZ53" s="207" t="e">
        <f t="shared" si="88"/>
        <v>#N/A</v>
      </c>
      <c r="HA53" s="207" t="e">
        <f t="shared" si="89"/>
        <v>#N/A</v>
      </c>
      <c r="HB53" s="207" t="e">
        <f t="shared" si="90"/>
        <v>#N/A</v>
      </c>
      <c r="HC53" s="207" t="e">
        <f t="shared" si="91"/>
        <v>#N/A</v>
      </c>
      <c r="HD53" s="207" t="e">
        <f t="shared" si="92"/>
        <v>#N/A</v>
      </c>
      <c r="HE53" s="207" t="e">
        <f t="shared" si="93"/>
        <v>#N/A</v>
      </c>
      <c r="HF53" s="207" t="e">
        <f t="shared" si="94"/>
        <v>#N/A</v>
      </c>
      <c r="HG53" s="207" t="e">
        <f t="shared" si="95"/>
        <v>#N/A</v>
      </c>
      <c r="HH53" s="207" t="e">
        <f t="shared" si="96"/>
        <v>#N/A</v>
      </c>
      <c r="HI53" s="207" t="e">
        <f t="shared" si="97"/>
        <v>#N/A</v>
      </c>
      <c r="HJ53" s="207" t="e">
        <f t="shared" si="98"/>
        <v>#N/A</v>
      </c>
      <c r="HK53" s="207" t="e">
        <f t="shared" si="99"/>
        <v>#N/A</v>
      </c>
      <c r="HL53" s="207" t="e">
        <f t="shared" si="100"/>
        <v>#N/A</v>
      </c>
      <c r="HM53" s="207" t="e">
        <f t="shared" si="101"/>
        <v>#N/A</v>
      </c>
      <c r="HN53" s="207" t="e">
        <f t="shared" si="102"/>
        <v>#N/A</v>
      </c>
      <c r="HO53" s="207" t="e">
        <f t="shared" si="103"/>
        <v>#N/A</v>
      </c>
      <c r="HP53" s="207" t="e">
        <f t="shared" si="104"/>
        <v>#N/A</v>
      </c>
      <c r="HQ53" s="207" t="e">
        <f t="shared" si="105"/>
        <v>#N/A</v>
      </c>
      <c r="HR53" s="207" t="e">
        <f t="shared" si="106"/>
        <v>#N/A</v>
      </c>
      <c r="HS53" s="207" t="e">
        <f t="shared" si="107"/>
        <v>#N/A</v>
      </c>
      <c r="HT53" s="207" t="e">
        <f t="shared" si="108"/>
        <v>#N/A</v>
      </c>
      <c r="HU53" s="207" t="e">
        <f t="shared" si="109"/>
        <v>#N/A</v>
      </c>
      <c r="HV53" s="207" t="e">
        <f t="shared" si="110"/>
        <v>#N/A</v>
      </c>
      <c r="HW53" s="207" t="e">
        <f t="shared" si="111"/>
        <v>#N/A</v>
      </c>
      <c r="HX53" s="207" t="e">
        <f t="shared" si="112"/>
        <v>#N/A</v>
      </c>
      <c r="HY53" s="207" t="e">
        <f t="shared" si="113"/>
        <v>#N/A</v>
      </c>
      <c r="HZ53" s="207" t="e">
        <f t="shared" si="114"/>
        <v>#N/A</v>
      </c>
      <c r="IA53" s="207" t="e">
        <f t="shared" si="115"/>
        <v>#N/A</v>
      </c>
      <c r="IB53" s="207" t="e">
        <f t="shared" si="116"/>
        <v>#N/A</v>
      </c>
      <c r="IC53" s="207" t="e">
        <f t="shared" si="117"/>
        <v>#N/A</v>
      </c>
      <c r="ID53" s="207" t="e">
        <f t="shared" si="118"/>
        <v>#N/A</v>
      </c>
      <c r="IE53" s="207" t="e">
        <f t="shared" si="119"/>
        <v>#N/A</v>
      </c>
      <c r="IF53" s="207" t="e">
        <f t="shared" si="120"/>
        <v>#N/A</v>
      </c>
    </row>
    <row r="54" spans="1:240" hidden="1" x14ac:dyDescent="0.25">
      <c r="A54" s="22">
        <v>51</v>
      </c>
      <c r="B54" s="144"/>
      <c r="C54" s="135"/>
      <c r="D54" s="110" t="str">
        <f t="shared" si="10"/>
        <v/>
      </c>
      <c r="E54" s="124"/>
      <c r="F54" s="110" t="str">
        <f t="shared" si="11"/>
        <v/>
      </c>
      <c r="G54" s="135"/>
      <c r="H54" s="145"/>
      <c r="I54" s="119" t="str">
        <f t="shared" si="12"/>
        <v/>
      </c>
      <c r="J54" s="23" t="str">
        <f t="shared" si="13"/>
        <v/>
      </c>
      <c r="K54" s="24" t="str">
        <f t="shared" si="14"/>
        <v/>
      </c>
      <c r="L54" s="25" t="str">
        <f>IF(J54="","",IF(OR($J54&lt;Skew!$B$1,$J54=Skew!$B$1),IF($J54&gt;Skew!$C$1,Skew!$A$1,IF($J54&gt;Skew!$C$2,Skew!$A$2,IF($J54&gt;Skew!$C$3,Skew!$A$3,IF($J54&gt;Skew!$C$4,Skew!$A$4,IF($J54&gt;Skew!$C$5,Skew!$A$5,IF($J54&gt;Skew!$C$6,Skew!$A$6,IF($J54&gt;Skew!$C$7,Skew!$A$7,IF($J54&gt;Skew!$C$8,Skew!$A$8,IF($J54&gt;Skew!$C$9,Skew!$A$9,IF($J54&gt;Skew!$C$10,Skew!$A$10,IF($J54&gt;Skew!$C$11,Skew!$A$11,IF($J54&gt;Skew!$C$12,Skew!$A$12,IF($J54&gt;Skew!$C$13,Skew!$A$13,IF($J54&gt;Skew!$C$14,Skew!$A$14,Skew!$A$15)
)))))))))))))))</f>
        <v/>
      </c>
      <c r="M54" s="24" t="str">
        <f>IF(J54="","",MATCH(L54,Skew!$A$1:$A$15,0))</f>
        <v/>
      </c>
      <c r="N54" s="24" t="str">
        <f t="shared" si="0"/>
        <v/>
      </c>
      <c r="O54" s="26"/>
      <c r="P54" s="24" t="str">
        <f>IF(OR(J54="",O54=""),"",MATCH(O54,Confidence!$A$1:$A$10,0))</f>
        <v/>
      </c>
      <c r="Q54" s="27" t="str">
        <f t="shared" si="1"/>
        <v/>
      </c>
      <c r="R54" s="27" t="str">
        <f t="shared" si="2"/>
        <v/>
      </c>
      <c r="S54" s="24"/>
      <c r="T54" s="111" t="str">
        <f t="shared" si="3"/>
        <v/>
      </c>
      <c r="U54" s="111" t="str">
        <f t="shared" si="4"/>
        <v/>
      </c>
      <c r="V54" s="39" t="str">
        <f t="shared" si="5"/>
        <v/>
      </c>
      <c r="W54" s="124"/>
      <c r="X54" s="218" t="str">
        <f>IF(AND(D54&gt;0,E54&gt;0,F54&gt;0,Q54&gt;0,R54&gt;0,W54&gt;0,NOT(O54="")),ABS(VLOOKUP($W$1,VLookups!$A$28:$B$29,2,FALSE)-_xlfn.BETA.DIST(W54,IF(K54="L",R54,Q54),IF(K54="L",Q54,R54),TRUE,D54,F54)),"")</f>
        <v/>
      </c>
      <c r="Y54" s="121" t="str">
        <f>IF(OR($Q54="",$R54=""),"",_xlfn.BETA.INV(ABS(VLOOKUP($W$1,VLookups!$A$28:$B$29,2,FALSE)-Y$3),IF($K54="L",$R54,$Q54),IF($K54="L",$Q54,$R54),$D54,$F54))</f>
        <v/>
      </c>
      <c r="Z54" s="122" t="str">
        <f>IF(OR($Q54="",$R54=""),"",_xlfn.BETA.INV(ABS(VLOOKUP($W$1,VLookups!$A$28:$B$29,2,FALSE)-Z$3),IF($K54="L",$R54,$Q54),IF($K54="L",$Q54,$R54),$D54,$F54))</f>
        <v/>
      </c>
      <c r="AA54" s="121" t="str">
        <f>IF(OR($Q54="",$R54=""),"",_xlfn.BETA.INV(ABS(VLOOKUP($W$1,VLookups!$A$28:$B$29,2,FALSE)-AA$3),IF($K54="L",$R54,$Q54),IF($K54="L",$Q54,$R54),$D54,$F54))</f>
        <v/>
      </c>
      <c r="AB54" s="122" t="str">
        <f>IF(OR($Q54="",$R54=""),"",_xlfn.BETA.INV(ABS(VLOOKUP($W$1,VLookups!$A$28:$B$29,2,FALSE)-AB$3),IF($K54="L",$R54,$Q54),IF($K54="L",$Q54,$R54),$D54,$F54))</f>
        <v/>
      </c>
      <c r="AC54" s="121" t="str">
        <f>IF(OR($Q54="",$R54=""),"",_xlfn.BETA.INV(ABS(VLOOKUP($W$1,VLookups!$A$28:$B$29,2,FALSE)-AC$3),IF($K54="L",$R54,$Q54),IF($K54="L",$Q54,$R54),$D54,$F54))</f>
        <v/>
      </c>
      <c r="AD54" s="122" t="str">
        <f>IF(OR($Q54="",$R54=""),"",_xlfn.BETA.INV(ABS(VLOOKUP($W$1,VLookups!$A$28:$B$29,2,FALSE)-AD$3),IF($K54="L",$R54,$Q54),IF($K54="L",$Q54,$R54),$D54,$F54))</f>
        <v/>
      </c>
      <c r="AE54" s="121" t="str">
        <f>IF(OR($Q54="",$R54=""),"",_xlfn.BETA.INV(ABS(VLOOKUP($W$1,VLookups!$A$28:$B$29,2,FALSE)-AE$3),IF($K54="L",$R54,$Q54),IF($K54="L",$Q54,$R54),$D54,$F54))</f>
        <v/>
      </c>
      <c r="AF54" s="122" t="str">
        <f>IF(OR($Q54="",$R54=""),"",_xlfn.BETA.INV(ABS(VLOOKUP($W$1,VLookups!$A$28:$B$29,2,FALSE)-AF$3),IF($K54="L",$R54,$Q54),IF($K54="L",$Q54,$R54),$D54,$F54))</f>
        <v/>
      </c>
      <c r="AG54" s="121" t="str">
        <f>IF(OR($Q54="",$R54=""),"",_xlfn.BETA.INV(ABS(VLOOKUP($W$1,VLookups!$A$28:$B$29,2,FALSE)-AG$3),IF($K54="L",$R54,$Q54),IF($K54="L",$Q54,$R54),$D54,$F54))</f>
        <v/>
      </c>
      <c r="AH54" s="122" t="str">
        <f>IF(OR($Q54="",$R54=""),"",_xlfn.BETA.INV(ABS(VLOOKUP($W$1,VLookups!$A$28:$B$29,2,FALSE)-AH$3),IF($K54="L",$R54,$Q54),IF($K54="L",$Q54,$R54),$D54,$F54))</f>
        <v/>
      </c>
      <c r="AI54" s="121" t="str">
        <f>IF(OR($Q54="",$R54=""),"",_xlfn.BETA.INV(ABS(VLOOKUP($W$1,VLookups!$A$28:$B$29,2,FALSE)-AI$3),IF($K54="L",$R54,$Q54),IF($K54="L",$Q54,$R54),$D54,$F54))</f>
        <v/>
      </c>
      <c r="AJ54" s="122" t="str">
        <f>IF(OR($Q54="",$R54=""),"",_xlfn.BETA.INV(ABS(VLOOKUP($W$1,VLookups!$A$28:$B$29,2,FALSE)-AJ$3),IF($K54="L",$R54,$Q54),IF($K54="L",$Q54,$R54),$D54,$F54))</f>
        <v/>
      </c>
      <c r="AK54" s="17"/>
      <c r="AL54" s="208" t="str">
        <f t="shared" si="15"/>
        <v/>
      </c>
      <c r="AM54" s="206" t="str">
        <f t="shared" si="16"/>
        <v/>
      </c>
      <c r="AN54" s="190" t="str">
        <f t="shared" ref="AN54:CY54" si="217">IF(ISNONTEXT($AL54),AM54+$AL54,"")</f>
        <v/>
      </c>
      <c r="AO54" s="190" t="str">
        <f t="shared" si="217"/>
        <v/>
      </c>
      <c r="AP54" s="190" t="str">
        <f t="shared" si="217"/>
        <v/>
      </c>
      <c r="AQ54" s="190" t="str">
        <f t="shared" si="217"/>
        <v/>
      </c>
      <c r="AR54" s="190" t="str">
        <f t="shared" si="217"/>
        <v/>
      </c>
      <c r="AS54" s="190" t="str">
        <f t="shared" si="217"/>
        <v/>
      </c>
      <c r="AT54" s="190" t="str">
        <f t="shared" si="217"/>
        <v/>
      </c>
      <c r="AU54" s="190" t="str">
        <f t="shared" si="217"/>
        <v/>
      </c>
      <c r="AV54" s="190" t="str">
        <f t="shared" si="217"/>
        <v/>
      </c>
      <c r="AW54" s="190" t="str">
        <f t="shared" si="217"/>
        <v/>
      </c>
      <c r="AX54" s="190" t="str">
        <f t="shared" si="217"/>
        <v/>
      </c>
      <c r="AY54" s="190" t="str">
        <f t="shared" si="217"/>
        <v/>
      </c>
      <c r="AZ54" s="190" t="str">
        <f t="shared" si="217"/>
        <v/>
      </c>
      <c r="BA54" s="190" t="str">
        <f t="shared" si="217"/>
        <v/>
      </c>
      <c r="BB54" s="190" t="str">
        <f t="shared" si="217"/>
        <v/>
      </c>
      <c r="BC54" s="190" t="str">
        <f t="shared" si="217"/>
        <v/>
      </c>
      <c r="BD54" s="190" t="str">
        <f t="shared" si="217"/>
        <v/>
      </c>
      <c r="BE54" s="190" t="str">
        <f t="shared" si="217"/>
        <v/>
      </c>
      <c r="BF54" s="190" t="str">
        <f t="shared" si="217"/>
        <v/>
      </c>
      <c r="BG54" s="190" t="str">
        <f t="shared" si="217"/>
        <v/>
      </c>
      <c r="BH54" s="190" t="str">
        <f t="shared" si="217"/>
        <v/>
      </c>
      <c r="BI54" s="190" t="str">
        <f t="shared" si="217"/>
        <v/>
      </c>
      <c r="BJ54" s="190" t="str">
        <f t="shared" si="217"/>
        <v/>
      </c>
      <c r="BK54" s="190" t="str">
        <f t="shared" si="217"/>
        <v/>
      </c>
      <c r="BL54" s="190" t="str">
        <f t="shared" si="217"/>
        <v/>
      </c>
      <c r="BM54" s="190" t="str">
        <f t="shared" si="217"/>
        <v/>
      </c>
      <c r="BN54" s="190" t="str">
        <f t="shared" si="217"/>
        <v/>
      </c>
      <c r="BO54" s="190" t="str">
        <f t="shared" si="217"/>
        <v/>
      </c>
      <c r="BP54" s="190" t="str">
        <f t="shared" si="217"/>
        <v/>
      </c>
      <c r="BQ54" s="190" t="str">
        <f t="shared" si="217"/>
        <v/>
      </c>
      <c r="BR54" s="190" t="str">
        <f t="shared" si="217"/>
        <v/>
      </c>
      <c r="BS54" s="190" t="str">
        <f t="shared" si="217"/>
        <v/>
      </c>
      <c r="BT54" s="190" t="str">
        <f t="shared" si="217"/>
        <v/>
      </c>
      <c r="BU54" s="190" t="str">
        <f t="shared" si="217"/>
        <v/>
      </c>
      <c r="BV54" s="190" t="str">
        <f t="shared" si="217"/>
        <v/>
      </c>
      <c r="BW54" s="190" t="str">
        <f t="shared" si="217"/>
        <v/>
      </c>
      <c r="BX54" s="190" t="str">
        <f t="shared" si="217"/>
        <v/>
      </c>
      <c r="BY54" s="190" t="str">
        <f t="shared" si="217"/>
        <v/>
      </c>
      <c r="BZ54" s="190" t="str">
        <f t="shared" si="217"/>
        <v/>
      </c>
      <c r="CA54" s="190" t="str">
        <f t="shared" si="217"/>
        <v/>
      </c>
      <c r="CB54" s="190" t="str">
        <f t="shared" si="217"/>
        <v/>
      </c>
      <c r="CC54" s="190" t="str">
        <f t="shared" si="217"/>
        <v/>
      </c>
      <c r="CD54" s="190" t="str">
        <f t="shared" si="217"/>
        <v/>
      </c>
      <c r="CE54" s="190" t="str">
        <f t="shared" si="217"/>
        <v/>
      </c>
      <c r="CF54" s="190" t="str">
        <f t="shared" si="217"/>
        <v/>
      </c>
      <c r="CG54" s="190" t="str">
        <f t="shared" si="217"/>
        <v/>
      </c>
      <c r="CH54" s="190" t="str">
        <f t="shared" si="217"/>
        <v/>
      </c>
      <c r="CI54" s="190" t="str">
        <f t="shared" si="217"/>
        <v/>
      </c>
      <c r="CJ54" s="190" t="str">
        <f t="shared" si="217"/>
        <v/>
      </c>
      <c r="CK54" s="190" t="str">
        <f t="shared" si="217"/>
        <v/>
      </c>
      <c r="CL54" s="190" t="str">
        <f t="shared" si="217"/>
        <v/>
      </c>
      <c r="CM54" s="190" t="str">
        <f t="shared" si="217"/>
        <v/>
      </c>
      <c r="CN54" s="190" t="str">
        <f t="shared" si="217"/>
        <v/>
      </c>
      <c r="CO54" s="190" t="str">
        <f t="shared" si="217"/>
        <v/>
      </c>
      <c r="CP54" s="190" t="str">
        <f t="shared" si="217"/>
        <v/>
      </c>
      <c r="CQ54" s="190" t="str">
        <f t="shared" si="217"/>
        <v/>
      </c>
      <c r="CR54" s="190" t="str">
        <f t="shared" si="217"/>
        <v/>
      </c>
      <c r="CS54" s="190" t="str">
        <f t="shared" si="217"/>
        <v/>
      </c>
      <c r="CT54" s="190" t="str">
        <f t="shared" si="217"/>
        <v/>
      </c>
      <c r="CU54" s="190" t="str">
        <f t="shared" si="217"/>
        <v/>
      </c>
      <c r="CV54" s="190" t="str">
        <f t="shared" si="217"/>
        <v/>
      </c>
      <c r="CW54" s="190" t="str">
        <f t="shared" si="217"/>
        <v/>
      </c>
      <c r="CX54" s="190" t="str">
        <f t="shared" si="217"/>
        <v/>
      </c>
      <c r="CY54" s="190" t="str">
        <f t="shared" si="217"/>
        <v/>
      </c>
      <c r="CZ54" s="190" t="str">
        <f t="shared" ref="CZ54:EH54" si="218">IF(ISNONTEXT($AL54),CY54+$AL54,"")</f>
        <v/>
      </c>
      <c r="DA54" s="190" t="str">
        <f t="shared" si="218"/>
        <v/>
      </c>
      <c r="DB54" s="190" t="str">
        <f t="shared" si="218"/>
        <v/>
      </c>
      <c r="DC54" s="190" t="str">
        <f t="shared" si="218"/>
        <v/>
      </c>
      <c r="DD54" s="190" t="str">
        <f t="shared" si="218"/>
        <v/>
      </c>
      <c r="DE54" s="190" t="str">
        <f t="shared" si="218"/>
        <v/>
      </c>
      <c r="DF54" s="190" t="str">
        <f t="shared" si="218"/>
        <v/>
      </c>
      <c r="DG54" s="190" t="str">
        <f t="shared" si="218"/>
        <v/>
      </c>
      <c r="DH54" s="190" t="str">
        <f t="shared" si="218"/>
        <v/>
      </c>
      <c r="DI54" s="190" t="str">
        <f t="shared" si="218"/>
        <v/>
      </c>
      <c r="DJ54" s="190" t="str">
        <f t="shared" si="218"/>
        <v/>
      </c>
      <c r="DK54" s="190" t="str">
        <f t="shared" si="218"/>
        <v/>
      </c>
      <c r="DL54" s="190" t="str">
        <f t="shared" si="218"/>
        <v/>
      </c>
      <c r="DM54" s="190" t="str">
        <f t="shared" si="218"/>
        <v/>
      </c>
      <c r="DN54" s="190" t="str">
        <f t="shared" si="218"/>
        <v/>
      </c>
      <c r="DO54" s="190" t="str">
        <f t="shared" si="218"/>
        <v/>
      </c>
      <c r="DP54" s="190" t="str">
        <f t="shared" si="218"/>
        <v/>
      </c>
      <c r="DQ54" s="190" t="str">
        <f t="shared" si="218"/>
        <v/>
      </c>
      <c r="DR54" s="190" t="str">
        <f t="shared" si="218"/>
        <v/>
      </c>
      <c r="DS54" s="190" t="str">
        <f t="shared" si="218"/>
        <v/>
      </c>
      <c r="DT54" s="190" t="str">
        <f t="shared" si="218"/>
        <v/>
      </c>
      <c r="DU54" s="190" t="str">
        <f t="shared" si="218"/>
        <v/>
      </c>
      <c r="DV54" s="190" t="str">
        <f t="shared" si="218"/>
        <v/>
      </c>
      <c r="DW54" s="190" t="str">
        <f t="shared" si="218"/>
        <v/>
      </c>
      <c r="DX54" s="190" t="str">
        <f t="shared" si="218"/>
        <v/>
      </c>
      <c r="DY54" s="190" t="str">
        <f t="shared" si="218"/>
        <v/>
      </c>
      <c r="DZ54" s="190" t="str">
        <f t="shared" si="218"/>
        <v/>
      </c>
      <c r="EA54" s="190" t="str">
        <f t="shared" si="218"/>
        <v/>
      </c>
      <c r="EB54" s="190" t="str">
        <f t="shared" si="218"/>
        <v/>
      </c>
      <c r="EC54" s="190" t="str">
        <f t="shared" si="218"/>
        <v/>
      </c>
      <c r="ED54" s="190" t="str">
        <f t="shared" si="218"/>
        <v/>
      </c>
      <c r="EE54" s="190" t="str">
        <f t="shared" si="218"/>
        <v/>
      </c>
      <c r="EF54" s="190" t="str">
        <f t="shared" si="218"/>
        <v/>
      </c>
      <c r="EG54" s="190" t="str">
        <f t="shared" si="218"/>
        <v/>
      </c>
      <c r="EH54" s="190" t="str">
        <f t="shared" si="218"/>
        <v/>
      </c>
      <c r="EI54" s="206" t="str">
        <f t="shared" si="19"/>
        <v/>
      </c>
      <c r="EJ54" s="207" t="e">
        <f t="shared" si="20"/>
        <v>#N/A</v>
      </c>
      <c r="EK54" s="207" t="e">
        <f t="shared" si="21"/>
        <v>#N/A</v>
      </c>
      <c r="EL54" s="207" t="e">
        <f t="shared" si="22"/>
        <v>#N/A</v>
      </c>
      <c r="EM54" s="207" t="e">
        <f t="shared" si="23"/>
        <v>#N/A</v>
      </c>
      <c r="EN54" s="207" t="e">
        <f t="shared" si="24"/>
        <v>#N/A</v>
      </c>
      <c r="EO54" s="207" t="e">
        <f t="shared" si="25"/>
        <v>#N/A</v>
      </c>
      <c r="EP54" s="207" t="e">
        <f t="shared" si="26"/>
        <v>#N/A</v>
      </c>
      <c r="EQ54" s="207" t="e">
        <f t="shared" si="27"/>
        <v>#N/A</v>
      </c>
      <c r="ER54" s="207" t="e">
        <f t="shared" si="28"/>
        <v>#N/A</v>
      </c>
      <c r="ES54" s="207" t="e">
        <f t="shared" si="29"/>
        <v>#N/A</v>
      </c>
      <c r="ET54" s="207" t="e">
        <f t="shared" si="30"/>
        <v>#N/A</v>
      </c>
      <c r="EU54" s="207" t="e">
        <f t="shared" si="31"/>
        <v>#N/A</v>
      </c>
      <c r="EV54" s="207" t="e">
        <f t="shared" si="32"/>
        <v>#N/A</v>
      </c>
      <c r="EW54" s="207" t="e">
        <f t="shared" si="33"/>
        <v>#N/A</v>
      </c>
      <c r="EX54" s="207" t="e">
        <f t="shared" si="34"/>
        <v>#N/A</v>
      </c>
      <c r="EY54" s="207" t="e">
        <f t="shared" si="35"/>
        <v>#N/A</v>
      </c>
      <c r="EZ54" s="207" t="e">
        <f t="shared" si="36"/>
        <v>#N/A</v>
      </c>
      <c r="FA54" s="207" t="e">
        <f t="shared" si="37"/>
        <v>#N/A</v>
      </c>
      <c r="FB54" s="207" t="e">
        <f t="shared" si="38"/>
        <v>#N/A</v>
      </c>
      <c r="FC54" s="207" t="e">
        <f t="shared" si="39"/>
        <v>#N/A</v>
      </c>
      <c r="FD54" s="207" t="e">
        <f t="shared" si="40"/>
        <v>#N/A</v>
      </c>
      <c r="FE54" s="207" t="e">
        <f t="shared" si="41"/>
        <v>#N/A</v>
      </c>
      <c r="FF54" s="207" t="e">
        <f t="shared" si="42"/>
        <v>#N/A</v>
      </c>
      <c r="FG54" s="207" t="e">
        <f t="shared" si="43"/>
        <v>#N/A</v>
      </c>
      <c r="FH54" s="207" t="e">
        <f t="shared" si="44"/>
        <v>#N/A</v>
      </c>
      <c r="FI54" s="207" t="e">
        <f t="shared" si="45"/>
        <v>#N/A</v>
      </c>
      <c r="FJ54" s="207" t="e">
        <f t="shared" si="46"/>
        <v>#N/A</v>
      </c>
      <c r="FK54" s="207" t="e">
        <f t="shared" si="47"/>
        <v>#N/A</v>
      </c>
      <c r="FL54" s="207" t="e">
        <f t="shared" si="48"/>
        <v>#N/A</v>
      </c>
      <c r="FM54" s="207" t="e">
        <f t="shared" si="49"/>
        <v>#N/A</v>
      </c>
      <c r="FN54" s="207" t="e">
        <f t="shared" si="50"/>
        <v>#N/A</v>
      </c>
      <c r="FO54" s="207" t="e">
        <f t="shared" si="51"/>
        <v>#N/A</v>
      </c>
      <c r="FP54" s="207" t="e">
        <f t="shared" si="52"/>
        <v>#N/A</v>
      </c>
      <c r="FQ54" s="207" t="e">
        <f t="shared" si="53"/>
        <v>#N/A</v>
      </c>
      <c r="FR54" s="207" t="e">
        <f t="shared" si="54"/>
        <v>#N/A</v>
      </c>
      <c r="FS54" s="207" t="e">
        <f t="shared" si="55"/>
        <v>#N/A</v>
      </c>
      <c r="FT54" s="207" t="e">
        <f t="shared" si="56"/>
        <v>#N/A</v>
      </c>
      <c r="FU54" s="207" t="e">
        <f t="shared" si="57"/>
        <v>#N/A</v>
      </c>
      <c r="FV54" s="207" t="e">
        <f t="shared" si="58"/>
        <v>#N/A</v>
      </c>
      <c r="FW54" s="207" t="e">
        <f t="shared" si="59"/>
        <v>#N/A</v>
      </c>
      <c r="FX54" s="207" t="e">
        <f t="shared" si="60"/>
        <v>#N/A</v>
      </c>
      <c r="FY54" s="207" t="e">
        <f t="shared" si="61"/>
        <v>#N/A</v>
      </c>
      <c r="FZ54" s="207" t="e">
        <f t="shared" si="62"/>
        <v>#N/A</v>
      </c>
      <c r="GA54" s="207" t="e">
        <f t="shared" si="63"/>
        <v>#N/A</v>
      </c>
      <c r="GB54" s="207" t="e">
        <f t="shared" si="64"/>
        <v>#N/A</v>
      </c>
      <c r="GC54" s="207" t="e">
        <f t="shared" si="65"/>
        <v>#N/A</v>
      </c>
      <c r="GD54" s="207" t="e">
        <f t="shared" si="66"/>
        <v>#N/A</v>
      </c>
      <c r="GE54" s="207" t="e">
        <f t="shared" si="67"/>
        <v>#N/A</v>
      </c>
      <c r="GF54" s="207" t="e">
        <f t="shared" si="68"/>
        <v>#N/A</v>
      </c>
      <c r="GG54" s="207" t="e">
        <f t="shared" si="69"/>
        <v>#N/A</v>
      </c>
      <c r="GH54" s="207" t="e">
        <f t="shared" si="70"/>
        <v>#N/A</v>
      </c>
      <c r="GI54" s="207" t="e">
        <f t="shared" si="71"/>
        <v>#N/A</v>
      </c>
      <c r="GJ54" s="207" t="e">
        <f t="shared" si="72"/>
        <v>#N/A</v>
      </c>
      <c r="GK54" s="207" t="e">
        <f t="shared" si="73"/>
        <v>#N/A</v>
      </c>
      <c r="GL54" s="207" t="e">
        <f t="shared" si="74"/>
        <v>#N/A</v>
      </c>
      <c r="GM54" s="207" t="e">
        <f t="shared" si="75"/>
        <v>#N/A</v>
      </c>
      <c r="GN54" s="207" t="e">
        <f t="shared" si="76"/>
        <v>#N/A</v>
      </c>
      <c r="GO54" s="207" t="e">
        <f t="shared" si="77"/>
        <v>#N/A</v>
      </c>
      <c r="GP54" s="207" t="e">
        <f t="shared" si="78"/>
        <v>#N/A</v>
      </c>
      <c r="GQ54" s="207" t="e">
        <f t="shared" si="79"/>
        <v>#N/A</v>
      </c>
      <c r="GR54" s="207" t="e">
        <f t="shared" si="80"/>
        <v>#N/A</v>
      </c>
      <c r="GS54" s="207" t="e">
        <f t="shared" si="81"/>
        <v>#N/A</v>
      </c>
      <c r="GT54" s="207" t="e">
        <f t="shared" si="82"/>
        <v>#N/A</v>
      </c>
      <c r="GU54" s="207" t="e">
        <f t="shared" si="83"/>
        <v>#N/A</v>
      </c>
      <c r="GV54" s="207" t="e">
        <f t="shared" si="84"/>
        <v>#N/A</v>
      </c>
      <c r="GW54" s="207" t="e">
        <f t="shared" si="85"/>
        <v>#N/A</v>
      </c>
      <c r="GX54" s="207" t="e">
        <f t="shared" si="86"/>
        <v>#N/A</v>
      </c>
      <c r="GY54" s="207" t="e">
        <f t="shared" si="87"/>
        <v>#N/A</v>
      </c>
      <c r="GZ54" s="207" t="e">
        <f t="shared" si="88"/>
        <v>#N/A</v>
      </c>
      <c r="HA54" s="207" t="e">
        <f t="shared" si="89"/>
        <v>#N/A</v>
      </c>
      <c r="HB54" s="207" t="e">
        <f t="shared" si="90"/>
        <v>#N/A</v>
      </c>
      <c r="HC54" s="207" t="e">
        <f t="shared" si="91"/>
        <v>#N/A</v>
      </c>
      <c r="HD54" s="207" t="e">
        <f t="shared" si="92"/>
        <v>#N/A</v>
      </c>
      <c r="HE54" s="207" t="e">
        <f t="shared" si="93"/>
        <v>#N/A</v>
      </c>
      <c r="HF54" s="207" t="e">
        <f t="shared" si="94"/>
        <v>#N/A</v>
      </c>
      <c r="HG54" s="207" t="e">
        <f t="shared" si="95"/>
        <v>#N/A</v>
      </c>
      <c r="HH54" s="207" t="e">
        <f t="shared" si="96"/>
        <v>#N/A</v>
      </c>
      <c r="HI54" s="207" t="e">
        <f t="shared" si="97"/>
        <v>#N/A</v>
      </c>
      <c r="HJ54" s="207" t="e">
        <f t="shared" si="98"/>
        <v>#N/A</v>
      </c>
      <c r="HK54" s="207" t="e">
        <f t="shared" si="99"/>
        <v>#N/A</v>
      </c>
      <c r="HL54" s="207" t="e">
        <f t="shared" si="100"/>
        <v>#N/A</v>
      </c>
      <c r="HM54" s="207" t="e">
        <f t="shared" si="101"/>
        <v>#N/A</v>
      </c>
      <c r="HN54" s="207" t="e">
        <f t="shared" si="102"/>
        <v>#N/A</v>
      </c>
      <c r="HO54" s="207" t="e">
        <f t="shared" si="103"/>
        <v>#N/A</v>
      </c>
      <c r="HP54" s="207" t="e">
        <f t="shared" si="104"/>
        <v>#N/A</v>
      </c>
      <c r="HQ54" s="207" t="e">
        <f t="shared" si="105"/>
        <v>#N/A</v>
      </c>
      <c r="HR54" s="207" t="e">
        <f t="shared" si="106"/>
        <v>#N/A</v>
      </c>
      <c r="HS54" s="207" t="e">
        <f t="shared" si="107"/>
        <v>#N/A</v>
      </c>
      <c r="HT54" s="207" t="e">
        <f t="shared" si="108"/>
        <v>#N/A</v>
      </c>
      <c r="HU54" s="207" t="e">
        <f t="shared" si="109"/>
        <v>#N/A</v>
      </c>
      <c r="HV54" s="207" t="e">
        <f t="shared" si="110"/>
        <v>#N/A</v>
      </c>
      <c r="HW54" s="207" t="e">
        <f t="shared" si="111"/>
        <v>#N/A</v>
      </c>
      <c r="HX54" s="207" t="e">
        <f t="shared" si="112"/>
        <v>#N/A</v>
      </c>
      <c r="HY54" s="207" t="e">
        <f t="shared" si="113"/>
        <v>#N/A</v>
      </c>
      <c r="HZ54" s="207" t="e">
        <f t="shared" si="114"/>
        <v>#N/A</v>
      </c>
      <c r="IA54" s="207" t="e">
        <f t="shared" si="115"/>
        <v>#N/A</v>
      </c>
      <c r="IB54" s="207" t="e">
        <f t="shared" si="116"/>
        <v>#N/A</v>
      </c>
      <c r="IC54" s="207" t="e">
        <f t="shared" si="117"/>
        <v>#N/A</v>
      </c>
      <c r="ID54" s="207" t="e">
        <f t="shared" si="118"/>
        <v>#N/A</v>
      </c>
      <c r="IE54" s="207" t="e">
        <f t="shared" si="119"/>
        <v>#N/A</v>
      </c>
      <c r="IF54" s="207" t="e">
        <f t="shared" si="120"/>
        <v>#N/A</v>
      </c>
    </row>
    <row r="55" spans="1:240" hidden="1" x14ac:dyDescent="0.25">
      <c r="A55" s="22">
        <v>52</v>
      </c>
      <c r="B55" s="144"/>
      <c r="C55" s="135"/>
      <c r="D55" s="110" t="str">
        <f t="shared" si="10"/>
        <v/>
      </c>
      <c r="E55" s="124"/>
      <c r="F55" s="110" t="str">
        <f t="shared" si="11"/>
        <v/>
      </c>
      <c r="G55" s="135"/>
      <c r="H55" s="145"/>
      <c r="I55" s="119" t="str">
        <f t="shared" si="12"/>
        <v/>
      </c>
      <c r="J55" s="23" t="str">
        <f t="shared" si="13"/>
        <v/>
      </c>
      <c r="K55" s="24" t="str">
        <f t="shared" si="14"/>
        <v/>
      </c>
      <c r="L55" s="25" t="str">
        <f>IF(J55="","",IF(OR($J55&lt;Skew!$B$1,$J55=Skew!$B$1),IF($J55&gt;Skew!$C$1,Skew!$A$1,IF($J55&gt;Skew!$C$2,Skew!$A$2,IF($J55&gt;Skew!$C$3,Skew!$A$3,IF($J55&gt;Skew!$C$4,Skew!$A$4,IF($J55&gt;Skew!$C$5,Skew!$A$5,IF($J55&gt;Skew!$C$6,Skew!$A$6,IF($J55&gt;Skew!$C$7,Skew!$A$7,IF($J55&gt;Skew!$C$8,Skew!$A$8,IF($J55&gt;Skew!$C$9,Skew!$A$9,IF($J55&gt;Skew!$C$10,Skew!$A$10,IF($J55&gt;Skew!$C$11,Skew!$A$11,IF($J55&gt;Skew!$C$12,Skew!$A$12,IF($J55&gt;Skew!$C$13,Skew!$A$13,IF($J55&gt;Skew!$C$14,Skew!$A$14,Skew!$A$15)
)))))))))))))))</f>
        <v/>
      </c>
      <c r="M55" s="24" t="str">
        <f>IF(J55="","",MATCH(L55,Skew!$A$1:$A$15,0))</f>
        <v/>
      </c>
      <c r="N55" s="24" t="str">
        <f t="shared" si="0"/>
        <v/>
      </c>
      <c r="O55" s="26"/>
      <c r="P55" s="24" t="str">
        <f>IF(OR(J55="",O55=""),"",MATCH(O55,Confidence!$A$1:$A$10,0))</f>
        <v/>
      </c>
      <c r="Q55" s="27" t="str">
        <f t="shared" si="1"/>
        <v/>
      </c>
      <c r="R55" s="27" t="str">
        <f t="shared" si="2"/>
        <v/>
      </c>
      <c r="S55" s="24"/>
      <c r="T55" s="111" t="str">
        <f t="shared" si="3"/>
        <v/>
      </c>
      <c r="U55" s="111" t="str">
        <f t="shared" si="4"/>
        <v/>
      </c>
      <c r="V55" s="39" t="str">
        <f t="shared" si="5"/>
        <v/>
      </c>
      <c r="W55" s="124"/>
      <c r="X55" s="218" t="str">
        <f>IF(AND(D55&gt;0,E55&gt;0,F55&gt;0,Q55&gt;0,R55&gt;0,W55&gt;0,NOT(O55="")),ABS(VLOOKUP($W$1,VLookups!$A$28:$B$29,2,FALSE)-_xlfn.BETA.DIST(W55,IF(K55="L",R55,Q55),IF(K55="L",Q55,R55),TRUE,D55,F55)),"")</f>
        <v/>
      </c>
      <c r="Y55" s="121" t="str">
        <f>IF(OR($Q55="",$R55=""),"",_xlfn.BETA.INV(ABS(VLOOKUP($W$1,VLookups!$A$28:$B$29,2,FALSE)-Y$3),IF($K55="L",$R55,$Q55),IF($K55="L",$Q55,$R55),$D55,$F55))</f>
        <v/>
      </c>
      <c r="Z55" s="122" t="str">
        <f>IF(OR($Q55="",$R55=""),"",_xlfn.BETA.INV(ABS(VLOOKUP($W$1,VLookups!$A$28:$B$29,2,FALSE)-Z$3),IF($K55="L",$R55,$Q55),IF($K55="L",$Q55,$R55),$D55,$F55))</f>
        <v/>
      </c>
      <c r="AA55" s="121" t="str">
        <f>IF(OR($Q55="",$R55=""),"",_xlfn.BETA.INV(ABS(VLOOKUP($W$1,VLookups!$A$28:$B$29,2,FALSE)-AA$3),IF($K55="L",$R55,$Q55),IF($K55="L",$Q55,$R55),$D55,$F55))</f>
        <v/>
      </c>
      <c r="AB55" s="122" t="str">
        <f>IF(OR($Q55="",$R55=""),"",_xlfn.BETA.INV(ABS(VLOOKUP($W$1,VLookups!$A$28:$B$29,2,FALSE)-AB$3),IF($K55="L",$R55,$Q55),IF($K55="L",$Q55,$R55),$D55,$F55))</f>
        <v/>
      </c>
      <c r="AC55" s="121" t="str">
        <f>IF(OR($Q55="",$R55=""),"",_xlfn.BETA.INV(ABS(VLOOKUP($W$1,VLookups!$A$28:$B$29,2,FALSE)-AC$3),IF($K55="L",$R55,$Q55),IF($K55="L",$Q55,$R55),$D55,$F55))</f>
        <v/>
      </c>
      <c r="AD55" s="122" t="str">
        <f>IF(OR($Q55="",$R55=""),"",_xlfn.BETA.INV(ABS(VLOOKUP($W$1,VLookups!$A$28:$B$29,2,FALSE)-AD$3),IF($K55="L",$R55,$Q55),IF($K55="L",$Q55,$R55),$D55,$F55))</f>
        <v/>
      </c>
      <c r="AE55" s="121" t="str">
        <f>IF(OR($Q55="",$R55=""),"",_xlfn.BETA.INV(ABS(VLOOKUP($W$1,VLookups!$A$28:$B$29,2,FALSE)-AE$3),IF($K55="L",$R55,$Q55),IF($K55="L",$Q55,$R55),$D55,$F55))</f>
        <v/>
      </c>
      <c r="AF55" s="122" t="str">
        <f>IF(OR($Q55="",$R55=""),"",_xlfn.BETA.INV(ABS(VLOOKUP($W$1,VLookups!$A$28:$B$29,2,FALSE)-AF$3),IF($K55="L",$R55,$Q55),IF($K55="L",$Q55,$R55),$D55,$F55))</f>
        <v/>
      </c>
      <c r="AG55" s="121" t="str">
        <f>IF(OR($Q55="",$R55=""),"",_xlfn.BETA.INV(ABS(VLOOKUP($W$1,VLookups!$A$28:$B$29,2,FALSE)-AG$3),IF($K55="L",$R55,$Q55),IF($K55="L",$Q55,$R55),$D55,$F55))</f>
        <v/>
      </c>
      <c r="AH55" s="122" t="str">
        <f>IF(OR($Q55="",$R55=""),"",_xlfn.BETA.INV(ABS(VLOOKUP($W$1,VLookups!$A$28:$B$29,2,FALSE)-AH$3),IF($K55="L",$R55,$Q55),IF($K55="L",$Q55,$R55),$D55,$F55))</f>
        <v/>
      </c>
      <c r="AI55" s="121" t="str">
        <f>IF(OR($Q55="",$R55=""),"",_xlfn.BETA.INV(ABS(VLOOKUP($W$1,VLookups!$A$28:$B$29,2,FALSE)-AI$3),IF($K55="L",$R55,$Q55),IF($K55="L",$Q55,$R55),$D55,$F55))</f>
        <v/>
      </c>
      <c r="AJ55" s="122" t="str">
        <f>IF(OR($Q55="",$R55=""),"",_xlfn.BETA.INV(ABS(VLOOKUP($W$1,VLookups!$A$28:$B$29,2,FALSE)-AJ$3),IF($K55="L",$R55,$Q55),IF($K55="L",$Q55,$R55),$D55,$F55))</f>
        <v/>
      </c>
      <c r="AK55" s="17"/>
      <c r="AL55" s="208" t="str">
        <f t="shared" si="15"/>
        <v/>
      </c>
      <c r="AM55" s="206" t="str">
        <f t="shared" si="16"/>
        <v/>
      </c>
      <c r="AN55" s="190" t="str">
        <f t="shared" ref="AN55:CY55" si="219">IF(ISNONTEXT($AL55),AM55+$AL55,"")</f>
        <v/>
      </c>
      <c r="AO55" s="190" t="str">
        <f t="shared" si="219"/>
        <v/>
      </c>
      <c r="AP55" s="190" t="str">
        <f t="shared" si="219"/>
        <v/>
      </c>
      <c r="AQ55" s="190" t="str">
        <f t="shared" si="219"/>
        <v/>
      </c>
      <c r="AR55" s="190" t="str">
        <f t="shared" si="219"/>
        <v/>
      </c>
      <c r="AS55" s="190" t="str">
        <f t="shared" si="219"/>
        <v/>
      </c>
      <c r="AT55" s="190" t="str">
        <f t="shared" si="219"/>
        <v/>
      </c>
      <c r="AU55" s="190" t="str">
        <f t="shared" si="219"/>
        <v/>
      </c>
      <c r="AV55" s="190" t="str">
        <f t="shared" si="219"/>
        <v/>
      </c>
      <c r="AW55" s="190" t="str">
        <f t="shared" si="219"/>
        <v/>
      </c>
      <c r="AX55" s="190" t="str">
        <f t="shared" si="219"/>
        <v/>
      </c>
      <c r="AY55" s="190" t="str">
        <f t="shared" si="219"/>
        <v/>
      </c>
      <c r="AZ55" s="190" t="str">
        <f t="shared" si="219"/>
        <v/>
      </c>
      <c r="BA55" s="190" t="str">
        <f t="shared" si="219"/>
        <v/>
      </c>
      <c r="BB55" s="190" t="str">
        <f t="shared" si="219"/>
        <v/>
      </c>
      <c r="BC55" s="190" t="str">
        <f t="shared" si="219"/>
        <v/>
      </c>
      <c r="BD55" s="190" t="str">
        <f t="shared" si="219"/>
        <v/>
      </c>
      <c r="BE55" s="190" t="str">
        <f t="shared" si="219"/>
        <v/>
      </c>
      <c r="BF55" s="190" t="str">
        <f t="shared" si="219"/>
        <v/>
      </c>
      <c r="BG55" s="190" t="str">
        <f t="shared" si="219"/>
        <v/>
      </c>
      <c r="BH55" s="190" t="str">
        <f t="shared" si="219"/>
        <v/>
      </c>
      <c r="BI55" s="190" t="str">
        <f t="shared" si="219"/>
        <v/>
      </c>
      <c r="BJ55" s="190" t="str">
        <f t="shared" si="219"/>
        <v/>
      </c>
      <c r="BK55" s="190" t="str">
        <f t="shared" si="219"/>
        <v/>
      </c>
      <c r="BL55" s="190" t="str">
        <f t="shared" si="219"/>
        <v/>
      </c>
      <c r="BM55" s="190" t="str">
        <f t="shared" si="219"/>
        <v/>
      </c>
      <c r="BN55" s="190" t="str">
        <f t="shared" si="219"/>
        <v/>
      </c>
      <c r="BO55" s="190" t="str">
        <f t="shared" si="219"/>
        <v/>
      </c>
      <c r="BP55" s="190" t="str">
        <f t="shared" si="219"/>
        <v/>
      </c>
      <c r="BQ55" s="190" t="str">
        <f t="shared" si="219"/>
        <v/>
      </c>
      <c r="BR55" s="190" t="str">
        <f t="shared" si="219"/>
        <v/>
      </c>
      <c r="BS55" s="190" t="str">
        <f t="shared" si="219"/>
        <v/>
      </c>
      <c r="BT55" s="190" t="str">
        <f t="shared" si="219"/>
        <v/>
      </c>
      <c r="BU55" s="190" t="str">
        <f t="shared" si="219"/>
        <v/>
      </c>
      <c r="BV55" s="190" t="str">
        <f t="shared" si="219"/>
        <v/>
      </c>
      <c r="BW55" s="190" t="str">
        <f t="shared" si="219"/>
        <v/>
      </c>
      <c r="BX55" s="190" t="str">
        <f t="shared" si="219"/>
        <v/>
      </c>
      <c r="BY55" s="190" t="str">
        <f t="shared" si="219"/>
        <v/>
      </c>
      <c r="BZ55" s="190" t="str">
        <f t="shared" si="219"/>
        <v/>
      </c>
      <c r="CA55" s="190" t="str">
        <f t="shared" si="219"/>
        <v/>
      </c>
      <c r="CB55" s="190" t="str">
        <f t="shared" si="219"/>
        <v/>
      </c>
      <c r="CC55" s="190" t="str">
        <f t="shared" si="219"/>
        <v/>
      </c>
      <c r="CD55" s="190" t="str">
        <f t="shared" si="219"/>
        <v/>
      </c>
      <c r="CE55" s="190" t="str">
        <f t="shared" si="219"/>
        <v/>
      </c>
      <c r="CF55" s="190" t="str">
        <f t="shared" si="219"/>
        <v/>
      </c>
      <c r="CG55" s="190" t="str">
        <f t="shared" si="219"/>
        <v/>
      </c>
      <c r="CH55" s="190" t="str">
        <f t="shared" si="219"/>
        <v/>
      </c>
      <c r="CI55" s="190" t="str">
        <f t="shared" si="219"/>
        <v/>
      </c>
      <c r="CJ55" s="190" t="str">
        <f t="shared" si="219"/>
        <v/>
      </c>
      <c r="CK55" s="190" t="str">
        <f t="shared" si="219"/>
        <v/>
      </c>
      <c r="CL55" s="190" t="str">
        <f t="shared" si="219"/>
        <v/>
      </c>
      <c r="CM55" s="190" t="str">
        <f t="shared" si="219"/>
        <v/>
      </c>
      <c r="CN55" s="190" t="str">
        <f t="shared" si="219"/>
        <v/>
      </c>
      <c r="CO55" s="190" t="str">
        <f t="shared" si="219"/>
        <v/>
      </c>
      <c r="CP55" s="190" t="str">
        <f t="shared" si="219"/>
        <v/>
      </c>
      <c r="CQ55" s="190" t="str">
        <f t="shared" si="219"/>
        <v/>
      </c>
      <c r="CR55" s="190" t="str">
        <f t="shared" si="219"/>
        <v/>
      </c>
      <c r="CS55" s="190" t="str">
        <f t="shared" si="219"/>
        <v/>
      </c>
      <c r="CT55" s="190" t="str">
        <f t="shared" si="219"/>
        <v/>
      </c>
      <c r="CU55" s="190" t="str">
        <f t="shared" si="219"/>
        <v/>
      </c>
      <c r="CV55" s="190" t="str">
        <f t="shared" si="219"/>
        <v/>
      </c>
      <c r="CW55" s="190" t="str">
        <f t="shared" si="219"/>
        <v/>
      </c>
      <c r="CX55" s="190" t="str">
        <f t="shared" si="219"/>
        <v/>
      </c>
      <c r="CY55" s="190" t="str">
        <f t="shared" si="219"/>
        <v/>
      </c>
      <c r="CZ55" s="190" t="str">
        <f t="shared" ref="CZ55:EH55" si="220">IF(ISNONTEXT($AL55),CY55+$AL55,"")</f>
        <v/>
      </c>
      <c r="DA55" s="190" t="str">
        <f t="shared" si="220"/>
        <v/>
      </c>
      <c r="DB55" s="190" t="str">
        <f t="shared" si="220"/>
        <v/>
      </c>
      <c r="DC55" s="190" t="str">
        <f t="shared" si="220"/>
        <v/>
      </c>
      <c r="DD55" s="190" t="str">
        <f t="shared" si="220"/>
        <v/>
      </c>
      <c r="DE55" s="190" t="str">
        <f t="shared" si="220"/>
        <v/>
      </c>
      <c r="DF55" s="190" t="str">
        <f t="shared" si="220"/>
        <v/>
      </c>
      <c r="DG55" s="190" t="str">
        <f t="shared" si="220"/>
        <v/>
      </c>
      <c r="DH55" s="190" t="str">
        <f t="shared" si="220"/>
        <v/>
      </c>
      <c r="DI55" s="190" t="str">
        <f t="shared" si="220"/>
        <v/>
      </c>
      <c r="DJ55" s="190" t="str">
        <f t="shared" si="220"/>
        <v/>
      </c>
      <c r="DK55" s="190" t="str">
        <f t="shared" si="220"/>
        <v/>
      </c>
      <c r="DL55" s="190" t="str">
        <f t="shared" si="220"/>
        <v/>
      </c>
      <c r="DM55" s="190" t="str">
        <f t="shared" si="220"/>
        <v/>
      </c>
      <c r="DN55" s="190" t="str">
        <f t="shared" si="220"/>
        <v/>
      </c>
      <c r="DO55" s="190" t="str">
        <f t="shared" si="220"/>
        <v/>
      </c>
      <c r="DP55" s="190" t="str">
        <f t="shared" si="220"/>
        <v/>
      </c>
      <c r="DQ55" s="190" t="str">
        <f t="shared" si="220"/>
        <v/>
      </c>
      <c r="DR55" s="190" t="str">
        <f t="shared" si="220"/>
        <v/>
      </c>
      <c r="DS55" s="190" t="str">
        <f t="shared" si="220"/>
        <v/>
      </c>
      <c r="DT55" s="190" t="str">
        <f t="shared" si="220"/>
        <v/>
      </c>
      <c r="DU55" s="190" t="str">
        <f t="shared" si="220"/>
        <v/>
      </c>
      <c r="DV55" s="190" t="str">
        <f t="shared" si="220"/>
        <v/>
      </c>
      <c r="DW55" s="190" t="str">
        <f t="shared" si="220"/>
        <v/>
      </c>
      <c r="DX55" s="190" t="str">
        <f t="shared" si="220"/>
        <v/>
      </c>
      <c r="DY55" s="190" t="str">
        <f t="shared" si="220"/>
        <v/>
      </c>
      <c r="DZ55" s="190" t="str">
        <f t="shared" si="220"/>
        <v/>
      </c>
      <c r="EA55" s="190" t="str">
        <f t="shared" si="220"/>
        <v/>
      </c>
      <c r="EB55" s="190" t="str">
        <f t="shared" si="220"/>
        <v/>
      </c>
      <c r="EC55" s="190" t="str">
        <f t="shared" si="220"/>
        <v/>
      </c>
      <c r="ED55" s="190" t="str">
        <f t="shared" si="220"/>
        <v/>
      </c>
      <c r="EE55" s="190" t="str">
        <f t="shared" si="220"/>
        <v/>
      </c>
      <c r="EF55" s="190" t="str">
        <f t="shared" si="220"/>
        <v/>
      </c>
      <c r="EG55" s="190" t="str">
        <f t="shared" si="220"/>
        <v/>
      </c>
      <c r="EH55" s="190" t="str">
        <f t="shared" si="220"/>
        <v/>
      </c>
      <c r="EI55" s="206" t="str">
        <f t="shared" si="19"/>
        <v/>
      </c>
      <c r="EJ55" s="207" t="e">
        <f t="shared" si="20"/>
        <v>#N/A</v>
      </c>
      <c r="EK55" s="207" t="e">
        <f t="shared" si="21"/>
        <v>#N/A</v>
      </c>
      <c r="EL55" s="207" t="e">
        <f t="shared" si="22"/>
        <v>#N/A</v>
      </c>
      <c r="EM55" s="207" t="e">
        <f t="shared" si="23"/>
        <v>#N/A</v>
      </c>
      <c r="EN55" s="207" t="e">
        <f t="shared" si="24"/>
        <v>#N/A</v>
      </c>
      <c r="EO55" s="207" t="e">
        <f t="shared" si="25"/>
        <v>#N/A</v>
      </c>
      <c r="EP55" s="207" t="e">
        <f t="shared" si="26"/>
        <v>#N/A</v>
      </c>
      <c r="EQ55" s="207" t="e">
        <f t="shared" si="27"/>
        <v>#N/A</v>
      </c>
      <c r="ER55" s="207" t="e">
        <f t="shared" si="28"/>
        <v>#N/A</v>
      </c>
      <c r="ES55" s="207" t="e">
        <f t="shared" si="29"/>
        <v>#N/A</v>
      </c>
      <c r="ET55" s="207" t="e">
        <f t="shared" si="30"/>
        <v>#N/A</v>
      </c>
      <c r="EU55" s="207" t="e">
        <f t="shared" si="31"/>
        <v>#N/A</v>
      </c>
      <c r="EV55" s="207" t="e">
        <f t="shared" si="32"/>
        <v>#N/A</v>
      </c>
      <c r="EW55" s="207" t="e">
        <f t="shared" si="33"/>
        <v>#N/A</v>
      </c>
      <c r="EX55" s="207" t="e">
        <f t="shared" si="34"/>
        <v>#N/A</v>
      </c>
      <c r="EY55" s="207" t="e">
        <f t="shared" si="35"/>
        <v>#N/A</v>
      </c>
      <c r="EZ55" s="207" t="e">
        <f t="shared" si="36"/>
        <v>#N/A</v>
      </c>
      <c r="FA55" s="207" t="e">
        <f t="shared" si="37"/>
        <v>#N/A</v>
      </c>
      <c r="FB55" s="207" t="e">
        <f t="shared" si="38"/>
        <v>#N/A</v>
      </c>
      <c r="FC55" s="207" t="e">
        <f t="shared" si="39"/>
        <v>#N/A</v>
      </c>
      <c r="FD55" s="207" t="e">
        <f t="shared" si="40"/>
        <v>#N/A</v>
      </c>
      <c r="FE55" s="207" t="e">
        <f t="shared" si="41"/>
        <v>#N/A</v>
      </c>
      <c r="FF55" s="207" t="e">
        <f t="shared" si="42"/>
        <v>#N/A</v>
      </c>
      <c r="FG55" s="207" t="e">
        <f t="shared" si="43"/>
        <v>#N/A</v>
      </c>
      <c r="FH55" s="207" t="e">
        <f t="shared" si="44"/>
        <v>#N/A</v>
      </c>
      <c r="FI55" s="207" t="e">
        <f t="shared" si="45"/>
        <v>#N/A</v>
      </c>
      <c r="FJ55" s="207" t="e">
        <f t="shared" si="46"/>
        <v>#N/A</v>
      </c>
      <c r="FK55" s="207" t="e">
        <f t="shared" si="47"/>
        <v>#N/A</v>
      </c>
      <c r="FL55" s="207" t="e">
        <f t="shared" si="48"/>
        <v>#N/A</v>
      </c>
      <c r="FM55" s="207" t="e">
        <f t="shared" si="49"/>
        <v>#N/A</v>
      </c>
      <c r="FN55" s="207" t="e">
        <f t="shared" si="50"/>
        <v>#N/A</v>
      </c>
      <c r="FO55" s="207" t="e">
        <f t="shared" si="51"/>
        <v>#N/A</v>
      </c>
      <c r="FP55" s="207" t="e">
        <f t="shared" si="52"/>
        <v>#N/A</v>
      </c>
      <c r="FQ55" s="207" t="e">
        <f t="shared" si="53"/>
        <v>#N/A</v>
      </c>
      <c r="FR55" s="207" t="e">
        <f t="shared" si="54"/>
        <v>#N/A</v>
      </c>
      <c r="FS55" s="207" t="e">
        <f t="shared" si="55"/>
        <v>#N/A</v>
      </c>
      <c r="FT55" s="207" t="e">
        <f t="shared" si="56"/>
        <v>#N/A</v>
      </c>
      <c r="FU55" s="207" t="e">
        <f t="shared" si="57"/>
        <v>#N/A</v>
      </c>
      <c r="FV55" s="207" t="e">
        <f t="shared" si="58"/>
        <v>#N/A</v>
      </c>
      <c r="FW55" s="207" t="e">
        <f t="shared" si="59"/>
        <v>#N/A</v>
      </c>
      <c r="FX55" s="207" t="e">
        <f t="shared" si="60"/>
        <v>#N/A</v>
      </c>
      <c r="FY55" s="207" t="e">
        <f t="shared" si="61"/>
        <v>#N/A</v>
      </c>
      <c r="FZ55" s="207" t="e">
        <f t="shared" si="62"/>
        <v>#N/A</v>
      </c>
      <c r="GA55" s="207" t="e">
        <f t="shared" si="63"/>
        <v>#N/A</v>
      </c>
      <c r="GB55" s="207" t="e">
        <f t="shared" si="64"/>
        <v>#N/A</v>
      </c>
      <c r="GC55" s="207" t="e">
        <f t="shared" si="65"/>
        <v>#N/A</v>
      </c>
      <c r="GD55" s="207" t="e">
        <f t="shared" si="66"/>
        <v>#N/A</v>
      </c>
      <c r="GE55" s="207" t="e">
        <f t="shared" si="67"/>
        <v>#N/A</v>
      </c>
      <c r="GF55" s="207" t="e">
        <f t="shared" si="68"/>
        <v>#N/A</v>
      </c>
      <c r="GG55" s="207" t="e">
        <f t="shared" si="69"/>
        <v>#N/A</v>
      </c>
      <c r="GH55" s="207" t="e">
        <f t="shared" si="70"/>
        <v>#N/A</v>
      </c>
      <c r="GI55" s="207" t="e">
        <f t="shared" si="71"/>
        <v>#N/A</v>
      </c>
      <c r="GJ55" s="207" t="e">
        <f t="shared" si="72"/>
        <v>#N/A</v>
      </c>
      <c r="GK55" s="207" t="e">
        <f t="shared" si="73"/>
        <v>#N/A</v>
      </c>
      <c r="GL55" s="207" t="e">
        <f t="shared" si="74"/>
        <v>#N/A</v>
      </c>
      <c r="GM55" s="207" t="e">
        <f t="shared" si="75"/>
        <v>#N/A</v>
      </c>
      <c r="GN55" s="207" t="e">
        <f t="shared" si="76"/>
        <v>#N/A</v>
      </c>
      <c r="GO55" s="207" t="e">
        <f t="shared" si="77"/>
        <v>#N/A</v>
      </c>
      <c r="GP55" s="207" t="e">
        <f t="shared" si="78"/>
        <v>#N/A</v>
      </c>
      <c r="GQ55" s="207" t="e">
        <f t="shared" si="79"/>
        <v>#N/A</v>
      </c>
      <c r="GR55" s="207" t="e">
        <f t="shared" si="80"/>
        <v>#N/A</v>
      </c>
      <c r="GS55" s="207" t="e">
        <f t="shared" si="81"/>
        <v>#N/A</v>
      </c>
      <c r="GT55" s="207" t="e">
        <f t="shared" si="82"/>
        <v>#N/A</v>
      </c>
      <c r="GU55" s="207" t="e">
        <f t="shared" si="83"/>
        <v>#N/A</v>
      </c>
      <c r="GV55" s="207" t="e">
        <f t="shared" si="84"/>
        <v>#N/A</v>
      </c>
      <c r="GW55" s="207" t="e">
        <f t="shared" si="85"/>
        <v>#N/A</v>
      </c>
      <c r="GX55" s="207" t="e">
        <f t="shared" si="86"/>
        <v>#N/A</v>
      </c>
      <c r="GY55" s="207" t="e">
        <f t="shared" si="87"/>
        <v>#N/A</v>
      </c>
      <c r="GZ55" s="207" t="e">
        <f t="shared" si="88"/>
        <v>#N/A</v>
      </c>
      <c r="HA55" s="207" t="e">
        <f t="shared" si="89"/>
        <v>#N/A</v>
      </c>
      <c r="HB55" s="207" t="e">
        <f t="shared" si="90"/>
        <v>#N/A</v>
      </c>
      <c r="HC55" s="207" t="e">
        <f t="shared" si="91"/>
        <v>#N/A</v>
      </c>
      <c r="HD55" s="207" t="e">
        <f t="shared" si="92"/>
        <v>#N/A</v>
      </c>
      <c r="HE55" s="207" t="e">
        <f t="shared" si="93"/>
        <v>#N/A</v>
      </c>
      <c r="HF55" s="207" t="e">
        <f t="shared" si="94"/>
        <v>#N/A</v>
      </c>
      <c r="HG55" s="207" t="e">
        <f t="shared" si="95"/>
        <v>#N/A</v>
      </c>
      <c r="HH55" s="207" t="e">
        <f t="shared" si="96"/>
        <v>#N/A</v>
      </c>
      <c r="HI55" s="207" t="e">
        <f t="shared" si="97"/>
        <v>#N/A</v>
      </c>
      <c r="HJ55" s="207" t="e">
        <f t="shared" si="98"/>
        <v>#N/A</v>
      </c>
      <c r="HK55" s="207" t="e">
        <f t="shared" si="99"/>
        <v>#N/A</v>
      </c>
      <c r="HL55" s="207" t="e">
        <f t="shared" si="100"/>
        <v>#N/A</v>
      </c>
      <c r="HM55" s="207" t="e">
        <f t="shared" si="101"/>
        <v>#N/A</v>
      </c>
      <c r="HN55" s="207" t="e">
        <f t="shared" si="102"/>
        <v>#N/A</v>
      </c>
      <c r="HO55" s="207" t="e">
        <f t="shared" si="103"/>
        <v>#N/A</v>
      </c>
      <c r="HP55" s="207" t="e">
        <f t="shared" si="104"/>
        <v>#N/A</v>
      </c>
      <c r="HQ55" s="207" t="e">
        <f t="shared" si="105"/>
        <v>#N/A</v>
      </c>
      <c r="HR55" s="207" t="e">
        <f t="shared" si="106"/>
        <v>#N/A</v>
      </c>
      <c r="HS55" s="207" t="e">
        <f t="shared" si="107"/>
        <v>#N/A</v>
      </c>
      <c r="HT55" s="207" t="e">
        <f t="shared" si="108"/>
        <v>#N/A</v>
      </c>
      <c r="HU55" s="207" t="e">
        <f t="shared" si="109"/>
        <v>#N/A</v>
      </c>
      <c r="HV55" s="207" t="e">
        <f t="shared" si="110"/>
        <v>#N/A</v>
      </c>
      <c r="HW55" s="207" t="e">
        <f t="shared" si="111"/>
        <v>#N/A</v>
      </c>
      <c r="HX55" s="207" t="e">
        <f t="shared" si="112"/>
        <v>#N/A</v>
      </c>
      <c r="HY55" s="207" t="e">
        <f t="shared" si="113"/>
        <v>#N/A</v>
      </c>
      <c r="HZ55" s="207" t="e">
        <f t="shared" si="114"/>
        <v>#N/A</v>
      </c>
      <c r="IA55" s="207" t="e">
        <f t="shared" si="115"/>
        <v>#N/A</v>
      </c>
      <c r="IB55" s="207" t="e">
        <f t="shared" si="116"/>
        <v>#N/A</v>
      </c>
      <c r="IC55" s="207" t="e">
        <f t="shared" si="117"/>
        <v>#N/A</v>
      </c>
      <c r="ID55" s="207" t="e">
        <f t="shared" si="118"/>
        <v>#N/A</v>
      </c>
      <c r="IE55" s="207" t="e">
        <f t="shared" si="119"/>
        <v>#N/A</v>
      </c>
      <c r="IF55" s="207" t="e">
        <f t="shared" si="120"/>
        <v>#N/A</v>
      </c>
    </row>
    <row r="56" spans="1:240" hidden="1" x14ac:dyDescent="0.25">
      <c r="A56" s="22">
        <v>53</v>
      </c>
      <c r="B56" s="144"/>
      <c r="C56" s="135"/>
      <c r="D56" s="110" t="str">
        <f t="shared" si="10"/>
        <v/>
      </c>
      <c r="E56" s="124"/>
      <c r="F56" s="110" t="str">
        <f t="shared" si="11"/>
        <v/>
      </c>
      <c r="G56" s="135"/>
      <c r="H56" s="145"/>
      <c r="I56" s="119" t="str">
        <f t="shared" si="12"/>
        <v/>
      </c>
      <c r="J56" s="23" t="str">
        <f t="shared" si="13"/>
        <v/>
      </c>
      <c r="K56" s="24" t="str">
        <f t="shared" si="14"/>
        <v/>
      </c>
      <c r="L56" s="25" t="str">
        <f>IF(J56="","",IF(OR($J56&lt;Skew!$B$1,$J56=Skew!$B$1),IF($J56&gt;Skew!$C$1,Skew!$A$1,IF($J56&gt;Skew!$C$2,Skew!$A$2,IF($J56&gt;Skew!$C$3,Skew!$A$3,IF($J56&gt;Skew!$C$4,Skew!$A$4,IF($J56&gt;Skew!$C$5,Skew!$A$5,IF($J56&gt;Skew!$C$6,Skew!$A$6,IF($J56&gt;Skew!$C$7,Skew!$A$7,IF($J56&gt;Skew!$C$8,Skew!$A$8,IF($J56&gt;Skew!$C$9,Skew!$A$9,IF($J56&gt;Skew!$C$10,Skew!$A$10,IF($J56&gt;Skew!$C$11,Skew!$A$11,IF($J56&gt;Skew!$C$12,Skew!$A$12,IF($J56&gt;Skew!$C$13,Skew!$A$13,IF($J56&gt;Skew!$C$14,Skew!$A$14,Skew!$A$15)
)))))))))))))))</f>
        <v/>
      </c>
      <c r="M56" s="24" t="str">
        <f>IF(J56="","",MATCH(L56,Skew!$A$1:$A$15,0))</f>
        <v/>
      </c>
      <c r="N56" s="24" t="str">
        <f t="shared" si="0"/>
        <v/>
      </c>
      <c r="O56" s="26"/>
      <c r="P56" s="24" t="str">
        <f>IF(OR(J56="",O56=""),"",MATCH(O56,Confidence!$A$1:$A$10,0))</f>
        <v/>
      </c>
      <c r="Q56" s="27" t="str">
        <f t="shared" si="1"/>
        <v/>
      </c>
      <c r="R56" s="27" t="str">
        <f t="shared" si="2"/>
        <v/>
      </c>
      <c r="S56" s="24"/>
      <c r="T56" s="111" t="str">
        <f t="shared" si="3"/>
        <v/>
      </c>
      <c r="U56" s="111" t="str">
        <f t="shared" si="4"/>
        <v/>
      </c>
      <c r="V56" s="39" t="str">
        <f t="shared" si="5"/>
        <v/>
      </c>
      <c r="W56" s="124"/>
      <c r="X56" s="218" t="str">
        <f>IF(AND(D56&gt;0,E56&gt;0,F56&gt;0,Q56&gt;0,R56&gt;0,W56&gt;0,NOT(O56="")),ABS(VLOOKUP($W$1,VLookups!$A$28:$B$29,2,FALSE)-_xlfn.BETA.DIST(W56,IF(K56="L",R56,Q56),IF(K56="L",Q56,R56),TRUE,D56,F56)),"")</f>
        <v/>
      </c>
      <c r="Y56" s="121" t="str">
        <f>IF(OR($Q56="",$R56=""),"",_xlfn.BETA.INV(ABS(VLOOKUP($W$1,VLookups!$A$28:$B$29,2,FALSE)-Y$3),IF($K56="L",$R56,$Q56),IF($K56="L",$Q56,$R56),$D56,$F56))</f>
        <v/>
      </c>
      <c r="Z56" s="122" t="str">
        <f>IF(OR($Q56="",$R56=""),"",_xlfn.BETA.INV(ABS(VLOOKUP($W$1,VLookups!$A$28:$B$29,2,FALSE)-Z$3),IF($K56="L",$R56,$Q56),IF($K56="L",$Q56,$R56),$D56,$F56))</f>
        <v/>
      </c>
      <c r="AA56" s="121" t="str">
        <f>IF(OR($Q56="",$R56=""),"",_xlfn.BETA.INV(ABS(VLOOKUP($W$1,VLookups!$A$28:$B$29,2,FALSE)-AA$3),IF($K56="L",$R56,$Q56),IF($K56="L",$Q56,$R56),$D56,$F56))</f>
        <v/>
      </c>
      <c r="AB56" s="122" t="str">
        <f>IF(OR($Q56="",$R56=""),"",_xlfn.BETA.INV(ABS(VLOOKUP($W$1,VLookups!$A$28:$B$29,2,FALSE)-AB$3),IF($K56="L",$R56,$Q56),IF($K56="L",$Q56,$R56),$D56,$F56))</f>
        <v/>
      </c>
      <c r="AC56" s="121" t="str">
        <f>IF(OR($Q56="",$R56=""),"",_xlfn.BETA.INV(ABS(VLOOKUP($W$1,VLookups!$A$28:$B$29,2,FALSE)-AC$3),IF($K56="L",$R56,$Q56),IF($K56="L",$Q56,$R56),$D56,$F56))</f>
        <v/>
      </c>
      <c r="AD56" s="122" t="str">
        <f>IF(OR($Q56="",$R56=""),"",_xlfn.BETA.INV(ABS(VLOOKUP($W$1,VLookups!$A$28:$B$29,2,FALSE)-AD$3),IF($K56="L",$R56,$Q56),IF($K56="L",$Q56,$R56),$D56,$F56))</f>
        <v/>
      </c>
      <c r="AE56" s="121" t="str">
        <f>IF(OR($Q56="",$R56=""),"",_xlfn.BETA.INV(ABS(VLOOKUP($W$1,VLookups!$A$28:$B$29,2,FALSE)-AE$3),IF($K56="L",$R56,$Q56),IF($K56="L",$Q56,$R56),$D56,$F56))</f>
        <v/>
      </c>
      <c r="AF56" s="122" t="str">
        <f>IF(OR($Q56="",$R56=""),"",_xlfn.BETA.INV(ABS(VLOOKUP($W$1,VLookups!$A$28:$B$29,2,FALSE)-AF$3),IF($K56="L",$R56,$Q56),IF($K56="L",$Q56,$R56),$D56,$F56))</f>
        <v/>
      </c>
      <c r="AG56" s="121" t="str">
        <f>IF(OR($Q56="",$R56=""),"",_xlfn.BETA.INV(ABS(VLOOKUP($W$1,VLookups!$A$28:$B$29,2,FALSE)-AG$3),IF($K56="L",$R56,$Q56),IF($K56="L",$Q56,$R56),$D56,$F56))</f>
        <v/>
      </c>
      <c r="AH56" s="122" t="str">
        <f>IF(OR($Q56="",$R56=""),"",_xlfn.BETA.INV(ABS(VLOOKUP($W$1,VLookups!$A$28:$B$29,2,FALSE)-AH$3),IF($K56="L",$R56,$Q56),IF($K56="L",$Q56,$R56),$D56,$F56))</f>
        <v/>
      </c>
      <c r="AI56" s="121" t="str">
        <f>IF(OR($Q56="",$R56=""),"",_xlfn.BETA.INV(ABS(VLOOKUP($W$1,VLookups!$A$28:$B$29,2,FALSE)-AI$3),IF($K56="L",$R56,$Q56),IF($K56="L",$Q56,$R56),$D56,$F56))</f>
        <v/>
      </c>
      <c r="AJ56" s="122" t="str">
        <f>IF(OR($Q56="",$R56=""),"",_xlfn.BETA.INV(ABS(VLOOKUP($W$1,VLookups!$A$28:$B$29,2,FALSE)-AJ$3),IF($K56="L",$R56,$Q56),IF($K56="L",$Q56,$R56),$D56,$F56))</f>
        <v/>
      </c>
      <c r="AK56" s="17"/>
      <c r="AL56" s="208" t="str">
        <f t="shared" si="15"/>
        <v/>
      </c>
      <c r="AM56" s="206" t="str">
        <f t="shared" si="16"/>
        <v/>
      </c>
      <c r="AN56" s="190" t="str">
        <f t="shared" ref="AN56:CY56" si="221">IF(ISNONTEXT($AL56),AM56+$AL56,"")</f>
        <v/>
      </c>
      <c r="AO56" s="190" t="str">
        <f t="shared" si="221"/>
        <v/>
      </c>
      <c r="AP56" s="190" t="str">
        <f t="shared" si="221"/>
        <v/>
      </c>
      <c r="AQ56" s="190" t="str">
        <f t="shared" si="221"/>
        <v/>
      </c>
      <c r="AR56" s="190" t="str">
        <f t="shared" si="221"/>
        <v/>
      </c>
      <c r="AS56" s="190" t="str">
        <f t="shared" si="221"/>
        <v/>
      </c>
      <c r="AT56" s="190" t="str">
        <f t="shared" si="221"/>
        <v/>
      </c>
      <c r="AU56" s="190" t="str">
        <f t="shared" si="221"/>
        <v/>
      </c>
      <c r="AV56" s="190" t="str">
        <f t="shared" si="221"/>
        <v/>
      </c>
      <c r="AW56" s="190" t="str">
        <f t="shared" si="221"/>
        <v/>
      </c>
      <c r="AX56" s="190" t="str">
        <f t="shared" si="221"/>
        <v/>
      </c>
      <c r="AY56" s="190" t="str">
        <f t="shared" si="221"/>
        <v/>
      </c>
      <c r="AZ56" s="190" t="str">
        <f t="shared" si="221"/>
        <v/>
      </c>
      <c r="BA56" s="190" t="str">
        <f t="shared" si="221"/>
        <v/>
      </c>
      <c r="BB56" s="190" t="str">
        <f t="shared" si="221"/>
        <v/>
      </c>
      <c r="BC56" s="190" t="str">
        <f t="shared" si="221"/>
        <v/>
      </c>
      <c r="BD56" s="190" t="str">
        <f t="shared" si="221"/>
        <v/>
      </c>
      <c r="BE56" s="190" t="str">
        <f t="shared" si="221"/>
        <v/>
      </c>
      <c r="BF56" s="190" t="str">
        <f t="shared" si="221"/>
        <v/>
      </c>
      <c r="BG56" s="190" t="str">
        <f t="shared" si="221"/>
        <v/>
      </c>
      <c r="BH56" s="190" t="str">
        <f t="shared" si="221"/>
        <v/>
      </c>
      <c r="BI56" s="190" t="str">
        <f t="shared" si="221"/>
        <v/>
      </c>
      <c r="BJ56" s="190" t="str">
        <f t="shared" si="221"/>
        <v/>
      </c>
      <c r="BK56" s="190" t="str">
        <f t="shared" si="221"/>
        <v/>
      </c>
      <c r="BL56" s="190" t="str">
        <f t="shared" si="221"/>
        <v/>
      </c>
      <c r="BM56" s="190" t="str">
        <f t="shared" si="221"/>
        <v/>
      </c>
      <c r="BN56" s="190" t="str">
        <f t="shared" si="221"/>
        <v/>
      </c>
      <c r="BO56" s="190" t="str">
        <f t="shared" si="221"/>
        <v/>
      </c>
      <c r="BP56" s="190" t="str">
        <f t="shared" si="221"/>
        <v/>
      </c>
      <c r="BQ56" s="190" t="str">
        <f t="shared" si="221"/>
        <v/>
      </c>
      <c r="BR56" s="190" t="str">
        <f t="shared" si="221"/>
        <v/>
      </c>
      <c r="BS56" s="190" t="str">
        <f t="shared" si="221"/>
        <v/>
      </c>
      <c r="BT56" s="190" t="str">
        <f t="shared" si="221"/>
        <v/>
      </c>
      <c r="BU56" s="190" t="str">
        <f t="shared" si="221"/>
        <v/>
      </c>
      <c r="BV56" s="190" t="str">
        <f t="shared" si="221"/>
        <v/>
      </c>
      <c r="BW56" s="190" t="str">
        <f t="shared" si="221"/>
        <v/>
      </c>
      <c r="BX56" s="190" t="str">
        <f t="shared" si="221"/>
        <v/>
      </c>
      <c r="BY56" s="190" t="str">
        <f t="shared" si="221"/>
        <v/>
      </c>
      <c r="BZ56" s="190" t="str">
        <f t="shared" si="221"/>
        <v/>
      </c>
      <c r="CA56" s="190" t="str">
        <f t="shared" si="221"/>
        <v/>
      </c>
      <c r="CB56" s="190" t="str">
        <f t="shared" si="221"/>
        <v/>
      </c>
      <c r="CC56" s="190" t="str">
        <f t="shared" si="221"/>
        <v/>
      </c>
      <c r="CD56" s="190" t="str">
        <f t="shared" si="221"/>
        <v/>
      </c>
      <c r="CE56" s="190" t="str">
        <f t="shared" si="221"/>
        <v/>
      </c>
      <c r="CF56" s="190" t="str">
        <f t="shared" si="221"/>
        <v/>
      </c>
      <c r="CG56" s="190" t="str">
        <f t="shared" si="221"/>
        <v/>
      </c>
      <c r="CH56" s="190" t="str">
        <f t="shared" si="221"/>
        <v/>
      </c>
      <c r="CI56" s="190" t="str">
        <f t="shared" si="221"/>
        <v/>
      </c>
      <c r="CJ56" s="190" t="str">
        <f t="shared" si="221"/>
        <v/>
      </c>
      <c r="CK56" s="190" t="str">
        <f t="shared" si="221"/>
        <v/>
      </c>
      <c r="CL56" s="190" t="str">
        <f t="shared" si="221"/>
        <v/>
      </c>
      <c r="CM56" s="190" t="str">
        <f t="shared" si="221"/>
        <v/>
      </c>
      <c r="CN56" s="190" t="str">
        <f t="shared" si="221"/>
        <v/>
      </c>
      <c r="CO56" s="190" t="str">
        <f t="shared" si="221"/>
        <v/>
      </c>
      <c r="CP56" s="190" t="str">
        <f t="shared" si="221"/>
        <v/>
      </c>
      <c r="CQ56" s="190" t="str">
        <f t="shared" si="221"/>
        <v/>
      </c>
      <c r="CR56" s="190" t="str">
        <f t="shared" si="221"/>
        <v/>
      </c>
      <c r="CS56" s="190" t="str">
        <f t="shared" si="221"/>
        <v/>
      </c>
      <c r="CT56" s="190" t="str">
        <f t="shared" si="221"/>
        <v/>
      </c>
      <c r="CU56" s="190" t="str">
        <f t="shared" si="221"/>
        <v/>
      </c>
      <c r="CV56" s="190" t="str">
        <f t="shared" si="221"/>
        <v/>
      </c>
      <c r="CW56" s="190" t="str">
        <f t="shared" si="221"/>
        <v/>
      </c>
      <c r="CX56" s="190" t="str">
        <f t="shared" si="221"/>
        <v/>
      </c>
      <c r="CY56" s="190" t="str">
        <f t="shared" si="221"/>
        <v/>
      </c>
      <c r="CZ56" s="190" t="str">
        <f t="shared" ref="CZ56:EH56" si="222">IF(ISNONTEXT($AL56),CY56+$AL56,"")</f>
        <v/>
      </c>
      <c r="DA56" s="190" t="str">
        <f t="shared" si="222"/>
        <v/>
      </c>
      <c r="DB56" s="190" t="str">
        <f t="shared" si="222"/>
        <v/>
      </c>
      <c r="DC56" s="190" t="str">
        <f t="shared" si="222"/>
        <v/>
      </c>
      <c r="DD56" s="190" t="str">
        <f t="shared" si="222"/>
        <v/>
      </c>
      <c r="DE56" s="190" t="str">
        <f t="shared" si="222"/>
        <v/>
      </c>
      <c r="DF56" s="190" t="str">
        <f t="shared" si="222"/>
        <v/>
      </c>
      <c r="DG56" s="190" t="str">
        <f t="shared" si="222"/>
        <v/>
      </c>
      <c r="DH56" s="190" t="str">
        <f t="shared" si="222"/>
        <v/>
      </c>
      <c r="DI56" s="190" t="str">
        <f t="shared" si="222"/>
        <v/>
      </c>
      <c r="DJ56" s="190" t="str">
        <f t="shared" si="222"/>
        <v/>
      </c>
      <c r="DK56" s="190" t="str">
        <f t="shared" si="222"/>
        <v/>
      </c>
      <c r="DL56" s="190" t="str">
        <f t="shared" si="222"/>
        <v/>
      </c>
      <c r="DM56" s="190" t="str">
        <f t="shared" si="222"/>
        <v/>
      </c>
      <c r="DN56" s="190" t="str">
        <f t="shared" si="222"/>
        <v/>
      </c>
      <c r="DO56" s="190" t="str">
        <f t="shared" si="222"/>
        <v/>
      </c>
      <c r="DP56" s="190" t="str">
        <f t="shared" si="222"/>
        <v/>
      </c>
      <c r="DQ56" s="190" t="str">
        <f t="shared" si="222"/>
        <v/>
      </c>
      <c r="DR56" s="190" t="str">
        <f t="shared" si="222"/>
        <v/>
      </c>
      <c r="DS56" s="190" t="str">
        <f t="shared" si="222"/>
        <v/>
      </c>
      <c r="DT56" s="190" t="str">
        <f t="shared" si="222"/>
        <v/>
      </c>
      <c r="DU56" s="190" t="str">
        <f t="shared" si="222"/>
        <v/>
      </c>
      <c r="DV56" s="190" t="str">
        <f t="shared" si="222"/>
        <v/>
      </c>
      <c r="DW56" s="190" t="str">
        <f t="shared" si="222"/>
        <v/>
      </c>
      <c r="DX56" s="190" t="str">
        <f t="shared" si="222"/>
        <v/>
      </c>
      <c r="DY56" s="190" t="str">
        <f t="shared" si="222"/>
        <v/>
      </c>
      <c r="DZ56" s="190" t="str">
        <f t="shared" si="222"/>
        <v/>
      </c>
      <c r="EA56" s="190" t="str">
        <f t="shared" si="222"/>
        <v/>
      </c>
      <c r="EB56" s="190" t="str">
        <f t="shared" si="222"/>
        <v/>
      </c>
      <c r="EC56" s="190" t="str">
        <f t="shared" si="222"/>
        <v/>
      </c>
      <c r="ED56" s="190" t="str">
        <f t="shared" si="222"/>
        <v/>
      </c>
      <c r="EE56" s="190" t="str">
        <f t="shared" si="222"/>
        <v/>
      </c>
      <c r="EF56" s="190" t="str">
        <f t="shared" si="222"/>
        <v/>
      </c>
      <c r="EG56" s="190" t="str">
        <f t="shared" si="222"/>
        <v/>
      </c>
      <c r="EH56" s="190" t="str">
        <f t="shared" si="222"/>
        <v/>
      </c>
      <c r="EI56" s="206" t="str">
        <f t="shared" si="19"/>
        <v/>
      </c>
      <c r="EJ56" s="207" t="e">
        <f t="shared" si="20"/>
        <v>#N/A</v>
      </c>
      <c r="EK56" s="207" t="e">
        <f t="shared" si="21"/>
        <v>#N/A</v>
      </c>
      <c r="EL56" s="207" t="e">
        <f t="shared" si="22"/>
        <v>#N/A</v>
      </c>
      <c r="EM56" s="207" t="e">
        <f t="shared" si="23"/>
        <v>#N/A</v>
      </c>
      <c r="EN56" s="207" t="e">
        <f t="shared" si="24"/>
        <v>#N/A</v>
      </c>
      <c r="EO56" s="207" t="e">
        <f t="shared" si="25"/>
        <v>#N/A</v>
      </c>
      <c r="EP56" s="207" t="e">
        <f t="shared" si="26"/>
        <v>#N/A</v>
      </c>
      <c r="EQ56" s="207" t="e">
        <f t="shared" si="27"/>
        <v>#N/A</v>
      </c>
      <c r="ER56" s="207" t="e">
        <f t="shared" si="28"/>
        <v>#N/A</v>
      </c>
      <c r="ES56" s="207" t="e">
        <f t="shared" si="29"/>
        <v>#N/A</v>
      </c>
      <c r="ET56" s="207" t="e">
        <f t="shared" si="30"/>
        <v>#N/A</v>
      </c>
      <c r="EU56" s="207" t="e">
        <f t="shared" si="31"/>
        <v>#N/A</v>
      </c>
      <c r="EV56" s="207" t="e">
        <f t="shared" si="32"/>
        <v>#N/A</v>
      </c>
      <c r="EW56" s="207" t="e">
        <f t="shared" si="33"/>
        <v>#N/A</v>
      </c>
      <c r="EX56" s="207" t="e">
        <f t="shared" si="34"/>
        <v>#N/A</v>
      </c>
      <c r="EY56" s="207" t="e">
        <f t="shared" si="35"/>
        <v>#N/A</v>
      </c>
      <c r="EZ56" s="207" t="e">
        <f t="shared" si="36"/>
        <v>#N/A</v>
      </c>
      <c r="FA56" s="207" t="e">
        <f t="shared" si="37"/>
        <v>#N/A</v>
      </c>
      <c r="FB56" s="207" t="e">
        <f t="shared" si="38"/>
        <v>#N/A</v>
      </c>
      <c r="FC56" s="207" t="e">
        <f t="shared" si="39"/>
        <v>#N/A</v>
      </c>
      <c r="FD56" s="207" t="e">
        <f t="shared" si="40"/>
        <v>#N/A</v>
      </c>
      <c r="FE56" s="207" t="e">
        <f t="shared" si="41"/>
        <v>#N/A</v>
      </c>
      <c r="FF56" s="207" t="e">
        <f t="shared" si="42"/>
        <v>#N/A</v>
      </c>
      <c r="FG56" s="207" t="e">
        <f t="shared" si="43"/>
        <v>#N/A</v>
      </c>
      <c r="FH56" s="207" t="e">
        <f t="shared" si="44"/>
        <v>#N/A</v>
      </c>
      <c r="FI56" s="207" t="e">
        <f t="shared" si="45"/>
        <v>#N/A</v>
      </c>
      <c r="FJ56" s="207" t="e">
        <f t="shared" si="46"/>
        <v>#N/A</v>
      </c>
      <c r="FK56" s="207" t="e">
        <f t="shared" si="47"/>
        <v>#N/A</v>
      </c>
      <c r="FL56" s="207" t="e">
        <f t="shared" si="48"/>
        <v>#N/A</v>
      </c>
      <c r="FM56" s="207" t="e">
        <f t="shared" si="49"/>
        <v>#N/A</v>
      </c>
      <c r="FN56" s="207" t="e">
        <f t="shared" si="50"/>
        <v>#N/A</v>
      </c>
      <c r="FO56" s="207" t="e">
        <f t="shared" si="51"/>
        <v>#N/A</v>
      </c>
      <c r="FP56" s="207" t="e">
        <f t="shared" si="52"/>
        <v>#N/A</v>
      </c>
      <c r="FQ56" s="207" t="e">
        <f t="shared" si="53"/>
        <v>#N/A</v>
      </c>
      <c r="FR56" s="207" t="e">
        <f t="shared" si="54"/>
        <v>#N/A</v>
      </c>
      <c r="FS56" s="207" t="e">
        <f t="shared" si="55"/>
        <v>#N/A</v>
      </c>
      <c r="FT56" s="207" t="e">
        <f t="shared" si="56"/>
        <v>#N/A</v>
      </c>
      <c r="FU56" s="207" t="e">
        <f t="shared" si="57"/>
        <v>#N/A</v>
      </c>
      <c r="FV56" s="207" t="e">
        <f t="shared" si="58"/>
        <v>#N/A</v>
      </c>
      <c r="FW56" s="207" t="e">
        <f t="shared" si="59"/>
        <v>#N/A</v>
      </c>
      <c r="FX56" s="207" t="e">
        <f t="shared" si="60"/>
        <v>#N/A</v>
      </c>
      <c r="FY56" s="207" t="e">
        <f t="shared" si="61"/>
        <v>#N/A</v>
      </c>
      <c r="FZ56" s="207" t="e">
        <f t="shared" si="62"/>
        <v>#N/A</v>
      </c>
      <c r="GA56" s="207" t="e">
        <f t="shared" si="63"/>
        <v>#N/A</v>
      </c>
      <c r="GB56" s="207" t="e">
        <f t="shared" si="64"/>
        <v>#N/A</v>
      </c>
      <c r="GC56" s="207" t="e">
        <f t="shared" si="65"/>
        <v>#N/A</v>
      </c>
      <c r="GD56" s="207" t="e">
        <f t="shared" si="66"/>
        <v>#N/A</v>
      </c>
      <c r="GE56" s="207" t="e">
        <f t="shared" si="67"/>
        <v>#N/A</v>
      </c>
      <c r="GF56" s="207" t="e">
        <f t="shared" si="68"/>
        <v>#N/A</v>
      </c>
      <c r="GG56" s="207" t="e">
        <f t="shared" si="69"/>
        <v>#N/A</v>
      </c>
      <c r="GH56" s="207" t="e">
        <f t="shared" si="70"/>
        <v>#N/A</v>
      </c>
      <c r="GI56" s="207" t="e">
        <f t="shared" si="71"/>
        <v>#N/A</v>
      </c>
      <c r="GJ56" s="207" t="e">
        <f t="shared" si="72"/>
        <v>#N/A</v>
      </c>
      <c r="GK56" s="207" t="e">
        <f t="shared" si="73"/>
        <v>#N/A</v>
      </c>
      <c r="GL56" s="207" t="e">
        <f t="shared" si="74"/>
        <v>#N/A</v>
      </c>
      <c r="GM56" s="207" t="e">
        <f t="shared" si="75"/>
        <v>#N/A</v>
      </c>
      <c r="GN56" s="207" t="e">
        <f t="shared" si="76"/>
        <v>#N/A</v>
      </c>
      <c r="GO56" s="207" t="e">
        <f t="shared" si="77"/>
        <v>#N/A</v>
      </c>
      <c r="GP56" s="207" t="e">
        <f t="shared" si="78"/>
        <v>#N/A</v>
      </c>
      <c r="GQ56" s="207" t="e">
        <f t="shared" si="79"/>
        <v>#N/A</v>
      </c>
      <c r="GR56" s="207" t="e">
        <f t="shared" si="80"/>
        <v>#N/A</v>
      </c>
      <c r="GS56" s="207" t="e">
        <f t="shared" si="81"/>
        <v>#N/A</v>
      </c>
      <c r="GT56" s="207" t="e">
        <f t="shared" si="82"/>
        <v>#N/A</v>
      </c>
      <c r="GU56" s="207" t="e">
        <f t="shared" si="83"/>
        <v>#N/A</v>
      </c>
      <c r="GV56" s="207" t="e">
        <f t="shared" si="84"/>
        <v>#N/A</v>
      </c>
      <c r="GW56" s="207" t="e">
        <f t="shared" si="85"/>
        <v>#N/A</v>
      </c>
      <c r="GX56" s="207" t="e">
        <f t="shared" si="86"/>
        <v>#N/A</v>
      </c>
      <c r="GY56" s="207" t="e">
        <f t="shared" si="87"/>
        <v>#N/A</v>
      </c>
      <c r="GZ56" s="207" t="e">
        <f t="shared" si="88"/>
        <v>#N/A</v>
      </c>
      <c r="HA56" s="207" t="e">
        <f t="shared" si="89"/>
        <v>#N/A</v>
      </c>
      <c r="HB56" s="207" t="e">
        <f t="shared" si="90"/>
        <v>#N/A</v>
      </c>
      <c r="HC56" s="207" t="e">
        <f t="shared" si="91"/>
        <v>#N/A</v>
      </c>
      <c r="HD56" s="207" t="e">
        <f t="shared" si="92"/>
        <v>#N/A</v>
      </c>
      <c r="HE56" s="207" t="e">
        <f t="shared" si="93"/>
        <v>#N/A</v>
      </c>
      <c r="HF56" s="207" t="e">
        <f t="shared" si="94"/>
        <v>#N/A</v>
      </c>
      <c r="HG56" s="207" t="e">
        <f t="shared" si="95"/>
        <v>#N/A</v>
      </c>
      <c r="HH56" s="207" t="e">
        <f t="shared" si="96"/>
        <v>#N/A</v>
      </c>
      <c r="HI56" s="207" t="e">
        <f t="shared" si="97"/>
        <v>#N/A</v>
      </c>
      <c r="HJ56" s="207" t="e">
        <f t="shared" si="98"/>
        <v>#N/A</v>
      </c>
      <c r="HK56" s="207" t="e">
        <f t="shared" si="99"/>
        <v>#N/A</v>
      </c>
      <c r="HL56" s="207" t="e">
        <f t="shared" si="100"/>
        <v>#N/A</v>
      </c>
      <c r="HM56" s="207" t="e">
        <f t="shared" si="101"/>
        <v>#N/A</v>
      </c>
      <c r="HN56" s="207" t="e">
        <f t="shared" si="102"/>
        <v>#N/A</v>
      </c>
      <c r="HO56" s="207" t="e">
        <f t="shared" si="103"/>
        <v>#N/A</v>
      </c>
      <c r="HP56" s="207" t="e">
        <f t="shared" si="104"/>
        <v>#N/A</v>
      </c>
      <c r="HQ56" s="207" t="e">
        <f t="shared" si="105"/>
        <v>#N/A</v>
      </c>
      <c r="HR56" s="207" t="e">
        <f t="shared" si="106"/>
        <v>#N/A</v>
      </c>
      <c r="HS56" s="207" t="e">
        <f t="shared" si="107"/>
        <v>#N/A</v>
      </c>
      <c r="HT56" s="207" t="e">
        <f t="shared" si="108"/>
        <v>#N/A</v>
      </c>
      <c r="HU56" s="207" t="e">
        <f t="shared" si="109"/>
        <v>#N/A</v>
      </c>
      <c r="HV56" s="207" t="e">
        <f t="shared" si="110"/>
        <v>#N/A</v>
      </c>
      <c r="HW56" s="207" t="e">
        <f t="shared" si="111"/>
        <v>#N/A</v>
      </c>
      <c r="HX56" s="207" t="e">
        <f t="shared" si="112"/>
        <v>#N/A</v>
      </c>
      <c r="HY56" s="207" t="e">
        <f t="shared" si="113"/>
        <v>#N/A</v>
      </c>
      <c r="HZ56" s="207" t="e">
        <f t="shared" si="114"/>
        <v>#N/A</v>
      </c>
      <c r="IA56" s="207" t="e">
        <f t="shared" si="115"/>
        <v>#N/A</v>
      </c>
      <c r="IB56" s="207" t="e">
        <f t="shared" si="116"/>
        <v>#N/A</v>
      </c>
      <c r="IC56" s="207" t="e">
        <f t="shared" si="117"/>
        <v>#N/A</v>
      </c>
      <c r="ID56" s="207" t="e">
        <f t="shared" si="118"/>
        <v>#N/A</v>
      </c>
      <c r="IE56" s="207" t="e">
        <f t="shared" si="119"/>
        <v>#N/A</v>
      </c>
      <c r="IF56" s="207" t="e">
        <f t="shared" si="120"/>
        <v>#N/A</v>
      </c>
    </row>
    <row r="57" spans="1:240" hidden="1" x14ac:dyDescent="0.25">
      <c r="A57" s="22">
        <v>54</v>
      </c>
      <c r="B57" s="144"/>
      <c r="C57" s="135"/>
      <c r="D57" s="110" t="str">
        <f t="shared" si="10"/>
        <v/>
      </c>
      <c r="E57" s="124"/>
      <c r="F57" s="110" t="str">
        <f t="shared" si="11"/>
        <v/>
      </c>
      <c r="G57" s="135"/>
      <c r="H57" s="145"/>
      <c r="I57" s="119" t="str">
        <f t="shared" si="12"/>
        <v/>
      </c>
      <c r="J57" s="23" t="str">
        <f t="shared" si="13"/>
        <v/>
      </c>
      <c r="K57" s="24" t="str">
        <f t="shared" si="14"/>
        <v/>
      </c>
      <c r="L57" s="25" t="str">
        <f>IF(J57="","",IF(OR($J57&lt;Skew!$B$1,$J57=Skew!$B$1),IF($J57&gt;Skew!$C$1,Skew!$A$1,IF($J57&gt;Skew!$C$2,Skew!$A$2,IF($J57&gt;Skew!$C$3,Skew!$A$3,IF($J57&gt;Skew!$C$4,Skew!$A$4,IF($J57&gt;Skew!$C$5,Skew!$A$5,IF($J57&gt;Skew!$C$6,Skew!$A$6,IF($J57&gt;Skew!$C$7,Skew!$A$7,IF($J57&gt;Skew!$C$8,Skew!$A$8,IF($J57&gt;Skew!$C$9,Skew!$A$9,IF($J57&gt;Skew!$C$10,Skew!$A$10,IF($J57&gt;Skew!$C$11,Skew!$A$11,IF($J57&gt;Skew!$C$12,Skew!$A$12,IF($J57&gt;Skew!$C$13,Skew!$A$13,IF($J57&gt;Skew!$C$14,Skew!$A$14,Skew!$A$15)
)))))))))))))))</f>
        <v/>
      </c>
      <c r="M57" s="24" t="str">
        <f>IF(J57="","",MATCH(L57,Skew!$A$1:$A$15,0))</f>
        <v/>
      </c>
      <c r="N57" s="24" t="str">
        <f t="shared" si="0"/>
        <v/>
      </c>
      <c r="O57" s="26"/>
      <c r="P57" s="24" t="str">
        <f>IF(OR(J57="",O57=""),"",MATCH(O57,Confidence!$A$1:$A$10,0))</f>
        <v/>
      </c>
      <c r="Q57" s="27" t="str">
        <f t="shared" si="1"/>
        <v/>
      </c>
      <c r="R57" s="27" t="str">
        <f t="shared" si="2"/>
        <v/>
      </c>
      <c r="S57" s="24"/>
      <c r="T57" s="111" t="str">
        <f t="shared" si="3"/>
        <v/>
      </c>
      <c r="U57" s="111" t="str">
        <f t="shared" si="4"/>
        <v/>
      </c>
      <c r="V57" s="39" t="str">
        <f t="shared" si="5"/>
        <v/>
      </c>
      <c r="W57" s="124"/>
      <c r="X57" s="218" t="str">
        <f>IF(AND(D57&gt;0,E57&gt;0,F57&gt;0,Q57&gt;0,R57&gt;0,W57&gt;0,NOT(O57="")),ABS(VLOOKUP($W$1,VLookups!$A$28:$B$29,2,FALSE)-_xlfn.BETA.DIST(W57,IF(K57="L",R57,Q57),IF(K57="L",Q57,R57),TRUE,D57,F57)),"")</f>
        <v/>
      </c>
      <c r="Y57" s="121" t="str">
        <f>IF(OR($Q57="",$R57=""),"",_xlfn.BETA.INV(ABS(VLOOKUP($W$1,VLookups!$A$28:$B$29,2,FALSE)-Y$3),IF($K57="L",$R57,$Q57),IF($K57="L",$Q57,$R57),$D57,$F57))</f>
        <v/>
      </c>
      <c r="Z57" s="122" t="str">
        <f>IF(OR($Q57="",$R57=""),"",_xlfn.BETA.INV(ABS(VLOOKUP($W$1,VLookups!$A$28:$B$29,2,FALSE)-Z$3),IF($K57="L",$R57,$Q57),IF($K57="L",$Q57,$R57),$D57,$F57))</f>
        <v/>
      </c>
      <c r="AA57" s="121" t="str">
        <f>IF(OR($Q57="",$R57=""),"",_xlfn.BETA.INV(ABS(VLOOKUP($W$1,VLookups!$A$28:$B$29,2,FALSE)-AA$3),IF($K57="L",$R57,$Q57),IF($K57="L",$Q57,$R57),$D57,$F57))</f>
        <v/>
      </c>
      <c r="AB57" s="122" t="str">
        <f>IF(OR($Q57="",$R57=""),"",_xlfn.BETA.INV(ABS(VLOOKUP($W$1,VLookups!$A$28:$B$29,2,FALSE)-AB$3),IF($K57="L",$R57,$Q57),IF($K57="L",$Q57,$R57),$D57,$F57))</f>
        <v/>
      </c>
      <c r="AC57" s="121" t="str">
        <f>IF(OR($Q57="",$R57=""),"",_xlfn.BETA.INV(ABS(VLOOKUP($W$1,VLookups!$A$28:$B$29,2,FALSE)-AC$3),IF($K57="L",$R57,$Q57),IF($K57="L",$Q57,$R57),$D57,$F57))</f>
        <v/>
      </c>
      <c r="AD57" s="122" t="str">
        <f>IF(OR($Q57="",$R57=""),"",_xlfn.BETA.INV(ABS(VLOOKUP($W$1,VLookups!$A$28:$B$29,2,FALSE)-AD$3),IF($K57="L",$R57,$Q57),IF($K57="L",$Q57,$R57),$D57,$F57))</f>
        <v/>
      </c>
      <c r="AE57" s="121" t="str">
        <f>IF(OR($Q57="",$R57=""),"",_xlfn.BETA.INV(ABS(VLOOKUP($W$1,VLookups!$A$28:$B$29,2,FALSE)-AE$3),IF($K57="L",$R57,$Q57),IF($K57="L",$Q57,$R57),$D57,$F57))</f>
        <v/>
      </c>
      <c r="AF57" s="122" t="str">
        <f>IF(OR($Q57="",$R57=""),"",_xlfn.BETA.INV(ABS(VLOOKUP($W$1,VLookups!$A$28:$B$29,2,FALSE)-AF$3),IF($K57="L",$R57,$Q57),IF($K57="L",$Q57,$R57),$D57,$F57))</f>
        <v/>
      </c>
      <c r="AG57" s="121" t="str">
        <f>IF(OR($Q57="",$R57=""),"",_xlfn.BETA.INV(ABS(VLOOKUP($W$1,VLookups!$A$28:$B$29,2,FALSE)-AG$3),IF($K57="L",$R57,$Q57),IF($K57="L",$Q57,$R57),$D57,$F57))</f>
        <v/>
      </c>
      <c r="AH57" s="122" t="str">
        <f>IF(OR($Q57="",$R57=""),"",_xlfn.BETA.INV(ABS(VLOOKUP($W$1,VLookups!$A$28:$B$29,2,FALSE)-AH$3),IF($K57="L",$R57,$Q57),IF($K57="L",$Q57,$R57),$D57,$F57))</f>
        <v/>
      </c>
      <c r="AI57" s="121" t="str">
        <f>IF(OR($Q57="",$R57=""),"",_xlfn.BETA.INV(ABS(VLOOKUP($W$1,VLookups!$A$28:$B$29,2,FALSE)-AI$3),IF($K57="L",$R57,$Q57),IF($K57="L",$Q57,$R57),$D57,$F57))</f>
        <v/>
      </c>
      <c r="AJ57" s="122" t="str">
        <f>IF(OR($Q57="",$R57=""),"",_xlfn.BETA.INV(ABS(VLOOKUP($W$1,VLookups!$A$28:$B$29,2,FALSE)-AJ$3),IF($K57="L",$R57,$Q57),IF($K57="L",$Q57,$R57),$D57,$F57))</f>
        <v/>
      </c>
      <c r="AK57" s="17"/>
      <c r="AL57" s="208" t="str">
        <f t="shared" si="15"/>
        <v/>
      </c>
      <c r="AM57" s="206" t="str">
        <f t="shared" si="16"/>
        <v/>
      </c>
      <c r="AN57" s="190" t="str">
        <f t="shared" ref="AN57:CY57" si="223">IF(ISNONTEXT($AL57),AM57+$AL57,"")</f>
        <v/>
      </c>
      <c r="AO57" s="190" t="str">
        <f t="shared" si="223"/>
        <v/>
      </c>
      <c r="AP57" s="190" t="str">
        <f t="shared" si="223"/>
        <v/>
      </c>
      <c r="AQ57" s="190" t="str">
        <f t="shared" si="223"/>
        <v/>
      </c>
      <c r="AR57" s="190" t="str">
        <f t="shared" si="223"/>
        <v/>
      </c>
      <c r="AS57" s="190" t="str">
        <f t="shared" si="223"/>
        <v/>
      </c>
      <c r="AT57" s="190" t="str">
        <f t="shared" si="223"/>
        <v/>
      </c>
      <c r="AU57" s="190" t="str">
        <f t="shared" si="223"/>
        <v/>
      </c>
      <c r="AV57" s="190" t="str">
        <f t="shared" si="223"/>
        <v/>
      </c>
      <c r="AW57" s="190" t="str">
        <f t="shared" si="223"/>
        <v/>
      </c>
      <c r="AX57" s="190" t="str">
        <f t="shared" si="223"/>
        <v/>
      </c>
      <c r="AY57" s="190" t="str">
        <f t="shared" si="223"/>
        <v/>
      </c>
      <c r="AZ57" s="190" t="str">
        <f t="shared" si="223"/>
        <v/>
      </c>
      <c r="BA57" s="190" t="str">
        <f t="shared" si="223"/>
        <v/>
      </c>
      <c r="BB57" s="190" t="str">
        <f t="shared" si="223"/>
        <v/>
      </c>
      <c r="BC57" s="190" t="str">
        <f t="shared" si="223"/>
        <v/>
      </c>
      <c r="BD57" s="190" t="str">
        <f t="shared" si="223"/>
        <v/>
      </c>
      <c r="BE57" s="190" t="str">
        <f t="shared" si="223"/>
        <v/>
      </c>
      <c r="BF57" s="190" t="str">
        <f t="shared" si="223"/>
        <v/>
      </c>
      <c r="BG57" s="190" t="str">
        <f t="shared" si="223"/>
        <v/>
      </c>
      <c r="BH57" s="190" t="str">
        <f t="shared" si="223"/>
        <v/>
      </c>
      <c r="BI57" s="190" t="str">
        <f t="shared" si="223"/>
        <v/>
      </c>
      <c r="BJ57" s="190" t="str">
        <f t="shared" si="223"/>
        <v/>
      </c>
      <c r="BK57" s="190" t="str">
        <f t="shared" si="223"/>
        <v/>
      </c>
      <c r="BL57" s="190" t="str">
        <f t="shared" si="223"/>
        <v/>
      </c>
      <c r="BM57" s="190" t="str">
        <f t="shared" si="223"/>
        <v/>
      </c>
      <c r="BN57" s="190" t="str">
        <f t="shared" si="223"/>
        <v/>
      </c>
      <c r="BO57" s="190" t="str">
        <f t="shared" si="223"/>
        <v/>
      </c>
      <c r="BP57" s="190" t="str">
        <f t="shared" si="223"/>
        <v/>
      </c>
      <c r="BQ57" s="190" t="str">
        <f t="shared" si="223"/>
        <v/>
      </c>
      <c r="BR57" s="190" t="str">
        <f t="shared" si="223"/>
        <v/>
      </c>
      <c r="BS57" s="190" t="str">
        <f t="shared" si="223"/>
        <v/>
      </c>
      <c r="BT57" s="190" t="str">
        <f t="shared" si="223"/>
        <v/>
      </c>
      <c r="BU57" s="190" t="str">
        <f t="shared" si="223"/>
        <v/>
      </c>
      <c r="BV57" s="190" t="str">
        <f t="shared" si="223"/>
        <v/>
      </c>
      <c r="BW57" s="190" t="str">
        <f t="shared" si="223"/>
        <v/>
      </c>
      <c r="BX57" s="190" t="str">
        <f t="shared" si="223"/>
        <v/>
      </c>
      <c r="BY57" s="190" t="str">
        <f t="shared" si="223"/>
        <v/>
      </c>
      <c r="BZ57" s="190" t="str">
        <f t="shared" si="223"/>
        <v/>
      </c>
      <c r="CA57" s="190" t="str">
        <f t="shared" si="223"/>
        <v/>
      </c>
      <c r="CB57" s="190" t="str">
        <f t="shared" si="223"/>
        <v/>
      </c>
      <c r="CC57" s="190" t="str">
        <f t="shared" si="223"/>
        <v/>
      </c>
      <c r="CD57" s="190" t="str">
        <f t="shared" si="223"/>
        <v/>
      </c>
      <c r="CE57" s="190" t="str">
        <f t="shared" si="223"/>
        <v/>
      </c>
      <c r="CF57" s="190" t="str">
        <f t="shared" si="223"/>
        <v/>
      </c>
      <c r="CG57" s="190" t="str">
        <f t="shared" si="223"/>
        <v/>
      </c>
      <c r="CH57" s="190" t="str">
        <f t="shared" si="223"/>
        <v/>
      </c>
      <c r="CI57" s="190" t="str">
        <f t="shared" si="223"/>
        <v/>
      </c>
      <c r="CJ57" s="190" t="str">
        <f t="shared" si="223"/>
        <v/>
      </c>
      <c r="CK57" s="190" t="str">
        <f t="shared" si="223"/>
        <v/>
      </c>
      <c r="CL57" s="190" t="str">
        <f t="shared" si="223"/>
        <v/>
      </c>
      <c r="CM57" s="190" t="str">
        <f t="shared" si="223"/>
        <v/>
      </c>
      <c r="CN57" s="190" t="str">
        <f t="shared" si="223"/>
        <v/>
      </c>
      <c r="CO57" s="190" t="str">
        <f t="shared" si="223"/>
        <v/>
      </c>
      <c r="CP57" s="190" t="str">
        <f t="shared" si="223"/>
        <v/>
      </c>
      <c r="CQ57" s="190" t="str">
        <f t="shared" si="223"/>
        <v/>
      </c>
      <c r="CR57" s="190" t="str">
        <f t="shared" si="223"/>
        <v/>
      </c>
      <c r="CS57" s="190" t="str">
        <f t="shared" si="223"/>
        <v/>
      </c>
      <c r="CT57" s="190" t="str">
        <f t="shared" si="223"/>
        <v/>
      </c>
      <c r="CU57" s="190" t="str">
        <f t="shared" si="223"/>
        <v/>
      </c>
      <c r="CV57" s="190" t="str">
        <f t="shared" si="223"/>
        <v/>
      </c>
      <c r="CW57" s="190" t="str">
        <f t="shared" si="223"/>
        <v/>
      </c>
      <c r="CX57" s="190" t="str">
        <f t="shared" si="223"/>
        <v/>
      </c>
      <c r="CY57" s="190" t="str">
        <f t="shared" si="223"/>
        <v/>
      </c>
      <c r="CZ57" s="190" t="str">
        <f t="shared" ref="CZ57:EH57" si="224">IF(ISNONTEXT($AL57),CY57+$AL57,"")</f>
        <v/>
      </c>
      <c r="DA57" s="190" t="str">
        <f t="shared" si="224"/>
        <v/>
      </c>
      <c r="DB57" s="190" t="str">
        <f t="shared" si="224"/>
        <v/>
      </c>
      <c r="DC57" s="190" t="str">
        <f t="shared" si="224"/>
        <v/>
      </c>
      <c r="DD57" s="190" t="str">
        <f t="shared" si="224"/>
        <v/>
      </c>
      <c r="DE57" s="190" t="str">
        <f t="shared" si="224"/>
        <v/>
      </c>
      <c r="DF57" s="190" t="str">
        <f t="shared" si="224"/>
        <v/>
      </c>
      <c r="DG57" s="190" t="str">
        <f t="shared" si="224"/>
        <v/>
      </c>
      <c r="DH57" s="190" t="str">
        <f t="shared" si="224"/>
        <v/>
      </c>
      <c r="DI57" s="190" t="str">
        <f t="shared" si="224"/>
        <v/>
      </c>
      <c r="DJ57" s="190" t="str">
        <f t="shared" si="224"/>
        <v/>
      </c>
      <c r="DK57" s="190" t="str">
        <f t="shared" si="224"/>
        <v/>
      </c>
      <c r="DL57" s="190" t="str">
        <f t="shared" si="224"/>
        <v/>
      </c>
      <c r="DM57" s="190" t="str">
        <f t="shared" si="224"/>
        <v/>
      </c>
      <c r="DN57" s="190" t="str">
        <f t="shared" si="224"/>
        <v/>
      </c>
      <c r="DO57" s="190" t="str">
        <f t="shared" si="224"/>
        <v/>
      </c>
      <c r="DP57" s="190" t="str">
        <f t="shared" si="224"/>
        <v/>
      </c>
      <c r="DQ57" s="190" t="str">
        <f t="shared" si="224"/>
        <v/>
      </c>
      <c r="DR57" s="190" t="str">
        <f t="shared" si="224"/>
        <v/>
      </c>
      <c r="DS57" s="190" t="str">
        <f t="shared" si="224"/>
        <v/>
      </c>
      <c r="DT57" s="190" t="str">
        <f t="shared" si="224"/>
        <v/>
      </c>
      <c r="DU57" s="190" t="str">
        <f t="shared" si="224"/>
        <v/>
      </c>
      <c r="DV57" s="190" t="str">
        <f t="shared" si="224"/>
        <v/>
      </c>
      <c r="DW57" s="190" t="str">
        <f t="shared" si="224"/>
        <v/>
      </c>
      <c r="DX57" s="190" t="str">
        <f t="shared" si="224"/>
        <v/>
      </c>
      <c r="DY57" s="190" t="str">
        <f t="shared" si="224"/>
        <v/>
      </c>
      <c r="DZ57" s="190" t="str">
        <f t="shared" si="224"/>
        <v/>
      </c>
      <c r="EA57" s="190" t="str">
        <f t="shared" si="224"/>
        <v/>
      </c>
      <c r="EB57" s="190" t="str">
        <f t="shared" si="224"/>
        <v/>
      </c>
      <c r="EC57" s="190" t="str">
        <f t="shared" si="224"/>
        <v/>
      </c>
      <c r="ED57" s="190" t="str">
        <f t="shared" si="224"/>
        <v/>
      </c>
      <c r="EE57" s="190" t="str">
        <f t="shared" si="224"/>
        <v/>
      </c>
      <c r="EF57" s="190" t="str">
        <f t="shared" si="224"/>
        <v/>
      </c>
      <c r="EG57" s="190" t="str">
        <f t="shared" si="224"/>
        <v/>
      </c>
      <c r="EH57" s="190" t="str">
        <f t="shared" si="224"/>
        <v/>
      </c>
      <c r="EI57" s="206" t="str">
        <f t="shared" si="19"/>
        <v/>
      </c>
      <c r="EJ57" s="207" t="e">
        <f t="shared" si="20"/>
        <v>#N/A</v>
      </c>
      <c r="EK57" s="207" t="e">
        <f t="shared" si="21"/>
        <v>#N/A</v>
      </c>
      <c r="EL57" s="207" t="e">
        <f t="shared" si="22"/>
        <v>#N/A</v>
      </c>
      <c r="EM57" s="207" t="e">
        <f t="shared" si="23"/>
        <v>#N/A</v>
      </c>
      <c r="EN57" s="207" t="e">
        <f t="shared" si="24"/>
        <v>#N/A</v>
      </c>
      <c r="EO57" s="207" t="e">
        <f t="shared" si="25"/>
        <v>#N/A</v>
      </c>
      <c r="EP57" s="207" t="e">
        <f t="shared" si="26"/>
        <v>#N/A</v>
      </c>
      <c r="EQ57" s="207" t="e">
        <f t="shared" si="27"/>
        <v>#N/A</v>
      </c>
      <c r="ER57" s="207" t="e">
        <f t="shared" si="28"/>
        <v>#N/A</v>
      </c>
      <c r="ES57" s="207" t="e">
        <f t="shared" si="29"/>
        <v>#N/A</v>
      </c>
      <c r="ET57" s="207" t="e">
        <f t="shared" si="30"/>
        <v>#N/A</v>
      </c>
      <c r="EU57" s="207" t="e">
        <f t="shared" si="31"/>
        <v>#N/A</v>
      </c>
      <c r="EV57" s="207" t="e">
        <f t="shared" si="32"/>
        <v>#N/A</v>
      </c>
      <c r="EW57" s="207" t="e">
        <f t="shared" si="33"/>
        <v>#N/A</v>
      </c>
      <c r="EX57" s="207" t="e">
        <f t="shared" si="34"/>
        <v>#N/A</v>
      </c>
      <c r="EY57" s="207" t="e">
        <f t="shared" si="35"/>
        <v>#N/A</v>
      </c>
      <c r="EZ57" s="207" t="e">
        <f t="shared" si="36"/>
        <v>#N/A</v>
      </c>
      <c r="FA57" s="207" t="e">
        <f t="shared" si="37"/>
        <v>#N/A</v>
      </c>
      <c r="FB57" s="207" t="e">
        <f t="shared" si="38"/>
        <v>#N/A</v>
      </c>
      <c r="FC57" s="207" t="e">
        <f t="shared" si="39"/>
        <v>#N/A</v>
      </c>
      <c r="FD57" s="207" t="e">
        <f t="shared" si="40"/>
        <v>#N/A</v>
      </c>
      <c r="FE57" s="207" t="e">
        <f t="shared" si="41"/>
        <v>#N/A</v>
      </c>
      <c r="FF57" s="207" t="e">
        <f t="shared" si="42"/>
        <v>#N/A</v>
      </c>
      <c r="FG57" s="207" t="e">
        <f t="shared" si="43"/>
        <v>#N/A</v>
      </c>
      <c r="FH57" s="207" t="e">
        <f t="shared" si="44"/>
        <v>#N/A</v>
      </c>
      <c r="FI57" s="207" t="e">
        <f t="shared" si="45"/>
        <v>#N/A</v>
      </c>
      <c r="FJ57" s="207" t="e">
        <f t="shared" si="46"/>
        <v>#N/A</v>
      </c>
      <c r="FK57" s="207" t="e">
        <f t="shared" si="47"/>
        <v>#N/A</v>
      </c>
      <c r="FL57" s="207" t="e">
        <f t="shared" si="48"/>
        <v>#N/A</v>
      </c>
      <c r="FM57" s="207" t="e">
        <f t="shared" si="49"/>
        <v>#N/A</v>
      </c>
      <c r="FN57" s="207" t="e">
        <f t="shared" si="50"/>
        <v>#N/A</v>
      </c>
      <c r="FO57" s="207" t="e">
        <f t="shared" si="51"/>
        <v>#N/A</v>
      </c>
      <c r="FP57" s="207" t="e">
        <f t="shared" si="52"/>
        <v>#N/A</v>
      </c>
      <c r="FQ57" s="207" t="e">
        <f t="shared" si="53"/>
        <v>#N/A</v>
      </c>
      <c r="FR57" s="207" t="e">
        <f t="shared" si="54"/>
        <v>#N/A</v>
      </c>
      <c r="FS57" s="207" t="e">
        <f t="shared" si="55"/>
        <v>#N/A</v>
      </c>
      <c r="FT57" s="207" t="e">
        <f t="shared" si="56"/>
        <v>#N/A</v>
      </c>
      <c r="FU57" s="207" t="e">
        <f t="shared" si="57"/>
        <v>#N/A</v>
      </c>
      <c r="FV57" s="207" t="e">
        <f t="shared" si="58"/>
        <v>#N/A</v>
      </c>
      <c r="FW57" s="207" t="e">
        <f t="shared" si="59"/>
        <v>#N/A</v>
      </c>
      <c r="FX57" s="207" t="e">
        <f t="shared" si="60"/>
        <v>#N/A</v>
      </c>
      <c r="FY57" s="207" t="e">
        <f t="shared" si="61"/>
        <v>#N/A</v>
      </c>
      <c r="FZ57" s="207" t="e">
        <f t="shared" si="62"/>
        <v>#N/A</v>
      </c>
      <c r="GA57" s="207" t="e">
        <f t="shared" si="63"/>
        <v>#N/A</v>
      </c>
      <c r="GB57" s="207" t="e">
        <f t="shared" si="64"/>
        <v>#N/A</v>
      </c>
      <c r="GC57" s="207" t="e">
        <f t="shared" si="65"/>
        <v>#N/A</v>
      </c>
      <c r="GD57" s="207" t="e">
        <f t="shared" si="66"/>
        <v>#N/A</v>
      </c>
      <c r="GE57" s="207" t="e">
        <f t="shared" si="67"/>
        <v>#N/A</v>
      </c>
      <c r="GF57" s="207" t="e">
        <f t="shared" si="68"/>
        <v>#N/A</v>
      </c>
      <c r="GG57" s="207" t="e">
        <f t="shared" si="69"/>
        <v>#N/A</v>
      </c>
      <c r="GH57" s="207" t="e">
        <f t="shared" si="70"/>
        <v>#N/A</v>
      </c>
      <c r="GI57" s="207" t="e">
        <f t="shared" si="71"/>
        <v>#N/A</v>
      </c>
      <c r="GJ57" s="207" t="e">
        <f t="shared" si="72"/>
        <v>#N/A</v>
      </c>
      <c r="GK57" s="207" t="e">
        <f t="shared" si="73"/>
        <v>#N/A</v>
      </c>
      <c r="GL57" s="207" t="e">
        <f t="shared" si="74"/>
        <v>#N/A</v>
      </c>
      <c r="GM57" s="207" t="e">
        <f t="shared" si="75"/>
        <v>#N/A</v>
      </c>
      <c r="GN57" s="207" t="e">
        <f t="shared" si="76"/>
        <v>#N/A</v>
      </c>
      <c r="GO57" s="207" t="e">
        <f t="shared" si="77"/>
        <v>#N/A</v>
      </c>
      <c r="GP57" s="207" t="e">
        <f t="shared" si="78"/>
        <v>#N/A</v>
      </c>
      <c r="GQ57" s="207" t="e">
        <f t="shared" si="79"/>
        <v>#N/A</v>
      </c>
      <c r="GR57" s="207" t="e">
        <f t="shared" si="80"/>
        <v>#N/A</v>
      </c>
      <c r="GS57" s="207" t="e">
        <f t="shared" si="81"/>
        <v>#N/A</v>
      </c>
      <c r="GT57" s="207" t="e">
        <f t="shared" si="82"/>
        <v>#N/A</v>
      </c>
      <c r="GU57" s="207" t="e">
        <f t="shared" si="83"/>
        <v>#N/A</v>
      </c>
      <c r="GV57" s="207" t="e">
        <f t="shared" si="84"/>
        <v>#N/A</v>
      </c>
      <c r="GW57" s="207" t="e">
        <f t="shared" si="85"/>
        <v>#N/A</v>
      </c>
      <c r="GX57" s="207" t="e">
        <f t="shared" si="86"/>
        <v>#N/A</v>
      </c>
      <c r="GY57" s="207" t="e">
        <f t="shared" si="87"/>
        <v>#N/A</v>
      </c>
      <c r="GZ57" s="207" t="e">
        <f t="shared" si="88"/>
        <v>#N/A</v>
      </c>
      <c r="HA57" s="207" t="e">
        <f t="shared" si="89"/>
        <v>#N/A</v>
      </c>
      <c r="HB57" s="207" t="e">
        <f t="shared" si="90"/>
        <v>#N/A</v>
      </c>
      <c r="HC57" s="207" t="e">
        <f t="shared" si="91"/>
        <v>#N/A</v>
      </c>
      <c r="HD57" s="207" t="e">
        <f t="shared" si="92"/>
        <v>#N/A</v>
      </c>
      <c r="HE57" s="207" t="e">
        <f t="shared" si="93"/>
        <v>#N/A</v>
      </c>
      <c r="HF57" s="207" t="e">
        <f t="shared" si="94"/>
        <v>#N/A</v>
      </c>
      <c r="HG57" s="207" t="e">
        <f t="shared" si="95"/>
        <v>#N/A</v>
      </c>
      <c r="HH57" s="207" t="e">
        <f t="shared" si="96"/>
        <v>#N/A</v>
      </c>
      <c r="HI57" s="207" t="e">
        <f t="shared" si="97"/>
        <v>#N/A</v>
      </c>
      <c r="HJ57" s="207" t="e">
        <f t="shared" si="98"/>
        <v>#N/A</v>
      </c>
      <c r="HK57" s="207" t="e">
        <f t="shared" si="99"/>
        <v>#N/A</v>
      </c>
      <c r="HL57" s="207" t="e">
        <f t="shared" si="100"/>
        <v>#N/A</v>
      </c>
      <c r="HM57" s="207" t="e">
        <f t="shared" si="101"/>
        <v>#N/A</v>
      </c>
      <c r="HN57" s="207" t="e">
        <f t="shared" si="102"/>
        <v>#N/A</v>
      </c>
      <c r="HO57" s="207" t="e">
        <f t="shared" si="103"/>
        <v>#N/A</v>
      </c>
      <c r="HP57" s="207" t="e">
        <f t="shared" si="104"/>
        <v>#N/A</v>
      </c>
      <c r="HQ57" s="207" t="e">
        <f t="shared" si="105"/>
        <v>#N/A</v>
      </c>
      <c r="HR57" s="207" t="e">
        <f t="shared" si="106"/>
        <v>#N/A</v>
      </c>
      <c r="HS57" s="207" t="e">
        <f t="shared" si="107"/>
        <v>#N/A</v>
      </c>
      <c r="HT57" s="207" t="e">
        <f t="shared" si="108"/>
        <v>#N/A</v>
      </c>
      <c r="HU57" s="207" t="e">
        <f t="shared" si="109"/>
        <v>#N/A</v>
      </c>
      <c r="HV57" s="207" t="e">
        <f t="shared" si="110"/>
        <v>#N/A</v>
      </c>
      <c r="HW57" s="207" t="e">
        <f t="shared" si="111"/>
        <v>#N/A</v>
      </c>
      <c r="HX57" s="207" t="e">
        <f t="shared" si="112"/>
        <v>#N/A</v>
      </c>
      <c r="HY57" s="207" t="e">
        <f t="shared" si="113"/>
        <v>#N/A</v>
      </c>
      <c r="HZ57" s="207" t="e">
        <f t="shared" si="114"/>
        <v>#N/A</v>
      </c>
      <c r="IA57" s="207" t="e">
        <f t="shared" si="115"/>
        <v>#N/A</v>
      </c>
      <c r="IB57" s="207" t="e">
        <f t="shared" si="116"/>
        <v>#N/A</v>
      </c>
      <c r="IC57" s="207" t="e">
        <f t="shared" si="117"/>
        <v>#N/A</v>
      </c>
      <c r="ID57" s="207" t="e">
        <f t="shared" si="118"/>
        <v>#N/A</v>
      </c>
      <c r="IE57" s="207" t="e">
        <f t="shared" si="119"/>
        <v>#N/A</v>
      </c>
      <c r="IF57" s="207" t="e">
        <f t="shared" si="120"/>
        <v>#N/A</v>
      </c>
    </row>
    <row r="58" spans="1:240" hidden="1" x14ac:dyDescent="0.25">
      <c r="A58" s="22">
        <v>55</v>
      </c>
      <c r="B58" s="144"/>
      <c r="C58" s="135"/>
      <c r="D58" s="110" t="str">
        <f t="shared" si="10"/>
        <v/>
      </c>
      <c r="E58" s="124"/>
      <c r="F58" s="110" t="str">
        <f t="shared" si="11"/>
        <v/>
      </c>
      <c r="G58" s="135"/>
      <c r="H58" s="145"/>
      <c r="I58" s="119" t="str">
        <f t="shared" si="12"/>
        <v/>
      </c>
      <c r="J58" s="23" t="str">
        <f t="shared" si="13"/>
        <v/>
      </c>
      <c r="K58" s="24" t="str">
        <f t="shared" si="14"/>
        <v/>
      </c>
      <c r="L58" s="25" t="str">
        <f>IF(J58="","",IF(OR($J58&lt;Skew!$B$1,$J58=Skew!$B$1),IF($J58&gt;Skew!$C$1,Skew!$A$1,IF($J58&gt;Skew!$C$2,Skew!$A$2,IF($J58&gt;Skew!$C$3,Skew!$A$3,IF($J58&gt;Skew!$C$4,Skew!$A$4,IF($J58&gt;Skew!$C$5,Skew!$A$5,IF($J58&gt;Skew!$C$6,Skew!$A$6,IF($J58&gt;Skew!$C$7,Skew!$A$7,IF($J58&gt;Skew!$C$8,Skew!$A$8,IF($J58&gt;Skew!$C$9,Skew!$A$9,IF($J58&gt;Skew!$C$10,Skew!$A$10,IF($J58&gt;Skew!$C$11,Skew!$A$11,IF($J58&gt;Skew!$C$12,Skew!$A$12,IF($J58&gt;Skew!$C$13,Skew!$A$13,IF($J58&gt;Skew!$C$14,Skew!$A$14,Skew!$A$15)
)))))))))))))))</f>
        <v/>
      </c>
      <c r="M58" s="24" t="str">
        <f>IF(J58="","",MATCH(L58,Skew!$A$1:$A$15,0))</f>
        <v/>
      </c>
      <c r="N58" s="24" t="str">
        <f t="shared" si="0"/>
        <v/>
      </c>
      <c r="O58" s="26"/>
      <c r="P58" s="24" t="str">
        <f>IF(OR(J58="",O58=""),"",MATCH(O58,Confidence!$A$1:$A$10,0))</f>
        <v/>
      </c>
      <c r="Q58" s="27" t="str">
        <f t="shared" si="1"/>
        <v/>
      </c>
      <c r="R58" s="27" t="str">
        <f t="shared" si="2"/>
        <v/>
      </c>
      <c r="S58" s="24"/>
      <c r="T58" s="111" t="str">
        <f t="shared" si="3"/>
        <v/>
      </c>
      <c r="U58" s="111" t="str">
        <f t="shared" si="4"/>
        <v/>
      </c>
      <c r="V58" s="39" t="str">
        <f t="shared" si="5"/>
        <v/>
      </c>
      <c r="W58" s="124"/>
      <c r="X58" s="218" t="str">
        <f>IF(AND(D58&gt;0,E58&gt;0,F58&gt;0,Q58&gt;0,R58&gt;0,W58&gt;0,NOT(O58="")),ABS(VLOOKUP($W$1,VLookups!$A$28:$B$29,2,FALSE)-_xlfn.BETA.DIST(W58,IF(K58="L",R58,Q58),IF(K58="L",Q58,R58),TRUE,D58,F58)),"")</f>
        <v/>
      </c>
      <c r="Y58" s="121" t="str">
        <f>IF(OR($Q58="",$R58=""),"",_xlfn.BETA.INV(ABS(VLOOKUP($W$1,VLookups!$A$28:$B$29,2,FALSE)-Y$3),IF($K58="L",$R58,$Q58),IF($K58="L",$Q58,$R58),$D58,$F58))</f>
        <v/>
      </c>
      <c r="Z58" s="122" t="str">
        <f>IF(OR($Q58="",$R58=""),"",_xlfn.BETA.INV(ABS(VLOOKUP($W$1,VLookups!$A$28:$B$29,2,FALSE)-Z$3),IF($K58="L",$R58,$Q58),IF($K58="L",$Q58,$R58),$D58,$F58))</f>
        <v/>
      </c>
      <c r="AA58" s="121" t="str">
        <f>IF(OR($Q58="",$R58=""),"",_xlfn.BETA.INV(ABS(VLOOKUP($W$1,VLookups!$A$28:$B$29,2,FALSE)-AA$3),IF($K58="L",$R58,$Q58),IF($K58="L",$Q58,$R58),$D58,$F58))</f>
        <v/>
      </c>
      <c r="AB58" s="122" t="str">
        <f>IF(OR($Q58="",$R58=""),"",_xlfn.BETA.INV(ABS(VLOOKUP($W$1,VLookups!$A$28:$B$29,2,FALSE)-AB$3),IF($K58="L",$R58,$Q58),IF($K58="L",$Q58,$R58),$D58,$F58))</f>
        <v/>
      </c>
      <c r="AC58" s="121" t="str">
        <f>IF(OR($Q58="",$R58=""),"",_xlfn.BETA.INV(ABS(VLOOKUP($W$1,VLookups!$A$28:$B$29,2,FALSE)-AC$3),IF($K58="L",$R58,$Q58),IF($K58="L",$Q58,$R58),$D58,$F58))</f>
        <v/>
      </c>
      <c r="AD58" s="122" t="str">
        <f>IF(OR($Q58="",$R58=""),"",_xlfn.BETA.INV(ABS(VLOOKUP($W$1,VLookups!$A$28:$B$29,2,FALSE)-AD$3),IF($K58="L",$R58,$Q58),IF($K58="L",$Q58,$R58),$D58,$F58))</f>
        <v/>
      </c>
      <c r="AE58" s="121" t="str">
        <f>IF(OR($Q58="",$R58=""),"",_xlfn.BETA.INV(ABS(VLOOKUP($W$1,VLookups!$A$28:$B$29,2,FALSE)-AE$3),IF($K58="L",$R58,$Q58),IF($K58="L",$Q58,$R58),$D58,$F58))</f>
        <v/>
      </c>
      <c r="AF58" s="122" t="str">
        <f>IF(OR($Q58="",$R58=""),"",_xlfn.BETA.INV(ABS(VLOOKUP($W$1,VLookups!$A$28:$B$29,2,FALSE)-AF$3),IF($K58="L",$R58,$Q58),IF($K58="L",$Q58,$R58),$D58,$F58))</f>
        <v/>
      </c>
      <c r="AG58" s="121" t="str">
        <f>IF(OR($Q58="",$R58=""),"",_xlfn.BETA.INV(ABS(VLOOKUP($W$1,VLookups!$A$28:$B$29,2,FALSE)-AG$3),IF($K58="L",$R58,$Q58),IF($K58="L",$Q58,$R58),$D58,$F58))</f>
        <v/>
      </c>
      <c r="AH58" s="122" t="str">
        <f>IF(OR($Q58="",$R58=""),"",_xlfn.BETA.INV(ABS(VLOOKUP($W$1,VLookups!$A$28:$B$29,2,FALSE)-AH$3),IF($K58="L",$R58,$Q58),IF($K58="L",$Q58,$R58),$D58,$F58))</f>
        <v/>
      </c>
      <c r="AI58" s="121" t="str">
        <f>IF(OR($Q58="",$R58=""),"",_xlfn.BETA.INV(ABS(VLOOKUP($W$1,VLookups!$A$28:$B$29,2,FALSE)-AI$3),IF($K58="L",$R58,$Q58),IF($K58="L",$Q58,$R58),$D58,$F58))</f>
        <v/>
      </c>
      <c r="AJ58" s="122" t="str">
        <f>IF(OR($Q58="",$R58=""),"",_xlfn.BETA.INV(ABS(VLOOKUP($W$1,VLookups!$A$28:$B$29,2,FALSE)-AJ$3),IF($K58="L",$R58,$Q58),IF($K58="L",$Q58,$R58),$D58,$F58))</f>
        <v/>
      </c>
      <c r="AK58" s="17"/>
      <c r="AL58" s="208" t="str">
        <f t="shared" si="15"/>
        <v/>
      </c>
      <c r="AM58" s="206" t="str">
        <f t="shared" si="16"/>
        <v/>
      </c>
      <c r="AN58" s="190" t="str">
        <f t="shared" ref="AN58:CY58" si="225">IF(ISNONTEXT($AL58),AM58+$AL58,"")</f>
        <v/>
      </c>
      <c r="AO58" s="190" t="str">
        <f t="shared" si="225"/>
        <v/>
      </c>
      <c r="AP58" s="190" t="str">
        <f t="shared" si="225"/>
        <v/>
      </c>
      <c r="AQ58" s="190" t="str">
        <f t="shared" si="225"/>
        <v/>
      </c>
      <c r="AR58" s="190" t="str">
        <f t="shared" si="225"/>
        <v/>
      </c>
      <c r="AS58" s="190" t="str">
        <f t="shared" si="225"/>
        <v/>
      </c>
      <c r="AT58" s="190" t="str">
        <f t="shared" si="225"/>
        <v/>
      </c>
      <c r="AU58" s="190" t="str">
        <f t="shared" si="225"/>
        <v/>
      </c>
      <c r="AV58" s="190" t="str">
        <f t="shared" si="225"/>
        <v/>
      </c>
      <c r="AW58" s="190" t="str">
        <f t="shared" si="225"/>
        <v/>
      </c>
      <c r="AX58" s="190" t="str">
        <f t="shared" si="225"/>
        <v/>
      </c>
      <c r="AY58" s="190" t="str">
        <f t="shared" si="225"/>
        <v/>
      </c>
      <c r="AZ58" s="190" t="str">
        <f t="shared" si="225"/>
        <v/>
      </c>
      <c r="BA58" s="190" t="str">
        <f t="shared" si="225"/>
        <v/>
      </c>
      <c r="BB58" s="190" t="str">
        <f t="shared" si="225"/>
        <v/>
      </c>
      <c r="BC58" s="190" t="str">
        <f t="shared" si="225"/>
        <v/>
      </c>
      <c r="BD58" s="190" t="str">
        <f t="shared" si="225"/>
        <v/>
      </c>
      <c r="BE58" s="190" t="str">
        <f t="shared" si="225"/>
        <v/>
      </c>
      <c r="BF58" s="190" t="str">
        <f t="shared" si="225"/>
        <v/>
      </c>
      <c r="BG58" s="190" t="str">
        <f t="shared" si="225"/>
        <v/>
      </c>
      <c r="BH58" s="190" t="str">
        <f t="shared" si="225"/>
        <v/>
      </c>
      <c r="BI58" s="190" t="str">
        <f t="shared" si="225"/>
        <v/>
      </c>
      <c r="BJ58" s="190" t="str">
        <f t="shared" si="225"/>
        <v/>
      </c>
      <c r="BK58" s="190" t="str">
        <f t="shared" si="225"/>
        <v/>
      </c>
      <c r="BL58" s="190" t="str">
        <f t="shared" si="225"/>
        <v/>
      </c>
      <c r="BM58" s="190" t="str">
        <f t="shared" si="225"/>
        <v/>
      </c>
      <c r="BN58" s="190" t="str">
        <f t="shared" si="225"/>
        <v/>
      </c>
      <c r="BO58" s="190" t="str">
        <f t="shared" si="225"/>
        <v/>
      </c>
      <c r="BP58" s="190" t="str">
        <f t="shared" si="225"/>
        <v/>
      </c>
      <c r="BQ58" s="190" t="str">
        <f t="shared" si="225"/>
        <v/>
      </c>
      <c r="BR58" s="190" t="str">
        <f t="shared" si="225"/>
        <v/>
      </c>
      <c r="BS58" s="190" t="str">
        <f t="shared" si="225"/>
        <v/>
      </c>
      <c r="BT58" s="190" t="str">
        <f t="shared" si="225"/>
        <v/>
      </c>
      <c r="BU58" s="190" t="str">
        <f t="shared" si="225"/>
        <v/>
      </c>
      <c r="BV58" s="190" t="str">
        <f t="shared" si="225"/>
        <v/>
      </c>
      <c r="BW58" s="190" t="str">
        <f t="shared" si="225"/>
        <v/>
      </c>
      <c r="BX58" s="190" t="str">
        <f t="shared" si="225"/>
        <v/>
      </c>
      <c r="BY58" s="190" t="str">
        <f t="shared" si="225"/>
        <v/>
      </c>
      <c r="BZ58" s="190" t="str">
        <f t="shared" si="225"/>
        <v/>
      </c>
      <c r="CA58" s="190" t="str">
        <f t="shared" si="225"/>
        <v/>
      </c>
      <c r="CB58" s="190" t="str">
        <f t="shared" si="225"/>
        <v/>
      </c>
      <c r="CC58" s="190" t="str">
        <f t="shared" si="225"/>
        <v/>
      </c>
      <c r="CD58" s="190" t="str">
        <f t="shared" si="225"/>
        <v/>
      </c>
      <c r="CE58" s="190" t="str">
        <f t="shared" si="225"/>
        <v/>
      </c>
      <c r="CF58" s="190" t="str">
        <f t="shared" si="225"/>
        <v/>
      </c>
      <c r="CG58" s="190" t="str">
        <f t="shared" si="225"/>
        <v/>
      </c>
      <c r="CH58" s="190" t="str">
        <f t="shared" si="225"/>
        <v/>
      </c>
      <c r="CI58" s="190" t="str">
        <f t="shared" si="225"/>
        <v/>
      </c>
      <c r="CJ58" s="190" t="str">
        <f t="shared" si="225"/>
        <v/>
      </c>
      <c r="CK58" s="190" t="str">
        <f t="shared" si="225"/>
        <v/>
      </c>
      <c r="CL58" s="190" t="str">
        <f t="shared" si="225"/>
        <v/>
      </c>
      <c r="CM58" s="190" t="str">
        <f t="shared" si="225"/>
        <v/>
      </c>
      <c r="CN58" s="190" t="str">
        <f t="shared" si="225"/>
        <v/>
      </c>
      <c r="CO58" s="190" t="str">
        <f t="shared" si="225"/>
        <v/>
      </c>
      <c r="CP58" s="190" t="str">
        <f t="shared" si="225"/>
        <v/>
      </c>
      <c r="CQ58" s="190" t="str">
        <f t="shared" si="225"/>
        <v/>
      </c>
      <c r="CR58" s="190" t="str">
        <f t="shared" si="225"/>
        <v/>
      </c>
      <c r="CS58" s="190" t="str">
        <f t="shared" si="225"/>
        <v/>
      </c>
      <c r="CT58" s="190" t="str">
        <f t="shared" si="225"/>
        <v/>
      </c>
      <c r="CU58" s="190" t="str">
        <f t="shared" si="225"/>
        <v/>
      </c>
      <c r="CV58" s="190" t="str">
        <f t="shared" si="225"/>
        <v/>
      </c>
      <c r="CW58" s="190" t="str">
        <f t="shared" si="225"/>
        <v/>
      </c>
      <c r="CX58" s="190" t="str">
        <f t="shared" si="225"/>
        <v/>
      </c>
      <c r="CY58" s="190" t="str">
        <f t="shared" si="225"/>
        <v/>
      </c>
      <c r="CZ58" s="190" t="str">
        <f t="shared" ref="CZ58:EH58" si="226">IF(ISNONTEXT($AL58),CY58+$AL58,"")</f>
        <v/>
      </c>
      <c r="DA58" s="190" t="str">
        <f t="shared" si="226"/>
        <v/>
      </c>
      <c r="DB58" s="190" t="str">
        <f t="shared" si="226"/>
        <v/>
      </c>
      <c r="DC58" s="190" t="str">
        <f t="shared" si="226"/>
        <v/>
      </c>
      <c r="DD58" s="190" t="str">
        <f t="shared" si="226"/>
        <v/>
      </c>
      <c r="DE58" s="190" t="str">
        <f t="shared" si="226"/>
        <v/>
      </c>
      <c r="DF58" s="190" t="str">
        <f t="shared" si="226"/>
        <v/>
      </c>
      <c r="DG58" s="190" t="str">
        <f t="shared" si="226"/>
        <v/>
      </c>
      <c r="DH58" s="190" t="str">
        <f t="shared" si="226"/>
        <v/>
      </c>
      <c r="DI58" s="190" t="str">
        <f t="shared" si="226"/>
        <v/>
      </c>
      <c r="DJ58" s="190" t="str">
        <f t="shared" si="226"/>
        <v/>
      </c>
      <c r="DK58" s="190" t="str">
        <f t="shared" si="226"/>
        <v/>
      </c>
      <c r="DL58" s="190" t="str">
        <f t="shared" si="226"/>
        <v/>
      </c>
      <c r="DM58" s="190" t="str">
        <f t="shared" si="226"/>
        <v/>
      </c>
      <c r="DN58" s="190" t="str">
        <f t="shared" si="226"/>
        <v/>
      </c>
      <c r="DO58" s="190" t="str">
        <f t="shared" si="226"/>
        <v/>
      </c>
      <c r="DP58" s="190" t="str">
        <f t="shared" si="226"/>
        <v/>
      </c>
      <c r="DQ58" s="190" t="str">
        <f t="shared" si="226"/>
        <v/>
      </c>
      <c r="DR58" s="190" t="str">
        <f t="shared" si="226"/>
        <v/>
      </c>
      <c r="DS58" s="190" t="str">
        <f t="shared" si="226"/>
        <v/>
      </c>
      <c r="DT58" s="190" t="str">
        <f t="shared" si="226"/>
        <v/>
      </c>
      <c r="DU58" s="190" t="str">
        <f t="shared" si="226"/>
        <v/>
      </c>
      <c r="DV58" s="190" t="str">
        <f t="shared" si="226"/>
        <v/>
      </c>
      <c r="DW58" s="190" t="str">
        <f t="shared" si="226"/>
        <v/>
      </c>
      <c r="DX58" s="190" t="str">
        <f t="shared" si="226"/>
        <v/>
      </c>
      <c r="DY58" s="190" t="str">
        <f t="shared" si="226"/>
        <v/>
      </c>
      <c r="DZ58" s="190" t="str">
        <f t="shared" si="226"/>
        <v/>
      </c>
      <c r="EA58" s="190" t="str">
        <f t="shared" si="226"/>
        <v/>
      </c>
      <c r="EB58" s="190" t="str">
        <f t="shared" si="226"/>
        <v/>
      </c>
      <c r="EC58" s="190" t="str">
        <f t="shared" si="226"/>
        <v/>
      </c>
      <c r="ED58" s="190" t="str">
        <f t="shared" si="226"/>
        <v/>
      </c>
      <c r="EE58" s="190" t="str">
        <f t="shared" si="226"/>
        <v/>
      </c>
      <c r="EF58" s="190" t="str">
        <f t="shared" si="226"/>
        <v/>
      </c>
      <c r="EG58" s="190" t="str">
        <f t="shared" si="226"/>
        <v/>
      </c>
      <c r="EH58" s="190" t="str">
        <f t="shared" si="226"/>
        <v/>
      </c>
      <c r="EI58" s="206" t="str">
        <f t="shared" si="19"/>
        <v/>
      </c>
      <c r="EJ58" s="207" t="e">
        <f t="shared" si="20"/>
        <v>#N/A</v>
      </c>
      <c r="EK58" s="207" t="e">
        <f t="shared" si="21"/>
        <v>#N/A</v>
      </c>
      <c r="EL58" s="207" t="e">
        <f t="shared" si="22"/>
        <v>#N/A</v>
      </c>
      <c r="EM58" s="207" t="e">
        <f t="shared" si="23"/>
        <v>#N/A</v>
      </c>
      <c r="EN58" s="207" t="e">
        <f t="shared" si="24"/>
        <v>#N/A</v>
      </c>
      <c r="EO58" s="207" t="e">
        <f t="shared" si="25"/>
        <v>#N/A</v>
      </c>
      <c r="EP58" s="207" t="e">
        <f t="shared" si="26"/>
        <v>#N/A</v>
      </c>
      <c r="EQ58" s="207" t="e">
        <f t="shared" si="27"/>
        <v>#N/A</v>
      </c>
      <c r="ER58" s="207" t="e">
        <f t="shared" si="28"/>
        <v>#N/A</v>
      </c>
      <c r="ES58" s="207" t="e">
        <f t="shared" si="29"/>
        <v>#N/A</v>
      </c>
      <c r="ET58" s="207" t="e">
        <f t="shared" si="30"/>
        <v>#N/A</v>
      </c>
      <c r="EU58" s="207" t="e">
        <f t="shared" si="31"/>
        <v>#N/A</v>
      </c>
      <c r="EV58" s="207" t="e">
        <f t="shared" si="32"/>
        <v>#N/A</v>
      </c>
      <c r="EW58" s="207" t="e">
        <f t="shared" si="33"/>
        <v>#N/A</v>
      </c>
      <c r="EX58" s="207" t="e">
        <f t="shared" si="34"/>
        <v>#N/A</v>
      </c>
      <c r="EY58" s="207" t="e">
        <f t="shared" si="35"/>
        <v>#N/A</v>
      </c>
      <c r="EZ58" s="207" t="e">
        <f t="shared" si="36"/>
        <v>#N/A</v>
      </c>
      <c r="FA58" s="207" t="e">
        <f t="shared" si="37"/>
        <v>#N/A</v>
      </c>
      <c r="FB58" s="207" t="e">
        <f t="shared" si="38"/>
        <v>#N/A</v>
      </c>
      <c r="FC58" s="207" t="e">
        <f t="shared" si="39"/>
        <v>#N/A</v>
      </c>
      <c r="FD58" s="207" t="e">
        <f t="shared" si="40"/>
        <v>#N/A</v>
      </c>
      <c r="FE58" s="207" t="e">
        <f t="shared" si="41"/>
        <v>#N/A</v>
      </c>
      <c r="FF58" s="207" t="e">
        <f t="shared" si="42"/>
        <v>#N/A</v>
      </c>
      <c r="FG58" s="207" t="e">
        <f t="shared" si="43"/>
        <v>#N/A</v>
      </c>
      <c r="FH58" s="207" t="e">
        <f t="shared" si="44"/>
        <v>#N/A</v>
      </c>
      <c r="FI58" s="207" t="e">
        <f t="shared" si="45"/>
        <v>#N/A</v>
      </c>
      <c r="FJ58" s="207" t="e">
        <f t="shared" si="46"/>
        <v>#N/A</v>
      </c>
      <c r="FK58" s="207" t="e">
        <f t="shared" si="47"/>
        <v>#N/A</v>
      </c>
      <c r="FL58" s="207" t="e">
        <f t="shared" si="48"/>
        <v>#N/A</v>
      </c>
      <c r="FM58" s="207" t="e">
        <f t="shared" si="49"/>
        <v>#N/A</v>
      </c>
      <c r="FN58" s="207" t="e">
        <f t="shared" si="50"/>
        <v>#N/A</v>
      </c>
      <c r="FO58" s="207" t="e">
        <f t="shared" si="51"/>
        <v>#N/A</v>
      </c>
      <c r="FP58" s="207" t="e">
        <f t="shared" si="52"/>
        <v>#N/A</v>
      </c>
      <c r="FQ58" s="207" t="e">
        <f t="shared" si="53"/>
        <v>#N/A</v>
      </c>
      <c r="FR58" s="207" t="e">
        <f t="shared" si="54"/>
        <v>#N/A</v>
      </c>
      <c r="FS58" s="207" t="e">
        <f t="shared" si="55"/>
        <v>#N/A</v>
      </c>
      <c r="FT58" s="207" t="e">
        <f t="shared" si="56"/>
        <v>#N/A</v>
      </c>
      <c r="FU58" s="207" t="e">
        <f t="shared" si="57"/>
        <v>#N/A</v>
      </c>
      <c r="FV58" s="207" t="e">
        <f t="shared" si="58"/>
        <v>#N/A</v>
      </c>
      <c r="FW58" s="207" t="e">
        <f t="shared" si="59"/>
        <v>#N/A</v>
      </c>
      <c r="FX58" s="207" t="e">
        <f t="shared" si="60"/>
        <v>#N/A</v>
      </c>
      <c r="FY58" s="207" t="e">
        <f t="shared" si="61"/>
        <v>#N/A</v>
      </c>
      <c r="FZ58" s="207" t="e">
        <f t="shared" si="62"/>
        <v>#N/A</v>
      </c>
      <c r="GA58" s="207" t="e">
        <f t="shared" si="63"/>
        <v>#N/A</v>
      </c>
      <c r="GB58" s="207" t="e">
        <f t="shared" si="64"/>
        <v>#N/A</v>
      </c>
      <c r="GC58" s="207" t="e">
        <f t="shared" si="65"/>
        <v>#N/A</v>
      </c>
      <c r="GD58" s="207" t="e">
        <f t="shared" si="66"/>
        <v>#N/A</v>
      </c>
      <c r="GE58" s="207" t="e">
        <f t="shared" si="67"/>
        <v>#N/A</v>
      </c>
      <c r="GF58" s="207" t="e">
        <f t="shared" si="68"/>
        <v>#N/A</v>
      </c>
      <c r="GG58" s="207" t="e">
        <f t="shared" si="69"/>
        <v>#N/A</v>
      </c>
      <c r="GH58" s="207" t="e">
        <f t="shared" si="70"/>
        <v>#N/A</v>
      </c>
      <c r="GI58" s="207" t="e">
        <f t="shared" si="71"/>
        <v>#N/A</v>
      </c>
      <c r="GJ58" s="207" t="e">
        <f t="shared" si="72"/>
        <v>#N/A</v>
      </c>
      <c r="GK58" s="207" t="e">
        <f t="shared" si="73"/>
        <v>#N/A</v>
      </c>
      <c r="GL58" s="207" t="e">
        <f t="shared" si="74"/>
        <v>#N/A</v>
      </c>
      <c r="GM58" s="207" t="e">
        <f t="shared" si="75"/>
        <v>#N/A</v>
      </c>
      <c r="GN58" s="207" t="e">
        <f t="shared" si="76"/>
        <v>#N/A</v>
      </c>
      <c r="GO58" s="207" t="e">
        <f t="shared" si="77"/>
        <v>#N/A</v>
      </c>
      <c r="GP58" s="207" t="e">
        <f t="shared" si="78"/>
        <v>#N/A</v>
      </c>
      <c r="GQ58" s="207" t="e">
        <f t="shared" si="79"/>
        <v>#N/A</v>
      </c>
      <c r="GR58" s="207" t="e">
        <f t="shared" si="80"/>
        <v>#N/A</v>
      </c>
      <c r="GS58" s="207" t="e">
        <f t="shared" si="81"/>
        <v>#N/A</v>
      </c>
      <c r="GT58" s="207" t="e">
        <f t="shared" si="82"/>
        <v>#N/A</v>
      </c>
      <c r="GU58" s="207" t="e">
        <f t="shared" si="83"/>
        <v>#N/A</v>
      </c>
      <c r="GV58" s="207" t="e">
        <f t="shared" si="84"/>
        <v>#N/A</v>
      </c>
      <c r="GW58" s="207" t="e">
        <f t="shared" si="85"/>
        <v>#N/A</v>
      </c>
      <c r="GX58" s="207" t="e">
        <f t="shared" si="86"/>
        <v>#N/A</v>
      </c>
      <c r="GY58" s="207" t="e">
        <f t="shared" si="87"/>
        <v>#N/A</v>
      </c>
      <c r="GZ58" s="207" t="e">
        <f t="shared" si="88"/>
        <v>#N/A</v>
      </c>
      <c r="HA58" s="207" t="e">
        <f t="shared" si="89"/>
        <v>#N/A</v>
      </c>
      <c r="HB58" s="207" t="e">
        <f t="shared" si="90"/>
        <v>#N/A</v>
      </c>
      <c r="HC58" s="207" t="e">
        <f t="shared" si="91"/>
        <v>#N/A</v>
      </c>
      <c r="HD58" s="207" t="e">
        <f t="shared" si="92"/>
        <v>#N/A</v>
      </c>
      <c r="HE58" s="207" t="e">
        <f t="shared" si="93"/>
        <v>#N/A</v>
      </c>
      <c r="HF58" s="207" t="e">
        <f t="shared" si="94"/>
        <v>#N/A</v>
      </c>
      <c r="HG58" s="207" t="e">
        <f t="shared" si="95"/>
        <v>#N/A</v>
      </c>
      <c r="HH58" s="207" t="e">
        <f t="shared" si="96"/>
        <v>#N/A</v>
      </c>
      <c r="HI58" s="207" t="e">
        <f t="shared" si="97"/>
        <v>#N/A</v>
      </c>
      <c r="HJ58" s="207" t="e">
        <f t="shared" si="98"/>
        <v>#N/A</v>
      </c>
      <c r="HK58" s="207" t="e">
        <f t="shared" si="99"/>
        <v>#N/A</v>
      </c>
      <c r="HL58" s="207" t="e">
        <f t="shared" si="100"/>
        <v>#N/A</v>
      </c>
      <c r="HM58" s="207" t="e">
        <f t="shared" si="101"/>
        <v>#N/A</v>
      </c>
      <c r="HN58" s="207" t="e">
        <f t="shared" si="102"/>
        <v>#N/A</v>
      </c>
      <c r="HO58" s="207" t="e">
        <f t="shared" si="103"/>
        <v>#N/A</v>
      </c>
      <c r="HP58" s="207" t="e">
        <f t="shared" si="104"/>
        <v>#N/A</v>
      </c>
      <c r="HQ58" s="207" t="e">
        <f t="shared" si="105"/>
        <v>#N/A</v>
      </c>
      <c r="HR58" s="207" t="e">
        <f t="shared" si="106"/>
        <v>#N/A</v>
      </c>
      <c r="HS58" s="207" t="e">
        <f t="shared" si="107"/>
        <v>#N/A</v>
      </c>
      <c r="HT58" s="207" t="e">
        <f t="shared" si="108"/>
        <v>#N/A</v>
      </c>
      <c r="HU58" s="207" t="e">
        <f t="shared" si="109"/>
        <v>#N/A</v>
      </c>
      <c r="HV58" s="207" t="e">
        <f t="shared" si="110"/>
        <v>#N/A</v>
      </c>
      <c r="HW58" s="207" t="e">
        <f t="shared" si="111"/>
        <v>#N/A</v>
      </c>
      <c r="HX58" s="207" t="e">
        <f t="shared" si="112"/>
        <v>#N/A</v>
      </c>
      <c r="HY58" s="207" t="e">
        <f t="shared" si="113"/>
        <v>#N/A</v>
      </c>
      <c r="HZ58" s="207" t="e">
        <f t="shared" si="114"/>
        <v>#N/A</v>
      </c>
      <c r="IA58" s="207" t="e">
        <f t="shared" si="115"/>
        <v>#N/A</v>
      </c>
      <c r="IB58" s="207" t="e">
        <f t="shared" si="116"/>
        <v>#N/A</v>
      </c>
      <c r="IC58" s="207" t="e">
        <f t="shared" si="117"/>
        <v>#N/A</v>
      </c>
      <c r="ID58" s="207" t="e">
        <f t="shared" si="118"/>
        <v>#N/A</v>
      </c>
      <c r="IE58" s="207" t="e">
        <f t="shared" si="119"/>
        <v>#N/A</v>
      </c>
      <c r="IF58" s="207" t="e">
        <f t="shared" si="120"/>
        <v>#N/A</v>
      </c>
    </row>
    <row r="59" spans="1:240" hidden="1" x14ac:dyDescent="0.25">
      <c r="A59" s="22">
        <v>56</v>
      </c>
      <c r="B59" s="144"/>
      <c r="C59" s="135"/>
      <c r="D59" s="110" t="str">
        <f t="shared" si="10"/>
        <v/>
      </c>
      <c r="E59" s="124"/>
      <c r="F59" s="110" t="str">
        <f t="shared" si="11"/>
        <v/>
      </c>
      <c r="G59" s="135"/>
      <c r="H59" s="145"/>
      <c r="I59" s="119" t="str">
        <f t="shared" si="12"/>
        <v/>
      </c>
      <c r="J59" s="23" t="str">
        <f t="shared" si="13"/>
        <v/>
      </c>
      <c r="K59" s="24" t="str">
        <f t="shared" si="14"/>
        <v/>
      </c>
      <c r="L59" s="25" t="str">
        <f>IF(J59="","",IF(OR($J59&lt;Skew!$B$1,$J59=Skew!$B$1),IF($J59&gt;Skew!$C$1,Skew!$A$1,IF($J59&gt;Skew!$C$2,Skew!$A$2,IF($J59&gt;Skew!$C$3,Skew!$A$3,IF($J59&gt;Skew!$C$4,Skew!$A$4,IF($J59&gt;Skew!$C$5,Skew!$A$5,IF($J59&gt;Skew!$C$6,Skew!$A$6,IF($J59&gt;Skew!$C$7,Skew!$A$7,IF($J59&gt;Skew!$C$8,Skew!$A$8,IF($J59&gt;Skew!$C$9,Skew!$A$9,IF($J59&gt;Skew!$C$10,Skew!$A$10,IF($J59&gt;Skew!$C$11,Skew!$A$11,IF($J59&gt;Skew!$C$12,Skew!$A$12,IF($J59&gt;Skew!$C$13,Skew!$A$13,IF($J59&gt;Skew!$C$14,Skew!$A$14,Skew!$A$15)
)))))))))))))))</f>
        <v/>
      </c>
      <c r="M59" s="24" t="str">
        <f>IF(J59="","",MATCH(L59,Skew!$A$1:$A$15,0))</f>
        <v/>
      </c>
      <c r="N59" s="24" t="str">
        <f t="shared" si="0"/>
        <v/>
      </c>
      <c r="O59" s="26"/>
      <c r="P59" s="24" t="str">
        <f>IF(OR(J59="",O59=""),"",MATCH(O59,Confidence!$A$1:$A$10,0))</f>
        <v/>
      </c>
      <c r="Q59" s="27" t="str">
        <f t="shared" si="1"/>
        <v/>
      </c>
      <c r="R59" s="27" t="str">
        <f t="shared" si="2"/>
        <v/>
      </c>
      <c r="S59" s="24"/>
      <c r="T59" s="111" t="str">
        <f t="shared" si="3"/>
        <v/>
      </c>
      <c r="U59" s="111" t="str">
        <f t="shared" si="4"/>
        <v/>
      </c>
      <c r="V59" s="39" t="str">
        <f t="shared" si="5"/>
        <v/>
      </c>
      <c r="W59" s="124"/>
      <c r="X59" s="218" t="str">
        <f>IF(AND(D59&gt;0,E59&gt;0,F59&gt;0,Q59&gt;0,R59&gt;0,W59&gt;0,NOT(O59="")),ABS(VLOOKUP($W$1,VLookups!$A$28:$B$29,2,FALSE)-_xlfn.BETA.DIST(W59,IF(K59="L",R59,Q59),IF(K59="L",Q59,R59),TRUE,D59,F59)),"")</f>
        <v/>
      </c>
      <c r="Y59" s="121" t="str">
        <f>IF(OR($Q59="",$R59=""),"",_xlfn.BETA.INV(ABS(VLOOKUP($W$1,VLookups!$A$28:$B$29,2,FALSE)-Y$3),IF($K59="L",$R59,$Q59),IF($K59="L",$Q59,$R59),$D59,$F59))</f>
        <v/>
      </c>
      <c r="Z59" s="122" t="str">
        <f>IF(OR($Q59="",$R59=""),"",_xlfn.BETA.INV(ABS(VLOOKUP($W$1,VLookups!$A$28:$B$29,2,FALSE)-Z$3),IF($K59="L",$R59,$Q59),IF($K59="L",$Q59,$R59),$D59,$F59))</f>
        <v/>
      </c>
      <c r="AA59" s="121" t="str">
        <f>IF(OR($Q59="",$R59=""),"",_xlfn.BETA.INV(ABS(VLOOKUP($W$1,VLookups!$A$28:$B$29,2,FALSE)-AA$3),IF($K59="L",$R59,$Q59),IF($K59="L",$Q59,$R59),$D59,$F59))</f>
        <v/>
      </c>
      <c r="AB59" s="122" t="str">
        <f>IF(OR($Q59="",$R59=""),"",_xlfn.BETA.INV(ABS(VLOOKUP($W$1,VLookups!$A$28:$B$29,2,FALSE)-AB$3),IF($K59="L",$R59,$Q59),IF($K59="L",$Q59,$R59),$D59,$F59))</f>
        <v/>
      </c>
      <c r="AC59" s="121" t="str">
        <f>IF(OR($Q59="",$R59=""),"",_xlfn.BETA.INV(ABS(VLOOKUP($W$1,VLookups!$A$28:$B$29,2,FALSE)-AC$3),IF($K59="L",$R59,$Q59),IF($K59="L",$Q59,$R59),$D59,$F59))</f>
        <v/>
      </c>
      <c r="AD59" s="122" t="str">
        <f>IF(OR($Q59="",$R59=""),"",_xlfn.BETA.INV(ABS(VLOOKUP($W$1,VLookups!$A$28:$B$29,2,FALSE)-AD$3),IF($K59="L",$R59,$Q59),IF($K59="L",$Q59,$R59),$D59,$F59))</f>
        <v/>
      </c>
      <c r="AE59" s="121" t="str">
        <f>IF(OR($Q59="",$R59=""),"",_xlfn.BETA.INV(ABS(VLOOKUP($W$1,VLookups!$A$28:$B$29,2,FALSE)-AE$3),IF($K59="L",$R59,$Q59),IF($K59="L",$Q59,$R59),$D59,$F59))</f>
        <v/>
      </c>
      <c r="AF59" s="122" t="str">
        <f>IF(OR($Q59="",$R59=""),"",_xlfn.BETA.INV(ABS(VLOOKUP($W$1,VLookups!$A$28:$B$29,2,FALSE)-AF$3),IF($K59="L",$R59,$Q59),IF($K59="L",$Q59,$R59),$D59,$F59))</f>
        <v/>
      </c>
      <c r="AG59" s="121" t="str">
        <f>IF(OR($Q59="",$R59=""),"",_xlfn.BETA.INV(ABS(VLOOKUP($W$1,VLookups!$A$28:$B$29,2,FALSE)-AG$3),IF($K59="L",$R59,$Q59),IF($K59="L",$Q59,$R59),$D59,$F59))</f>
        <v/>
      </c>
      <c r="AH59" s="122" t="str">
        <f>IF(OR($Q59="",$R59=""),"",_xlfn.BETA.INV(ABS(VLOOKUP($W$1,VLookups!$A$28:$B$29,2,FALSE)-AH$3),IF($K59="L",$R59,$Q59),IF($K59="L",$Q59,$R59),$D59,$F59))</f>
        <v/>
      </c>
      <c r="AI59" s="121" t="str">
        <f>IF(OR($Q59="",$R59=""),"",_xlfn.BETA.INV(ABS(VLOOKUP($W$1,VLookups!$A$28:$B$29,2,FALSE)-AI$3),IF($K59="L",$R59,$Q59),IF($K59="L",$Q59,$R59),$D59,$F59))</f>
        <v/>
      </c>
      <c r="AJ59" s="122" t="str">
        <f>IF(OR($Q59="",$R59=""),"",_xlfn.BETA.INV(ABS(VLOOKUP($W$1,VLookups!$A$28:$B$29,2,FALSE)-AJ$3),IF($K59="L",$R59,$Q59),IF($K59="L",$Q59,$R59),$D59,$F59))</f>
        <v/>
      </c>
      <c r="AK59" s="17"/>
      <c r="AL59" s="208" t="str">
        <f t="shared" si="15"/>
        <v/>
      </c>
      <c r="AM59" s="206" t="str">
        <f t="shared" si="16"/>
        <v/>
      </c>
      <c r="AN59" s="190" t="str">
        <f t="shared" ref="AN59:CY59" si="227">IF(ISNONTEXT($AL59),AM59+$AL59,"")</f>
        <v/>
      </c>
      <c r="AO59" s="190" t="str">
        <f t="shared" si="227"/>
        <v/>
      </c>
      <c r="AP59" s="190" t="str">
        <f t="shared" si="227"/>
        <v/>
      </c>
      <c r="AQ59" s="190" t="str">
        <f t="shared" si="227"/>
        <v/>
      </c>
      <c r="AR59" s="190" t="str">
        <f t="shared" si="227"/>
        <v/>
      </c>
      <c r="AS59" s="190" t="str">
        <f t="shared" si="227"/>
        <v/>
      </c>
      <c r="AT59" s="190" t="str">
        <f t="shared" si="227"/>
        <v/>
      </c>
      <c r="AU59" s="190" t="str">
        <f t="shared" si="227"/>
        <v/>
      </c>
      <c r="AV59" s="190" t="str">
        <f t="shared" si="227"/>
        <v/>
      </c>
      <c r="AW59" s="190" t="str">
        <f t="shared" si="227"/>
        <v/>
      </c>
      <c r="AX59" s="190" t="str">
        <f t="shared" si="227"/>
        <v/>
      </c>
      <c r="AY59" s="190" t="str">
        <f t="shared" si="227"/>
        <v/>
      </c>
      <c r="AZ59" s="190" t="str">
        <f t="shared" si="227"/>
        <v/>
      </c>
      <c r="BA59" s="190" t="str">
        <f t="shared" si="227"/>
        <v/>
      </c>
      <c r="BB59" s="190" t="str">
        <f t="shared" si="227"/>
        <v/>
      </c>
      <c r="BC59" s="190" t="str">
        <f t="shared" si="227"/>
        <v/>
      </c>
      <c r="BD59" s="190" t="str">
        <f t="shared" si="227"/>
        <v/>
      </c>
      <c r="BE59" s="190" t="str">
        <f t="shared" si="227"/>
        <v/>
      </c>
      <c r="BF59" s="190" t="str">
        <f t="shared" si="227"/>
        <v/>
      </c>
      <c r="BG59" s="190" t="str">
        <f t="shared" si="227"/>
        <v/>
      </c>
      <c r="BH59" s="190" t="str">
        <f t="shared" si="227"/>
        <v/>
      </c>
      <c r="BI59" s="190" t="str">
        <f t="shared" si="227"/>
        <v/>
      </c>
      <c r="BJ59" s="190" t="str">
        <f t="shared" si="227"/>
        <v/>
      </c>
      <c r="BK59" s="190" t="str">
        <f t="shared" si="227"/>
        <v/>
      </c>
      <c r="BL59" s="190" t="str">
        <f t="shared" si="227"/>
        <v/>
      </c>
      <c r="BM59" s="190" t="str">
        <f t="shared" si="227"/>
        <v/>
      </c>
      <c r="BN59" s="190" t="str">
        <f t="shared" si="227"/>
        <v/>
      </c>
      <c r="BO59" s="190" t="str">
        <f t="shared" si="227"/>
        <v/>
      </c>
      <c r="BP59" s="190" t="str">
        <f t="shared" si="227"/>
        <v/>
      </c>
      <c r="BQ59" s="190" t="str">
        <f t="shared" si="227"/>
        <v/>
      </c>
      <c r="BR59" s="190" t="str">
        <f t="shared" si="227"/>
        <v/>
      </c>
      <c r="BS59" s="190" t="str">
        <f t="shared" si="227"/>
        <v/>
      </c>
      <c r="BT59" s="190" t="str">
        <f t="shared" si="227"/>
        <v/>
      </c>
      <c r="BU59" s="190" t="str">
        <f t="shared" si="227"/>
        <v/>
      </c>
      <c r="BV59" s="190" t="str">
        <f t="shared" si="227"/>
        <v/>
      </c>
      <c r="BW59" s="190" t="str">
        <f t="shared" si="227"/>
        <v/>
      </c>
      <c r="BX59" s="190" t="str">
        <f t="shared" si="227"/>
        <v/>
      </c>
      <c r="BY59" s="190" t="str">
        <f t="shared" si="227"/>
        <v/>
      </c>
      <c r="BZ59" s="190" t="str">
        <f t="shared" si="227"/>
        <v/>
      </c>
      <c r="CA59" s="190" t="str">
        <f t="shared" si="227"/>
        <v/>
      </c>
      <c r="CB59" s="190" t="str">
        <f t="shared" si="227"/>
        <v/>
      </c>
      <c r="CC59" s="190" t="str">
        <f t="shared" si="227"/>
        <v/>
      </c>
      <c r="CD59" s="190" t="str">
        <f t="shared" si="227"/>
        <v/>
      </c>
      <c r="CE59" s="190" t="str">
        <f t="shared" si="227"/>
        <v/>
      </c>
      <c r="CF59" s="190" t="str">
        <f t="shared" si="227"/>
        <v/>
      </c>
      <c r="CG59" s="190" t="str">
        <f t="shared" si="227"/>
        <v/>
      </c>
      <c r="CH59" s="190" t="str">
        <f t="shared" si="227"/>
        <v/>
      </c>
      <c r="CI59" s="190" t="str">
        <f t="shared" si="227"/>
        <v/>
      </c>
      <c r="CJ59" s="190" t="str">
        <f t="shared" si="227"/>
        <v/>
      </c>
      <c r="CK59" s="190" t="str">
        <f t="shared" si="227"/>
        <v/>
      </c>
      <c r="CL59" s="190" t="str">
        <f t="shared" si="227"/>
        <v/>
      </c>
      <c r="CM59" s="190" t="str">
        <f t="shared" si="227"/>
        <v/>
      </c>
      <c r="CN59" s="190" t="str">
        <f t="shared" si="227"/>
        <v/>
      </c>
      <c r="CO59" s="190" t="str">
        <f t="shared" si="227"/>
        <v/>
      </c>
      <c r="CP59" s="190" t="str">
        <f t="shared" si="227"/>
        <v/>
      </c>
      <c r="CQ59" s="190" t="str">
        <f t="shared" si="227"/>
        <v/>
      </c>
      <c r="CR59" s="190" t="str">
        <f t="shared" si="227"/>
        <v/>
      </c>
      <c r="CS59" s="190" t="str">
        <f t="shared" si="227"/>
        <v/>
      </c>
      <c r="CT59" s="190" t="str">
        <f t="shared" si="227"/>
        <v/>
      </c>
      <c r="CU59" s="190" t="str">
        <f t="shared" si="227"/>
        <v/>
      </c>
      <c r="CV59" s="190" t="str">
        <f t="shared" si="227"/>
        <v/>
      </c>
      <c r="CW59" s="190" t="str">
        <f t="shared" si="227"/>
        <v/>
      </c>
      <c r="CX59" s="190" t="str">
        <f t="shared" si="227"/>
        <v/>
      </c>
      <c r="CY59" s="190" t="str">
        <f t="shared" si="227"/>
        <v/>
      </c>
      <c r="CZ59" s="190" t="str">
        <f t="shared" ref="CZ59:EH59" si="228">IF(ISNONTEXT($AL59),CY59+$AL59,"")</f>
        <v/>
      </c>
      <c r="DA59" s="190" t="str">
        <f t="shared" si="228"/>
        <v/>
      </c>
      <c r="DB59" s="190" t="str">
        <f t="shared" si="228"/>
        <v/>
      </c>
      <c r="DC59" s="190" t="str">
        <f t="shared" si="228"/>
        <v/>
      </c>
      <c r="DD59" s="190" t="str">
        <f t="shared" si="228"/>
        <v/>
      </c>
      <c r="DE59" s="190" t="str">
        <f t="shared" si="228"/>
        <v/>
      </c>
      <c r="DF59" s="190" t="str">
        <f t="shared" si="228"/>
        <v/>
      </c>
      <c r="DG59" s="190" t="str">
        <f t="shared" si="228"/>
        <v/>
      </c>
      <c r="DH59" s="190" t="str">
        <f t="shared" si="228"/>
        <v/>
      </c>
      <c r="DI59" s="190" t="str">
        <f t="shared" si="228"/>
        <v/>
      </c>
      <c r="DJ59" s="190" t="str">
        <f t="shared" si="228"/>
        <v/>
      </c>
      <c r="DK59" s="190" t="str">
        <f t="shared" si="228"/>
        <v/>
      </c>
      <c r="DL59" s="190" t="str">
        <f t="shared" si="228"/>
        <v/>
      </c>
      <c r="DM59" s="190" t="str">
        <f t="shared" si="228"/>
        <v/>
      </c>
      <c r="DN59" s="190" t="str">
        <f t="shared" si="228"/>
        <v/>
      </c>
      <c r="DO59" s="190" t="str">
        <f t="shared" si="228"/>
        <v/>
      </c>
      <c r="DP59" s="190" t="str">
        <f t="shared" si="228"/>
        <v/>
      </c>
      <c r="DQ59" s="190" t="str">
        <f t="shared" si="228"/>
        <v/>
      </c>
      <c r="DR59" s="190" t="str">
        <f t="shared" si="228"/>
        <v/>
      </c>
      <c r="DS59" s="190" t="str">
        <f t="shared" si="228"/>
        <v/>
      </c>
      <c r="DT59" s="190" t="str">
        <f t="shared" si="228"/>
        <v/>
      </c>
      <c r="DU59" s="190" t="str">
        <f t="shared" si="228"/>
        <v/>
      </c>
      <c r="DV59" s="190" t="str">
        <f t="shared" si="228"/>
        <v/>
      </c>
      <c r="DW59" s="190" t="str">
        <f t="shared" si="228"/>
        <v/>
      </c>
      <c r="DX59" s="190" t="str">
        <f t="shared" si="228"/>
        <v/>
      </c>
      <c r="DY59" s="190" t="str">
        <f t="shared" si="228"/>
        <v/>
      </c>
      <c r="DZ59" s="190" t="str">
        <f t="shared" si="228"/>
        <v/>
      </c>
      <c r="EA59" s="190" t="str">
        <f t="shared" si="228"/>
        <v/>
      </c>
      <c r="EB59" s="190" t="str">
        <f t="shared" si="228"/>
        <v/>
      </c>
      <c r="EC59" s="190" t="str">
        <f t="shared" si="228"/>
        <v/>
      </c>
      <c r="ED59" s="190" t="str">
        <f t="shared" si="228"/>
        <v/>
      </c>
      <c r="EE59" s="190" t="str">
        <f t="shared" si="228"/>
        <v/>
      </c>
      <c r="EF59" s="190" t="str">
        <f t="shared" si="228"/>
        <v/>
      </c>
      <c r="EG59" s="190" t="str">
        <f t="shared" si="228"/>
        <v/>
      </c>
      <c r="EH59" s="190" t="str">
        <f t="shared" si="228"/>
        <v/>
      </c>
      <c r="EI59" s="206" t="str">
        <f t="shared" si="19"/>
        <v/>
      </c>
      <c r="EJ59" s="207" t="e">
        <f t="shared" si="20"/>
        <v>#N/A</v>
      </c>
      <c r="EK59" s="207" t="e">
        <f t="shared" si="21"/>
        <v>#N/A</v>
      </c>
      <c r="EL59" s="207" t="e">
        <f t="shared" si="22"/>
        <v>#N/A</v>
      </c>
      <c r="EM59" s="207" t="e">
        <f t="shared" si="23"/>
        <v>#N/A</v>
      </c>
      <c r="EN59" s="207" t="e">
        <f t="shared" si="24"/>
        <v>#N/A</v>
      </c>
      <c r="EO59" s="207" t="e">
        <f t="shared" si="25"/>
        <v>#N/A</v>
      </c>
      <c r="EP59" s="207" t="e">
        <f t="shared" si="26"/>
        <v>#N/A</v>
      </c>
      <c r="EQ59" s="207" t="e">
        <f t="shared" si="27"/>
        <v>#N/A</v>
      </c>
      <c r="ER59" s="207" t="e">
        <f t="shared" si="28"/>
        <v>#N/A</v>
      </c>
      <c r="ES59" s="207" t="e">
        <f t="shared" si="29"/>
        <v>#N/A</v>
      </c>
      <c r="ET59" s="207" t="e">
        <f t="shared" si="30"/>
        <v>#N/A</v>
      </c>
      <c r="EU59" s="207" t="e">
        <f t="shared" si="31"/>
        <v>#N/A</v>
      </c>
      <c r="EV59" s="207" t="e">
        <f t="shared" si="32"/>
        <v>#N/A</v>
      </c>
      <c r="EW59" s="207" t="e">
        <f t="shared" si="33"/>
        <v>#N/A</v>
      </c>
      <c r="EX59" s="207" t="e">
        <f t="shared" si="34"/>
        <v>#N/A</v>
      </c>
      <c r="EY59" s="207" t="e">
        <f t="shared" si="35"/>
        <v>#N/A</v>
      </c>
      <c r="EZ59" s="207" t="e">
        <f t="shared" si="36"/>
        <v>#N/A</v>
      </c>
      <c r="FA59" s="207" t="e">
        <f t="shared" si="37"/>
        <v>#N/A</v>
      </c>
      <c r="FB59" s="207" t="e">
        <f t="shared" si="38"/>
        <v>#N/A</v>
      </c>
      <c r="FC59" s="207" t="e">
        <f t="shared" si="39"/>
        <v>#N/A</v>
      </c>
      <c r="FD59" s="207" t="e">
        <f t="shared" si="40"/>
        <v>#N/A</v>
      </c>
      <c r="FE59" s="207" t="e">
        <f t="shared" si="41"/>
        <v>#N/A</v>
      </c>
      <c r="FF59" s="207" t="e">
        <f t="shared" si="42"/>
        <v>#N/A</v>
      </c>
      <c r="FG59" s="207" t="e">
        <f t="shared" si="43"/>
        <v>#N/A</v>
      </c>
      <c r="FH59" s="207" t="e">
        <f t="shared" si="44"/>
        <v>#N/A</v>
      </c>
      <c r="FI59" s="207" t="e">
        <f t="shared" si="45"/>
        <v>#N/A</v>
      </c>
      <c r="FJ59" s="207" t="e">
        <f t="shared" si="46"/>
        <v>#N/A</v>
      </c>
      <c r="FK59" s="207" t="e">
        <f t="shared" si="47"/>
        <v>#N/A</v>
      </c>
      <c r="FL59" s="207" t="e">
        <f t="shared" si="48"/>
        <v>#N/A</v>
      </c>
      <c r="FM59" s="207" t="e">
        <f t="shared" si="49"/>
        <v>#N/A</v>
      </c>
      <c r="FN59" s="207" t="e">
        <f t="shared" si="50"/>
        <v>#N/A</v>
      </c>
      <c r="FO59" s="207" t="e">
        <f t="shared" si="51"/>
        <v>#N/A</v>
      </c>
      <c r="FP59" s="207" t="e">
        <f t="shared" si="52"/>
        <v>#N/A</v>
      </c>
      <c r="FQ59" s="207" t="e">
        <f t="shared" si="53"/>
        <v>#N/A</v>
      </c>
      <c r="FR59" s="207" t="e">
        <f t="shared" si="54"/>
        <v>#N/A</v>
      </c>
      <c r="FS59" s="207" t="e">
        <f t="shared" si="55"/>
        <v>#N/A</v>
      </c>
      <c r="FT59" s="207" t="e">
        <f t="shared" si="56"/>
        <v>#N/A</v>
      </c>
      <c r="FU59" s="207" t="e">
        <f t="shared" si="57"/>
        <v>#N/A</v>
      </c>
      <c r="FV59" s="207" t="e">
        <f t="shared" si="58"/>
        <v>#N/A</v>
      </c>
      <c r="FW59" s="207" t="e">
        <f t="shared" si="59"/>
        <v>#N/A</v>
      </c>
      <c r="FX59" s="207" t="e">
        <f t="shared" si="60"/>
        <v>#N/A</v>
      </c>
      <c r="FY59" s="207" t="e">
        <f t="shared" si="61"/>
        <v>#N/A</v>
      </c>
      <c r="FZ59" s="207" t="e">
        <f t="shared" si="62"/>
        <v>#N/A</v>
      </c>
      <c r="GA59" s="207" t="e">
        <f t="shared" si="63"/>
        <v>#N/A</v>
      </c>
      <c r="GB59" s="207" t="e">
        <f t="shared" si="64"/>
        <v>#N/A</v>
      </c>
      <c r="GC59" s="207" t="e">
        <f t="shared" si="65"/>
        <v>#N/A</v>
      </c>
      <c r="GD59" s="207" t="e">
        <f t="shared" si="66"/>
        <v>#N/A</v>
      </c>
      <c r="GE59" s="207" t="e">
        <f t="shared" si="67"/>
        <v>#N/A</v>
      </c>
      <c r="GF59" s="207" t="e">
        <f t="shared" si="68"/>
        <v>#N/A</v>
      </c>
      <c r="GG59" s="207" t="e">
        <f t="shared" si="69"/>
        <v>#N/A</v>
      </c>
      <c r="GH59" s="207" t="e">
        <f t="shared" si="70"/>
        <v>#N/A</v>
      </c>
      <c r="GI59" s="207" t="e">
        <f t="shared" si="71"/>
        <v>#N/A</v>
      </c>
      <c r="GJ59" s="207" t="e">
        <f t="shared" si="72"/>
        <v>#N/A</v>
      </c>
      <c r="GK59" s="207" t="e">
        <f t="shared" si="73"/>
        <v>#N/A</v>
      </c>
      <c r="GL59" s="207" t="e">
        <f t="shared" si="74"/>
        <v>#N/A</v>
      </c>
      <c r="GM59" s="207" t="e">
        <f t="shared" si="75"/>
        <v>#N/A</v>
      </c>
      <c r="GN59" s="207" t="e">
        <f t="shared" si="76"/>
        <v>#N/A</v>
      </c>
      <c r="GO59" s="207" t="e">
        <f t="shared" si="77"/>
        <v>#N/A</v>
      </c>
      <c r="GP59" s="207" t="e">
        <f t="shared" si="78"/>
        <v>#N/A</v>
      </c>
      <c r="GQ59" s="207" t="e">
        <f t="shared" si="79"/>
        <v>#N/A</v>
      </c>
      <c r="GR59" s="207" t="e">
        <f t="shared" si="80"/>
        <v>#N/A</v>
      </c>
      <c r="GS59" s="207" t="e">
        <f t="shared" si="81"/>
        <v>#N/A</v>
      </c>
      <c r="GT59" s="207" t="e">
        <f t="shared" si="82"/>
        <v>#N/A</v>
      </c>
      <c r="GU59" s="207" t="e">
        <f t="shared" si="83"/>
        <v>#N/A</v>
      </c>
      <c r="GV59" s="207" t="e">
        <f t="shared" si="84"/>
        <v>#N/A</v>
      </c>
      <c r="GW59" s="207" t="e">
        <f t="shared" si="85"/>
        <v>#N/A</v>
      </c>
      <c r="GX59" s="207" t="e">
        <f t="shared" si="86"/>
        <v>#N/A</v>
      </c>
      <c r="GY59" s="207" t="e">
        <f t="shared" si="87"/>
        <v>#N/A</v>
      </c>
      <c r="GZ59" s="207" t="e">
        <f t="shared" si="88"/>
        <v>#N/A</v>
      </c>
      <c r="HA59" s="207" t="e">
        <f t="shared" si="89"/>
        <v>#N/A</v>
      </c>
      <c r="HB59" s="207" t="e">
        <f t="shared" si="90"/>
        <v>#N/A</v>
      </c>
      <c r="HC59" s="207" t="e">
        <f t="shared" si="91"/>
        <v>#N/A</v>
      </c>
      <c r="HD59" s="207" t="e">
        <f t="shared" si="92"/>
        <v>#N/A</v>
      </c>
      <c r="HE59" s="207" t="e">
        <f t="shared" si="93"/>
        <v>#N/A</v>
      </c>
      <c r="HF59" s="207" t="e">
        <f t="shared" si="94"/>
        <v>#N/A</v>
      </c>
      <c r="HG59" s="207" t="e">
        <f t="shared" si="95"/>
        <v>#N/A</v>
      </c>
      <c r="HH59" s="207" t="e">
        <f t="shared" si="96"/>
        <v>#N/A</v>
      </c>
      <c r="HI59" s="207" t="e">
        <f t="shared" si="97"/>
        <v>#N/A</v>
      </c>
      <c r="HJ59" s="207" t="e">
        <f t="shared" si="98"/>
        <v>#N/A</v>
      </c>
      <c r="HK59" s="207" t="e">
        <f t="shared" si="99"/>
        <v>#N/A</v>
      </c>
      <c r="HL59" s="207" t="e">
        <f t="shared" si="100"/>
        <v>#N/A</v>
      </c>
      <c r="HM59" s="207" t="e">
        <f t="shared" si="101"/>
        <v>#N/A</v>
      </c>
      <c r="HN59" s="207" t="e">
        <f t="shared" si="102"/>
        <v>#N/A</v>
      </c>
      <c r="HO59" s="207" t="e">
        <f t="shared" si="103"/>
        <v>#N/A</v>
      </c>
      <c r="HP59" s="207" t="e">
        <f t="shared" si="104"/>
        <v>#N/A</v>
      </c>
      <c r="HQ59" s="207" t="e">
        <f t="shared" si="105"/>
        <v>#N/A</v>
      </c>
      <c r="HR59" s="207" t="e">
        <f t="shared" si="106"/>
        <v>#N/A</v>
      </c>
      <c r="HS59" s="207" t="e">
        <f t="shared" si="107"/>
        <v>#N/A</v>
      </c>
      <c r="HT59" s="207" t="e">
        <f t="shared" si="108"/>
        <v>#N/A</v>
      </c>
      <c r="HU59" s="207" t="e">
        <f t="shared" si="109"/>
        <v>#N/A</v>
      </c>
      <c r="HV59" s="207" t="e">
        <f t="shared" si="110"/>
        <v>#N/A</v>
      </c>
      <c r="HW59" s="207" t="e">
        <f t="shared" si="111"/>
        <v>#N/A</v>
      </c>
      <c r="HX59" s="207" t="e">
        <f t="shared" si="112"/>
        <v>#N/A</v>
      </c>
      <c r="HY59" s="207" t="e">
        <f t="shared" si="113"/>
        <v>#N/A</v>
      </c>
      <c r="HZ59" s="207" t="e">
        <f t="shared" si="114"/>
        <v>#N/A</v>
      </c>
      <c r="IA59" s="207" t="e">
        <f t="shared" si="115"/>
        <v>#N/A</v>
      </c>
      <c r="IB59" s="207" t="e">
        <f t="shared" si="116"/>
        <v>#N/A</v>
      </c>
      <c r="IC59" s="207" t="e">
        <f t="shared" si="117"/>
        <v>#N/A</v>
      </c>
      <c r="ID59" s="207" t="e">
        <f t="shared" si="118"/>
        <v>#N/A</v>
      </c>
      <c r="IE59" s="207" t="e">
        <f t="shared" si="119"/>
        <v>#N/A</v>
      </c>
      <c r="IF59" s="207" t="e">
        <f t="shared" si="120"/>
        <v>#N/A</v>
      </c>
    </row>
    <row r="60" spans="1:240" hidden="1" x14ac:dyDescent="0.25">
      <c r="A60" s="22">
        <v>57</v>
      </c>
      <c r="B60" s="144"/>
      <c r="C60" s="135"/>
      <c r="D60" s="110" t="str">
        <f t="shared" si="10"/>
        <v/>
      </c>
      <c r="E60" s="124"/>
      <c r="F60" s="110" t="str">
        <f t="shared" si="11"/>
        <v/>
      </c>
      <c r="G60" s="135"/>
      <c r="H60" s="145"/>
      <c r="I60" s="119" t="str">
        <f t="shared" si="12"/>
        <v/>
      </c>
      <c r="J60" s="23" t="str">
        <f t="shared" si="13"/>
        <v/>
      </c>
      <c r="K60" s="24" t="str">
        <f t="shared" si="14"/>
        <v/>
      </c>
      <c r="L60" s="25" t="str">
        <f>IF(J60="","",IF(OR($J60&lt;Skew!$B$1,$J60=Skew!$B$1),IF($J60&gt;Skew!$C$1,Skew!$A$1,IF($J60&gt;Skew!$C$2,Skew!$A$2,IF($J60&gt;Skew!$C$3,Skew!$A$3,IF($J60&gt;Skew!$C$4,Skew!$A$4,IF($J60&gt;Skew!$C$5,Skew!$A$5,IF($J60&gt;Skew!$C$6,Skew!$A$6,IF($J60&gt;Skew!$C$7,Skew!$A$7,IF($J60&gt;Skew!$C$8,Skew!$A$8,IF($J60&gt;Skew!$C$9,Skew!$A$9,IF($J60&gt;Skew!$C$10,Skew!$A$10,IF($J60&gt;Skew!$C$11,Skew!$A$11,IF($J60&gt;Skew!$C$12,Skew!$A$12,IF($J60&gt;Skew!$C$13,Skew!$A$13,IF($J60&gt;Skew!$C$14,Skew!$A$14,Skew!$A$15)
)))))))))))))))</f>
        <v/>
      </c>
      <c r="M60" s="24" t="str">
        <f>IF(J60="","",MATCH(L60,Skew!$A$1:$A$15,0))</f>
        <v/>
      </c>
      <c r="N60" s="24" t="str">
        <f t="shared" si="0"/>
        <v/>
      </c>
      <c r="O60" s="26"/>
      <c r="P60" s="24" t="str">
        <f>IF(OR(J60="",O60=""),"",MATCH(O60,Confidence!$A$1:$A$10,0))</f>
        <v/>
      </c>
      <c r="Q60" s="27" t="str">
        <f t="shared" si="1"/>
        <v/>
      </c>
      <c r="R60" s="27" t="str">
        <f t="shared" si="2"/>
        <v/>
      </c>
      <c r="S60" s="24"/>
      <c r="T60" s="111" t="str">
        <f t="shared" si="3"/>
        <v/>
      </c>
      <c r="U60" s="111" t="str">
        <f t="shared" si="4"/>
        <v/>
      </c>
      <c r="V60" s="39" t="str">
        <f t="shared" si="5"/>
        <v/>
      </c>
      <c r="W60" s="124"/>
      <c r="X60" s="218" t="str">
        <f>IF(AND(D60&gt;0,E60&gt;0,F60&gt;0,Q60&gt;0,R60&gt;0,W60&gt;0,NOT(O60="")),ABS(VLOOKUP($W$1,VLookups!$A$28:$B$29,2,FALSE)-_xlfn.BETA.DIST(W60,IF(K60="L",R60,Q60),IF(K60="L",Q60,R60),TRUE,D60,F60)),"")</f>
        <v/>
      </c>
      <c r="Y60" s="121" t="str">
        <f>IF(OR($Q60="",$R60=""),"",_xlfn.BETA.INV(ABS(VLOOKUP($W$1,VLookups!$A$28:$B$29,2,FALSE)-Y$3),IF($K60="L",$R60,$Q60),IF($K60="L",$Q60,$R60),$D60,$F60))</f>
        <v/>
      </c>
      <c r="Z60" s="122" t="str">
        <f>IF(OR($Q60="",$R60=""),"",_xlfn.BETA.INV(ABS(VLOOKUP($W$1,VLookups!$A$28:$B$29,2,FALSE)-Z$3),IF($K60="L",$R60,$Q60),IF($K60="L",$Q60,$R60),$D60,$F60))</f>
        <v/>
      </c>
      <c r="AA60" s="121" t="str">
        <f>IF(OR($Q60="",$R60=""),"",_xlfn.BETA.INV(ABS(VLOOKUP($W$1,VLookups!$A$28:$B$29,2,FALSE)-AA$3),IF($K60="L",$R60,$Q60),IF($K60="L",$Q60,$R60),$D60,$F60))</f>
        <v/>
      </c>
      <c r="AB60" s="122" t="str">
        <f>IF(OR($Q60="",$R60=""),"",_xlfn.BETA.INV(ABS(VLOOKUP($W$1,VLookups!$A$28:$B$29,2,FALSE)-AB$3),IF($K60="L",$R60,$Q60),IF($K60="L",$Q60,$R60),$D60,$F60))</f>
        <v/>
      </c>
      <c r="AC60" s="121" t="str">
        <f>IF(OR($Q60="",$R60=""),"",_xlfn.BETA.INV(ABS(VLOOKUP($W$1,VLookups!$A$28:$B$29,2,FALSE)-AC$3),IF($K60="L",$R60,$Q60),IF($K60="L",$Q60,$R60),$D60,$F60))</f>
        <v/>
      </c>
      <c r="AD60" s="122" t="str">
        <f>IF(OR($Q60="",$R60=""),"",_xlfn.BETA.INV(ABS(VLOOKUP($W$1,VLookups!$A$28:$B$29,2,FALSE)-AD$3),IF($K60="L",$R60,$Q60),IF($K60="L",$Q60,$R60),$D60,$F60))</f>
        <v/>
      </c>
      <c r="AE60" s="121" t="str">
        <f>IF(OR($Q60="",$R60=""),"",_xlfn.BETA.INV(ABS(VLOOKUP($W$1,VLookups!$A$28:$B$29,2,FALSE)-AE$3),IF($K60="L",$R60,$Q60),IF($K60="L",$Q60,$R60),$D60,$F60))</f>
        <v/>
      </c>
      <c r="AF60" s="122" t="str">
        <f>IF(OR($Q60="",$R60=""),"",_xlfn.BETA.INV(ABS(VLOOKUP($W$1,VLookups!$A$28:$B$29,2,FALSE)-AF$3),IF($K60="L",$R60,$Q60),IF($K60="L",$Q60,$R60),$D60,$F60))</f>
        <v/>
      </c>
      <c r="AG60" s="121" t="str">
        <f>IF(OR($Q60="",$R60=""),"",_xlfn.BETA.INV(ABS(VLOOKUP($W$1,VLookups!$A$28:$B$29,2,FALSE)-AG$3),IF($K60="L",$R60,$Q60),IF($K60="L",$Q60,$R60),$D60,$F60))</f>
        <v/>
      </c>
      <c r="AH60" s="122" t="str">
        <f>IF(OR($Q60="",$R60=""),"",_xlfn.BETA.INV(ABS(VLOOKUP($W$1,VLookups!$A$28:$B$29,2,FALSE)-AH$3),IF($K60="L",$R60,$Q60),IF($K60="L",$Q60,$R60),$D60,$F60))</f>
        <v/>
      </c>
      <c r="AI60" s="121" t="str">
        <f>IF(OR($Q60="",$R60=""),"",_xlfn.BETA.INV(ABS(VLOOKUP($W$1,VLookups!$A$28:$B$29,2,FALSE)-AI$3),IF($K60="L",$R60,$Q60),IF($K60="L",$Q60,$R60),$D60,$F60))</f>
        <v/>
      </c>
      <c r="AJ60" s="122" t="str">
        <f>IF(OR($Q60="",$R60=""),"",_xlfn.BETA.INV(ABS(VLOOKUP($W$1,VLookups!$A$28:$B$29,2,FALSE)-AJ$3),IF($K60="L",$R60,$Q60),IF($K60="L",$Q60,$R60),$D60,$F60))</f>
        <v/>
      </c>
      <c r="AK60" s="17"/>
      <c r="AL60" s="208" t="str">
        <f t="shared" si="15"/>
        <v/>
      </c>
      <c r="AM60" s="206" t="str">
        <f t="shared" si="16"/>
        <v/>
      </c>
      <c r="AN60" s="190" t="str">
        <f t="shared" ref="AN60:CY60" si="229">IF(ISNONTEXT($AL60),AM60+$AL60,"")</f>
        <v/>
      </c>
      <c r="AO60" s="190" t="str">
        <f t="shared" si="229"/>
        <v/>
      </c>
      <c r="AP60" s="190" t="str">
        <f t="shared" si="229"/>
        <v/>
      </c>
      <c r="AQ60" s="190" t="str">
        <f t="shared" si="229"/>
        <v/>
      </c>
      <c r="AR60" s="190" t="str">
        <f t="shared" si="229"/>
        <v/>
      </c>
      <c r="AS60" s="190" t="str">
        <f t="shared" si="229"/>
        <v/>
      </c>
      <c r="AT60" s="190" t="str">
        <f t="shared" si="229"/>
        <v/>
      </c>
      <c r="AU60" s="190" t="str">
        <f t="shared" si="229"/>
        <v/>
      </c>
      <c r="AV60" s="190" t="str">
        <f t="shared" si="229"/>
        <v/>
      </c>
      <c r="AW60" s="190" t="str">
        <f t="shared" si="229"/>
        <v/>
      </c>
      <c r="AX60" s="190" t="str">
        <f t="shared" si="229"/>
        <v/>
      </c>
      <c r="AY60" s="190" t="str">
        <f t="shared" si="229"/>
        <v/>
      </c>
      <c r="AZ60" s="190" t="str">
        <f t="shared" si="229"/>
        <v/>
      </c>
      <c r="BA60" s="190" t="str">
        <f t="shared" si="229"/>
        <v/>
      </c>
      <c r="BB60" s="190" t="str">
        <f t="shared" si="229"/>
        <v/>
      </c>
      <c r="BC60" s="190" t="str">
        <f t="shared" si="229"/>
        <v/>
      </c>
      <c r="BD60" s="190" t="str">
        <f t="shared" si="229"/>
        <v/>
      </c>
      <c r="BE60" s="190" t="str">
        <f t="shared" si="229"/>
        <v/>
      </c>
      <c r="BF60" s="190" t="str">
        <f t="shared" si="229"/>
        <v/>
      </c>
      <c r="BG60" s="190" t="str">
        <f t="shared" si="229"/>
        <v/>
      </c>
      <c r="BH60" s="190" t="str">
        <f t="shared" si="229"/>
        <v/>
      </c>
      <c r="BI60" s="190" t="str">
        <f t="shared" si="229"/>
        <v/>
      </c>
      <c r="BJ60" s="190" t="str">
        <f t="shared" si="229"/>
        <v/>
      </c>
      <c r="BK60" s="190" t="str">
        <f t="shared" si="229"/>
        <v/>
      </c>
      <c r="BL60" s="190" t="str">
        <f t="shared" si="229"/>
        <v/>
      </c>
      <c r="BM60" s="190" t="str">
        <f t="shared" si="229"/>
        <v/>
      </c>
      <c r="BN60" s="190" t="str">
        <f t="shared" si="229"/>
        <v/>
      </c>
      <c r="BO60" s="190" t="str">
        <f t="shared" si="229"/>
        <v/>
      </c>
      <c r="BP60" s="190" t="str">
        <f t="shared" si="229"/>
        <v/>
      </c>
      <c r="BQ60" s="190" t="str">
        <f t="shared" si="229"/>
        <v/>
      </c>
      <c r="BR60" s="190" t="str">
        <f t="shared" si="229"/>
        <v/>
      </c>
      <c r="BS60" s="190" t="str">
        <f t="shared" si="229"/>
        <v/>
      </c>
      <c r="BT60" s="190" t="str">
        <f t="shared" si="229"/>
        <v/>
      </c>
      <c r="BU60" s="190" t="str">
        <f t="shared" si="229"/>
        <v/>
      </c>
      <c r="BV60" s="190" t="str">
        <f t="shared" si="229"/>
        <v/>
      </c>
      <c r="BW60" s="190" t="str">
        <f t="shared" si="229"/>
        <v/>
      </c>
      <c r="BX60" s="190" t="str">
        <f t="shared" si="229"/>
        <v/>
      </c>
      <c r="BY60" s="190" t="str">
        <f t="shared" si="229"/>
        <v/>
      </c>
      <c r="BZ60" s="190" t="str">
        <f t="shared" si="229"/>
        <v/>
      </c>
      <c r="CA60" s="190" t="str">
        <f t="shared" si="229"/>
        <v/>
      </c>
      <c r="CB60" s="190" t="str">
        <f t="shared" si="229"/>
        <v/>
      </c>
      <c r="CC60" s="190" t="str">
        <f t="shared" si="229"/>
        <v/>
      </c>
      <c r="CD60" s="190" t="str">
        <f t="shared" si="229"/>
        <v/>
      </c>
      <c r="CE60" s="190" t="str">
        <f t="shared" si="229"/>
        <v/>
      </c>
      <c r="CF60" s="190" t="str">
        <f t="shared" si="229"/>
        <v/>
      </c>
      <c r="CG60" s="190" t="str">
        <f t="shared" si="229"/>
        <v/>
      </c>
      <c r="CH60" s="190" t="str">
        <f t="shared" si="229"/>
        <v/>
      </c>
      <c r="CI60" s="190" t="str">
        <f t="shared" si="229"/>
        <v/>
      </c>
      <c r="CJ60" s="190" t="str">
        <f t="shared" si="229"/>
        <v/>
      </c>
      <c r="CK60" s="190" t="str">
        <f t="shared" si="229"/>
        <v/>
      </c>
      <c r="CL60" s="190" t="str">
        <f t="shared" si="229"/>
        <v/>
      </c>
      <c r="CM60" s="190" t="str">
        <f t="shared" si="229"/>
        <v/>
      </c>
      <c r="CN60" s="190" t="str">
        <f t="shared" si="229"/>
        <v/>
      </c>
      <c r="CO60" s="190" t="str">
        <f t="shared" si="229"/>
        <v/>
      </c>
      <c r="CP60" s="190" t="str">
        <f t="shared" si="229"/>
        <v/>
      </c>
      <c r="CQ60" s="190" t="str">
        <f t="shared" si="229"/>
        <v/>
      </c>
      <c r="CR60" s="190" t="str">
        <f t="shared" si="229"/>
        <v/>
      </c>
      <c r="CS60" s="190" t="str">
        <f t="shared" si="229"/>
        <v/>
      </c>
      <c r="CT60" s="190" t="str">
        <f t="shared" si="229"/>
        <v/>
      </c>
      <c r="CU60" s="190" t="str">
        <f t="shared" si="229"/>
        <v/>
      </c>
      <c r="CV60" s="190" t="str">
        <f t="shared" si="229"/>
        <v/>
      </c>
      <c r="CW60" s="190" t="str">
        <f t="shared" si="229"/>
        <v/>
      </c>
      <c r="CX60" s="190" t="str">
        <f t="shared" si="229"/>
        <v/>
      </c>
      <c r="CY60" s="190" t="str">
        <f t="shared" si="229"/>
        <v/>
      </c>
      <c r="CZ60" s="190" t="str">
        <f t="shared" ref="CZ60:EH60" si="230">IF(ISNONTEXT($AL60),CY60+$AL60,"")</f>
        <v/>
      </c>
      <c r="DA60" s="190" t="str">
        <f t="shared" si="230"/>
        <v/>
      </c>
      <c r="DB60" s="190" t="str">
        <f t="shared" si="230"/>
        <v/>
      </c>
      <c r="DC60" s="190" t="str">
        <f t="shared" si="230"/>
        <v/>
      </c>
      <c r="DD60" s="190" t="str">
        <f t="shared" si="230"/>
        <v/>
      </c>
      <c r="DE60" s="190" t="str">
        <f t="shared" si="230"/>
        <v/>
      </c>
      <c r="DF60" s="190" t="str">
        <f t="shared" si="230"/>
        <v/>
      </c>
      <c r="DG60" s="190" t="str">
        <f t="shared" si="230"/>
        <v/>
      </c>
      <c r="DH60" s="190" t="str">
        <f t="shared" si="230"/>
        <v/>
      </c>
      <c r="DI60" s="190" t="str">
        <f t="shared" si="230"/>
        <v/>
      </c>
      <c r="DJ60" s="190" t="str">
        <f t="shared" si="230"/>
        <v/>
      </c>
      <c r="DK60" s="190" t="str">
        <f t="shared" si="230"/>
        <v/>
      </c>
      <c r="DL60" s="190" t="str">
        <f t="shared" si="230"/>
        <v/>
      </c>
      <c r="DM60" s="190" t="str">
        <f t="shared" si="230"/>
        <v/>
      </c>
      <c r="DN60" s="190" t="str">
        <f t="shared" si="230"/>
        <v/>
      </c>
      <c r="DO60" s="190" t="str">
        <f t="shared" si="230"/>
        <v/>
      </c>
      <c r="DP60" s="190" t="str">
        <f t="shared" si="230"/>
        <v/>
      </c>
      <c r="DQ60" s="190" t="str">
        <f t="shared" si="230"/>
        <v/>
      </c>
      <c r="DR60" s="190" t="str">
        <f t="shared" si="230"/>
        <v/>
      </c>
      <c r="DS60" s="190" t="str">
        <f t="shared" si="230"/>
        <v/>
      </c>
      <c r="DT60" s="190" t="str">
        <f t="shared" si="230"/>
        <v/>
      </c>
      <c r="DU60" s="190" t="str">
        <f t="shared" si="230"/>
        <v/>
      </c>
      <c r="DV60" s="190" t="str">
        <f t="shared" si="230"/>
        <v/>
      </c>
      <c r="DW60" s="190" t="str">
        <f t="shared" si="230"/>
        <v/>
      </c>
      <c r="DX60" s="190" t="str">
        <f t="shared" si="230"/>
        <v/>
      </c>
      <c r="DY60" s="190" t="str">
        <f t="shared" si="230"/>
        <v/>
      </c>
      <c r="DZ60" s="190" t="str">
        <f t="shared" si="230"/>
        <v/>
      </c>
      <c r="EA60" s="190" t="str">
        <f t="shared" si="230"/>
        <v/>
      </c>
      <c r="EB60" s="190" t="str">
        <f t="shared" si="230"/>
        <v/>
      </c>
      <c r="EC60" s="190" t="str">
        <f t="shared" si="230"/>
        <v/>
      </c>
      <c r="ED60" s="190" t="str">
        <f t="shared" si="230"/>
        <v/>
      </c>
      <c r="EE60" s="190" t="str">
        <f t="shared" si="230"/>
        <v/>
      </c>
      <c r="EF60" s="190" t="str">
        <f t="shared" si="230"/>
        <v/>
      </c>
      <c r="EG60" s="190" t="str">
        <f t="shared" si="230"/>
        <v/>
      </c>
      <c r="EH60" s="190" t="str">
        <f t="shared" si="230"/>
        <v/>
      </c>
      <c r="EI60" s="206" t="str">
        <f t="shared" si="19"/>
        <v/>
      </c>
      <c r="EJ60" s="207" t="e">
        <f t="shared" si="20"/>
        <v>#N/A</v>
      </c>
      <c r="EK60" s="207" t="e">
        <f t="shared" si="21"/>
        <v>#N/A</v>
      </c>
      <c r="EL60" s="207" t="e">
        <f t="shared" si="22"/>
        <v>#N/A</v>
      </c>
      <c r="EM60" s="207" t="e">
        <f t="shared" si="23"/>
        <v>#N/A</v>
      </c>
      <c r="EN60" s="207" t="e">
        <f t="shared" si="24"/>
        <v>#N/A</v>
      </c>
      <c r="EO60" s="207" t="e">
        <f t="shared" si="25"/>
        <v>#N/A</v>
      </c>
      <c r="EP60" s="207" t="e">
        <f t="shared" si="26"/>
        <v>#N/A</v>
      </c>
      <c r="EQ60" s="207" t="e">
        <f t="shared" si="27"/>
        <v>#N/A</v>
      </c>
      <c r="ER60" s="207" t="e">
        <f t="shared" si="28"/>
        <v>#N/A</v>
      </c>
      <c r="ES60" s="207" t="e">
        <f t="shared" si="29"/>
        <v>#N/A</v>
      </c>
      <c r="ET60" s="207" t="e">
        <f t="shared" si="30"/>
        <v>#N/A</v>
      </c>
      <c r="EU60" s="207" t="e">
        <f t="shared" si="31"/>
        <v>#N/A</v>
      </c>
      <c r="EV60" s="207" t="e">
        <f t="shared" si="32"/>
        <v>#N/A</v>
      </c>
      <c r="EW60" s="207" t="e">
        <f t="shared" si="33"/>
        <v>#N/A</v>
      </c>
      <c r="EX60" s="207" t="e">
        <f t="shared" si="34"/>
        <v>#N/A</v>
      </c>
      <c r="EY60" s="207" t="e">
        <f t="shared" si="35"/>
        <v>#N/A</v>
      </c>
      <c r="EZ60" s="207" t="e">
        <f t="shared" si="36"/>
        <v>#N/A</v>
      </c>
      <c r="FA60" s="207" t="e">
        <f t="shared" si="37"/>
        <v>#N/A</v>
      </c>
      <c r="FB60" s="207" t="e">
        <f t="shared" si="38"/>
        <v>#N/A</v>
      </c>
      <c r="FC60" s="207" t="e">
        <f t="shared" si="39"/>
        <v>#N/A</v>
      </c>
      <c r="FD60" s="207" t="e">
        <f t="shared" si="40"/>
        <v>#N/A</v>
      </c>
      <c r="FE60" s="207" t="e">
        <f t="shared" si="41"/>
        <v>#N/A</v>
      </c>
      <c r="FF60" s="207" t="e">
        <f t="shared" si="42"/>
        <v>#N/A</v>
      </c>
      <c r="FG60" s="207" t="e">
        <f t="shared" si="43"/>
        <v>#N/A</v>
      </c>
      <c r="FH60" s="207" t="e">
        <f t="shared" si="44"/>
        <v>#N/A</v>
      </c>
      <c r="FI60" s="207" t="e">
        <f t="shared" si="45"/>
        <v>#N/A</v>
      </c>
      <c r="FJ60" s="207" t="e">
        <f t="shared" si="46"/>
        <v>#N/A</v>
      </c>
      <c r="FK60" s="207" t="e">
        <f t="shared" si="47"/>
        <v>#N/A</v>
      </c>
      <c r="FL60" s="207" t="e">
        <f t="shared" si="48"/>
        <v>#N/A</v>
      </c>
      <c r="FM60" s="207" t="e">
        <f t="shared" si="49"/>
        <v>#N/A</v>
      </c>
      <c r="FN60" s="207" t="e">
        <f t="shared" si="50"/>
        <v>#N/A</v>
      </c>
      <c r="FO60" s="207" t="e">
        <f t="shared" si="51"/>
        <v>#N/A</v>
      </c>
      <c r="FP60" s="207" t="e">
        <f t="shared" si="52"/>
        <v>#N/A</v>
      </c>
      <c r="FQ60" s="207" t="e">
        <f t="shared" si="53"/>
        <v>#N/A</v>
      </c>
      <c r="FR60" s="207" t="e">
        <f t="shared" si="54"/>
        <v>#N/A</v>
      </c>
      <c r="FS60" s="207" t="e">
        <f t="shared" si="55"/>
        <v>#N/A</v>
      </c>
      <c r="FT60" s="207" t="e">
        <f t="shared" si="56"/>
        <v>#N/A</v>
      </c>
      <c r="FU60" s="207" t="e">
        <f t="shared" si="57"/>
        <v>#N/A</v>
      </c>
      <c r="FV60" s="207" t="e">
        <f t="shared" si="58"/>
        <v>#N/A</v>
      </c>
      <c r="FW60" s="207" t="e">
        <f t="shared" si="59"/>
        <v>#N/A</v>
      </c>
      <c r="FX60" s="207" t="e">
        <f t="shared" si="60"/>
        <v>#N/A</v>
      </c>
      <c r="FY60" s="207" t="e">
        <f t="shared" si="61"/>
        <v>#N/A</v>
      </c>
      <c r="FZ60" s="207" t="e">
        <f t="shared" si="62"/>
        <v>#N/A</v>
      </c>
      <c r="GA60" s="207" t="e">
        <f t="shared" si="63"/>
        <v>#N/A</v>
      </c>
      <c r="GB60" s="207" t="e">
        <f t="shared" si="64"/>
        <v>#N/A</v>
      </c>
      <c r="GC60" s="207" t="e">
        <f t="shared" si="65"/>
        <v>#N/A</v>
      </c>
      <c r="GD60" s="207" t="e">
        <f t="shared" si="66"/>
        <v>#N/A</v>
      </c>
      <c r="GE60" s="207" t="e">
        <f t="shared" si="67"/>
        <v>#N/A</v>
      </c>
      <c r="GF60" s="207" t="e">
        <f t="shared" si="68"/>
        <v>#N/A</v>
      </c>
      <c r="GG60" s="207" t="e">
        <f t="shared" si="69"/>
        <v>#N/A</v>
      </c>
      <c r="GH60" s="207" t="e">
        <f t="shared" si="70"/>
        <v>#N/A</v>
      </c>
      <c r="GI60" s="207" t="e">
        <f t="shared" si="71"/>
        <v>#N/A</v>
      </c>
      <c r="GJ60" s="207" t="e">
        <f t="shared" si="72"/>
        <v>#N/A</v>
      </c>
      <c r="GK60" s="207" t="e">
        <f t="shared" si="73"/>
        <v>#N/A</v>
      </c>
      <c r="GL60" s="207" t="e">
        <f t="shared" si="74"/>
        <v>#N/A</v>
      </c>
      <c r="GM60" s="207" t="e">
        <f t="shared" si="75"/>
        <v>#N/A</v>
      </c>
      <c r="GN60" s="207" t="e">
        <f t="shared" si="76"/>
        <v>#N/A</v>
      </c>
      <c r="GO60" s="207" t="e">
        <f t="shared" si="77"/>
        <v>#N/A</v>
      </c>
      <c r="GP60" s="207" t="e">
        <f t="shared" si="78"/>
        <v>#N/A</v>
      </c>
      <c r="GQ60" s="207" t="e">
        <f t="shared" si="79"/>
        <v>#N/A</v>
      </c>
      <c r="GR60" s="207" t="e">
        <f t="shared" si="80"/>
        <v>#N/A</v>
      </c>
      <c r="GS60" s="207" t="e">
        <f t="shared" si="81"/>
        <v>#N/A</v>
      </c>
      <c r="GT60" s="207" t="e">
        <f t="shared" si="82"/>
        <v>#N/A</v>
      </c>
      <c r="GU60" s="207" t="e">
        <f t="shared" si="83"/>
        <v>#N/A</v>
      </c>
      <c r="GV60" s="207" t="e">
        <f t="shared" si="84"/>
        <v>#N/A</v>
      </c>
      <c r="GW60" s="207" t="e">
        <f t="shared" si="85"/>
        <v>#N/A</v>
      </c>
      <c r="GX60" s="207" t="e">
        <f t="shared" si="86"/>
        <v>#N/A</v>
      </c>
      <c r="GY60" s="207" t="e">
        <f t="shared" si="87"/>
        <v>#N/A</v>
      </c>
      <c r="GZ60" s="207" t="e">
        <f t="shared" si="88"/>
        <v>#N/A</v>
      </c>
      <c r="HA60" s="207" t="e">
        <f t="shared" si="89"/>
        <v>#N/A</v>
      </c>
      <c r="HB60" s="207" t="e">
        <f t="shared" si="90"/>
        <v>#N/A</v>
      </c>
      <c r="HC60" s="207" t="e">
        <f t="shared" si="91"/>
        <v>#N/A</v>
      </c>
      <c r="HD60" s="207" t="e">
        <f t="shared" si="92"/>
        <v>#N/A</v>
      </c>
      <c r="HE60" s="207" t="e">
        <f t="shared" si="93"/>
        <v>#N/A</v>
      </c>
      <c r="HF60" s="207" t="e">
        <f t="shared" si="94"/>
        <v>#N/A</v>
      </c>
      <c r="HG60" s="207" t="e">
        <f t="shared" si="95"/>
        <v>#N/A</v>
      </c>
      <c r="HH60" s="207" t="e">
        <f t="shared" si="96"/>
        <v>#N/A</v>
      </c>
      <c r="HI60" s="207" t="e">
        <f t="shared" si="97"/>
        <v>#N/A</v>
      </c>
      <c r="HJ60" s="207" t="e">
        <f t="shared" si="98"/>
        <v>#N/A</v>
      </c>
      <c r="HK60" s="207" t="e">
        <f t="shared" si="99"/>
        <v>#N/A</v>
      </c>
      <c r="HL60" s="207" t="e">
        <f t="shared" si="100"/>
        <v>#N/A</v>
      </c>
      <c r="HM60" s="207" t="e">
        <f t="shared" si="101"/>
        <v>#N/A</v>
      </c>
      <c r="HN60" s="207" t="e">
        <f t="shared" si="102"/>
        <v>#N/A</v>
      </c>
      <c r="HO60" s="207" t="e">
        <f t="shared" si="103"/>
        <v>#N/A</v>
      </c>
      <c r="HP60" s="207" t="e">
        <f t="shared" si="104"/>
        <v>#N/A</v>
      </c>
      <c r="HQ60" s="207" t="e">
        <f t="shared" si="105"/>
        <v>#N/A</v>
      </c>
      <c r="HR60" s="207" t="e">
        <f t="shared" si="106"/>
        <v>#N/A</v>
      </c>
      <c r="HS60" s="207" t="e">
        <f t="shared" si="107"/>
        <v>#N/A</v>
      </c>
      <c r="HT60" s="207" t="e">
        <f t="shared" si="108"/>
        <v>#N/A</v>
      </c>
      <c r="HU60" s="207" t="e">
        <f t="shared" si="109"/>
        <v>#N/A</v>
      </c>
      <c r="HV60" s="207" t="e">
        <f t="shared" si="110"/>
        <v>#N/A</v>
      </c>
      <c r="HW60" s="207" t="e">
        <f t="shared" si="111"/>
        <v>#N/A</v>
      </c>
      <c r="HX60" s="207" t="e">
        <f t="shared" si="112"/>
        <v>#N/A</v>
      </c>
      <c r="HY60" s="207" t="e">
        <f t="shared" si="113"/>
        <v>#N/A</v>
      </c>
      <c r="HZ60" s="207" t="e">
        <f t="shared" si="114"/>
        <v>#N/A</v>
      </c>
      <c r="IA60" s="207" t="e">
        <f t="shared" si="115"/>
        <v>#N/A</v>
      </c>
      <c r="IB60" s="207" t="e">
        <f t="shared" si="116"/>
        <v>#N/A</v>
      </c>
      <c r="IC60" s="207" t="e">
        <f t="shared" si="117"/>
        <v>#N/A</v>
      </c>
      <c r="ID60" s="207" t="e">
        <f t="shared" si="118"/>
        <v>#N/A</v>
      </c>
      <c r="IE60" s="207" t="e">
        <f t="shared" si="119"/>
        <v>#N/A</v>
      </c>
      <c r="IF60" s="207" t="e">
        <f t="shared" si="120"/>
        <v>#N/A</v>
      </c>
    </row>
    <row r="61" spans="1:240" hidden="1" x14ac:dyDescent="0.25">
      <c r="A61" s="22">
        <v>58</v>
      </c>
      <c r="B61" s="144"/>
      <c r="C61" s="135"/>
      <c r="D61" s="110" t="str">
        <f t="shared" si="10"/>
        <v/>
      </c>
      <c r="E61" s="124"/>
      <c r="F61" s="110" t="str">
        <f t="shared" si="11"/>
        <v/>
      </c>
      <c r="G61" s="135"/>
      <c r="H61" s="145"/>
      <c r="I61" s="119" t="str">
        <f t="shared" si="12"/>
        <v/>
      </c>
      <c r="J61" s="23" t="str">
        <f t="shared" si="13"/>
        <v/>
      </c>
      <c r="K61" s="24" t="str">
        <f t="shared" si="14"/>
        <v/>
      </c>
      <c r="L61" s="25" t="str">
        <f>IF(J61="","",IF(OR($J61&lt;Skew!$B$1,$J61=Skew!$B$1),IF($J61&gt;Skew!$C$1,Skew!$A$1,IF($J61&gt;Skew!$C$2,Skew!$A$2,IF($J61&gt;Skew!$C$3,Skew!$A$3,IF($J61&gt;Skew!$C$4,Skew!$A$4,IF($J61&gt;Skew!$C$5,Skew!$A$5,IF($J61&gt;Skew!$C$6,Skew!$A$6,IF($J61&gt;Skew!$C$7,Skew!$A$7,IF($J61&gt;Skew!$C$8,Skew!$A$8,IF($J61&gt;Skew!$C$9,Skew!$A$9,IF($J61&gt;Skew!$C$10,Skew!$A$10,IF($J61&gt;Skew!$C$11,Skew!$A$11,IF($J61&gt;Skew!$C$12,Skew!$A$12,IF($J61&gt;Skew!$C$13,Skew!$A$13,IF($J61&gt;Skew!$C$14,Skew!$A$14,Skew!$A$15)
)))))))))))))))</f>
        <v/>
      </c>
      <c r="M61" s="24" t="str">
        <f>IF(J61="","",MATCH(L61,Skew!$A$1:$A$15,0))</f>
        <v/>
      </c>
      <c r="N61" s="24" t="str">
        <f t="shared" si="0"/>
        <v/>
      </c>
      <c r="O61" s="26"/>
      <c r="P61" s="24" t="str">
        <f>IF(OR(J61="",O61=""),"",MATCH(O61,Confidence!$A$1:$A$10,0))</f>
        <v/>
      </c>
      <c r="Q61" s="27" t="str">
        <f t="shared" si="1"/>
        <v/>
      </c>
      <c r="R61" s="27" t="str">
        <f t="shared" si="2"/>
        <v/>
      </c>
      <c r="S61" s="24"/>
      <c r="T61" s="111" t="str">
        <f t="shared" si="3"/>
        <v/>
      </c>
      <c r="U61" s="111" t="str">
        <f t="shared" si="4"/>
        <v/>
      </c>
      <c r="V61" s="39" t="str">
        <f t="shared" si="5"/>
        <v/>
      </c>
      <c r="W61" s="124"/>
      <c r="X61" s="218" t="str">
        <f>IF(AND(D61&gt;0,E61&gt;0,F61&gt;0,Q61&gt;0,R61&gt;0,W61&gt;0,NOT(O61="")),ABS(VLOOKUP($W$1,VLookups!$A$28:$B$29,2,FALSE)-_xlfn.BETA.DIST(W61,IF(K61="L",R61,Q61),IF(K61="L",Q61,R61),TRUE,D61,F61)),"")</f>
        <v/>
      </c>
      <c r="Y61" s="121" t="str">
        <f>IF(OR($Q61="",$R61=""),"",_xlfn.BETA.INV(ABS(VLOOKUP($W$1,VLookups!$A$28:$B$29,2,FALSE)-Y$3),IF($K61="L",$R61,$Q61),IF($K61="L",$Q61,$R61),$D61,$F61))</f>
        <v/>
      </c>
      <c r="Z61" s="122" t="str">
        <f>IF(OR($Q61="",$R61=""),"",_xlfn.BETA.INV(ABS(VLOOKUP($W$1,VLookups!$A$28:$B$29,2,FALSE)-Z$3),IF($K61="L",$R61,$Q61),IF($K61="L",$Q61,$R61),$D61,$F61))</f>
        <v/>
      </c>
      <c r="AA61" s="121" t="str">
        <f>IF(OR($Q61="",$R61=""),"",_xlfn.BETA.INV(ABS(VLOOKUP($W$1,VLookups!$A$28:$B$29,2,FALSE)-AA$3),IF($K61="L",$R61,$Q61),IF($K61="L",$Q61,$R61),$D61,$F61))</f>
        <v/>
      </c>
      <c r="AB61" s="122" t="str">
        <f>IF(OR($Q61="",$R61=""),"",_xlfn.BETA.INV(ABS(VLOOKUP($W$1,VLookups!$A$28:$B$29,2,FALSE)-AB$3),IF($K61="L",$R61,$Q61),IF($K61="L",$Q61,$R61),$D61,$F61))</f>
        <v/>
      </c>
      <c r="AC61" s="121" t="str">
        <f>IF(OR($Q61="",$R61=""),"",_xlfn.BETA.INV(ABS(VLOOKUP($W$1,VLookups!$A$28:$B$29,2,FALSE)-AC$3),IF($K61="L",$R61,$Q61),IF($K61="L",$Q61,$R61),$D61,$F61))</f>
        <v/>
      </c>
      <c r="AD61" s="122" t="str">
        <f>IF(OR($Q61="",$R61=""),"",_xlfn.BETA.INV(ABS(VLOOKUP($W$1,VLookups!$A$28:$B$29,2,FALSE)-AD$3),IF($K61="L",$R61,$Q61),IF($K61="L",$Q61,$R61),$D61,$F61))</f>
        <v/>
      </c>
      <c r="AE61" s="121" t="str">
        <f>IF(OR($Q61="",$R61=""),"",_xlfn.BETA.INV(ABS(VLOOKUP($W$1,VLookups!$A$28:$B$29,2,FALSE)-AE$3),IF($K61="L",$R61,$Q61),IF($K61="L",$Q61,$R61),$D61,$F61))</f>
        <v/>
      </c>
      <c r="AF61" s="122" t="str">
        <f>IF(OR($Q61="",$R61=""),"",_xlfn.BETA.INV(ABS(VLOOKUP($W$1,VLookups!$A$28:$B$29,2,FALSE)-AF$3),IF($K61="L",$R61,$Q61),IF($K61="L",$Q61,$R61),$D61,$F61))</f>
        <v/>
      </c>
      <c r="AG61" s="121" t="str">
        <f>IF(OR($Q61="",$R61=""),"",_xlfn.BETA.INV(ABS(VLOOKUP($W$1,VLookups!$A$28:$B$29,2,FALSE)-AG$3),IF($K61="L",$R61,$Q61),IF($K61="L",$Q61,$R61),$D61,$F61))</f>
        <v/>
      </c>
      <c r="AH61" s="122" t="str">
        <f>IF(OR($Q61="",$R61=""),"",_xlfn.BETA.INV(ABS(VLOOKUP($W$1,VLookups!$A$28:$B$29,2,FALSE)-AH$3),IF($K61="L",$R61,$Q61),IF($K61="L",$Q61,$R61),$D61,$F61))</f>
        <v/>
      </c>
      <c r="AI61" s="121" t="str">
        <f>IF(OR($Q61="",$R61=""),"",_xlfn.BETA.INV(ABS(VLOOKUP($W$1,VLookups!$A$28:$B$29,2,FALSE)-AI$3),IF($K61="L",$R61,$Q61),IF($K61="L",$Q61,$R61),$D61,$F61))</f>
        <v/>
      </c>
      <c r="AJ61" s="122" t="str">
        <f>IF(OR($Q61="",$R61=""),"",_xlfn.BETA.INV(ABS(VLOOKUP($W$1,VLookups!$A$28:$B$29,2,FALSE)-AJ$3),IF($K61="L",$R61,$Q61),IF($K61="L",$Q61,$R61),$D61,$F61))</f>
        <v/>
      </c>
      <c r="AK61" s="17"/>
      <c r="AL61" s="208" t="str">
        <f t="shared" si="15"/>
        <v/>
      </c>
      <c r="AM61" s="206" t="str">
        <f t="shared" si="16"/>
        <v/>
      </c>
      <c r="AN61" s="190" t="str">
        <f t="shared" ref="AN61:CY61" si="231">IF(ISNONTEXT($AL61),AM61+$AL61,"")</f>
        <v/>
      </c>
      <c r="AO61" s="190" t="str">
        <f t="shared" si="231"/>
        <v/>
      </c>
      <c r="AP61" s="190" t="str">
        <f t="shared" si="231"/>
        <v/>
      </c>
      <c r="AQ61" s="190" t="str">
        <f t="shared" si="231"/>
        <v/>
      </c>
      <c r="AR61" s="190" t="str">
        <f t="shared" si="231"/>
        <v/>
      </c>
      <c r="AS61" s="190" t="str">
        <f t="shared" si="231"/>
        <v/>
      </c>
      <c r="AT61" s="190" t="str">
        <f t="shared" si="231"/>
        <v/>
      </c>
      <c r="AU61" s="190" t="str">
        <f t="shared" si="231"/>
        <v/>
      </c>
      <c r="AV61" s="190" t="str">
        <f t="shared" si="231"/>
        <v/>
      </c>
      <c r="AW61" s="190" t="str">
        <f t="shared" si="231"/>
        <v/>
      </c>
      <c r="AX61" s="190" t="str">
        <f t="shared" si="231"/>
        <v/>
      </c>
      <c r="AY61" s="190" t="str">
        <f t="shared" si="231"/>
        <v/>
      </c>
      <c r="AZ61" s="190" t="str">
        <f t="shared" si="231"/>
        <v/>
      </c>
      <c r="BA61" s="190" t="str">
        <f t="shared" si="231"/>
        <v/>
      </c>
      <c r="BB61" s="190" t="str">
        <f t="shared" si="231"/>
        <v/>
      </c>
      <c r="BC61" s="190" t="str">
        <f t="shared" si="231"/>
        <v/>
      </c>
      <c r="BD61" s="190" t="str">
        <f t="shared" si="231"/>
        <v/>
      </c>
      <c r="BE61" s="190" t="str">
        <f t="shared" si="231"/>
        <v/>
      </c>
      <c r="BF61" s="190" t="str">
        <f t="shared" si="231"/>
        <v/>
      </c>
      <c r="BG61" s="190" t="str">
        <f t="shared" si="231"/>
        <v/>
      </c>
      <c r="BH61" s="190" t="str">
        <f t="shared" si="231"/>
        <v/>
      </c>
      <c r="BI61" s="190" t="str">
        <f t="shared" si="231"/>
        <v/>
      </c>
      <c r="BJ61" s="190" t="str">
        <f t="shared" si="231"/>
        <v/>
      </c>
      <c r="BK61" s="190" t="str">
        <f t="shared" si="231"/>
        <v/>
      </c>
      <c r="BL61" s="190" t="str">
        <f t="shared" si="231"/>
        <v/>
      </c>
      <c r="BM61" s="190" t="str">
        <f t="shared" si="231"/>
        <v/>
      </c>
      <c r="BN61" s="190" t="str">
        <f t="shared" si="231"/>
        <v/>
      </c>
      <c r="BO61" s="190" t="str">
        <f t="shared" si="231"/>
        <v/>
      </c>
      <c r="BP61" s="190" t="str">
        <f t="shared" si="231"/>
        <v/>
      </c>
      <c r="BQ61" s="190" t="str">
        <f t="shared" si="231"/>
        <v/>
      </c>
      <c r="BR61" s="190" t="str">
        <f t="shared" si="231"/>
        <v/>
      </c>
      <c r="BS61" s="190" t="str">
        <f t="shared" si="231"/>
        <v/>
      </c>
      <c r="BT61" s="190" t="str">
        <f t="shared" si="231"/>
        <v/>
      </c>
      <c r="BU61" s="190" t="str">
        <f t="shared" si="231"/>
        <v/>
      </c>
      <c r="BV61" s="190" t="str">
        <f t="shared" si="231"/>
        <v/>
      </c>
      <c r="BW61" s="190" t="str">
        <f t="shared" si="231"/>
        <v/>
      </c>
      <c r="BX61" s="190" t="str">
        <f t="shared" si="231"/>
        <v/>
      </c>
      <c r="BY61" s="190" t="str">
        <f t="shared" si="231"/>
        <v/>
      </c>
      <c r="BZ61" s="190" t="str">
        <f t="shared" si="231"/>
        <v/>
      </c>
      <c r="CA61" s="190" t="str">
        <f t="shared" si="231"/>
        <v/>
      </c>
      <c r="CB61" s="190" t="str">
        <f t="shared" si="231"/>
        <v/>
      </c>
      <c r="CC61" s="190" t="str">
        <f t="shared" si="231"/>
        <v/>
      </c>
      <c r="CD61" s="190" t="str">
        <f t="shared" si="231"/>
        <v/>
      </c>
      <c r="CE61" s="190" t="str">
        <f t="shared" si="231"/>
        <v/>
      </c>
      <c r="CF61" s="190" t="str">
        <f t="shared" si="231"/>
        <v/>
      </c>
      <c r="CG61" s="190" t="str">
        <f t="shared" si="231"/>
        <v/>
      </c>
      <c r="CH61" s="190" t="str">
        <f t="shared" si="231"/>
        <v/>
      </c>
      <c r="CI61" s="190" t="str">
        <f t="shared" si="231"/>
        <v/>
      </c>
      <c r="CJ61" s="190" t="str">
        <f t="shared" si="231"/>
        <v/>
      </c>
      <c r="CK61" s="190" t="str">
        <f t="shared" si="231"/>
        <v/>
      </c>
      <c r="CL61" s="190" t="str">
        <f t="shared" si="231"/>
        <v/>
      </c>
      <c r="CM61" s="190" t="str">
        <f t="shared" si="231"/>
        <v/>
      </c>
      <c r="CN61" s="190" t="str">
        <f t="shared" si="231"/>
        <v/>
      </c>
      <c r="CO61" s="190" t="str">
        <f t="shared" si="231"/>
        <v/>
      </c>
      <c r="CP61" s="190" t="str">
        <f t="shared" si="231"/>
        <v/>
      </c>
      <c r="CQ61" s="190" t="str">
        <f t="shared" si="231"/>
        <v/>
      </c>
      <c r="CR61" s="190" t="str">
        <f t="shared" si="231"/>
        <v/>
      </c>
      <c r="CS61" s="190" t="str">
        <f t="shared" si="231"/>
        <v/>
      </c>
      <c r="CT61" s="190" t="str">
        <f t="shared" si="231"/>
        <v/>
      </c>
      <c r="CU61" s="190" t="str">
        <f t="shared" si="231"/>
        <v/>
      </c>
      <c r="CV61" s="190" t="str">
        <f t="shared" si="231"/>
        <v/>
      </c>
      <c r="CW61" s="190" t="str">
        <f t="shared" si="231"/>
        <v/>
      </c>
      <c r="CX61" s="190" t="str">
        <f t="shared" si="231"/>
        <v/>
      </c>
      <c r="CY61" s="190" t="str">
        <f t="shared" si="231"/>
        <v/>
      </c>
      <c r="CZ61" s="190" t="str">
        <f t="shared" ref="CZ61:EH61" si="232">IF(ISNONTEXT($AL61),CY61+$AL61,"")</f>
        <v/>
      </c>
      <c r="DA61" s="190" t="str">
        <f t="shared" si="232"/>
        <v/>
      </c>
      <c r="DB61" s="190" t="str">
        <f t="shared" si="232"/>
        <v/>
      </c>
      <c r="DC61" s="190" t="str">
        <f t="shared" si="232"/>
        <v/>
      </c>
      <c r="DD61" s="190" t="str">
        <f t="shared" si="232"/>
        <v/>
      </c>
      <c r="DE61" s="190" t="str">
        <f t="shared" si="232"/>
        <v/>
      </c>
      <c r="DF61" s="190" t="str">
        <f t="shared" si="232"/>
        <v/>
      </c>
      <c r="DG61" s="190" t="str">
        <f t="shared" si="232"/>
        <v/>
      </c>
      <c r="DH61" s="190" t="str">
        <f t="shared" si="232"/>
        <v/>
      </c>
      <c r="DI61" s="190" t="str">
        <f t="shared" si="232"/>
        <v/>
      </c>
      <c r="DJ61" s="190" t="str">
        <f t="shared" si="232"/>
        <v/>
      </c>
      <c r="DK61" s="190" t="str">
        <f t="shared" si="232"/>
        <v/>
      </c>
      <c r="DL61" s="190" t="str">
        <f t="shared" si="232"/>
        <v/>
      </c>
      <c r="DM61" s="190" t="str">
        <f t="shared" si="232"/>
        <v/>
      </c>
      <c r="DN61" s="190" t="str">
        <f t="shared" si="232"/>
        <v/>
      </c>
      <c r="DO61" s="190" t="str">
        <f t="shared" si="232"/>
        <v/>
      </c>
      <c r="DP61" s="190" t="str">
        <f t="shared" si="232"/>
        <v/>
      </c>
      <c r="DQ61" s="190" t="str">
        <f t="shared" si="232"/>
        <v/>
      </c>
      <c r="DR61" s="190" t="str">
        <f t="shared" si="232"/>
        <v/>
      </c>
      <c r="DS61" s="190" t="str">
        <f t="shared" si="232"/>
        <v/>
      </c>
      <c r="DT61" s="190" t="str">
        <f t="shared" si="232"/>
        <v/>
      </c>
      <c r="DU61" s="190" t="str">
        <f t="shared" si="232"/>
        <v/>
      </c>
      <c r="DV61" s="190" t="str">
        <f t="shared" si="232"/>
        <v/>
      </c>
      <c r="DW61" s="190" t="str">
        <f t="shared" si="232"/>
        <v/>
      </c>
      <c r="DX61" s="190" t="str">
        <f t="shared" si="232"/>
        <v/>
      </c>
      <c r="DY61" s="190" t="str">
        <f t="shared" si="232"/>
        <v/>
      </c>
      <c r="DZ61" s="190" t="str">
        <f t="shared" si="232"/>
        <v/>
      </c>
      <c r="EA61" s="190" t="str">
        <f t="shared" si="232"/>
        <v/>
      </c>
      <c r="EB61" s="190" t="str">
        <f t="shared" si="232"/>
        <v/>
      </c>
      <c r="EC61" s="190" t="str">
        <f t="shared" si="232"/>
        <v/>
      </c>
      <c r="ED61" s="190" t="str">
        <f t="shared" si="232"/>
        <v/>
      </c>
      <c r="EE61" s="190" t="str">
        <f t="shared" si="232"/>
        <v/>
      </c>
      <c r="EF61" s="190" t="str">
        <f t="shared" si="232"/>
        <v/>
      </c>
      <c r="EG61" s="190" t="str">
        <f t="shared" si="232"/>
        <v/>
      </c>
      <c r="EH61" s="190" t="str">
        <f t="shared" si="232"/>
        <v/>
      </c>
      <c r="EI61" s="206" t="str">
        <f t="shared" si="19"/>
        <v/>
      </c>
      <c r="EJ61" s="207" t="e">
        <f t="shared" si="20"/>
        <v>#N/A</v>
      </c>
      <c r="EK61" s="207" t="e">
        <f t="shared" si="21"/>
        <v>#N/A</v>
      </c>
      <c r="EL61" s="207" t="e">
        <f t="shared" si="22"/>
        <v>#N/A</v>
      </c>
      <c r="EM61" s="207" t="e">
        <f t="shared" si="23"/>
        <v>#N/A</v>
      </c>
      <c r="EN61" s="207" t="e">
        <f t="shared" si="24"/>
        <v>#N/A</v>
      </c>
      <c r="EO61" s="207" t="e">
        <f t="shared" si="25"/>
        <v>#N/A</v>
      </c>
      <c r="EP61" s="207" t="e">
        <f t="shared" si="26"/>
        <v>#N/A</v>
      </c>
      <c r="EQ61" s="207" t="e">
        <f t="shared" si="27"/>
        <v>#N/A</v>
      </c>
      <c r="ER61" s="207" t="e">
        <f t="shared" si="28"/>
        <v>#N/A</v>
      </c>
      <c r="ES61" s="207" t="e">
        <f t="shared" si="29"/>
        <v>#N/A</v>
      </c>
      <c r="ET61" s="207" t="e">
        <f t="shared" si="30"/>
        <v>#N/A</v>
      </c>
      <c r="EU61" s="207" t="e">
        <f t="shared" si="31"/>
        <v>#N/A</v>
      </c>
      <c r="EV61" s="207" t="e">
        <f t="shared" si="32"/>
        <v>#N/A</v>
      </c>
      <c r="EW61" s="207" t="e">
        <f t="shared" si="33"/>
        <v>#N/A</v>
      </c>
      <c r="EX61" s="207" t="e">
        <f t="shared" si="34"/>
        <v>#N/A</v>
      </c>
      <c r="EY61" s="207" t="e">
        <f t="shared" si="35"/>
        <v>#N/A</v>
      </c>
      <c r="EZ61" s="207" t="e">
        <f t="shared" si="36"/>
        <v>#N/A</v>
      </c>
      <c r="FA61" s="207" t="e">
        <f t="shared" si="37"/>
        <v>#N/A</v>
      </c>
      <c r="FB61" s="207" t="e">
        <f t="shared" si="38"/>
        <v>#N/A</v>
      </c>
      <c r="FC61" s="207" t="e">
        <f t="shared" si="39"/>
        <v>#N/A</v>
      </c>
      <c r="FD61" s="207" t="e">
        <f t="shared" si="40"/>
        <v>#N/A</v>
      </c>
      <c r="FE61" s="207" t="e">
        <f t="shared" si="41"/>
        <v>#N/A</v>
      </c>
      <c r="FF61" s="207" t="e">
        <f t="shared" si="42"/>
        <v>#N/A</v>
      </c>
      <c r="FG61" s="207" t="e">
        <f t="shared" si="43"/>
        <v>#N/A</v>
      </c>
      <c r="FH61" s="207" t="e">
        <f t="shared" si="44"/>
        <v>#N/A</v>
      </c>
      <c r="FI61" s="207" t="e">
        <f t="shared" si="45"/>
        <v>#N/A</v>
      </c>
      <c r="FJ61" s="207" t="e">
        <f t="shared" si="46"/>
        <v>#N/A</v>
      </c>
      <c r="FK61" s="207" t="e">
        <f t="shared" si="47"/>
        <v>#N/A</v>
      </c>
      <c r="FL61" s="207" t="e">
        <f t="shared" si="48"/>
        <v>#N/A</v>
      </c>
      <c r="FM61" s="207" t="e">
        <f t="shared" si="49"/>
        <v>#N/A</v>
      </c>
      <c r="FN61" s="207" t="e">
        <f t="shared" si="50"/>
        <v>#N/A</v>
      </c>
      <c r="FO61" s="207" t="e">
        <f t="shared" si="51"/>
        <v>#N/A</v>
      </c>
      <c r="FP61" s="207" t="e">
        <f t="shared" si="52"/>
        <v>#N/A</v>
      </c>
      <c r="FQ61" s="207" t="e">
        <f t="shared" si="53"/>
        <v>#N/A</v>
      </c>
      <c r="FR61" s="207" t="e">
        <f t="shared" si="54"/>
        <v>#N/A</v>
      </c>
      <c r="FS61" s="207" t="e">
        <f t="shared" si="55"/>
        <v>#N/A</v>
      </c>
      <c r="FT61" s="207" t="e">
        <f t="shared" si="56"/>
        <v>#N/A</v>
      </c>
      <c r="FU61" s="207" t="e">
        <f t="shared" si="57"/>
        <v>#N/A</v>
      </c>
      <c r="FV61" s="207" t="e">
        <f t="shared" si="58"/>
        <v>#N/A</v>
      </c>
      <c r="FW61" s="207" t="e">
        <f t="shared" si="59"/>
        <v>#N/A</v>
      </c>
      <c r="FX61" s="207" t="e">
        <f t="shared" si="60"/>
        <v>#N/A</v>
      </c>
      <c r="FY61" s="207" t="e">
        <f t="shared" si="61"/>
        <v>#N/A</v>
      </c>
      <c r="FZ61" s="207" t="e">
        <f t="shared" si="62"/>
        <v>#N/A</v>
      </c>
      <c r="GA61" s="207" t="e">
        <f t="shared" si="63"/>
        <v>#N/A</v>
      </c>
      <c r="GB61" s="207" t="e">
        <f t="shared" si="64"/>
        <v>#N/A</v>
      </c>
      <c r="GC61" s="207" t="e">
        <f t="shared" si="65"/>
        <v>#N/A</v>
      </c>
      <c r="GD61" s="207" t="e">
        <f t="shared" si="66"/>
        <v>#N/A</v>
      </c>
      <c r="GE61" s="207" t="e">
        <f t="shared" si="67"/>
        <v>#N/A</v>
      </c>
      <c r="GF61" s="207" t="e">
        <f t="shared" si="68"/>
        <v>#N/A</v>
      </c>
      <c r="GG61" s="207" t="e">
        <f t="shared" si="69"/>
        <v>#N/A</v>
      </c>
      <c r="GH61" s="207" t="e">
        <f t="shared" si="70"/>
        <v>#N/A</v>
      </c>
      <c r="GI61" s="207" t="e">
        <f t="shared" si="71"/>
        <v>#N/A</v>
      </c>
      <c r="GJ61" s="207" t="e">
        <f t="shared" si="72"/>
        <v>#N/A</v>
      </c>
      <c r="GK61" s="207" t="e">
        <f t="shared" si="73"/>
        <v>#N/A</v>
      </c>
      <c r="GL61" s="207" t="e">
        <f t="shared" si="74"/>
        <v>#N/A</v>
      </c>
      <c r="GM61" s="207" t="e">
        <f t="shared" si="75"/>
        <v>#N/A</v>
      </c>
      <c r="GN61" s="207" t="e">
        <f t="shared" si="76"/>
        <v>#N/A</v>
      </c>
      <c r="GO61" s="207" t="e">
        <f t="shared" si="77"/>
        <v>#N/A</v>
      </c>
      <c r="GP61" s="207" t="e">
        <f t="shared" si="78"/>
        <v>#N/A</v>
      </c>
      <c r="GQ61" s="207" t="e">
        <f t="shared" si="79"/>
        <v>#N/A</v>
      </c>
      <c r="GR61" s="207" t="e">
        <f t="shared" si="80"/>
        <v>#N/A</v>
      </c>
      <c r="GS61" s="207" t="e">
        <f t="shared" si="81"/>
        <v>#N/A</v>
      </c>
      <c r="GT61" s="207" t="e">
        <f t="shared" si="82"/>
        <v>#N/A</v>
      </c>
      <c r="GU61" s="207" t="e">
        <f t="shared" si="83"/>
        <v>#N/A</v>
      </c>
      <c r="GV61" s="207" t="e">
        <f t="shared" si="84"/>
        <v>#N/A</v>
      </c>
      <c r="GW61" s="207" t="e">
        <f t="shared" si="85"/>
        <v>#N/A</v>
      </c>
      <c r="GX61" s="207" t="e">
        <f t="shared" si="86"/>
        <v>#N/A</v>
      </c>
      <c r="GY61" s="207" t="e">
        <f t="shared" si="87"/>
        <v>#N/A</v>
      </c>
      <c r="GZ61" s="207" t="e">
        <f t="shared" si="88"/>
        <v>#N/A</v>
      </c>
      <c r="HA61" s="207" t="e">
        <f t="shared" si="89"/>
        <v>#N/A</v>
      </c>
      <c r="HB61" s="207" t="e">
        <f t="shared" si="90"/>
        <v>#N/A</v>
      </c>
      <c r="HC61" s="207" t="e">
        <f t="shared" si="91"/>
        <v>#N/A</v>
      </c>
      <c r="HD61" s="207" t="e">
        <f t="shared" si="92"/>
        <v>#N/A</v>
      </c>
      <c r="HE61" s="207" t="e">
        <f t="shared" si="93"/>
        <v>#N/A</v>
      </c>
      <c r="HF61" s="207" t="e">
        <f t="shared" si="94"/>
        <v>#N/A</v>
      </c>
      <c r="HG61" s="207" t="e">
        <f t="shared" si="95"/>
        <v>#N/A</v>
      </c>
      <c r="HH61" s="207" t="e">
        <f t="shared" si="96"/>
        <v>#N/A</v>
      </c>
      <c r="HI61" s="207" t="e">
        <f t="shared" si="97"/>
        <v>#N/A</v>
      </c>
      <c r="HJ61" s="207" t="e">
        <f t="shared" si="98"/>
        <v>#N/A</v>
      </c>
      <c r="HK61" s="207" t="e">
        <f t="shared" si="99"/>
        <v>#N/A</v>
      </c>
      <c r="HL61" s="207" t="e">
        <f t="shared" si="100"/>
        <v>#N/A</v>
      </c>
      <c r="HM61" s="207" t="e">
        <f t="shared" si="101"/>
        <v>#N/A</v>
      </c>
      <c r="HN61" s="207" t="e">
        <f t="shared" si="102"/>
        <v>#N/A</v>
      </c>
      <c r="HO61" s="207" t="e">
        <f t="shared" si="103"/>
        <v>#N/A</v>
      </c>
      <c r="HP61" s="207" t="e">
        <f t="shared" si="104"/>
        <v>#N/A</v>
      </c>
      <c r="HQ61" s="207" t="e">
        <f t="shared" si="105"/>
        <v>#N/A</v>
      </c>
      <c r="HR61" s="207" t="e">
        <f t="shared" si="106"/>
        <v>#N/A</v>
      </c>
      <c r="HS61" s="207" t="e">
        <f t="shared" si="107"/>
        <v>#N/A</v>
      </c>
      <c r="HT61" s="207" t="e">
        <f t="shared" si="108"/>
        <v>#N/A</v>
      </c>
      <c r="HU61" s="207" t="e">
        <f t="shared" si="109"/>
        <v>#N/A</v>
      </c>
      <c r="HV61" s="207" t="e">
        <f t="shared" si="110"/>
        <v>#N/A</v>
      </c>
      <c r="HW61" s="207" t="e">
        <f t="shared" si="111"/>
        <v>#N/A</v>
      </c>
      <c r="HX61" s="207" t="e">
        <f t="shared" si="112"/>
        <v>#N/A</v>
      </c>
      <c r="HY61" s="207" t="e">
        <f t="shared" si="113"/>
        <v>#N/A</v>
      </c>
      <c r="HZ61" s="207" t="e">
        <f t="shared" si="114"/>
        <v>#N/A</v>
      </c>
      <c r="IA61" s="207" t="e">
        <f t="shared" si="115"/>
        <v>#N/A</v>
      </c>
      <c r="IB61" s="207" t="e">
        <f t="shared" si="116"/>
        <v>#N/A</v>
      </c>
      <c r="IC61" s="207" t="e">
        <f t="shared" si="117"/>
        <v>#N/A</v>
      </c>
      <c r="ID61" s="207" t="e">
        <f t="shared" si="118"/>
        <v>#N/A</v>
      </c>
      <c r="IE61" s="207" t="e">
        <f t="shared" si="119"/>
        <v>#N/A</v>
      </c>
      <c r="IF61" s="207" t="e">
        <f t="shared" si="120"/>
        <v>#N/A</v>
      </c>
    </row>
    <row r="62" spans="1:240" hidden="1" x14ac:dyDescent="0.25">
      <c r="A62" s="22">
        <v>59</v>
      </c>
      <c r="B62" s="144"/>
      <c r="C62" s="135"/>
      <c r="D62" s="110" t="str">
        <f t="shared" si="10"/>
        <v/>
      </c>
      <c r="E62" s="124"/>
      <c r="F62" s="110" t="str">
        <f t="shared" si="11"/>
        <v/>
      </c>
      <c r="G62" s="135"/>
      <c r="H62" s="145"/>
      <c r="I62" s="119" t="str">
        <f t="shared" si="12"/>
        <v/>
      </c>
      <c r="J62" s="23" t="str">
        <f t="shared" si="13"/>
        <v/>
      </c>
      <c r="K62" s="24" t="str">
        <f t="shared" si="14"/>
        <v/>
      </c>
      <c r="L62" s="25" t="str">
        <f>IF(J62="","",IF(OR($J62&lt;Skew!$B$1,$J62=Skew!$B$1),IF($J62&gt;Skew!$C$1,Skew!$A$1,IF($J62&gt;Skew!$C$2,Skew!$A$2,IF($J62&gt;Skew!$C$3,Skew!$A$3,IF($J62&gt;Skew!$C$4,Skew!$A$4,IF($J62&gt;Skew!$C$5,Skew!$A$5,IF($J62&gt;Skew!$C$6,Skew!$A$6,IF($J62&gt;Skew!$C$7,Skew!$A$7,IF($J62&gt;Skew!$C$8,Skew!$A$8,IF($J62&gt;Skew!$C$9,Skew!$A$9,IF($J62&gt;Skew!$C$10,Skew!$A$10,IF($J62&gt;Skew!$C$11,Skew!$A$11,IF($J62&gt;Skew!$C$12,Skew!$A$12,IF($J62&gt;Skew!$C$13,Skew!$A$13,IF($J62&gt;Skew!$C$14,Skew!$A$14,Skew!$A$15)
)))))))))))))))</f>
        <v/>
      </c>
      <c r="M62" s="24" t="str">
        <f>IF(J62="","",MATCH(L62,Skew!$A$1:$A$15,0))</f>
        <v/>
      </c>
      <c r="N62" s="24" t="str">
        <f t="shared" si="0"/>
        <v/>
      </c>
      <c r="O62" s="26"/>
      <c r="P62" s="24" t="str">
        <f>IF(OR(J62="",O62=""),"",MATCH(O62,Confidence!$A$1:$A$10,0))</f>
        <v/>
      </c>
      <c r="Q62" s="27" t="str">
        <f t="shared" si="1"/>
        <v/>
      </c>
      <c r="R62" s="27" t="str">
        <f t="shared" si="2"/>
        <v/>
      </c>
      <c r="S62" s="24"/>
      <c r="T62" s="111" t="str">
        <f t="shared" si="3"/>
        <v/>
      </c>
      <c r="U62" s="111" t="str">
        <f t="shared" si="4"/>
        <v/>
      </c>
      <c r="V62" s="39" t="str">
        <f t="shared" si="5"/>
        <v/>
      </c>
      <c r="W62" s="124"/>
      <c r="X62" s="218" t="str">
        <f>IF(AND(D62&gt;0,E62&gt;0,F62&gt;0,Q62&gt;0,R62&gt;0,W62&gt;0,NOT(O62="")),ABS(VLOOKUP($W$1,VLookups!$A$28:$B$29,2,FALSE)-_xlfn.BETA.DIST(W62,IF(K62="L",R62,Q62),IF(K62="L",Q62,R62),TRUE,D62,F62)),"")</f>
        <v/>
      </c>
      <c r="Y62" s="121" t="str">
        <f>IF(OR($Q62="",$R62=""),"",_xlfn.BETA.INV(ABS(VLOOKUP($W$1,VLookups!$A$28:$B$29,2,FALSE)-Y$3),IF($K62="L",$R62,$Q62),IF($K62="L",$Q62,$R62),$D62,$F62))</f>
        <v/>
      </c>
      <c r="Z62" s="122" t="str">
        <f>IF(OR($Q62="",$R62=""),"",_xlfn.BETA.INV(ABS(VLOOKUP($W$1,VLookups!$A$28:$B$29,2,FALSE)-Z$3),IF($K62="L",$R62,$Q62),IF($K62="L",$Q62,$R62),$D62,$F62))</f>
        <v/>
      </c>
      <c r="AA62" s="121" t="str">
        <f>IF(OR($Q62="",$R62=""),"",_xlfn.BETA.INV(ABS(VLOOKUP($W$1,VLookups!$A$28:$B$29,2,FALSE)-AA$3),IF($K62="L",$R62,$Q62),IF($K62="L",$Q62,$R62),$D62,$F62))</f>
        <v/>
      </c>
      <c r="AB62" s="122" t="str">
        <f>IF(OR($Q62="",$R62=""),"",_xlfn.BETA.INV(ABS(VLOOKUP($W$1,VLookups!$A$28:$B$29,2,FALSE)-AB$3),IF($K62="L",$R62,$Q62),IF($K62="L",$Q62,$R62),$D62,$F62))</f>
        <v/>
      </c>
      <c r="AC62" s="121" t="str">
        <f>IF(OR($Q62="",$R62=""),"",_xlfn.BETA.INV(ABS(VLOOKUP($W$1,VLookups!$A$28:$B$29,2,FALSE)-AC$3),IF($K62="L",$R62,$Q62),IF($K62="L",$Q62,$R62),$D62,$F62))</f>
        <v/>
      </c>
      <c r="AD62" s="122" t="str">
        <f>IF(OR($Q62="",$R62=""),"",_xlfn.BETA.INV(ABS(VLOOKUP($W$1,VLookups!$A$28:$B$29,2,FALSE)-AD$3),IF($K62="L",$R62,$Q62),IF($K62="L",$Q62,$R62),$D62,$F62))</f>
        <v/>
      </c>
      <c r="AE62" s="121" t="str">
        <f>IF(OR($Q62="",$R62=""),"",_xlfn.BETA.INV(ABS(VLOOKUP($W$1,VLookups!$A$28:$B$29,2,FALSE)-AE$3),IF($K62="L",$R62,$Q62),IF($K62="L",$Q62,$R62),$D62,$F62))</f>
        <v/>
      </c>
      <c r="AF62" s="122" t="str">
        <f>IF(OR($Q62="",$R62=""),"",_xlfn.BETA.INV(ABS(VLOOKUP($W$1,VLookups!$A$28:$B$29,2,FALSE)-AF$3),IF($K62="L",$R62,$Q62),IF($K62="L",$Q62,$R62),$D62,$F62))</f>
        <v/>
      </c>
      <c r="AG62" s="121" t="str">
        <f>IF(OR($Q62="",$R62=""),"",_xlfn.BETA.INV(ABS(VLOOKUP($W$1,VLookups!$A$28:$B$29,2,FALSE)-AG$3),IF($K62="L",$R62,$Q62),IF($K62="L",$Q62,$R62),$D62,$F62))</f>
        <v/>
      </c>
      <c r="AH62" s="122" t="str">
        <f>IF(OR($Q62="",$R62=""),"",_xlfn.BETA.INV(ABS(VLOOKUP($W$1,VLookups!$A$28:$B$29,2,FALSE)-AH$3),IF($K62="L",$R62,$Q62),IF($K62="L",$Q62,$R62),$D62,$F62))</f>
        <v/>
      </c>
      <c r="AI62" s="121" t="str">
        <f>IF(OR($Q62="",$R62=""),"",_xlfn.BETA.INV(ABS(VLOOKUP($W$1,VLookups!$A$28:$B$29,2,FALSE)-AI$3),IF($K62="L",$R62,$Q62),IF($K62="L",$Q62,$R62),$D62,$F62))</f>
        <v/>
      </c>
      <c r="AJ62" s="122" t="str">
        <f>IF(OR($Q62="",$R62=""),"",_xlfn.BETA.INV(ABS(VLOOKUP($W$1,VLookups!$A$28:$B$29,2,FALSE)-AJ$3),IF($K62="L",$R62,$Q62),IF($K62="L",$Q62,$R62),$D62,$F62))</f>
        <v/>
      </c>
      <c r="AK62" s="17"/>
      <c r="AL62" s="208" t="str">
        <f t="shared" si="15"/>
        <v/>
      </c>
      <c r="AM62" s="206" t="str">
        <f t="shared" si="16"/>
        <v/>
      </c>
      <c r="AN62" s="190" t="str">
        <f t="shared" ref="AN62:CY62" si="233">IF(ISNONTEXT($AL62),AM62+$AL62,"")</f>
        <v/>
      </c>
      <c r="AO62" s="190" t="str">
        <f t="shared" si="233"/>
        <v/>
      </c>
      <c r="AP62" s="190" t="str">
        <f t="shared" si="233"/>
        <v/>
      </c>
      <c r="AQ62" s="190" t="str">
        <f t="shared" si="233"/>
        <v/>
      </c>
      <c r="AR62" s="190" t="str">
        <f t="shared" si="233"/>
        <v/>
      </c>
      <c r="AS62" s="190" t="str">
        <f t="shared" si="233"/>
        <v/>
      </c>
      <c r="AT62" s="190" t="str">
        <f t="shared" si="233"/>
        <v/>
      </c>
      <c r="AU62" s="190" t="str">
        <f t="shared" si="233"/>
        <v/>
      </c>
      <c r="AV62" s="190" t="str">
        <f t="shared" si="233"/>
        <v/>
      </c>
      <c r="AW62" s="190" t="str">
        <f t="shared" si="233"/>
        <v/>
      </c>
      <c r="AX62" s="190" t="str">
        <f t="shared" si="233"/>
        <v/>
      </c>
      <c r="AY62" s="190" t="str">
        <f t="shared" si="233"/>
        <v/>
      </c>
      <c r="AZ62" s="190" t="str">
        <f t="shared" si="233"/>
        <v/>
      </c>
      <c r="BA62" s="190" t="str">
        <f t="shared" si="233"/>
        <v/>
      </c>
      <c r="BB62" s="190" t="str">
        <f t="shared" si="233"/>
        <v/>
      </c>
      <c r="BC62" s="190" t="str">
        <f t="shared" si="233"/>
        <v/>
      </c>
      <c r="BD62" s="190" t="str">
        <f t="shared" si="233"/>
        <v/>
      </c>
      <c r="BE62" s="190" t="str">
        <f t="shared" si="233"/>
        <v/>
      </c>
      <c r="BF62" s="190" t="str">
        <f t="shared" si="233"/>
        <v/>
      </c>
      <c r="BG62" s="190" t="str">
        <f t="shared" si="233"/>
        <v/>
      </c>
      <c r="BH62" s="190" t="str">
        <f t="shared" si="233"/>
        <v/>
      </c>
      <c r="BI62" s="190" t="str">
        <f t="shared" si="233"/>
        <v/>
      </c>
      <c r="BJ62" s="190" t="str">
        <f t="shared" si="233"/>
        <v/>
      </c>
      <c r="BK62" s="190" t="str">
        <f t="shared" si="233"/>
        <v/>
      </c>
      <c r="BL62" s="190" t="str">
        <f t="shared" si="233"/>
        <v/>
      </c>
      <c r="BM62" s="190" t="str">
        <f t="shared" si="233"/>
        <v/>
      </c>
      <c r="BN62" s="190" t="str">
        <f t="shared" si="233"/>
        <v/>
      </c>
      <c r="BO62" s="190" t="str">
        <f t="shared" si="233"/>
        <v/>
      </c>
      <c r="BP62" s="190" t="str">
        <f t="shared" si="233"/>
        <v/>
      </c>
      <c r="BQ62" s="190" t="str">
        <f t="shared" si="233"/>
        <v/>
      </c>
      <c r="BR62" s="190" t="str">
        <f t="shared" si="233"/>
        <v/>
      </c>
      <c r="BS62" s="190" t="str">
        <f t="shared" si="233"/>
        <v/>
      </c>
      <c r="BT62" s="190" t="str">
        <f t="shared" si="233"/>
        <v/>
      </c>
      <c r="BU62" s="190" t="str">
        <f t="shared" si="233"/>
        <v/>
      </c>
      <c r="BV62" s="190" t="str">
        <f t="shared" si="233"/>
        <v/>
      </c>
      <c r="BW62" s="190" t="str">
        <f t="shared" si="233"/>
        <v/>
      </c>
      <c r="BX62" s="190" t="str">
        <f t="shared" si="233"/>
        <v/>
      </c>
      <c r="BY62" s="190" t="str">
        <f t="shared" si="233"/>
        <v/>
      </c>
      <c r="BZ62" s="190" t="str">
        <f t="shared" si="233"/>
        <v/>
      </c>
      <c r="CA62" s="190" t="str">
        <f t="shared" si="233"/>
        <v/>
      </c>
      <c r="CB62" s="190" t="str">
        <f t="shared" si="233"/>
        <v/>
      </c>
      <c r="CC62" s="190" t="str">
        <f t="shared" si="233"/>
        <v/>
      </c>
      <c r="CD62" s="190" t="str">
        <f t="shared" si="233"/>
        <v/>
      </c>
      <c r="CE62" s="190" t="str">
        <f t="shared" si="233"/>
        <v/>
      </c>
      <c r="CF62" s="190" t="str">
        <f t="shared" si="233"/>
        <v/>
      </c>
      <c r="CG62" s="190" t="str">
        <f t="shared" si="233"/>
        <v/>
      </c>
      <c r="CH62" s="190" t="str">
        <f t="shared" si="233"/>
        <v/>
      </c>
      <c r="CI62" s="190" t="str">
        <f t="shared" si="233"/>
        <v/>
      </c>
      <c r="CJ62" s="190" t="str">
        <f t="shared" si="233"/>
        <v/>
      </c>
      <c r="CK62" s="190" t="str">
        <f t="shared" si="233"/>
        <v/>
      </c>
      <c r="CL62" s="190" t="str">
        <f t="shared" si="233"/>
        <v/>
      </c>
      <c r="CM62" s="190" t="str">
        <f t="shared" si="233"/>
        <v/>
      </c>
      <c r="CN62" s="190" t="str">
        <f t="shared" si="233"/>
        <v/>
      </c>
      <c r="CO62" s="190" t="str">
        <f t="shared" si="233"/>
        <v/>
      </c>
      <c r="CP62" s="190" t="str">
        <f t="shared" si="233"/>
        <v/>
      </c>
      <c r="CQ62" s="190" t="str">
        <f t="shared" si="233"/>
        <v/>
      </c>
      <c r="CR62" s="190" t="str">
        <f t="shared" si="233"/>
        <v/>
      </c>
      <c r="CS62" s="190" t="str">
        <f t="shared" si="233"/>
        <v/>
      </c>
      <c r="CT62" s="190" t="str">
        <f t="shared" si="233"/>
        <v/>
      </c>
      <c r="CU62" s="190" t="str">
        <f t="shared" si="233"/>
        <v/>
      </c>
      <c r="CV62" s="190" t="str">
        <f t="shared" si="233"/>
        <v/>
      </c>
      <c r="CW62" s="190" t="str">
        <f t="shared" si="233"/>
        <v/>
      </c>
      <c r="CX62" s="190" t="str">
        <f t="shared" si="233"/>
        <v/>
      </c>
      <c r="CY62" s="190" t="str">
        <f t="shared" si="233"/>
        <v/>
      </c>
      <c r="CZ62" s="190" t="str">
        <f t="shared" ref="CZ62:EH62" si="234">IF(ISNONTEXT($AL62),CY62+$AL62,"")</f>
        <v/>
      </c>
      <c r="DA62" s="190" t="str">
        <f t="shared" si="234"/>
        <v/>
      </c>
      <c r="DB62" s="190" t="str">
        <f t="shared" si="234"/>
        <v/>
      </c>
      <c r="DC62" s="190" t="str">
        <f t="shared" si="234"/>
        <v/>
      </c>
      <c r="DD62" s="190" t="str">
        <f t="shared" si="234"/>
        <v/>
      </c>
      <c r="DE62" s="190" t="str">
        <f t="shared" si="234"/>
        <v/>
      </c>
      <c r="DF62" s="190" t="str">
        <f t="shared" si="234"/>
        <v/>
      </c>
      <c r="DG62" s="190" t="str">
        <f t="shared" si="234"/>
        <v/>
      </c>
      <c r="DH62" s="190" t="str">
        <f t="shared" si="234"/>
        <v/>
      </c>
      <c r="DI62" s="190" t="str">
        <f t="shared" si="234"/>
        <v/>
      </c>
      <c r="DJ62" s="190" t="str">
        <f t="shared" si="234"/>
        <v/>
      </c>
      <c r="DK62" s="190" t="str">
        <f t="shared" si="234"/>
        <v/>
      </c>
      <c r="DL62" s="190" t="str">
        <f t="shared" si="234"/>
        <v/>
      </c>
      <c r="DM62" s="190" t="str">
        <f t="shared" si="234"/>
        <v/>
      </c>
      <c r="DN62" s="190" t="str">
        <f t="shared" si="234"/>
        <v/>
      </c>
      <c r="DO62" s="190" t="str">
        <f t="shared" si="234"/>
        <v/>
      </c>
      <c r="DP62" s="190" t="str">
        <f t="shared" si="234"/>
        <v/>
      </c>
      <c r="DQ62" s="190" t="str">
        <f t="shared" si="234"/>
        <v/>
      </c>
      <c r="DR62" s="190" t="str">
        <f t="shared" si="234"/>
        <v/>
      </c>
      <c r="DS62" s="190" t="str">
        <f t="shared" si="234"/>
        <v/>
      </c>
      <c r="DT62" s="190" t="str">
        <f t="shared" si="234"/>
        <v/>
      </c>
      <c r="DU62" s="190" t="str">
        <f t="shared" si="234"/>
        <v/>
      </c>
      <c r="DV62" s="190" t="str">
        <f t="shared" si="234"/>
        <v/>
      </c>
      <c r="DW62" s="190" t="str">
        <f t="shared" si="234"/>
        <v/>
      </c>
      <c r="DX62" s="190" t="str">
        <f t="shared" si="234"/>
        <v/>
      </c>
      <c r="DY62" s="190" t="str">
        <f t="shared" si="234"/>
        <v/>
      </c>
      <c r="DZ62" s="190" t="str">
        <f t="shared" si="234"/>
        <v/>
      </c>
      <c r="EA62" s="190" t="str">
        <f t="shared" si="234"/>
        <v/>
      </c>
      <c r="EB62" s="190" t="str">
        <f t="shared" si="234"/>
        <v/>
      </c>
      <c r="EC62" s="190" t="str">
        <f t="shared" si="234"/>
        <v/>
      </c>
      <c r="ED62" s="190" t="str">
        <f t="shared" si="234"/>
        <v/>
      </c>
      <c r="EE62" s="190" t="str">
        <f t="shared" si="234"/>
        <v/>
      </c>
      <c r="EF62" s="190" t="str">
        <f t="shared" si="234"/>
        <v/>
      </c>
      <c r="EG62" s="190" t="str">
        <f t="shared" si="234"/>
        <v/>
      </c>
      <c r="EH62" s="190" t="str">
        <f t="shared" si="234"/>
        <v/>
      </c>
      <c r="EI62" s="206" t="str">
        <f t="shared" si="19"/>
        <v/>
      </c>
      <c r="EJ62" s="207" t="e">
        <f t="shared" si="20"/>
        <v>#N/A</v>
      </c>
      <c r="EK62" s="207" t="e">
        <f t="shared" si="21"/>
        <v>#N/A</v>
      </c>
      <c r="EL62" s="207" t="e">
        <f t="shared" si="22"/>
        <v>#N/A</v>
      </c>
      <c r="EM62" s="207" t="e">
        <f t="shared" si="23"/>
        <v>#N/A</v>
      </c>
      <c r="EN62" s="207" t="e">
        <f t="shared" si="24"/>
        <v>#N/A</v>
      </c>
      <c r="EO62" s="207" t="e">
        <f t="shared" si="25"/>
        <v>#N/A</v>
      </c>
      <c r="EP62" s="207" t="e">
        <f t="shared" si="26"/>
        <v>#N/A</v>
      </c>
      <c r="EQ62" s="207" t="e">
        <f t="shared" si="27"/>
        <v>#N/A</v>
      </c>
      <c r="ER62" s="207" t="e">
        <f t="shared" si="28"/>
        <v>#N/A</v>
      </c>
      <c r="ES62" s="207" t="e">
        <f t="shared" si="29"/>
        <v>#N/A</v>
      </c>
      <c r="ET62" s="207" t="e">
        <f t="shared" si="30"/>
        <v>#N/A</v>
      </c>
      <c r="EU62" s="207" t="e">
        <f t="shared" si="31"/>
        <v>#N/A</v>
      </c>
      <c r="EV62" s="207" t="e">
        <f t="shared" si="32"/>
        <v>#N/A</v>
      </c>
      <c r="EW62" s="207" t="e">
        <f t="shared" si="33"/>
        <v>#N/A</v>
      </c>
      <c r="EX62" s="207" t="e">
        <f t="shared" si="34"/>
        <v>#N/A</v>
      </c>
      <c r="EY62" s="207" t="e">
        <f t="shared" si="35"/>
        <v>#N/A</v>
      </c>
      <c r="EZ62" s="207" t="e">
        <f t="shared" si="36"/>
        <v>#N/A</v>
      </c>
      <c r="FA62" s="207" t="e">
        <f t="shared" si="37"/>
        <v>#N/A</v>
      </c>
      <c r="FB62" s="207" t="e">
        <f t="shared" si="38"/>
        <v>#N/A</v>
      </c>
      <c r="FC62" s="207" t="e">
        <f t="shared" si="39"/>
        <v>#N/A</v>
      </c>
      <c r="FD62" s="207" t="e">
        <f t="shared" si="40"/>
        <v>#N/A</v>
      </c>
      <c r="FE62" s="207" t="e">
        <f t="shared" si="41"/>
        <v>#N/A</v>
      </c>
      <c r="FF62" s="207" t="e">
        <f t="shared" si="42"/>
        <v>#N/A</v>
      </c>
      <c r="FG62" s="207" t="e">
        <f t="shared" si="43"/>
        <v>#N/A</v>
      </c>
      <c r="FH62" s="207" t="e">
        <f t="shared" si="44"/>
        <v>#N/A</v>
      </c>
      <c r="FI62" s="207" t="e">
        <f t="shared" si="45"/>
        <v>#N/A</v>
      </c>
      <c r="FJ62" s="207" t="e">
        <f t="shared" si="46"/>
        <v>#N/A</v>
      </c>
      <c r="FK62" s="207" t="e">
        <f t="shared" si="47"/>
        <v>#N/A</v>
      </c>
      <c r="FL62" s="207" t="e">
        <f t="shared" si="48"/>
        <v>#N/A</v>
      </c>
      <c r="FM62" s="207" t="e">
        <f t="shared" si="49"/>
        <v>#N/A</v>
      </c>
      <c r="FN62" s="207" t="e">
        <f t="shared" si="50"/>
        <v>#N/A</v>
      </c>
      <c r="FO62" s="207" t="e">
        <f t="shared" si="51"/>
        <v>#N/A</v>
      </c>
      <c r="FP62" s="207" t="e">
        <f t="shared" si="52"/>
        <v>#N/A</v>
      </c>
      <c r="FQ62" s="207" t="e">
        <f t="shared" si="53"/>
        <v>#N/A</v>
      </c>
      <c r="FR62" s="207" t="e">
        <f t="shared" si="54"/>
        <v>#N/A</v>
      </c>
      <c r="FS62" s="207" t="e">
        <f t="shared" si="55"/>
        <v>#N/A</v>
      </c>
      <c r="FT62" s="207" t="e">
        <f t="shared" si="56"/>
        <v>#N/A</v>
      </c>
      <c r="FU62" s="207" t="e">
        <f t="shared" si="57"/>
        <v>#N/A</v>
      </c>
      <c r="FV62" s="207" t="e">
        <f t="shared" si="58"/>
        <v>#N/A</v>
      </c>
      <c r="FW62" s="207" t="e">
        <f t="shared" si="59"/>
        <v>#N/A</v>
      </c>
      <c r="FX62" s="207" t="e">
        <f t="shared" si="60"/>
        <v>#N/A</v>
      </c>
      <c r="FY62" s="207" t="e">
        <f t="shared" si="61"/>
        <v>#N/A</v>
      </c>
      <c r="FZ62" s="207" t="e">
        <f t="shared" si="62"/>
        <v>#N/A</v>
      </c>
      <c r="GA62" s="207" t="e">
        <f t="shared" si="63"/>
        <v>#N/A</v>
      </c>
      <c r="GB62" s="207" t="e">
        <f t="shared" si="64"/>
        <v>#N/A</v>
      </c>
      <c r="GC62" s="207" t="e">
        <f t="shared" si="65"/>
        <v>#N/A</v>
      </c>
      <c r="GD62" s="207" t="e">
        <f t="shared" si="66"/>
        <v>#N/A</v>
      </c>
      <c r="GE62" s="207" t="e">
        <f t="shared" si="67"/>
        <v>#N/A</v>
      </c>
      <c r="GF62" s="207" t="e">
        <f t="shared" si="68"/>
        <v>#N/A</v>
      </c>
      <c r="GG62" s="207" t="e">
        <f t="shared" si="69"/>
        <v>#N/A</v>
      </c>
      <c r="GH62" s="207" t="e">
        <f t="shared" si="70"/>
        <v>#N/A</v>
      </c>
      <c r="GI62" s="207" t="e">
        <f t="shared" si="71"/>
        <v>#N/A</v>
      </c>
      <c r="GJ62" s="207" t="e">
        <f t="shared" si="72"/>
        <v>#N/A</v>
      </c>
      <c r="GK62" s="207" t="e">
        <f t="shared" si="73"/>
        <v>#N/A</v>
      </c>
      <c r="GL62" s="207" t="e">
        <f t="shared" si="74"/>
        <v>#N/A</v>
      </c>
      <c r="GM62" s="207" t="e">
        <f t="shared" si="75"/>
        <v>#N/A</v>
      </c>
      <c r="GN62" s="207" t="e">
        <f t="shared" si="76"/>
        <v>#N/A</v>
      </c>
      <c r="GO62" s="207" t="e">
        <f t="shared" si="77"/>
        <v>#N/A</v>
      </c>
      <c r="GP62" s="207" t="e">
        <f t="shared" si="78"/>
        <v>#N/A</v>
      </c>
      <c r="GQ62" s="207" t="e">
        <f t="shared" si="79"/>
        <v>#N/A</v>
      </c>
      <c r="GR62" s="207" t="e">
        <f t="shared" si="80"/>
        <v>#N/A</v>
      </c>
      <c r="GS62" s="207" t="e">
        <f t="shared" si="81"/>
        <v>#N/A</v>
      </c>
      <c r="GT62" s="207" t="e">
        <f t="shared" si="82"/>
        <v>#N/A</v>
      </c>
      <c r="GU62" s="207" t="e">
        <f t="shared" si="83"/>
        <v>#N/A</v>
      </c>
      <c r="GV62" s="207" t="e">
        <f t="shared" si="84"/>
        <v>#N/A</v>
      </c>
      <c r="GW62" s="207" t="e">
        <f t="shared" si="85"/>
        <v>#N/A</v>
      </c>
      <c r="GX62" s="207" t="e">
        <f t="shared" si="86"/>
        <v>#N/A</v>
      </c>
      <c r="GY62" s="207" t="e">
        <f t="shared" si="87"/>
        <v>#N/A</v>
      </c>
      <c r="GZ62" s="207" t="e">
        <f t="shared" si="88"/>
        <v>#N/A</v>
      </c>
      <c r="HA62" s="207" t="e">
        <f t="shared" si="89"/>
        <v>#N/A</v>
      </c>
      <c r="HB62" s="207" t="e">
        <f t="shared" si="90"/>
        <v>#N/A</v>
      </c>
      <c r="HC62" s="207" t="e">
        <f t="shared" si="91"/>
        <v>#N/A</v>
      </c>
      <c r="HD62" s="207" t="e">
        <f t="shared" si="92"/>
        <v>#N/A</v>
      </c>
      <c r="HE62" s="207" t="e">
        <f t="shared" si="93"/>
        <v>#N/A</v>
      </c>
      <c r="HF62" s="207" t="e">
        <f t="shared" si="94"/>
        <v>#N/A</v>
      </c>
      <c r="HG62" s="207" t="e">
        <f t="shared" si="95"/>
        <v>#N/A</v>
      </c>
      <c r="HH62" s="207" t="e">
        <f t="shared" si="96"/>
        <v>#N/A</v>
      </c>
      <c r="HI62" s="207" t="e">
        <f t="shared" si="97"/>
        <v>#N/A</v>
      </c>
      <c r="HJ62" s="207" t="e">
        <f t="shared" si="98"/>
        <v>#N/A</v>
      </c>
      <c r="HK62" s="207" t="e">
        <f t="shared" si="99"/>
        <v>#N/A</v>
      </c>
      <c r="HL62" s="207" t="e">
        <f t="shared" si="100"/>
        <v>#N/A</v>
      </c>
      <c r="HM62" s="207" t="e">
        <f t="shared" si="101"/>
        <v>#N/A</v>
      </c>
      <c r="HN62" s="207" t="e">
        <f t="shared" si="102"/>
        <v>#N/A</v>
      </c>
      <c r="HO62" s="207" t="e">
        <f t="shared" si="103"/>
        <v>#N/A</v>
      </c>
      <c r="HP62" s="207" t="e">
        <f t="shared" si="104"/>
        <v>#N/A</v>
      </c>
      <c r="HQ62" s="207" t="e">
        <f t="shared" si="105"/>
        <v>#N/A</v>
      </c>
      <c r="HR62" s="207" t="e">
        <f t="shared" si="106"/>
        <v>#N/A</v>
      </c>
      <c r="HS62" s="207" t="e">
        <f t="shared" si="107"/>
        <v>#N/A</v>
      </c>
      <c r="HT62" s="207" t="e">
        <f t="shared" si="108"/>
        <v>#N/A</v>
      </c>
      <c r="HU62" s="207" t="e">
        <f t="shared" si="109"/>
        <v>#N/A</v>
      </c>
      <c r="HV62" s="207" t="e">
        <f t="shared" si="110"/>
        <v>#N/A</v>
      </c>
      <c r="HW62" s="207" t="e">
        <f t="shared" si="111"/>
        <v>#N/A</v>
      </c>
      <c r="HX62" s="207" t="e">
        <f t="shared" si="112"/>
        <v>#N/A</v>
      </c>
      <c r="HY62" s="207" t="e">
        <f t="shared" si="113"/>
        <v>#N/A</v>
      </c>
      <c r="HZ62" s="207" t="e">
        <f t="shared" si="114"/>
        <v>#N/A</v>
      </c>
      <c r="IA62" s="207" t="e">
        <f t="shared" si="115"/>
        <v>#N/A</v>
      </c>
      <c r="IB62" s="207" t="e">
        <f t="shared" si="116"/>
        <v>#N/A</v>
      </c>
      <c r="IC62" s="207" t="e">
        <f t="shared" si="117"/>
        <v>#N/A</v>
      </c>
      <c r="ID62" s="207" t="e">
        <f t="shared" si="118"/>
        <v>#N/A</v>
      </c>
      <c r="IE62" s="207" t="e">
        <f t="shared" si="119"/>
        <v>#N/A</v>
      </c>
      <c r="IF62" s="207" t="e">
        <f t="shared" si="120"/>
        <v>#N/A</v>
      </c>
    </row>
    <row r="63" spans="1:240" hidden="1" x14ac:dyDescent="0.25">
      <c r="A63" s="22">
        <v>60</v>
      </c>
      <c r="B63" s="144"/>
      <c r="C63" s="135"/>
      <c r="D63" s="110" t="str">
        <f t="shared" si="10"/>
        <v/>
      </c>
      <c r="E63" s="124"/>
      <c r="F63" s="110" t="str">
        <f t="shared" si="11"/>
        <v/>
      </c>
      <c r="G63" s="135"/>
      <c r="H63" s="145"/>
      <c r="I63" s="119" t="str">
        <f t="shared" si="12"/>
        <v/>
      </c>
      <c r="J63" s="23" t="str">
        <f t="shared" si="13"/>
        <v/>
      </c>
      <c r="K63" s="24" t="str">
        <f t="shared" si="14"/>
        <v/>
      </c>
      <c r="L63" s="25" t="str">
        <f>IF(J63="","",IF(OR($J63&lt;Skew!$B$1,$J63=Skew!$B$1),IF($J63&gt;Skew!$C$1,Skew!$A$1,IF($J63&gt;Skew!$C$2,Skew!$A$2,IF($J63&gt;Skew!$C$3,Skew!$A$3,IF($J63&gt;Skew!$C$4,Skew!$A$4,IF($J63&gt;Skew!$C$5,Skew!$A$5,IF($J63&gt;Skew!$C$6,Skew!$A$6,IF($J63&gt;Skew!$C$7,Skew!$A$7,IF($J63&gt;Skew!$C$8,Skew!$A$8,IF($J63&gt;Skew!$C$9,Skew!$A$9,IF($J63&gt;Skew!$C$10,Skew!$A$10,IF($J63&gt;Skew!$C$11,Skew!$A$11,IF($J63&gt;Skew!$C$12,Skew!$A$12,IF($J63&gt;Skew!$C$13,Skew!$A$13,IF($J63&gt;Skew!$C$14,Skew!$A$14,Skew!$A$15)
)))))))))))))))</f>
        <v/>
      </c>
      <c r="M63" s="24" t="str">
        <f>IF(J63="","",MATCH(L63,Skew!$A$1:$A$15,0))</f>
        <v/>
      </c>
      <c r="N63" s="24" t="str">
        <f t="shared" si="0"/>
        <v/>
      </c>
      <c r="O63" s="26"/>
      <c r="P63" s="24" t="str">
        <f>IF(OR(J63="",O63=""),"",MATCH(O63,Confidence!$A$1:$A$10,0))</f>
        <v/>
      </c>
      <c r="Q63" s="27" t="str">
        <f t="shared" si="1"/>
        <v/>
      </c>
      <c r="R63" s="27" t="str">
        <f t="shared" si="2"/>
        <v/>
      </c>
      <c r="S63" s="24"/>
      <c r="T63" s="111" t="str">
        <f t="shared" si="3"/>
        <v/>
      </c>
      <c r="U63" s="111" t="str">
        <f t="shared" si="4"/>
        <v/>
      </c>
      <c r="V63" s="39" t="str">
        <f t="shared" si="5"/>
        <v/>
      </c>
      <c r="W63" s="124"/>
      <c r="X63" s="218" t="str">
        <f>IF(AND(D63&gt;0,E63&gt;0,F63&gt;0,Q63&gt;0,R63&gt;0,W63&gt;0,NOT(O63="")),ABS(VLOOKUP($W$1,VLookups!$A$28:$B$29,2,FALSE)-_xlfn.BETA.DIST(W63,IF(K63="L",R63,Q63),IF(K63="L",Q63,R63),TRUE,D63,F63)),"")</f>
        <v/>
      </c>
      <c r="Y63" s="121" t="str">
        <f>IF(OR($Q63="",$R63=""),"",_xlfn.BETA.INV(ABS(VLOOKUP($W$1,VLookups!$A$28:$B$29,2,FALSE)-Y$3),IF($K63="L",$R63,$Q63),IF($K63="L",$Q63,$R63),$D63,$F63))</f>
        <v/>
      </c>
      <c r="Z63" s="122" t="str">
        <f>IF(OR($Q63="",$R63=""),"",_xlfn.BETA.INV(ABS(VLOOKUP($W$1,VLookups!$A$28:$B$29,2,FALSE)-Z$3),IF($K63="L",$R63,$Q63),IF($K63="L",$Q63,$R63),$D63,$F63))</f>
        <v/>
      </c>
      <c r="AA63" s="121" t="str">
        <f>IF(OR($Q63="",$R63=""),"",_xlfn.BETA.INV(ABS(VLOOKUP($W$1,VLookups!$A$28:$B$29,2,FALSE)-AA$3),IF($K63="L",$R63,$Q63),IF($K63="L",$Q63,$R63),$D63,$F63))</f>
        <v/>
      </c>
      <c r="AB63" s="122" t="str">
        <f>IF(OR($Q63="",$R63=""),"",_xlfn.BETA.INV(ABS(VLOOKUP($W$1,VLookups!$A$28:$B$29,2,FALSE)-AB$3),IF($K63="L",$R63,$Q63),IF($K63="L",$Q63,$R63),$D63,$F63))</f>
        <v/>
      </c>
      <c r="AC63" s="121" t="str">
        <f>IF(OR($Q63="",$R63=""),"",_xlfn.BETA.INV(ABS(VLOOKUP($W$1,VLookups!$A$28:$B$29,2,FALSE)-AC$3),IF($K63="L",$R63,$Q63),IF($K63="L",$Q63,$R63),$D63,$F63))</f>
        <v/>
      </c>
      <c r="AD63" s="122" t="str">
        <f>IF(OR($Q63="",$R63=""),"",_xlfn.BETA.INV(ABS(VLOOKUP($W$1,VLookups!$A$28:$B$29,2,FALSE)-AD$3),IF($K63="L",$R63,$Q63),IF($K63="L",$Q63,$R63),$D63,$F63))</f>
        <v/>
      </c>
      <c r="AE63" s="121" t="str">
        <f>IF(OR($Q63="",$R63=""),"",_xlfn.BETA.INV(ABS(VLOOKUP($W$1,VLookups!$A$28:$B$29,2,FALSE)-AE$3),IF($K63="L",$R63,$Q63),IF($K63="L",$Q63,$R63),$D63,$F63))</f>
        <v/>
      </c>
      <c r="AF63" s="122" t="str">
        <f>IF(OR($Q63="",$R63=""),"",_xlfn.BETA.INV(ABS(VLOOKUP($W$1,VLookups!$A$28:$B$29,2,FALSE)-AF$3),IF($K63="L",$R63,$Q63),IF($K63="L",$Q63,$R63),$D63,$F63))</f>
        <v/>
      </c>
      <c r="AG63" s="121" t="str">
        <f>IF(OR($Q63="",$R63=""),"",_xlfn.BETA.INV(ABS(VLOOKUP($W$1,VLookups!$A$28:$B$29,2,FALSE)-AG$3),IF($K63="L",$R63,$Q63),IF($K63="L",$Q63,$R63),$D63,$F63))</f>
        <v/>
      </c>
      <c r="AH63" s="122" t="str">
        <f>IF(OR($Q63="",$R63=""),"",_xlfn.BETA.INV(ABS(VLOOKUP($W$1,VLookups!$A$28:$B$29,2,FALSE)-AH$3),IF($K63="L",$R63,$Q63),IF($K63="L",$Q63,$R63),$D63,$F63))</f>
        <v/>
      </c>
      <c r="AI63" s="121" t="str">
        <f>IF(OR($Q63="",$R63=""),"",_xlfn.BETA.INV(ABS(VLOOKUP($W$1,VLookups!$A$28:$B$29,2,FALSE)-AI$3),IF($K63="L",$R63,$Q63),IF($K63="L",$Q63,$R63),$D63,$F63))</f>
        <v/>
      </c>
      <c r="AJ63" s="122" t="str">
        <f>IF(OR($Q63="",$R63=""),"",_xlfn.BETA.INV(ABS(VLOOKUP($W$1,VLookups!$A$28:$B$29,2,FALSE)-AJ$3),IF($K63="L",$R63,$Q63),IF($K63="L",$Q63,$R63),$D63,$F63))</f>
        <v/>
      </c>
      <c r="AK63" s="17"/>
      <c r="AL63" s="208" t="str">
        <f t="shared" si="15"/>
        <v/>
      </c>
      <c r="AM63" s="206" t="str">
        <f t="shared" si="16"/>
        <v/>
      </c>
      <c r="AN63" s="190" t="str">
        <f t="shared" ref="AN63:CY63" si="235">IF(ISNONTEXT($AL63),AM63+$AL63,"")</f>
        <v/>
      </c>
      <c r="AO63" s="190" t="str">
        <f t="shared" si="235"/>
        <v/>
      </c>
      <c r="AP63" s="190" t="str">
        <f t="shared" si="235"/>
        <v/>
      </c>
      <c r="AQ63" s="190" t="str">
        <f t="shared" si="235"/>
        <v/>
      </c>
      <c r="AR63" s="190" t="str">
        <f t="shared" si="235"/>
        <v/>
      </c>
      <c r="AS63" s="190" t="str">
        <f t="shared" si="235"/>
        <v/>
      </c>
      <c r="AT63" s="190" t="str">
        <f t="shared" si="235"/>
        <v/>
      </c>
      <c r="AU63" s="190" t="str">
        <f t="shared" si="235"/>
        <v/>
      </c>
      <c r="AV63" s="190" t="str">
        <f t="shared" si="235"/>
        <v/>
      </c>
      <c r="AW63" s="190" t="str">
        <f t="shared" si="235"/>
        <v/>
      </c>
      <c r="AX63" s="190" t="str">
        <f t="shared" si="235"/>
        <v/>
      </c>
      <c r="AY63" s="190" t="str">
        <f t="shared" si="235"/>
        <v/>
      </c>
      <c r="AZ63" s="190" t="str">
        <f t="shared" si="235"/>
        <v/>
      </c>
      <c r="BA63" s="190" t="str">
        <f t="shared" si="235"/>
        <v/>
      </c>
      <c r="BB63" s="190" t="str">
        <f t="shared" si="235"/>
        <v/>
      </c>
      <c r="BC63" s="190" t="str">
        <f t="shared" si="235"/>
        <v/>
      </c>
      <c r="BD63" s="190" t="str">
        <f t="shared" si="235"/>
        <v/>
      </c>
      <c r="BE63" s="190" t="str">
        <f t="shared" si="235"/>
        <v/>
      </c>
      <c r="BF63" s="190" t="str">
        <f t="shared" si="235"/>
        <v/>
      </c>
      <c r="BG63" s="190" t="str">
        <f t="shared" si="235"/>
        <v/>
      </c>
      <c r="BH63" s="190" t="str">
        <f t="shared" si="235"/>
        <v/>
      </c>
      <c r="BI63" s="190" t="str">
        <f t="shared" si="235"/>
        <v/>
      </c>
      <c r="BJ63" s="190" t="str">
        <f t="shared" si="235"/>
        <v/>
      </c>
      <c r="BK63" s="190" t="str">
        <f t="shared" si="235"/>
        <v/>
      </c>
      <c r="BL63" s="190" t="str">
        <f t="shared" si="235"/>
        <v/>
      </c>
      <c r="BM63" s="190" t="str">
        <f t="shared" si="235"/>
        <v/>
      </c>
      <c r="BN63" s="190" t="str">
        <f t="shared" si="235"/>
        <v/>
      </c>
      <c r="BO63" s="190" t="str">
        <f t="shared" si="235"/>
        <v/>
      </c>
      <c r="BP63" s="190" t="str">
        <f t="shared" si="235"/>
        <v/>
      </c>
      <c r="BQ63" s="190" t="str">
        <f t="shared" si="235"/>
        <v/>
      </c>
      <c r="BR63" s="190" t="str">
        <f t="shared" si="235"/>
        <v/>
      </c>
      <c r="BS63" s="190" t="str">
        <f t="shared" si="235"/>
        <v/>
      </c>
      <c r="BT63" s="190" t="str">
        <f t="shared" si="235"/>
        <v/>
      </c>
      <c r="BU63" s="190" t="str">
        <f t="shared" si="235"/>
        <v/>
      </c>
      <c r="BV63" s="190" t="str">
        <f t="shared" si="235"/>
        <v/>
      </c>
      <c r="BW63" s="190" t="str">
        <f t="shared" si="235"/>
        <v/>
      </c>
      <c r="BX63" s="190" t="str">
        <f t="shared" si="235"/>
        <v/>
      </c>
      <c r="BY63" s="190" t="str">
        <f t="shared" si="235"/>
        <v/>
      </c>
      <c r="BZ63" s="190" t="str">
        <f t="shared" si="235"/>
        <v/>
      </c>
      <c r="CA63" s="190" t="str">
        <f t="shared" si="235"/>
        <v/>
      </c>
      <c r="CB63" s="190" t="str">
        <f t="shared" si="235"/>
        <v/>
      </c>
      <c r="CC63" s="190" t="str">
        <f t="shared" si="235"/>
        <v/>
      </c>
      <c r="CD63" s="190" t="str">
        <f t="shared" si="235"/>
        <v/>
      </c>
      <c r="CE63" s="190" t="str">
        <f t="shared" si="235"/>
        <v/>
      </c>
      <c r="CF63" s="190" t="str">
        <f t="shared" si="235"/>
        <v/>
      </c>
      <c r="CG63" s="190" t="str">
        <f t="shared" si="235"/>
        <v/>
      </c>
      <c r="CH63" s="190" t="str">
        <f t="shared" si="235"/>
        <v/>
      </c>
      <c r="CI63" s="190" t="str">
        <f t="shared" si="235"/>
        <v/>
      </c>
      <c r="CJ63" s="190" t="str">
        <f t="shared" si="235"/>
        <v/>
      </c>
      <c r="CK63" s="190" t="str">
        <f t="shared" si="235"/>
        <v/>
      </c>
      <c r="CL63" s="190" t="str">
        <f t="shared" si="235"/>
        <v/>
      </c>
      <c r="CM63" s="190" t="str">
        <f t="shared" si="235"/>
        <v/>
      </c>
      <c r="CN63" s="190" t="str">
        <f t="shared" si="235"/>
        <v/>
      </c>
      <c r="CO63" s="190" t="str">
        <f t="shared" si="235"/>
        <v/>
      </c>
      <c r="CP63" s="190" t="str">
        <f t="shared" si="235"/>
        <v/>
      </c>
      <c r="CQ63" s="190" t="str">
        <f t="shared" si="235"/>
        <v/>
      </c>
      <c r="CR63" s="190" t="str">
        <f t="shared" si="235"/>
        <v/>
      </c>
      <c r="CS63" s="190" t="str">
        <f t="shared" si="235"/>
        <v/>
      </c>
      <c r="CT63" s="190" t="str">
        <f t="shared" si="235"/>
        <v/>
      </c>
      <c r="CU63" s="190" t="str">
        <f t="shared" si="235"/>
        <v/>
      </c>
      <c r="CV63" s="190" t="str">
        <f t="shared" si="235"/>
        <v/>
      </c>
      <c r="CW63" s="190" t="str">
        <f t="shared" si="235"/>
        <v/>
      </c>
      <c r="CX63" s="190" t="str">
        <f t="shared" si="235"/>
        <v/>
      </c>
      <c r="CY63" s="190" t="str">
        <f t="shared" si="235"/>
        <v/>
      </c>
      <c r="CZ63" s="190" t="str">
        <f t="shared" ref="CZ63:EH63" si="236">IF(ISNONTEXT($AL63),CY63+$AL63,"")</f>
        <v/>
      </c>
      <c r="DA63" s="190" t="str">
        <f t="shared" si="236"/>
        <v/>
      </c>
      <c r="DB63" s="190" t="str">
        <f t="shared" si="236"/>
        <v/>
      </c>
      <c r="DC63" s="190" t="str">
        <f t="shared" si="236"/>
        <v/>
      </c>
      <c r="DD63" s="190" t="str">
        <f t="shared" si="236"/>
        <v/>
      </c>
      <c r="DE63" s="190" t="str">
        <f t="shared" si="236"/>
        <v/>
      </c>
      <c r="DF63" s="190" t="str">
        <f t="shared" si="236"/>
        <v/>
      </c>
      <c r="DG63" s="190" t="str">
        <f t="shared" si="236"/>
        <v/>
      </c>
      <c r="DH63" s="190" t="str">
        <f t="shared" si="236"/>
        <v/>
      </c>
      <c r="DI63" s="190" t="str">
        <f t="shared" si="236"/>
        <v/>
      </c>
      <c r="DJ63" s="190" t="str">
        <f t="shared" si="236"/>
        <v/>
      </c>
      <c r="DK63" s="190" t="str">
        <f t="shared" si="236"/>
        <v/>
      </c>
      <c r="DL63" s="190" t="str">
        <f t="shared" si="236"/>
        <v/>
      </c>
      <c r="DM63" s="190" t="str">
        <f t="shared" si="236"/>
        <v/>
      </c>
      <c r="DN63" s="190" t="str">
        <f t="shared" si="236"/>
        <v/>
      </c>
      <c r="DO63" s="190" t="str">
        <f t="shared" si="236"/>
        <v/>
      </c>
      <c r="DP63" s="190" t="str">
        <f t="shared" si="236"/>
        <v/>
      </c>
      <c r="DQ63" s="190" t="str">
        <f t="shared" si="236"/>
        <v/>
      </c>
      <c r="DR63" s="190" t="str">
        <f t="shared" si="236"/>
        <v/>
      </c>
      <c r="DS63" s="190" t="str">
        <f t="shared" si="236"/>
        <v/>
      </c>
      <c r="DT63" s="190" t="str">
        <f t="shared" si="236"/>
        <v/>
      </c>
      <c r="DU63" s="190" t="str">
        <f t="shared" si="236"/>
        <v/>
      </c>
      <c r="DV63" s="190" t="str">
        <f t="shared" si="236"/>
        <v/>
      </c>
      <c r="DW63" s="190" t="str">
        <f t="shared" si="236"/>
        <v/>
      </c>
      <c r="DX63" s="190" t="str">
        <f t="shared" si="236"/>
        <v/>
      </c>
      <c r="DY63" s="190" t="str">
        <f t="shared" si="236"/>
        <v/>
      </c>
      <c r="DZ63" s="190" t="str">
        <f t="shared" si="236"/>
        <v/>
      </c>
      <c r="EA63" s="190" t="str">
        <f t="shared" si="236"/>
        <v/>
      </c>
      <c r="EB63" s="190" t="str">
        <f t="shared" si="236"/>
        <v/>
      </c>
      <c r="EC63" s="190" t="str">
        <f t="shared" si="236"/>
        <v/>
      </c>
      <c r="ED63" s="190" t="str">
        <f t="shared" si="236"/>
        <v/>
      </c>
      <c r="EE63" s="190" t="str">
        <f t="shared" si="236"/>
        <v/>
      </c>
      <c r="EF63" s="190" t="str">
        <f t="shared" si="236"/>
        <v/>
      </c>
      <c r="EG63" s="190" t="str">
        <f t="shared" si="236"/>
        <v/>
      </c>
      <c r="EH63" s="190" t="str">
        <f t="shared" si="236"/>
        <v/>
      </c>
      <c r="EI63" s="206" t="str">
        <f t="shared" si="19"/>
        <v/>
      </c>
      <c r="EJ63" s="207" t="e">
        <f t="shared" si="20"/>
        <v>#N/A</v>
      </c>
      <c r="EK63" s="207" t="e">
        <f t="shared" si="21"/>
        <v>#N/A</v>
      </c>
      <c r="EL63" s="207" t="e">
        <f t="shared" si="22"/>
        <v>#N/A</v>
      </c>
      <c r="EM63" s="207" t="e">
        <f t="shared" si="23"/>
        <v>#N/A</v>
      </c>
      <c r="EN63" s="207" t="e">
        <f t="shared" si="24"/>
        <v>#N/A</v>
      </c>
      <c r="EO63" s="207" t="e">
        <f t="shared" si="25"/>
        <v>#N/A</v>
      </c>
      <c r="EP63" s="207" t="e">
        <f t="shared" si="26"/>
        <v>#N/A</v>
      </c>
      <c r="EQ63" s="207" t="e">
        <f t="shared" si="27"/>
        <v>#N/A</v>
      </c>
      <c r="ER63" s="207" t="e">
        <f t="shared" si="28"/>
        <v>#N/A</v>
      </c>
      <c r="ES63" s="207" t="e">
        <f t="shared" si="29"/>
        <v>#N/A</v>
      </c>
      <c r="ET63" s="207" t="e">
        <f t="shared" si="30"/>
        <v>#N/A</v>
      </c>
      <c r="EU63" s="207" t="e">
        <f t="shared" si="31"/>
        <v>#N/A</v>
      </c>
      <c r="EV63" s="207" t="e">
        <f t="shared" si="32"/>
        <v>#N/A</v>
      </c>
      <c r="EW63" s="207" t="e">
        <f t="shared" si="33"/>
        <v>#N/A</v>
      </c>
      <c r="EX63" s="207" t="e">
        <f t="shared" si="34"/>
        <v>#N/A</v>
      </c>
      <c r="EY63" s="207" t="e">
        <f t="shared" si="35"/>
        <v>#N/A</v>
      </c>
      <c r="EZ63" s="207" t="e">
        <f t="shared" si="36"/>
        <v>#N/A</v>
      </c>
      <c r="FA63" s="207" t="e">
        <f t="shared" si="37"/>
        <v>#N/A</v>
      </c>
      <c r="FB63" s="207" t="e">
        <f t="shared" si="38"/>
        <v>#N/A</v>
      </c>
      <c r="FC63" s="207" t="e">
        <f t="shared" si="39"/>
        <v>#N/A</v>
      </c>
      <c r="FD63" s="207" t="e">
        <f t="shared" si="40"/>
        <v>#N/A</v>
      </c>
      <c r="FE63" s="207" t="e">
        <f t="shared" si="41"/>
        <v>#N/A</v>
      </c>
      <c r="FF63" s="207" t="e">
        <f t="shared" si="42"/>
        <v>#N/A</v>
      </c>
      <c r="FG63" s="207" t="e">
        <f t="shared" si="43"/>
        <v>#N/A</v>
      </c>
      <c r="FH63" s="207" t="e">
        <f t="shared" si="44"/>
        <v>#N/A</v>
      </c>
      <c r="FI63" s="207" t="e">
        <f t="shared" si="45"/>
        <v>#N/A</v>
      </c>
      <c r="FJ63" s="207" t="e">
        <f t="shared" si="46"/>
        <v>#N/A</v>
      </c>
      <c r="FK63" s="207" t="e">
        <f t="shared" si="47"/>
        <v>#N/A</v>
      </c>
      <c r="FL63" s="207" t="e">
        <f t="shared" si="48"/>
        <v>#N/A</v>
      </c>
      <c r="FM63" s="207" t="e">
        <f t="shared" si="49"/>
        <v>#N/A</v>
      </c>
      <c r="FN63" s="207" t="e">
        <f t="shared" si="50"/>
        <v>#N/A</v>
      </c>
      <c r="FO63" s="207" t="e">
        <f t="shared" si="51"/>
        <v>#N/A</v>
      </c>
      <c r="FP63" s="207" t="e">
        <f t="shared" si="52"/>
        <v>#N/A</v>
      </c>
      <c r="FQ63" s="207" t="e">
        <f t="shared" si="53"/>
        <v>#N/A</v>
      </c>
      <c r="FR63" s="207" t="e">
        <f t="shared" si="54"/>
        <v>#N/A</v>
      </c>
      <c r="FS63" s="207" t="e">
        <f t="shared" si="55"/>
        <v>#N/A</v>
      </c>
      <c r="FT63" s="207" t="e">
        <f t="shared" si="56"/>
        <v>#N/A</v>
      </c>
      <c r="FU63" s="207" t="e">
        <f t="shared" si="57"/>
        <v>#N/A</v>
      </c>
      <c r="FV63" s="207" t="e">
        <f t="shared" si="58"/>
        <v>#N/A</v>
      </c>
      <c r="FW63" s="207" t="e">
        <f t="shared" si="59"/>
        <v>#N/A</v>
      </c>
      <c r="FX63" s="207" t="e">
        <f t="shared" si="60"/>
        <v>#N/A</v>
      </c>
      <c r="FY63" s="207" t="e">
        <f t="shared" si="61"/>
        <v>#N/A</v>
      </c>
      <c r="FZ63" s="207" t="e">
        <f t="shared" si="62"/>
        <v>#N/A</v>
      </c>
      <c r="GA63" s="207" t="e">
        <f t="shared" si="63"/>
        <v>#N/A</v>
      </c>
      <c r="GB63" s="207" t="e">
        <f t="shared" si="64"/>
        <v>#N/A</v>
      </c>
      <c r="GC63" s="207" t="e">
        <f t="shared" si="65"/>
        <v>#N/A</v>
      </c>
      <c r="GD63" s="207" t="e">
        <f t="shared" si="66"/>
        <v>#N/A</v>
      </c>
      <c r="GE63" s="207" t="e">
        <f t="shared" si="67"/>
        <v>#N/A</v>
      </c>
      <c r="GF63" s="207" t="e">
        <f t="shared" si="68"/>
        <v>#N/A</v>
      </c>
      <c r="GG63" s="207" t="e">
        <f t="shared" si="69"/>
        <v>#N/A</v>
      </c>
      <c r="GH63" s="207" t="e">
        <f t="shared" si="70"/>
        <v>#N/A</v>
      </c>
      <c r="GI63" s="207" t="e">
        <f t="shared" si="71"/>
        <v>#N/A</v>
      </c>
      <c r="GJ63" s="207" t="e">
        <f t="shared" si="72"/>
        <v>#N/A</v>
      </c>
      <c r="GK63" s="207" t="e">
        <f t="shared" si="73"/>
        <v>#N/A</v>
      </c>
      <c r="GL63" s="207" t="e">
        <f t="shared" si="74"/>
        <v>#N/A</v>
      </c>
      <c r="GM63" s="207" t="e">
        <f t="shared" si="75"/>
        <v>#N/A</v>
      </c>
      <c r="GN63" s="207" t="e">
        <f t="shared" si="76"/>
        <v>#N/A</v>
      </c>
      <c r="GO63" s="207" t="e">
        <f t="shared" si="77"/>
        <v>#N/A</v>
      </c>
      <c r="GP63" s="207" t="e">
        <f t="shared" si="78"/>
        <v>#N/A</v>
      </c>
      <c r="GQ63" s="207" t="e">
        <f t="shared" si="79"/>
        <v>#N/A</v>
      </c>
      <c r="GR63" s="207" t="e">
        <f t="shared" si="80"/>
        <v>#N/A</v>
      </c>
      <c r="GS63" s="207" t="e">
        <f t="shared" si="81"/>
        <v>#N/A</v>
      </c>
      <c r="GT63" s="207" t="e">
        <f t="shared" si="82"/>
        <v>#N/A</v>
      </c>
      <c r="GU63" s="207" t="e">
        <f t="shared" si="83"/>
        <v>#N/A</v>
      </c>
      <c r="GV63" s="207" t="e">
        <f t="shared" si="84"/>
        <v>#N/A</v>
      </c>
      <c r="GW63" s="207" t="e">
        <f t="shared" si="85"/>
        <v>#N/A</v>
      </c>
      <c r="GX63" s="207" t="e">
        <f t="shared" si="86"/>
        <v>#N/A</v>
      </c>
      <c r="GY63" s="207" t="e">
        <f t="shared" si="87"/>
        <v>#N/A</v>
      </c>
      <c r="GZ63" s="207" t="e">
        <f t="shared" si="88"/>
        <v>#N/A</v>
      </c>
      <c r="HA63" s="207" t="e">
        <f t="shared" si="89"/>
        <v>#N/A</v>
      </c>
      <c r="HB63" s="207" t="e">
        <f t="shared" si="90"/>
        <v>#N/A</v>
      </c>
      <c r="HC63" s="207" t="e">
        <f t="shared" si="91"/>
        <v>#N/A</v>
      </c>
      <c r="HD63" s="207" t="e">
        <f t="shared" si="92"/>
        <v>#N/A</v>
      </c>
      <c r="HE63" s="207" t="e">
        <f t="shared" si="93"/>
        <v>#N/A</v>
      </c>
      <c r="HF63" s="207" t="e">
        <f t="shared" si="94"/>
        <v>#N/A</v>
      </c>
      <c r="HG63" s="207" t="e">
        <f t="shared" si="95"/>
        <v>#N/A</v>
      </c>
      <c r="HH63" s="207" t="e">
        <f t="shared" si="96"/>
        <v>#N/A</v>
      </c>
      <c r="HI63" s="207" t="e">
        <f t="shared" si="97"/>
        <v>#N/A</v>
      </c>
      <c r="HJ63" s="207" t="e">
        <f t="shared" si="98"/>
        <v>#N/A</v>
      </c>
      <c r="HK63" s="207" t="e">
        <f t="shared" si="99"/>
        <v>#N/A</v>
      </c>
      <c r="HL63" s="207" t="e">
        <f t="shared" si="100"/>
        <v>#N/A</v>
      </c>
      <c r="HM63" s="207" t="e">
        <f t="shared" si="101"/>
        <v>#N/A</v>
      </c>
      <c r="HN63" s="207" t="e">
        <f t="shared" si="102"/>
        <v>#N/A</v>
      </c>
      <c r="HO63" s="207" t="e">
        <f t="shared" si="103"/>
        <v>#N/A</v>
      </c>
      <c r="HP63" s="207" t="e">
        <f t="shared" si="104"/>
        <v>#N/A</v>
      </c>
      <c r="HQ63" s="207" t="e">
        <f t="shared" si="105"/>
        <v>#N/A</v>
      </c>
      <c r="HR63" s="207" t="e">
        <f t="shared" si="106"/>
        <v>#N/A</v>
      </c>
      <c r="HS63" s="207" t="e">
        <f t="shared" si="107"/>
        <v>#N/A</v>
      </c>
      <c r="HT63" s="207" t="e">
        <f t="shared" si="108"/>
        <v>#N/A</v>
      </c>
      <c r="HU63" s="207" t="e">
        <f t="shared" si="109"/>
        <v>#N/A</v>
      </c>
      <c r="HV63" s="207" t="e">
        <f t="shared" si="110"/>
        <v>#N/A</v>
      </c>
      <c r="HW63" s="207" t="e">
        <f t="shared" si="111"/>
        <v>#N/A</v>
      </c>
      <c r="HX63" s="207" t="e">
        <f t="shared" si="112"/>
        <v>#N/A</v>
      </c>
      <c r="HY63" s="207" t="e">
        <f t="shared" si="113"/>
        <v>#N/A</v>
      </c>
      <c r="HZ63" s="207" t="e">
        <f t="shared" si="114"/>
        <v>#N/A</v>
      </c>
      <c r="IA63" s="207" t="e">
        <f t="shared" si="115"/>
        <v>#N/A</v>
      </c>
      <c r="IB63" s="207" t="e">
        <f t="shared" si="116"/>
        <v>#N/A</v>
      </c>
      <c r="IC63" s="207" t="e">
        <f t="shared" si="117"/>
        <v>#N/A</v>
      </c>
      <c r="ID63" s="207" t="e">
        <f t="shared" si="118"/>
        <v>#N/A</v>
      </c>
      <c r="IE63" s="207" t="e">
        <f t="shared" si="119"/>
        <v>#N/A</v>
      </c>
      <c r="IF63" s="207" t="e">
        <f t="shared" si="120"/>
        <v>#N/A</v>
      </c>
    </row>
    <row r="64" spans="1:240" hidden="1" x14ac:dyDescent="0.25">
      <c r="A64" s="22">
        <v>61</v>
      </c>
      <c r="B64" s="144"/>
      <c r="C64" s="135"/>
      <c r="D64" s="110" t="str">
        <f t="shared" si="10"/>
        <v/>
      </c>
      <c r="E64" s="124"/>
      <c r="F64" s="110" t="str">
        <f t="shared" si="11"/>
        <v/>
      </c>
      <c r="G64" s="135"/>
      <c r="H64" s="145"/>
      <c r="I64" s="119" t="str">
        <f t="shared" si="12"/>
        <v/>
      </c>
      <c r="J64" s="23" t="str">
        <f t="shared" si="13"/>
        <v/>
      </c>
      <c r="K64" s="24" t="str">
        <f t="shared" si="14"/>
        <v/>
      </c>
      <c r="L64" s="25" t="str">
        <f>IF(J64="","",IF(OR($J64&lt;Skew!$B$1,$J64=Skew!$B$1),IF($J64&gt;Skew!$C$1,Skew!$A$1,IF($J64&gt;Skew!$C$2,Skew!$A$2,IF($J64&gt;Skew!$C$3,Skew!$A$3,IF($J64&gt;Skew!$C$4,Skew!$A$4,IF($J64&gt;Skew!$C$5,Skew!$A$5,IF($J64&gt;Skew!$C$6,Skew!$A$6,IF($J64&gt;Skew!$C$7,Skew!$A$7,IF($J64&gt;Skew!$C$8,Skew!$A$8,IF($J64&gt;Skew!$C$9,Skew!$A$9,IF($J64&gt;Skew!$C$10,Skew!$A$10,IF($J64&gt;Skew!$C$11,Skew!$A$11,IF($J64&gt;Skew!$C$12,Skew!$A$12,IF($J64&gt;Skew!$C$13,Skew!$A$13,IF($J64&gt;Skew!$C$14,Skew!$A$14,Skew!$A$15)
)))))))))))))))</f>
        <v/>
      </c>
      <c r="M64" s="24" t="str">
        <f>IF(J64="","",MATCH(L64,Skew!$A$1:$A$15,0))</f>
        <v/>
      </c>
      <c r="N64" s="24" t="str">
        <f t="shared" si="0"/>
        <v/>
      </c>
      <c r="O64" s="26"/>
      <c r="P64" s="24" t="str">
        <f>IF(OR(J64="",O64=""),"",MATCH(O64,Confidence!$A$1:$A$10,0))</f>
        <v/>
      </c>
      <c r="Q64" s="27" t="str">
        <f t="shared" si="1"/>
        <v/>
      </c>
      <c r="R64" s="27" t="str">
        <f t="shared" si="2"/>
        <v/>
      </c>
      <c r="S64" s="24"/>
      <c r="T64" s="111" t="str">
        <f t="shared" si="3"/>
        <v/>
      </c>
      <c r="U64" s="111" t="str">
        <f t="shared" si="4"/>
        <v/>
      </c>
      <c r="V64" s="39" t="str">
        <f t="shared" si="5"/>
        <v/>
      </c>
      <c r="W64" s="124"/>
      <c r="X64" s="218" t="str">
        <f>IF(AND(D64&gt;0,E64&gt;0,F64&gt;0,Q64&gt;0,R64&gt;0,W64&gt;0,NOT(O64="")),ABS(VLOOKUP($W$1,VLookups!$A$28:$B$29,2,FALSE)-_xlfn.BETA.DIST(W64,IF(K64="L",R64,Q64),IF(K64="L",Q64,R64),TRUE,D64,F64)),"")</f>
        <v/>
      </c>
      <c r="Y64" s="121" t="str">
        <f>IF(OR($Q64="",$R64=""),"",_xlfn.BETA.INV(ABS(VLOOKUP($W$1,VLookups!$A$28:$B$29,2,FALSE)-Y$3),IF($K64="L",$R64,$Q64),IF($K64="L",$Q64,$R64),$D64,$F64))</f>
        <v/>
      </c>
      <c r="Z64" s="122" t="str">
        <f>IF(OR($Q64="",$R64=""),"",_xlfn.BETA.INV(ABS(VLOOKUP($W$1,VLookups!$A$28:$B$29,2,FALSE)-Z$3),IF($K64="L",$R64,$Q64),IF($K64="L",$Q64,$R64),$D64,$F64))</f>
        <v/>
      </c>
      <c r="AA64" s="121" t="str">
        <f>IF(OR($Q64="",$R64=""),"",_xlfn.BETA.INV(ABS(VLOOKUP($W$1,VLookups!$A$28:$B$29,2,FALSE)-AA$3),IF($K64="L",$R64,$Q64),IF($K64="L",$Q64,$R64),$D64,$F64))</f>
        <v/>
      </c>
      <c r="AB64" s="122" t="str">
        <f>IF(OR($Q64="",$R64=""),"",_xlfn.BETA.INV(ABS(VLOOKUP($W$1,VLookups!$A$28:$B$29,2,FALSE)-AB$3),IF($K64="L",$R64,$Q64),IF($K64="L",$Q64,$R64),$D64,$F64))</f>
        <v/>
      </c>
      <c r="AC64" s="121" t="str">
        <f>IF(OR($Q64="",$R64=""),"",_xlfn.BETA.INV(ABS(VLOOKUP($W$1,VLookups!$A$28:$B$29,2,FALSE)-AC$3),IF($K64="L",$R64,$Q64),IF($K64="L",$Q64,$R64),$D64,$F64))</f>
        <v/>
      </c>
      <c r="AD64" s="122" t="str">
        <f>IF(OR($Q64="",$R64=""),"",_xlfn.BETA.INV(ABS(VLOOKUP($W$1,VLookups!$A$28:$B$29,2,FALSE)-AD$3),IF($K64="L",$R64,$Q64),IF($K64="L",$Q64,$R64),$D64,$F64))</f>
        <v/>
      </c>
      <c r="AE64" s="121" t="str">
        <f>IF(OR($Q64="",$R64=""),"",_xlfn.BETA.INV(ABS(VLOOKUP($W$1,VLookups!$A$28:$B$29,2,FALSE)-AE$3),IF($K64="L",$R64,$Q64),IF($K64="L",$Q64,$R64),$D64,$F64))</f>
        <v/>
      </c>
      <c r="AF64" s="122" t="str">
        <f>IF(OR($Q64="",$R64=""),"",_xlfn.BETA.INV(ABS(VLOOKUP($W$1,VLookups!$A$28:$B$29,2,FALSE)-AF$3),IF($K64="L",$R64,$Q64),IF($K64="L",$Q64,$R64),$D64,$F64))</f>
        <v/>
      </c>
      <c r="AG64" s="121" t="str">
        <f>IF(OR($Q64="",$R64=""),"",_xlfn.BETA.INV(ABS(VLOOKUP($W$1,VLookups!$A$28:$B$29,2,FALSE)-AG$3),IF($K64="L",$R64,$Q64),IF($K64="L",$Q64,$R64),$D64,$F64))</f>
        <v/>
      </c>
      <c r="AH64" s="122" t="str">
        <f>IF(OR($Q64="",$R64=""),"",_xlfn.BETA.INV(ABS(VLOOKUP($W$1,VLookups!$A$28:$B$29,2,FALSE)-AH$3),IF($K64="L",$R64,$Q64),IF($K64="L",$Q64,$R64),$D64,$F64))</f>
        <v/>
      </c>
      <c r="AI64" s="121" t="str">
        <f>IF(OR($Q64="",$R64=""),"",_xlfn.BETA.INV(ABS(VLOOKUP($W$1,VLookups!$A$28:$B$29,2,FALSE)-AI$3),IF($K64="L",$R64,$Q64),IF($K64="L",$Q64,$R64),$D64,$F64))</f>
        <v/>
      </c>
      <c r="AJ64" s="122" t="str">
        <f>IF(OR($Q64="",$R64=""),"",_xlfn.BETA.INV(ABS(VLOOKUP($W$1,VLookups!$A$28:$B$29,2,FALSE)-AJ$3),IF($K64="L",$R64,$Q64),IF($K64="L",$Q64,$R64),$D64,$F64))</f>
        <v/>
      </c>
      <c r="AK64" s="17"/>
      <c r="AL64" s="208" t="str">
        <f t="shared" si="15"/>
        <v/>
      </c>
      <c r="AM64" s="206" t="str">
        <f t="shared" si="16"/>
        <v/>
      </c>
      <c r="AN64" s="190" t="str">
        <f t="shared" ref="AN64:CY64" si="237">IF(ISNONTEXT($AL64),AM64+$AL64,"")</f>
        <v/>
      </c>
      <c r="AO64" s="190" t="str">
        <f t="shared" si="237"/>
        <v/>
      </c>
      <c r="AP64" s="190" t="str">
        <f t="shared" si="237"/>
        <v/>
      </c>
      <c r="AQ64" s="190" t="str">
        <f t="shared" si="237"/>
        <v/>
      </c>
      <c r="AR64" s="190" t="str">
        <f t="shared" si="237"/>
        <v/>
      </c>
      <c r="AS64" s="190" t="str">
        <f t="shared" si="237"/>
        <v/>
      </c>
      <c r="AT64" s="190" t="str">
        <f t="shared" si="237"/>
        <v/>
      </c>
      <c r="AU64" s="190" t="str">
        <f t="shared" si="237"/>
        <v/>
      </c>
      <c r="AV64" s="190" t="str">
        <f t="shared" si="237"/>
        <v/>
      </c>
      <c r="AW64" s="190" t="str">
        <f t="shared" si="237"/>
        <v/>
      </c>
      <c r="AX64" s="190" t="str">
        <f t="shared" si="237"/>
        <v/>
      </c>
      <c r="AY64" s="190" t="str">
        <f t="shared" si="237"/>
        <v/>
      </c>
      <c r="AZ64" s="190" t="str">
        <f t="shared" si="237"/>
        <v/>
      </c>
      <c r="BA64" s="190" t="str">
        <f t="shared" si="237"/>
        <v/>
      </c>
      <c r="BB64" s="190" t="str">
        <f t="shared" si="237"/>
        <v/>
      </c>
      <c r="BC64" s="190" t="str">
        <f t="shared" si="237"/>
        <v/>
      </c>
      <c r="BD64" s="190" t="str">
        <f t="shared" si="237"/>
        <v/>
      </c>
      <c r="BE64" s="190" t="str">
        <f t="shared" si="237"/>
        <v/>
      </c>
      <c r="BF64" s="190" t="str">
        <f t="shared" si="237"/>
        <v/>
      </c>
      <c r="BG64" s="190" t="str">
        <f t="shared" si="237"/>
        <v/>
      </c>
      <c r="BH64" s="190" t="str">
        <f t="shared" si="237"/>
        <v/>
      </c>
      <c r="BI64" s="190" t="str">
        <f t="shared" si="237"/>
        <v/>
      </c>
      <c r="BJ64" s="190" t="str">
        <f t="shared" si="237"/>
        <v/>
      </c>
      <c r="BK64" s="190" t="str">
        <f t="shared" si="237"/>
        <v/>
      </c>
      <c r="BL64" s="190" t="str">
        <f t="shared" si="237"/>
        <v/>
      </c>
      <c r="BM64" s="190" t="str">
        <f t="shared" si="237"/>
        <v/>
      </c>
      <c r="BN64" s="190" t="str">
        <f t="shared" si="237"/>
        <v/>
      </c>
      <c r="BO64" s="190" t="str">
        <f t="shared" si="237"/>
        <v/>
      </c>
      <c r="BP64" s="190" t="str">
        <f t="shared" si="237"/>
        <v/>
      </c>
      <c r="BQ64" s="190" t="str">
        <f t="shared" si="237"/>
        <v/>
      </c>
      <c r="BR64" s="190" t="str">
        <f t="shared" si="237"/>
        <v/>
      </c>
      <c r="BS64" s="190" t="str">
        <f t="shared" si="237"/>
        <v/>
      </c>
      <c r="BT64" s="190" t="str">
        <f t="shared" si="237"/>
        <v/>
      </c>
      <c r="BU64" s="190" t="str">
        <f t="shared" si="237"/>
        <v/>
      </c>
      <c r="BV64" s="190" t="str">
        <f t="shared" si="237"/>
        <v/>
      </c>
      <c r="BW64" s="190" t="str">
        <f t="shared" si="237"/>
        <v/>
      </c>
      <c r="BX64" s="190" t="str">
        <f t="shared" si="237"/>
        <v/>
      </c>
      <c r="BY64" s="190" t="str">
        <f t="shared" si="237"/>
        <v/>
      </c>
      <c r="BZ64" s="190" t="str">
        <f t="shared" si="237"/>
        <v/>
      </c>
      <c r="CA64" s="190" t="str">
        <f t="shared" si="237"/>
        <v/>
      </c>
      <c r="CB64" s="190" t="str">
        <f t="shared" si="237"/>
        <v/>
      </c>
      <c r="CC64" s="190" t="str">
        <f t="shared" si="237"/>
        <v/>
      </c>
      <c r="CD64" s="190" t="str">
        <f t="shared" si="237"/>
        <v/>
      </c>
      <c r="CE64" s="190" t="str">
        <f t="shared" si="237"/>
        <v/>
      </c>
      <c r="CF64" s="190" t="str">
        <f t="shared" si="237"/>
        <v/>
      </c>
      <c r="CG64" s="190" t="str">
        <f t="shared" si="237"/>
        <v/>
      </c>
      <c r="CH64" s="190" t="str">
        <f t="shared" si="237"/>
        <v/>
      </c>
      <c r="CI64" s="190" t="str">
        <f t="shared" si="237"/>
        <v/>
      </c>
      <c r="CJ64" s="190" t="str">
        <f t="shared" si="237"/>
        <v/>
      </c>
      <c r="CK64" s="190" t="str">
        <f t="shared" si="237"/>
        <v/>
      </c>
      <c r="CL64" s="190" t="str">
        <f t="shared" si="237"/>
        <v/>
      </c>
      <c r="CM64" s="190" t="str">
        <f t="shared" si="237"/>
        <v/>
      </c>
      <c r="CN64" s="190" t="str">
        <f t="shared" si="237"/>
        <v/>
      </c>
      <c r="CO64" s="190" t="str">
        <f t="shared" si="237"/>
        <v/>
      </c>
      <c r="CP64" s="190" t="str">
        <f t="shared" si="237"/>
        <v/>
      </c>
      <c r="CQ64" s="190" t="str">
        <f t="shared" si="237"/>
        <v/>
      </c>
      <c r="CR64" s="190" t="str">
        <f t="shared" si="237"/>
        <v/>
      </c>
      <c r="CS64" s="190" t="str">
        <f t="shared" si="237"/>
        <v/>
      </c>
      <c r="CT64" s="190" t="str">
        <f t="shared" si="237"/>
        <v/>
      </c>
      <c r="CU64" s="190" t="str">
        <f t="shared" si="237"/>
        <v/>
      </c>
      <c r="CV64" s="190" t="str">
        <f t="shared" si="237"/>
        <v/>
      </c>
      <c r="CW64" s="190" t="str">
        <f t="shared" si="237"/>
        <v/>
      </c>
      <c r="CX64" s="190" t="str">
        <f t="shared" si="237"/>
        <v/>
      </c>
      <c r="CY64" s="190" t="str">
        <f t="shared" si="237"/>
        <v/>
      </c>
      <c r="CZ64" s="190" t="str">
        <f t="shared" ref="CZ64:EH64" si="238">IF(ISNONTEXT($AL64),CY64+$AL64,"")</f>
        <v/>
      </c>
      <c r="DA64" s="190" t="str">
        <f t="shared" si="238"/>
        <v/>
      </c>
      <c r="DB64" s="190" t="str">
        <f t="shared" si="238"/>
        <v/>
      </c>
      <c r="DC64" s="190" t="str">
        <f t="shared" si="238"/>
        <v/>
      </c>
      <c r="DD64" s="190" t="str">
        <f t="shared" si="238"/>
        <v/>
      </c>
      <c r="DE64" s="190" t="str">
        <f t="shared" si="238"/>
        <v/>
      </c>
      <c r="DF64" s="190" t="str">
        <f t="shared" si="238"/>
        <v/>
      </c>
      <c r="DG64" s="190" t="str">
        <f t="shared" si="238"/>
        <v/>
      </c>
      <c r="DH64" s="190" t="str">
        <f t="shared" si="238"/>
        <v/>
      </c>
      <c r="DI64" s="190" t="str">
        <f t="shared" si="238"/>
        <v/>
      </c>
      <c r="DJ64" s="190" t="str">
        <f t="shared" si="238"/>
        <v/>
      </c>
      <c r="DK64" s="190" t="str">
        <f t="shared" si="238"/>
        <v/>
      </c>
      <c r="DL64" s="190" t="str">
        <f t="shared" si="238"/>
        <v/>
      </c>
      <c r="DM64" s="190" t="str">
        <f t="shared" si="238"/>
        <v/>
      </c>
      <c r="DN64" s="190" t="str">
        <f t="shared" si="238"/>
        <v/>
      </c>
      <c r="DO64" s="190" t="str">
        <f t="shared" si="238"/>
        <v/>
      </c>
      <c r="DP64" s="190" t="str">
        <f t="shared" si="238"/>
        <v/>
      </c>
      <c r="DQ64" s="190" t="str">
        <f t="shared" si="238"/>
        <v/>
      </c>
      <c r="DR64" s="190" t="str">
        <f t="shared" si="238"/>
        <v/>
      </c>
      <c r="DS64" s="190" t="str">
        <f t="shared" si="238"/>
        <v/>
      </c>
      <c r="DT64" s="190" t="str">
        <f t="shared" si="238"/>
        <v/>
      </c>
      <c r="DU64" s="190" t="str">
        <f t="shared" si="238"/>
        <v/>
      </c>
      <c r="DV64" s="190" t="str">
        <f t="shared" si="238"/>
        <v/>
      </c>
      <c r="DW64" s="190" t="str">
        <f t="shared" si="238"/>
        <v/>
      </c>
      <c r="DX64" s="190" t="str">
        <f t="shared" si="238"/>
        <v/>
      </c>
      <c r="DY64" s="190" t="str">
        <f t="shared" si="238"/>
        <v/>
      </c>
      <c r="DZ64" s="190" t="str">
        <f t="shared" si="238"/>
        <v/>
      </c>
      <c r="EA64" s="190" t="str">
        <f t="shared" si="238"/>
        <v/>
      </c>
      <c r="EB64" s="190" t="str">
        <f t="shared" si="238"/>
        <v/>
      </c>
      <c r="EC64" s="190" t="str">
        <f t="shared" si="238"/>
        <v/>
      </c>
      <c r="ED64" s="190" t="str">
        <f t="shared" si="238"/>
        <v/>
      </c>
      <c r="EE64" s="190" t="str">
        <f t="shared" si="238"/>
        <v/>
      </c>
      <c r="EF64" s="190" t="str">
        <f t="shared" si="238"/>
        <v/>
      </c>
      <c r="EG64" s="190" t="str">
        <f t="shared" si="238"/>
        <v/>
      </c>
      <c r="EH64" s="190" t="str">
        <f t="shared" si="238"/>
        <v/>
      </c>
      <c r="EI64" s="206" t="str">
        <f t="shared" si="19"/>
        <v/>
      </c>
      <c r="EJ64" s="207" t="e">
        <f t="shared" si="20"/>
        <v>#N/A</v>
      </c>
      <c r="EK64" s="207" t="e">
        <f t="shared" si="21"/>
        <v>#N/A</v>
      </c>
      <c r="EL64" s="207" t="e">
        <f t="shared" si="22"/>
        <v>#N/A</v>
      </c>
      <c r="EM64" s="207" t="e">
        <f t="shared" si="23"/>
        <v>#N/A</v>
      </c>
      <c r="EN64" s="207" t="e">
        <f t="shared" si="24"/>
        <v>#N/A</v>
      </c>
      <c r="EO64" s="207" t="e">
        <f t="shared" si="25"/>
        <v>#N/A</v>
      </c>
      <c r="EP64" s="207" t="e">
        <f t="shared" si="26"/>
        <v>#N/A</v>
      </c>
      <c r="EQ64" s="207" t="e">
        <f t="shared" si="27"/>
        <v>#N/A</v>
      </c>
      <c r="ER64" s="207" t="e">
        <f t="shared" si="28"/>
        <v>#N/A</v>
      </c>
      <c r="ES64" s="207" t="e">
        <f t="shared" si="29"/>
        <v>#N/A</v>
      </c>
      <c r="ET64" s="207" t="e">
        <f t="shared" si="30"/>
        <v>#N/A</v>
      </c>
      <c r="EU64" s="207" t="e">
        <f t="shared" si="31"/>
        <v>#N/A</v>
      </c>
      <c r="EV64" s="207" t="e">
        <f t="shared" si="32"/>
        <v>#N/A</v>
      </c>
      <c r="EW64" s="207" t="e">
        <f t="shared" si="33"/>
        <v>#N/A</v>
      </c>
      <c r="EX64" s="207" t="e">
        <f t="shared" si="34"/>
        <v>#N/A</v>
      </c>
      <c r="EY64" s="207" t="e">
        <f t="shared" si="35"/>
        <v>#N/A</v>
      </c>
      <c r="EZ64" s="207" t="e">
        <f t="shared" si="36"/>
        <v>#N/A</v>
      </c>
      <c r="FA64" s="207" t="e">
        <f t="shared" si="37"/>
        <v>#N/A</v>
      </c>
      <c r="FB64" s="207" t="e">
        <f t="shared" si="38"/>
        <v>#N/A</v>
      </c>
      <c r="FC64" s="207" t="e">
        <f t="shared" si="39"/>
        <v>#N/A</v>
      </c>
      <c r="FD64" s="207" t="e">
        <f t="shared" si="40"/>
        <v>#N/A</v>
      </c>
      <c r="FE64" s="207" t="e">
        <f t="shared" si="41"/>
        <v>#N/A</v>
      </c>
      <c r="FF64" s="207" t="e">
        <f t="shared" si="42"/>
        <v>#N/A</v>
      </c>
      <c r="FG64" s="207" t="e">
        <f t="shared" si="43"/>
        <v>#N/A</v>
      </c>
      <c r="FH64" s="207" t="e">
        <f t="shared" si="44"/>
        <v>#N/A</v>
      </c>
      <c r="FI64" s="207" t="e">
        <f t="shared" si="45"/>
        <v>#N/A</v>
      </c>
      <c r="FJ64" s="207" t="e">
        <f t="shared" si="46"/>
        <v>#N/A</v>
      </c>
      <c r="FK64" s="207" t="e">
        <f t="shared" si="47"/>
        <v>#N/A</v>
      </c>
      <c r="FL64" s="207" t="e">
        <f t="shared" si="48"/>
        <v>#N/A</v>
      </c>
      <c r="FM64" s="207" t="e">
        <f t="shared" si="49"/>
        <v>#N/A</v>
      </c>
      <c r="FN64" s="207" t="e">
        <f t="shared" si="50"/>
        <v>#N/A</v>
      </c>
      <c r="FO64" s="207" t="e">
        <f t="shared" si="51"/>
        <v>#N/A</v>
      </c>
      <c r="FP64" s="207" t="e">
        <f t="shared" si="52"/>
        <v>#N/A</v>
      </c>
      <c r="FQ64" s="207" t="e">
        <f t="shared" si="53"/>
        <v>#N/A</v>
      </c>
      <c r="FR64" s="207" t="e">
        <f t="shared" si="54"/>
        <v>#N/A</v>
      </c>
      <c r="FS64" s="207" t="e">
        <f t="shared" si="55"/>
        <v>#N/A</v>
      </c>
      <c r="FT64" s="207" t="e">
        <f t="shared" si="56"/>
        <v>#N/A</v>
      </c>
      <c r="FU64" s="207" t="e">
        <f t="shared" si="57"/>
        <v>#N/A</v>
      </c>
      <c r="FV64" s="207" t="e">
        <f t="shared" si="58"/>
        <v>#N/A</v>
      </c>
      <c r="FW64" s="207" t="e">
        <f t="shared" si="59"/>
        <v>#N/A</v>
      </c>
      <c r="FX64" s="207" t="e">
        <f t="shared" si="60"/>
        <v>#N/A</v>
      </c>
      <c r="FY64" s="207" t="e">
        <f t="shared" si="61"/>
        <v>#N/A</v>
      </c>
      <c r="FZ64" s="207" t="e">
        <f t="shared" si="62"/>
        <v>#N/A</v>
      </c>
      <c r="GA64" s="207" t="e">
        <f t="shared" si="63"/>
        <v>#N/A</v>
      </c>
      <c r="GB64" s="207" t="e">
        <f t="shared" si="64"/>
        <v>#N/A</v>
      </c>
      <c r="GC64" s="207" t="e">
        <f t="shared" si="65"/>
        <v>#N/A</v>
      </c>
      <c r="GD64" s="207" t="e">
        <f t="shared" si="66"/>
        <v>#N/A</v>
      </c>
      <c r="GE64" s="207" t="e">
        <f t="shared" si="67"/>
        <v>#N/A</v>
      </c>
      <c r="GF64" s="207" t="e">
        <f t="shared" si="68"/>
        <v>#N/A</v>
      </c>
      <c r="GG64" s="207" t="e">
        <f t="shared" si="69"/>
        <v>#N/A</v>
      </c>
      <c r="GH64" s="207" t="e">
        <f t="shared" si="70"/>
        <v>#N/A</v>
      </c>
      <c r="GI64" s="207" t="e">
        <f t="shared" si="71"/>
        <v>#N/A</v>
      </c>
      <c r="GJ64" s="207" t="e">
        <f t="shared" si="72"/>
        <v>#N/A</v>
      </c>
      <c r="GK64" s="207" t="e">
        <f t="shared" si="73"/>
        <v>#N/A</v>
      </c>
      <c r="GL64" s="207" t="e">
        <f t="shared" si="74"/>
        <v>#N/A</v>
      </c>
      <c r="GM64" s="207" t="e">
        <f t="shared" si="75"/>
        <v>#N/A</v>
      </c>
      <c r="GN64" s="207" t="e">
        <f t="shared" si="76"/>
        <v>#N/A</v>
      </c>
      <c r="GO64" s="207" t="e">
        <f t="shared" si="77"/>
        <v>#N/A</v>
      </c>
      <c r="GP64" s="207" t="e">
        <f t="shared" si="78"/>
        <v>#N/A</v>
      </c>
      <c r="GQ64" s="207" t="e">
        <f t="shared" si="79"/>
        <v>#N/A</v>
      </c>
      <c r="GR64" s="207" t="e">
        <f t="shared" si="80"/>
        <v>#N/A</v>
      </c>
      <c r="GS64" s="207" t="e">
        <f t="shared" si="81"/>
        <v>#N/A</v>
      </c>
      <c r="GT64" s="207" t="e">
        <f t="shared" si="82"/>
        <v>#N/A</v>
      </c>
      <c r="GU64" s="207" t="e">
        <f t="shared" si="83"/>
        <v>#N/A</v>
      </c>
      <c r="GV64" s="207" t="e">
        <f t="shared" si="84"/>
        <v>#N/A</v>
      </c>
      <c r="GW64" s="207" t="e">
        <f t="shared" si="85"/>
        <v>#N/A</v>
      </c>
      <c r="GX64" s="207" t="e">
        <f t="shared" si="86"/>
        <v>#N/A</v>
      </c>
      <c r="GY64" s="207" t="e">
        <f t="shared" si="87"/>
        <v>#N/A</v>
      </c>
      <c r="GZ64" s="207" t="e">
        <f t="shared" si="88"/>
        <v>#N/A</v>
      </c>
      <c r="HA64" s="207" t="e">
        <f t="shared" si="89"/>
        <v>#N/A</v>
      </c>
      <c r="HB64" s="207" t="e">
        <f t="shared" si="90"/>
        <v>#N/A</v>
      </c>
      <c r="HC64" s="207" t="e">
        <f t="shared" si="91"/>
        <v>#N/A</v>
      </c>
      <c r="HD64" s="207" t="e">
        <f t="shared" si="92"/>
        <v>#N/A</v>
      </c>
      <c r="HE64" s="207" t="e">
        <f t="shared" si="93"/>
        <v>#N/A</v>
      </c>
      <c r="HF64" s="207" t="e">
        <f t="shared" si="94"/>
        <v>#N/A</v>
      </c>
      <c r="HG64" s="207" t="e">
        <f t="shared" si="95"/>
        <v>#N/A</v>
      </c>
      <c r="HH64" s="207" t="e">
        <f t="shared" si="96"/>
        <v>#N/A</v>
      </c>
      <c r="HI64" s="207" t="e">
        <f t="shared" si="97"/>
        <v>#N/A</v>
      </c>
      <c r="HJ64" s="207" t="e">
        <f t="shared" si="98"/>
        <v>#N/A</v>
      </c>
      <c r="HK64" s="207" t="e">
        <f t="shared" si="99"/>
        <v>#N/A</v>
      </c>
      <c r="HL64" s="207" t="e">
        <f t="shared" si="100"/>
        <v>#N/A</v>
      </c>
      <c r="HM64" s="207" t="e">
        <f t="shared" si="101"/>
        <v>#N/A</v>
      </c>
      <c r="HN64" s="207" t="e">
        <f t="shared" si="102"/>
        <v>#N/A</v>
      </c>
      <c r="HO64" s="207" t="e">
        <f t="shared" si="103"/>
        <v>#N/A</v>
      </c>
      <c r="HP64" s="207" t="e">
        <f t="shared" si="104"/>
        <v>#N/A</v>
      </c>
      <c r="HQ64" s="207" t="e">
        <f t="shared" si="105"/>
        <v>#N/A</v>
      </c>
      <c r="HR64" s="207" t="e">
        <f t="shared" si="106"/>
        <v>#N/A</v>
      </c>
      <c r="HS64" s="207" t="e">
        <f t="shared" si="107"/>
        <v>#N/A</v>
      </c>
      <c r="HT64" s="207" t="e">
        <f t="shared" si="108"/>
        <v>#N/A</v>
      </c>
      <c r="HU64" s="207" t="e">
        <f t="shared" si="109"/>
        <v>#N/A</v>
      </c>
      <c r="HV64" s="207" t="e">
        <f t="shared" si="110"/>
        <v>#N/A</v>
      </c>
      <c r="HW64" s="207" t="e">
        <f t="shared" si="111"/>
        <v>#N/A</v>
      </c>
      <c r="HX64" s="207" t="e">
        <f t="shared" si="112"/>
        <v>#N/A</v>
      </c>
      <c r="HY64" s="207" t="e">
        <f t="shared" si="113"/>
        <v>#N/A</v>
      </c>
      <c r="HZ64" s="207" t="e">
        <f t="shared" si="114"/>
        <v>#N/A</v>
      </c>
      <c r="IA64" s="207" t="e">
        <f t="shared" si="115"/>
        <v>#N/A</v>
      </c>
      <c r="IB64" s="207" t="e">
        <f t="shared" si="116"/>
        <v>#N/A</v>
      </c>
      <c r="IC64" s="207" t="e">
        <f t="shared" si="117"/>
        <v>#N/A</v>
      </c>
      <c r="ID64" s="207" t="e">
        <f t="shared" si="118"/>
        <v>#N/A</v>
      </c>
      <c r="IE64" s="207" t="e">
        <f t="shared" si="119"/>
        <v>#N/A</v>
      </c>
      <c r="IF64" s="207" t="e">
        <f t="shared" si="120"/>
        <v>#N/A</v>
      </c>
    </row>
    <row r="65" spans="1:240" hidden="1" x14ac:dyDescent="0.25">
      <c r="A65" s="22">
        <v>62</v>
      </c>
      <c r="B65" s="144"/>
      <c r="C65" s="135"/>
      <c r="D65" s="110" t="str">
        <f t="shared" si="10"/>
        <v/>
      </c>
      <c r="E65" s="124"/>
      <c r="F65" s="110" t="str">
        <f t="shared" si="11"/>
        <v/>
      </c>
      <c r="G65" s="135"/>
      <c r="H65" s="145"/>
      <c r="I65" s="119" t="str">
        <f t="shared" si="12"/>
        <v/>
      </c>
      <c r="J65" s="23" t="str">
        <f t="shared" si="13"/>
        <v/>
      </c>
      <c r="K65" s="24" t="str">
        <f t="shared" si="14"/>
        <v/>
      </c>
      <c r="L65" s="25" t="str">
        <f>IF(J65="","",IF(OR($J65&lt;Skew!$B$1,$J65=Skew!$B$1),IF($J65&gt;Skew!$C$1,Skew!$A$1,IF($J65&gt;Skew!$C$2,Skew!$A$2,IF($J65&gt;Skew!$C$3,Skew!$A$3,IF($J65&gt;Skew!$C$4,Skew!$A$4,IF($J65&gt;Skew!$C$5,Skew!$A$5,IF($J65&gt;Skew!$C$6,Skew!$A$6,IF($J65&gt;Skew!$C$7,Skew!$A$7,IF($J65&gt;Skew!$C$8,Skew!$A$8,IF($J65&gt;Skew!$C$9,Skew!$A$9,IF($J65&gt;Skew!$C$10,Skew!$A$10,IF($J65&gt;Skew!$C$11,Skew!$A$11,IF($J65&gt;Skew!$C$12,Skew!$A$12,IF($J65&gt;Skew!$C$13,Skew!$A$13,IF($J65&gt;Skew!$C$14,Skew!$A$14,Skew!$A$15)
)))))))))))))))</f>
        <v/>
      </c>
      <c r="M65" s="24" t="str">
        <f>IF(J65="","",MATCH(L65,Skew!$A$1:$A$15,0))</f>
        <v/>
      </c>
      <c r="N65" s="24" t="str">
        <f t="shared" si="0"/>
        <v/>
      </c>
      <c r="O65" s="26"/>
      <c r="P65" s="24" t="str">
        <f>IF(OR(J65="",O65=""),"",MATCH(O65,Confidence!$A$1:$A$10,0))</f>
        <v/>
      </c>
      <c r="Q65" s="27" t="str">
        <f t="shared" si="1"/>
        <v/>
      </c>
      <c r="R65" s="27" t="str">
        <f t="shared" si="2"/>
        <v/>
      </c>
      <c r="S65" s="24"/>
      <c r="T65" s="111" t="str">
        <f t="shared" si="3"/>
        <v/>
      </c>
      <c r="U65" s="111" t="str">
        <f t="shared" si="4"/>
        <v/>
      </c>
      <c r="V65" s="39" t="str">
        <f t="shared" si="5"/>
        <v/>
      </c>
      <c r="W65" s="124"/>
      <c r="X65" s="218" t="str">
        <f>IF(AND(D65&gt;0,E65&gt;0,F65&gt;0,Q65&gt;0,R65&gt;0,W65&gt;0,NOT(O65="")),ABS(VLOOKUP($W$1,VLookups!$A$28:$B$29,2,FALSE)-_xlfn.BETA.DIST(W65,IF(K65="L",R65,Q65),IF(K65="L",Q65,R65),TRUE,D65,F65)),"")</f>
        <v/>
      </c>
      <c r="Y65" s="121" t="str">
        <f>IF(OR($Q65="",$R65=""),"",_xlfn.BETA.INV(ABS(VLOOKUP($W$1,VLookups!$A$28:$B$29,2,FALSE)-Y$3),IF($K65="L",$R65,$Q65),IF($K65="L",$Q65,$R65),$D65,$F65))</f>
        <v/>
      </c>
      <c r="Z65" s="122" t="str">
        <f>IF(OR($Q65="",$R65=""),"",_xlfn.BETA.INV(ABS(VLOOKUP($W$1,VLookups!$A$28:$B$29,2,FALSE)-Z$3),IF($K65="L",$R65,$Q65),IF($K65="L",$Q65,$R65),$D65,$F65))</f>
        <v/>
      </c>
      <c r="AA65" s="121" t="str">
        <f>IF(OR($Q65="",$R65=""),"",_xlfn.BETA.INV(ABS(VLOOKUP($W$1,VLookups!$A$28:$B$29,2,FALSE)-AA$3),IF($K65="L",$R65,$Q65),IF($K65="L",$Q65,$R65),$D65,$F65))</f>
        <v/>
      </c>
      <c r="AB65" s="122" t="str">
        <f>IF(OR($Q65="",$R65=""),"",_xlfn.BETA.INV(ABS(VLOOKUP($W$1,VLookups!$A$28:$B$29,2,FALSE)-AB$3),IF($K65="L",$R65,$Q65),IF($K65="L",$Q65,$R65),$D65,$F65))</f>
        <v/>
      </c>
      <c r="AC65" s="121" t="str">
        <f>IF(OR($Q65="",$R65=""),"",_xlfn.BETA.INV(ABS(VLOOKUP($W$1,VLookups!$A$28:$B$29,2,FALSE)-AC$3),IF($K65="L",$R65,$Q65),IF($K65="L",$Q65,$R65),$D65,$F65))</f>
        <v/>
      </c>
      <c r="AD65" s="122" t="str">
        <f>IF(OR($Q65="",$R65=""),"",_xlfn.BETA.INV(ABS(VLOOKUP($W$1,VLookups!$A$28:$B$29,2,FALSE)-AD$3),IF($K65="L",$R65,$Q65),IF($K65="L",$Q65,$R65),$D65,$F65))</f>
        <v/>
      </c>
      <c r="AE65" s="121" t="str">
        <f>IF(OR($Q65="",$R65=""),"",_xlfn.BETA.INV(ABS(VLOOKUP($W$1,VLookups!$A$28:$B$29,2,FALSE)-AE$3),IF($K65="L",$R65,$Q65),IF($K65="L",$Q65,$R65),$D65,$F65))</f>
        <v/>
      </c>
      <c r="AF65" s="122" t="str">
        <f>IF(OR($Q65="",$R65=""),"",_xlfn.BETA.INV(ABS(VLOOKUP($W$1,VLookups!$A$28:$B$29,2,FALSE)-AF$3),IF($K65="L",$R65,$Q65),IF($K65="L",$Q65,$R65),$D65,$F65))</f>
        <v/>
      </c>
      <c r="AG65" s="121" t="str">
        <f>IF(OR($Q65="",$R65=""),"",_xlfn.BETA.INV(ABS(VLOOKUP($W$1,VLookups!$A$28:$B$29,2,FALSE)-AG$3),IF($K65="L",$R65,$Q65),IF($K65="L",$Q65,$R65),$D65,$F65))</f>
        <v/>
      </c>
      <c r="AH65" s="122" t="str">
        <f>IF(OR($Q65="",$R65=""),"",_xlfn.BETA.INV(ABS(VLOOKUP($W$1,VLookups!$A$28:$B$29,2,FALSE)-AH$3),IF($K65="L",$R65,$Q65),IF($K65="L",$Q65,$R65),$D65,$F65))</f>
        <v/>
      </c>
      <c r="AI65" s="121" t="str">
        <f>IF(OR($Q65="",$R65=""),"",_xlfn.BETA.INV(ABS(VLOOKUP($W$1,VLookups!$A$28:$B$29,2,FALSE)-AI$3),IF($K65="L",$R65,$Q65),IF($K65="L",$Q65,$R65),$D65,$F65))</f>
        <v/>
      </c>
      <c r="AJ65" s="122" t="str">
        <f>IF(OR($Q65="",$R65=""),"",_xlfn.BETA.INV(ABS(VLOOKUP($W$1,VLookups!$A$28:$B$29,2,FALSE)-AJ$3),IF($K65="L",$R65,$Q65),IF($K65="L",$Q65,$R65),$D65,$F65))</f>
        <v/>
      </c>
      <c r="AK65" s="17"/>
      <c r="AL65" s="208" t="str">
        <f t="shared" si="15"/>
        <v/>
      </c>
      <c r="AM65" s="206" t="str">
        <f t="shared" si="16"/>
        <v/>
      </c>
      <c r="AN65" s="190" t="str">
        <f t="shared" ref="AN65:CY65" si="239">IF(ISNONTEXT($AL65),AM65+$AL65,"")</f>
        <v/>
      </c>
      <c r="AO65" s="190" t="str">
        <f t="shared" si="239"/>
        <v/>
      </c>
      <c r="AP65" s="190" t="str">
        <f t="shared" si="239"/>
        <v/>
      </c>
      <c r="AQ65" s="190" t="str">
        <f t="shared" si="239"/>
        <v/>
      </c>
      <c r="AR65" s="190" t="str">
        <f t="shared" si="239"/>
        <v/>
      </c>
      <c r="AS65" s="190" t="str">
        <f t="shared" si="239"/>
        <v/>
      </c>
      <c r="AT65" s="190" t="str">
        <f t="shared" si="239"/>
        <v/>
      </c>
      <c r="AU65" s="190" t="str">
        <f t="shared" si="239"/>
        <v/>
      </c>
      <c r="AV65" s="190" t="str">
        <f t="shared" si="239"/>
        <v/>
      </c>
      <c r="AW65" s="190" t="str">
        <f t="shared" si="239"/>
        <v/>
      </c>
      <c r="AX65" s="190" t="str">
        <f t="shared" si="239"/>
        <v/>
      </c>
      <c r="AY65" s="190" t="str">
        <f t="shared" si="239"/>
        <v/>
      </c>
      <c r="AZ65" s="190" t="str">
        <f t="shared" si="239"/>
        <v/>
      </c>
      <c r="BA65" s="190" t="str">
        <f t="shared" si="239"/>
        <v/>
      </c>
      <c r="BB65" s="190" t="str">
        <f t="shared" si="239"/>
        <v/>
      </c>
      <c r="BC65" s="190" t="str">
        <f t="shared" si="239"/>
        <v/>
      </c>
      <c r="BD65" s="190" t="str">
        <f t="shared" si="239"/>
        <v/>
      </c>
      <c r="BE65" s="190" t="str">
        <f t="shared" si="239"/>
        <v/>
      </c>
      <c r="BF65" s="190" t="str">
        <f t="shared" si="239"/>
        <v/>
      </c>
      <c r="BG65" s="190" t="str">
        <f t="shared" si="239"/>
        <v/>
      </c>
      <c r="BH65" s="190" t="str">
        <f t="shared" si="239"/>
        <v/>
      </c>
      <c r="BI65" s="190" t="str">
        <f t="shared" si="239"/>
        <v/>
      </c>
      <c r="BJ65" s="190" t="str">
        <f t="shared" si="239"/>
        <v/>
      </c>
      <c r="BK65" s="190" t="str">
        <f t="shared" si="239"/>
        <v/>
      </c>
      <c r="BL65" s="190" t="str">
        <f t="shared" si="239"/>
        <v/>
      </c>
      <c r="BM65" s="190" t="str">
        <f t="shared" si="239"/>
        <v/>
      </c>
      <c r="BN65" s="190" t="str">
        <f t="shared" si="239"/>
        <v/>
      </c>
      <c r="BO65" s="190" t="str">
        <f t="shared" si="239"/>
        <v/>
      </c>
      <c r="BP65" s="190" t="str">
        <f t="shared" si="239"/>
        <v/>
      </c>
      <c r="BQ65" s="190" t="str">
        <f t="shared" si="239"/>
        <v/>
      </c>
      <c r="BR65" s="190" t="str">
        <f t="shared" si="239"/>
        <v/>
      </c>
      <c r="BS65" s="190" t="str">
        <f t="shared" si="239"/>
        <v/>
      </c>
      <c r="BT65" s="190" t="str">
        <f t="shared" si="239"/>
        <v/>
      </c>
      <c r="BU65" s="190" t="str">
        <f t="shared" si="239"/>
        <v/>
      </c>
      <c r="BV65" s="190" t="str">
        <f t="shared" si="239"/>
        <v/>
      </c>
      <c r="BW65" s="190" t="str">
        <f t="shared" si="239"/>
        <v/>
      </c>
      <c r="BX65" s="190" t="str">
        <f t="shared" si="239"/>
        <v/>
      </c>
      <c r="BY65" s="190" t="str">
        <f t="shared" si="239"/>
        <v/>
      </c>
      <c r="BZ65" s="190" t="str">
        <f t="shared" si="239"/>
        <v/>
      </c>
      <c r="CA65" s="190" t="str">
        <f t="shared" si="239"/>
        <v/>
      </c>
      <c r="CB65" s="190" t="str">
        <f t="shared" si="239"/>
        <v/>
      </c>
      <c r="CC65" s="190" t="str">
        <f t="shared" si="239"/>
        <v/>
      </c>
      <c r="CD65" s="190" t="str">
        <f t="shared" si="239"/>
        <v/>
      </c>
      <c r="CE65" s="190" t="str">
        <f t="shared" si="239"/>
        <v/>
      </c>
      <c r="CF65" s="190" t="str">
        <f t="shared" si="239"/>
        <v/>
      </c>
      <c r="CG65" s="190" t="str">
        <f t="shared" si="239"/>
        <v/>
      </c>
      <c r="CH65" s="190" t="str">
        <f t="shared" si="239"/>
        <v/>
      </c>
      <c r="CI65" s="190" t="str">
        <f t="shared" si="239"/>
        <v/>
      </c>
      <c r="CJ65" s="190" t="str">
        <f t="shared" si="239"/>
        <v/>
      </c>
      <c r="CK65" s="190" t="str">
        <f t="shared" si="239"/>
        <v/>
      </c>
      <c r="CL65" s="190" t="str">
        <f t="shared" si="239"/>
        <v/>
      </c>
      <c r="CM65" s="190" t="str">
        <f t="shared" si="239"/>
        <v/>
      </c>
      <c r="CN65" s="190" t="str">
        <f t="shared" si="239"/>
        <v/>
      </c>
      <c r="CO65" s="190" t="str">
        <f t="shared" si="239"/>
        <v/>
      </c>
      <c r="CP65" s="190" t="str">
        <f t="shared" si="239"/>
        <v/>
      </c>
      <c r="CQ65" s="190" t="str">
        <f t="shared" si="239"/>
        <v/>
      </c>
      <c r="CR65" s="190" t="str">
        <f t="shared" si="239"/>
        <v/>
      </c>
      <c r="CS65" s="190" t="str">
        <f t="shared" si="239"/>
        <v/>
      </c>
      <c r="CT65" s="190" t="str">
        <f t="shared" si="239"/>
        <v/>
      </c>
      <c r="CU65" s="190" t="str">
        <f t="shared" si="239"/>
        <v/>
      </c>
      <c r="CV65" s="190" t="str">
        <f t="shared" si="239"/>
        <v/>
      </c>
      <c r="CW65" s="190" t="str">
        <f t="shared" si="239"/>
        <v/>
      </c>
      <c r="CX65" s="190" t="str">
        <f t="shared" si="239"/>
        <v/>
      </c>
      <c r="CY65" s="190" t="str">
        <f t="shared" si="239"/>
        <v/>
      </c>
      <c r="CZ65" s="190" t="str">
        <f t="shared" ref="CZ65:EH65" si="240">IF(ISNONTEXT($AL65),CY65+$AL65,"")</f>
        <v/>
      </c>
      <c r="DA65" s="190" t="str">
        <f t="shared" si="240"/>
        <v/>
      </c>
      <c r="DB65" s="190" t="str">
        <f t="shared" si="240"/>
        <v/>
      </c>
      <c r="DC65" s="190" t="str">
        <f t="shared" si="240"/>
        <v/>
      </c>
      <c r="DD65" s="190" t="str">
        <f t="shared" si="240"/>
        <v/>
      </c>
      <c r="DE65" s="190" t="str">
        <f t="shared" si="240"/>
        <v/>
      </c>
      <c r="DF65" s="190" t="str">
        <f t="shared" si="240"/>
        <v/>
      </c>
      <c r="DG65" s="190" t="str">
        <f t="shared" si="240"/>
        <v/>
      </c>
      <c r="DH65" s="190" t="str">
        <f t="shared" si="240"/>
        <v/>
      </c>
      <c r="DI65" s="190" t="str">
        <f t="shared" si="240"/>
        <v/>
      </c>
      <c r="DJ65" s="190" t="str">
        <f t="shared" si="240"/>
        <v/>
      </c>
      <c r="DK65" s="190" t="str">
        <f t="shared" si="240"/>
        <v/>
      </c>
      <c r="DL65" s="190" t="str">
        <f t="shared" si="240"/>
        <v/>
      </c>
      <c r="DM65" s="190" t="str">
        <f t="shared" si="240"/>
        <v/>
      </c>
      <c r="DN65" s="190" t="str">
        <f t="shared" si="240"/>
        <v/>
      </c>
      <c r="DO65" s="190" t="str">
        <f t="shared" si="240"/>
        <v/>
      </c>
      <c r="DP65" s="190" t="str">
        <f t="shared" si="240"/>
        <v/>
      </c>
      <c r="DQ65" s="190" t="str">
        <f t="shared" si="240"/>
        <v/>
      </c>
      <c r="DR65" s="190" t="str">
        <f t="shared" si="240"/>
        <v/>
      </c>
      <c r="DS65" s="190" t="str">
        <f t="shared" si="240"/>
        <v/>
      </c>
      <c r="DT65" s="190" t="str">
        <f t="shared" si="240"/>
        <v/>
      </c>
      <c r="DU65" s="190" t="str">
        <f t="shared" si="240"/>
        <v/>
      </c>
      <c r="DV65" s="190" t="str">
        <f t="shared" si="240"/>
        <v/>
      </c>
      <c r="DW65" s="190" t="str">
        <f t="shared" si="240"/>
        <v/>
      </c>
      <c r="DX65" s="190" t="str">
        <f t="shared" si="240"/>
        <v/>
      </c>
      <c r="DY65" s="190" t="str">
        <f t="shared" si="240"/>
        <v/>
      </c>
      <c r="DZ65" s="190" t="str">
        <f t="shared" si="240"/>
        <v/>
      </c>
      <c r="EA65" s="190" t="str">
        <f t="shared" si="240"/>
        <v/>
      </c>
      <c r="EB65" s="190" t="str">
        <f t="shared" si="240"/>
        <v/>
      </c>
      <c r="EC65" s="190" t="str">
        <f t="shared" si="240"/>
        <v/>
      </c>
      <c r="ED65" s="190" t="str">
        <f t="shared" si="240"/>
        <v/>
      </c>
      <c r="EE65" s="190" t="str">
        <f t="shared" si="240"/>
        <v/>
      </c>
      <c r="EF65" s="190" t="str">
        <f t="shared" si="240"/>
        <v/>
      </c>
      <c r="EG65" s="190" t="str">
        <f t="shared" si="240"/>
        <v/>
      </c>
      <c r="EH65" s="190" t="str">
        <f t="shared" si="240"/>
        <v/>
      </c>
      <c r="EI65" s="206" t="str">
        <f t="shared" si="19"/>
        <v/>
      </c>
      <c r="EJ65" s="207" t="e">
        <f t="shared" si="20"/>
        <v>#N/A</v>
      </c>
      <c r="EK65" s="207" t="e">
        <f t="shared" si="21"/>
        <v>#N/A</v>
      </c>
      <c r="EL65" s="207" t="e">
        <f t="shared" si="22"/>
        <v>#N/A</v>
      </c>
      <c r="EM65" s="207" t="e">
        <f t="shared" si="23"/>
        <v>#N/A</v>
      </c>
      <c r="EN65" s="207" t="e">
        <f t="shared" si="24"/>
        <v>#N/A</v>
      </c>
      <c r="EO65" s="207" t="e">
        <f t="shared" si="25"/>
        <v>#N/A</v>
      </c>
      <c r="EP65" s="207" t="e">
        <f t="shared" si="26"/>
        <v>#N/A</v>
      </c>
      <c r="EQ65" s="207" t="e">
        <f t="shared" si="27"/>
        <v>#N/A</v>
      </c>
      <c r="ER65" s="207" t="e">
        <f t="shared" si="28"/>
        <v>#N/A</v>
      </c>
      <c r="ES65" s="207" t="e">
        <f t="shared" si="29"/>
        <v>#N/A</v>
      </c>
      <c r="ET65" s="207" t="e">
        <f t="shared" si="30"/>
        <v>#N/A</v>
      </c>
      <c r="EU65" s="207" t="e">
        <f t="shared" si="31"/>
        <v>#N/A</v>
      </c>
      <c r="EV65" s="207" t="e">
        <f t="shared" si="32"/>
        <v>#N/A</v>
      </c>
      <c r="EW65" s="207" t="e">
        <f t="shared" si="33"/>
        <v>#N/A</v>
      </c>
      <c r="EX65" s="207" t="e">
        <f t="shared" si="34"/>
        <v>#N/A</v>
      </c>
      <c r="EY65" s="207" t="e">
        <f t="shared" si="35"/>
        <v>#N/A</v>
      </c>
      <c r="EZ65" s="207" t="e">
        <f t="shared" si="36"/>
        <v>#N/A</v>
      </c>
      <c r="FA65" s="207" t="e">
        <f t="shared" si="37"/>
        <v>#N/A</v>
      </c>
      <c r="FB65" s="207" t="e">
        <f t="shared" si="38"/>
        <v>#N/A</v>
      </c>
      <c r="FC65" s="207" t="e">
        <f t="shared" si="39"/>
        <v>#N/A</v>
      </c>
      <c r="FD65" s="207" t="e">
        <f t="shared" si="40"/>
        <v>#N/A</v>
      </c>
      <c r="FE65" s="207" t="e">
        <f t="shared" si="41"/>
        <v>#N/A</v>
      </c>
      <c r="FF65" s="207" t="e">
        <f t="shared" si="42"/>
        <v>#N/A</v>
      </c>
      <c r="FG65" s="207" t="e">
        <f t="shared" si="43"/>
        <v>#N/A</v>
      </c>
      <c r="FH65" s="207" t="e">
        <f t="shared" si="44"/>
        <v>#N/A</v>
      </c>
      <c r="FI65" s="207" t="e">
        <f t="shared" si="45"/>
        <v>#N/A</v>
      </c>
      <c r="FJ65" s="207" t="e">
        <f t="shared" si="46"/>
        <v>#N/A</v>
      </c>
      <c r="FK65" s="207" t="e">
        <f t="shared" si="47"/>
        <v>#N/A</v>
      </c>
      <c r="FL65" s="207" t="e">
        <f t="shared" si="48"/>
        <v>#N/A</v>
      </c>
      <c r="FM65" s="207" t="e">
        <f t="shared" si="49"/>
        <v>#N/A</v>
      </c>
      <c r="FN65" s="207" t="e">
        <f t="shared" si="50"/>
        <v>#N/A</v>
      </c>
      <c r="FO65" s="207" t="e">
        <f t="shared" si="51"/>
        <v>#N/A</v>
      </c>
      <c r="FP65" s="207" t="e">
        <f t="shared" si="52"/>
        <v>#N/A</v>
      </c>
      <c r="FQ65" s="207" t="e">
        <f t="shared" si="53"/>
        <v>#N/A</v>
      </c>
      <c r="FR65" s="207" t="e">
        <f t="shared" si="54"/>
        <v>#N/A</v>
      </c>
      <c r="FS65" s="207" t="e">
        <f t="shared" si="55"/>
        <v>#N/A</v>
      </c>
      <c r="FT65" s="207" t="e">
        <f t="shared" si="56"/>
        <v>#N/A</v>
      </c>
      <c r="FU65" s="207" t="e">
        <f t="shared" si="57"/>
        <v>#N/A</v>
      </c>
      <c r="FV65" s="207" t="e">
        <f t="shared" si="58"/>
        <v>#N/A</v>
      </c>
      <c r="FW65" s="207" t="e">
        <f t="shared" si="59"/>
        <v>#N/A</v>
      </c>
      <c r="FX65" s="207" t="e">
        <f t="shared" si="60"/>
        <v>#N/A</v>
      </c>
      <c r="FY65" s="207" t="e">
        <f t="shared" si="61"/>
        <v>#N/A</v>
      </c>
      <c r="FZ65" s="207" t="e">
        <f t="shared" si="62"/>
        <v>#N/A</v>
      </c>
      <c r="GA65" s="207" t="e">
        <f t="shared" si="63"/>
        <v>#N/A</v>
      </c>
      <c r="GB65" s="207" t="e">
        <f t="shared" si="64"/>
        <v>#N/A</v>
      </c>
      <c r="GC65" s="207" t="e">
        <f t="shared" si="65"/>
        <v>#N/A</v>
      </c>
      <c r="GD65" s="207" t="e">
        <f t="shared" si="66"/>
        <v>#N/A</v>
      </c>
      <c r="GE65" s="207" t="e">
        <f t="shared" si="67"/>
        <v>#N/A</v>
      </c>
      <c r="GF65" s="207" t="e">
        <f t="shared" si="68"/>
        <v>#N/A</v>
      </c>
      <c r="GG65" s="207" t="e">
        <f t="shared" si="69"/>
        <v>#N/A</v>
      </c>
      <c r="GH65" s="207" t="e">
        <f t="shared" si="70"/>
        <v>#N/A</v>
      </c>
      <c r="GI65" s="207" t="e">
        <f t="shared" si="71"/>
        <v>#N/A</v>
      </c>
      <c r="GJ65" s="207" t="e">
        <f t="shared" si="72"/>
        <v>#N/A</v>
      </c>
      <c r="GK65" s="207" t="e">
        <f t="shared" si="73"/>
        <v>#N/A</v>
      </c>
      <c r="GL65" s="207" t="e">
        <f t="shared" si="74"/>
        <v>#N/A</v>
      </c>
      <c r="GM65" s="207" t="e">
        <f t="shared" si="75"/>
        <v>#N/A</v>
      </c>
      <c r="GN65" s="207" t="e">
        <f t="shared" si="76"/>
        <v>#N/A</v>
      </c>
      <c r="GO65" s="207" t="e">
        <f t="shared" si="77"/>
        <v>#N/A</v>
      </c>
      <c r="GP65" s="207" t="e">
        <f t="shared" si="78"/>
        <v>#N/A</v>
      </c>
      <c r="GQ65" s="207" t="e">
        <f t="shared" si="79"/>
        <v>#N/A</v>
      </c>
      <c r="GR65" s="207" t="e">
        <f t="shared" si="80"/>
        <v>#N/A</v>
      </c>
      <c r="GS65" s="207" t="e">
        <f t="shared" si="81"/>
        <v>#N/A</v>
      </c>
      <c r="GT65" s="207" t="e">
        <f t="shared" si="82"/>
        <v>#N/A</v>
      </c>
      <c r="GU65" s="207" t="e">
        <f t="shared" si="83"/>
        <v>#N/A</v>
      </c>
      <c r="GV65" s="207" t="e">
        <f t="shared" si="84"/>
        <v>#N/A</v>
      </c>
      <c r="GW65" s="207" t="e">
        <f t="shared" si="85"/>
        <v>#N/A</v>
      </c>
      <c r="GX65" s="207" t="e">
        <f t="shared" si="86"/>
        <v>#N/A</v>
      </c>
      <c r="GY65" s="207" t="e">
        <f t="shared" si="87"/>
        <v>#N/A</v>
      </c>
      <c r="GZ65" s="207" t="e">
        <f t="shared" si="88"/>
        <v>#N/A</v>
      </c>
      <c r="HA65" s="207" t="e">
        <f t="shared" si="89"/>
        <v>#N/A</v>
      </c>
      <c r="HB65" s="207" t="e">
        <f t="shared" si="90"/>
        <v>#N/A</v>
      </c>
      <c r="HC65" s="207" t="e">
        <f t="shared" si="91"/>
        <v>#N/A</v>
      </c>
      <c r="HD65" s="207" t="e">
        <f t="shared" si="92"/>
        <v>#N/A</v>
      </c>
      <c r="HE65" s="207" t="e">
        <f t="shared" si="93"/>
        <v>#N/A</v>
      </c>
      <c r="HF65" s="207" t="e">
        <f t="shared" si="94"/>
        <v>#N/A</v>
      </c>
      <c r="HG65" s="207" t="e">
        <f t="shared" si="95"/>
        <v>#N/A</v>
      </c>
      <c r="HH65" s="207" t="e">
        <f t="shared" si="96"/>
        <v>#N/A</v>
      </c>
      <c r="HI65" s="207" t="e">
        <f t="shared" si="97"/>
        <v>#N/A</v>
      </c>
      <c r="HJ65" s="207" t="e">
        <f t="shared" si="98"/>
        <v>#N/A</v>
      </c>
      <c r="HK65" s="207" t="e">
        <f t="shared" si="99"/>
        <v>#N/A</v>
      </c>
      <c r="HL65" s="207" t="e">
        <f t="shared" si="100"/>
        <v>#N/A</v>
      </c>
      <c r="HM65" s="207" t="e">
        <f t="shared" si="101"/>
        <v>#N/A</v>
      </c>
      <c r="HN65" s="207" t="e">
        <f t="shared" si="102"/>
        <v>#N/A</v>
      </c>
      <c r="HO65" s="207" t="e">
        <f t="shared" si="103"/>
        <v>#N/A</v>
      </c>
      <c r="HP65" s="207" t="e">
        <f t="shared" si="104"/>
        <v>#N/A</v>
      </c>
      <c r="HQ65" s="207" t="e">
        <f t="shared" si="105"/>
        <v>#N/A</v>
      </c>
      <c r="HR65" s="207" t="e">
        <f t="shared" si="106"/>
        <v>#N/A</v>
      </c>
      <c r="HS65" s="207" t="e">
        <f t="shared" si="107"/>
        <v>#N/A</v>
      </c>
      <c r="HT65" s="207" t="e">
        <f t="shared" si="108"/>
        <v>#N/A</v>
      </c>
      <c r="HU65" s="207" t="e">
        <f t="shared" si="109"/>
        <v>#N/A</v>
      </c>
      <c r="HV65" s="207" t="e">
        <f t="shared" si="110"/>
        <v>#N/A</v>
      </c>
      <c r="HW65" s="207" t="e">
        <f t="shared" si="111"/>
        <v>#N/A</v>
      </c>
      <c r="HX65" s="207" t="e">
        <f t="shared" si="112"/>
        <v>#N/A</v>
      </c>
      <c r="HY65" s="207" t="e">
        <f t="shared" si="113"/>
        <v>#N/A</v>
      </c>
      <c r="HZ65" s="207" t="e">
        <f t="shared" si="114"/>
        <v>#N/A</v>
      </c>
      <c r="IA65" s="207" t="e">
        <f t="shared" si="115"/>
        <v>#N/A</v>
      </c>
      <c r="IB65" s="207" t="e">
        <f t="shared" si="116"/>
        <v>#N/A</v>
      </c>
      <c r="IC65" s="207" t="e">
        <f t="shared" si="117"/>
        <v>#N/A</v>
      </c>
      <c r="ID65" s="207" t="e">
        <f t="shared" si="118"/>
        <v>#N/A</v>
      </c>
      <c r="IE65" s="207" t="e">
        <f t="shared" si="119"/>
        <v>#N/A</v>
      </c>
      <c r="IF65" s="207" t="e">
        <f t="shared" si="120"/>
        <v>#N/A</v>
      </c>
    </row>
    <row r="66" spans="1:240" hidden="1" x14ac:dyDescent="0.25">
      <c r="A66" s="22">
        <v>63</v>
      </c>
      <c r="B66" s="144"/>
      <c r="C66" s="135"/>
      <c r="D66" s="110" t="str">
        <f t="shared" si="10"/>
        <v/>
      </c>
      <c r="E66" s="124"/>
      <c r="F66" s="110" t="str">
        <f t="shared" si="11"/>
        <v/>
      </c>
      <c r="G66" s="135"/>
      <c r="H66" s="145"/>
      <c r="I66" s="119" t="str">
        <f t="shared" si="12"/>
        <v/>
      </c>
      <c r="J66" s="23" t="str">
        <f t="shared" si="13"/>
        <v/>
      </c>
      <c r="K66" s="24" t="str">
        <f t="shared" si="14"/>
        <v/>
      </c>
      <c r="L66" s="25" t="str">
        <f>IF(J66="","",IF(OR($J66&lt;Skew!$B$1,$J66=Skew!$B$1),IF($J66&gt;Skew!$C$1,Skew!$A$1,IF($J66&gt;Skew!$C$2,Skew!$A$2,IF($J66&gt;Skew!$C$3,Skew!$A$3,IF($J66&gt;Skew!$C$4,Skew!$A$4,IF($J66&gt;Skew!$C$5,Skew!$A$5,IF($J66&gt;Skew!$C$6,Skew!$A$6,IF($J66&gt;Skew!$C$7,Skew!$A$7,IF($J66&gt;Skew!$C$8,Skew!$A$8,IF($J66&gt;Skew!$C$9,Skew!$A$9,IF($J66&gt;Skew!$C$10,Skew!$A$10,IF($J66&gt;Skew!$C$11,Skew!$A$11,IF($J66&gt;Skew!$C$12,Skew!$A$12,IF($J66&gt;Skew!$C$13,Skew!$A$13,IF($J66&gt;Skew!$C$14,Skew!$A$14,Skew!$A$15)
)))))))))))))))</f>
        <v/>
      </c>
      <c r="M66" s="24" t="str">
        <f>IF(J66="","",MATCH(L66,Skew!$A$1:$A$15,0))</f>
        <v/>
      </c>
      <c r="N66" s="24" t="str">
        <f t="shared" si="0"/>
        <v/>
      </c>
      <c r="O66" s="26"/>
      <c r="P66" s="24" t="str">
        <f>IF(OR(J66="",O66=""),"",MATCH(O66,Confidence!$A$1:$A$10,0))</f>
        <v/>
      </c>
      <c r="Q66" s="27" t="str">
        <f t="shared" si="1"/>
        <v/>
      </c>
      <c r="R66" s="27" t="str">
        <f t="shared" si="2"/>
        <v/>
      </c>
      <c r="S66" s="24"/>
      <c r="T66" s="111" t="str">
        <f t="shared" si="3"/>
        <v/>
      </c>
      <c r="U66" s="111" t="str">
        <f t="shared" si="4"/>
        <v/>
      </c>
      <c r="V66" s="39" t="str">
        <f t="shared" si="5"/>
        <v/>
      </c>
      <c r="W66" s="124"/>
      <c r="X66" s="218" t="str">
        <f>IF(AND(D66&gt;0,E66&gt;0,F66&gt;0,Q66&gt;0,R66&gt;0,W66&gt;0,NOT(O66="")),ABS(VLOOKUP($W$1,VLookups!$A$28:$B$29,2,FALSE)-_xlfn.BETA.DIST(W66,IF(K66="L",R66,Q66),IF(K66="L",Q66,R66),TRUE,D66,F66)),"")</f>
        <v/>
      </c>
      <c r="Y66" s="121" t="str">
        <f>IF(OR($Q66="",$R66=""),"",_xlfn.BETA.INV(ABS(VLOOKUP($W$1,VLookups!$A$28:$B$29,2,FALSE)-Y$3),IF($K66="L",$R66,$Q66),IF($K66="L",$Q66,$R66),$D66,$F66))</f>
        <v/>
      </c>
      <c r="Z66" s="122" t="str">
        <f>IF(OR($Q66="",$R66=""),"",_xlfn.BETA.INV(ABS(VLOOKUP($W$1,VLookups!$A$28:$B$29,2,FALSE)-Z$3),IF($K66="L",$R66,$Q66),IF($K66="L",$Q66,$R66),$D66,$F66))</f>
        <v/>
      </c>
      <c r="AA66" s="121" t="str">
        <f>IF(OR($Q66="",$R66=""),"",_xlfn.BETA.INV(ABS(VLOOKUP($W$1,VLookups!$A$28:$B$29,2,FALSE)-AA$3),IF($K66="L",$R66,$Q66),IF($K66="L",$Q66,$R66),$D66,$F66))</f>
        <v/>
      </c>
      <c r="AB66" s="122" t="str">
        <f>IF(OR($Q66="",$R66=""),"",_xlfn.BETA.INV(ABS(VLOOKUP($W$1,VLookups!$A$28:$B$29,2,FALSE)-AB$3),IF($K66="L",$R66,$Q66),IF($K66="L",$Q66,$R66),$D66,$F66))</f>
        <v/>
      </c>
      <c r="AC66" s="121" t="str">
        <f>IF(OR($Q66="",$R66=""),"",_xlfn.BETA.INV(ABS(VLOOKUP($W$1,VLookups!$A$28:$B$29,2,FALSE)-AC$3),IF($K66="L",$R66,$Q66),IF($K66="L",$Q66,$R66),$D66,$F66))</f>
        <v/>
      </c>
      <c r="AD66" s="122" t="str">
        <f>IF(OR($Q66="",$R66=""),"",_xlfn.BETA.INV(ABS(VLOOKUP($W$1,VLookups!$A$28:$B$29,2,FALSE)-AD$3),IF($K66="L",$R66,$Q66),IF($K66="L",$Q66,$R66),$D66,$F66))</f>
        <v/>
      </c>
      <c r="AE66" s="121" t="str">
        <f>IF(OR($Q66="",$R66=""),"",_xlfn.BETA.INV(ABS(VLOOKUP($W$1,VLookups!$A$28:$B$29,2,FALSE)-AE$3),IF($K66="L",$R66,$Q66),IF($K66="L",$Q66,$R66),$D66,$F66))</f>
        <v/>
      </c>
      <c r="AF66" s="122" t="str">
        <f>IF(OR($Q66="",$R66=""),"",_xlfn.BETA.INV(ABS(VLOOKUP($W$1,VLookups!$A$28:$B$29,2,FALSE)-AF$3),IF($K66="L",$R66,$Q66),IF($K66="L",$Q66,$R66),$D66,$F66))</f>
        <v/>
      </c>
      <c r="AG66" s="121" t="str">
        <f>IF(OR($Q66="",$R66=""),"",_xlfn.BETA.INV(ABS(VLOOKUP($W$1,VLookups!$A$28:$B$29,2,FALSE)-AG$3),IF($K66="L",$R66,$Q66),IF($K66="L",$Q66,$R66),$D66,$F66))</f>
        <v/>
      </c>
      <c r="AH66" s="122" t="str">
        <f>IF(OR($Q66="",$R66=""),"",_xlfn.BETA.INV(ABS(VLOOKUP($W$1,VLookups!$A$28:$B$29,2,FALSE)-AH$3),IF($K66="L",$R66,$Q66),IF($K66="L",$Q66,$R66),$D66,$F66))</f>
        <v/>
      </c>
      <c r="AI66" s="121" t="str">
        <f>IF(OR($Q66="",$R66=""),"",_xlfn.BETA.INV(ABS(VLOOKUP($W$1,VLookups!$A$28:$B$29,2,FALSE)-AI$3),IF($K66="L",$R66,$Q66),IF($K66="L",$Q66,$R66),$D66,$F66))</f>
        <v/>
      </c>
      <c r="AJ66" s="122" t="str">
        <f>IF(OR($Q66="",$R66=""),"",_xlfn.BETA.INV(ABS(VLOOKUP($W$1,VLookups!$A$28:$B$29,2,FALSE)-AJ$3),IF($K66="L",$R66,$Q66),IF($K66="L",$Q66,$R66),$D66,$F66))</f>
        <v/>
      </c>
      <c r="AK66" s="17"/>
      <c r="AL66" s="208" t="str">
        <f t="shared" si="15"/>
        <v/>
      </c>
      <c r="AM66" s="206" t="str">
        <f t="shared" si="16"/>
        <v/>
      </c>
      <c r="AN66" s="190" t="str">
        <f t="shared" ref="AN66:CY66" si="241">IF(ISNONTEXT($AL66),AM66+$AL66,"")</f>
        <v/>
      </c>
      <c r="AO66" s="190" t="str">
        <f t="shared" si="241"/>
        <v/>
      </c>
      <c r="AP66" s="190" t="str">
        <f t="shared" si="241"/>
        <v/>
      </c>
      <c r="AQ66" s="190" t="str">
        <f t="shared" si="241"/>
        <v/>
      </c>
      <c r="AR66" s="190" t="str">
        <f t="shared" si="241"/>
        <v/>
      </c>
      <c r="AS66" s="190" t="str">
        <f t="shared" si="241"/>
        <v/>
      </c>
      <c r="AT66" s="190" t="str">
        <f t="shared" si="241"/>
        <v/>
      </c>
      <c r="AU66" s="190" t="str">
        <f t="shared" si="241"/>
        <v/>
      </c>
      <c r="AV66" s="190" t="str">
        <f t="shared" si="241"/>
        <v/>
      </c>
      <c r="AW66" s="190" t="str">
        <f t="shared" si="241"/>
        <v/>
      </c>
      <c r="AX66" s="190" t="str">
        <f t="shared" si="241"/>
        <v/>
      </c>
      <c r="AY66" s="190" t="str">
        <f t="shared" si="241"/>
        <v/>
      </c>
      <c r="AZ66" s="190" t="str">
        <f t="shared" si="241"/>
        <v/>
      </c>
      <c r="BA66" s="190" t="str">
        <f t="shared" si="241"/>
        <v/>
      </c>
      <c r="BB66" s="190" t="str">
        <f t="shared" si="241"/>
        <v/>
      </c>
      <c r="BC66" s="190" t="str">
        <f t="shared" si="241"/>
        <v/>
      </c>
      <c r="BD66" s="190" t="str">
        <f t="shared" si="241"/>
        <v/>
      </c>
      <c r="BE66" s="190" t="str">
        <f t="shared" si="241"/>
        <v/>
      </c>
      <c r="BF66" s="190" t="str">
        <f t="shared" si="241"/>
        <v/>
      </c>
      <c r="BG66" s="190" t="str">
        <f t="shared" si="241"/>
        <v/>
      </c>
      <c r="BH66" s="190" t="str">
        <f t="shared" si="241"/>
        <v/>
      </c>
      <c r="BI66" s="190" t="str">
        <f t="shared" si="241"/>
        <v/>
      </c>
      <c r="BJ66" s="190" t="str">
        <f t="shared" si="241"/>
        <v/>
      </c>
      <c r="BK66" s="190" t="str">
        <f t="shared" si="241"/>
        <v/>
      </c>
      <c r="BL66" s="190" t="str">
        <f t="shared" si="241"/>
        <v/>
      </c>
      <c r="BM66" s="190" t="str">
        <f t="shared" si="241"/>
        <v/>
      </c>
      <c r="BN66" s="190" t="str">
        <f t="shared" si="241"/>
        <v/>
      </c>
      <c r="BO66" s="190" t="str">
        <f t="shared" si="241"/>
        <v/>
      </c>
      <c r="BP66" s="190" t="str">
        <f t="shared" si="241"/>
        <v/>
      </c>
      <c r="BQ66" s="190" t="str">
        <f t="shared" si="241"/>
        <v/>
      </c>
      <c r="BR66" s="190" t="str">
        <f t="shared" si="241"/>
        <v/>
      </c>
      <c r="BS66" s="190" t="str">
        <f t="shared" si="241"/>
        <v/>
      </c>
      <c r="BT66" s="190" t="str">
        <f t="shared" si="241"/>
        <v/>
      </c>
      <c r="BU66" s="190" t="str">
        <f t="shared" si="241"/>
        <v/>
      </c>
      <c r="BV66" s="190" t="str">
        <f t="shared" si="241"/>
        <v/>
      </c>
      <c r="BW66" s="190" t="str">
        <f t="shared" si="241"/>
        <v/>
      </c>
      <c r="BX66" s="190" t="str">
        <f t="shared" si="241"/>
        <v/>
      </c>
      <c r="BY66" s="190" t="str">
        <f t="shared" si="241"/>
        <v/>
      </c>
      <c r="BZ66" s="190" t="str">
        <f t="shared" si="241"/>
        <v/>
      </c>
      <c r="CA66" s="190" t="str">
        <f t="shared" si="241"/>
        <v/>
      </c>
      <c r="CB66" s="190" t="str">
        <f t="shared" si="241"/>
        <v/>
      </c>
      <c r="CC66" s="190" t="str">
        <f t="shared" si="241"/>
        <v/>
      </c>
      <c r="CD66" s="190" t="str">
        <f t="shared" si="241"/>
        <v/>
      </c>
      <c r="CE66" s="190" t="str">
        <f t="shared" si="241"/>
        <v/>
      </c>
      <c r="CF66" s="190" t="str">
        <f t="shared" si="241"/>
        <v/>
      </c>
      <c r="CG66" s="190" t="str">
        <f t="shared" si="241"/>
        <v/>
      </c>
      <c r="CH66" s="190" t="str">
        <f t="shared" si="241"/>
        <v/>
      </c>
      <c r="CI66" s="190" t="str">
        <f t="shared" si="241"/>
        <v/>
      </c>
      <c r="CJ66" s="190" t="str">
        <f t="shared" si="241"/>
        <v/>
      </c>
      <c r="CK66" s="190" t="str">
        <f t="shared" si="241"/>
        <v/>
      </c>
      <c r="CL66" s="190" t="str">
        <f t="shared" si="241"/>
        <v/>
      </c>
      <c r="CM66" s="190" t="str">
        <f t="shared" si="241"/>
        <v/>
      </c>
      <c r="CN66" s="190" t="str">
        <f t="shared" si="241"/>
        <v/>
      </c>
      <c r="CO66" s="190" t="str">
        <f t="shared" si="241"/>
        <v/>
      </c>
      <c r="CP66" s="190" t="str">
        <f t="shared" si="241"/>
        <v/>
      </c>
      <c r="CQ66" s="190" t="str">
        <f t="shared" si="241"/>
        <v/>
      </c>
      <c r="CR66" s="190" t="str">
        <f t="shared" si="241"/>
        <v/>
      </c>
      <c r="CS66" s="190" t="str">
        <f t="shared" si="241"/>
        <v/>
      </c>
      <c r="CT66" s="190" t="str">
        <f t="shared" si="241"/>
        <v/>
      </c>
      <c r="CU66" s="190" t="str">
        <f t="shared" si="241"/>
        <v/>
      </c>
      <c r="CV66" s="190" t="str">
        <f t="shared" si="241"/>
        <v/>
      </c>
      <c r="CW66" s="190" t="str">
        <f t="shared" si="241"/>
        <v/>
      </c>
      <c r="CX66" s="190" t="str">
        <f t="shared" si="241"/>
        <v/>
      </c>
      <c r="CY66" s="190" t="str">
        <f t="shared" si="241"/>
        <v/>
      </c>
      <c r="CZ66" s="190" t="str">
        <f t="shared" ref="CZ66:EH66" si="242">IF(ISNONTEXT($AL66),CY66+$AL66,"")</f>
        <v/>
      </c>
      <c r="DA66" s="190" t="str">
        <f t="shared" si="242"/>
        <v/>
      </c>
      <c r="DB66" s="190" t="str">
        <f t="shared" si="242"/>
        <v/>
      </c>
      <c r="DC66" s="190" t="str">
        <f t="shared" si="242"/>
        <v/>
      </c>
      <c r="DD66" s="190" t="str">
        <f t="shared" si="242"/>
        <v/>
      </c>
      <c r="DE66" s="190" t="str">
        <f t="shared" si="242"/>
        <v/>
      </c>
      <c r="DF66" s="190" t="str">
        <f t="shared" si="242"/>
        <v/>
      </c>
      <c r="DG66" s="190" t="str">
        <f t="shared" si="242"/>
        <v/>
      </c>
      <c r="DH66" s="190" t="str">
        <f t="shared" si="242"/>
        <v/>
      </c>
      <c r="DI66" s="190" t="str">
        <f t="shared" si="242"/>
        <v/>
      </c>
      <c r="DJ66" s="190" t="str">
        <f t="shared" si="242"/>
        <v/>
      </c>
      <c r="DK66" s="190" t="str">
        <f t="shared" si="242"/>
        <v/>
      </c>
      <c r="DL66" s="190" t="str">
        <f t="shared" si="242"/>
        <v/>
      </c>
      <c r="DM66" s="190" t="str">
        <f t="shared" si="242"/>
        <v/>
      </c>
      <c r="DN66" s="190" t="str">
        <f t="shared" si="242"/>
        <v/>
      </c>
      <c r="DO66" s="190" t="str">
        <f t="shared" si="242"/>
        <v/>
      </c>
      <c r="DP66" s="190" t="str">
        <f t="shared" si="242"/>
        <v/>
      </c>
      <c r="DQ66" s="190" t="str">
        <f t="shared" si="242"/>
        <v/>
      </c>
      <c r="DR66" s="190" t="str">
        <f t="shared" si="242"/>
        <v/>
      </c>
      <c r="DS66" s="190" t="str">
        <f t="shared" si="242"/>
        <v/>
      </c>
      <c r="DT66" s="190" t="str">
        <f t="shared" si="242"/>
        <v/>
      </c>
      <c r="DU66" s="190" t="str">
        <f t="shared" si="242"/>
        <v/>
      </c>
      <c r="DV66" s="190" t="str">
        <f t="shared" si="242"/>
        <v/>
      </c>
      <c r="DW66" s="190" t="str">
        <f t="shared" si="242"/>
        <v/>
      </c>
      <c r="DX66" s="190" t="str">
        <f t="shared" si="242"/>
        <v/>
      </c>
      <c r="DY66" s="190" t="str">
        <f t="shared" si="242"/>
        <v/>
      </c>
      <c r="DZ66" s="190" t="str">
        <f t="shared" si="242"/>
        <v/>
      </c>
      <c r="EA66" s="190" t="str">
        <f t="shared" si="242"/>
        <v/>
      </c>
      <c r="EB66" s="190" t="str">
        <f t="shared" si="242"/>
        <v/>
      </c>
      <c r="EC66" s="190" t="str">
        <f t="shared" si="242"/>
        <v/>
      </c>
      <c r="ED66" s="190" t="str">
        <f t="shared" si="242"/>
        <v/>
      </c>
      <c r="EE66" s="190" t="str">
        <f t="shared" si="242"/>
        <v/>
      </c>
      <c r="EF66" s="190" t="str">
        <f t="shared" si="242"/>
        <v/>
      </c>
      <c r="EG66" s="190" t="str">
        <f t="shared" si="242"/>
        <v/>
      </c>
      <c r="EH66" s="190" t="str">
        <f t="shared" si="242"/>
        <v/>
      </c>
      <c r="EI66" s="206" t="str">
        <f t="shared" si="19"/>
        <v/>
      </c>
      <c r="EJ66" s="207" t="e">
        <f t="shared" si="20"/>
        <v>#N/A</v>
      </c>
      <c r="EK66" s="207" t="e">
        <f t="shared" si="21"/>
        <v>#N/A</v>
      </c>
      <c r="EL66" s="207" t="e">
        <f t="shared" si="22"/>
        <v>#N/A</v>
      </c>
      <c r="EM66" s="207" t="e">
        <f t="shared" si="23"/>
        <v>#N/A</v>
      </c>
      <c r="EN66" s="207" t="e">
        <f t="shared" si="24"/>
        <v>#N/A</v>
      </c>
      <c r="EO66" s="207" t="e">
        <f t="shared" si="25"/>
        <v>#N/A</v>
      </c>
      <c r="EP66" s="207" t="e">
        <f t="shared" si="26"/>
        <v>#N/A</v>
      </c>
      <c r="EQ66" s="207" t="e">
        <f t="shared" si="27"/>
        <v>#N/A</v>
      </c>
      <c r="ER66" s="207" t="e">
        <f t="shared" si="28"/>
        <v>#N/A</v>
      </c>
      <c r="ES66" s="207" t="e">
        <f t="shared" si="29"/>
        <v>#N/A</v>
      </c>
      <c r="ET66" s="207" t="e">
        <f t="shared" si="30"/>
        <v>#N/A</v>
      </c>
      <c r="EU66" s="207" t="e">
        <f t="shared" si="31"/>
        <v>#N/A</v>
      </c>
      <c r="EV66" s="207" t="e">
        <f t="shared" si="32"/>
        <v>#N/A</v>
      </c>
      <c r="EW66" s="207" t="e">
        <f t="shared" si="33"/>
        <v>#N/A</v>
      </c>
      <c r="EX66" s="207" t="e">
        <f t="shared" si="34"/>
        <v>#N/A</v>
      </c>
      <c r="EY66" s="207" t="e">
        <f t="shared" si="35"/>
        <v>#N/A</v>
      </c>
      <c r="EZ66" s="207" t="e">
        <f t="shared" si="36"/>
        <v>#N/A</v>
      </c>
      <c r="FA66" s="207" t="e">
        <f t="shared" si="37"/>
        <v>#N/A</v>
      </c>
      <c r="FB66" s="207" t="e">
        <f t="shared" si="38"/>
        <v>#N/A</v>
      </c>
      <c r="FC66" s="207" t="e">
        <f t="shared" si="39"/>
        <v>#N/A</v>
      </c>
      <c r="FD66" s="207" t="e">
        <f t="shared" si="40"/>
        <v>#N/A</v>
      </c>
      <c r="FE66" s="207" t="e">
        <f t="shared" si="41"/>
        <v>#N/A</v>
      </c>
      <c r="FF66" s="207" t="e">
        <f t="shared" si="42"/>
        <v>#N/A</v>
      </c>
      <c r="FG66" s="207" t="e">
        <f t="shared" si="43"/>
        <v>#N/A</v>
      </c>
      <c r="FH66" s="207" t="e">
        <f t="shared" si="44"/>
        <v>#N/A</v>
      </c>
      <c r="FI66" s="207" t="e">
        <f t="shared" si="45"/>
        <v>#N/A</v>
      </c>
      <c r="FJ66" s="207" t="e">
        <f t="shared" si="46"/>
        <v>#N/A</v>
      </c>
      <c r="FK66" s="207" t="e">
        <f t="shared" si="47"/>
        <v>#N/A</v>
      </c>
      <c r="FL66" s="207" t="e">
        <f t="shared" si="48"/>
        <v>#N/A</v>
      </c>
      <c r="FM66" s="207" t="e">
        <f t="shared" si="49"/>
        <v>#N/A</v>
      </c>
      <c r="FN66" s="207" t="e">
        <f t="shared" si="50"/>
        <v>#N/A</v>
      </c>
      <c r="FO66" s="207" t="e">
        <f t="shared" si="51"/>
        <v>#N/A</v>
      </c>
      <c r="FP66" s="207" t="e">
        <f t="shared" si="52"/>
        <v>#N/A</v>
      </c>
      <c r="FQ66" s="207" t="e">
        <f t="shared" si="53"/>
        <v>#N/A</v>
      </c>
      <c r="FR66" s="207" t="e">
        <f t="shared" si="54"/>
        <v>#N/A</v>
      </c>
      <c r="FS66" s="207" t="e">
        <f t="shared" si="55"/>
        <v>#N/A</v>
      </c>
      <c r="FT66" s="207" t="e">
        <f t="shared" si="56"/>
        <v>#N/A</v>
      </c>
      <c r="FU66" s="207" t="e">
        <f t="shared" si="57"/>
        <v>#N/A</v>
      </c>
      <c r="FV66" s="207" t="e">
        <f t="shared" si="58"/>
        <v>#N/A</v>
      </c>
      <c r="FW66" s="207" t="e">
        <f t="shared" si="59"/>
        <v>#N/A</v>
      </c>
      <c r="FX66" s="207" t="e">
        <f t="shared" si="60"/>
        <v>#N/A</v>
      </c>
      <c r="FY66" s="207" t="e">
        <f t="shared" si="61"/>
        <v>#N/A</v>
      </c>
      <c r="FZ66" s="207" t="e">
        <f t="shared" si="62"/>
        <v>#N/A</v>
      </c>
      <c r="GA66" s="207" t="e">
        <f t="shared" si="63"/>
        <v>#N/A</v>
      </c>
      <c r="GB66" s="207" t="e">
        <f t="shared" si="64"/>
        <v>#N/A</v>
      </c>
      <c r="GC66" s="207" t="e">
        <f t="shared" si="65"/>
        <v>#N/A</v>
      </c>
      <c r="GD66" s="207" t="e">
        <f t="shared" si="66"/>
        <v>#N/A</v>
      </c>
      <c r="GE66" s="207" t="e">
        <f t="shared" si="67"/>
        <v>#N/A</v>
      </c>
      <c r="GF66" s="207" t="e">
        <f t="shared" si="68"/>
        <v>#N/A</v>
      </c>
      <c r="GG66" s="207" t="e">
        <f t="shared" si="69"/>
        <v>#N/A</v>
      </c>
      <c r="GH66" s="207" t="e">
        <f t="shared" si="70"/>
        <v>#N/A</v>
      </c>
      <c r="GI66" s="207" t="e">
        <f t="shared" si="71"/>
        <v>#N/A</v>
      </c>
      <c r="GJ66" s="207" t="e">
        <f t="shared" si="72"/>
        <v>#N/A</v>
      </c>
      <c r="GK66" s="207" t="e">
        <f t="shared" si="73"/>
        <v>#N/A</v>
      </c>
      <c r="GL66" s="207" t="e">
        <f t="shared" si="74"/>
        <v>#N/A</v>
      </c>
      <c r="GM66" s="207" t="e">
        <f t="shared" si="75"/>
        <v>#N/A</v>
      </c>
      <c r="GN66" s="207" t="e">
        <f t="shared" si="76"/>
        <v>#N/A</v>
      </c>
      <c r="GO66" s="207" t="e">
        <f t="shared" si="77"/>
        <v>#N/A</v>
      </c>
      <c r="GP66" s="207" t="e">
        <f t="shared" si="78"/>
        <v>#N/A</v>
      </c>
      <c r="GQ66" s="207" t="e">
        <f t="shared" si="79"/>
        <v>#N/A</v>
      </c>
      <c r="GR66" s="207" t="e">
        <f t="shared" si="80"/>
        <v>#N/A</v>
      </c>
      <c r="GS66" s="207" t="e">
        <f t="shared" si="81"/>
        <v>#N/A</v>
      </c>
      <c r="GT66" s="207" t="e">
        <f t="shared" si="82"/>
        <v>#N/A</v>
      </c>
      <c r="GU66" s="207" t="e">
        <f t="shared" si="83"/>
        <v>#N/A</v>
      </c>
      <c r="GV66" s="207" t="e">
        <f t="shared" si="84"/>
        <v>#N/A</v>
      </c>
      <c r="GW66" s="207" t="e">
        <f t="shared" si="85"/>
        <v>#N/A</v>
      </c>
      <c r="GX66" s="207" t="e">
        <f t="shared" si="86"/>
        <v>#N/A</v>
      </c>
      <c r="GY66" s="207" t="e">
        <f t="shared" si="87"/>
        <v>#N/A</v>
      </c>
      <c r="GZ66" s="207" t="e">
        <f t="shared" si="88"/>
        <v>#N/A</v>
      </c>
      <c r="HA66" s="207" t="e">
        <f t="shared" si="89"/>
        <v>#N/A</v>
      </c>
      <c r="HB66" s="207" t="e">
        <f t="shared" si="90"/>
        <v>#N/A</v>
      </c>
      <c r="HC66" s="207" t="e">
        <f t="shared" si="91"/>
        <v>#N/A</v>
      </c>
      <c r="HD66" s="207" t="e">
        <f t="shared" si="92"/>
        <v>#N/A</v>
      </c>
      <c r="HE66" s="207" t="e">
        <f t="shared" si="93"/>
        <v>#N/A</v>
      </c>
      <c r="HF66" s="207" t="e">
        <f t="shared" si="94"/>
        <v>#N/A</v>
      </c>
      <c r="HG66" s="207" t="e">
        <f t="shared" si="95"/>
        <v>#N/A</v>
      </c>
      <c r="HH66" s="207" t="e">
        <f t="shared" si="96"/>
        <v>#N/A</v>
      </c>
      <c r="HI66" s="207" t="e">
        <f t="shared" si="97"/>
        <v>#N/A</v>
      </c>
      <c r="HJ66" s="207" t="e">
        <f t="shared" si="98"/>
        <v>#N/A</v>
      </c>
      <c r="HK66" s="207" t="e">
        <f t="shared" si="99"/>
        <v>#N/A</v>
      </c>
      <c r="HL66" s="207" t="e">
        <f t="shared" si="100"/>
        <v>#N/A</v>
      </c>
      <c r="HM66" s="207" t="e">
        <f t="shared" si="101"/>
        <v>#N/A</v>
      </c>
      <c r="HN66" s="207" t="e">
        <f t="shared" si="102"/>
        <v>#N/A</v>
      </c>
      <c r="HO66" s="207" t="e">
        <f t="shared" si="103"/>
        <v>#N/A</v>
      </c>
      <c r="HP66" s="207" t="e">
        <f t="shared" si="104"/>
        <v>#N/A</v>
      </c>
      <c r="HQ66" s="207" t="e">
        <f t="shared" si="105"/>
        <v>#N/A</v>
      </c>
      <c r="HR66" s="207" t="e">
        <f t="shared" si="106"/>
        <v>#N/A</v>
      </c>
      <c r="HS66" s="207" t="e">
        <f t="shared" si="107"/>
        <v>#N/A</v>
      </c>
      <c r="HT66" s="207" t="e">
        <f t="shared" si="108"/>
        <v>#N/A</v>
      </c>
      <c r="HU66" s="207" t="e">
        <f t="shared" si="109"/>
        <v>#N/A</v>
      </c>
      <c r="HV66" s="207" t="e">
        <f t="shared" si="110"/>
        <v>#N/A</v>
      </c>
      <c r="HW66" s="207" t="e">
        <f t="shared" si="111"/>
        <v>#N/A</v>
      </c>
      <c r="HX66" s="207" t="e">
        <f t="shared" si="112"/>
        <v>#N/A</v>
      </c>
      <c r="HY66" s="207" t="e">
        <f t="shared" si="113"/>
        <v>#N/A</v>
      </c>
      <c r="HZ66" s="207" t="e">
        <f t="shared" si="114"/>
        <v>#N/A</v>
      </c>
      <c r="IA66" s="207" t="e">
        <f t="shared" si="115"/>
        <v>#N/A</v>
      </c>
      <c r="IB66" s="207" t="e">
        <f t="shared" si="116"/>
        <v>#N/A</v>
      </c>
      <c r="IC66" s="207" t="e">
        <f t="shared" si="117"/>
        <v>#N/A</v>
      </c>
      <c r="ID66" s="207" t="e">
        <f t="shared" si="118"/>
        <v>#N/A</v>
      </c>
      <c r="IE66" s="207" t="e">
        <f t="shared" si="119"/>
        <v>#N/A</v>
      </c>
      <c r="IF66" s="207" t="e">
        <f t="shared" si="120"/>
        <v>#N/A</v>
      </c>
    </row>
    <row r="67" spans="1:240" hidden="1" x14ac:dyDescent="0.25">
      <c r="A67" s="22">
        <v>64</v>
      </c>
      <c r="B67" s="144"/>
      <c r="C67" s="135"/>
      <c r="D67" s="110" t="str">
        <f t="shared" si="10"/>
        <v/>
      </c>
      <c r="E67" s="124"/>
      <c r="F67" s="110" t="str">
        <f t="shared" si="11"/>
        <v/>
      </c>
      <c r="G67" s="135"/>
      <c r="H67" s="145"/>
      <c r="I67" s="119" t="str">
        <f t="shared" si="12"/>
        <v/>
      </c>
      <c r="J67" s="23" t="str">
        <f t="shared" si="13"/>
        <v/>
      </c>
      <c r="K67" s="24" t="str">
        <f t="shared" si="14"/>
        <v/>
      </c>
      <c r="L67" s="25" t="str">
        <f>IF(J67="","",IF(OR($J67&lt;Skew!$B$1,$J67=Skew!$B$1),IF($J67&gt;Skew!$C$1,Skew!$A$1,IF($J67&gt;Skew!$C$2,Skew!$A$2,IF($J67&gt;Skew!$C$3,Skew!$A$3,IF($J67&gt;Skew!$C$4,Skew!$A$4,IF($J67&gt;Skew!$C$5,Skew!$A$5,IF($J67&gt;Skew!$C$6,Skew!$A$6,IF($J67&gt;Skew!$C$7,Skew!$A$7,IF($J67&gt;Skew!$C$8,Skew!$A$8,IF($J67&gt;Skew!$C$9,Skew!$A$9,IF($J67&gt;Skew!$C$10,Skew!$A$10,IF($J67&gt;Skew!$C$11,Skew!$A$11,IF($J67&gt;Skew!$C$12,Skew!$A$12,IF($J67&gt;Skew!$C$13,Skew!$A$13,IF($J67&gt;Skew!$C$14,Skew!$A$14,Skew!$A$15)
)))))))))))))))</f>
        <v/>
      </c>
      <c r="M67" s="24" t="str">
        <f>IF(J67="","",MATCH(L67,Skew!$A$1:$A$15,0))</f>
        <v/>
      </c>
      <c r="N67" s="24" t="str">
        <f t="shared" si="0"/>
        <v/>
      </c>
      <c r="O67" s="26"/>
      <c r="P67" s="24" t="str">
        <f>IF(OR(J67="",O67=""),"",MATCH(O67,Confidence!$A$1:$A$10,0))</f>
        <v/>
      </c>
      <c r="Q67" s="27" t="str">
        <f t="shared" si="1"/>
        <v/>
      </c>
      <c r="R67" s="27" t="str">
        <f t="shared" si="2"/>
        <v/>
      </c>
      <c r="S67" s="24"/>
      <c r="T67" s="111" t="str">
        <f t="shared" si="3"/>
        <v/>
      </c>
      <c r="U67" s="111" t="str">
        <f t="shared" si="4"/>
        <v/>
      </c>
      <c r="V67" s="39" t="str">
        <f t="shared" si="5"/>
        <v/>
      </c>
      <c r="W67" s="124"/>
      <c r="X67" s="218" t="str">
        <f>IF(AND(D67&gt;0,E67&gt;0,F67&gt;0,Q67&gt;0,R67&gt;0,W67&gt;0,NOT(O67="")),ABS(VLOOKUP($W$1,VLookups!$A$28:$B$29,2,FALSE)-_xlfn.BETA.DIST(W67,IF(K67="L",R67,Q67),IF(K67="L",Q67,R67),TRUE,D67,F67)),"")</f>
        <v/>
      </c>
      <c r="Y67" s="121" t="str">
        <f>IF(OR($Q67="",$R67=""),"",_xlfn.BETA.INV(ABS(VLOOKUP($W$1,VLookups!$A$28:$B$29,2,FALSE)-Y$3),IF($K67="L",$R67,$Q67),IF($K67="L",$Q67,$R67),$D67,$F67))</f>
        <v/>
      </c>
      <c r="Z67" s="122" t="str">
        <f>IF(OR($Q67="",$R67=""),"",_xlfn.BETA.INV(ABS(VLOOKUP($W$1,VLookups!$A$28:$B$29,2,FALSE)-Z$3),IF($K67="L",$R67,$Q67),IF($K67="L",$Q67,$R67),$D67,$F67))</f>
        <v/>
      </c>
      <c r="AA67" s="121" t="str">
        <f>IF(OR($Q67="",$R67=""),"",_xlfn.BETA.INV(ABS(VLOOKUP($W$1,VLookups!$A$28:$B$29,2,FALSE)-AA$3),IF($K67="L",$R67,$Q67),IF($K67="L",$Q67,$R67),$D67,$F67))</f>
        <v/>
      </c>
      <c r="AB67" s="122" t="str">
        <f>IF(OR($Q67="",$R67=""),"",_xlfn.BETA.INV(ABS(VLOOKUP($W$1,VLookups!$A$28:$B$29,2,FALSE)-AB$3),IF($K67="L",$R67,$Q67),IF($K67="L",$Q67,$R67),$D67,$F67))</f>
        <v/>
      </c>
      <c r="AC67" s="121" t="str">
        <f>IF(OR($Q67="",$R67=""),"",_xlfn.BETA.INV(ABS(VLOOKUP($W$1,VLookups!$A$28:$B$29,2,FALSE)-AC$3),IF($K67="L",$R67,$Q67),IF($K67="L",$Q67,$R67),$D67,$F67))</f>
        <v/>
      </c>
      <c r="AD67" s="122" t="str">
        <f>IF(OR($Q67="",$R67=""),"",_xlfn.BETA.INV(ABS(VLOOKUP($W$1,VLookups!$A$28:$B$29,2,FALSE)-AD$3),IF($K67="L",$R67,$Q67),IF($K67="L",$Q67,$R67),$D67,$F67))</f>
        <v/>
      </c>
      <c r="AE67" s="121" t="str">
        <f>IF(OR($Q67="",$R67=""),"",_xlfn.BETA.INV(ABS(VLOOKUP($W$1,VLookups!$A$28:$B$29,2,FALSE)-AE$3),IF($K67="L",$R67,$Q67),IF($K67="L",$Q67,$R67),$D67,$F67))</f>
        <v/>
      </c>
      <c r="AF67" s="122" t="str">
        <f>IF(OR($Q67="",$R67=""),"",_xlfn.BETA.INV(ABS(VLOOKUP($W$1,VLookups!$A$28:$B$29,2,FALSE)-AF$3),IF($K67="L",$R67,$Q67),IF($K67="L",$Q67,$R67),$D67,$F67))</f>
        <v/>
      </c>
      <c r="AG67" s="121" t="str">
        <f>IF(OR($Q67="",$R67=""),"",_xlfn.BETA.INV(ABS(VLOOKUP($W$1,VLookups!$A$28:$B$29,2,FALSE)-AG$3),IF($K67="L",$R67,$Q67),IF($K67="L",$Q67,$R67),$D67,$F67))</f>
        <v/>
      </c>
      <c r="AH67" s="122" t="str">
        <f>IF(OR($Q67="",$R67=""),"",_xlfn.BETA.INV(ABS(VLOOKUP($W$1,VLookups!$A$28:$B$29,2,FALSE)-AH$3),IF($K67="L",$R67,$Q67),IF($K67="L",$Q67,$R67),$D67,$F67))</f>
        <v/>
      </c>
      <c r="AI67" s="121" t="str">
        <f>IF(OR($Q67="",$R67=""),"",_xlfn.BETA.INV(ABS(VLOOKUP($W$1,VLookups!$A$28:$B$29,2,FALSE)-AI$3),IF($K67="L",$R67,$Q67),IF($K67="L",$Q67,$R67),$D67,$F67))</f>
        <v/>
      </c>
      <c r="AJ67" s="122" t="str">
        <f>IF(OR($Q67="",$R67=""),"",_xlfn.BETA.INV(ABS(VLOOKUP($W$1,VLookups!$A$28:$B$29,2,FALSE)-AJ$3),IF($K67="L",$R67,$Q67),IF($K67="L",$Q67,$R67),$D67,$F67))</f>
        <v/>
      </c>
      <c r="AK67" s="17"/>
      <c r="AL67" s="208" t="str">
        <f t="shared" si="15"/>
        <v/>
      </c>
      <c r="AM67" s="206" t="str">
        <f t="shared" si="16"/>
        <v/>
      </c>
      <c r="AN67" s="190" t="str">
        <f t="shared" ref="AN67:CY67" si="243">IF(ISNONTEXT($AL67),AM67+$AL67,"")</f>
        <v/>
      </c>
      <c r="AO67" s="190" t="str">
        <f t="shared" si="243"/>
        <v/>
      </c>
      <c r="AP67" s="190" t="str">
        <f t="shared" si="243"/>
        <v/>
      </c>
      <c r="AQ67" s="190" t="str">
        <f t="shared" si="243"/>
        <v/>
      </c>
      <c r="AR67" s="190" t="str">
        <f t="shared" si="243"/>
        <v/>
      </c>
      <c r="AS67" s="190" t="str">
        <f t="shared" si="243"/>
        <v/>
      </c>
      <c r="AT67" s="190" t="str">
        <f t="shared" si="243"/>
        <v/>
      </c>
      <c r="AU67" s="190" t="str">
        <f t="shared" si="243"/>
        <v/>
      </c>
      <c r="AV67" s="190" t="str">
        <f t="shared" si="243"/>
        <v/>
      </c>
      <c r="AW67" s="190" t="str">
        <f t="shared" si="243"/>
        <v/>
      </c>
      <c r="AX67" s="190" t="str">
        <f t="shared" si="243"/>
        <v/>
      </c>
      <c r="AY67" s="190" t="str">
        <f t="shared" si="243"/>
        <v/>
      </c>
      <c r="AZ67" s="190" t="str">
        <f t="shared" si="243"/>
        <v/>
      </c>
      <c r="BA67" s="190" t="str">
        <f t="shared" si="243"/>
        <v/>
      </c>
      <c r="BB67" s="190" t="str">
        <f t="shared" si="243"/>
        <v/>
      </c>
      <c r="BC67" s="190" t="str">
        <f t="shared" si="243"/>
        <v/>
      </c>
      <c r="BD67" s="190" t="str">
        <f t="shared" si="243"/>
        <v/>
      </c>
      <c r="BE67" s="190" t="str">
        <f t="shared" si="243"/>
        <v/>
      </c>
      <c r="BF67" s="190" t="str">
        <f t="shared" si="243"/>
        <v/>
      </c>
      <c r="BG67" s="190" t="str">
        <f t="shared" si="243"/>
        <v/>
      </c>
      <c r="BH67" s="190" t="str">
        <f t="shared" si="243"/>
        <v/>
      </c>
      <c r="BI67" s="190" t="str">
        <f t="shared" si="243"/>
        <v/>
      </c>
      <c r="BJ67" s="190" t="str">
        <f t="shared" si="243"/>
        <v/>
      </c>
      <c r="BK67" s="190" t="str">
        <f t="shared" si="243"/>
        <v/>
      </c>
      <c r="BL67" s="190" t="str">
        <f t="shared" si="243"/>
        <v/>
      </c>
      <c r="BM67" s="190" t="str">
        <f t="shared" si="243"/>
        <v/>
      </c>
      <c r="BN67" s="190" t="str">
        <f t="shared" si="243"/>
        <v/>
      </c>
      <c r="BO67" s="190" t="str">
        <f t="shared" si="243"/>
        <v/>
      </c>
      <c r="BP67" s="190" t="str">
        <f t="shared" si="243"/>
        <v/>
      </c>
      <c r="BQ67" s="190" t="str">
        <f t="shared" si="243"/>
        <v/>
      </c>
      <c r="BR67" s="190" t="str">
        <f t="shared" si="243"/>
        <v/>
      </c>
      <c r="BS67" s="190" t="str">
        <f t="shared" si="243"/>
        <v/>
      </c>
      <c r="BT67" s="190" t="str">
        <f t="shared" si="243"/>
        <v/>
      </c>
      <c r="BU67" s="190" t="str">
        <f t="shared" si="243"/>
        <v/>
      </c>
      <c r="BV67" s="190" t="str">
        <f t="shared" si="243"/>
        <v/>
      </c>
      <c r="BW67" s="190" t="str">
        <f t="shared" si="243"/>
        <v/>
      </c>
      <c r="BX67" s="190" t="str">
        <f t="shared" si="243"/>
        <v/>
      </c>
      <c r="BY67" s="190" t="str">
        <f t="shared" si="243"/>
        <v/>
      </c>
      <c r="BZ67" s="190" t="str">
        <f t="shared" si="243"/>
        <v/>
      </c>
      <c r="CA67" s="190" t="str">
        <f t="shared" si="243"/>
        <v/>
      </c>
      <c r="CB67" s="190" t="str">
        <f t="shared" si="243"/>
        <v/>
      </c>
      <c r="CC67" s="190" t="str">
        <f t="shared" si="243"/>
        <v/>
      </c>
      <c r="CD67" s="190" t="str">
        <f t="shared" si="243"/>
        <v/>
      </c>
      <c r="CE67" s="190" t="str">
        <f t="shared" si="243"/>
        <v/>
      </c>
      <c r="CF67" s="190" t="str">
        <f t="shared" si="243"/>
        <v/>
      </c>
      <c r="CG67" s="190" t="str">
        <f t="shared" si="243"/>
        <v/>
      </c>
      <c r="CH67" s="190" t="str">
        <f t="shared" si="243"/>
        <v/>
      </c>
      <c r="CI67" s="190" t="str">
        <f t="shared" si="243"/>
        <v/>
      </c>
      <c r="CJ67" s="190" t="str">
        <f t="shared" si="243"/>
        <v/>
      </c>
      <c r="CK67" s="190" t="str">
        <f t="shared" si="243"/>
        <v/>
      </c>
      <c r="CL67" s="190" t="str">
        <f t="shared" si="243"/>
        <v/>
      </c>
      <c r="CM67" s="190" t="str">
        <f t="shared" si="243"/>
        <v/>
      </c>
      <c r="CN67" s="190" t="str">
        <f t="shared" si="243"/>
        <v/>
      </c>
      <c r="CO67" s="190" t="str">
        <f t="shared" si="243"/>
        <v/>
      </c>
      <c r="CP67" s="190" t="str">
        <f t="shared" si="243"/>
        <v/>
      </c>
      <c r="CQ67" s="190" t="str">
        <f t="shared" si="243"/>
        <v/>
      </c>
      <c r="CR67" s="190" t="str">
        <f t="shared" si="243"/>
        <v/>
      </c>
      <c r="CS67" s="190" t="str">
        <f t="shared" si="243"/>
        <v/>
      </c>
      <c r="CT67" s="190" t="str">
        <f t="shared" si="243"/>
        <v/>
      </c>
      <c r="CU67" s="190" t="str">
        <f t="shared" si="243"/>
        <v/>
      </c>
      <c r="CV67" s="190" t="str">
        <f t="shared" si="243"/>
        <v/>
      </c>
      <c r="CW67" s="190" t="str">
        <f t="shared" si="243"/>
        <v/>
      </c>
      <c r="CX67" s="190" t="str">
        <f t="shared" si="243"/>
        <v/>
      </c>
      <c r="CY67" s="190" t="str">
        <f t="shared" si="243"/>
        <v/>
      </c>
      <c r="CZ67" s="190" t="str">
        <f t="shared" ref="CZ67:EH67" si="244">IF(ISNONTEXT($AL67),CY67+$AL67,"")</f>
        <v/>
      </c>
      <c r="DA67" s="190" t="str">
        <f t="shared" si="244"/>
        <v/>
      </c>
      <c r="DB67" s="190" t="str">
        <f t="shared" si="244"/>
        <v/>
      </c>
      <c r="DC67" s="190" t="str">
        <f t="shared" si="244"/>
        <v/>
      </c>
      <c r="DD67" s="190" t="str">
        <f t="shared" si="244"/>
        <v/>
      </c>
      <c r="DE67" s="190" t="str">
        <f t="shared" si="244"/>
        <v/>
      </c>
      <c r="DF67" s="190" t="str">
        <f t="shared" si="244"/>
        <v/>
      </c>
      <c r="DG67" s="190" t="str">
        <f t="shared" si="244"/>
        <v/>
      </c>
      <c r="DH67" s="190" t="str">
        <f t="shared" si="244"/>
        <v/>
      </c>
      <c r="DI67" s="190" t="str">
        <f t="shared" si="244"/>
        <v/>
      </c>
      <c r="DJ67" s="190" t="str">
        <f t="shared" si="244"/>
        <v/>
      </c>
      <c r="DK67" s="190" t="str">
        <f t="shared" si="244"/>
        <v/>
      </c>
      <c r="DL67" s="190" t="str">
        <f t="shared" si="244"/>
        <v/>
      </c>
      <c r="DM67" s="190" t="str">
        <f t="shared" si="244"/>
        <v/>
      </c>
      <c r="DN67" s="190" t="str">
        <f t="shared" si="244"/>
        <v/>
      </c>
      <c r="DO67" s="190" t="str">
        <f t="shared" si="244"/>
        <v/>
      </c>
      <c r="DP67" s="190" t="str">
        <f t="shared" si="244"/>
        <v/>
      </c>
      <c r="DQ67" s="190" t="str">
        <f t="shared" si="244"/>
        <v/>
      </c>
      <c r="DR67" s="190" t="str">
        <f t="shared" si="244"/>
        <v/>
      </c>
      <c r="DS67" s="190" t="str">
        <f t="shared" si="244"/>
        <v/>
      </c>
      <c r="DT67" s="190" t="str">
        <f t="shared" si="244"/>
        <v/>
      </c>
      <c r="DU67" s="190" t="str">
        <f t="shared" si="244"/>
        <v/>
      </c>
      <c r="DV67" s="190" t="str">
        <f t="shared" si="244"/>
        <v/>
      </c>
      <c r="DW67" s="190" t="str">
        <f t="shared" si="244"/>
        <v/>
      </c>
      <c r="DX67" s="190" t="str">
        <f t="shared" si="244"/>
        <v/>
      </c>
      <c r="DY67" s="190" t="str">
        <f t="shared" si="244"/>
        <v/>
      </c>
      <c r="DZ67" s="190" t="str">
        <f t="shared" si="244"/>
        <v/>
      </c>
      <c r="EA67" s="190" t="str">
        <f t="shared" si="244"/>
        <v/>
      </c>
      <c r="EB67" s="190" t="str">
        <f t="shared" si="244"/>
        <v/>
      </c>
      <c r="EC67" s="190" t="str">
        <f t="shared" si="244"/>
        <v/>
      </c>
      <c r="ED67" s="190" t="str">
        <f t="shared" si="244"/>
        <v/>
      </c>
      <c r="EE67" s="190" t="str">
        <f t="shared" si="244"/>
        <v/>
      </c>
      <c r="EF67" s="190" t="str">
        <f t="shared" si="244"/>
        <v/>
      </c>
      <c r="EG67" s="190" t="str">
        <f t="shared" si="244"/>
        <v/>
      </c>
      <c r="EH67" s="190" t="str">
        <f t="shared" si="244"/>
        <v/>
      </c>
      <c r="EI67" s="206" t="str">
        <f t="shared" si="19"/>
        <v/>
      </c>
      <c r="EJ67" s="207" t="e">
        <f t="shared" si="20"/>
        <v>#N/A</v>
      </c>
      <c r="EK67" s="207" t="e">
        <f t="shared" si="21"/>
        <v>#N/A</v>
      </c>
      <c r="EL67" s="207" t="e">
        <f t="shared" si="22"/>
        <v>#N/A</v>
      </c>
      <c r="EM67" s="207" t="e">
        <f t="shared" si="23"/>
        <v>#N/A</v>
      </c>
      <c r="EN67" s="207" t="e">
        <f t="shared" si="24"/>
        <v>#N/A</v>
      </c>
      <c r="EO67" s="207" t="e">
        <f t="shared" si="25"/>
        <v>#N/A</v>
      </c>
      <c r="EP67" s="207" t="e">
        <f t="shared" si="26"/>
        <v>#N/A</v>
      </c>
      <c r="EQ67" s="207" t="e">
        <f t="shared" si="27"/>
        <v>#N/A</v>
      </c>
      <c r="ER67" s="207" t="e">
        <f t="shared" si="28"/>
        <v>#N/A</v>
      </c>
      <c r="ES67" s="207" t="e">
        <f t="shared" si="29"/>
        <v>#N/A</v>
      </c>
      <c r="ET67" s="207" t="e">
        <f t="shared" si="30"/>
        <v>#N/A</v>
      </c>
      <c r="EU67" s="207" t="e">
        <f t="shared" si="31"/>
        <v>#N/A</v>
      </c>
      <c r="EV67" s="207" t="e">
        <f t="shared" si="32"/>
        <v>#N/A</v>
      </c>
      <c r="EW67" s="207" t="e">
        <f t="shared" si="33"/>
        <v>#N/A</v>
      </c>
      <c r="EX67" s="207" t="e">
        <f t="shared" si="34"/>
        <v>#N/A</v>
      </c>
      <c r="EY67" s="207" t="e">
        <f t="shared" si="35"/>
        <v>#N/A</v>
      </c>
      <c r="EZ67" s="207" t="e">
        <f t="shared" si="36"/>
        <v>#N/A</v>
      </c>
      <c r="FA67" s="207" t="e">
        <f t="shared" si="37"/>
        <v>#N/A</v>
      </c>
      <c r="FB67" s="207" t="e">
        <f t="shared" si="38"/>
        <v>#N/A</v>
      </c>
      <c r="FC67" s="207" t="e">
        <f t="shared" si="39"/>
        <v>#N/A</v>
      </c>
      <c r="FD67" s="207" t="e">
        <f t="shared" si="40"/>
        <v>#N/A</v>
      </c>
      <c r="FE67" s="207" t="e">
        <f t="shared" si="41"/>
        <v>#N/A</v>
      </c>
      <c r="FF67" s="207" t="e">
        <f t="shared" si="42"/>
        <v>#N/A</v>
      </c>
      <c r="FG67" s="207" t="e">
        <f t="shared" si="43"/>
        <v>#N/A</v>
      </c>
      <c r="FH67" s="207" t="e">
        <f t="shared" si="44"/>
        <v>#N/A</v>
      </c>
      <c r="FI67" s="207" t="e">
        <f t="shared" si="45"/>
        <v>#N/A</v>
      </c>
      <c r="FJ67" s="207" t="e">
        <f t="shared" si="46"/>
        <v>#N/A</v>
      </c>
      <c r="FK67" s="207" t="e">
        <f t="shared" si="47"/>
        <v>#N/A</v>
      </c>
      <c r="FL67" s="207" t="e">
        <f t="shared" si="48"/>
        <v>#N/A</v>
      </c>
      <c r="FM67" s="207" t="e">
        <f t="shared" si="49"/>
        <v>#N/A</v>
      </c>
      <c r="FN67" s="207" t="e">
        <f t="shared" si="50"/>
        <v>#N/A</v>
      </c>
      <c r="FO67" s="207" t="e">
        <f t="shared" si="51"/>
        <v>#N/A</v>
      </c>
      <c r="FP67" s="207" t="e">
        <f t="shared" si="52"/>
        <v>#N/A</v>
      </c>
      <c r="FQ67" s="207" t="e">
        <f t="shared" si="53"/>
        <v>#N/A</v>
      </c>
      <c r="FR67" s="207" t="e">
        <f t="shared" si="54"/>
        <v>#N/A</v>
      </c>
      <c r="FS67" s="207" t="e">
        <f t="shared" si="55"/>
        <v>#N/A</v>
      </c>
      <c r="FT67" s="207" t="e">
        <f t="shared" si="56"/>
        <v>#N/A</v>
      </c>
      <c r="FU67" s="207" t="e">
        <f t="shared" si="57"/>
        <v>#N/A</v>
      </c>
      <c r="FV67" s="207" t="e">
        <f t="shared" si="58"/>
        <v>#N/A</v>
      </c>
      <c r="FW67" s="207" t="e">
        <f t="shared" si="59"/>
        <v>#N/A</v>
      </c>
      <c r="FX67" s="207" t="e">
        <f t="shared" si="60"/>
        <v>#N/A</v>
      </c>
      <c r="FY67" s="207" t="e">
        <f t="shared" si="61"/>
        <v>#N/A</v>
      </c>
      <c r="FZ67" s="207" t="e">
        <f t="shared" si="62"/>
        <v>#N/A</v>
      </c>
      <c r="GA67" s="207" t="e">
        <f t="shared" si="63"/>
        <v>#N/A</v>
      </c>
      <c r="GB67" s="207" t="e">
        <f t="shared" si="64"/>
        <v>#N/A</v>
      </c>
      <c r="GC67" s="207" t="e">
        <f t="shared" si="65"/>
        <v>#N/A</v>
      </c>
      <c r="GD67" s="207" t="e">
        <f t="shared" si="66"/>
        <v>#N/A</v>
      </c>
      <c r="GE67" s="207" t="e">
        <f t="shared" si="67"/>
        <v>#N/A</v>
      </c>
      <c r="GF67" s="207" t="e">
        <f t="shared" si="68"/>
        <v>#N/A</v>
      </c>
      <c r="GG67" s="207" t="e">
        <f t="shared" si="69"/>
        <v>#N/A</v>
      </c>
      <c r="GH67" s="207" t="e">
        <f t="shared" si="70"/>
        <v>#N/A</v>
      </c>
      <c r="GI67" s="207" t="e">
        <f t="shared" si="71"/>
        <v>#N/A</v>
      </c>
      <c r="GJ67" s="207" t="e">
        <f t="shared" si="72"/>
        <v>#N/A</v>
      </c>
      <c r="GK67" s="207" t="e">
        <f t="shared" si="73"/>
        <v>#N/A</v>
      </c>
      <c r="GL67" s="207" t="e">
        <f t="shared" si="74"/>
        <v>#N/A</v>
      </c>
      <c r="GM67" s="207" t="e">
        <f t="shared" si="75"/>
        <v>#N/A</v>
      </c>
      <c r="GN67" s="207" t="e">
        <f t="shared" si="76"/>
        <v>#N/A</v>
      </c>
      <c r="GO67" s="207" t="e">
        <f t="shared" si="77"/>
        <v>#N/A</v>
      </c>
      <c r="GP67" s="207" t="e">
        <f t="shared" si="78"/>
        <v>#N/A</v>
      </c>
      <c r="GQ67" s="207" t="e">
        <f t="shared" si="79"/>
        <v>#N/A</v>
      </c>
      <c r="GR67" s="207" t="e">
        <f t="shared" si="80"/>
        <v>#N/A</v>
      </c>
      <c r="GS67" s="207" t="e">
        <f t="shared" si="81"/>
        <v>#N/A</v>
      </c>
      <c r="GT67" s="207" t="e">
        <f t="shared" si="82"/>
        <v>#N/A</v>
      </c>
      <c r="GU67" s="207" t="e">
        <f t="shared" si="83"/>
        <v>#N/A</v>
      </c>
      <c r="GV67" s="207" t="e">
        <f t="shared" si="84"/>
        <v>#N/A</v>
      </c>
      <c r="GW67" s="207" t="e">
        <f t="shared" si="85"/>
        <v>#N/A</v>
      </c>
      <c r="GX67" s="207" t="e">
        <f t="shared" si="86"/>
        <v>#N/A</v>
      </c>
      <c r="GY67" s="207" t="e">
        <f t="shared" si="87"/>
        <v>#N/A</v>
      </c>
      <c r="GZ67" s="207" t="e">
        <f t="shared" si="88"/>
        <v>#N/A</v>
      </c>
      <c r="HA67" s="207" t="e">
        <f t="shared" si="89"/>
        <v>#N/A</v>
      </c>
      <c r="HB67" s="207" t="e">
        <f t="shared" si="90"/>
        <v>#N/A</v>
      </c>
      <c r="HC67" s="207" t="e">
        <f t="shared" si="91"/>
        <v>#N/A</v>
      </c>
      <c r="HD67" s="207" t="e">
        <f t="shared" si="92"/>
        <v>#N/A</v>
      </c>
      <c r="HE67" s="207" t="e">
        <f t="shared" si="93"/>
        <v>#N/A</v>
      </c>
      <c r="HF67" s="207" t="e">
        <f t="shared" si="94"/>
        <v>#N/A</v>
      </c>
      <c r="HG67" s="207" t="e">
        <f t="shared" si="95"/>
        <v>#N/A</v>
      </c>
      <c r="HH67" s="207" t="e">
        <f t="shared" si="96"/>
        <v>#N/A</v>
      </c>
      <c r="HI67" s="207" t="e">
        <f t="shared" si="97"/>
        <v>#N/A</v>
      </c>
      <c r="HJ67" s="207" t="e">
        <f t="shared" si="98"/>
        <v>#N/A</v>
      </c>
      <c r="HK67" s="207" t="e">
        <f t="shared" si="99"/>
        <v>#N/A</v>
      </c>
      <c r="HL67" s="207" t="e">
        <f t="shared" si="100"/>
        <v>#N/A</v>
      </c>
      <c r="HM67" s="207" t="e">
        <f t="shared" si="101"/>
        <v>#N/A</v>
      </c>
      <c r="HN67" s="207" t="e">
        <f t="shared" si="102"/>
        <v>#N/A</v>
      </c>
      <c r="HO67" s="207" t="e">
        <f t="shared" si="103"/>
        <v>#N/A</v>
      </c>
      <c r="HP67" s="207" t="e">
        <f t="shared" si="104"/>
        <v>#N/A</v>
      </c>
      <c r="HQ67" s="207" t="e">
        <f t="shared" si="105"/>
        <v>#N/A</v>
      </c>
      <c r="HR67" s="207" t="e">
        <f t="shared" si="106"/>
        <v>#N/A</v>
      </c>
      <c r="HS67" s="207" t="e">
        <f t="shared" si="107"/>
        <v>#N/A</v>
      </c>
      <c r="HT67" s="207" t="e">
        <f t="shared" si="108"/>
        <v>#N/A</v>
      </c>
      <c r="HU67" s="207" t="e">
        <f t="shared" si="109"/>
        <v>#N/A</v>
      </c>
      <c r="HV67" s="207" t="e">
        <f t="shared" si="110"/>
        <v>#N/A</v>
      </c>
      <c r="HW67" s="207" t="e">
        <f t="shared" si="111"/>
        <v>#N/A</v>
      </c>
      <c r="HX67" s="207" t="e">
        <f t="shared" si="112"/>
        <v>#N/A</v>
      </c>
      <c r="HY67" s="207" t="e">
        <f t="shared" si="113"/>
        <v>#N/A</v>
      </c>
      <c r="HZ67" s="207" t="e">
        <f t="shared" si="114"/>
        <v>#N/A</v>
      </c>
      <c r="IA67" s="207" t="e">
        <f t="shared" si="115"/>
        <v>#N/A</v>
      </c>
      <c r="IB67" s="207" t="e">
        <f t="shared" si="116"/>
        <v>#N/A</v>
      </c>
      <c r="IC67" s="207" t="e">
        <f t="shared" si="117"/>
        <v>#N/A</v>
      </c>
      <c r="ID67" s="207" t="e">
        <f t="shared" si="118"/>
        <v>#N/A</v>
      </c>
      <c r="IE67" s="207" t="e">
        <f t="shared" si="119"/>
        <v>#N/A</v>
      </c>
      <c r="IF67" s="207" t="e">
        <f t="shared" si="120"/>
        <v>#N/A</v>
      </c>
    </row>
    <row r="68" spans="1:240" hidden="1" x14ac:dyDescent="0.25">
      <c r="A68" s="22">
        <v>65</v>
      </c>
      <c r="B68" s="144"/>
      <c r="C68" s="135"/>
      <c r="D68" s="110" t="str">
        <f t="shared" si="10"/>
        <v/>
      </c>
      <c r="E68" s="124"/>
      <c r="F68" s="110" t="str">
        <f t="shared" si="11"/>
        <v/>
      </c>
      <c r="G68" s="135"/>
      <c r="H68" s="145"/>
      <c r="I68" s="119" t="str">
        <f t="shared" si="12"/>
        <v/>
      </c>
      <c r="J68" s="23" t="str">
        <f t="shared" si="13"/>
        <v/>
      </c>
      <c r="K68" s="24" t="str">
        <f t="shared" si="14"/>
        <v/>
      </c>
      <c r="L68" s="25" t="str">
        <f>IF(J68="","",IF(OR($J68&lt;Skew!$B$1,$J68=Skew!$B$1),IF($J68&gt;Skew!$C$1,Skew!$A$1,IF($J68&gt;Skew!$C$2,Skew!$A$2,IF($J68&gt;Skew!$C$3,Skew!$A$3,IF($J68&gt;Skew!$C$4,Skew!$A$4,IF($J68&gt;Skew!$C$5,Skew!$A$5,IF($J68&gt;Skew!$C$6,Skew!$A$6,IF($J68&gt;Skew!$C$7,Skew!$A$7,IF($J68&gt;Skew!$C$8,Skew!$A$8,IF($J68&gt;Skew!$C$9,Skew!$A$9,IF($J68&gt;Skew!$C$10,Skew!$A$10,IF($J68&gt;Skew!$C$11,Skew!$A$11,IF($J68&gt;Skew!$C$12,Skew!$A$12,IF($J68&gt;Skew!$C$13,Skew!$A$13,IF($J68&gt;Skew!$C$14,Skew!$A$14,Skew!$A$15)
)))))))))))))))</f>
        <v/>
      </c>
      <c r="M68" s="24" t="str">
        <f>IF(J68="","",MATCH(L68,Skew!$A$1:$A$15,0))</f>
        <v/>
      </c>
      <c r="N68" s="24" t="str">
        <f t="shared" ref="N68:N103" si="245">IF(AND(D68&gt;0,E68&gt;0,F68&gt;0),D68+((F68-D68)/2),"")</f>
        <v/>
      </c>
      <c r="O68" s="26"/>
      <c r="P68" s="24" t="str">
        <f>IF(OR(J68="",O68=""),"",MATCH(O68,Confidence!$A$1:$A$10,0))</f>
        <v/>
      </c>
      <c r="Q68" s="27" t="str">
        <f t="shared" ref="Q68:Q103" si="246">IF(OR(J68="",O68=""),"",INDEX(Alpha_Chart,M68,P68))</f>
        <v/>
      </c>
      <c r="R68" s="27" t="str">
        <f t="shared" ref="R68:R103" si="247">IF(OR(J68="",O68=""),"",INDEX(Beta_Chart,M68,P68))</f>
        <v/>
      </c>
      <c r="S68" s="24"/>
      <c r="T68" s="111" t="str">
        <f t="shared" ref="T68:T103" si="248">IF(OR(J68="",O68=""),"",IF(K68="R",((F68-D68)*(INDEX(Mean_Ratios,M68,P68)))+D68,((F68-D68)*(1-INDEX(Mean_Ratios,M68,P68)))+D68))</f>
        <v/>
      </c>
      <c r="U68" s="111" t="str">
        <f t="shared" ref="U68:U103" si="249">IF(OR(J68="",O68=""),"",(F68-D68)*INDEX(Standard_Deviation_Ratios,M68,P68))</f>
        <v/>
      </c>
      <c r="V68" s="39" t="str">
        <f t="shared" ref="V68:V103" si="250">IF(OR(J68="",O68=""),"",U68^2)</f>
        <v/>
      </c>
      <c r="W68" s="124"/>
      <c r="X68" s="218" t="str">
        <f>IF(AND(D68&gt;0,E68&gt;0,F68&gt;0,Q68&gt;0,R68&gt;0,W68&gt;0,NOT(O68="")),ABS(VLOOKUP($W$1,VLookups!$A$28:$B$29,2,FALSE)-_xlfn.BETA.DIST(W68,IF(K68="L",R68,Q68),IF(K68="L",Q68,R68),TRUE,D68,F68)),"")</f>
        <v/>
      </c>
      <c r="Y68" s="121" t="str">
        <f>IF(OR($Q68="",$R68=""),"",_xlfn.BETA.INV(ABS(VLOOKUP($W$1,VLookups!$A$28:$B$29,2,FALSE)-Y$3),IF($K68="L",$R68,$Q68),IF($K68="L",$Q68,$R68),$D68,$F68))</f>
        <v/>
      </c>
      <c r="Z68" s="122" t="str">
        <f>IF(OR($Q68="",$R68=""),"",_xlfn.BETA.INV(ABS(VLOOKUP($W$1,VLookups!$A$28:$B$29,2,FALSE)-Z$3),IF($K68="L",$R68,$Q68),IF($K68="L",$Q68,$R68),$D68,$F68))</f>
        <v/>
      </c>
      <c r="AA68" s="121" t="str">
        <f>IF(OR($Q68="",$R68=""),"",_xlfn.BETA.INV(ABS(VLOOKUP($W$1,VLookups!$A$28:$B$29,2,FALSE)-AA$3),IF($K68="L",$R68,$Q68),IF($K68="L",$Q68,$R68),$D68,$F68))</f>
        <v/>
      </c>
      <c r="AB68" s="122" t="str">
        <f>IF(OR($Q68="",$R68=""),"",_xlfn.BETA.INV(ABS(VLOOKUP($W$1,VLookups!$A$28:$B$29,2,FALSE)-AB$3),IF($K68="L",$R68,$Q68),IF($K68="L",$Q68,$R68),$D68,$F68))</f>
        <v/>
      </c>
      <c r="AC68" s="121" t="str">
        <f>IF(OR($Q68="",$R68=""),"",_xlfn.BETA.INV(ABS(VLOOKUP($W$1,VLookups!$A$28:$B$29,2,FALSE)-AC$3),IF($K68="L",$R68,$Q68),IF($K68="L",$Q68,$R68),$D68,$F68))</f>
        <v/>
      </c>
      <c r="AD68" s="122" t="str">
        <f>IF(OR($Q68="",$R68=""),"",_xlfn.BETA.INV(ABS(VLOOKUP($W$1,VLookups!$A$28:$B$29,2,FALSE)-AD$3),IF($K68="L",$R68,$Q68),IF($K68="L",$Q68,$R68),$D68,$F68))</f>
        <v/>
      </c>
      <c r="AE68" s="121" t="str">
        <f>IF(OR($Q68="",$R68=""),"",_xlfn.BETA.INV(ABS(VLOOKUP($W$1,VLookups!$A$28:$B$29,2,FALSE)-AE$3),IF($K68="L",$R68,$Q68),IF($K68="L",$Q68,$R68),$D68,$F68))</f>
        <v/>
      </c>
      <c r="AF68" s="122" t="str">
        <f>IF(OR($Q68="",$R68=""),"",_xlfn.BETA.INV(ABS(VLOOKUP($W$1,VLookups!$A$28:$B$29,2,FALSE)-AF$3),IF($K68="L",$R68,$Q68),IF($K68="L",$Q68,$R68),$D68,$F68))</f>
        <v/>
      </c>
      <c r="AG68" s="121" t="str">
        <f>IF(OR($Q68="",$R68=""),"",_xlfn.BETA.INV(ABS(VLOOKUP($W$1,VLookups!$A$28:$B$29,2,FALSE)-AG$3),IF($K68="L",$R68,$Q68),IF($K68="L",$Q68,$R68),$D68,$F68))</f>
        <v/>
      </c>
      <c r="AH68" s="122" t="str">
        <f>IF(OR($Q68="",$R68=""),"",_xlfn.BETA.INV(ABS(VLOOKUP($W$1,VLookups!$A$28:$B$29,2,FALSE)-AH$3),IF($K68="L",$R68,$Q68),IF($K68="L",$Q68,$R68),$D68,$F68))</f>
        <v/>
      </c>
      <c r="AI68" s="121" t="str">
        <f>IF(OR($Q68="",$R68=""),"",_xlfn.BETA.INV(ABS(VLOOKUP($W$1,VLookups!$A$28:$B$29,2,FALSE)-AI$3),IF($K68="L",$R68,$Q68),IF($K68="L",$Q68,$R68),$D68,$F68))</f>
        <v/>
      </c>
      <c r="AJ68" s="122" t="str">
        <f>IF(OR($Q68="",$R68=""),"",_xlfn.BETA.INV(ABS(VLOOKUP($W$1,VLookups!$A$28:$B$29,2,FALSE)-AJ$3),IF($K68="L",$R68,$Q68),IF($K68="L",$Q68,$R68),$D68,$F68))</f>
        <v/>
      </c>
      <c r="AK68" s="17"/>
      <c r="AL68" s="208" t="str">
        <f t="shared" si="15"/>
        <v/>
      </c>
      <c r="AM68" s="206" t="str">
        <f t="shared" si="16"/>
        <v/>
      </c>
      <c r="AN68" s="190" t="str">
        <f t="shared" ref="AN68:CY68" si="251">IF(ISNONTEXT($AL68),AM68+$AL68,"")</f>
        <v/>
      </c>
      <c r="AO68" s="190" t="str">
        <f t="shared" si="251"/>
        <v/>
      </c>
      <c r="AP68" s="190" t="str">
        <f t="shared" si="251"/>
        <v/>
      </c>
      <c r="AQ68" s="190" t="str">
        <f t="shared" si="251"/>
        <v/>
      </c>
      <c r="AR68" s="190" t="str">
        <f t="shared" si="251"/>
        <v/>
      </c>
      <c r="AS68" s="190" t="str">
        <f t="shared" si="251"/>
        <v/>
      </c>
      <c r="AT68" s="190" t="str">
        <f t="shared" si="251"/>
        <v/>
      </c>
      <c r="AU68" s="190" t="str">
        <f t="shared" si="251"/>
        <v/>
      </c>
      <c r="AV68" s="190" t="str">
        <f t="shared" si="251"/>
        <v/>
      </c>
      <c r="AW68" s="190" t="str">
        <f t="shared" si="251"/>
        <v/>
      </c>
      <c r="AX68" s="190" t="str">
        <f t="shared" si="251"/>
        <v/>
      </c>
      <c r="AY68" s="190" t="str">
        <f t="shared" si="251"/>
        <v/>
      </c>
      <c r="AZ68" s="190" t="str">
        <f t="shared" si="251"/>
        <v/>
      </c>
      <c r="BA68" s="190" t="str">
        <f t="shared" si="251"/>
        <v/>
      </c>
      <c r="BB68" s="190" t="str">
        <f t="shared" si="251"/>
        <v/>
      </c>
      <c r="BC68" s="190" t="str">
        <f t="shared" si="251"/>
        <v/>
      </c>
      <c r="BD68" s="190" t="str">
        <f t="shared" si="251"/>
        <v/>
      </c>
      <c r="BE68" s="190" t="str">
        <f t="shared" si="251"/>
        <v/>
      </c>
      <c r="BF68" s="190" t="str">
        <f t="shared" si="251"/>
        <v/>
      </c>
      <c r="BG68" s="190" t="str">
        <f t="shared" si="251"/>
        <v/>
      </c>
      <c r="BH68" s="190" t="str">
        <f t="shared" si="251"/>
        <v/>
      </c>
      <c r="BI68" s="190" t="str">
        <f t="shared" si="251"/>
        <v/>
      </c>
      <c r="BJ68" s="190" t="str">
        <f t="shared" si="251"/>
        <v/>
      </c>
      <c r="BK68" s="190" t="str">
        <f t="shared" si="251"/>
        <v/>
      </c>
      <c r="BL68" s="190" t="str">
        <f t="shared" si="251"/>
        <v/>
      </c>
      <c r="BM68" s="190" t="str">
        <f t="shared" si="251"/>
        <v/>
      </c>
      <c r="BN68" s="190" t="str">
        <f t="shared" si="251"/>
        <v/>
      </c>
      <c r="BO68" s="190" t="str">
        <f t="shared" si="251"/>
        <v/>
      </c>
      <c r="BP68" s="190" t="str">
        <f t="shared" si="251"/>
        <v/>
      </c>
      <c r="BQ68" s="190" t="str">
        <f t="shared" si="251"/>
        <v/>
      </c>
      <c r="BR68" s="190" t="str">
        <f t="shared" si="251"/>
        <v/>
      </c>
      <c r="BS68" s="190" t="str">
        <f t="shared" si="251"/>
        <v/>
      </c>
      <c r="BT68" s="190" t="str">
        <f t="shared" si="251"/>
        <v/>
      </c>
      <c r="BU68" s="190" t="str">
        <f t="shared" si="251"/>
        <v/>
      </c>
      <c r="BV68" s="190" t="str">
        <f t="shared" si="251"/>
        <v/>
      </c>
      <c r="BW68" s="190" t="str">
        <f t="shared" si="251"/>
        <v/>
      </c>
      <c r="BX68" s="190" t="str">
        <f t="shared" si="251"/>
        <v/>
      </c>
      <c r="BY68" s="190" t="str">
        <f t="shared" si="251"/>
        <v/>
      </c>
      <c r="BZ68" s="190" t="str">
        <f t="shared" si="251"/>
        <v/>
      </c>
      <c r="CA68" s="190" t="str">
        <f t="shared" si="251"/>
        <v/>
      </c>
      <c r="CB68" s="190" t="str">
        <f t="shared" si="251"/>
        <v/>
      </c>
      <c r="CC68" s="190" t="str">
        <f t="shared" si="251"/>
        <v/>
      </c>
      <c r="CD68" s="190" t="str">
        <f t="shared" si="251"/>
        <v/>
      </c>
      <c r="CE68" s="190" t="str">
        <f t="shared" si="251"/>
        <v/>
      </c>
      <c r="CF68" s="190" t="str">
        <f t="shared" si="251"/>
        <v/>
      </c>
      <c r="CG68" s="190" t="str">
        <f t="shared" si="251"/>
        <v/>
      </c>
      <c r="CH68" s="190" t="str">
        <f t="shared" si="251"/>
        <v/>
      </c>
      <c r="CI68" s="190" t="str">
        <f t="shared" si="251"/>
        <v/>
      </c>
      <c r="CJ68" s="190" t="str">
        <f t="shared" si="251"/>
        <v/>
      </c>
      <c r="CK68" s="190" t="str">
        <f t="shared" si="251"/>
        <v/>
      </c>
      <c r="CL68" s="190" t="str">
        <f t="shared" si="251"/>
        <v/>
      </c>
      <c r="CM68" s="190" t="str">
        <f t="shared" si="251"/>
        <v/>
      </c>
      <c r="CN68" s="190" t="str">
        <f t="shared" si="251"/>
        <v/>
      </c>
      <c r="CO68" s="190" t="str">
        <f t="shared" si="251"/>
        <v/>
      </c>
      <c r="CP68" s="190" t="str">
        <f t="shared" si="251"/>
        <v/>
      </c>
      <c r="CQ68" s="190" t="str">
        <f t="shared" si="251"/>
        <v/>
      </c>
      <c r="CR68" s="190" t="str">
        <f t="shared" si="251"/>
        <v/>
      </c>
      <c r="CS68" s="190" t="str">
        <f t="shared" si="251"/>
        <v/>
      </c>
      <c r="CT68" s="190" t="str">
        <f t="shared" si="251"/>
        <v/>
      </c>
      <c r="CU68" s="190" t="str">
        <f t="shared" si="251"/>
        <v/>
      </c>
      <c r="CV68" s="190" t="str">
        <f t="shared" si="251"/>
        <v/>
      </c>
      <c r="CW68" s="190" t="str">
        <f t="shared" si="251"/>
        <v/>
      </c>
      <c r="CX68" s="190" t="str">
        <f t="shared" si="251"/>
        <v/>
      </c>
      <c r="CY68" s="190" t="str">
        <f t="shared" si="251"/>
        <v/>
      </c>
      <c r="CZ68" s="190" t="str">
        <f t="shared" ref="CZ68:EH68" si="252">IF(ISNONTEXT($AL68),CY68+$AL68,"")</f>
        <v/>
      </c>
      <c r="DA68" s="190" t="str">
        <f t="shared" si="252"/>
        <v/>
      </c>
      <c r="DB68" s="190" t="str">
        <f t="shared" si="252"/>
        <v/>
      </c>
      <c r="DC68" s="190" t="str">
        <f t="shared" si="252"/>
        <v/>
      </c>
      <c r="DD68" s="190" t="str">
        <f t="shared" si="252"/>
        <v/>
      </c>
      <c r="DE68" s="190" t="str">
        <f t="shared" si="252"/>
        <v/>
      </c>
      <c r="DF68" s="190" t="str">
        <f t="shared" si="252"/>
        <v/>
      </c>
      <c r="DG68" s="190" t="str">
        <f t="shared" si="252"/>
        <v/>
      </c>
      <c r="DH68" s="190" t="str">
        <f t="shared" si="252"/>
        <v/>
      </c>
      <c r="DI68" s="190" t="str">
        <f t="shared" si="252"/>
        <v/>
      </c>
      <c r="DJ68" s="190" t="str">
        <f t="shared" si="252"/>
        <v/>
      </c>
      <c r="DK68" s="190" t="str">
        <f t="shared" si="252"/>
        <v/>
      </c>
      <c r="DL68" s="190" t="str">
        <f t="shared" si="252"/>
        <v/>
      </c>
      <c r="DM68" s="190" t="str">
        <f t="shared" si="252"/>
        <v/>
      </c>
      <c r="DN68" s="190" t="str">
        <f t="shared" si="252"/>
        <v/>
      </c>
      <c r="DO68" s="190" t="str">
        <f t="shared" si="252"/>
        <v/>
      </c>
      <c r="DP68" s="190" t="str">
        <f t="shared" si="252"/>
        <v/>
      </c>
      <c r="DQ68" s="190" t="str">
        <f t="shared" si="252"/>
        <v/>
      </c>
      <c r="DR68" s="190" t="str">
        <f t="shared" si="252"/>
        <v/>
      </c>
      <c r="DS68" s="190" t="str">
        <f t="shared" si="252"/>
        <v/>
      </c>
      <c r="DT68" s="190" t="str">
        <f t="shared" si="252"/>
        <v/>
      </c>
      <c r="DU68" s="190" t="str">
        <f t="shared" si="252"/>
        <v/>
      </c>
      <c r="DV68" s="190" t="str">
        <f t="shared" si="252"/>
        <v/>
      </c>
      <c r="DW68" s="190" t="str">
        <f t="shared" si="252"/>
        <v/>
      </c>
      <c r="DX68" s="190" t="str">
        <f t="shared" si="252"/>
        <v/>
      </c>
      <c r="DY68" s="190" t="str">
        <f t="shared" si="252"/>
        <v/>
      </c>
      <c r="DZ68" s="190" t="str">
        <f t="shared" si="252"/>
        <v/>
      </c>
      <c r="EA68" s="190" t="str">
        <f t="shared" si="252"/>
        <v/>
      </c>
      <c r="EB68" s="190" t="str">
        <f t="shared" si="252"/>
        <v/>
      </c>
      <c r="EC68" s="190" t="str">
        <f t="shared" si="252"/>
        <v/>
      </c>
      <c r="ED68" s="190" t="str">
        <f t="shared" si="252"/>
        <v/>
      </c>
      <c r="EE68" s="190" t="str">
        <f t="shared" si="252"/>
        <v/>
      </c>
      <c r="EF68" s="190" t="str">
        <f t="shared" si="252"/>
        <v/>
      </c>
      <c r="EG68" s="190" t="str">
        <f t="shared" si="252"/>
        <v/>
      </c>
      <c r="EH68" s="190" t="str">
        <f t="shared" si="252"/>
        <v/>
      </c>
      <c r="EI68" s="206" t="str">
        <f t="shared" si="19"/>
        <v/>
      </c>
      <c r="EJ68" s="207" t="e">
        <f t="shared" si="20"/>
        <v>#N/A</v>
      </c>
      <c r="EK68" s="207" t="e">
        <f t="shared" si="21"/>
        <v>#N/A</v>
      </c>
      <c r="EL68" s="207" t="e">
        <f t="shared" si="22"/>
        <v>#N/A</v>
      </c>
      <c r="EM68" s="207" t="e">
        <f t="shared" si="23"/>
        <v>#N/A</v>
      </c>
      <c r="EN68" s="207" t="e">
        <f t="shared" si="24"/>
        <v>#N/A</v>
      </c>
      <c r="EO68" s="207" t="e">
        <f t="shared" si="25"/>
        <v>#N/A</v>
      </c>
      <c r="EP68" s="207" t="e">
        <f t="shared" si="26"/>
        <v>#N/A</v>
      </c>
      <c r="EQ68" s="207" t="e">
        <f t="shared" si="27"/>
        <v>#N/A</v>
      </c>
      <c r="ER68" s="207" t="e">
        <f t="shared" si="28"/>
        <v>#N/A</v>
      </c>
      <c r="ES68" s="207" t="e">
        <f t="shared" si="29"/>
        <v>#N/A</v>
      </c>
      <c r="ET68" s="207" t="e">
        <f t="shared" si="30"/>
        <v>#N/A</v>
      </c>
      <c r="EU68" s="207" t="e">
        <f t="shared" si="31"/>
        <v>#N/A</v>
      </c>
      <c r="EV68" s="207" t="e">
        <f t="shared" si="32"/>
        <v>#N/A</v>
      </c>
      <c r="EW68" s="207" t="e">
        <f t="shared" si="33"/>
        <v>#N/A</v>
      </c>
      <c r="EX68" s="207" t="e">
        <f t="shared" si="34"/>
        <v>#N/A</v>
      </c>
      <c r="EY68" s="207" t="e">
        <f t="shared" si="35"/>
        <v>#N/A</v>
      </c>
      <c r="EZ68" s="207" t="e">
        <f t="shared" si="36"/>
        <v>#N/A</v>
      </c>
      <c r="FA68" s="207" t="e">
        <f t="shared" si="37"/>
        <v>#N/A</v>
      </c>
      <c r="FB68" s="207" t="e">
        <f t="shared" si="38"/>
        <v>#N/A</v>
      </c>
      <c r="FC68" s="207" t="e">
        <f t="shared" si="39"/>
        <v>#N/A</v>
      </c>
      <c r="FD68" s="207" t="e">
        <f t="shared" si="40"/>
        <v>#N/A</v>
      </c>
      <c r="FE68" s="207" t="e">
        <f t="shared" si="41"/>
        <v>#N/A</v>
      </c>
      <c r="FF68" s="207" t="e">
        <f t="shared" si="42"/>
        <v>#N/A</v>
      </c>
      <c r="FG68" s="207" t="e">
        <f t="shared" si="43"/>
        <v>#N/A</v>
      </c>
      <c r="FH68" s="207" t="e">
        <f t="shared" si="44"/>
        <v>#N/A</v>
      </c>
      <c r="FI68" s="207" t="e">
        <f t="shared" si="45"/>
        <v>#N/A</v>
      </c>
      <c r="FJ68" s="207" t="e">
        <f t="shared" si="46"/>
        <v>#N/A</v>
      </c>
      <c r="FK68" s="207" t="e">
        <f t="shared" si="47"/>
        <v>#N/A</v>
      </c>
      <c r="FL68" s="207" t="e">
        <f t="shared" si="48"/>
        <v>#N/A</v>
      </c>
      <c r="FM68" s="207" t="e">
        <f t="shared" si="49"/>
        <v>#N/A</v>
      </c>
      <c r="FN68" s="207" t="e">
        <f t="shared" si="50"/>
        <v>#N/A</v>
      </c>
      <c r="FO68" s="207" t="e">
        <f t="shared" si="51"/>
        <v>#N/A</v>
      </c>
      <c r="FP68" s="207" t="e">
        <f t="shared" si="52"/>
        <v>#N/A</v>
      </c>
      <c r="FQ68" s="207" t="e">
        <f t="shared" si="53"/>
        <v>#N/A</v>
      </c>
      <c r="FR68" s="207" t="e">
        <f t="shared" si="54"/>
        <v>#N/A</v>
      </c>
      <c r="FS68" s="207" t="e">
        <f t="shared" si="55"/>
        <v>#N/A</v>
      </c>
      <c r="FT68" s="207" t="e">
        <f t="shared" si="56"/>
        <v>#N/A</v>
      </c>
      <c r="FU68" s="207" t="e">
        <f t="shared" si="57"/>
        <v>#N/A</v>
      </c>
      <c r="FV68" s="207" t="e">
        <f t="shared" si="58"/>
        <v>#N/A</v>
      </c>
      <c r="FW68" s="207" t="e">
        <f t="shared" si="59"/>
        <v>#N/A</v>
      </c>
      <c r="FX68" s="207" t="e">
        <f t="shared" si="60"/>
        <v>#N/A</v>
      </c>
      <c r="FY68" s="207" t="e">
        <f t="shared" si="61"/>
        <v>#N/A</v>
      </c>
      <c r="FZ68" s="207" t="e">
        <f t="shared" si="62"/>
        <v>#N/A</v>
      </c>
      <c r="GA68" s="207" t="e">
        <f t="shared" si="63"/>
        <v>#N/A</v>
      </c>
      <c r="GB68" s="207" t="e">
        <f t="shared" si="64"/>
        <v>#N/A</v>
      </c>
      <c r="GC68" s="207" t="e">
        <f t="shared" si="65"/>
        <v>#N/A</v>
      </c>
      <c r="GD68" s="207" t="e">
        <f t="shared" si="66"/>
        <v>#N/A</v>
      </c>
      <c r="GE68" s="207" t="e">
        <f t="shared" si="67"/>
        <v>#N/A</v>
      </c>
      <c r="GF68" s="207" t="e">
        <f t="shared" si="68"/>
        <v>#N/A</v>
      </c>
      <c r="GG68" s="207" t="e">
        <f t="shared" si="69"/>
        <v>#N/A</v>
      </c>
      <c r="GH68" s="207" t="e">
        <f t="shared" si="70"/>
        <v>#N/A</v>
      </c>
      <c r="GI68" s="207" t="e">
        <f t="shared" si="71"/>
        <v>#N/A</v>
      </c>
      <c r="GJ68" s="207" t="e">
        <f t="shared" si="72"/>
        <v>#N/A</v>
      </c>
      <c r="GK68" s="207" t="e">
        <f t="shared" si="73"/>
        <v>#N/A</v>
      </c>
      <c r="GL68" s="207" t="e">
        <f t="shared" si="74"/>
        <v>#N/A</v>
      </c>
      <c r="GM68" s="207" t="e">
        <f t="shared" si="75"/>
        <v>#N/A</v>
      </c>
      <c r="GN68" s="207" t="e">
        <f t="shared" si="76"/>
        <v>#N/A</v>
      </c>
      <c r="GO68" s="207" t="e">
        <f t="shared" si="77"/>
        <v>#N/A</v>
      </c>
      <c r="GP68" s="207" t="e">
        <f t="shared" si="78"/>
        <v>#N/A</v>
      </c>
      <c r="GQ68" s="207" t="e">
        <f t="shared" si="79"/>
        <v>#N/A</v>
      </c>
      <c r="GR68" s="207" t="e">
        <f t="shared" si="80"/>
        <v>#N/A</v>
      </c>
      <c r="GS68" s="207" t="e">
        <f t="shared" si="81"/>
        <v>#N/A</v>
      </c>
      <c r="GT68" s="207" t="e">
        <f t="shared" si="82"/>
        <v>#N/A</v>
      </c>
      <c r="GU68" s="207" t="e">
        <f t="shared" si="83"/>
        <v>#N/A</v>
      </c>
      <c r="GV68" s="207" t="e">
        <f t="shared" si="84"/>
        <v>#N/A</v>
      </c>
      <c r="GW68" s="207" t="e">
        <f t="shared" si="85"/>
        <v>#N/A</v>
      </c>
      <c r="GX68" s="207" t="e">
        <f t="shared" si="86"/>
        <v>#N/A</v>
      </c>
      <c r="GY68" s="207" t="e">
        <f t="shared" si="87"/>
        <v>#N/A</v>
      </c>
      <c r="GZ68" s="207" t="e">
        <f t="shared" si="88"/>
        <v>#N/A</v>
      </c>
      <c r="HA68" s="207" t="e">
        <f t="shared" si="89"/>
        <v>#N/A</v>
      </c>
      <c r="HB68" s="207" t="e">
        <f t="shared" si="90"/>
        <v>#N/A</v>
      </c>
      <c r="HC68" s="207" t="e">
        <f t="shared" si="91"/>
        <v>#N/A</v>
      </c>
      <c r="HD68" s="207" t="e">
        <f t="shared" si="92"/>
        <v>#N/A</v>
      </c>
      <c r="HE68" s="207" t="e">
        <f t="shared" si="93"/>
        <v>#N/A</v>
      </c>
      <c r="HF68" s="207" t="e">
        <f t="shared" si="94"/>
        <v>#N/A</v>
      </c>
      <c r="HG68" s="207" t="e">
        <f t="shared" si="95"/>
        <v>#N/A</v>
      </c>
      <c r="HH68" s="207" t="e">
        <f t="shared" si="96"/>
        <v>#N/A</v>
      </c>
      <c r="HI68" s="207" t="e">
        <f t="shared" si="97"/>
        <v>#N/A</v>
      </c>
      <c r="HJ68" s="207" t="e">
        <f t="shared" si="98"/>
        <v>#N/A</v>
      </c>
      <c r="HK68" s="207" t="e">
        <f t="shared" si="99"/>
        <v>#N/A</v>
      </c>
      <c r="HL68" s="207" t="e">
        <f t="shared" si="100"/>
        <v>#N/A</v>
      </c>
      <c r="HM68" s="207" t="e">
        <f t="shared" si="101"/>
        <v>#N/A</v>
      </c>
      <c r="HN68" s="207" t="e">
        <f t="shared" si="102"/>
        <v>#N/A</v>
      </c>
      <c r="HO68" s="207" t="e">
        <f t="shared" si="103"/>
        <v>#N/A</v>
      </c>
      <c r="HP68" s="207" t="e">
        <f t="shared" si="104"/>
        <v>#N/A</v>
      </c>
      <c r="HQ68" s="207" t="e">
        <f t="shared" si="105"/>
        <v>#N/A</v>
      </c>
      <c r="HR68" s="207" t="e">
        <f t="shared" si="106"/>
        <v>#N/A</v>
      </c>
      <c r="HS68" s="207" t="e">
        <f t="shared" si="107"/>
        <v>#N/A</v>
      </c>
      <c r="HT68" s="207" t="e">
        <f t="shared" si="108"/>
        <v>#N/A</v>
      </c>
      <c r="HU68" s="207" t="e">
        <f t="shared" si="109"/>
        <v>#N/A</v>
      </c>
      <c r="HV68" s="207" t="e">
        <f t="shared" si="110"/>
        <v>#N/A</v>
      </c>
      <c r="HW68" s="207" t="e">
        <f t="shared" si="111"/>
        <v>#N/A</v>
      </c>
      <c r="HX68" s="207" t="e">
        <f t="shared" si="112"/>
        <v>#N/A</v>
      </c>
      <c r="HY68" s="207" t="e">
        <f t="shared" si="113"/>
        <v>#N/A</v>
      </c>
      <c r="HZ68" s="207" t="e">
        <f t="shared" si="114"/>
        <v>#N/A</v>
      </c>
      <c r="IA68" s="207" t="e">
        <f t="shared" si="115"/>
        <v>#N/A</v>
      </c>
      <c r="IB68" s="207" t="e">
        <f t="shared" si="116"/>
        <v>#N/A</v>
      </c>
      <c r="IC68" s="207" t="e">
        <f t="shared" si="117"/>
        <v>#N/A</v>
      </c>
      <c r="ID68" s="207" t="e">
        <f t="shared" si="118"/>
        <v>#N/A</v>
      </c>
      <c r="IE68" s="207" t="e">
        <f t="shared" si="119"/>
        <v>#N/A</v>
      </c>
      <c r="IF68" s="207" t="e">
        <f t="shared" si="120"/>
        <v>#N/A</v>
      </c>
    </row>
    <row r="69" spans="1:240" hidden="1" x14ac:dyDescent="0.25">
      <c r="A69" s="22">
        <v>66</v>
      </c>
      <c r="B69" s="144"/>
      <c r="C69" s="135"/>
      <c r="D69" s="110" t="str">
        <f t="shared" ref="D69:D103" si="253">IF(ISBLANK(E69),"",IF(NOT(ISBLANK(C69)),C69,IF(NOT(ISBLANK(B69)),E69*(1+B69),E69*(1+$D$2))))</f>
        <v/>
      </c>
      <c r="E69" s="124"/>
      <c r="F69" s="110" t="str">
        <f t="shared" ref="F69:F103" si="254">IF(ISBLANK(E69),"",IF(NOT(ISBLANK(G69)),G69,IF(NOT(ISBLANK(H69)),E69*(1+H69),E69*(1+$F$2))))</f>
        <v/>
      </c>
      <c r="G69" s="135"/>
      <c r="H69" s="145"/>
      <c r="I69" s="119" t="str">
        <f t="shared" ref="I69:I103" si="255">IF(OR(ISBLANK(E69),ISBLANK(F69),ISBLANK(D69)),"",IF(OR(D69=0,E69=0,F69=0),-1,IF(AND(D69&gt;0,E69&gt;0,F69&gt;0),IF(OR(E69&gt;D69,E69=D69),IF(OR(F69&gt;E69,F69=E69),1,-1),-1))))</f>
        <v/>
      </c>
      <c r="J69" s="23" t="str">
        <f t="shared" ref="J69:J103" si="256">IF(AND(D69&gt;0,E69&gt;0,F69&gt;0),MIN(((E69-D69)/(F69-D69))*100,((F69-E69)/(F69-D69))*100),"")</f>
        <v/>
      </c>
      <c r="K69" s="24" t="str">
        <f t="shared" ref="K69:K103" si="257">IF(AND(D69&gt;0,E69&gt;0,F69&gt;0),IF((E69-D69)&gt;(F69-E69),"L",IF((E69-D69)=(F69-E69),"EQ","R")),"")</f>
        <v/>
      </c>
      <c r="L69" s="25" t="str">
        <f>IF(J69="","",IF(OR($J69&lt;Skew!$B$1,$J69=Skew!$B$1),IF($J69&gt;Skew!$C$1,Skew!$A$1,IF($J69&gt;Skew!$C$2,Skew!$A$2,IF($J69&gt;Skew!$C$3,Skew!$A$3,IF($J69&gt;Skew!$C$4,Skew!$A$4,IF($J69&gt;Skew!$C$5,Skew!$A$5,IF($J69&gt;Skew!$C$6,Skew!$A$6,IF($J69&gt;Skew!$C$7,Skew!$A$7,IF($J69&gt;Skew!$C$8,Skew!$A$8,IF($J69&gt;Skew!$C$9,Skew!$A$9,IF($J69&gt;Skew!$C$10,Skew!$A$10,IF($J69&gt;Skew!$C$11,Skew!$A$11,IF($J69&gt;Skew!$C$12,Skew!$A$12,IF($J69&gt;Skew!$C$13,Skew!$A$13,IF($J69&gt;Skew!$C$14,Skew!$A$14,Skew!$A$15)
)))))))))))))))</f>
        <v/>
      </c>
      <c r="M69" s="24" t="str">
        <f>IF(J69="","",MATCH(L69,Skew!$A$1:$A$15,0))</f>
        <v/>
      </c>
      <c r="N69" s="24" t="str">
        <f t="shared" si="245"/>
        <v/>
      </c>
      <c r="O69" s="26"/>
      <c r="P69" s="24" t="str">
        <f>IF(OR(J69="",O69=""),"",MATCH(O69,Confidence!$A$1:$A$10,0))</f>
        <v/>
      </c>
      <c r="Q69" s="27" t="str">
        <f t="shared" si="246"/>
        <v/>
      </c>
      <c r="R69" s="27" t="str">
        <f t="shared" si="247"/>
        <v/>
      </c>
      <c r="S69" s="24"/>
      <c r="T69" s="111" t="str">
        <f t="shared" si="248"/>
        <v/>
      </c>
      <c r="U69" s="111" t="str">
        <f t="shared" si="249"/>
        <v/>
      </c>
      <c r="V69" s="39" t="str">
        <f t="shared" si="250"/>
        <v/>
      </c>
      <c r="W69" s="124"/>
      <c r="X69" s="218" t="str">
        <f>IF(AND(D69&gt;0,E69&gt;0,F69&gt;0,Q69&gt;0,R69&gt;0,W69&gt;0,NOT(O69="")),ABS(VLOOKUP($W$1,VLookups!$A$28:$B$29,2,FALSE)-_xlfn.BETA.DIST(W69,IF(K69="L",R69,Q69),IF(K69="L",Q69,R69),TRUE,D69,F69)),"")</f>
        <v/>
      </c>
      <c r="Y69" s="121" t="str">
        <f>IF(OR($Q69="",$R69=""),"",_xlfn.BETA.INV(ABS(VLOOKUP($W$1,VLookups!$A$28:$B$29,2,FALSE)-Y$3),IF($K69="L",$R69,$Q69),IF($K69="L",$Q69,$R69),$D69,$F69))</f>
        <v/>
      </c>
      <c r="Z69" s="122" t="str">
        <f>IF(OR($Q69="",$R69=""),"",_xlfn.BETA.INV(ABS(VLOOKUP($W$1,VLookups!$A$28:$B$29,2,FALSE)-Z$3),IF($K69="L",$R69,$Q69),IF($K69="L",$Q69,$R69),$D69,$F69))</f>
        <v/>
      </c>
      <c r="AA69" s="121" t="str">
        <f>IF(OR($Q69="",$R69=""),"",_xlfn.BETA.INV(ABS(VLOOKUP($W$1,VLookups!$A$28:$B$29,2,FALSE)-AA$3),IF($K69="L",$R69,$Q69),IF($K69="L",$Q69,$R69),$D69,$F69))</f>
        <v/>
      </c>
      <c r="AB69" s="122" t="str">
        <f>IF(OR($Q69="",$R69=""),"",_xlfn.BETA.INV(ABS(VLOOKUP($W$1,VLookups!$A$28:$B$29,2,FALSE)-AB$3),IF($K69="L",$R69,$Q69),IF($K69="L",$Q69,$R69),$D69,$F69))</f>
        <v/>
      </c>
      <c r="AC69" s="121" t="str">
        <f>IF(OR($Q69="",$R69=""),"",_xlfn.BETA.INV(ABS(VLOOKUP($W$1,VLookups!$A$28:$B$29,2,FALSE)-AC$3),IF($K69="L",$R69,$Q69),IF($K69="L",$Q69,$R69),$D69,$F69))</f>
        <v/>
      </c>
      <c r="AD69" s="122" t="str">
        <f>IF(OR($Q69="",$R69=""),"",_xlfn.BETA.INV(ABS(VLOOKUP($W$1,VLookups!$A$28:$B$29,2,FALSE)-AD$3),IF($K69="L",$R69,$Q69),IF($K69="L",$Q69,$R69),$D69,$F69))</f>
        <v/>
      </c>
      <c r="AE69" s="121" t="str">
        <f>IF(OR($Q69="",$R69=""),"",_xlfn.BETA.INV(ABS(VLOOKUP($W$1,VLookups!$A$28:$B$29,2,FALSE)-AE$3),IF($K69="L",$R69,$Q69),IF($K69="L",$Q69,$R69),$D69,$F69))</f>
        <v/>
      </c>
      <c r="AF69" s="122" t="str">
        <f>IF(OR($Q69="",$R69=""),"",_xlfn.BETA.INV(ABS(VLOOKUP($W$1,VLookups!$A$28:$B$29,2,FALSE)-AF$3),IF($K69="L",$R69,$Q69),IF($K69="L",$Q69,$R69),$D69,$F69))</f>
        <v/>
      </c>
      <c r="AG69" s="121" t="str">
        <f>IF(OR($Q69="",$R69=""),"",_xlfn.BETA.INV(ABS(VLOOKUP($W$1,VLookups!$A$28:$B$29,2,FALSE)-AG$3),IF($K69="L",$R69,$Q69),IF($K69="L",$Q69,$R69),$D69,$F69))</f>
        <v/>
      </c>
      <c r="AH69" s="122" t="str">
        <f>IF(OR($Q69="",$R69=""),"",_xlfn.BETA.INV(ABS(VLOOKUP($W$1,VLookups!$A$28:$B$29,2,FALSE)-AH$3),IF($K69="L",$R69,$Q69),IF($K69="L",$Q69,$R69),$D69,$F69))</f>
        <v/>
      </c>
      <c r="AI69" s="121" t="str">
        <f>IF(OR($Q69="",$R69=""),"",_xlfn.BETA.INV(ABS(VLOOKUP($W$1,VLookups!$A$28:$B$29,2,FALSE)-AI$3),IF($K69="L",$R69,$Q69),IF($K69="L",$Q69,$R69),$D69,$F69))</f>
        <v/>
      </c>
      <c r="AJ69" s="122" t="str">
        <f>IF(OR($Q69="",$R69=""),"",_xlfn.BETA.INV(ABS(VLOOKUP($W$1,VLookups!$A$28:$B$29,2,FALSE)-AJ$3),IF($K69="L",$R69,$Q69),IF($K69="L",$Q69,$R69),$D69,$F69))</f>
        <v/>
      </c>
      <c r="AK69" s="17"/>
      <c r="AL69" s="208" t="str">
        <f t="shared" ref="AL69:AL103" si="258">IF(AND(D69&gt;0,E69&gt;0,F69&gt;0),ABS(F69-D69)/100,"")</f>
        <v/>
      </c>
      <c r="AM69" s="206" t="str">
        <f t="shared" ref="AM69:AM103" si="259">IF(ISNONTEXT($AL69),D69,"")</f>
        <v/>
      </c>
      <c r="AN69" s="190" t="str">
        <f t="shared" ref="AN69:CY69" si="260">IF(ISNONTEXT($AL69),AM69+$AL69,"")</f>
        <v/>
      </c>
      <c r="AO69" s="190" t="str">
        <f t="shared" si="260"/>
        <v/>
      </c>
      <c r="AP69" s="190" t="str">
        <f t="shared" si="260"/>
        <v/>
      </c>
      <c r="AQ69" s="190" t="str">
        <f t="shared" si="260"/>
        <v/>
      </c>
      <c r="AR69" s="190" t="str">
        <f t="shared" si="260"/>
        <v/>
      </c>
      <c r="AS69" s="190" t="str">
        <f t="shared" si="260"/>
        <v/>
      </c>
      <c r="AT69" s="190" t="str">
        <f t="shared" si="260"/>
        <v/>
      </c>
      <c r="AU69" s="190" t="str">
        <f t="shared" si="260"/>
        <v/>
      </c>
      <c r="AV69" s="190" t="str">
        <f t="shared" si="260"/>
        <v/>
      </c>
      <c r="AW69" s="190" t="str">
        <f t="shared" si="260"/>
        <v/>
      </c>
      <c r="AX69" s="190" t="str">
        <f t="shared" si="260"/>
        <v/>
      </c>
      <c r="AY69" s="190" t="str">
        <f t="shared" si="260"/>
        <v/>
      </c>
      <c r="AZ69" s="190" t="str">
        <f t="shared" si="260"/>
        <v/>
      </c>
      <c r="BA69" s="190" t="str">
        <f t="shared" si="260"/>
        <v/>
      </c>
      <c r="BB69" s="190" t="str">
        <f t="shared" si="260"/>
        <v/>
      </c>
      <c r="BC69" s="190" t="str">
        <f t="shared" si="260"/>
        <v/>
      </c>
      <c r="BD69" s="190" t="str">
        <f t="shared" si="260"/>
        <v/>
      </c>
      <c r="BE69" s="190" t="str">
        <f t="shared" si="260"/>
        <v/>
      </c>
      <c r="BF69" s="190" t="str">
        <f t="shared" si="260"/>
        <v/>
      </c>
      <c r="BG69" s="190" t="str">
        <f t="shared" si="260"/>
        <v/>
      </c>
      <c r="BH69" s="190" t="str">
        <f t="shared" si="260"/>
        <v/>
      </c>
      <c r="BI69" s="190" t="str">
        <f t="shared" si="260"/>
        <v/>
      </c>
      <c r="BJ69" s="190" t="str">
        <f t="shared" si="260"/>
        <v/>
      </c>
      <c r="BK69" s="190" t="str">
        <f t="shared" si="260"/>
        <v/>
      </c>
      <c r="BL69" s="190" t="str">
        <f t="shared" si="260"/>
        <v/>
      </c>
      <c r="BM69" s="190" t="str">
        <f t="shared" si="260"/>
        <v/>
      </c>
      <c r="BN69" s="190" t="str">
        <f t="shared" si="260"/>
        <v/>
      </c>
      <c r="BO69" s="190" t="str">
        <f t="shared" si="260"/>
        <v/>
      </c>
      <c r="BP69" s="190" t="str">
        <f t="shared" si="260"/>
        <v/>
      </c>
      <c r="BQ69" s="190" t="str">
        <f t="shared" si="260"/>
        <v/>
      </c>
      <c r="BR69" s="190" t="str">
        <f t="shared" si="260"/>
        <v/>
      </c>
      <c r="BS69" s="190" t="str">
        <f t="shared" si="260"/>
        <v/>
      </c>
      <c r="BT69" s="190" t="str">
        <f t="shared" si="260"/>
        <v/>
      </c>
      <c r="BU69" s="190" t="str">
        <f t="shared" si="260"/>
        <v/>
      </c>
      <c r="BV69" s="190" t="str">
        <f t="shared" si="260"/>
        <v/>
      </c>
      <c r="BW69" s="190" t="str">
        <f t="shared" si="260"/>
        <v/>
      </c>
      <c r="BX69" s="190" t="str">
        <f t="shared" si="260"/>
        <v/>
      </c>
      <c r="BY69" s="190" t="str">
        <f t="shared" si="260"/>
        <v/>
      </c>
      <c r="BZ69" s="190" t="str">
        <f t="shared" si="260"/>
        <v/>
      </c>
      <c r="CA69" s="190" t="str">
        <f t="shared" si="260"/>
        <v/>
      </c>
      <c r="CB69" s="190" t="str">
        <f t="shared" si="260"/>
        <v/>
      </c>
      <c r="CC69" s="190" t="str">
        <f t="shared" si="260"/>
        <v/>
      </c>
      <c r="CD69" s="190" t="str">
        <f t="shared" si="260"/>
        <v/>
      </c>
      <c r="CE69" s="190" t="str">
        <f t="shared" si="260"/>
        <v/>
      </c>
      <c r="CF69" s="190" t="str">
        <f t="shared" si="260"/>
        <v/>
      </c>
      <c r="CG69" s="190" t="str">
        <f t="shared" si="260"/>
        <v/>
      </c>
      <c r="CH69" s="190" t="str">
        <f t="shared" si="260"/>
        <v/>
      </c>
      <c r="CI69" s="190" t="str">
        <f t="shared" si="260"/>
        <v/>
      </c>
      <c r="CJ69" s="190" t="str">
        <f t="shared" si="260"/>
        <v/>
      </c>
      <c r="CK69" s="190" t="str">
        <f t="shared" si="260"/>
        <v/>
      </c>
      <c r="CL69" s="190" t="str">
        <f t="shared" si="260"/>
        <v/>
      </c>
      <c r="CM69" s="190" t="str">
        <f t="shared" si="260"/>
        <v/>
      </c>
      <c r="CN69" s="190" t="str">
        <f t="shared" si="260"/>
        <v/>
      </c>
      <c r="CO69" s="190" t="str">
        <f t="shared" si="260"/>
        <v/>
      </c>
      <c r="CP69" s="190" t="str">
        <f t="shared" si="260"/>
        <v/>
      </c>
      <c r="CQ69" s="190" t="str">
        <f t="shared" si="260"/>
        <v/>
      </c>
      <c r="CR69" s="190" t="str">
        <f t="shared" si="260"/>
        <v/>
      </c>
      <c r="CS69" s="190" t="str">
        <f t="shared" si="260"/>
        <v/>
      </c>
      <c r="CT69" s="190" t="str">
        <f t="shared" si="260"/>
        <v/>
      </c>
      <c r="CU69" s="190" t="str">
        <f t="shared" si="260"/>
        <v/>
      </c>
      <c r="CV69" s="190" t="str">
        <f t="shared" si="260"/>
        <v/>
      </c>
      <c r="CW69" s="190" t="str">
        <f t="shared" si="260"/>
        <v/>
      </c>
      <c r="CX69" s="190" t="str">
        <f t="shared" si="260"/>
        <v/>
      </c>
      <c r="CY69" s="190" t="str">
        <f t="shared" si="260"/>
        <v/>
      </c>
      <c r="CZ69" s="190" t="str">
        <f t="shared" ref="CZ69:EH69" si="261">IF(ISNONTEXT($AL69),CY69+$AL69,"")</f>
        <v/>
      </c>
      <c r="DA69" s="190" t="str">
        <f t="shared" si="261"/>
        <v/>
      </c>
      <c r="DB69" s="190" t="str">
        <f t="shared" si="261"/>
        <v/>
      </c>
      <c r="DC69" s="190" t="str">
        <f t="shared" si="261"/>
        <v/>
      </c>
      <c r="DD69" s="190" t="str">
        <f t="shared" si="261"/>
        <v/>
      </c>
      <c r="DE69" s="190" t="str">
        <f t="shared" si="261"/>
        <v/>
      </c>
      <c r="DF69" s="190" t="str">
        <f t="shared" si="261"/>
        <v/>
      </c>
      <c r="DG69" s="190" t="str">
        <f t="shared" si="261"/>
        <v/>
      </c>
      <c r="DH69" s="190" t="str">
        <f t="shared" si="261"/>
        <v/>
      </c>
      <c r="DI69" s="190" t="str">
        <f t="shared" si="261"/>
        <v/>
      </c>
      <c r="DJ69" s="190" t="str">
        <f t="shared" si="261"/>
        <v/>
      </c>
      <c r="DK69" s="190" t="str">
        <f t="shared" si="261"/>
        <v/>
      </c>
      <c r="DL69" s="190" t="str">
        <f t="shared" si="261"/>
        <v/>
      </c>
      <c r="DM69" s="190" t="str">
        <f t="shared" si="261"/>
        <v/>
      </c>
      <c r="DN69" s="190" t="str">
        <f t="shared" si="261"/>
        <v/>
      </c>
      <c r="DO69" s="190" t="str">
        <f t="shared" si="261"/>
        <v/>
      </c>
      <c r="DP69" s="190" t="str">
        <f t="shared" si="261"/>
        <v/>
      </c>
      <c r="DQ69" s="190" t="str">
        <f t="shared" si="261"/>
        <v/>
      </c>
      <c r="DR69" s="190" t="str">
        <f t="shared" si="261"/>
        <v/>
      </c>
      <c r="DS69" s="190" t="str">
        <f t="shared" si="261"/>
        <v/>
      </c>
      <c r="DT69" s="190" t="str">
        <f t="shared" si="261"/>
        <v/>
      </c>
      <c r="DU69" s="190" t="str">
        <f t="shared" si="261"/>
        <v/>
      </c>
      <c r="DV69" s="190" t="str">
        <f t="shared" si="261"/>
        <v/>
      </c>
      <c r="DW69" s="190" t="str">
        <f t="shared" si="261"/>
        <v/>
      </c>
      <c r="DX69" s="190" t="str">
        <f t="shared" si="261"/>
        <v/>
      </c>
      <c r="DY69" s="190" t="str">
        <f t="shared" si="261"/>
        <v/>
      </c>
      <c r="DZ69" s="190" t="str">
        <f t="shared" si="261"/>
        <v/>
      </c>
      <c r="EA69" s="190" t="str">
        <f t="shared" si="261"/>
        <v/>
      </c>
      <c r="EB69" s="190" t="str">
        <f t="shared" si="261"/>
        <v/>
      </c>
      <c r="EC69" s="190" t="str">
        <f t="shared" si="261"/>
        <v/>
      </c>
      <c r="ED69" s="190" t="str">
        <f t="shared" si="261"/>
        <v/>
      </c>
      <c r="EE69" s="190" t="str">
        <f t="shared" si="261"/>
        <v/>
      </c>
      <c r="EF69" s="190" t="str">
        <f t="shared" si="261"/>
        <v/>
      </c>
      <c r="EG69" s="190" t="str">
        <f t="shared" si="261"/>
        <v/>
      </c>
      <c r="EH69" s="190" t="str">
        <f t="shared" si="261"/>
        <v/>
      </c>
      <c r="EI69" s="206" t="str">
        <f t="shared" ref="EI69:EI103" si="262">IF(ISNONTEXT($AL69),F69-0.001,"")</f>
        <v/>
      </c>
      <c r="EJ69" s="207" t="e">
        <f t="shared" ref="EJ69:EJ103" si="263">IF(ISNONTEXT($U69),IF($K69="R",_xlfn.BETA.DIST(AM69,$Q69,$R69,FALSE,$D69,$F69),_xlfn.BETA.DIST(AM69,$R69,$Q69,FALSE,$D69,$F69)),NA())</f>
        <v>#N/A</v>
      </c>
      <c r="EK69" s="207" t="e">
        <f t="shared" ref="EK69:EK103" si="264">IF(ISNONTEXT($U69),IF($K69="R",_xlfn.BETA.DIST(AN69,$Q69,$R69,FALSE,$D69,$F69),_xlfn.BETA.DIST(AN69,$R69,$Q69,FALSE,$D69,$F69)),NA())</f>
        <v>#N/A</v>
      </c>
      <c r="EL69" s="207" t="e">
        <f t="shared" ref="EL69:EL103" si="265">IF(ISNONTEXT($U69),IF($K69="R",_xlfn.BETA.DIST(AO69,$Q69,$R69,FALSE,$D69,$F69),_xlfn.BETA.DIST(AO69,$R69,$Q69,FALSE,$D69,$F69)),NA())</f>
        <v>#N/A</v>
      </c>
      <c r="EM69" s="207" t="e">
        <f t="shared" ref="EM69:EM103" si="266">IF(ISNONTEXT($U69),IF($K69="R",_xlfn.BETA.DIST(AP69,$Q69,$R69,FALSE,$D69,$F69),_xlfn.BETA.DIST(AP69,$R69,$Q69,FALSE,$D69,$F69)),NA())</f>
        <v>#N/A</v>
      </c>
      <c r="EN69" s="207" t="e">
        <f t="shared" ref="EN69:EN103" si="267">IF(ISNONTEXT($U69),IF($K69="R",_xlfn.BETA.DIST(AQ69,$Q69,$R69,FALSE,$D69,$F69),_xlfn.BETA.DIST(AQ69,$R69,$Q69,FALSE,$D69,$F69)),NA())</f>
        <v>#N/A</v>
      </c>
      <c r="EO69" s="207" t="e">
        <f t="shared" ref="EO69:EO103" si="268">IF(ISNONTEXT($U69),IF($K69="R",_xlfn.BETA.DIST(AR69,$Q69,$R69,FALSE,$D69,$F69),_xlfn.BETA.DIST(AR69,$R69,$Q69,FALSE,$D69,$F69)),NA())</f>
        <v>#N/A</v>
      </c>
      <c r="EP69" s="207" t="e">
        <f t="shared" ref="EP69:EP103" si="269">IF(ISNONTEXT($U69),IF($K69="R",_xlfn.BETA.DIST(AS69,$Q69,$R69,FALSE,$D69,$F69),_xlfn.BETA.DIST(AS69,$R69,$Q69,FALSE,$D69,$F69)),NA())</f>
        <v>#N/A</v>
      </c>
      <c r="EQ69" s="207" t="e">
        <f t="shared" ref="EQ69:EQ103" si="270">IF(ISNONTEXT($U69),IF($K69="R",_xlfn.BETA.DIST(AT69,$Q69,$R69,FALSE,$D69,$F69),_xlfn.BETA.DIST(AT69,$R69,$Q69,FALSE,$D69,$F69)),NA())</f>
        <v>#N/A</v>
      </c>
      <c r="ER69" s="207" t="e">
        <f t="shared" ref="ER69:ER103" si="271">IF(ISNONTEXT($U69),IF($K69="R",_xlfn.BETA.DIST(AU69,$Q69,$R69,FALSE,$D69,$F69),_xlfn.BETA.DIST(AU69,$R69,$Q69,FALSE,$D69,$F69)),NA())</f>
        <v>#N/A</v>
      </c>
      <c r="ES69" s="207" t="e">
        <f t="shared" ref="ES69:ES103" si="272">IF(ISNONTEXT($U69),IF($K69="R",_xlfn.BETA.DIST(AV69,$Q69,$R69,FALSE,$D69,$F69),_xlfn.BETA.DIST(AV69,$R69,$Q69,FALSE,$D69,$F69)),NA())</f>
        <v>#N/A</v>
      </c>
      <c r="ET69" s="207" t="e">
        <f t="shared" ref="ET69:ET103" si="273">IF(ISNONTEXT($U69),IF($K69="R",_xlfn.BETA.DIST(AW69,$Q69,$R69,FALSE,$D69,$F69),_xlfn.BETA.DIST(AW69,$R69,$Q69,FALSE,$D69,$F69)),NA())</f>
        <v>#N/A</v>
      </c>
      <c r="EU69" s="207" t="e">
        <f t="shared" ref="EU69:EU103" si="274">IF(ISNONTEXT($U69),IF($K69="R",_xlfn.BETA.DIST(AX69,$Q69,$R69,FALSE,$D69,$F69),_xlfn.BETA.DIST(AX69,$R69,$Q69,FALSE,$D69,$F69)),NA())</f>
        <v>#N/A</v>
      </c>
      <c r="EV69" s="207" t="e">
        <f t="shared" ref="EV69:EV103" si="275">IF(ISNONTEXT($U69),IF($K69="R",_xlfn.BETA.DIST(AY69,$Q69,$R69,FALSE,$D69,$F69),_xlfn.BETA.DIST(AY69,$R69,$Q69,FALSE,$D69,$F69)),NA())</f>
        <v>#N/A</v>
      </c>
      <c r="EW69" s="207" t="e">
        <f t="shared" ref="EW69:EW103" si="276">IF(ISNONTEXT($U69),IF($K69="R",_xlfn.BETA.DIST(AZ69,$Q69,$R69,FALSE,$D69,$F69),_xlfn.BETA.DIST(AZ69,$R69,$Q69,FALSE,$D69,$F69)),NA())</f>
        <v>#N/A</v>
      </c>
      <c r="EX69" s="207" t="e">
        <f t="shared" ref="EX69:EX103" si="277">IF(ISNONTEXT($U69),IF($K69="R",_xlfn.BETA.DIST(BA69,$Q69,$R69,FALSE,$D69,$F69),_xlfn.BETA.DIST(BA69,$R69,$Q69,FALSE,$D69,$F69)),NA())</f>
        <v>#N/A</v>
      </c>
      <c r="EY69" s="207" t="e">
        <f t="shared" ref="EY69:EY103" si="278">IF(ISNONTEXT($U69),IF($K69="R",_xlfn.BETA.DIST(BB69,$Q69,$R69,FALSE,$D69,$F69),_xlfn.BETA.DIST(BB69,$R69,$Q69,FALSE,$D69,$F69)),NA())</f>
        <v>#N/A</v>
      </c>
      <c r="EZ69" s="207" t="e">
        <f t="shared" ref="EZ69:EZ103" si="279">IF(ISNONTEXT($U69),IF($K69="R",_xlfn.BETA.DIST(BC69,$Q69,$R69,FALSE,$D69,$F69),_xlfn.BETA.DIST(BC69,$R69,$Q69,FALSE,$D69,$F69)),NA())</f>
        <v>#N/A</v>
      </c>
      <c r="FA69" s="207" t="e">
        <f t="shared" ref="FA69:FA103" si="280">IF(ISNONTEXT($U69),IF($K69="R",_xlfn.BETA.DIST(BD69,$Q69,$R69,FALSE,$D69,$F69),_xlfn.BETA.DIST(BD69,$R69,$Q69,FALSE,$D69,$F69)),NA())</f>
        <v>#N/A</v>
      </c>
      <c r="FB69" s="207" t="e">
        <f t="shared" ref="FB69:FB103" si="281">IF(ISNONTEXT($U69),IF($K69="R",_xlfn.BETA.DIST(BE69,$Q69,$R69,FALSE,$D69,$F69),_xlfn.BETA.DIST(BE69,$R69,$Q69,FALSE,$D69,$F69)),NA())</f>
        <v>#N/A</v>
      </c>
      <c r="FC69" s="207" t="e">
        <f t="shared" ref="FC69:FC103" si="282">IF(ISNONTEXT($U69),IF($K69="R",_xlfn.BETA.DIST(BF69,$Q69,$R69,FALSE,$D69,$F69),_xlfn.BETA.DIST(BF69,$R69,$Q69,FALSE,$D69,$F69)),NA())</f>
        <v>#N/A</v>
      </c>
      <c r="FD69" s="207" t="e">
        <f t="shared" ref="FD69:FD103" si="283">IF(ISNONTEXT($U69),IF($K69="R",_xlfn.BETA.DIST(BG69,$Q69,$R69,FALSE,$D69,$F69),_xlfn.BETA.DIST(BG69,$R69,$Q69,FALSE,$D69,$F69)),NA())</f>
        <v>#N/A</v>
      </c>
      <c r="FE69" s="207" t="e">
        <f t="shared" ref="FE69:FE103" si="284">IF(ISNONTEXT($U69),IF($K69="R",_xlfn.BETA.DIST(BH69,$Q69,$R69,FALSE,$D69,$F69),_xlfn.BETA.DIST(BH69,$R69,$Q69,FALSE,$D69,$F69)),NA())</f>
        <v>#N/A</v>
      </c>
      <c r="FF69" s="207" t="e">
        <f t="shared" ref="FF69:FF103" si="285">IF(ISNONTEXT($U69),IF($K69="R",_xlfn.BETA.DIST(BI69,$Q69,$R69,FALSE,$D69,$F69),_xlfn.BETA.DIST(BI69,$R69,$Q69,FALSE,$D69,$F69)),NA())</f>
        <v>#N/A</v>
      </c>
      <c r="FG69" s="207" t="e">
        <f t="shared" ref="FG69:FG103" si="286">IF(ISNONTEXT($U69),IF($K69="R",_xlfn.BETA.DIST(BJ69,$Q69,$R69,FALSE,$D69,$F69),_xlfn.BETA.DIST(BJ69,$R69,$Q69,FALSE,$D69,$F69)),NA())</f>
        <v>#N/A</v>
      </c>
      <c r="FH69" s="207" t="e">
        <f t="shared" ref="FH69:FH103" si="287">IF(ISNONTEXT($U69),IF($K69="R",_xlfn.BETA.DIST(BK69,$Q69,$R69,FALSE,$D69,$F69),_xlfn.BETA.DIST(BK69,$R69,$Q69,FALSE,$D69,$F69)),NA())</f>
        <v>#N/A</v>
      </c>
      <c r="FI69" s="207" t="e">
        <f t="shared" ref="FI69:FI103" si="288">IF(ISNONTEXT($U69),IF($K69="R",_xlfn.BETA.DIST(BL69,$Q69,$R69,FALSE,$D69,$F69),_xlfn.BETA.DIST(BL69,$R69,$Q69,FALSE,$D69,$F69)),NA())</f>
        <v>#N/A</v>
      </c>
      <c r="FJ69" s="207" t="e">
        <f t="shared" ref="FJ69:FJ103" si="289">IF(ISNONTEXT($U69),IF($K69="R",_xlfn.BETA.DIST(BM69,$Q69,$R69,FALSE,$D69,$F69),_xlfn.BETA.DIST(BM69,$R69,$Q69,FALSE,$D69,$F69)),NA())</f>
        <v>#N/A</v>
      </c>
      <c r="FK69" s="207" t="e">
        <f t="shared" ref="FK69:FK103" si="290">IF(ISNONTEXT($U69),IF($K69="R",_xlfn.BETA.DIST(BN69,$Q69,$R69,FALSE,$D69,$F69),_xlfn.BETA.DIST(BN69,$R69,$Q69,FALSE,$D69,$F69)),NA())</f>
        <v>#N/A</v>
      </c>
      <c r="FL69" s="207" t="e">
        <f t="shared" ref="FL69:FL103" si="291">IF(ISNONTEXT($U69),IF($K69="R",_xlfn.BETA.DIST(BO69,$Q69,$R69,FALSE,$D69,$F69),_xlfn.BETA.DIST(BO69,$R69,$Q69,FALSE,$D69,$F69)),NA())</f>
        <v>#N/A</v>
      </c>
      <c r="FM69" s="207" t="e">
        <f t="shared" ref="FM69:FM103" si="292">IF(ISNONTEXT($U69),IF($K69="R",_xlfn.BETA.DIST(BP69,$Q69,$R69,FALSE,$D69,$F69),_xlfn.BETA.DIST(BP69,$R69,$Q69,FALSE,$D69,$F69)),NA())</f>
        <v>#N/A</v>
      </c>
      <c r="FN69" s="207" t="e">
        <f t="shared" ref="FN69:FN103" si="293">IF(ISNONTEXT($U69),IF($K69="R",_xlfn.BETA.DIST(BQ69,$Q69,$R69,FALSE,$D69,$F69),_xlfn.BETA.DIST(BQ69,$R69,$Q69,FALSE,$D69,$F69)),NA())</f>
        <v>#N/A</v>
      </c>
      <c r="FO69" s="207" t="e">
        <f t="shared" ref="FO69:FO103" si="294">IF(ISNONTEXT($U69),IF($K69="R",_xlfn.BETA.DIST(BR69,$Q69,$R69,FALSE,$D69,$F69),_xlfn.BETA.DIST(BR69,$R69,$Q69,FALSE,$D69,$F69)),NA())</f>
        <v>#N/A</v>
      </c>
      <c r="FP69" s="207" t="e">
        <f t="shared" ref="FP69:FP103" si="295">IF(ISNONTEXT($U69),IF($K69="R",_xlfn.BETA.DIST(BS69,$Q69,$R69,FALSE,$D69,$F69),_xlfn.BETA.DIST(BS69,$R69,$Q69,FALSE,$D69,$F69)),NA())</f>
        <v>#N/A</v>
      </c>
      <c r="FQ69" s="207" t="e">
        <f t="shared" ref="FQ69:FQ103" si="296">IF(ISNONTEXT($U69),IF($K69="R",_xlfn.BETA.DIST(BT69,$Q69,$R69,FALSE,$D69,$F69),_xlfn.BETA.DIST(BT69,$R69,$Q69,FALSE,$D69,$F69)),NA())</f>
        <v>#N/A</v>
      </c>
      <c r="FR69" s="207" t="e">
        <f t="shared" ref="FR69:FR103" si="297">IF(ISNONTEXT($U69),IF($K69="R",_xlfn.BETA.DIST(BU69,$Q69,$R69,FALSE,$D69,$F69),_xlfn.BETA.DIST(BU69,$R69,$Q69,FALSE,$D69,$F69)),NA())</f>
        <v>#N/A</v>
      </c>
      <c r="FS69" s="207" t="e">
        <f t="shared" ref="FS69:FS103" si="298">IF(ISNONTEXT($U69),IF($K69="R",_xlfn.BETA.DIST(BV69,$Q69,$R69,FALSE,$D69,$F69),_xlfn.BETA.DIST(BV69,$R69,$Q69,FALSE,$D69,$F69)),NA())</f>
        <v>#N/A</v>
      </c>
      <c r="FT69" s="207" t="e">
        <f t="shared" ref="FT69:FT103" si="299">IF(ISNONTEXT($U69),IF($K69="R",_xlfn.BETA.DIST(BW69,$Q69,$R69,FALSE,$D69,$F69),_xlfn.BETA.DIST(BW69,$R69,$Q69,FALSE,$D69,$F69)),NA())</f>
        <v>#N/A</v>
      </c>
      <c r="FU69" s="207" t="e">
        <f t="shared" ref="FU69:FU103" si="300">IF(ISNONTEXT($U69),IF($K69="R",_xlfn.BETA.DIST(BX69,$Q69,$R69,FALSE,$D69,$F69),_xlfn.BETA.DIST(BX69,$R69,$Q69,FALSE,$D69,$F69)),NA())</f>
        <v>#N/A</v>
      </c>
      <c r="FV69" s="207" t="e">
        <f t="shared" ref="FV69:FV103" si="301">IF(ISNONTEXT($U69),IF($K69="R",_xlfn.BETA.DIST(BY69,$Q69,$R69,FALSE,$D69,$F69),_xlfn.BETA.DIST(BY69,$R69,$Q69,FALSE,$D69,$F69)),NA())</f>
        <v>#N/A</v>
      </c>
      <c r="FW69" s="207" t="e">
        <f t="shared" ref="FW69:FW103" si="302">IF(ISNONTEXT($U69),IF($K69="R",_xlfn.BETA.DIST(BZ69,$Q69,$R69,FALSE,$D69,$F69),_xlfn.BETA.DIST(BZ69,$R69,$Q69,FALSE,$D69,$F69)),NA())</f>
        <v>#N/A</v>
      </c>
      <c r="FX69" s="207" t="e">
        <f t="shared" ref="FX69:FX103" si="303">IF(ISNONTEXT($U69),IF($K69="R",_xlfn.BETA.DIST(CA69,$Q69,$R69,FALSE,$D69,$F69),_xlfn.BETA.DIST(CA69,$R69,$Q69,FALSE,$D69,$F69)),NA())</f>
        <v>#N/A</v>
      </c>
      <c r="FY69" s="207" t="e">
        <f t="shared" ref="FY69:FY103" si="304">IF(ISNONTEXT($U69),IF($K69="R",_xlfn.BETA.DIST(CB69,$Q69,$R69,FALSE,$D69,$F69),_xlfn.BETA.DIST(CB69,$R69,$Q69,FALSE,$D69,$F69)),NA())</f>
        <v>#N/A</v>
      </c>
      <c r="FZ69" s="207" t="e">
        <f t="shared" ref="FZ69:FZ103" si="305">IF(ISNONTEXT($U69),IF($K69="R",_xlfn.BETA.DIST(CC69,$Q69,$R69,FALSE,$D69,$F69),_xlfn.BETA.DIST(CC69,$R69,$Q69,FALSE,$D69,$F69)),NA())</f>
        <v>#N/A</v>
      </c>
      <c r="GA69" s="207" t="e">
        <f t="shared" ref="GA69:GA103" si="306">IF(ISNONTEXT($U69),IF($K69="R",_xlfn.BETA.DIST(CD69,$Q69,$R69,FALSE,$D69,$F69),_xlfn.BETA.DIST(CD69,$R69,$Q69,FALSE,$D69,$F69)),NA())</f>
        <v>#N/A</v>
      </c>
      <c r="GB69" s="207" t="e">
        <f t="shared" ref="GB69:GB103" si="307">IF(ISNONTEXT($U69),IF($K69="R",_xlfn.BETA.DIST(CE69,$Q69,$R69,FALSE,$D69,$F69),_xlfn.BETA.DIST(CE69,$R69,$Q69,FALSE,$D69,$F69)),NA())</f>
        <v>#N/A</v>
      </c>
      <c r="GC69" s="207" t="e">
        <f t="shared" ref="GC69:GC103" si="308">IF(ISNONTEXT($U69),IF($K69="R",_xlfn.BETA.DIST(CF69,$Q69,$R69,FALSE,$D69,$F69),_xlfn.BETA.DIST(CF69,$R69,$Q69,FALSE,$D69,$F69)),NA())</f>
        <v>#N/A</v>
      </c>
      <c r="GD69" s="207" t="e">
        <f t="shared" ref="GD69:GD103" si="309">IF(ISNONTEXT($U69),IF($K69="R",_xlfn.BETA.DIST(CG69,$Q69,$R69,FALSE,$D69,$F69),_xlfn.BETA.DIST(CG69,$R69,$Q69,FALSE,$D69,$F69)),NA())</f>
        <v>#N/A</v>
      </c>
      <c r="GE69" s="207" t="e">
        <f t="shared" ref="GE69:GE103" si="310">IF(ISNONTEXT($U69),IF($K69="R",_xlfn.BETA.DIST(CH69,$Q69,$R69,FALSE,$D69,$F69),_xlfn.BETA.DIST(CH69,$R69,$Q69,FALSE,$D69,$F69)),NA())</f>
        <v>#N/A</v>
      </c>
      <c r="GF69" s="207" t="e">
        <f t="shared" ref="GF69:GF103" si="311">IF(ISNONTEXT($U69),IF($K69="R",_xlfn.BETA.DIST(CI69,$Q69,$R69,FALSE,$D69,$F69),_xlfn.BETA.DIST(CI69,$R69,$Q69,FALSE,$D69,$F69)),NA())</f>
        <v>#N/A</v>
      </c>
      <c r="GG69" s="207" t="e">
        <f t="shared" ref="GG69:GG103" si="312">IF(ISNONTEXT($U69),IF($K69="R",_xlfn.BETA.DIST(CJ69,$Q69,$R69,FALSE,$D69,$F69),_xlfn.BETA.DIST(CJ69,$R69,$Q69,FALSE,$D69,$F69)),NA())</f>
        <v>#N/A</v>
      </c>
      <c r="GH69" s="207" t="e">
        <f t="shared" ref="GH69:GH103" si="313">IF(ISNONTEXT($U69),IF($K69="R",_xlfn.BETA.DIST(CK69,$Q69,$R69,FALSE,$D69,$F69),_xlfn.BETA.DIST(CK69,$R69,$Q69,FALSE,$D69,$F69)),NA())</f>
        <v>#N/A</v>
      </c>
      <c r="GI69" s="207" t="e">
        <f t="shared" ref="GI69:GI103" si="314">IF(ISNONTEXT($U69),IF($K69="R",_xlfn.BETA.DIST(CL69,$Q69,$R69,FALSE,$D69,$F69),_xlfn.BETA.DIST(CL69,$R69,$Q69,FALSE,$D69,$F69)),NA())</f>
        <v>#N/A</v>
      </c>
      <c r="GJ69" s="207" t="e">
        <f t="shared" ref="GJ69:GJ103" si="315">IF(ISNONTEXT($U69),IF($K69="R",_xlfn.BETA.DIST(CM69,$Q69,$R69,FALSE,$D69,$F69),_xlfn.BETA.DIST(CM69,$R69,$Q69,FALSE,$D69,$F69)),NA())</f>
        <v>#N/A</v>
      </c>
      <c r="GK69" s="207" t="e">
        <f t="shared" ref="GK69:GK103" si="316">IF(ISNONTEXT($U69),IF($K69="R",_xlfn.BETA.DIST(CN69,$Q69,$R69,FALSE,$D69,$F69),_xlfn.BETA.DIST(CN69,$R69,$Q69,FALSE,$D69,$F69)),NA())</f>
        <v>#N/A</v>
      </c>
      <c r="GL69" s="207" t="e">
        <f t="shared" ref="GL69:GL103" si="317">IF(ISNONTEXT($U69),IF($K69="R",_xlfn.BETA.DIST(CO69,$Q69,$R69,FALSE,$D69,$F69),_xlfn.BETA.DIST(CO69,$R69,$Q69,FALSE,$D69,$F69)),NA())</f>
        <v>#N/A</v>
      </c>
      <c r="GM69" s="207" t="e">
        <f t="shared" ref="GM69:GM103" si="318">IF(ISNONTEXT($U69),IF($K69="R",_xlfn.BETA.DIST(CP69,$Q69,$R69,FALSE,$D69,$F69),_xlfn.BETA.DIST(CP69,$R69,$Q69,FALSE,$D69,$F69)),NA())</f>
        <v>#N/A</v>
      </c>
      <c r="GN69" s="207" t="e">
        <f t="shared" ref="GN69:GN103" si="319">IF(ISNONTEXT($U69),IF($K69="R",_xlfn.BETA.DIST(CQ69,$Q69,$R69,FALSE,$D69,$F69),_xlfn.BETA.DIST(CQ69,$R69,$Q69,FALSE,$D69,$F69)),NA())</f>
        <v>#N/A</v>
      </c>
      <c r="GO69" s="207" t="e">
        <f t="shared" ref="GO69:GO103" si="320">IF(ISNONTEXT($U69),IF($K69="R",_xlfn.BETA.DIST(CR69,$Q69,$R69,FALSE,$D69,$F69),_xlfn.BETA.DIST(CR69,$R69,$Q69,FALSE,$D69,$F69)),NA())</f>
        <v>#N/A</v>
      </c>
      <c r="GP69" s="207" t="e">
        <f t="shared" ref="GP69:GP103" si="321">IF(ISNONTEXT($U69),IF($K69="R",_xlfn.BETA.DIST(CS69,$Q69,$R69,FALSE,$D69,$F69),_xlfn.BETA.DIST(CS69,$R69,$Q69,FALSE,$D69,$F69)),NA())</f>
        <v>#N/A</v>
      </c>
      <c r="GQ69" s="207" t="e">
        <f t="shared" ref="GQ69:GQ103" si="322">IF(ISNONTEXT($U69),IF($K69="R",_xlfn.BETA.DIST(CT69,$Q69,$R69,FALSE,$D69,$F69),_xlfn.BETA.DIST(CT69,$R69,$Q69,FALSE,$D69,$F69)),NA())</f>
        <v>#N/A</v>
      </c>
      <c r="GR69" s="207" t="e">
        <f t="shared" ref="GR69:GR103" si="323">IF(ISNONTEXT($U69),IF($K69="R",_xlfn.BETA.DIST(CU69,$Q69,$R69,FALSE,$D69,$F69),_xlfn.BETA.DIST(CU69,$R69,$Q69,FALSE,$D69,$F69)),NA())</f>
        <v>#N/A</v>
      </c>
      <c r="GS69" s="207" t="e">
        <f t="shared" ref="GS69:GS103" si="324">IF(ISNONTEXT($U69),IF($K69="R",_xlfn.BETA.DIST(CV69,$Q69,$R69,FALSE,$D69,$F69),_xlfn.BETA.DIST(CV69,$R69,$Q69,FALSE,$D69,$F69)),NA())</f>
        <v>#N/A</v>
      </c>
      <c r="GT69" s="207" t="e">
        <f t="shared" ref="GT69:GT103" si="325">IF(ISNONTEXT($U69),IF($K69="R",_xlfn.BETA.DIST(CW69,$Q69,$R69,FALSE,$D69,$F69),_xlfn.BETA.DIST(CW69,$R69,$Q69,FALSE,$D69,$F69)),NA())</f>
        <v>#N/A</v>
      </c>
      <c r="GU69" s="207" t="e">
        <f t="shared" ref="GU69:GU103" si="326">IF(ISNONTEXT($U69),IF($K69="R",_xlfn.BETA.DIST(CX69,$Q69,$R69,FALSE,$D69,$F69),_xlfn.BETA.DIST(CX69,$R69,$Q69,FALSE,$D69,$F69)),NA())</f>
        <v>#N/A</v>
      </c>
      <c r="GV69" s="207" t="e">
        <f t="shared" ref="GV69:GV103" si="327">IF(ISNONTEXT($U69),IF($K69="R",_xlfn.BETA.DIST(CY69,$Q69,$R69,FALSE,$D69,$F69),_xlfn.BETA.DIST(CY69,$R69,$Q69,FALSE,$D69,$F69)),NA())</f>
        <v>#N/A</v>
      </c>
      <c r="GW69" s="207" t="e">
        <f t="shared" ref="GW69:GW103" si="328">IF(ISNONTEXT($U69),IF($K69="R",_xlfn.BETA.DIST(CZ69,$Q69,$R69,FALSE,$D69,$F69),_xlfn.BETA.DIST(CZ69,$R69,$Q69,FALSE,$D69,$F69)),NA())</f>
        <v>#N/A</v>
      </c>
      <c r="GX69" s="207" t="e">
        <f t="shared" ref="GX69:GX103" si="329">IF(ISNONTEXT($U69),IF($K69="R",_xlfn.BETA.DIST(DA69,$Q69,$R69,FALSE,$D69,$F69),_xlfn.BETA.DIST(DA69,$R69,$Q69,FALSE,$D69,$F69)),NA())</f>
        <v>#N/A</v>
      </c>
      <c r="GY69" s="207" t="e">
        <f t="shared" ref="GY69:GY103" si="330">IF(ISNONTEXT($U69),IF($K69="R",_xlfn.BETA.DIST(DB69,$Q69,$R69,FALSE,$D69,$F69),_xlfn.BETA.DIST(DB69,$R69,$Q69,FALSE,$D69,$F69)),NA())</f>
        <v>#N/A</v>
      </c>
      <c r="GZ69" s="207" t="e">
        <f t="shared" ref="GZ69:GZ103" si="331">IF(ISNONTEXT($U69),IF($K69="R",_xlfn.BETA.DIST(DC69,$Q69,$R69,FALSE,$D69,$F69),_xlfn.BETA.DIST(DC69,$R69,$Q69,FALSE,$D69,$F69)),NA())</f>
        <v>#N/A</v>
      </c>
      <c r="HA69" s="207" t="e">
        <f t="shared" ref="HA69:HA103" si="332">IF(ISNONTEXT($U69),IF($K69="R",_xlfn.BETA.DIST(DD69,$Q69,$R69,FALSE,$D69,$F69),_xlfn.BETA.DIST(DD69,$R69,$Q69,FALSE,$D69,$F69)),NA())</f>
        <v>#N/A</v>
      </c>
      <c r="HB69" s="207" t="e">
        <f t="shared" ref="HB69:HB103" si="333">IF(ISNONTEXT($U69),IF($K69="R",_xlfn.BETA.DIST(DE69,$Q69,$R69,FALSE,$D69,$F69),_xlfn.BETA.DIST(DE69,$R69,$Q69,FALSE,$D69,$F69)),NA())</f>
        <v>#N/A</v>
      </c>
      <c r="HC69" s="207" t="e">
        <f t="shared" ref="HC69:HC103" si="334">IF(ISNONTEXT($U69),IF($K69="R",_xlfn.BETA.DIST(DF69,$Q69,$R69,FALSE,$D69,$F69),_xlfn.BETA.DIST(DF69,$R69,$Q69,FALSE,$D69,$F69)),NA())</f>
        <v>#N/A</v>
      </c>
      <c r="HD69" s="207" t="e">
        <f t="shared" ref="HD69:HD103" si="335">IF(ISNONTEXT($U69),IF($K69="R",_xlfn.BETA.DIST(DG69,$Q69,$R69,FALSE,$D69,$F69),_xlfn.BETA.DIST(DG69,$R69,$Q69,FALSE,$D69,$F69)),NA())</f>
        <v>#N/A</v>
      </c>
      <c r="HE69" s="207" t="e">
        <f t="shared" ref="HE69:HE103" si="336">IF(ISNONTEXT($U69),IF($K69="R",_xlfn.BETA.DIST(DH69,$Q69,$R69,FALSE,$D69,$F69),_xlfn.BETA.DIST(DH69,$R69,$Q69,FALSE,$D69,$F69)),NA())</f>
        <v>#N/A</v>
      </c>
      <c r="HF69" s="207" t="e">
        <f t="shared" ref="HF69:HF103" si="337">IF(ISNONTEXT($U69),IF($K69="R",_xlfn.BETA.DIST(DI69,$Q69,$R69,FALSE,$D69,$F69),_xlfn.BETA.DIST(DI69,$R69,$Q69,FALSE,$D69,$F69)),NA())</f>
        <v>#N/A</v>
      </c>
      <c r="HG69" s="207" t="e">
        <f t="shared" ref="HG69:HG103" si="338">IF(ISNONTEXT($U69),IF($K69="R",_xlfn.BETA.DIST(DJ69,$Q69,$R69,FALSE,$D69,$F69),_xlfn.BETA.DIST(DJ69,$R69,$Q69,FALSE,$D69,$F69)),NA())</f>
        <v>#N/A</v>
      </c>
      <c r="HH69" s="207" t="e">
        <f t="shared" ref="HH69:HH103" si="339">IF(ISNONTEXT($U69),IF($K69="R",_xlfn.BETA.DIST(DK69,$Q69,$R69,FALSE,$D69,$F69),_xlfn.BETA.DIST(DK69,$R69,$Q69,FALSE,$D69,$F69)),NA())</f>
        <v>#N/A</v>
      </c>
      <c r="HI69" s="207" t="e">
        <f t="shared" ref="HI69:HI103" si="340">IF(ISNONTEXT($U69),IF($K69="R",_xlfn.BETA.DIST(DL69,$Q69,$R69,FALSE,$D69,$F69),_xlfn.BETA.DIST(DL69,$R69,$Q69,FALSE,$D69,$F69)),NA())</f>
        <v>#N/A</v>
      </c>
      <c r="HJ69" s="207" t="e">
        <f t="shared" ref="HJ69:HJ103" si="341">IF(ISNONTEXT($U69),IF($K69="R",_xlfn.BETA.DIST(DM69,$Q69,$R69,FALSE,$D69,$F69),_xlfn.BETA.DIST(DM69,$R69,$Q69,FALSE,$D69,$F69)),NA())</f>
        <v>#N/A</v>
      </c>
      <c r="HK69" s="207" t="e">
        <f t="shared" ref="HK69:HK103" si="342">IF(ISNONTEXT($U69),IF($K69="R",_xlfn.BETA.DIST(DN69,$Q69,$R69,FALSE,$D69,$F69),_xlfn.BETA.DIST(DN69,$R69,$Q69,FALSE,$D69,$F69)),NA())</f>
        <v>#N/A</v>
      </c>
      <c r="HL69" s="207" t="e">
        <f t="shared" ref="HL69:HL103" si="343">IF(ISNONTEXT($U69),IF($K69="R",_xlfn.BETA.DIST(DO69,$Q69,$R69,FALSE,$D69,$F69),_xlfn.BETA.DIST(DO69,$R69,$Q69,FALSE,$D69,$F69)),NA())</f>
        <v>#N/A</v>
      </c>
      <c r="HM69" s="207" t="e">
        <f t="shared" ref="HM69:HM103" si="344">IF(ISNONTEXT($U69),IF($K69="R",_xlfn.BETA.DIST(DP69,$Q69,$R69,FALSE,$D69,$F69),_xlfn.BETA.DIST(DP69,$R69,$Q69,FALSE,$D69,$F69)),NA())</f>
        <v>#N/A</v>
      </c>
      <c r="HN69" s="207" t="e">
        <f t="shared" ref="HN69:HN103" si="345">IF(ISNONTEXT($U69),IF($K69="R",_xlfn.BETA.DIST(DQ69,$Q69,$R69,FALSE,$D69,$F69),_xlfn.BETA.DIST(DQ69,$R69,$Q69,FALSE,$D69,$F69)),NA())</f>
        <v>#N/A</v>
      </c>
      <c r="HO69" s="207" t="e">
        <f t="shared" ref="HO69:HO103" si="346">IF(ISNONTEXT($U69),IF($K69="R",_xlfn.BETA.DIST(DR69,$Q69,$R69,FALSE,$D69,$F69),_xlfn.BETA.DIST(DR69,$R69,$Q69,FALSE,$D69,$F69)),NA())</f>
        <v>#N/A</v>
      </c>
      <c r="HP69" s="207" t="e">
        <f t="shared" ref="HP69:HP103" si="347">IF(ISNONTEXT($U69),IF($K69="R",_xlfn.BETA.DIST(DS69,$Q69,$R69,FALSE,$D69,$F69),_xlfn.BETA.DIST(DS69,$R69,$Q69,FALSE,$D69,$F69)),NA())</f>
        <v>#N/A</v>
      </c>
      <c r="HQ69" s="207" t="e">
        <f t="shared" ref="HQ69:HQ103" si="348">IF(ISNONTEXT($U69),IF($K69="R",_xlfn.BETA.DIST(DT69,$Q69,$R69,FALSE,$D69,$F69),_xlfn.BETA.DIST(DT69,$R69,$Q69,FALSE,$D69,$F69)),NA())</f>
        <v>#N/A</v>
      </c>
      <c r="HR69" s="207" t="e">
        <f t="shared" ref="HR69:HR103" si="349">IF(ISNONTEXT($U69),IF($K69="R",_xlfn.BETA.DIST(DU69,$Q69,$R69,FALSE,$D69,$F69),_xlfn.BETA.DIST(DU69,$R69,$Q69,FALSE,$D69,$F69)),NA())</f>
        <v>#N/A</v>
      </c>
      <c r="HS69" s="207" t="e">
        <f t="shared" ref="HS69:HS103" si="350">IF(ISNONTEXT($U69),IF($K69="R",_xlfn.BETA.DIST(DV69,$Q69,$R69,FALSE,$D69,$F69),_xlfn.BETA.DIST(DV69,$R69,$Q69,FALSE,$D69,$F69)),NA())</f>
        <v>#N/A</v>
      </c>
      <c r="HT69" s="207" t="e">
        <f t="shared" ref="HT69:HT103" si="351">IF(ISNONTEXT($U69),IF($K69="R",_xlfn.BETA.DIST(DW69,$Q69,$R69,FALSE,$D69,$F69),_xlfn.BETA.DIST(DW69,$R69,$Q69,FALSE,$D69,$F69)),NA())</f>
        <v>#N/A</v>
      </c>
      <c r="HU69" s="207" t="e">
        <f t="shared" ref="HU69:HU103" si="352">IF(ISNONTEXT($U69),IF($K69="R",_xlfn.BETA.DIST(DX69,$Q69,$R69,FALSE,$D69,$F69),_xlfn.BETA.DIST(DX69,$R69,$Q69,FALSE,$D69,$F69)),NA())</f>
        <v>#N/A</v>
      </c>
      <c r="HV69" s="207" t="e">
        <f t="shared" ref="HV69:HV103" si="353">IF(ISNONTEXT($U69),IF($K69="R",_xlfn.BETA.DIST(DY69,$Q69,$R69,FALSE,$D69,$F69),_xlfn.BETA.DIST(DY69,$R69,$Q69,FALSE,$D69,$F69)),NA())</f>
        <v>#N/A</v>
      </c>
      <c r="HW69" s="207" t="e">
        <f t="shared" ref="HW69:HW103" si="354">IF(ISNONTEXT($U69),IF($K69="R",_xlfn.BETA.DIST(DZ69,$Q69,$R69,FALSE,$D69,$F69),_xlfn.BETA.DIST(DZ69,$R69,$Q69,FALSE,$D69,$F69)),NA())</f>
        <v>#N/A</v>
      </c>
      <c r="HX69" s="207" t="e">
        <f t="shared" ref="HX69:HX103" si="355">IF(ISNONTEXT($U69),IF($K69="R",_xlfn.BETA.DIST(EA69,$Q69,$R69,FALSE,$D69,$F69),_xlfn.BETA.DIST(EA69,$R69,$Q69,FALSE,$D69,$F69)),NA())</f>
        <v>#N/A</v>
      </c>
      <c r="HY69" s="207" t="e">
        <f t="shared" ref="HY69:HY103" si="356">IF(ISNONTEXT($U69),IF($K69="R",_xlfn.BETA.DIST(EB69,$Q69,$R69,FALSE,$D69,$F69),_xlfn.BETA.DIST(EB69,$R69,$Q69,FALSE,$D69,$F69)),NA())</f>
        <v>#N/A</v>
      </c>
      <c r="HZ69" s="207" t="e">
        <f t="shared" ref="HZ69:HZ103" si="357">IF(ISNONTEXT($U69),IF($K69="R",_xlfn.BETA.DIST(EC69,$Q69,$R69,FALSE,$D69,$F69),_xlfn.BETA.DIST(EC69,$R69,$Q69,FALSE,$D69,$F69)),NA())</f>
        <v>#N/A</v>
      </c>
      <c r="IA69" s="207" t="e">
        <f t="shared" ref="IA69:IA103" si="358">IF(ISNONTEXT($U69),IF($K69="R",_xlfn.BETA.DIST(ED69,$Q69,$R69,FALSE,$D69,$F69),_xlfn.BETA.DIST(ED69,$R69,$Q69,FALSE,$D69,$F69)),NA())</f>
        <v>#N/A</v>
      </c>
      <c r="IB69" s="207" t="e">
        <f t="shared" ref="IB69:IB103" si="359">IF(ISNONTEXT($U69),IF($K69="R",_xlfn.BETA.DIST(EE69,$Q69,$R69,FALSE,$D69,$F69),_xlfn.BETA.DIST(EE69,$R69,$Q69,FALSE,$D69,$F69)),NA())</f>
        <v>#N/A</v>
      </c>
      <c r="IC69" s="207" t="e">
        <f t="shared" ref="IC69:IC103" si="360">IF(ISNONTEXT($U69),IF($K69="R",_xlfn.BETA.DIST(EF69,$Q69,$R69,FALSE,$D69,$F69),_xlfn.BETA.DIST(EF69,$R69,$Q69,FALSE,$D69,$F69)),NA())</f>
        <v>#N/A</v>
      </c>
      <c r="ID69" s="207" t="e">
        <f t="shared" ref="ID69:ID103" si="361">IF(ISNONTEXT($U69),IF($K69="R",_xlfn.BETA.DIST(EG69,$Q69,$R69,FALSE,$D69,$F69),_xlfn.BETA.DIST(EG69,$R69,$Q69,FALSE,$D69,$F69)),NA())</f>
        <v>#N/A</v>
      </c>
      <c r="IE69" s="207" t="e">
        <f t="shared" ref="IE69:IE103" si="362">IF(ISNONTEXT($U69),IF($K69="R",_xlfn.BETA.DIST(EH69,$Q69,$R69,FALSE,$D69,$F69),_xlfn.BETA.DIST(EH69,$R69,$Q69,FALSE,$D69,$F69)),NA())</f>
        <v>#N/A</v>
      </c>
      <c r="IF69" s="207" t="e">
        <f t="shared" ref="IF69:IF103" si="363">IF(ISNONTEXT($U69),IF($K69="R",_xlfn.BETA.DIST(EI69,$Q69,$R69,FALSE,$D69,$F69),_xlfn.BETA.DIST(EI69,$R69,$Q69,FALSE,$D69,$F69)),NA())</f>
        <v>#N/A</v>
      </c>
    </row>
    <row r="70" spans="1:240" hidden="1" x14ac:dyDescent="0.25">
      <c r="A70" s="22">
        <v>67</v>
      </c>
      <c r="B70" s="144"/>
      <c r="C70" s="135"/>
      <c r="D70" s="110" t="str">
        <f t="shared" si="253"/>
        <v/>
      </c>
      <c r="E70" s="124"/>
      <c r="F70" s="110" t="str">
        <f t="shared" si="254"/>
        <v/>
      </c>
      <c r="G70" s="135"/>
      <c r="H70" s="145"/>
      <c r="I70" s="119" t="str">
        <f t="shared" si="255"/>
        <v/>
      </c>
      <c r="J70" s="23" t="str">
        <f t="shared" si="256"/>
        <v/>
      </c>
      <c r="K70" s="24" t="str">
        <f t="shared" si="257"/>
        <v/>
      </c>
      <c r="L70" s="25" t="str">
        <f>IF(J70="","",IF(OR($J70&lt;Skew!$B$1,$J70=Skew!$B$1),IF($J70&gt;Skew!$C$1,Skew!$A$1,IF($J70&gt;Skew!$C$2,Skew!$A$2,IF($J70&gt;Skew!$C$3,Skew!$A$3,IF($J70&gt;Skew!$C$4,Skew!$A$4,IF($J70&gt;Skew!$C$5,Skew!$A$5,IF($J70&gt;Skew!$C$6,Skew!$A$6,IF($J70&gt;Skew!$C$7,Skew!$A$7,IF($J70&gt;Skew!$C$8,Skew!$A$8,IF($J70&gt;Skew!$C$9,Skew!$A$9,IF($J70&gt;Skew!$C$10,Skew!$A$10,IF($J70&gt;Skew!$C$11,Skew!$A$11,IF($J70&gt;Skew!$C$12,Skew!$A$12,IF($J70&gt;Skew!$C$13,Skew!$A$13,IF($J70&gt;Skew!$C$14,Skew!$A$14,Skew!$A$15)
)))))))))))))))</f>
        <v/>
      </c>
      <c r="M70" s="24" t="str">
        <f>IF(J70="","",MATCH(L70,Skew!$A$1:$A$15,0))</f>
        <v/>
      </c>
      <c r="N70" s="24" t="str">
        <f t="shared" si="245"/>
        <v/>
      </c>
      <c r="O70" s="26"/>
      <c r="P70" s="24" t="str">
        <f>IF(OR(J70="",O70=""),"",MATCH(O70,Confidence!$A$1:$A$10,0))</f>
        <v/>
      </c>
      <c r="Q70" s="27" t="str">
        <f t="shared" si="246"/>
        <v/>
      </c>
      <c r="R70" s="27" t="str">
        <f t="shared" si="247"/>
        <v/>
      </c>
      <c r="S70" s="24"/>
      <c r="T70" s="111" t="str">
        <f t="shared" si="248"/>
        <v/>
      </c>
      <c r="U70" s="111" t="str">
        <f t="shared" si="249"/>
        <v/>
      </c>
      <c r="V70" s="39" t="str">
        <f t="shared" si="250"/>
        <v/>
      </c>
      <c r="W70" s="124"/>
      <c r="X70" s="218" t="str">
        <f>IF(AND(D70&gt;0,E70&gt;0,F70&gt;0,Q70&gt;0,R70&gt;0,W70&gt;0,NOT(O70="")),ABS(VLOOKUP($W$1,VLookups!$A$28:$B$29,2,FALSE)-_xlfn.BETA.DIST(W70,IF(K70="L",R70,Q70),IF(K70="L",Q70,R70),TRUE,D70,F70)),"")</f>
        <v/>
      </c>
      <c r="Y70" s="121" t="str">
        <f>IF(OR($Q70="",$R70=""),"",_xlfn.BETA.INV(ABS(VLOOKUP($W$1,VLookups!$A$28:$B$29,2,FALSE)-Y$3),IF($K70="L",$R70,$Q70),IF($K70="L",$Q70,$R70),$D70,$F70))</f>
        <v/>
      </c>
      <c r="Z70" s="122" t="str">
        <f>IF(OR($Q70="",$R70=""),"",_xlfn.BETA.INV(ABS(VLOOKUP($W$1,VLookups!$A$28:$B$29,2,FALSE)-Z$3),IF($K70="L",$R70,$Q70),IF($K70="L",$Q70,$R70),$D70,$F70))</f>
        <v/>
      </c>
      <c r="AA70" s="121" t="str">
        <f>IF(OR($Q70="",$R70=""),"",_xlfn.BETA.INV(ABS(VLOOKUP($W$1,VLookups!$A$28:$B$29,2,FALSE)-AA$3),IF($K70="L",$R70,$Q70),IF($K70="L",$Q70,$R70),$D70,$F70))</f>
        <v/>
      </c>
      <c r="AB70" s="122" t="str">
        <f>IF(OR($Q70="",$R70=""),"",_xlfn.BETA.INV(ABS(VLOOKUP($W$1,VLookups!$A$28:$B$29,2,FALSE)-AB$3),IF($K70="L",$R70,$Q70),IF($K70="L",$Q70,$R70),$D70,$F70))</f>
        <v/>
      </c>
      <c r="AC70" s="121" t="str">
        <f>IF(OR($Q70="",$R70=""),"",_xlfn.BETA.INV(ABS(VLOOKUP($W$1,VLookups!$A$28:$B$29,2,FALSE)-AC$3),IF($K70="L",$R70,$Q70),IF($K70="L",$Q70,$R70),$D70,$F70))</f>
        <v/>
      </c>
      <c r="AD70" s="122" t="str">
        <f>IF(OR($Q70="",$R70=""),"",_xlfn.BETA.INV(ABS(VLOOKUP($W$1,VLookups!$A$28:$B$29,2,FALSE)-AD$3),IF($K70="L",$R70,$Q70),IF($K70="L",$Q70,$R70),$D70,$F70))</f>
        <v/>
      </c>
      <c r="AE70" s="121" t="str">
        <f>IF(OR($Q70="",$R70=""),"",_xlfn.BETA.INV(ABS(VLOOKUP($W$1,VLookups!$A$28:$B$29,2,FALSE)-AE$3),IF($K70="L",$R70,$Q70),IF($K70="L",$Q70,$R70),$D70,$F70))</f>
        <v/>
      </c>
      <c r="AF70" s="122" t="str">
        <f>IF(OR($Q70="",$R70=""),"",_xlfn.BETA.INV(ABS(VLOOKUP($W$1,VLookups!$A$28:$B$29,2,FALSE)-AF$3),IF($K70="L",$R70,$Q70),IF($K70="L",$Q70,$R70),$D70,$F70))</f>
        <v/>
      </c>
      <c r="AG70" s="121" t="str">
        <f>IF(OR($Q70="",$R70=""),"",_xlfn.BETA.INV(ABS(VLOOKUP($W$1,VLookups!$A$28:$B$29,2,FALSE)-AG$3),IF($K70="L",$R70,$Q70),IF($K70="L",$Q70,$R70),$D70,$F70))</f>
        <v/>
      </c>
      <c r="AH70" s="122" t="str">
        <f>IF(OR($Q70="",$R70=""),"",_xlfn.BETA.INV(ABS(VLOOKUP($W$1,VLookups!$A$28:$B$29,2,FALSE)-AH$3),IF($K70="L",$R70,$Q70),IF($K70="L",$Q70,$R70),$D70,$F70))</f>
        <v/>
      </c>
      <c r="AI70" s="121" t="str">
        <f>IF(OR($Q70="",$R70=""),"",_xlfn.BETA.INV(ABS(VLOOKUP($W$1,VLookups!$A$28:$B$29,2,FALSE)-AI$3),IF($K70="L",$R70,$Q70),IF($K70="L",$Q70,$R70),$D70,$F70))</f>
        <v/>
      </c>
      <c r="AJ70" s="122" t="str">
        <f>IF(OR($Q70="",$R70=""),"",_xlfn.BETA.INV(ABS(VLOOKUP($W$1,VLookups!$A$28:$B$29,2,FALSE)-AJ$3),IF($K70="L",$R70,$Q70),IF($K70="L",$Q70,$R70),$D70,$F70))</f>
        <v/>
      </c>
      <c r="AK70" s="17"/>
      <c r="AL70" s="208" t="str">
        <f t="shared" si="258"/>
        <v/>
      </c>
      <c r="AM70" s="206" t="str">
        <f t="shared" si="259"/>
        <v/>
      </c>
      <c r="AN70" s="190" t="str">
        <f t="shared" ref="AN70:CY70" si="364">IF(ISNONTEXT($AL70),AM70+$AL70,"")</f>
        <v/>
      </c>
      <c r="AO70" s="190" t="str">
        <f t="shared" si="364"/>
        <v/>
      </c>
      <c r="AP70" s="190" t="str">
        <f t="shared" si="364"/>
        <v/>
      </c>
      <c r="AQ70" s="190" t="str">
        <f t="shared" si="364"/>
        <v/>
      </c>
      <c r="AR70" s="190" t="str">
        <f t="shared" si="364"/>
        <v/>
      </c>
      <c r="AS70" s="190" t="str">
        <f t="shared" si="364"/>
        <v/>
      </c>
      <c r="AT70" s="190" t="str">
        <f t="shared" si="364"/>
        <v/>
      </c>
      <c r="AU70" s="190" t="str">
        <f t="shared" si="364"/>
        <v/>
      </c>
      <c r="AV70" s="190" t="str">
        <f t="shared" si="364"/>
        <v/>
      </c>
      <c r="AW70" s="190" t="str">
        <f t="shared" si="364"/>
        <v/>
      </c>
      <c r="AX70" s="190" t="str">
        <f t="shared" si="364"/>
        <v/>
      </c>
      <c r="AY70" s="190" t="str">
        <f t="shared" si="364"/>
        <v/>
      </c>
      <c r="AZ70" s="190" t="str">
        <f t="shared" si="364"/>
        <v/>
      </c>
      <c r="BA70" s="190" t="str">
        <f t="shared" si="364"/>
        <v/>
      </c>
      <c r="BB70" s="190" t="str">
        <f t="shared" si="364"/>
        <v/>
      </c>
      <c r="BC70" s="190" t="str">
        <f t="shared" si="364"/>
        <v/>
      </c>
      <c r="BD70" s="190" t="str">
        <f t="shared" si="364"/>
        <v/>
      </c>
      <c r="BE70" s="190" t="str">
        <f t="shared" si="364"/>
        <v/>
      </c>
      <c r="BF70" s="190" t="str">
        <f t="shared" si="364"/>
        <v/>
      </c>
      <c r="BG70" s="190" t="str">
        <f t="shared" si="364"/>
        <v/>
      </c>
      <c r="BH70" s="190" t="str">
        <f t="shared" si="364"/>
        <v/>
      </c>
      <c r="BI70" s="190" t="str">
        <f t="shared" si="364"/>
        <v/>
      </c>
      <c r="BJ70" s="190" t="str">
        <f t="shared" si="364"/>
        <v/>
      </c>
      <c r="BK70" s="190" t="str">
        <f t="shared" si="364"/>
        <v/>
      </c>
      <c r="BL70" s="190" t="str">
        <f t="shared" si="364"/>
        <v/>
      </c>
      <c r="BM70" s="190" t="str">
        <f t="shared" si="364"/>
        <v/>
      </c>
      <c r="BN70" s="190" t="str">
        <f t="shared" si="364"/>
        <v/>
      </c>
      <c r="BO70" s="190" t="str">
        <f t="shared" si="364"/>
        <v/>
      </c>
      <c r="BP70" s="190" t="str">
        <f t="shared" si="364"/>
        <v/>
      </c>
      <c r="BQ70" s="190" t="str">
        <f t="shared" si="364"/>
        <v/>
      </c>
      <c r="BR70" s="190" t="str">
        <f t="shared" si="364"/>
        <v/>
      </c>
      <c r="BS70" s="190" t="str">
        <f t="shared" si="364"/>
        <v/>
      </c>
      <c r="BT70" s="190" t="str">
        <f t="shared" si="364"/>
        <v/>
      </c>
      <c r="BU70" s="190" t="str">
        <f t="shared" si="364"/>
        <v/>
      </c>
      <c r="BV70" s="190" t="str">
        <f t="shared" si="364"/>
        <v/>
      </c>
      <c r="BW70" s="190" t="str">
        <f t="shared" si="364"/>
        <v/>
      </c>
      <c r="BX70" s="190" t="str">
        <f t="shared" si="364"/>
        <v/>
      </c>
      <c r="BY70" s="190" t="str">
        <f t="shared" si="364"/>
        <v/>
      </c>
      <c r="BZ70" s="190" t="str">
        <f t="shared" si="364"/>
        <v/>
      </c>
      <c r="CA70" s="190" t="str">
        <f t="shared" si="364"/>
        <v/>
      </c>
      <c r="CB70" s="190" t="str">
        <f t="shared" si="364"/>
        <v/>
      </c>
      <c r="CC70" s="190" t="str">
        <f t="shared" si="364"/>
        <v/>
      </c>
      <c r="CD70" s="190" t="str">
        <f t="shared" si="364"/>
        <v/>
      </c>
      <c r="CE70" s="190" t="str">
        <f t="shared" si="364"/>
        <v/>
      </c>
      <c r="CF70" s="190" t="str">
        <f t="shared" si="364"/>
        <v/>
      </c>
      <c r="CG70" s="190" t="str">
        <f t="shared" si="364"/>
        <v/>
      </c>
      <c r="CH70" s="190" t="str">
        <f t="shared" si="364"/>
        <v/>
      </c>
      <c r="CI70" s="190" t="str">
        <f t="shared" si="364"/>
        <v/>
      </c>
      <c r="CJ70" s="190" t="str">
        <f t="shared" si="364"/>
        <v/>
      </c>
      <c r="CK70" s="190" t="str">
        <f t="shared" si="364"/>
        <v/>
      </c>
      <c r="CL70" s="190" t="str">
        <f t="shared" si="364"/>
        <v/>
      </c>
      <c r="CM70" s="190" t="str">
        <f t="shared" si="364"/>
        <v/>
      </c>
      <c r="CN70" s="190" t="str">
        <f t="shared" si="364"/>
        <v/>
      </c>
      <c r="CO70" s="190" t="str">
        <f t="shared" si="364"/>
        <v/>
      </c>
      <c r="CP70" s="190" t="str">
        <f t="shared" si="364"/>
        <v/>
      </c>
      <c r="CQ70" s="190" t="str">
        <f t="shared" si="364"/>
        <v/>
      </c>
      <c r="CR70" s="190" t="str">
        <f t="shared" si="364"/>
        <v/>
      </c>
      <c r="CS70" s="190" t="str">
        <f t="shared" si="364"/>
        <v/>
      </c>
      <c r="CT70" s="190" t="str">
        <f t="shared" si="364"/>
        <v/>
      </c>
      <c r="CU70" s="190" t="str">
        <f t="shared" si="364"/>
        <v/>
      </c>
      <c r="CV70" s="190" t="str">
        <f t="shared" si="364"/>
        <v/>
      </c>
      <c r="CW70" s="190" t="str">
        <f t="shared" si="364"/>
        <v/>
      </c>
      <c r="CX70" s="190" t="str">
        <f t="shared" si="364"/>
        <v/>
      </c>
      <c r="CY70" s="190" t="str">
        <f t="shared" si="364"/>
        <v/>
      </c>
      <c r="CZ70" s="190" t="str">
        <f t="shared" ref="CZ70:EH70" si="365">IF(ISNONTEXT($AL70),CY70+$AL70,"")</f>
        <v/>
      </c>
      <c r="DA70" s="190" t="str">
        <f t="shared" si="365"/>
        <v/>
      </c>
      <c r="DB70" s="190" t="str">
        <f t="shared" si="365"/>
        <v/>
      </c>
      <c r="DC70" s="190" t="str">
        <f t="shared" si="365"/>
        <v/>
      </c>
      <c r="DD70" s="190" t="str">
        <f t="shared" si="365"/>
        <v/>
      </c>
      <c r="DE70" s="190" t="str">
        <f t="shared" si="365"/>
        <v/>
      </c>
      <c r="DF70" s="190" t="str">
        <f t="shared" si="365"/>
        <v/>
      </c>
      <c r="DG70" s="190" t="str">
        <f t="shared" si="365"/>
        <v/>
      </c>
      <c r="DH70" s="190" t="str">
        <f t="shared" si="365"/>
        <v/>
      </c>
      <c r="DI70" s="190" t="str">
        <f t="shared" si="365"/>
        <v/>
      </c>
      <c r="DJ70" s="190" t="str">
        <f t="shared" si="365"/>
        <v/>
      </c>
      <c r="DK70" s="190" t="str">
        <f t="shared" si="365"/>
        <v/>
      </c>
      <c r="DL70" s="190" t="str">
        <f t="shared" si="365"/>
        <v/>
      </c>
      <c r="DM70" s="190" t="str">
        <f t="shared" si="365"/>
        <v/>
      </c>
      <c r="DN70" s="190" t="str">
        <f t="shared" si="365"/>
        <v/>
      </c>
      <c r="DO70" s="190" t="str">
        <f t="shared" si="365"/>
        <v/>
      </c>
      <c r="DP70" s="190" t="str">
        <f t="shared" si="365"/>
        <v/>
      </c>
      <c r="DQ70" s="190" t="str">
        <f t="shared" si="365"/>
        <v/>
      </c>
      <c r="DR70" s="190" t="str">
        <f t="shared" si="365"/>
        <v/>
      </c>
      <c r="DS70" s="190" t="str">
        <f t="shared" si="365"/>
        <v/>
      </c>
      <c r="DT70" s="190" t="str">
        <f t="shared" si="365"/>
        <v/>
      </c>
      <c r="DU70" s="190" t="str">
        <f t="shared" si="365"/>
        <v/>
      </c>
      <c r="DV70" s="190" t="str">
        <f t="shared" si="365"/>
        <v/>
      </c>
      <c r="DW70" s="190" t="str">
        <f t="shared" si="365"/>
        <v/>
      </c>
      <c r="DX70" s="190" t="str">
        <f t="shared" si="365"/>
        <v/>
      </c>
      <c r="DY70" s="190" t="str">
        <f t="shared" si="365"/>
        <v/>
      </c>
      <c r="DZ70" s="190" t="str">
        <f t="shared" si="365"/>
        <v/>
      </c>
      <c r="EA70" s="190" t="str">
        <f t="shared" si="365"/>
        <v/>
      </c>
      <c r="EB70" s="190" t="str">
        <f t="shared" si="365"/>
        <v/>
      </c>
      <c r="EC70" s="190" t="str">
        <f t="shared" si="365"/>
        <v/>
      </c>
      <c r="ED70" s="190" t="str">
        <f t="shared" si="365"/>
        <v/>
      </c>
      <c r="EE70" s="190" t="str">
        <f t="shared" si="365"/>
        <v/>
      </c>
      <c r="EF70" s="190" t="str">
        <f t="shared" si="365"/>
        <v/>
      </c>
      <c r="EG70" s="190" t="str">
        <f t="shared" si="365"/>
        <v/>
      </c>
      <c r="EH70" s="190" t="str">
        <f t="shared" si="365"/>
        <v/>
      </c>
      <c r="EI70" s="206" t="str">
        <f t="shared" si="262"/>
        <v/>
      </c>
      <c r="EJ70" s="207" t="e">
        <f t="shared" si="263"/>
        <v>#N/A</v>
      </c>
      <c r="EK70" s="207" t="e">
        <f t="shared" si="264"/>
        <v>#N/A</v>
      </c>
      <c r="EL70" s="207" t="e">
        <f t="shared" si="265"/>
        <v>#N/A</v>
      </c>
      <c r="EM70" s="207" t="e">
        <f t="shared" si="266"/>
        <v>#N/A</v>
      </c>
      <c r="EN70" s="207" t="e">
        <f t="shared" si="267"/>
        <v>#N/A</v>
      </c>
      <c r="EO70" s="207" t="e">
        <f t="shared" si="268"/>
        <v>#N/A</v>
      </c>
      <c r="EP70" s="207" t="e">
        <f t="shared" si="269"/>
        <v>#N/A</v>
      </c>
      <c r="EQ70" s="207" t="e">
        <f t="shared" si="270"/>
        <v>#N/A</v>
      </c>
      <c r="ER70" s="207" t="e">
        <f t="shared" si="271"/>
        <v>#N/A</v>
      </c>
      <c r="ES70" s="207" t="e">
        <f t="shared" si="272"/>
        <v>#N/A</v>
      </c>
      <c r="ET70" s="207" t="e">
        <f t="shared" si="273"/>
        <v>#N/A</v>
      </c>
      <c r="EU70" s="207" t="e">
        <f t="shared" si="274"/>
        <v>#N/A</v>
      </c>
      <c r="EV70" s="207" t="e">
        <f t="shared" si="275"/>
        <v>#N/A</v>
      </c>
      <c r="EW70" s="207" t="e">
        <f t="shared" si="276"/>
        <v>#N/A</v>
      </c>
      <c r="EX70" s="207" t="e">
        <f t="shared" si="277"/>
        <v>#N/A</v>
      </c>
      <c r="EY70" s="207" t="e">
        <f t="shared" si="278"/>
        <v>#N/A</v>
      </c>
      <c r="EZ70" s="207" t="e">
        <f t="shared" si="279"/>
        <v>#N/A</v>
      </c>
      <c r="FA70" s="207" t="e">
        <f t="shared" si="280"/>
        <v>#N/A</v>
      </c>
      <c r="FB70" s="207" t="e">
        <f t="shared" si="281"/>
        <v>#N/A</v>
      </c>
      <c r="FC70" s="207" t="e">
        <f t="shared" si="282"/>
        <v>#N/A</v>
      </c>
      <c r="FD70" s="207" t="e">
        <f t="shared" si="283"/>
        <v>#N/A</v>
      </c>
      <c r="FE70" s="207" t="e">
        <f t="shared" si="284"/>
        <v>#N/A</v>
      </c>
      <c r="FF70" s="207" t="e">
        <f t="shared" si="285"/>
        <v>#N/A</v>
      </c>
      <c r="FG70" s="207" t="e">
        <f t="shared" si="286"/>
        <v>#N/A</v>
      </c>
      <c r="FH70" s="207" t="e">
        <f t="shared" si="287"/>
        <v>#N/A</v>
      </c>
      <c r="FI70" s="207" t="e">
        <f t="shared" si="288"/>
        <v>#N/A</v>
      </c>
      <c r="FJ70" s="207" t="e">
        <f t="shared" si="289"/>
        <v>#N/A</v>
      </c>
      <c r="FK70" s="207" t="e">
        <f t="shared" si="290"/>
        <v>#N/A</v>
      </c>
      <c r="FL70" s="207" t="e">
        <f t="shared" si="291"/>
        <v>#N/A</v>
      </c>
      <c r="FM70" s="207" t="e">
        <f t="shared" si="292"/>
        <v>#N/A</v>
      </c>
      <c r="FN70" s="207" t="e">
        <f t="shared" si="293"/>
        <v>#N/A</v>
      </c>
      <c r="FO70" s="207" t="e">
        <f t="shared" si="294"/>
        <v>#N/A</v>
      </c>
      <c r="FP70" s="207" t="e">
        <f t="shared" si="295"/>
        <v>#N/A</v>
      </c>
      <c r="FQ70" s="207" t="e">
        <f t="shared" si="296"/>
        <v>#N/A</v>
      </c>
      <c r="FR70" s="207" t="e">
        <f t="shared" si="297"/>
        <v>#N/A</v>
      </c>
      <c r="FS70" s="207" t="e">
        <f t="shared" si="298"/>
        <v>#N/A</v>
      </c>
      <c r="FT70" s="207" t="e">
        <f t="shared" si="299"/>
        <v>#N/A</v>
      </c>
      <c r="FU70" s="207" t="e">
        <f t="shared" si="300"/>
        <v>#N/A</v>
      </c>
      <c r="FV70" s="207" t="e">
        <f t="shared" si="301"/>
        <v>#N/A</v>
      </c>
      <c r="FW70" s="207" t="e">
        <f t="shared" si="302"/>
        <v>#N/A</v>
      </c>
      <c r="FX70" s="207" t="e">
        <f t="shared" si="303"/>
        <v>#N/A</v>
      </c>
      <c r="FY70" s="207" t="e">
        <f t="shared" si="304"/>
        <v>#N/A</v>
      </c>
      <c r="FZ70" s="207" t="e">
        <f t="shared" si="305"/>
        <v>#N/A</v>
      </c>
      <c r="GA70" s="207" t="e">
        <f t="shared" si="306"/>
        <v>#N/A</v>
      </c>
      <c r="GB70" s="207" t="e">
        <f t="shared" si="307"/>
        <v>#N/A</v>
      </c>
      <c r="GC70" s="207" t="e">
        <f t="shared" si="308"/>
        <v>#N/A</v>
      </c>
      <c r="GD70" s="207" t="e">
        <f t="shared" si="309"/>
        <v>#N/A</v>
      </c>
      <c r="GE70" s="207" t="e">
        <f t="shared" si="310"/>
        <v>#N/A</v>
      </c>
      <c r="GF70" s="207" t="e">
        <f t="shared" si="311"/>
        <v>#N/A</v>
      </c>
      <c r="GG70" s="207" t="e">
        <f t="shared" si="312"/>
        <v>#N/A</v>
      </c>
      <c r="GH70" s="207" t="e">
        <f t="shared" si="313"/>
        <v>#N/A</v>
      </c>
      <c r="GI70" s="207" t="e">
        <f t="shared" si="314"/>
        <v>#N/A</v>
      </c>
      <c r="GJ70" s="207" t="e">
        <f t="shared" si="315"/>
        <v>#N/A</v>
      </c>
      <c r="GK70" s="207" t="e">
        <f t="shared" si="316"/>
        <v>#N/A</v>
      </c>
      <c r="GL70" s="207" t="e">
        <f t="shared" si="317"/>
        <v>#N/A</v>
      </c>
      <c r="GM70" s="207" t="e">
        <f t="shared" si="318"/>
        <v>#N/A</v>
      </c>
      <c r="GN70" s="207" t="e">
        <f t="shared" si="319"/>
        <v>#N/A</v>
      </c>
      <c r="GO70" s="207" t="e">
        <f t="shared" si="320"/>
        <v>#N/A</v>
      </c>
      <c r="GP70" s="207" t="e">
        <f t="shared" si="321"/>
        <v>#N/A</v>
      </c>
      <c r="GQ70" s="207" t="e">
        <f t="shared" si="322"/>
        <v>#N/A</v>
      </c>
      <c r="GR70" s="207" t="e">
        <f t="shared" si="323"/>
        <v>#N/A</v>
      </c>
      <c r="GS70" s="207" t="e">
        <f t="shared" si="324"/>
        <v>#N/A</v>
      </c>
      <c r="GT70" s="207" t="e">
        <f t="shared" si="325"/>
        <v>#N/A</v>
      </c>
      <c r="GU70" s="207" t="e">
        <f t="shared" si="326"/>
        <v>#N/A</v>
      </c>
      <c r="GV70" s="207" t="e">
        <f t="shared" si="327"/>
        <v>#N/A</v>
      </c>
      <c r="GW70" s="207" t="e">
        <f t="shared" si="328"/>
        <v>#N/A</v>
      </c>
      <c r="GX70" s="207" t="e">
        <f t="shared" si="329"/>
        <v>#N/A</v>
      </c>
      <c r="GY70" s="207" t="e">
        <f t="shared" si="330"/>
        <v>#N/A</v>
      </c>
      <c r="GZ70" s="207" t="e">
        <f t="shared" si="331"/>
        <v>#N/A</v>
      </c>
      <c r="HA70" s="207" t="e">
        <f t="shared" si="332"/>
        <v>#N/A</v>
      </c>
      <c r="HB70" s="207" t="e">
        <f t="shared" si="333"/>
        <v>#N/A</v>
      </c>
      <c r="HC70" s="207" t="e">
        <f t="shared" si="334"/>
        <v>#N/A</v>
      </c>
      <c r="HD70" s="207" t="e">
        <f t="shared" si="335"/>
        <v>#N/A</v>
      </c>
      <c r="HE70" s="207" t="e">
        <f t="shared" si="336"/>
        <v>#N/A</v>
      </c>
      <c r="HF70" s="207" t="e">
        <f t="shared" si="337"/>
        <v>#N/A</v>
      </c>
      <c r="HG70" s="207" t="e">
        <f t="shared" si="338"/>
        <v>#N/A</v>
      </c>
      <c r="HH70" s="207" t="e">
        <f t="shared" si="339"/>
        <v>#N/A</v>
      </c>
      <c r="HI70" s="207" t="e">
        <f t="shared" si="340"/>
        <v>#N/A</v>
      </c>
      <c r="HJ70" s="207" t="e">
        <f t="shared" si="341"/>
        <v>#N/A</v>
      </c>
      <c r="HK70" s="207" t="e">
        <f t="shared" si="342"/>
        <v>#N/A</v>
      </c>
      <c r="HL70" s="207" t="e">
        <f t="shared" si="343"/>
        <v>#N/A</v>
      </c>
      <c r="HM70" s="207" t="e">
        <f t="shared" si="344"/>
        <v>#N/A</v>
      </c>
      <c r="HN70" s="207" t="e">
        <f t="shared" si="345"/>
        <v>#N/A</v>
      </c>
      <c r="HO70" s="207" t="e">
        <f t="shared" si="346"/>
        <v>#N/A</v>
      </c>
      <c r="HP70" s="207" t="e">
        <f t="shared" si="347"/>
        <v>#N/A</v>
      </c>
      <c r="HQ70" s="207" t="e">
        <f t="shared" si="348"/>
        <v>#N/A</v>
      </c>
      <c r="HR70" s="207" t="e">
        <f t="shared" si="349"/>
        <v>#N/A</v>
      </c>
      <c r="HS70" s="207" t="e">
        <f t="shared" si="350"/>
        <v>#N/A</v>
      </c>
      <c r="HT70" s="207" t="e">
        <f t="shared" si="351"/>
        <v>#N/A</v>
      </c>
      <c r="HU70" s="207" t="e">
        <f t="shared" si="352"/>
        <v>#N/A</v>
      </c>
      <c r="HV70" s="207" t="e">
        <f t="shared" si="353"/>
        <v>#N/A</v>
      </c>
      <c r="HW70" s="207" t="e">
        <f t="shared" si="354"/>
        <v>#N/A</v>
      </c>
      <c r="HX70" s="207" t="e">
        <f t="shared" si="355"/>
        <v>#N/A</v>
      </c>
      <c r="HY70" s="207" t="e">
        <f t="shared" si="356"/>
        <v>#N/A</v>
      </c>
      <c r="HZ70" s="207" t="e">
        <f t="shared" si="357"/>
        <v>#N/A</v>
      </c>
      <c r="IA70" s="207" t="e">
        <f t="shared" si="358"/>
        <v>#N/A</v>
      </c>
      <c r="IB70" s="207" t="e">
        <f t="shared" si="359"/>
        <v>#N/A</v>
      </c>
      <c r="IC70" s="207" t="e">
        <f t="shared" si="360"/>
        <v>#N/A</v>
      </c>
      <c r="ID70" s="207" t="e">
        <f t="shared" si="361"/>
        <v>#N/A</v>
      </c>
      <c r="IE70" s="207" t="e">
        <f t="shared" si="362"/>
        <v>#N/A</v>
      </c>
      <c r="IF70" s="207" t="e">
        <f t="shared" si="363"/>
        <v>#N/A</v>
      </c>
    </row>
    <row r="71" spans="1:240" hidden="1" x14ac:dyDescent="0.25">
      <c r="A71" s="22">
        <v>68</v>
      </c>
      <c r="B71" s="144"/>
      <c r="C71" s="135"/>
      <c r="D71" s="110" t="str">
        <f t="shared" si="253"/>
        <v/>
      </c>
      <c r="E71" s="124"/>
      <c r="F71" s="110" t="str">
        <f t="shared" si="254"/>
        <v/>
      </c>
      <c r="G71" s="135"/>
      <c r="H71" s="145"/>
      <c r="I71" s="119" t="str">
        <f t="shared" si="255"/>
        <v/>
      </c>
      <c r="J71" s="23" t="str">
        <f t="shared" si="256"/>
        <v/>
      </c>
      <c r="K71" s="24" t="str">
        <f t="shared" si="257"/>
        <v/>
      </c>
      <c r="L71" s="25" t="str">
        <f>IF(J71="","",IF(OR($J71&lt;Skew!$B$1,$J71=Skew!$B$1),IF($J71&gt;Skew!$C$1,Skew!$A$1,IF($J71&gt;Skew!$C$2,Skew!$A$2,IF($J71&gt;Skew!$C$3,Skew!$A$3,IF($J71&gt;Skew!$C$4,Skew!$A$4,IF($J71&gt;Skew!$C$5,Skew!$A$5,IF($J71&gt;Skew!$C$6,Skew!$A$6,IF($J71&gt;Skew!$C$7,Skew!$A$7,IF($J71&gt;Skew!$C$8,Skew!$A$8,IF($J71&gt;Skew!$C$9,Skew!$A$9,IF($J71&gt;Skew!$C$10,Skew!$A$10,IF($J71&gt;Skew!$C$11,Skew!$A$11,IF($J71&gt;Skew!$C$12,Skew!$A$12,IF($J71&gt;Skew!$C$13,Skew!$A$13,IF($J71&gt;Skew!$C$14,Skew!$A$14,Skew!$A$15)
)))))))))))))))</f>
        <v/>
      </c>
      <c r="M71" s="24" t="str">
        <f>IF(J71="","",MATCH(L71,Skew!$A$1:$A$15,0))</f>
        <v/>
      </c>
      <c r="N71" s="24" t="str">
        <f t="shared" si="245"/>
        <v/>
      </c>
      <c r="O71" s="26"/>
      <c r="P71" s="24" t="str">
        <f>IF(OR(J71="",O71=""),"",MATCH(O71,Confidence!$A$1:$A$10,0))</f>
        <v/>
      </c>
      <c r="Q71" s="27" t="str">
        <f t="shared" si="246"/>
        <v/>
      </c>
      <c r="R71" s="27" t="str">
        <f t="shared" si="247"/>
        <v/>
      </c>
      <c r="S71" s="24"/>
      <c r="T71" s="111" t="str">
        <f t="shared" si="248"/>
        <v/>
      </c>
      <c r="U71" s="111" t="str">
        <f t="shared" si="249"/>
        <v/>
      </c>
      <c r="V71" s="39" t="str">
        <f t="shared" si="250"/>
        <v/>
      </c>
      <c r="W71" s="124"/>
      <c r="X71" s="218" t="str">
        <f>IF(AND(D71&gt;0,E71&gt;0,F71&gt;0,Q71&gt;0,R71&gt;0,W71&gt;0,NOT(O71="")),ABS(VLOOKUP($W$1,VLookups!$A$28:$B$29,2,FALSE)-_xlfn.BETA.DIST(W71,IF(K71="L",R71,Q71),IF(K71="L",Q71,R71),TRUE,D71,F71)),"")</f>
        <v/>
      </c>
      <c r="Y71" s="121" t="str">
        <f>IF(OR($Q71="",$R71=""),"",_xlfn.BETA.INV(ABS(VLOOKUP($W$1,VLookups!$A$28:$B$29,2,FALSE)-Y$3),IF($K71="L",$R71,$Q71),IF($K71="L",$Q71,$R71),$D71,$F71))</f>
        <v/>
      </c>
      <c r="Z71" s="122" t="str">
        <f>IF(OR($Q71="",$R71=""),"",_xlfn.BETA.INV(ABS(VLOOKUP($W$1,VLookups!$A$28:$B$29,2,FALSE)-Z$3),IF($K71="L",$R71,$Q71),IF($K71="L",$Q71,$R71),$D71,$F71))</f>
        <v/>
      </c>
      <c r="AA71" s="121" t="str">
        <f>IF(OR($Q71="",$R71=""),"",_xlfn.BETA.INV(ABS(VLOOKUP($W$1,VLookups!$A$28:$B$29,2,FALSE)-AA$3),IF($K71="L",$R71,$Q71),IF($K71="L",$Q71,$R71),$D71,$F71))</f>
        <v/>
      </c>
      <c r="AB71" s="122" t="str">
        <f>IF(OR($Q71="",$R71=""),"",_xlfn.BETA.INV(ABS(VLOOKUP($W$1,VLookups!$A$28:$B$29,2,FALSE)-AB$3),IF($K71="L",$R71,$Q71),IF($K71="L",$Q71,$R71),$D71,$F71))</f>
        <v/>
      </c>
      <c r="AC71" s="121" t="str">
        <f>IF(OR($Q71="",$R71=""),"",_xlfn.BETA.INV(ABS(VLOOKUP($W$1,VLookups!$A$28:$B$29,2,FALSE)-AC$3),IF($K71="L",$R71,$Q71),IF($K71="L",$Q71,$R71),$D71,$F71))</f>
        <v/>
      </c>
      <c r="AD71" s="122" t="str">
        <f>IF(OR($Q71="",$R71=""),"",_xlfn.BETA.INV(ABS(VLOOKUP($W$1,VLookups!$A$28:$B$29,2,FALSE)-AD$3),IF($K71="L",$R71,$Q71),IF($K71="L",$Q71,$R71),$D71,$F71))</f>
        <v/>
      </c>
      <c r="AE71" s="121" t="str">
        <f>IF(OR($Q71="",$R71=""),"",_xlfn.BETA.INV(ABS(VLOOKUP($W$1,VLookups!$A$28:$B$29,2,FALSE)-AE$3),IF($K71="L",$R71,$Q71),IF($K71="L",$Q71,$R71),$D71,$F71))</f>
        <v/>
      </c>
      <c r="AF71" s="122" t="str">
        <f>IF(OR($Q71="",$R71=""),"",_xlfn.BETA.INV(ABS(VLOOKUP($W$1,VLookups!$A$28:$B$29,2,FALSE)-AF$3),IF($K71="L",$R71,$Q71),IF($K71="L",$Q71,$R71),$D71,$F71))</f>
        <v/>
      </c>
      <c r="AG71" s="121" t="str">
        <f>IF(OR($Q71="",$R71=""),"",_xlfn.BETA.INV(ABS(VLOOKUP($W$1,VLookups!$A$28:$B$29,2,FALSE)-AG$3),IF($K71="L",$R71,$Q71),IF($K71="L",$Q71,$R71),$D71,$F71))</f>
        <v/>
      </c>
      <c r="AH71" s="122" t="str">
        <f>IF(OR($Q71="",$R71=""),"",_xlfn.BETA.INV(ABS(VLOOKUP($W$1,VLookups!$A$28:$B$29,2,FALSE)-AH$3),IF($K71="L",$R71,$Q71),IF($K71="L",$Q71,$R71),$D71,$F71))</f>
        <v/>
      </c>
      <c r="AI71" s="121" t="str">
        <f>IF(OR($Q71="",$R71=""),"",_xlfn.BETA.INV(ABS(VLOOKUP($W$1,VLookups!$A$28:$B$29,2,FALSE)-AI$3),IF($K71="L",$R71,$Q71),IF($K71="L",$Q71,$R71),$D71,$F71))</f>
        <v/>
      </c>
      <c r="AJ71" s="122" t="str">
        <f>IF(OR($Q71="",$R71=""),"",_xlfn.BETA.INV(ABS(VLOOKUP($W$1,VLookups!$A$28:$B$29,2,FALSE)-AJ$3),IF($K71="L",$R71,$Q71),IF($K71="L",$Q71,$R71),$D71,$F71))</f>
        <v/>
      </c>
      <c r="AK71" s="17"/>
      <c r="AL71" s="208" t="str">
        <f t="shared" si="258"/>
        <v/>
      </c>
      <c r="AM71" s="206" t="str">
        <f t="shared" si="259"/>
        <v/>
      </c>
      <c r="AN71" s="190" t="str">
        <f t="shared" ref="AN71:CY71" si="366">IF(ISNONTEXT($AL71),AM71+$AL71,"")</f>
        <v/>
      </c>
      <c r="AO71" s="190" t="str">
        <f t="shared" si="366"/>
        <v/>
      </c>
      <c r="AP71" s="190" t="str">
        <f t="shared" si="366"/>
        <v/>
      </c>
      <c r="AQ71" s="190" t="str">
        <f t="shared" si="366"/>
        <v/>
      </c>
      <c r="AR71" s="190" t="str">
        <f t="shared" si="366"/>
        <v/>
      </c>
      <c r="AS71" s="190" t="str">
        <f t="shared" si="366"/>
        <v/>
      </c>
      <c r="AT71" s="190" t="str">
        <f t="shared" si="366"/>
        <v/>
      </c>
      <c r="AU71" s="190" t="str">
        <f t="shared" si="366"/>
        <v/>
      </c>
      <c r="AV71" s="190" t="str">
        <f t="shared" si="366"/>
        <v/>
      </c>
      <c r="AW71" s="190" t="str">
        <f t="shared" si="366"/>
        <v/>
      </c>
      <c r="AX71" s="190" t="str">
        <f t="shared" si="366"/>
        <v/>
      </c>
      <c r="AY71" s="190" t="str">
        <f t="shared" si="366"/>
        <v/>
      </c>
      <c r="AZ71" s="190" t="str">
        <f t="shared" si="366"/>
        <v/>
      </c>
      <c r="BA71" s="190" t="str">
        <f t="shared" si="366"/>
        <v/>
      </c>
      <c r="BB71" s="190" t="str">
        <f t="shared" si="366"/>
        <v/>
      </c>
      <c r="BC71" s="190" t="str">
        <f t="shared" si="366"/>
        <v/>
      </c>
      <c r="BD71" s="190" t="str">
        <f t="shared" si="366"/>
        <v/>
      </c>
      <c r="BE71" s="190" t="str">
        <f t="shared" si="366"/>
        <v/>
      </c>
      <c r="BF71" s="190" t="str">
        <f t="shared" si="366"/>
        <v/>
      </c>
      <c r="BG71" s="190" t="str">
        <f t="shared" si="366"/>
        <v/>
      </c>
      <c r="BH71" s="190" t="str">
        <f t="shared" si="366"/>
        <v/>
      </c>
      <c r="BI71" s="190" t="str">
        <f t="shared" si="366"/>
        <v/>
      </c>
      <c r="BJ71" s="190" t="str">
        <f t="shared" si="366"/>
        <v/>
      </c>
      <c r="BK71" s="190" t="str">
        <f t="shared" si="366"/>
        <v/>
      </c>
      <c r="BL71" s="190" t="str">
        <f t="shared" si="366"/>
        <v/>
      </c>
      <c r="BM71" s="190" t="str">
        <f t="shared" si="366"/>
        <v/>
      </c>
      <c r="BN71" s="190" t="str">
        <f t="shared" si="366"/>
        <v/>
      </c>
      <c r="BO71" s="190" t="str">
        <f t="shared" si="366"/>
        <v/>
      </c>
      <c r="BP71" s="190" t="str">
        <f t="shared" si="366"/>
        <v/>
      </c>
      <c r="BQ71" s="190" t="str">
        <f t="shared" si="366"/>
        <v/>
      </c>
      <c r="BR71" s="190" t="str">
        <f t="shared" si="366"/>
        <v/>
      </c>
      <c r="BS71" s="190" t="str">
        <f t="shared" si="366"/>
        <v/>
      </c>
      <c r="BT71" s="190" t="str">
        <f t="shared" si="366"/>
        <v/>
      </c>
      <c r="BU71" s="190" t="str">
        <f t="shared" si="366"/>
        <v/>
      </c>
      <c r="BV71" s="190" t="str">
        <f t="shared" si="366"/>
        <v/>
      </c>
      <c r="BW71" s="190" t="str">
        <f t="shared" si="366"/>
        <v/>
      </c>
      <c r="BX71" s="190" t="str">
        <f t="shared" si="366"/>
        <v/>
      </c>
      <c r="BY71" s="190" t="str">
        <f t="shared" si="366"/>
        <v/>
      </c>
      <c r="BZ71" s="190" t="str">
        <f t="shared" si="366"/>
        <v/>
      </c>
      <c r="CA71" s="190" t="str">
        <f t="shared" si="366"/>
        <v/>
      </c>
      <c r="CB71" s="190" t="str">
        <f t="shared" si="366"/>
        <v/>
      </c>
      <c r="CC71" s="190" t="str">
        <f t="shared" si="366"/>
        <v/>
      </c>
      <c r="CD71" s="190" t="str">
        <f t="shared" si="366"/>
        <v/>
      </c>
      <c r="CE71" s="190" t="str">
        <f t="shared" si="366"/>
        <v/>
      </c>
      <c r="CF71" s="190" t="str">
        <f t="shared" si="366"/>
        <v/>
      </c>
      <c r="CG71" s="190" t="str">
        <f t="shared" si="366"/>
        <v/>
      </c>
      <c r="CH71" s="190" t="str">
        <f t="shared" si="366"/>
        <v/>
      </c>
      <c r="CI71" s="190" t="str">
        <f t="shared" si="366"/>
        <v/>
      </c>
      <c r="CJ71" s="190" t="str">
        <f t="shared" si="366"/>
        <v/>
      </c>
      <c r="CK71" s="190" t="str">
        <f t="shared" si="366"/>
        <v/>
      </c>
      <c r="CL71" s="190" t="str">
        <f t="shared" si="366"/>
        <v/>
      </c>
      <c r="CM71" s="190" t="str">
        <f t="shared" si="366"/>
        <v/>
      </c>
      <c r="CN71" s="190" t="str">
        <f t="shared" si="366"/>
        <v/>
      </c>
      <c r="CO71" s="190" t="str">
        <f t="shared" si="366"/>
        <v/>
      </c>
      <c r="CP71" s="190" t="str">
        <f t="shared" si="366"/>
        <v/>
      </c>
      <c r="CQ71" s="190" t="str">
        <f t="shared" si="366"/>
        <v/>
      </c>
      <c r="CR71" s="190" t="str">
        <f t="shared" si="366"/>
        <v/>
      </c>
      <c r="CS71" s="190" t="str">
        <f t="shared" si="366"/>
        <v/>
      </c>
      <c r="CT71" s="190" t="str">
        <f t="shared" si="366"/>
        <v/>
      </c>
      <c r="CU71" s="190" t="str">
        <f t="shared" si="366"/>
        <v/>
      </c>
      <c r="CV71" s="190" t="str">
        <f t="shared" si="366"/>
        <v/>
      </c>
      <c r="CW71" s="190" t="str">
        <f t="shared" si="366"/>
        <v/>
      </c>
      <c r="CX71" s="190" t="str">
        <f t="shared" si="366"/>
        <v/>
      </c>
      <c r="CY71" s="190" t="str">
        <f t="shared" si="366"/>
        <v/>
      </c>
      <c r="CZ71" s="190" t="str">
        <f t="shared" ref="CZ71:EH71" si="367">IF(ISNONTEXT($AL71),CY71+$AL71,"")</f>
        <v/>
      </c>
      <c r="DA71" s="190" t="str">
        <f t="shared" si="367"/>
        <v/>
      </c>
      <c r="DB71" s="190" t="str">
        <f t="shared" si="367"/>
        <v/>
      </c>
      <c r="DC71" s="190" t="str">
        <f t="shared" si="367"/>
        <v/>
      </c>
      <c r="DD71" s="190" t="str">
        <f t="shared" si="367"/>
        <v/>
      </c>
      <c r="DE71" s="190" t="str">
        <f t="shared" si="367"/>
        <v/>
      </c>
      <c r="DF71" s="190" t="str">
        <f t="shared" si="367"/>
        <v/>
      </c>
      <c r="DG71" s="190" t="str">
        <f t="shared" si="367"/>
        <v/>
      </c>
      <c r="DH71" s="190" t="str">
        <f t="shared" si="367"/>
        <v/>
      </c>
      <c r="DI71" s="190" t="str">
        <f t="shared" si="367"/>
        <v/>
      </c>
      <c r="DJ71" s="190" t="str">
        <f t="shared" si="367"/>
        <v/>
      </c>
      <c r="DK71" s="190" t="str">
        <f t="shared" si="367"/>
        <v/>
      </c>
      <c r="DL71" s="190" t="str">
        <f t="shared" si="367"/>
        <v/>
      </c>
      <c r="DM71" s="190" t="str">
        <f t="shared" si="367"/>
        <v/>
      </c>
      <c r="DN71" s="190" t="str">
        <f t="shared" si="367"/>
        <v/>
      </c>
      <c r="DO71" s="190" t="str">
        <f t="shared" si="367"/>
        <v/>
      </c>
      <c r="DP71" s="190" t="str">
        <f t="shared" si="367"/>
        <v/>
      </c>
      <c r="DQ71" s="190" t="str">
        <f t="shared" si="367"/>
        <v/>
      </c>
      <c r="DR71" s="190" t="str">
        <f t="shared" si="367"/>
        <v/>
      </c>
      <c r="DS71" s="190" t="str">
        <f t="shared" si="367"/>
        <v/>
      </c>
      <c r="DT71" s="190" t="str">
        <f t="shared" si="367"/>
        <v/>
      </c>
      <c r="DU71" s="190" t="str">
        <f t="shared" si="367"/>
        <v/>
      </c>
      <c r="DV71" s="190" t="str">
        <f t="shared" si="367"/>
        <v/>
      </c>
      <c r="DW71" s="190" t="str">
        <f t="shared" si="367"/>
        <v/>
      </c>
      <c r="DX71" s="190" t="str">
        <f t="shared" si="367"/>
        <v/>
      </c>
      <c r="DY71" s="190" t="str">
        <f t="shared" si="367"/>
        <v/>
      </c>
      <c r="DZ71" s="190" t="str">
        <f t="shared" si="367"/>
        <v/>
      </c>
      <c r="EA71" s="190" t="str">
        <f t="shared" si="367"/>
        <v/>
      </c>
      <c r="EB71" s="190" t="str">
        <f t="shared" si="367"/>
        <v/>
      </c>
      <c r="EC71" s="190" t="str">
        <f t="shared" si="367"/>
        <v/>
      </c>
      <c r="ED71" s="190" t="str">
        <f t="shared" si="367"/>
        <v/>
      </c>
      <c r="EE71" s="190" t="str">
        <f t="shared" si="367"/>
        <v/>
      </c>
      <c r="EF71" s="190" t="str">
        <f t="shared" si="367"/>
        <v/>
      </c>
      <c r="EG71" s="190" t="str">
        <f t="shared" si="367"/>
        <v/>
      </c>
      <c r="EH71" s="190" t="str">
        <f t="shared" si="367"/>
        <v/>
      </c>
      <c r="EI71" s="206" t="str">
        <f t="shared" si="262"/>
        <v/>
      </c>
      <c r="EJ71" s="207" t="e">
        <f t="shared" si="263"/>
        <v>#N/A</v>
      </c>
      <c r="EK71" s="207" t="e">
        <f t="shared" si="264"/>
        <v>#N/A</v>
      </c>
      <c r="EL71" s="207" t="e">
        <f t="shared" si="265"/>
        <v>#N/A</v>
      </c>
      <c r="EM71" s="207" t="e">
        <f t="shared" si="266"/>
        <v>#N/A</v>
      </c>
      <c r="EN71" s="207" t="e">
        <f t="shared" si="267"/>
        <v>#N/A</v>
      </c>
      <c r="EO71" s="207" t="e">
        <f t="shared" si="268"/>
        <v>#N/A</v>
      </c>
      <c r="EP71" s="207" t="e">
        <f t="shared" si="269"/>
        <v>#N/A</v>
      </c>
      <c r="EQ71" s="207" t="e">
        <f t="shared" si="270"/>
        <v>#N/A</v>
      </c>
      <c r="ER71" s="207" t="e">
        <f t="shared" si="271"/>
        <v>#N/A</v>
      </c>
      <c r="ES71" s="207" t="e">
        <f t="shared" si="272"/>
        <v>#N/A</v>
      </c>
      <c r="ET71" s="207" t="e">
        <f t="shared" si="273"/>
        <v>#N/A</v>
      </c>
      <c r="EU71" s="207" t="e">
        <f t="shared" si="274"/>
        <v>#N/A</v>
      </c>
      <c r="EV71" s="207" t="e">
        <f t="shared" si="275"/>
        <v>#N/A</v>
      </c>
      <c r="EW71" s="207" t="e">
        <f t="shared" si="276"/>
        <v>#N/A</v>
      </c>
      <c r="EX71" s="207" t="e">
        <f t="shared" si="277"/>
        <v>#N/A</v>
      </c>
      <c r="EY71" s="207" t="e">
        <f t="shared" si="278"/>
        <v>#N/A</v>
      </c>
      <c r="EZ71" s="207" t="e">
        <f t="shared" si="279"/>
        <v>#N/A</v>
      </c>
      <c r="FA71" s="207" t="e">
        <f t="shared" si="280"/>
        <v>#N/A</v>
      </c>
      <c r="FB71" s="207" t="e">
        <f t="shared" si="281"/>
        <v>#N/A</v>
      </c>
      <c r="FC71" s="207" t="e">
        <f t="shared" si="282"/>
        <v>#N/A</v>
      </c>
      <c r="FD71" s="207" t="e">
        <f t="shared" si="283"/>
        <v>#N/A</v>
      </c>
      <c r="FE71" s="207" t="e">
        <f t="shared" si="284"/>
        <v>#N/A</v>
      </c>
      <c r="FF71" s="207" t="e">
        <f t="shared" si="285"/>
        <v>#N/A</v>
      </c>
      <c r="FG71" s="207" t="e">
        <f t="shared" si="286"/>
        <v>#N/A</v>
      </c>
      <c r="FH71" s="207" t="e">
        <f t="shared" si="287"/>
        <v>#N/A</v>
      </c>
      <c r="FI71" s="207" t="e">
        <f t="shared" si="288"/>
        <v>#N/A</v>
      </c>
      <c r="FJ71" s="207" t="e">
        <f t="shared" si="289"/>
        <v>#N/A</v>
      </c>
      <c r="FK71" s="207" t="e">
        <f t="shared" si="290"/>
        <v>#N/A</v>
      </c>
      <c r="FL71" s="207" t="e">
        <f t="shared" si="291"/>
        <v>#N/A</v>
      </c>
      <c r="FM71" s="207" t="e">
        <f t="shared" si="292"/>
        <v>#N/A</v>
      </c>
      <c r="FN71" s="207" t="e">
        <f t="shared" si="293"/>
        <v>#N/A</v>
      </c>
      <c r="FO71" s="207" t="e">
        <f t="shared" si="294"/>
        <v>#N/A</v>
      </c>
      <c r="FP71" s="207" t="e">
        <f t="shared" si="295"/>
        <v>#N/A</v>
      </c>
      <c r="FQ71" s="207" t="e">
        <f t="shared" si="296"/>
        <v>#N/A</v>
      </c>
      <c r="FR71" s="207" t="e">
        <f t="shared" si="297"/>
        <v>#N/A</v>
      </c>
      <c r="FS71" s="207" t="e">
        <f t="shared" si="298"/>
        <v>#N/A</v>
      </c>
      <c r="FT71" s="207" t="e">
        <f t="shared" si="299"/>
        <v>#N/A</v>
      </c>
      <c r="FU71" s="207" t="e">
        <f t="shared" si="300"/>
        <v>#N/A</v>
      </c>
      <c r="FV71" s="207" t="e">
        <f t="shared" si="301"/>
        <v>#N/A</v>
      </c>
      <c r="FW71" s="207" t="e">
        <f t="shared" si="302"/>
        <v>#N/A</v>
      </c>
      <c r="FX71" s="207" t="e">
        <f t="shared" si="303"/>
        <v>#N/A</v>
      </c>
      <c r="FY71" s="207" t="e">
        <f t="shared" si="304"/>
        <v>#N/A</v>
      </c>
      <c r="FZ71" s="207" t="e">
        <f t="shared" si="305"/>
        <v>#N/A</v>
      </c>
      <c r="GA71" s="207" t="e">
        <f t="shared" si="306"/>
        <v>#N/A</v>
      </c>
      <c r="GB71" s="207" t="e">
        <f t="shared" si="307"/>
        <v>#N/A</v>
      </c>
      <c r="GC71" s="207" t="e">
        <f t="shared" si="308"/>
        <v>#N/A</v>
      </c>
      <c r="GD71" s="207" t="e">
        <f t="shared" si="309"/>
        <v>#N/A</v>
      </c>
      <c r="GE71" s="207" t="e">
        <f t="shared" si="310"/>
        <v>#N/A</v>
      </c>
      <c r="GF71" s="207" t="e">
        <f t="shared" si="311"/>
        <v>#N/A</v>
      </c>
      <c r="GG71" s="207" t="e">
        <f t="shared" si="312"/>
        <v>#N/A</v>
      </c>
      <c r="GH71" s="207" t="e">
        <f t="shared" si="313"/>
        <v>#N/A</v>
      </c>
      <c r="GI71" s="207" t="e">
        <f t="shared" si="314"/>
        <v>#N/A</v>
      </c>
      <c r="GJ71" s="207" t="e">
        <f t="shared" si="315"/>
        <v>#N/A</v>
      </c>
      <c r="GK71" s="207" t="e">
        <f t="shared" si="316"/>
        <v>#N/A</v>
      </c>
      <c r="GL71" s="207" t="e">
        <f t="shared" si="317"/>
        <v>#N/A</v>
      </c>
      <c r="GM71" s="207" t="e">
        <f t="shared" si="318"/>
        <v>#N/A</v>
      </c>
      <c r="GN71" s="207" t="e">
        <f t="shared" si="319"/>
        <v>#N/A</v>
      </c>
      <c r="GO71" s="207" t="e">
        <f t="shared" si="320"/>
        <v>#N/A</v>
      </c>
      <c r="GP71" s="207" t="e">
        <f t="shared" si="321"/>
        <v>#N/A</v>
      </c>
      <c r="GQ71" s="207" t="e">
        <f t="shared" si="322"/>
        <v>#N/A</v>
      </c>
      <c r="GR71" s="207" t="e">
        <f t="shared" si="323"/>
        <v>#N/A</v>
      </c>
      <c r="GS71" s="207" t="e">
        <f t="shared" si="324"/>
        <v>#N/A</v>
      </c>
      <c r="GT71" s="207" t="e">
        <f t="shared" si="325"/>
        <v>#N/A</v>
      </c>
      <c r="GU71" s="207" t="e">
        <f t="shared" si="326"/>
        <v>#N/A</v>
      </c>
      <c r="GV71" s="207" t="e">
        <f t="shared" si="327"/>
        <v>#N/A</v>
      </c>
      <c r="GW71" s="207" t="e">
        <f t="shared" si="328"/>
        <v>#N/A</v>
      </c>
      <c r="GX71" s="207" t="e">
        <f t="shared" si="329"/>
        <v>#N/A</v>
      </c>
      <c r="GY71" s="207" t="e">
        <f t="shared" si="330"/>
        <v>#N/A</v>
      </c>
      <c r="GZ71" s="207" t="e">
        <f t="shared" si="331"/>
        <v>#N/A</v>
      </c>
      <c r="HA71" s="207" t="e">
        <f t="shared" si="332"/>
        <v>#N/A</v>
      </c>
      <c r="HB71" s="207" t="e">
        <f t="shared" si="333"/>
        <v>#N/A</v>
      </c>
      <c r="HC71" s="207" t="e">
        <f t="shared" si="334"/>
        <v>#N/A</v>
      </c>
      <c r="HD71" s="207" t="e">
        <f t="shared" si="335"/>
        <v>#N/A</v>
      </c>
      <c r="HE71" s="207" t="e">
        <f t="shared" si="336"/>
        <v>#N/A</v>
      </c>
      <c r="HF71" s="207" t="e">
        <f t="shared" si="337"/>
        <v>#N/A</v>
      </c>
      <c r="HG71" s="207" t="e">
        <f t="shared" si="338"/>
        <v>#N/A</v>
      </c>
      <c r="HH71" s="207" t="e">
        <f t="shared" si="339"/>
        <v>#N/A</v>
      </c>
      <c r="HI71" s="207" t="e">
        <f t="shared" si="340"/>
        <v>#N/A</v>
      </c>
      <c r="HJ71" s="207" t="e">
        <f t="shared" si="341"/>
        <v>#N/A</v>
      </c>
      <c r="HK71" s="207" t="e">
        <f t="shared" si="342"/>
        <v>#N/A</v>
      </c>
      <c r="HL71" s="207" t="e">
        <f t="shared" si="343"/>
        <v>#N/A</v>
      </c>
      <c r="HM71" s="207" t="e">
        <f t="shared" si="344"/>
        <v>#N/A</v>
      </c>
      <c r="HN71" s="207" t="e">
        <f t="shared" si="345"/>
        <v>#N/A</v>
      </c>
      <c r="HO71" s="207" t="e">
        <f t="shared" si="346"/>
        <v>#N/A</v>
      </c>
      <c r="HP71" s="207" t="e">
        <f t="shared" si="347"/>
        <v>#N/A</v>
      </c>
      <c r="HQ71" s="207" t="e">
        <f t="shared" si="348"/>
        <v>#N/A</v>
      </c>
      <c r="HR71" s="207" t="e">
        <f t="shared" si="349"/>
        <v>#N/A</v>
      </c>
      <c r="HS71" s="207" t="e">
        <f t="shared" si="350"/>
        <v>#N/A</v>
      </c>
      <c r="HT71" s="207" t="e">
        <f t="shared" si="351"/>
        <v>#N/A</v>
      </c>
      <c r="HU71" s="207" t="e">
        <f t="shared" si="352"/>
        <v>#N/A</v>
      </c>
      <c r="HV71" s="207" t="e">
        <f t="shared" si="353"/>
        <v>#N/A</v>
      </c>
      <c r="HW71" s="207" t="e">
        <f t="shared" si="354"/>
        <v>#N/A</v>
      </c>
      <c r="HX71" s="207" t="e">
        <f t="shared" si="355"/>
        <v>#N/A</v>
      </c>
      <c r="HY71" s="207" t="e">
        <f t="shared" si="356"/>
        <v>#N/A</v>
      </c>
      <c r="HZ71" s="207" t="e">
        <f t="shared" si="357"/>
        <v>#N/A</v>
      </c>
      <c r="IA71" s="207" t="e">
        <f t="shared" si="358"/>
        <v>#N/A</v>
      </c>
      <c r="IB71" s="207" t="e">
        <f t="shared" si="359"/>
        <v>#N/A</v>
      </c>
      <c r="IC71" s="207" t="e">
        <f t="shared" si="360"/>
        <v>#N/A</v>
      </c>
      <c r="ID71" s="207" t="e">
        <f t="shared" si="361"/>
        <v>#N/A</v>
      </c>
      <c r="IE71" s="207" t="e">
        <f t="shared" si="362"/>
        <v>#N/A</v>
      </c>
      <c r="IF71" s="207" t="e">
        <f t="shared" si="363"/>
        <v>#N/A</v>
      </c>
    </row>
    <row r="72" spans="1:240" hidden="1" x14ac:dyDescent="0.25">
      <c r="A72" s="22">
        <v>69</v>
      </c>
      <c r="B72" s="144"/>
      <c r="C72" s="135"/>
      <c r="D72" s="110" t="str">
        <f t="shared" si="253"/>
        <v/>
      </c>
      <c r="E72" s="124"/>
      <c r="F72" s="110" t="str">
        <f t="shared" si="254"/>
        <v/>
      </c>
      <c r="G72" s="135"/>
      <c r="H72" s="145"/>
      <c r="I72" s="119" t="str">
        <f t="shared" si="255"/>
        <v/>
      </c>
      <c r="J72" s="23" t="str">
        <f t="shared" si="256"/>
        <v/>
      </c>
      <c r="K72" s="24" t="str">
        <f t="shared" si="257"/>
        <v/>
      </c>
      <c r="L72" s="25" t="str">
        <f>IF(J72="","",IF(OR($J72&lt;Skew!$B$1,$J72=Skew!$B$1),IF($J72&gt;Skew!$C$1,Skew!$A$1,IF($J72&gt;Skew!$C$2,Skew!$A$2,IF($J72&gt;Skew!$C$3,Skew!$A$3,IF($J72&gt;Skew!$C$4,Skew!$A$4,IF($J72&gt;Skew!$C$5,Skew!$A$5,IF($J72&gt;Skew!$C$6,Skew!$A$6,IF($J72&gt;Skew!$C$7,Skew!$A$7,IF($J72&gt;Skew!$C$8,Skew!$A$8,IF($J72&gt;Skew!$C$9,Skew!$A$9,IF($J72&gt;Skew!$C$10,Skew!$A$10,IF($J72&gt;Skew!$C$11,Skew!$A$11,IF($J72&gt;Skew!$C$12,Skew!$A$12,IF($J72&gt;Skew!$C$13,Skew!$A$13,IF($J72&gt;Skew!$C$14,Skew!$A$14,Skew!$A$15)
)))))))))))))))</f>
        <v/>
      </c>
      <c r="M72" s="24" t="str">
        <f>IF(J72="","",MATCH(L72,Skew!$A$1:$A$15,0))</f>
        <v/>
      </c>
      <c r="N72" s="24" t="str">
        <f t="shared" si="245"/>
        <v/>
      </c>
      <c r="O72" s="26"/>
      <c r="P72" s="24" t="str">
        <f>IF(OR(J72="",O72=""),"",MATCH(O72,Confidence!$A$1:$A$10,0))</f>
        <v/>
      </c>
      <c r="Q72" s="27" t="str">
        <f t="shared" si="246"/>
        <v/>
      </c>
      <c r="R72" s="27" t="str">
        <f t="shared" si="247"/>
        <v/>
      </c>
      <c r="S72" s="24"/>
      <c r="T72" s="111" t="str">
        <f t="shared" si="248"/>
        <v/>
      </c>
      <c r="U72" s="111" t="str">
        <f t="shared" si="249"/>
        <v/>
      </c>
      <c r="V72" s="39" t="str">
        <f t="shared" si="250"/>
        <v/>
      </c>
      <c r="W72" s="124"/>
      <c r="X72" s="218" t="str">
        <f>IF(AND(D72&gt;0,E72&gt;0,F72&gt;0,Q72&gt;0,R72&gt;0,W72&gt;0,NOT(O72="")),ABS(VLOOKUP($W$1,VLookups!$A$28:$B$29,2,FALSE)-_xlfn.BETA.DIST(W72,IF(K72="L",R72,Q72),IF(K72="L",Q72,R72),TRUE,D72,F72)),"")</f>
        <v/>
      </c>
      <c r="Y72" s="121" t="str">
        <f>IF(OR($Q72="",$R72=""),"",_xlfn.BETA.INV(ABS(VLOOKUP($W$1,VLookups!$A$28:$B$29,2,FALSE)-Y$3),IF($K72="L",$R72,$Q72),IF($K72="L",$Q72,$R72),$D72,$F72))</f>
        <v/>
      </c>
      <c r="Z72" s="122" t="str">
        <f>IF(OR($Q72="",$R72=""),"",_xlfn.BETA.INV(ABS(VLOOKUP($W$1,VLookups!$A$28:$B$29,2,FALSE)-Z$3),IF($K72="L",$R72,$Q72),IF($K72="L",$Q72,$R72),$D72,$F72))</f>
        <v/>
      </c>
      <c r="AA72" s="121" t="str">
        <f>IF(OR($Q72="",$R72=""),"",_xlfn.BETA.INV(ABS(VLOOKUP($W$1,VLookups!$A$28:$B$29,2,FALSE)-AA$3),IF($K72="L",$R72,$Q72),IF($K72="L",$Q72,$R72),$D72,$F72))</f>
        <v/>
      </c>
      <c r="AB72" s="122" t="str">
        <f>IF(OR($Q72="",$R72=""),"",_xlfn.BETA.INV(ABS(VLOOKUP($W$1,VLookups!$A$28:$B$29,2,FALSE)-AB$3),IF($K72="L",$R72,$Q72),IF($K72="L",$Q72,$R72),$D72,$F72))</f>
        <v/>
      </c>
      <c r="AC72" s="121" t="str">
        <f>IF(OR($Q72="",$R72=""),"",_xlfn.BETA.INV(ABS(VLOOKUP($W$1,VLookups!$A$28:$B$29,2,FALSE)-AC$3),IF($K72="L",$R72,$Q72),IF($K72="L",$Q72,$R72),$D72,$F72))</f>
        <v/>
      </c>
      <c r="AD72" s="122" t="str">
        <f>IF(OR($Q72="",$R72=""),"",_xlfn.BETA.INV(ABS(VLOOKUP($W$1,VLookups!$A$28:$B$29,2,FALSE)-AD$3),IF($K72="L",$R72,$Q72),IF($K72="L",$Q72,$R72),$D72,$F72))</f>
        <v/>
      </c>
      <c r="AE72" s="121" t="str">
        <f>IF(OR($Q72="",$R72=""),"",_xlfn.BETA.INV(ABS(VLOOKUP($W$1,VLookups!$A$28:$B$29,2,FALSE)-AE$3),IF($K72="L",$R72,$Q72),IF($K72="L",$Q72,$R72),$D72,$F72))</f>
        <v/>
      </c>
      <c r="AF72" s="122" t="str">
        <f>IF(OR($Q72="",$R72=""),"",_xlfn.BETA.INV(ABS(VLOOKUP($W$1,VLookups!$A$28:$B$29,2,FALSE)-AF$3),IF($K72="L",$R72,$Q72),IF($K72="L",$Q72,$R72),$D72,$F72))</f>
        <v/>
      </c>
      <c r="AG72" s="121" t="str">
        <f>IF(OR($Q72="",$R72=""),"",_xlfn.BETA.INV(ABS(VLOOKUP($W$1,VLookups!$A$28:$B$29,2,FALSE)-AG$3),IF($K72="L",$R72,$Q72),IF($K72="L",$Q72,$R72),$D72,$F72))</f>
        <v/>
      </c>
      <c r="AH72" s="122" t="str">
        <f>IF(OR($Q72="",$R72=""),"",_xlfn.BETA.INV(ABS(VLOOKUP($W$1,VLookups!$A$28:$B$29,2,FALSE)-AH$3),IF($K72="L",$R72,$Q72),IF($K72="L",$Q72,$R72),$D72,$F72))</f>
        <v/>
      </c>
      <c r="AI72" s="121" t="str">
        <f>IF(OR($Q72="",$R72=""),"",_xlfn.BETA.INV(ABS(VLOOKUP($W$1,VLookups!$A$28:$B$29,2,FALSE)-AI$3),IF($K72="L",$R72,$Q72),IF($K72="L",$Q72,$R72),$D72,$F72))</f>
        <v/>
      </c>
      <c r="AJ72" s="122" t="str">
        <f>IF(OR($Q72="",$R72=""),"",_xlfn.BETA.INV(ABS(VLOOKUP($W$1,VLookups!$A$28:$B$29,2,FALSE)-AJ$3),IF($K72="L",$R72,$Q72),IF($K72="L",$Q72,$R72),$D72,$F72))</f>
        <v/>
      </c>
      <c r="AK72" s="17"/>
      <c r="AL72" s="208" t="str">
        <f t="shared" si="258"/>
        <v/>
      </c>
      <c r="AM72" s="206" t="str">
        <f t="shared" si="259"/>
        <v/>
      </c>
      <c r="AN72" s="190" t="str">
        <f t="shared" ref="AN72:CY72" si="368">IF(ISNONTEXT($AL72),AM72+$AL72,"")</f>
        <v/>
      </c>
      <c r="AO72" s="190" t="str">
        <f t="shared" si="368"/>
        <v/>
      </c>
      <c r="AP72" s="190" t="str">
        <f t="shared" si="368"/>
        <v/>
      </c>
      <c r="AQ72" s="190" t="str">
        <f t="shared" si="368"/>
        <v/>
      </c>
      <c r="AR72" s="190" t="str">
        <f t="shared" si="368"/>
        <v/>
      </c>
      <c r="AS72" s="190" t="str">
        <f t="shared" si="368"/>
        <v/>
      </c>
      <c r="AT72" s="190" t="str">
        <f t="shared" si="368"/>
        <v/>
      </c>
      <c r="AU72" s="190" t="str">
        <f t="shared" si="368"/>
        <v/>
      </c>
      <c r="AV72" s="190" t="str">
        <f t="shared" si="368"/>
        <v/>
      </c>
      <c r="AW72" s="190" t="str">
        <f t="shared" si="368"/>
        <v/>
      </c>
      <c r="AX72" s="190" t="str">
        <f t="shared" si="368"/>
        <v/>
      </c>
      <c r="AY72" s="190" t="str">
        <f t="shared" si="368"/>
        <v/>
      </c>
      <c r="AZ72" s="190" t="str">
        <f t="shared" si="368"/>
        <v/>
      </c>
      <c r="BA72" s="190" t="str">
        <f t="shared" si="368"/>
        <v/>
      </c>
      <c r="BB72" s="190" t="str">
        <f t="shared" si="368"/>
        <v/>
      </c>
      <c r="BC72" s="190" t="str">
        <f t="shared" si="368"/>
        <v/>
      </c>
      <c r="BD72" s="190" t="str">
        <f t="shared" si="368"/>
        <v/>
      </c>
      <c r="BE72" s="190" t="str">
        <f t="shared" si="368"/>
        <v/>
      </c>
      <c r="BF72" s="190" t="str">
        <f t="shared" si="368"/>
        <v/>
      </c>
      <c r="BG72" s="190" t="str">
        <f t="shared" si="368"/>
        <v/>
      </c>
      <c r="BH72" s="190" t="str">
        <f t="shared" si="368"/>
        <v/>
      </c>
      <c r="BI72" s="190" t="str">
        <f t="shared" si="368"/>
        <v/>
      </c>
      <c r="BJ72" s="190" t="str">
        <f t="shared" si="368"/>
        <v/>
      </c>
      <c r="BK72" s="190" t="str">
        <f t="shared" si="368"/>
        <v/>
      </c>
      <c r="BL72" s="190" t="str">
        <f t="shared" si="368"/>
        <v/>
      </c>
      <c r="BM72" s="190" t="str">
        <f t="shared" si="368"/>
        <v/>
      </c>
      <c r="BN72" s="190" t="str">
        <f t="shared" si="368"/>
        <v/>
      </c>
      <c r="BO72" s="190" t="str">
        <f t="shared" si="368"/>
        <v/>
      </c>
      <c r="BP72" s="190" t="str">
        <f t="shared" si="368"/>
        <v/>
      </c>
      <c r="BQ72" s="190" t="str">
        <f t="shared" si="368"/>
        <v/>
      </c>
      <c r="BR72" s="190" t="str">
        <f t="shared" si="368"/>
        <v/>
      </c>
      <c r="BS72" s="190" t="str">
        <f t="shared" si="368"/>
        <v/>
      </c>
      <c r="BT72" s="190" t="str">
        <f t="shared" si="368"/>
        <v/>
      </c>
      <c r="BU72" s="190" t="str">
        <f t="shared" si="368"/>
        <v/>
      </c>
      <c r="BV72" s="190" t="str">
        <f t="shared" si="368"/>
        <v/>
      </c>
      <c r="BW72" s="190" t="str">
        <f t="shared" si="368"/>
        <v/>
      </c>
      <c r="BX72" s="190" t="str">
        <f t="shared" si="368"/>
        <v/>
      </c>
      <c r="BY72" s="190" t="str">
        <f t="shared" si="368"/>
        <v/>
      </c>
      <c r="BZ72" s="190" t="str">
        <f t="shared" si="368"/>
        <v/>
      </c>
      <c r="CA72" s="190" t="str">
        <f t="shared" si="368"/>
        <v/>
      </c>
      <c r="CB72" s="190" t="str">
        <f t="shared" si="368"/>
        <v/>
      </c>
      <c r="CC72" s="190" t="str">
        <f t="shared" si="368"/>
        <v/>
      </c>
      <c r="CD72" s="190" t="str">
        <f t="shared" si="368"/>
        <v/>
      </c>
      <c r="CE72" s="190" t="str">
        <f t="shared" si="368"/>
        <v/>
      </c>
      <c r="CF72" s="190" t="str">
        <f t="shared" si="368"/>
        <v/>
      </c>
      <c r="CG72" s="190" t="str">
        <f t="shared" si="368"/>
        <v/>
      </c>
      <c r="CH72" s="190" t="str">
        <f t="shared" si="368"/>
        <v/>
      </c>
      <c r="CI72" s="190" t="str">
        <f t="shared" si="368"/>
        <v/>
      </c>
      <c r="CJ72" s="190" t="str">
        <f t="shared" si="368"/>
        <v/>
      </c>
      <c r="CK72" s="190" t="str">
        <f t="shared" si="368"/>
        <v/>
      </c>
      <c r="CL72" s="190" t="str">
        <f t="shared" si="368"/>
        <v/>
      </c>
      <c r="CM72" s="190" t="str">
        <f t="shared" si="368"/>
        <v/>
      </c>
      <c r="CN72" s="190" t="str">
        <f t="shared" si="368"/>
        <v/>
      </c>
      <c r="CO72" s="190" t="str">
        <f t="shared" si="368"/>
        <v/>
      </c>
      <c r="CP72" s="190" t="str">
        <f t="shared" si="368"/>
        <v/>
      </c>
      <c r="CQ72" s="190" t="str">
        <f t="shared" si="368"/>
        <v/>
      </c>
      <c r="CR72" s="190" t="str">
        <f t="shared" si="368"/>
        <v/>
      </c>
      <c r="CS72" s="190" t="str">
        <f t="shared" si="368"/>
        <v/>
      </c>
      <c r="CT72" s="190" t="str">
        <f t="shared" si="368"/>
        <v/>
      </c>
      <c r="CU72" s="190" t="str">
        <f t="shared" si="368"/>
        <v/>
      </c>
      <c r="CV72" s="190" t="str">
        <f t="shared" si="368"/>
        <v/>
      </c>
      <c r="CW72" s="190" t="str">
        <f t="shared" si="368"/>
        <v/>
      </c>
      <c r="CX72" s="190" t="str">
        <f t="shared" si="368"/>
        <v/>
      </c>
      <c r="CY72" s="190" t="str">
        <f t="shared" si="368"/>
        <v/>
      </c>
      <c r="CZ72" s="190" t="str">
        <f t="shared" ref="CZ72:EH72" si="369">IF(ISNONTEXT($AL72),CY72+$AL72,"")</f>
        <v/>
      </c>
      <c r="DA72" s="190" t="str">
        <f t="shared" si="369"/>
        <v/>
      </c>
      <c r="DB72" s="190" t="str">
        <f t="shared" si="369"/>
        <v/>
      </c>
      <c r="DC72" s="190" t="str">
        <f t="shared" si="369"/>
        <v/>
      </c>
      <c r="DD72" s="190" t="str">
        <f t="shared" si="369"/>
        <v/>
      </c>
      <c r="DE72" s="190" t="str">
        <f t="shared" si="369"/>
        <v/>
      </c>
      <c r="DF72" s="190" t="str">
        <f t="shared" si="369"/>
        <v/>
      </c>
      <c r="DG72" s="190" t="str">
        <f t="shared" si="369"/>
        <v/>
      </c>
      <c r="DH72" s="190" t="str">
        <f t="shared" si="369"/>
        <v/>
      </c>
      <c r="DI72" s="190" t="str">
        <f t="shared" si="369"/>
        <v/>
      </c>
      <c r="DJ72" s="190" t="str">
        <f t="shared" si="369"/>
        <v/>
      </c>
      <c r="DK72" s="190" t="str">
        <f t="shared" si="369"/>
        <v/>
      </c>
      <c r="DL72" s="190" t="str">
        <f t="shared" si="369"/>
        <v/>
      </c>
      <c r="DM72" s="190" t="str">
        <f t="shared" si="369"/>
        <v/>
      </c>
      <c r="DN72" s="190" t="str">
        <f t="shared" si="369"/>
        <v/>
      </c>
      <c r="DO72" s="190" t="str">
        <f t="shared" si="369"/>
        <v/>
      </c>
      <c r="DP72" s="190" t="str">
        <f t="shared" si="369"/>
        <v/>
      </c>
      <c r="DQ72" s="190" t="str">
        <f t="shared" si="369"/>
        <v/>
      </c>
      <c r="DR72" s="190" t="str">
        <f t="shared" si="369"/>
        <v/>
      </c>
      <c r="DS72" s="190" t="str">
        <f t="shared" si="369"/>
        <v/>
      </c>
      <c r="DT72" s="190" t="str">
        <f t="shared" si="369"/>
        <v/>
      </c>
      <c r="DU72" s="190" t="str">
        <f t="shared" si="369"/>
        <v/>
      </c>
      <c r="DV72" s="190" t="str">
        <f t="shared" si="369"/>
        <v/>
      </c>
      <c r="DW72" s="190" t="str">
        <f t="shared" si="369"/>
        <v/>
      </c>
      <c r="DX72" s="190" t="str">
        <f t="shared" si="369"/>
        <v/>
      </c>
      <c r="DY72" s="190" t="str">
        <f t="shared" si="369"/>
        <v/>
      </c>
      <c r="DZ72" s="190" t="str">
        <f t="shared" si="369"/>
        <v/>
      </c>
      <c r="EA72" s="190" t="str">
        <f t="shared" si="369"/>
        <v/>
      </c>
      <c r="EB72" s="190" t="str">
        <f t="shared" si="369"/>
        <v/>
      </c>
      <c r="EC72" s="190" t="str">
        <f t="shared" si="369"/>
        <v/>
      </c>
      <c r="ED72" s="190" t="str">
        <f t="shared" si="369"/>
        <v/>
      </c>
      <c r="EE72" s="190" t="str">
        <f t="shared" si="369"/>
        <v/>
      </c>
      <c r="EF72" s="190" t="str">
        <f t="shared" si="369"/>
        <v/>
      </c>
      <c r="EG72" s="190" t="str">
        <f t="shared" si="369"/>
        <v/>
      </c>
      <c r="EH72" s="190" t="str">
        <f t="shared" si="369"/>
        <v/>
      </c>
      <c r="EI72" s="206" t="str">
        <f t="shared" si="262"/>
        <v/>
      </c>
      <c r="EJ72" s="207" t="e">
        <f t="shared" si="263"/>
        <v>#N/A</v>
      </c>
      <c r="EK72" s="207" t="e">
        <f t="shared" si="264"/>
        <v>#N/A</v>
      </c>
      <c r="EL72" s="207" t="e">
        <f t="shared" si="265"/>
        <v>#N/A</v>
      </c>
      <c r="EM72" s="207" t="e">
        <f t="shared" si="266"/>
        <v>#N/A</v>
      </c>
      <c r="EN72" s="207" t="e">
        <f t="shared" si="267"/>
        <v>#N/A</v>
      </c>
      <c r="EO72" s="207" t="e">
        <f t="shared" si="268"/>
        <v>#N/A</v>
      </c>
      <c r="EP72" s="207" t="e">
        <f t="shared" si="269"/>
        <v>#N/A</v>
      </c>
      <c r="EQ72" s="207" t="e">
        <f t="shared" si="270"/>
        <v>#N/A</v>
      </c>
      <c r="ER72" s="207" t="e">
        <f t="shared" si="271"/>
        <v>#N/A</v>
      </c>
      <c r="ES72" s="207" t="e">
        <f t="shared" si="272"/>
        <v>#N/A</v>
      </c>
      <c r="ET72" s="207" t="e">
        <f t="shared" si="273"/>
        <v>#N/A</v>
      </c>
      <c r="EU72" s="207" t="e">
        <f t="shared" si="274"/>
        <v>#N/A</v>
      </c>
      <c r="EV72" s="207" t="e">
        <f t="shared" si="275"/>
        <v>#N/A</v>
      </c>
      <c r="EW72" s="207" t="e">
        <f t="shared" si="276"/>
        <v>#N/A</v>
      </c>
      <c r="EX72" s="207" t="e">
        <f t="shared" si="277"/>
        <v>#N/A</v>
      </c>
      <c r="EY72" s="207" t="e">
        <f t="shared" si="278"/>
        <v>#N/A</v>
      </c>
      <c r="EZ72" s="207" t="e">
        <f t="shared" si="279"/>
        <v>#N/A</v>
      </c>
      <c r="FA72" s="207" t="e">
        <f t="shared" si="280"/>
        <v>#N/A</v>
      </c>
      <c r="FB72" s="207" t="e">
        <f t="shared" si="281"/>
        <v>#N/A</v>
      </c>
      <c r="FC72" s="207" t="e">
        <f t="shared" si="282"/>
        <v>#N/A</v>
      </c>
      <c r="FD72" s="207" t="e">
        <f t="shared" si="283"/>
        <v>#N/A</v>
      </c>
      <c r="FE72" s="207" t="e">
        <f t="shared" si="284"/>
        <v>#N/A</v>
      </c>
      <c r="FF72" s="207" t="e">
        <f t="shared" si="285"/>
        <v>#N/A</v>
      </c>
      <c r="FG72" s="207" t="e">
        <f t="shared" si="286"/>
        <v>#N/A</v>
      </c>
      <c r="FH72" s="207" t="e">
        <f t="shared" si="287"/>
        <v>#N/A</v>
      </c>
      <c r="FI72" s="207" t="e">
        <f t="shared" si="288"/>
        <v>#N/A</v>
      </c>
      <c r="FJ72" s="207" t="e">
        <f t="shared" si="289"/>
        <v>#N/A</v>
      </c>
      <c r="FK72" s="207" t="e">
        <f t="shared" si="290"/>
        <v>#N/A</v>
      </c>
      <c r="FL72" s="207" t="e">
        <f t="shared" si="291"/>
        <v>#N/A</v>
      </c>
      <c r="FM72" s="207" t="e">
        <f t="shared" si="292"/>
        <v>#N/A</v>
      </c>
      <c r="FN72" s="207" t="e">
        <f t="shared" si="293"/>
        <v>#N/A</v>
      </c>
      <c r="FO72" s="207" t="e">
        <f t="shared" si="294"/>
        <v>#N/A</v>
      </c>
      <c r="FP72" s="207" t="e">
        <f t="shared" si="295"/>
        <v>#N/A</v>
      </c>
      <c r="FQ72" s="207" t="e">
        <f t="shared" si="296"/>
        <v>#N/A</v>
      </c>
      <c r="FR72" s="207" t="e">
        <f t="shared" si="297"/>
        <v>#N/A</v>
      </c>
      <c r="FS72" s="207" t="e">
        <f t="shared" si="298"/>
        <v>#N/A</v>
      </c>
      <c r="FT72" s="207" t="e">
        <f t="shared" si="299"/>
        <v>#N/A</v>
      </c>
      <c r="FU72" s="207" t="e">
        <f t="shared" si="300"/>
        <v>#N/A</v>
      </c>
      <c r="FV72" s="207" t="e">
        <f t="shared" si="301"/>
        <v>#N/A</v>
      </c>
      <c r="FW72" s="207" t="e">
        <f t="shared" si="302"/>
        <v>#N/A</v>
      </c>
      <c r="FX72" s="207" t="e">
        <f t="shared" si="303"/>
        <v>#N/A</v>
      </c>
      <c r="FY72" s="207" t="e">
        <f t="shared" si="304"/>
        <v>#N/A</v>
      </c>
      <c r="FZ72" s="207" t="e">
        <f t="shared" si="305"/>
        <v>#N/A</v>
      </c>
      <c r="GA72" s="207" t="e">
        <f t="shared" si="306"/>
        <v>#N/A</v>
      </c>
      <c r="GB72" s="207" t="e">
        <f t="shared" si="307"/>
        <v>#N/A</v>
      </c>
      <c r="GC72" s="207" t="e">
        <f t="shared" si="308"/>
        <v>#N/A</v>
      </c>
      <c r="GD72" s="207" t="e">
        <f t="shared" si="309"/>
        <v>#N/A</v>
      </c>
      <c r="GE72" s="207" t="e">
        <f t="shared" si="310"/>
        <v>#N/A</v>
      </c>
      <c r="GF72" s="207" t="e">
        <f t="shared" si="311"/>
        <v>#N/A</v>
      </c>
      <c r="GG72" s="207" t="e">
        <f t="shared" si="312"/>
        <v>#N/A</v>
      </c>
      <c r="GH72" s="207" t="e">
        <f t="shared" si="313"/>
        <v>#N/A</v>
      </c>
      <c r="GI72" s="207" t="e">
        <f t="shared" si="314"/>
        <v>#N/A</v>
      </c>
      <c r="GJ72" s="207" t="e">
        <f t="shared" si="315"/>
        <v>#N/A</v>
      </c>
      <c r="GK72" s="207" t="e">
        <f t="shared" si="316"/>
        <v>#N/A</v>
      </c>
      <c r="GL72" s="207" t="e">
        <f t="shared" si="317"/>
        <v>#N/A</v>
      </c>
      <c r="GM72" s="207" t="e">
        <f t="shared" si="318"/>
        <v>#N/A</v>
      </c>
      <c r="GN72" s="207" t="e">
        <f t="shared" si="319"/>
        <v>#N/A</v>
      </c>
      <c r="GO72" s="207" t="e">
        <f t="shared" si="320"/>
        <v>#N/A</v>
      </c>
      <c r="GP72" s="207" t="e">
        <f t="shared" si="321"/>
        <v>#N/A</v>
      </c>
      <c r="GQ72" s="207" t="e">
        <f t="shared" si="322"/>
        <v>#N/A</v>
      </c>
      <c r="GR72" s="207" t="e">
        <f t="shared" si="323"/>
        <v>#N/A</v>
      </c>
      <c r="GS72" s="207" t="e">
        <f t="shared" si="324"/>
        <v>#N/A</v>
      </c>
      <c r="GT72" s="207" t="e">
        <f t="shared" si="325"/>
        <v>#N/A</v>
      </c>
      <c r="GU72" s="207" t="e">
        <f t="shared" si="326"/>
        <v>#N/A</v>
      </c>
      <c r="GV72" s="207" t="e">
        <f t="shared" si="327"/>
        <v>#N/A</v>
      </c>
      <c r="GW72" s="207" t="e">
        <f t="shared" si="328"/>
        <v>#N/A</v>
      </c>
      <c r="GX72" s="207" t="e">
        <f t="shared" si="329"/>
        <v>#N/A</v>
      </c>
      <c r="GY72" s="207" t="e">
        <f t="shared" si="330"/>
        <v>#N/A</v>
      </c>
      <c r="GZ72" s="207" t="e">
        <f t="shared" si="331"/>
        <v>#N/A</v>
      </c>
      <c r="HA72" s="207" t="e">
        <f t="shared" si="332"/>
        <v>#N/A</v>
      </c>
      <c r="HB72" s="207" t="e">
        <f t="shared" si="333"/>
        <v>#N/A</v>
      </c>
      <c r="HC72" s="207" t="e">
        <f t="shared" si="334"/>
        <v>#N/A</v>
      </c>
      <c r="HD72" s="207" t="e">
        <f t="shared" si="335"/>
        <v>#N/A</v>
      </c>
      <c r="HE72" s="207" t="e">
        <f t="shared" si="336"/>
        <v>#N/A</v>
      </c>
      <c r="HF72" s="207" t="e">
        <f t="shared" si="337"/>
        <v>#N/A</v>
      </c>
      <c r="HG72" s="207" t="e">
        <f t="shared" si="338"/>
        <v>#N/A</v>
      </c>
      <c r="HH72" s="207" t="e">
        <f t="shared" si="339"/>
        <v>#N/A</v>
      </c>
      <c r="HI72" s="207" t="e">
        <f t="shared" si="340"/>
        <v>#N/A</v>
      </c>
      <c r="HJ72" s="207" t="e">
        <f t="shared" si="341"/>
        <v>#N/A</v>
      </c>
      <c r="HK72" s="207" t="e">
        <f t="shared" si="342"/>
        <v>#N/A</v>
      </c>
      <c r="HL72" s="207" t="e">
        <f t="shared" si="343"/>
        <v>#N/A</v>
      </c>
      <c r="HM72" s="207" t="e">
        <f t="shared" si="344"/>
        <v>#N/A</v>
      </c>
      <c r="HN72" s="207" t="e">
        <f t="shared" si="345"/>
        <v>#N/A</v>
      </c>
      <c r="HO72" s="207" t="e">
        <f t="shared" si="346"/>
        <v>#N/A</v>
      </c>
      <c r="HP72" s="207" t="e">
        <f t="shared" si="347"/>
        <v>#N/A</v>
      </c>
      <c r="HQ72" s="207" t="e">
        <f t="shared" si="348"/>
        <v>#N/A</v>
      </c>
      <c r="HR72" s="207" t="e">
        <f t="shared" si="349"/>
        <v>#N/A</v>
      </c>
      <c r="HS72" s="207" t="e">
        <f t="shared" si="350"/>
        <v>#N/A</v>
      </c>
      <c r="HT72" s="207" t="e">
        <f t="shared" si="351"/>
        <v>#N/A</v>
      </c>
      <c r="HU72" s="207" t="e">
        <f t="shared" si="352"/>
        <v>#N/A</v>
      </c>
      <c r="HV72" s="207" t="e">
        <f t="shared" si="353"/>
        <v>#N/A</v>
      </c>
      <c r="HW72" s="207" t="e">
        <f t="shared" si="354"/>
        <v>#N/A</v>
      </c>
      <c r="HX72" s="207" t="e">
        <f t="shared" si="355"/>
        <v>#N/A</v>
      </c>
      <c r="HY72" s="207" t="e">
        <f t="shared" si="356"/>
        <v>#N/A</v>
      </c>
      <c r="HZ72" s="207" t="e">
        <f t="shared" si="357"/>
        <v>#N/A</v>
      </c>
      <c r="IA72" s="207" t="e">
        <f t="shared" si="358"/>
        <v>#N/A</v>
      </c>
      <c r="IB72" s="207" t="e">
        <f t="shared" si="359"/>
        <v>#N/A</v>
      </c>
      <c r="IC72" s="207" t="e">
        <f t="shared" si="360"/>
        <v>#N/A</v>
      </c>
      <c r="ID72" s="207" t="e">
        <f t="shared" si="361"/>
        <v>#N/A</v>
      </c>
      <c r="IE72" s="207" t="e">
        <f t="shared" si="362"/>
        <v>#N/A</v>
      </c>
      <c r="IF72" s="207" t="e">
        <f t="shared" si="363"/>
        <v>#N/A</v>
      </c>
    </row>
    <row r="73" spans="1:240" hidden="1" x14ac:dyDescent="0.25">
      <c r="A73" s="22">
        <v>70</v>
      </c>
      <c r="B73" s="144"/>
      <c r="C73" s="135"/>
      <c r="D73" s="110" t="str">
        <f t="shared" si="253"/>
        <v/>
      </c>
      <c r="E73" s="124"/>
      <c r="F73" s="110" t="str">
        <f t="shared" si="254"/>
        <v/>
      </c>
      <c r="G73" s="135"/>
      <c r="H73" s="145"/>
      <c r="I73" s="119" t="str">
        <f t="shared" si="255"/>
        <v/>
      </c>
      <c r="J73" s="23" t="str">
        <f t="shared" si="256"/>
        <v/>
      </c>
      <c r="K73" s="24" t="str">
        <f t="shared" si="257"/>
        <v/>
      </c>
      <c r="L73" s="25" t="str">
        <f>IF(J73="","",IF(OR($J73&lt;Skew!$B$1,$J73=Skew!$B$1),IF($J73&gt;Skew!$C$1,Skew!$A$1,IF($J73&gt;Skew!$C$2,Skew!$A$2,IF($J73&gt;Skew!$C$3,Skew!$A$3,IF($J73&gt;Skew!$C$4,Skew!$A$4,IF($J73&gt;Skew!$C$5,Skew!$A$5,IF($J73&gt;Skew!$C$6,Skew!$A$6,IF($J73&gt;Skew!$C$7,Skew!$A$7,IF($J73&gt;Skew!$C$8,Skew!$A$8,IF($J73&gt;Skew!$C$9,Skew!$A$9,IF($J73&gt;Skew!$C$10,Skew!$A$10,IF($J73&gt;Skew!$C$11,Skew!$A$11,IF($J73&gt;Skew!$C$12,Skew!$A$12,IF($J73&gt;Skew!$C$13,Skew!$A$13,IF($J73&gt;Skew!$C$14,Skew!$A$14,Skew!$A$15)
)))))))))))))))</f>
        <v/>
      </c>
      <c r="M73" s="24" t="str">
        <f>IF(J73="","",MATCH(L73,Skew!$A$1:$A$15,0))</f>
        <v/>
      </c>
      <c r="N73" s="24" t="str">
        <f t="shared" si="245"/>
        <v/>
      </c>
      <c r="O73" s="26"/>
      <c r="P73" s="24" t="str">
        <f>IF(OR(J73="",O73=""),"",MATCH(O73,Confidence!$A$1:$A$10,0))</f>
        <v/>
      </c>
      <c r="Q73" s="27" t="str">
        <f t="shared" si="246"/>
        <v/>
      </c>
      <c r="R73" s="27" t="str">
        <f t="shared" si="247"/>
        <v/>
      </c>
      <c r="S73" s="24"/>
      <c r="T73" s="111" t="str">
        <f t="shared" si="248"/>
        <v/>
      </c>
      <c r="U73" s="111" t="str">
        <f t="shared" si="249"/>
        <v/>
      </c>
      <c r="V73" s="39" t="str">
        <f t="shared" si="250"/>
        <v/>
      </c>
      <c r="W73" s="124"/>
      <c r="X73" s="218" t="str">
        <f>IF(AND(D73&gt;0,E73&gt;0,F73&gt;0,Q73&gt;0,R73&gt;0,W73&gt;0,NOT(O73="")),ABS(VLOOKUP($W$1,VLookups!$A$28:$B$29,2,FALSE)-_xlfn.BETA.DIST(W73,IF(K73="L",R73,Q73),IF(K73="L",Q73,R73),TRUE,D73,F73)),"")</f>
        <v/>
      </c>
      <c r="Y73" s="121" t="str">
        <f>IF(OR($Q73="",$R73=""),"",_xlfn.BETA.INV(ABS(VLOOKUP($W$1,VLookups!$A$28:$B$29,2,FALSE)-Y$3),IF($K73="L",$R73,$Q73),IF($K73="L",$Q73,$R73),$D73,$F73))</f>
        <v/>
      </c>
      <c r="Z73" s="122" t="str">
        <f>IF(OR($Q73="",$R73=""),"",_xlfn.BETA.INV(ABS(VLOOKUP($W$1,VLookups!$A$28:$B$29,2,FALSE)-Z$3),IF($K73="L",$R73,$Q73),IF($K73="L",$Q73,$R73),$D73,$F73))</f>
        <v/>
      </c>
      <c r="AA73" s="121" t="str">
        <f>IF(OR($Q73="",$R73=""),"",_xlfn.BETA.INV(ABS(VLOOKUP($W$1,VLookups!$A$28:$B$29,2,FALSE)-AA$3),IF($K73="L",$R73,$Q73),IF($K73="L",$Q73,$R73),$D73,$F73))</f>
        <v/>
      </c>
      <c r="AB73" s="122" t="str">
        <f>IF(OR($Q73="",$R73=""),"",_xlfn.BETA.INV(ABS(VLOOKUP($W$1,VLookups!$A$28:$B$29,2,FALSE)-AB$3),IF($K73="L",$R73,$Q73),IF($K73="L",$Q73,$R73),$D73,$F73))</f>
        <v/>
      </c>
      <c r="AC73" s="121" t="str">
        <f>IF(OR($Q73="",$R73=""),"",_xlfn.BETA.INV(ABS(VLOOKUP($W$1,VLookups!$A$28:$B$29,2,FALSE)-AC$3),IF($K73="L",$R73,$Q73),IF($K73="L",$Q73,$R73),$D73,$F73))</f>
        <v/>
      </c>
      <c r="AD73" s="122" t="str">
        <f>IF(OR($Q73="",$R73=""),"",_xlfn.BETA.INV(ABS(VLOOKUP($W$1,VLookups!$A$28:$B$29,2,FALSE)-AD$3),IF($K73="L",$R73,$Q73),IF($K73="L",$Q73,$R73),$D73,$F73))</f>
        <v/>
      </c>
      <c r="AE73" s="121" t="str">
        <f>IF(OR($Q73="",$R73=""),"",_xlfn.BETA.INV(ABS(VLOOKUP($W$1,VLookups!$A$28:$B$29,2,FALSE)-AE$3),IF($K73="L",$R73,$Q73),IF($K73="L",$Q73,$R73),$D73,$F73))</f>
        <v/>
      </c>
      <c r="AF73" s="122" t="str">
        <f>IF(OR($Q73="",$R73=""),"",_xlfn.BETA.INV(ABS(VLOOKUP($W$1,VLookups!$A$28:$B$29,2,FALSE)-AF$3),IF($K73="L",$R73,$Q73),IF($K73="L",$Q73,$R73),$D73,$F73))</f>
        <v/>
      </c>
      <c r="AG73" s="121" t="str">
        <f>IF(OR($Q73="",$R73=""),"",_xlfn.BETA.INV(ABS(VLOOKUP($W$1,VLookups!$A$28:$B$29,2,FALSE)-AG$3),IF($K73="L",$R73,$Q73),IF($K73="L",$Q73,$R73),$D73,$F73))</f>
        <v/>
      </c>
      <c r="AH73" s="122" t="str">
        <f>IF(OR($Q73="",$R73=""),"",_xlfn.BETA.INV(ABS(VLOOKUP($W$1,VLookups!$A$28:$B$29,2,FALSE)-AH$3),IF($K73="L",$R73,$Q73),IF($K73="L",$Q73,$R73),$D73,$F73))</f>
        <v/>
      </c>
      <c r="AI73" s="121" t="str">
        <f>IF(OR($Q73="",$R73=""),"",_xlfn.BETA.INV(ABS(VLOOKUP($W$1,VLookups!$A$28:$B$29,2,FALSE)-AI$3),IF($K73="L",$R73,$Q73),IF($K73="L",$Q73,$R73),$D73,$F73))</f>
        <v/>
      </c>
      <c r="AJ73" s="122" t="str">
        <f>IF(OR($Q73="",$R73=""),"",_xlfn.BETA.INV(ABS(VLOOKUP($W$1,VLookups!$A$28:$B$29,2,FALSE)-AJ$3),IF($K73="L",$R73,$Q73),IF($K73="L",$Q73,$R73),$D73,$F73))</f>
        <v/>
      </c>
      <c r="AK73" s="17"/>
      <c r="AL73" s="208" t="str">
        <f t="shared" si="258"/>
        <v/>
      </c>
      <c r="AM73" s="206" t="str">
        <f t="shared" si="259"/>
        <v/>
      </c>
      <c r="AN73" s="190" t="str">
        <f t="shared" ref="AN73:CY73" si="370">IF(ISNONTEXT($AL73),AM73+$AL73,"")</f>
        <v/>
      </c>
      <c r="AO73" s="190" t="str">
        <f t="shared" si="370"/>
        <v/>
      </c>
      <c r="AP73" s="190" t="str">
        <f t="shared" si="370"/>
        <v/>
      </c>
      <c r="AQ73" s="190" t="str">
        <f t="shared" si="370"/>
        <v/>
      </c>
      <c r="AR73" s="190" t="str">
        <f t="shared" si="370"/>
        <v/>
      </c>
      <c r="AS73" s="190" t="str">
        <f t="shared" si="370"/>
        <v/>
      </c>
      <c r="AT73" s="190" t="str">
        <f t="shared" si="370"/>
        <v/>
      </c>
      <c r="AU73" s="190" t="str">
        <f t="shared" si="370"/>
        <v/>
      </c>
      <c r="AV73" s="190" t="str">
        <f t="shared" si="370"/>
        <v/>
      </c>
      <c r="AW73" s="190" t="str">
        <f t="shared" si="370"/>
        <v/>
      </c>
      <c r="AX73" s="190" t="str">
        <f t="shared" si="370"/>
        <v/>
      </c>
      <c r="AY73" s="190" t="str">
        <f t="shared" si="370"/>
        <v/>
      </c>
      <c r="AZ73" s="190" t="str">
        <f t="shared" si="370"/>
        <v/>
      </c>
      <c r="BA73" s="190" t="str">
        <f t="shared" si="370"/>
        <v/>
      </c>
      <c r="BB73" s="190" t="str">
        <f t="shared" si="370"/>
        <v/>
      </c>
      <c r="BC73" s="190" t="str">
        <f t="shared" si="370"/>
        <v/>
      </c>
      <c r="BD73" s="190" t="str">
        <f t="shared" si="370"/>
        <v/>
      </c>
      <c r="BE73" s="190" t="str">
        <f t="shared" si="370"/>
        <v/>
      </c>
      <c r="BF73" s="190" t="str">
        <f t="shared" si="370"/>
        <v/>
      </c>
      <c r="BG73" s="190" t="str">
        <f t="shared" si="370"/>
        <v/>
      </c>
      <c r="BH73" s="190" t="str">
        <f t="shared" si="370"/>
        <v/>
      </c>
      <c r="BI73" s="190" t="str">
        <f t="shared" si="370"/>
        <v/>
      </c>
      <c r="BJ73" s="190" t="str">
        <f t="shared" si="370"/>
        <v/>
      </c>
      <c r="BK73" s="190" t="str">
        <f t="shared" si="370"/>
        <v/>
      </c>
      <c r="BL73" s="190" t="str">
        <f t="shared" si="370"/>
        <v/>
      </c>
      <c r="BM73" s="190" t="str">
        <f t="shared" si="370"/>
        <v/>
      </c>
      <c r="BN73" s="190" t="str">
        <f t="shared" si="370"/>
        <v/>
      </c>
      <c r="BO73" s="190" t="str">
        <f t="shared" si="370"/>
        <v/>
      </c>
      <c r="BP73" s="190" t="str">
        <f t="shared" si="370"/>
        <v/>
      </c>
      <c r="BQ73" s="190" t="str">
        <f t="shared" si="370"/>
        <v/>
      </c>
      <c r="BR73" s="190" t="str">
        <f t="shared" si="370"/>
        <v/>
      </c>
      <c r="BS73" s="190" t="str">
        <f t="shared" si="370"/>
        <v/>
      </c>
      <c r="BT73" s="190" t="str">
        <f t="shared" si="370"/>
        <v/>
      </c>
      <c r="BU73" s="190" t="str">
        <f t="shared" si="370"/>
        <v/>
      </c>
      <c r="BV73" s="190" t="str">
        <f t="shared" si="370"/>
        <v/>
      </c>
      <c r="BW73" s="190" t="str">
        <f t="shared" si="370"/>
        <v/>
      </c>
      <c r="BX73" s="190" t="str">
        <f t="shared" si="370"/>
        <v/>
      </c>
      <c r="BY73" s="190" t="str">
        <f t="shared" si="370"/>
        <v/>
      </c>
      <c r="BZ73" s="190" t="str">
        <f t="shared" si="370"/>
        <v/>
      </c>
      <c r="CA73" s="190" t="str">
        <f t="shared" si="370"/>
        <v/>
      </c>
      <c r="CB73" s="190" t="str">
        <f t="shared" si="370"/>
        <v/>
      </c>
      <c r="CC73" s="190" t="str">
        <f t="shared" si="370"/>
        <v/>
      </c>
      <c r="CD73" s="190" t="str">
        <f t="shared" si="370"/>
        <v/>
      </c>
      <c r="CE73" s="190" t="str">
        <f t="shared" si="370"/>
        <v/>
      </c>
      <c r="CF73" s="190" t="str">
        <f t="shared" si="370"/>
        <v/>
      </c>
      <c r="CG73" s="190" t="str">
        <f t="shared" si="370"/>
        <v/>
      </c>
      <c r="CH73" s="190" t="str">
        <f t="shared" si="370"/>
        <v/>
      </c>
      <c r="CI73" s="190" t="str">
        <f t="shared" si="370"/>
        <v/>
      </c>
      <c r="CJ73" s="190" t="str">
        <f t="shared" si="370"/>
        <v/>
      </c>
      <c r="CK73" s="190" t="str">
        <f t="shared" si="370"/>
        <v/>
      </c>
      <c r="CL73" s="190" t="str">
        <f t="shared" si="370"/>
        <v/>
      </c>
      <c r="CM73" s="190" t="str">
        <f t="shared" si="370"/>
        <v/>
      </c>
      <c r="CN73" s="190" t="str">
        <f t="shared" si="370"/>
        <v/>
      </c>
      <c r="CO73" s="190" t="str">
        <f t="shared" si="370"/>
        <v/>
      </c>
      <c r="CP73" s="190" t="str">
        <f t="shared" si="370"/>
        <v/>
      </c>
      <c r="CQ73" s="190" t="str">
        <f t="shared" si="370"/>
        <v/>
      </c>
      <c r="CR73" s="190" t="str">
        <f t="shared" si="370"/>
        <v/>
      </c>
      <c r="CS73" s="190" t="str">
        <f t="shared" si="370"/>
        <v/>
      </c>
      <c r="CT73" s="190" t="str">
        <f t="shared" si="370"/>
        <v/>
      </c>
      <c r="CU73" s="190" t="str">
        <f t="shared" si="370"/>
        <v/>
      </c>
      <c r="CV73" s="190" t="str">
        <f t="shared" si="370"/>
        <v/>
      </c>
      <c r="CW73" s="190" t="str">
        <f t="shared" si="370"/>
        <v/>
      </c>
      <c r="CX73" s="190" t="str">
        <f t="shared" si="370"/>
        <v/>
      </c>
      <c r="CY73" s="190" t="str">
        <f t="shared" si="370"/>
        <v/>
      </c>
      <c r="CZ73" s="190" t="str">
        <f t="shared" ref="CZ73:EH73" si="371">IF(ISNONTEXT($AL73),CY73+$AL73,"")</f>
        <v/>
      </c>
      <c r="DA73" s="190" t="str">
        <f t="shared" si="371"/>
        <v/>
      </c>
      <c r="DB73" s="190" t="str">
        <f t="shared" si="371"/>
        <v/>
      </c>
      <c r="DC73" s="190" t="str">
        <f t="shared" si="371"/>
        <v/>
      </c>
      <c r="DD73" s="190" t="str">
        <f t="shared" si="371"/>
        <v/>
      </c>
      <c r="DE73" s="190" t="str">
        <f t="shared" si="371"/>
        <v/>
      </c>
      <c r="DF73" s="190" t="str">
        <f t="shared" si="371"/>
        <v/>
      </c>
      <c r="DG73" s="190" t="str">
        <f t="shared" si="371"/>
        <v/>
      </c>
      <c r="DH73" s="190" t="str">
        <f t="shared" si="371"/>
        <v/>
      </c>
      <c r="DI73" s="190" t="str">
        <f t="shared" si="371"/>
        <v/>
      </c>
      <c r="DJ73" s="190" t="str">
        <f t="shared" si="371"/>
        <v/>
      </c>
      <c r="DK73" s="190" t="str">
        <f t="shared" si="371"/>
        <v/>
      </c>
      <c r="DL73" s="190" t="str">
        <f t="shared" si="371"/>
        <v/>
      </c>
      <c r="DM73" s="190" t="str">
        <f t="shared" si="371"/>
        <v/>
      </c>
      <c r="DN73" s="190" t="str">
        <f t="shared" si="371"/>
        <v/>
      </c>
      <c r="DO73" s="190" t="str">
        <f t="shared" si="371"/>
        <v/>
      </c>
      <c r="DP73" s="190" t="str">
        <f t="shared" si="371"/>
        <v/>
      </c>
      <c r="DQ73" s="190" t="str">
        <f t="shared" si="371"/>
        <v/>
      </c>
      <c r="DR73" s="190" t="str">
        <f t="shared" si="371"/>
        <v/>
      </c>
      <c r="DS73" s="190" t="str">
        <f t="shared" si="371"/>
        <v/>
      </c>
      <c r="DT73" s="190" t="str">
        <f t="shared" si="371"/>
        <v/>
      </c>
      <c r="DU73" s="190" t="str">
        <f t="shared" si="371"/>
        <v/>
      </c>
      <c r="DV73" s="190" t="str">
        <f t="shared" si="371"/>
        <v/>
      </c>
      <c r="DW73" s="190" t="str">
        <f t="shared" si="371"/>
        <v/>
      </c>
      <c r="DX73" s="190" t="str">
        <f t="shared" si="371"/>
        <v/>
      </c>
      <c r="DY73" s="190" t="str">
        <f t="shared" si="371"/>
        <v/>
      </c>
      <c r="DZ73" s="190" t="str">
        <f t="shared" si="371"/>
        <v/>
      </c>
      <c r="EA73" s="190" t="str">
        <f t="shared" si="371"/>
        <v/>
      </c>
      <c r="EB73" s="190" t="str">
        <f t="shared" si="371"/>
        <v/>
      </c>
      <c r="EC73" s="190" t="str">
        <f t="shared" si="371"/>
        <v/>
      </c>
      <c r="ED73" s="190" t="str">
        <f t="shared" si="371"/>
        <v/>
      </c>
      <c r="EE73" s="190" t="str">
        <f t="shared" si="371"/>
        <v/>
      </c>
      <c r="EF73" s="190" t="str">
        <f t="shared" si="371"/>
        <v/>
      </c>
      <c r="EG73" s="190" t="str">
        <f t="shared" si="371"/>
        <v/>
      </c>
      <c r="EH73" s="190" t="str">
        <f t="shared" si="371"/>
        <v/>
      </c>
      <c r="EI73" s="206" t="str">
        <f t="shared" si="262"/>
        <v/>
      </c>
      <c r="EJ73" s="207" t="e">
        <f t="shared" si="263"/>
        <v>#N/A</v>
      </c>
      <c r="EK73" s="207" t="e">
        <f t="shared" si="264"/>
        <v>#N/A</v>
      </c>
      <c r="EL73" s="207" t="e">
        <f t="shared" si="265"/>
        <v>#N/A</v>
      </c>
      <c r="EM73" s="207" t="e">
        <f t="shared" si="266"/>
        <v>#N/A</v>
      </c>
      <c r="EN73" s="207" t="e">
        <f t="shared" si="267"/>
        <v>#N/A</v>
      </c>
      <c r="EO73" s="207" t="e">
        <f t="shared" si="268"/>
        <v>#N/A</v>
      </c>
      <c r="EP73" s="207" t="e">
        <f t="shared" si="269"/>
        <v>#N/A</v>
      </c>
      <c r="EQ73" s="207" t="e">
        <f t="shared" si="270"/>
        <v>#N/A</v>
      </c>
      <c r="ER73" s="207" t="e">
        <f t="shared" si="271"/>
        <v>#N/A</v>
      </c>
      <c r="ES73" s="207" t="e">
        <f t="shared" si="272"/>
        <v>#N/A</v>
      </c>
      <c r="ET73" s="207" t="e">
        <f t="shared" si="273"/>
        <v>#N/A</v>
      </c>
      <c r="EU73" s="207" t="e">
        <f t="shared" si="274"/>
        <v>#N/A</v>
      </c>
      <c r="EV73" s="207" t="e">
        <f t="shared" si="275"/>
        <v>#N/A</v>
      </c>
      <c r="EW73" s="207" t="e">
        <f t="shared" si="276"/>
        <v>#N/A</v>
      </c>
      <c r="EX73" s="207" t="e">
        <f t="shared" si="277"/>
        <v>#N/A</v>
      </c>
      <c r="EY73" s="207" t="e">
        <f t="shared" si="278"/>
        <v>#N/A</v>
      </c>
      <c r="EZ73" s="207" t="e">
        <f t="shared" si="279"/>
        <v>#N/A</v>
      </c>
      <c r="FA73" s="207" t="e">
        <f t="shared" si="280"/>
        <v>#N/A</v>
      </c>
      <c r="FB73" s="207" t="e">
        <f t="shared" si="281"/>
        <v>#N/A</v>
      </c>
      <c r="FC73" s="207" t="e">
        <f t="shared" si="282"/>
        <v>#N/A</v>
      </c>
      <c r="FD73" s="207" t="e">
        <f t="shared" si="283"/>
        <v>#N/A</v>
      </c>
      <c r="FE73" s="207" t="e">
        <f t="shared" si="284"/>
        <v>#N/A</v>
      </c>
      <c r="FF73" s="207" t="e">
        <f t="shared" si="285"/>
        <v>#N/A</v>
      </c>
      <c r="FG73" s="207" t="e">
        <f t="shared" si="286"/>
        <v>#N/A</v>
      </c>
      <c r="FH73" s="207" t="e">
        <f t="shared" si="287"/>
        <v>#N/A</v>
      </c>
      <c r="FI73" s="207" t="e">
        <f t="shared" si="288"/>
        <v>#N/A</v>
      </c>
      <c r="FJ73" s="207" t="e">
        <f t="shared" si="289"/>
        <v>#N/A</v>
      </c>
      <c r="FK73" s="207" t="e">
        <f t="shared" si="290"/>
        <v>#N/A</v>
      </c>
      <c r="FL73" s="207" t="e">
        <f t="shared" si="291"/>
        <v>#N/A</v>
      </c>
      <c r="FM73" s="207" t="e">
        <f t="shared" si="292"/>
        <v>#N/A</v>
      </c>
      <c r="FN73" s="207" t="e">
        <f t="shared" si="293"/>
        <v>#N/A</v>
      </c>
      <c r="FO73" s="207" t="e">
        <f t="shared" si="294"/>
        <v>#N/A</v>
      </c>
      <c r="FP73" s="207" t="e">
        <f t="shared" si="295"/>
        <v>#N/A</v>
      </c>
      <c r="FQ73" s="207" t="e">
        <f t="shared" si="296"/>
        <v>#N/A</v>
      </c>
      <c r="FR73" s="207" t="e">
        <f t="shared" si="297"/>
        <v>#N/A</v>
      </c>
      <c r="FS73" s="207" t="e">
        <f t="shared" si="298"/>
        <v>#N/A</v>
      </c>
      <c r="FT73" s="207" t="e">
        <f t="shared" si="299"/>
        <v>#N/A</v>
      </c>
      <c r="FU73" s="207" t="e">
        <f t="shared" si="300"/>
        <v>#N/A</v>
      </c>
      <c r="FV73" s="207" t="e">
        <f t="shared" si="301"/>
        <v>#N/A</v>
      </c>
      <c r="FW73" s="207" t="e">
        <f t="shared" si="302"/>
        <v>#N/A</v>
      </c>
      <c r="FX73" s="207" t="e">
        <f t="shared" si="303"/>
        <v>#N/A</v>
      </c>
      <c r="FY73" s="207" t="e">
        <f t="shared" si="304"/>
        <v>#N/A</v>
      </c>
      <c r="FZ73" s="207" t="e">
        <f t="shared" si="305"/>
        <v>#N/A</v>
      </c>
      <c r="GA73" s="207" t="e">
        <f t="shared" si="306"/>
        <v>#N/A</v>
      </c>
      <c r="GB73" s="207" t="e">
        <f t="shared" si="307"/>
        <v>#N/A</v>
      </c>
      <c r="GC73" s="207" t="e">
        <f t="shared" si="308"/>
        <v>#N/A</v>
      </c>
      <c r="GD73" s="207" t="e">
        <f t="shared" si="309"/>
        <v>#N/A</v>
      </c>
      <c r="GE73" s="207" t="e">
        <f t="shared" si="310"/>
        <v>#N/A</v>
      </c>
      <c r="GF73" s="207" t="e">
        <f t="shared" si="311"/>
        <v>#N/A</v>
      </c>
      <c r="GG73" s="207" t="e">
        <f t="shared" si="312"/>
        <v>#N/A</v>
      </c>
      <c r="GH73" s="207" t="e">
        <f t="shared" si="313"/>
        <v>#N/A</v>
      </c>
      <c r="GI73" s="207" t="e">
        <f t="shared" si="314"/>
        <v>#N/A</v>
      </c>
      <c r="GJ73" s="207" t="e">
        <f t="shared" si="315"/>
        <v>#N/A</v>
      </c>
      <c r="GK73" s="207" t="e">
        <f t="shared" si="316"/>
        <v>#N/A</v>
      </c>
      <c r="GL73" s="207" t="e">
        <f t="shared" si="317"/>
        <v>#N/A</v>
      </c>
      <c r="GM73" s="207" t="e">
        <f t="shared" si="318"/>
        <v>#N/A</v>
      </c>
      <c r="GN73" s="207" t="e">
        <f t="shared" si="319"/>
        <v>#N/A</v>
      </c>
      <c r="GO73" s="207" t="e">
        <f t="shared" si="320"/>
        <v>#N/A</v>
      </c>
      <c r="GP73" s="207" t="e">
        <f t="shared" si="321"/>
        <v>#N/A</v>
      </c>
      <c r="GQ73" s="207" t="e">
        <f t="shared" si="322"/>
        <v>#N/A</v>
      </c>
      <c r="GR73" s="207" t="e">
        <f t="shared" si="323"/>
        <v>#N/A</v>
      </c>
      <c r="GS73" s="207" t="e">
        <f t="shared" si="324"/>
        <v>#N/A</v>
      </c>
      <c r="GT73" s="207" t="e">
        <f t="shared" si="325"/>
        <v>#N/A</v>
      </c>
      <c r="GU73" s="207" t="e">
        <f t="shared" si="326"/>
        <v>#N/A</v>
      </c>
      <c r="GV73" s="207" t="e">
        <f t="shared" si="327"/>
        <v>#N/A</v>
      </c>
      <c r="GW73" s="207" t="e">
        <f t="shared" si="328"/>
        <v>#N/A</v>
      </c>
      <c r="GX73" s="207" t="e">
        <f t="shared" si="329"/>
        <v>#N/A</v>
      </c>
      <c r="GY73" s="207" t="e">
        <f t="shared" si="330"/>
        <v>#N/A</v>
      </c>
      <c r="GZ73" s="207" t="e">
        <f t="shared" si="331"/>
        <v>#N/A</v>
      </c>
      <c r="HA73" s="207" t="e">
        <f t="shared" si="332"/>
        <v>#N/A</v>
      </c>
      <c r="HB73" s="207" t="e">
        <f t="shared" si="333"/>
        <v>#N/A</v>
      </c>
      <c r="HC73" s="207" t="e">
        <f t="shared" si="334"/>
        <v>#N/A</v>
      </c>
      <c r="HD73" s="207" t="e">
        <f t="shared" si="335"/>
        <v>#N/A</v>
      </c>
      <c r="HE73" s="207" t="e">
        <f t="shared" si="336"/>
        <v>#N/A</v>
      </c>
      <c r="HF73" s="207" t="e">
        <f t="shared" si="337"/>
        <v>#N/A</v>
      </c>
      <c r="HG73" s="207" t="e">
        <f t="shared" si="338"/>
        <v>#N/A</v>
      </c>
      <c r="HH73" s="207" t="e">
        <f t="shared" si="339"/>
        <v>#N/A</v>
      </c>
      <c r="HI73" s="207" t="e">
        <f t="shared" si="340"/>
        <v>#N/A</v>
      </c>
      <c r="HJ73" s="207" t="e">
        <f t="shared" si="341"/>
        <v>#N/A</v>
      </c>
      <c r="HK73" s="207" t="e">
        <f t="shared" si="342"/>
        <v>#N/A</v>
      </c>
      <c r="HL73" s="207" t="e">
        <f t="shared" si="343"/>
        <v>#N/A</v>
      </c>
      <c r="HM73" s="207" t="e">
        <f t="shared" si="344"/>
        <v>#N/A</v>
      </c>
      <c r="HN73" s="207" t="e">
        <f t="shared" si="345"/>
        <v>#N/A</v>
      </c>
      <c r="HO73" s="207" t="e">
        <f t="shared" si="346"/>
        <v>#N/A</v>
      </c>
      <c r="HP73" s="207" t="e">
        <f t="shared" si="347"/>
        <v>#N/A</v>
      </c>
      <c r="HQ73" s="207" t="e">
        <f t="shared" si="348"/>
        <v>#N/A</v>
      </c>
      <c r="HR73" s="207" t="e">
        <f t="shared" si="349"/>
        <v>#N/A</v>
      </c>
      <c r="HS73" s="207" t="e">
        <f t="shared" si="350"/>
        <v>#N/A</v>
      </c>
      <c r="HT73" s="207" t="e">
        <f t="shared" si="351"/>
        <v>#N/A</v>
      </c>
      <c r="HU73" s="207" t="e">
        <f t="shared" si="352"/>
        <v>#N/A</v>
      </c>
      <c r="HV73" s="207" t="e">
        <f t="shared" si="353"/>
        <v>#N/A</v>
      </c>
      <c r="HW73" s="207" t="e">
        <f t="shared" si="354"/>
        <v>#N/A</v>
      </c>
      <c r="HX73" s="207" t="e">
        <f t="shared" si="355"/>
        <v>#N/A</v>
      </c>
      <c r="HY73" s="207" t="e">
        <f t="shared" si="356"/>
        <v>#N/A</v>
      </c>
      <c r="HZ73" s="207" t="e">
        <f t="shared" si="357"/>
        <v>#N/A</v>
      </c>
      <c r="IA73" s="207" t="e">
        <f t="shared" si="358"/>
        <v>#N/A</v>
      </c>
      <c r="IB73" s="207" t="e">
        <f t="shared" si="359"/>
        <v>#N/A</v>
      </c>
      <c r="IC73" s="207" t="e">
        <f t="shared" si="360"/>
        <v>#N/A</v>
      </c>
      <c r="ID73" s="207" t="e">
        <f t="shared" si="361"/>
        <v>#N/A</v>
      </c>
      <c r="IE73" s="207" t="e">
        <f t="shared" si="362"/>
        <v>#N/A</v>
      </c>
      <c r="IF73" s="207" t="e">
        <f t="shared" si="363"/>
        <v>#N/A</v>
      </c>
    </row>
    <row r="74" spans="1:240" hidden="1" x14ac:dyDescent="0.25">
      <c r="A74" s="22">
        <v>71</v>
      </c>
      <c r="B74" s="144"/>
      <c r="C74" s="135"/>
      <c r="D74" s="110" t="str">
        <f t="shared" si="253"/>
        <v/>
      </c>
      <c r="E74" s="124"/>
      <c r="F74" s="110" t="str">
        <f t="shared" si="254"/>
        <v/>
      </c>
      <c r="G74" s="135"/>
      <c r="H74" s="145"/>
      <c r="I74" s="119" t="str">
        <f t="shared" si="255"/>
        <v/>
      </c>
      <c r="J74" s="23" t="str">
        <f t="shared" si="256"/>
        <v/>
      </c>
      <c r="K74" s="24" t="str">
        <f t="shared" si="257"/>
        <v/>
      </c>
      <c r="L74" s="25" t="str">
        <f>IF(J74="","",IF(OR($J74&lt;Skew!$B$1,$J74=Skew!$B$1),IF($J74&gt;Skew!$C$1,Skew!$A$1,IF($J74&gt;Skew!$C$2,Skew!$A$2,IF($J74&gt;Skew!$C$3,Skew!$A$3,IF($J74&gt;Skew!$C$4,Skew!$A$4,IF($J74&gt;Skew!$C$5,Skew!$A$5,IF($J74&gt;Skew!$C$6,Skew!$A$6,IF($J74&gt;Skew!$C$7,Skew!$A$7,IF($J74&gt;Skew!$C$8,Skew!$A$8,IF($J74&gt;Skew!$C$9,Skew!$A$9,IF($J74&gt;Skew!$C$10,Skew!$A$10,IF($J74&gt;Skew!$C$11,Skew!$A$11,IF($J74&gt;Skew!$C$12,Skew!$A$12,IF($J74&gt;Skew!$C$13,Skew!$A$13,IF($J74&gt;Skew!$C$14,Skew!$A$14,Skew!$A$15)
)))))))))))))))</f>
        <v/>
      </c>
      <c r="M74" s="24" t="str">
        <f>IF(J74="","",MATCH(L74,Skew!$A$1:$A$15,0))</f>
        <v/>
      </c>
      <c r="N74" s="24" t="str">
        <f t="shared" si="245"/>
        <v/>
      </c>
      <c r="O74" s="26"/>
      <c r="P74" s="24" t="str">
        <f>IF(OR(J74="",O74=""),"",MATCH(O74,Confidence!$A$1:$A$10,0))</f>
        <v/>
      </c>
      <c r="Q74" s="27" t="str">
        <f t="shared" si="246"/>
        <v/>
      </c>
      <c r="R74" s="27" t="str">
        <f t="shared" si="247"/>
        <v/>
      </c>
      <c r="S74" s="24"/>
      <c r="T74" s="111" t="str">
        <f t="shared" si="248"/>
        <v/>
      </c>
      <c r="U74" s="111" t="str">
        <f t="shared" si="249"/>
        <v/>
      </c>
      <c r="V74" s="39" t="str">
        <f t="shared" si="250"/>
        <v/>
      </c>
      <c r="W74" s="124"/>
      <c r="X74" s="218" t="str">
        <f>IF(AND(D74&gt;0,E74&gt;0,F74&gt;0,Q74&gt;0,R74&gt;0,W74&gt;0,NOT(O74="")),ABS(VLOOKUP($W$1,VLookups!$A$28:$B$29,2,FALSE)-_xlfn.BETA.DIST(W74,IF(K74="L",R74,Q74),IF(K74="L",Q74,R74),TRUE,D74,F74)),"")</f>
        <v/>
      </c>
      <c r="Y74" s="121" t="str">
        <f>IF(OR($Q74="",$R74=""),"",_xlfn.BETA.INV(ABS(VLOOKUP($W$1,VLookups!$A$28:$B$29,2,FALSE)-Y$3),IF($K74="L",$R74,$Q74),IF($K74="L",$Q74,$R74),$D74,$F74))</f>
        <v/>
      </c>
      <c r="Z74" s="122" t="str">
        <f>IF(OR($Q74="",$R74=""),"",_xlfn.BETA.INV(ABS(VLOOKUP($W$1,VLookups!$A$28:$B$29,2,FALSE)-Z$3),IF($K74="L",$R74,$Q74),IF($K74="L",$Q74,$R74),$D74,$F74))</f>
        <v/>
      </c>
      <c r="AA74" s="121" t="str">
        <f>IF(OR($Q74="",$R74=""),"",_xlfn.BETA.INV(ABS(VLOOKUP($W$1,VLookups!$A$28:$B$29,2,FALSE)-AA$3),IF($K74="L",$R74,$Q74),IF($K74="L",$Q74,$R74),$D74,$F74))</f>
        <v/>
      </c>
      <c r="AB74" s="122" t="str">
        <f>IF(OR($Q74="",$R74=""),"",_xlfn.BETA.INV(ABS(VLOOKUP($W$1,VLookups!$A$28:$B$29,2,FALSE)-AB$3),IF($K74="L",$R74,$Q74),IF($K74="L",$Q74,$R74),$D74,$F74))</f>
        <v/>
      </c>
      <c r="AC74" s="121" t="str">
        <f>IF(OR($Q74="",$R74=""),"",_xlfn.BETA.INV(ABS(VLOOKUP($W$1,VLookups!$A$28:$B$29,2,FALSE)-AC$3),IF($K74="L",$R74,$Q74),IF($K74="L",$Q74,$R74),$D74,$F74))</f>
        <v/>
      </c>
      <c r="AD74" s="122" t="str">
        <f>IF(OR($Q74="",$R74=""),"",_xlfn.BETA.INV(ABS(VLOOKUP($W$1,VLookups!$A$28:$B$29,2,FALSE)-AD$3),IF($K74="L",$R74,$Q74),IF($K74="L",$Q74,$R74),$D74,$F74))</f>
        <v/>
      </c>
      <c r="AE74" s="121" t="str">
        <f>IF(OR($Q74="",$R74=""),"",_xlfn.BETA.INV(ABS(VLOOKUP($W$1,VLookups!$A$28:$B$29,2,FALSE)-AE$3),IF($K74="L",$R74,$Q74),IF($K74="L",$Q74,$R74),$D74,$F74))</f>
        <v/>
      </c>
      <c r="AF74" s="122" t="str">
        <f>IF(OR($Q74="",$R74=""),"",_xlfn.BETA.INV(ABS(VLOOKUP($W$1,VLookups!$A$28:$B$29,2,FALSE)-AF$3),IF($K74="L",$R74,$Q74),IF($K74="L",$Q74,$R74),$D74,$F74))</f>
        <v/>
      </c>
      <c r="AG74" s="121" t="str">
        <f>IF(OR($Q74="",$R74=""),"",_xlfn.BETA.INV(ABS(VLOOKUP($W$1,VLookups!$A$28:$B$29,2,FALSE)-AG$3),IF($K74="L",$R74,$Q74),IF($K74="L",$Q74,$R74),$D74,$F74))</f>
        <v/>
      </c>
      <c r="AH74" s="122" t="str">
        <f>IF(OR($Q74="",$R74=""),"",_xlfn.BETA.INV(ABS(VLOOKUP($W$1,VLookups!$A$28:$B$29,2,FALSE)-AH$3),IF($K74="L",$R74,$Q74),IF($K74="L",$Q74,$R74),$D74,$F74))</f>
        <v/>
      </c>
      <c r="AI74" s="121" t="str">
        <f>IF(OR($Q74="",$R74=""),"",_xlfn.BETA.INV(ABS(VLOOKUP($W$1,VLookups!$A$28:$B$29,2,FALSE)-AI$3),IF($K74="L",$R74,$Q74),IF($K74="L",$Q74,$R74),$D74,$F74))</f>
        <v/>
      </c>
      <c r="AJ74" s="122" t="str">
        <f>IF(OR($Q74="",$R74=""),"",_xlfn.BETA.INV(ABS(VLOOKUP($W$1,VLookups!$A$28:$B$29,2,FALSE)-AJ$3),IF($K74="L",$R74,$Q74),IF($K74="L",$Q74,$R74),$D74,$F74))</f>
        <v/>
      </c>
      <c r="AK74" s="17"/>
      <c r="AL74" s="208" t="str">
        <f t="shared" si="258"/>
        <v/>
      </c>
      <c r="AM74" s="206" t="str">
        <f t="shared" si="259"/>
        <v/>
      </c>
      <c r="AN74" s="190" t="str">
        <f t="shared" ref="AN74:CY74" si="372">IF(ISNONTEXT($AL74),AM74+$AL74,"")</f>
        <v/>
      </c>
      <c r="AO74" s="190" t="str">
        <f t="shared" si="372"/>
        <v/>
      </c>
      <c r="AP74" s="190" t="str">
        <f t="shared" si="372"/>
        <v/>
      </c>
      <c r="AQ74" s="190" t="str">
        <f t="shared" si="372"/>
        <v/>
      </c>
      <c r="AR74" s="190" t="str">
        <f t="shared" si="372"/>
        <v/>
      </c>
      <c r="AS74" s="190" t="str">
        <f t="shared" si="372"/>
        <v/>
      </c>
      <c r="AT74" s="190" t="str">
        <f t="shared" si="372"/>
        <v/>
      </c>
      <c r="AU74" s="190" t="str">
        <f t="shared" si="372"/>
        <v/>
      </c>
      <c r="AV74" s="190" t="str">
        <f t="shared" si="372"/>
        <v/>
      </c>
      <c r="AW74" s="190" t="str">
        <f t="shared" si="372"/>
        <v/>
      </c>
      <c r="AX74" s="190" t="str">
        <f t="shared" si="372"/>
        <v/>
      </c>
      <c r="AY74" s="190" t="str">
        <f t="shared" si="372"/>
        <v/>
      </c>
      <c r="AZ74" s="190" t="str">
        <f t="shared" si="372"/>
        <v/>
      </c>
      <c r="BA74" s="190" t="str">
        <f t="shared" si="372"/>
        <v/>
      </c>
      <c r="BB74" s="190" t="str">
        <f t="shared" si="372"/>
        <v/>
      </c>
      <c r="BC74" s="190" t="str">
        <f t="shared" si="372"/>
        <v/>
      </c>
      <c r="BD74" s="190" t="str">
        <f t="shared" si="372"/>
        <v/>
      </c>
      <c r="BE74" s="190" t="str">
        <f t="shared" si="372"/>
        <v/>
      </c>
      <c r="BF74" s="190" t="str">
        <f t="shared" si="372"/>
        <v/>
      </c>
      <c r="BG74" s="190" t="str">
        <f t="shared" si="372"/>
        <v/>
      </c>
      <c r="BH74" s="190" t="str">
        <f t="shared" si="372"/>
        <v/>
      </c>
      <c r="BI74" s="190" t="str">
        <f t="shared" si="372"/>
        <v/>
      </c>
      <c r="BJ74" s="190" t="str">
        <f t="shared" si="372"/>
        <v/>
      </c>
      <c r="BK74" s="190" t="str">
        <f t="shared" si="372"/>
        <v/>
      </c>
      <c r="BL74" s="190" t="str">
        <f t="shared" si="372"/>
        <v/>
      </c>
      <c r="BM74" s="190" t="str">
        <f t="shared" si="372"/>
        <v/>
      </c>
      <c r="BN74" s="190" t="str">
        <f t="shared" si="372"/>
        <v/>
      </c>
      <c r="BO74" s="190" t="str">
        <f t="shared" si="372"/>
        <v/>
      </c>
      <c r="BP74" s="190" t="str">
        <f t="shared" si="372"/>
        <v/>
      </c>
      <c r="BQ74" s="190" t="str">
        <f t="shared" si="372"/>
        <v/>
      </c>
      <c r="BR74" s="190" t="str">
        <f t="shared" si="372"/>
        <v/>
      </c>
      <c r="BS74" s="190" t="str">
        <f t="shared" si="372"/>
        <v/>
      </c>
      <c r="BT74" s="190" t="str">
        <f t="shared" si="372"/>
        <v/>
      </c>
      <c r="BU74" s="190" t="str">
        <f t="shared" si="372"/>
        <v/>
      </c>
      <c r="BV74" s="190" t="str">
        <f t="shared" si="372"/>
        <v/>
      </c>
      <c r="BW74" s="190" t="str">
        <f t="shared" si="372"/>
        <v/>
      </c>
      <c r="BX74" s="190" t="str">
        <f t="shared" si="372"/>
        <v/>
      </c>
      <c r="BY74" s="190" t="str">
        <f t="shared" si="372"/>
        <v/>
      </c>
      <c r="BZ74" s="190" t="str">
        <f t="shared" si="372"/>
        <v/>
      </c>
      <c r="CA74" s="190" t="str">
        <f t="shared" si="372"/>
        <v/>
      </c>
      <c r="CB74" s="190" t="str">
        <f t="shared" si="372"/>
        <v/>
      </c>
      <c r="CC74" s="190" t="str">
        <f t="shared" si="372"/>
        <v/>
      </c>
      <c r="CD74" s="190" t="str">
        <f t="shared" si="372"/>
        <v/>
      </c>
      <c r="CE74" s="190" t="str">
        <f t="shared" si="372"/>
        <v/>
      </c>
      <c r="CF74" s="190" t="str">
        <f t="shared" si="372"/>
        <v/>
      </c>
      <c r="CG74" s="190" t="str">
        <f t="shared" si="372"/>
        <v/>
      </c>
      <c r="CH74" s="190" t="str">
        <f t="shared" si="372"/>
        <v/>
      </c>
      <c r="CI74" s="190" t="str">
        <f t="shared" si="372"/>
        <v/>
      </c>
      <c r="CJ74" s="190" t="str">
        <f t="shared" si="372"/>
        <v/>
      </c>
      <c r="CK74" s="190" t="str">
        <f t="shared" si="372"/>
        <v/>
      </c>
      <c r="CL74" s="190" t="str">
        <f t="shared" si="372"/>
        <v/>
      </c>
      <c r="CM74" s="190" t="str">
        <f t="shared" si="372"/>
        <v/>
      </c>
      <c r="CN74" s="190" t="str">
        <f t="shared" si="372"/>
        <v/>
      </c>
      <c r="CO74" s="190" t="str">
        <f t="shared" si="372"/>
        <v/>
      </c>
      <c r="CP74" s="190" t="str">
        <f t="shared" si="372"/>
        <v/>
      </c>
      <c r="CQ74" s="190" t="str">
        <f t="shared" si="372"/>
        <v/>
      </c>
      <c r="CR74" s="190" t="str">
        <f t="shared" si="372"/>
        <v/>
      </c>
      <c r="CS74" s="190" t="str">
        <f t="shared" si="372"/>
        <v/>
      </c>
      <c r="CT74" s="190" t="str">
        <f t="shared" si="372"/>
        <v/>
      </c>
      <c r="CU74" s="190" t="str">
        <f t="shared" si="372"/>
        <v/>
      </c>
      <c r="CV74" s="190" t="str">
        <f t="shared" si="372"/>
        <v/>
      </c>
      <c r="CW74" s="190" t="str">
        <f t="shared" si="372"/>
        <v/>
      </c>
      <c r="CX74" s="190" t="str">
        <f t="shared" si="372"/>
        <v/>
      </c>
      <c r="CY74" s="190" t="str">
        <f t="shared" si="372"/>
        <v/>
      </c>
      <c r="CZ74" s="190" t="str">
        <f t="shared" ref="CZ74:EH74" si="373">IF(ISNONTEXT($AL74),CY74+$AL74,"")</f>
        <v/>
      </c>
      <c r="DA74" s="190" t="str">
        <f t="shared" si="373"/>
        <v/>
      </c>
      <c r="DB74" s="190" t="str">
        <f t="shared" si="373"/>
        <v/>
      </c>
      <c r="DC74" s="190" t="str">
        <f t="shared" si="373"/>
        <v/>
      </c>
      <c r="DD74" s="190" t="str">
        <f t="shared" si="373"/>
        <v/>
      </c>
      <c r="DE74" s="190" t="str">
        <f t="shared" si="373"/>
        <v/>
      </c>
      <c r="DF74" s="190" t="str">
        <f t="shared" si="373"/>
        <v/>
      </c>
      <c r="DG74" s="190" t="str">
        <f t="shared" si="373"/>
        <v/>
      </c>
      <c r="DH74" s="190" t="str">
        <f t="shared" si="373"/>
        <v/>
      </c>
      <c r="DI74" s="190" t="str">
        <f t="shared" si="373"/>
        <v/>
      </c>
      <c r="DJ74" s="190" t="str">
        <f t="shared" si="373"/>
        <v/>
      </c>
      <c r="DK74" s="190" t="str">
        <f t="shared" si="373"/>
        <v/>
      </c>
      <c r="DL74" s="190" t="str">
        <f t="shared" si="373"/>
        <v/>
      </c>
      <c r="DM74" s="190" t="str">
        <f t="shared" si="373"/>
        <v/>
      </c>
      <c r="DN74" s="190" t="str">
        <f t="shared" si="373"/>
        <v/>
      </c>
      <c r="DO74" s="190" t="str">
        <f t="shared" si="373"/>
        <v/>
      </c>
      <c r="DP74" s="190" t="str">
        <f t="shared" si="373"/>
        <v/>
      </c>
      <c r="DQ74" s="190" t="str">
        <f t="shared" si="373"/>
        <v/>
      </c>
      <c r="DR74" s="190" t="str">
        <f t="shared" si="373"/>
        <v/>
      </c>
      <c r="DS74" s="190" t="str">
        <f t="shared" si="373"/>
        <v/>
      </c>
      <c r="DT74" s="190" t="str">
        <f t="shared" si="373"/>
        <v/>
      </c>
      <c r="DU74" s="190" t="str">
        <f t="shared" si="373"/>
        <v/>
      </c>
      <c r="DV74" s="190" t="str">
        <f t="shared" si="373"/>
        <v/>
      </c>
      <c r="DW74" s="190" t="str">
        <f t="shared" si="373"/>
        <v/>
      </c>
      <c r="DX74" s="190" t="str">
        <f t="shared" si="373"/>
        <v/>
      </c>
      <c r="DY74" s="190" t="str">
        <f t="shared" si="373"/>
        <v/>
      </c>
      <c r="DZ74" s="190" t="str">
        <f t="shared" si="373"/>
        <v/>
      </c>
      <c r="EA74" s="190" t="str">
        <f t="shared" si="373"/>
        <v/>
      </c>
      <c r="EB74" s="190" t="str">
        <f t="shared" si="373"/>
        <v/>
      </c>
      <c r="EC74" s="190" t="str">
        <f t="shared" si="373"/>
        <v/>
      </c>
      <c r="ED74" s="190" t="str">
        <f t="shared" si="373"/>
        <v/>
      </c>
      <c r="EE74" s="190" t="str">
        <f t="shared" si="373"/>
        <v/>
      </c>
      <c r="EF74" s="190" t="str">
        <f t="shared" si="373"/>
        <v/>
      </c>
      <c r="EG74" s="190" t="str">
        <f t="shared" si="373"/>
        <v/>
      </c>
      <c r="EH74" s="190" t="str">
        <f t="shared" si="373"/>
        <v/>
      </c>
      <c r="EI74" s="206" t="str">
        <f t="shared" si="262"/>
        <v/>
      </c>
      <c r="EJ74" s="207" t="e">
        <f t="shared" si="263"/>
        <v>#N/A</v>
      </c>
      <c r="EK74" s="207" t="e">
        <f t="shared" si="264"/>
        <v>#N/A</v>
      </c>
      <c r="EL74" s="207" t="e">
        <f t="shared" si="265"/>
        <v>#N/A</v>
      </c>
      <c r="EM74" s="207" t="e">
        <f t="shared" si="266"/>
        <v>#N/A</v>
      </c>
      <c r="EN74" s="207" t="e">
        <f t="shared" si="267"/>
        <v>#N/A</v>
      </c>
      <c r="EO74" s="207" t="e">
        <f t="shared" si="268"/>
        <v>#N/A</v>
      </c>
      <c r="EP74" s="207" t="e">
        <f t="shared" si="269"/>
        <v>#N/A</v>
      </c>
      <c r="EQ74" s="207" t="e">
        <f t="shared" si="270"/>
        <v>#N/A</v>
      </c>
      <c r="ER74" s="207" t="e">
        <f t="shared" si="271"/>
        <v>#N/A</v>
      </c>
      <c r="ES74" s="207" t="e">
        <f t="shared" si="272"/>
        <v>#N/A</v>
      </c>
      <c r="ET74" s="207" t="e">
        <f t="shared" si="273"/>
        <v>#N/A</v>
      </c>
      <c r="EU74" s="207" t="e">
        <f t="shared" si="274"/>
        <v>#N/A</v>
      </c>
      <c r="EV74" s="207" t="e">
        <f t="shared" si="275"/>
        <v>#N/A</v>
      </c>
      <c r="EW74" s="207" t="e">
        <f t="shared" si="276"/>
        <v>#N/A</v>
      </c>
      <c r="EX74" s="207" t="e">
        <f t="shared" si="277"/>
        <v>#N/A</v>
      </c>
      <c r="EY74" s="207" t="e">
        <f t="shared" si="278"/>
        <v>#N/A</v>
      </c>
      <c r="EZ74" s="207" t="e">
        <f t="shared" si="279"/>
        <v>#N/A</v>
      </c>
      <c r="FA74" s="207" t="e">
        <f t="shared" si="280"/>
        <v>#N/A</v>
      </c>
      <c r="FB74" s="207" t="e">
        <f t="shared" si="281"/>
        <v>#N/A</v>
      </c>
      <c r="FC74" s="207" t="e">
        <f t="shared" si="282"/>
        <v>#N/A</v>
      </c>
      <c r="FD74" s="207" t="e">
        <f t="shared" si="283"/>
        <v>#N/A</v>
      </c>
      <c r="FE74" s="207" t="e">
        <f t="shared" si="284"/>
        <v>#N/A</v>
      </c>
      <c r="FF74" s="207" t="e">
        <f t="shared" si="285"/>
        <v>#N/A</v>
      </c>
      <c r="FG74" s="207" t="e">
        <f t="shared" si="286"/>
        <v>#N/A</v>
      </c>
      <c r="FH74" s="207" t="e">
        <f t="shared" si="287"/>
        <v>#N/A</v>
      </c>
      <c r="FI74" s="207" t="e">
        <f t="shared" si="288"/>
        <v>#N/A</v>
      </c>
      <c r="FJ74" s="207" t="e">
        <f t="shared" si="289"/>
        <v>#N/A</v>
      </c>
      <c r="FK74" s="207" t="e">
        <f t="shared" si="290"/>
        <v>#N/A</v>
      </c>
      <c r="FL74" s="207" t="e">
        <f t="shared" si="291"/>
        <v>#N/A</v>
      </c>
      <c r="FM74" s="207" t="e">
        <f t="shared" si="292"/>
        <v>#N/A</v>
      </c>
      <c r="FN74" s="207" t="e">
        <f t="shared" si="293"/>
        <v>#N/A</v>
      </c>
      <c r="FO74" s="207" t="e">
        <f t="shared" si="294"/>
        <v>#N/A</v>
      </c>
      <c r="FP74" s="207" t="e">
        <f t="shared" si="295"/>
        <v>#N/A</v>
      </c>
      <c r="FQ74" s="207" t="e">
        <f t="shared" si="296"/>
        <v>#N/A</v>
      </c>
      <c r="FR74" s="207" t="e">
        <f t="shared" si="297"/>
        <v>#N/A</v>
      </c>
      <c r="FS74" s="207" t="e">
        <f t="shared" si="298"/>
        <v>#N/A</v>
      </c>
      <c r="FT74" s="207" t="e">
        <f t="shared" si="299"/>
        <v>#N/A</v>
      </c>
      <c r="FU74" s="207" t="e">
        <f t="shared" si="300"/>
        <v>#N/A</v>
      </c>
      <c r="FV74" s="207" t="e">
        <f t="shared" si="301"/>
        <v>#N/A</v>
      </c>
      <c r="FW74" s="207" t="e">
        <f t="shared" si="302"/>
        <v>#N/A</v>
      </c>
      <c r="FX74" s="207" t="e">
        <f t="shared" si="303"/>
        <v>#N/A</v>
      </c>
      <c r="FY74" s="207" t="e">
        <f t="shared" si="304"/>
        <v>#N/A</v>
      </c>
      <c r="FZ74" s="207" t="e">
        <f t="shared" si="305"/>
        <v>#N/A</v>
      </c>
      <c r="GA74" s="207" t="e">
        <f t="shared" si="306"/>
        <v>#N/A</v>
      </c>
      <c r="GB74" s="207" t="e">
        <f t="shared" si="307"/>
        <v>#N/A</v>
      </c>
      <c r="GC74" s="207" t="e">
        <f t="shared" si="308"/>
        <v>#N/A</v>
      </c>
      <c r="GD74" s="207" t="e">
        <f t="shared" si="309"/>
        <v>#N/A</v>
      </c>
      <c r="GE74" s="207" t="e">
        <f t="shared" si="310"/>
        <v>#N/A</v>
      </c>
      <c r="GF74" s="207" t="e">
        <f t="shared" si="311"/>
        <v>#N/A</v>
      </c>
      <c r="GG74" s="207" t="e">
        <f t="shared" si="312"/>
        <v>#N/A</v>
      </c>
      <c r="GH74" s="207" t="e">
        <f t="shared" si="313"/>
        <v>#N/A</v>
      </c>
      <c r="GI74" s="207" t="e">
        <f t="shared" si="314"/>
        <v>#N/A</v>
      </c>
      <c r="GJ74" s="207" t="e">
        <f t="shared" si="315"/>
        <v>#N/A</v>
      </c>
      <c r="GK74" s="207" t="e">
        <f t="shared" si="316"/>
        <v>#N/A</v>
      </c>
      <c r="GL74" s="207" t="e">
        <f t="shared" si="317"/>
        <v>#N/A</v>
      </c>
      <c r="GM74" s="207" t="e">
        <f t="shared" si="318"/>
        <v>#N/A</v>
      </c>
      <c r="GN74" s="207" t="e">
        <f t="shared" si="319"/>
        <v>#N/A</v>
      </c>
      <c r="GO74" s="207" t="e">
        <f t="shared" si="320"/>
        <v>#N/A</v>
      </c>
      <c r="GP74" s="207" t="e">
        <f t="shared" si="321"/>
        <v>#N/A</v>
      </c>
      <c r="GQ74" s="207" t="e">
        <f t="shared" si="322"/>
        <v>#N/A</v>
      </c>
      <c r="GR74" s="207" t="e">
        <f t="shared" si="323"/>
        <v>#N/A</v>
      </c>
      <c r="GS74" s="207" t="e">
        <f t="shared" si="324"/>
        <v>#N/A</v>
      </c>
      <c r="GT74" s="207" t="e">
        <f t="shared" si="325"/>
        <v>#N/A</v>
      </c>
      <c r="GU74" s="207" t="e">
        <f t="shared" si="326"/>
        <v>#N/A</v>
      </c>
      <c r="GV74" s="207" t="e">
        <f t="shared" si="327"/>
        <v>#N/A</v>
      </c>
      <c r="GW74" s="207" t="e">
        <f t="shared" si="328"/>
        <v>#N/A</v>
      </c>
      <c r="GX74" s="207" t="e">
        <f t="shared" si="329"/>
        <v>#N/A</v>
      </c>
      <c r="GY74" s="207" t="e">
        <f t="shared" si="330"/>
        <v>#N/A</v>
      </c>
      <c r="GZ74" s="207" t="e">
        <f t="shared" si="331"/>
        <v>#N/A</v>
      </c>
      <c r="HA74" s="207" t="e">
        <f t="shared" si="332"/>
        <v>#N/A</v>
      </c>
      <c r="HB74" s="207" t="e">
        <f t="shared" si="333"/>
        <v>#N/A</v>
      </c>
      <c r="HC74" s="207" t="e">
        <f t="shared" si="334"/>
        <v>#N/A</v>
      </c>
      <c r="HD74" s="207" t="e">
        <f t="shared" si="335"/>
        <v>#N/A</v>
      </c>
      <c r="HE74" s="207" t="e">
        <f t="shared" si="336"/>
        <v>#N/A</v>
      </c>
      <c r="HF74" s="207" t="e">
        <f t="shared" si="337"/>
        <v>#N/A</v>
      </c>
      <c r="HG74" s="207" t="e">
        <f t="shared" si="338"/>
        <v>#N/A</v>
      </c>
      <c r="HH74" s="207" t="e">
        <f t="shared" si="339"/>
        <v>#N/A</v>
      </c>
      <c r="HI74" s="207" t="e">
        <f t="shared" si="340"/>
        <v>#N/A</v>
      </c>
      <c r="HJ74" s="207" t="e">
        <f t="shared" si="341"/>
        <v>#N/A</v>
      </c>
      <c r="HK74" s="207" t="e">
        <f t="shared" si="342"/>
        <v>#N/A</v>
      </c>
      <c r="HL74" s="207" t="e">
        <f t="shared" si="343"/>
        <v>#N/A</v>
      </c>
      <c r="HM74" s="207" t="e">
        <f t="shared" si="344"/>
        <v>#N/A</v>
      </c>
      <c r="HN74" s="207" t="e">
        <f t="shared" si="345"/>
        <v>#N/A</v>
      </c>
      <c r="HO74" s="207" t="e">
        <f t="shared" si="346"/>
        <v>#N/A</v>
      </c>
      <c r="HP74" s="207" t="e">
        <f t="shared" si="347"/>
        <v>#N/A</v>
      </c>
      <c r="HQ74" s="207" t="e">
        <f t="shared" si="348"/>
        <v>#N/A</v>
      </c>
      <c r="HR74" s="207" t="e">
        <f t="shared" si="349"/>
        <v>#N/A</v>
      </c>
      <c r="HS74" s="207" t="e">
        <f t="shared" si="350"/>
        <v>#N/A</v>
      </c>
      <c r="HT74" s="207" t="e">
        <f t="shared" si="351"/>
        <v>#N/A</v>
      </c>
      <c r="HU74" s="207" t="e">
        <f t="shared" si="352"/>
        <v>#N/A</v>
      </c>
      <c r="HV74" s="207" t="e">
        <f t="shared" si="353"/>
        <v>#N/A</v>
      </c>
      <c r="HW74" s="207" t="e">
        <f t="shared" si="354"/>
        <v>#N/A</v>
      </c>
      <c r="HX74" s="207" t="e">
        <f t="shared" si="355"/>
        <v>#N/A</v>
      </c>
      <c r="HY74" s="207" t="e">
        <f t="shared" si="356"/>
        <v>#N/A</v>
      </c>
      <c r="HZ74" s="207" t="e">
        <f t="shared" si="357"/>
        <v>#N/A</v>
      </c>
      <c r="IA74" s="207" t="e">
        <f t="shared" si="358"/>
        <v>#N/A</v>
      </c>
      <c r="IB74" s="207" t="e">
        <f t="shared" si="359"/>
        <v>#N/A</v>
      </c>
      <c r="IC74" s="207" t="e">
        <f t="shared" si="360"/>
        <v>#N/A</v>
      </c>
      <c r="ID74" s="207" t="e">
        <f t="shared" si="361"/>
        <v>#N/A</v>
      </c>
      <c r="IE74" s="207" t="e">
        <f t="shared" si="362"/>
        <v>#N/A</v>
      </c>
      <c r="IF74" s="207" t="e">
        <f t="shared" si="363"/>
        <v>#N/A</v>
      </c>
    </row>
    <row r="75" spans="1:240" hidden="1" x14ac:dyDescent="0.25">
      <c r="A75" s="22">
        <v>72</v>
      </c>
      <c r="B75" s="144"/>
      <c r="C75" s="135"/>
      <c r="D75" s="110" t="str">
        <f t="shared" si="253"/>
        <v/>
      </c>
      <c r="E75" s="124"/>
      <c r="F75" s="110" t="str">
        <f t="shared" si="254"/>
        <v/>
      </c>
      <c r="G75" s="135"/>
      <c r="H75" s="145"/>
      <c r="I75" s="119" t="str">
        <f t="shared" si="255"/>
        <v/>
      </c>
      <c r="J75" s="23" t="str">
        <f t="shared" si="256"/>
        <v/>
      </c>
      <c r="K75" s="24" t="str">
        <f t="shared" si="257"/>
        <v/>
      </c>
      <c r="L75" s="25" t="str">
        <f>IF(J75="","",IF(OR($J75&lt;Skew!$B$1,$J75=Skew!$B$1),IF($J75&gt;Skew!$C$1,Skew!$A$1,IF($J75&gt;Skew!$C$2,Skew!$A$2,IF($J75&gt;Skew!$C$3,Skew!$A$3,IF($J75&gt;Skew!$C$4,Skew!$A$4,IF($J75&gt;Skew!$C$5,Skew!$A$5,IF($J75&gt;Skew!$C$6,Skew!$A$6,IF($J75&gt;Skew!$C$7,Skew!$A$7,IF($J75&gt;Skew!$C$8,Skew!$A$8,IF($J75&gt;Skew!$C$9,Skew!$A$9,IF($J75&gt;Skew!$C$10,Skew!$A$10,IF($J75&gt;Skew!$C$11,Skew!$A$11,IF($J75&gt;Skew!$C$12,Skew!$A$12,IF($J75&gt;Skew!$C$13,Skew!$A$13,IF($J75&gt;Skew!$C$14,Skew!$A$14,Skew!$A$15)
)))))))))))))))</f>
        <v/>
      </c>
      <c r="M75" s="24" t="str">
        <f>IF(J75="","",MATCH(L75,Skew!$A$1:$A$15,0))</f>
        <v/>
      </c>
      <c r="N75" s="24" t="str">
        <f t="shared" si="245"/>
        <v/>
      </c>
      <c r="O75" s="26"/>
      <c r="P75" s="24" t="str">
        <f>IF(OR(J75="",O75=""),"",MATCH(O75,Confidence!$A$1:$A$10,0))</f>
        <v/>
      </c>
      <c r="Q75" s="27" t="str">
        <f t="shared" si="246"/>
        <v/>
      </c>
      <c r="R75" s="27" t="str">
        <f t="shared" si="247"/>
        <v/>
      </c>
      <c r="S75" s="24"/>
      <c r="T75" s="111" t="str">
        <f t="shared" si="248"/>
        <v/>
      </c>
      <c r="U75" s="111" t="str">
        <f t="shared" si="249"/>
        <v/>
      </c>
      <c r="V75" s="39" t="str">
        <f t="shared" si="250"/>
        <v/>
      </c>
      <c r="W75" s="124"/>
      <c r="X75" s="218" t="str">
        <f>IF(AND(D75&gt;0,E75&gt;0,F75&gt;0,Q75&gt;0,R75&gt;0,W75&gt;0,NOT(O75="")),ABS(VLOOKUP($W$1,VLookups!$A$28:$B$29,2,FALSE)-_xlfn.BETA.DIST(W75,IF(K75="L",R75,Q75),IF(K75="L",Q75,R75),TRUE,D75,F75)),"")</f>
        <v/>
      </c>
      <c r="Y75" s="121" t="str">
        <f>IF(OR($Q75="",$R75=""),"",_xlfn.BETA.INV(ABS(VLOOKUP($W$1,VLookups!$A$28:$B$29,2,FALSE)-Y$3),IF($K75="L",$R75,$Q75),IF($K75="L",$Q75,$R75),$D75,$F75))</f>
        <v/>
      </c>
      <c r="Z75" s="122" t="str">
        <f>IF(OR($Q75="",$R75=""),"",_xlfn.BETA.INV(ABS(VLOOKUP($W$1,VLookups!$A$28:$B$29,2,FALSE)-Z$3),IF($K75="L",$R75,$Q75),IF($K75="L",$Q75,$R75),$D75,$F75))</f>
        <v/>
      </c>
      <c r="AA75" s="121" t="str">
        <f>IF(OR($Q75="",$R75=""),"",_xlfn.BETA.INV(ABS(VLOOKUP($W$1,VLookups!$A$28:$B$29,2,FALSE)-AA$3),IF($K75="L",$R75,$Q75),IF($K75="L",$Q75,$R75),$D75,$F75))</f>
        <v/>
      </c>
      <c r="AB75" s="122" t="str">
        <f>IF(OR($Q75="",$R75=""),"",_xlfn.BETA.INV(ABS(VLOOKUP($W$1,VLookups!$A$28:$B$29,2,FALSE)-AB$3),IF($K75="L",$R75,$Q75),IF($K75="L",$Q75,$R75),$D75,$F75))</f>
        <v/>
      </c>
      <c r="AC75" s="121" t="str">
        <f>IF(OR($Q75="",$R75=""),"",_xlfn.BETA.INV(ABS(VLOOKUP($W$1,VLookups!$A$28:$B$29,2,FALSE)-AC$3),IF($K75="L",$R75,$Q75),IF($K75="L",$Q75,$R75),$D75,$F75))</f>
        <v/>
      </c>
      <c r="AD75" s="122" t="str">
        <f>IF(OR($Q75="",$R75=""),"",_xlfn.BETA.INV(ABS(VLOOKUP($W$1,VLookups!$A$28:$B$29,2,FALSE)-AD$3),IF($K75="L",$R75,$Q75),IF($K75="L",$Q75,$R75),$D75,$F75))</f>
        <v/>
      </c>
      <c r="AE75" s="121" t="str">
        <f>IF(OR($Q75="",$R75=""),"",_xlfn.BETA.INV(ABS(VLOOKUP($W$1,VLookups!$A$28:$B$29,2,FALSE)-AE$3),IF($K75="L",$R75,$Q75),IF($K75="L",$Q75,$R75),$D75,$F75))</f>
        <v/>
      </c>
      <c r="AF75" s="122" t="str">
        <f>IF(OR($Q75="",$R75=""),"",_xlfn.BETA.INV(ABS(VLOOKUP($W$1,VLookups!$A$28:$B$29,2,FALSE)-AF$3),IF($K75="L",$R75,$Q75),IF($K75="L",$Q75,$R75),$D75,$F75))</f>
        <v/>
      </c>
      <c r="AG75" s="121" t="str">
        <f>IF(OR($Q75="",$R75=""),"",_xlfn.BETA.INV(ABS(VLOOKUP($W$1,VLookups!$A$28:$B$29,2,FALSE)-AG$3),IF($K75="L",$R75,$Q75),IF($K75="L",$Q75,$R75),$D75,$F75))</f>
        <v/>
      </c>
      <c r="AH75" s="122" t="str">
        <f>IF(OR($Q75="",$R75=""),"",_xlfn.BETA.INV(ABS(VLOOKUP($W$1,VLookups!$A$28:$B$29,2,FALSE)-AH$3),IF($K75="L",$R75,$Q75),IF($K75="L",$Q75,$R75),$D75,$F75))</f>
        <v/>
      </c>
      <c r="AI75" s="121" t="str">
        <f>IF(OR($Q75="",$R75=""),"",_xlfn.BETA.INV(ABS(VLOOKUP($W$1,VLookups!$A$28:$B$29,2,FALSE)-AI$3),IF($K75="L",$R75,$Q75),IF($K75="L",$Q75,$R75),$D75,$F75))</f>
        <v/>
      </c>
      <c r="AJ75" s="122" t="str">
        <f>IF(OR($Q75="",$R75=""),"",_xlfn.BETA.INV(ABS(VLOOKUP($W$1,VLookups!$A$28:$B$29,2,FALSE)-AJ$3),IF($K75="L",$R75,$Q75),IF($K75="L",$Q75,$R75),$D75,$F75))</f>
        <v/>
      </c>
      <c r="AK75" s="17"/>
      <c r="AL75" s="208" t="str">
        <f t="shared" si="258"/>
        <v/>
      </c>
      <c r="AM75" s="206" t="str">
        <f t="shared" si="259"/>
        <v/>
      </c>
      <c r="AN75" s="190" t="str">
        <f t="shared" ref="AN75:CY75" si="374">IF(ISNONTEXT($AL75),AM75+$AL75,"")</f>
        <v/>
      </c>
      <c r="AO75" s="190" t="str">
        <f t="shared" si="374"/>
        <v/>
      </c>
      <c r="AP75" s="190" t="str">
        <f t="shared" si="374"/>
        <v/>
      </c>
      <c r="AQ75" s="190" t="str">
        <f t="shared" si="374"/>
        <v/>
      </c>
      <c r="AR75" s="190" t="str">
        <f t="shared" si="374"/>
        <v/>
      </c>
      <c r="AS75" s="190" t="str">
        <f t="shared" si="374"/>
        <v/>
      </c>
      <c r="AT75" s="190" t="str">
        <f t="shared" si="374"/>
        <v/>
      </c>
      <c r="AU75" s="190" t="str">
        <f t="shared" si="374"/>
        <v/>
      </c>
      <c r="AV75" s="190" t="str">
        <f t="shared" si="374"/>
        <v/>
      </c>
      <c r="AW75" s="190" t="str">
        <f t="shared" si="374"/>
        <v/>
      </c>
      <c r="AX75" s="190" t="str">
        <f t="shared" si="374"/>
        <v/>
      </c>
      <c r="AY75" s="190" t="str">
        <f t="shared" si="374"/>
        <v/>
      </c>
      <c r="AZ75" s="190" t="str">
        <f t="shared" si="374"/>
        <v/>
      </c>
      <c r="BA75" s="190" t="str">
        <f t="shared" si="374"/>
        <v/>
      </c>
      <c r="BB75" s="190" t="str">
        <f t="shared" si="374"/>
        <v/>
      </c>
      <c r="BC75" s="190" t="str">
        <f t="shared" si="374"/>
        <v/>
      </c>
      <c r="BD75" s="190" t="str">
        <f t="shared" si="374"/>
        <v/>
      </c>
      <c r="BE75" s="190" t="str">
        <f t="shared" si="374"/>
        <v/>
      </c>
      <c r="BF75" s="190" t="str">
        <f t="shared" si="374"/>
        <v/>
      </c>
      <c r="BG75" s="190" t="str">
        <f t="shared" si="374"/>
        <v/>
      </c>
      <c r="BH75" s="190" t="str">
        <f t="shared" si="374"/>
        <v/>
      </c>
      <c r="BI75" s="190" t="str">
        <f t="shared" si="374"/>
        <v/>
      </c>
      <c r="BJ75" s="190" t="str">
        <f t="shared" si="374"/>
        <v/>
      </c>
      <c r="BK75" s="190" t="str">
        <f t="shared" si="374"/>
        <v/>
      </c>
      <c r="BL75" s="190" t="str">
        <f t="shared" si="374"/>
        <v/>
      </c>
      <c r="BM75" s="190" t="str">
        <f t="shared" si="374"/>
        <v/>
      </c>
      <c r="BN75" s="190" t="str">
        <f t="shared" si="374"/>
        <v/>
      </c>
      <c r="BO75" s="190" t="str">
        <f t="shared" si="374"/>
        <v/>
      </c>
      <c r="BP75" s="190" t="str">
        <f t="shared" si="374"/>
        <v/>
      </c>
      <c r="BQ75" s="190" t="str">
        <f t="shared" si="374"/>
        <v/>
      </c>
      <c r="BR75" s="190" t="str">
        <f t="shared" si="374"/>
        <v/>
      </c>
      <c r="BS75" s="190" t="str">
        <f t="shared" si="374"/>
        <v/>
      </c>
      <c r="BT75" s="190" t="str">
        <f t="shared" si="374"/>
        <v/>
      </c>
      <c r="BU75" s="190" t="str">
        <f t="shared" si="374"/>
        <v/>
      </c>
      <c r="BV75" s="190" t="str">
        <f t="shared" si="374"/>
        <v/>
      </c>
      <c r="BW75" s="190" t="str">
        <f t="shared" si="374"/>
        <v/>
      </c>
      <c r="BX75" s="190" t="str">
        <f t="shared" si="374"/>
        <v/>
      </c>
      <c r="BY75" s="190" t="str">
        <f t="shared" si="374"/>
        <v/>
      </c>
      <c r="BZ75" s="190" t="str">
        <f t="shared" si="374"/>
        <v/>
      </c>
      <c r="CA75" s="190" t="str">
        <f t="shared" si="374"/>
        <v/>
      </c>
      <c r="CB75" s="190" t="str">
        <f t="shared" si="374"/>
        <v/>
      </c>
      <c r="CC75" s="190" t="str">
        <f t="shared" si="374"/>
        <v/>
      </c>
      <c r="CD75" s="190" t="str">
        <f t="shared" si="374"/>
        <v/>
      </c>
      <c r="CE75" s="190" t="str">
        <f t="shared" si="374"/>
        <v/>
      </c>
      <c r="CF75" s="190" t="str">
        <f t="shared" si="374"/>
        <v/>
      </c>
      <c r="CG75" s="190" t="str">
        <f t="shared" si="374"/>
        <v/>
      </c>
      <c r="CH75" s="190" t="str">
        <f t="shared" si="374"/>
        <v/>
      </c>
      <c r="CI75" s="190" t="str">
        <f t="shared" si="374"/>
        <v/>
      </c>
      <c r="CJ75" s="190" t="str">
        <f t="shared" si="374"/>
        <v/>
      </c>
      <c r="CK75" s="190" t="str">
        <f t="shared" si="374"/>
        <v/>
      </c>
      <c r="CL75" s="190" t="str">
        <f t="shared" si="374"/>
        <v/>
      </c>
      <c r="CM75" s="190" t="str">
        <f t="shared" si="374"/>
        <v/>
      </c>
      <c r="CN75" s="190" t="str">
        <f t="shared" si="374"/>
        <v/>
      </c>
      <c r="CO75" s="190" t="str">
        <f t="shared" si="374"/>
        <v/>
      </c>
      <c r="CP75" s="190" t="str">
        <f t="shared" si="374"/>
        <v/>
      </c>
      <c r="CQ75" s="190" t="str">
        <f t="shared" si="374"/>
        <v/>
      </c>
      <c r="CR75" s="190" t="str">
        <f t="shared" si="374"/>
        <v/>
      </c>
      <c r="CS75" s="190" t="str">
        <f t="shared" si="374"/>
        <v/>
      </c>
      <c r="CT75" s="190" t="str">
        <f t="shared" si="374"/>
        <v/>
      </c>
      <c r="CU75" s="190" t="str">
        <f t="shared" si="374"/>
        <v/>
      </c>
      <c r="CV75" s="190" t="str">
        <f t="shared" si="374"/>
        <v/>
      </c>
      <c r="CW75" s="190" t="str">
        <f t="shared" si="374"/>
        <v/>
      </c>
      <c r="CX75" s="190" t="str">
        <f t="shared" si="374"/>
        <v/>
      </c>
      <c r="CY75" s="190" t="str">
        <f t="shared" si="374"/>
        <v/>
      </c>
      <c r="CZ75" s="190" t="str">
        <f t="shared" ref="CZ75:EH75" si="375">IF(ISNONTEXT($AL75),CY75+$AL75,"")</f>
        <v/>
      </c>
      <c r="DA75" s="190" t="str">
        <f t="shared" si="375"/>
        <v/>
      </c>
      <c r="DB75" s="190" t="str">
        <f t="shared" si="375"/>
        <v/>
      </c>
      <c r="DC75" s="190" t="str">
        <f t="shared" si="375"/>
        <v/>
      </c>
      <c r="DD75" s="190" t="str">
        <f t="shared" si="375"/>
        <v/>
      </c>
      <c r="DE75" s="190" t="str">
        <f t="shared" si="375"/>
        <v/>
      </c>
      <c r="DF75" s="190" t="str">
        <f t="shared" si="375"/>
        <v/>
      </c>
      <c r="DG75" s="190" t="str">
        <f t="shared" si="375"/>
        <v/>
      </c>
      <c r="DH75" s="190" t="str">
        <f t="shared" si="375"/>
        <v/>
      </c>
      <c r="DI75" s="190" t="str">
        <f t="shared" si="375"/>
        <v/>
      </c>
      <c r="DJ75" s="190" t="str">
        <f t="shared" si="375"/>
        <v/>
      </c>
      <c r="DK75" s="190" t="str">
        <f t="shared" si="375"/>
        <v/>
      </c>
      <c r="DL75" s="190" t="str">
        <f t="shared" si="375"/>
        <v/>
      </c>
      <c r="DM75" s="190" t="str">
        <f t="shared" si="375"/>
        <v/>
      </c>
      <c r="DN75" s="190" t="str">
        <f t="shared" si="375"/>
        <v/>
      </c>
      <c r="DO75" s="190" t="str">
        <f t="shared" si="375"/>
        <v/>
      </c>
      <c r="DP75" s="190" t="str">
        <f t="shared" si="375"/>
        <v/>
      </c>
      <c r="DQ75" s="190" t="str">
        <f t="shared" si="375"/>
        <v/>
      </c>
      <c r="DR75" s="190" t="str">
        <f t="shared" si="375"/>
        <v/>
      </c>
      <c r="DS75" s="190" t="str">
        <f t="shared" si="375"/>
        <v/>
      </c>
      <c r="DT75" s="190" t="str">
        <f t="shared" si="375"/>
        <v/>
      </c>
      <c r="DU75" s="190" t="str">
        <f t="shared" si="375"/>
        <v/>
      </c>
      <c r="DV75" s="190" t="str">
        <f t="shared" si="375"/>
        <v/>
      </c>
      <c r="DW75" s="190" t="str">
        <f t="shared" si="375"/>
        <v/>
      </c>
      <c r="DX75" s="190" t="str">
        <f t="shared" si="375"/>
        <v/>
      </c>
      <c r="DY75" s="190" t="str">
        <f t="shared" si="375"/>
        <v/>
      </c>
      <c r="DZ75" s="190" t="str">
        <f t="shared" si="375"/>
        <v/>
      </c>
      <c r="EA75" s="190" t="str">
        <f t="shared" si="375"/>
        <v/>
      </c>
      <c r="EB75" s="190" t="str">
        <f t="shared" si="375"/>
        <v/>
      </c>
      <c r="EC75" s="190" t="str">
        <f t="shared" si="375"/>
        <v/>
      </c>
      <c r="ED75" s="190" t="str">
        <f t="shared" si="375"/>
        <v/>
      </c>
      <c r="EE75" s="190" t="str">
        <f t="shared" si="375"/>
        <v/>
      </c>
      <c r="EF75" s="190" t="str">
        <f t="shared" si="375"/>
        <v/>
      </c>
      <c r="EG75" s="190" t="str">
        <f t="shared" si="375"/>
        <v/>
      </c>
      <c r="EH75" s="190" t="str">
        <f t="shared" si="375"/>
        <v/>
      </c>
      <c r="EI75" s="206" t="str">
        <f t="shared" si="262"/>
        <v/>
      </c>
      <c r="EJ75" s="207" t="e">
        <f t="shared" si="263"/>
        <v>#N/A</v>
      </c>
      <c r="EK75" s="207" t="e">
        <f t="shared" si="264"/>
        <v>#N/A</v>
      </c>
      <c r="EL75" s="207" t="e">
        <f t="shared" si="265"/>
        <v>#N/A</v>
      </c>
      <c r="EM75" s="207" t="e">
        <f t="shared" si="266"/>
        <v>#N/A</v>
      </c>
      <c r="EN75" s="207" t="e">
        <f t="shared" si="267"/>
        <v>#N/A</v>
      </c>
      <c r="EO75" s="207" t="e">
        <f t="shared" si="268"/>
        <v>#N/A</v>
      </c>
      <c r="EP75" s="207" t="e">
        <f t="shared" si="269"/>
        <v>#N/A</v>
      </c>
      <c r="EQ75" s="207" t="e">
        <f t="shared" si="270"/>
        <v>#N/A</v>
      </c>
      <c r="ER75" s="207" t="e">
        <f t="shared" si="271"/>
        <v>#N/A</v>
      </c>
      <c r="ES75" s="207" t="e">
        <f t="shared" si="272"/>
        <v>#N/A</v>
      </c>
      <c r="ET75" s="207" t="e">
        <f t="shared" si="273"/>
        <v>#N/A</v>
      </c>
      <c r="EU75" s="207" t="e">
        <f t="shared" si="274"/>
        <v>#N/A</v>
      </c>
      <c r="EV75" s="207" t="e">
        <f t="shared" si="275"/>
        <v>#N/A</v>
      </c>
      <c r="EW75" s="207" t="e">
        <f t="shared" si="276"/>
        <v>#N/A</v>
      </c>
      <c r="EX75" s="207" t="e">
        <f t="shared" si="277"/>
        <v>#N/A</v>
      </c>
      <c r="EY75" s="207" t="e">
        <f t="shared" si="278"/>
        <v>#N/A</v>
      </c>
      <c r="EZ75" s="207" t="e">
        <f t="shared" si="279"/>
        <v>#N/A</v>
      </c>
      <c r="FA75" s="207" t="e">
        <f t="shared" si="280"/>
        <v>#N/A</v>
      </c>
      <c r="FB75" s="207" t="e">
        <f t="shared" si="281"/>
        <v>#N/A</v>
      </c>
      <c r="FC75" s="207" t="e">
        <f t="shared" si="282"/>
        <v>#N/A</v>
      </c>
      <c r="FD75" s="207" t="e">
        <f t="shared" si="283"/>
        <v>#N/A</v>
      </c>
      <c r="FE75" s="207" t="e">
        <f t="shared" si="284"/>
        <v>#N/A</v>
      </c>
      <c r="FF75" s="207" t="e">
        <f t="shared" si="285"/>
        <v>#N/A</v>
      </c>
      <c r="FG75" s="207" t="e">
        <f t="shared" si="286"/>
        <v>#N/A</v>
      </c>
      <c r="FH75" s="207" t="e">
        <f t="shared" si="287"/>
        <v>#N/A</v>
      </c>
      <c r="FI75" s="207" t="e">
        <f t="shared" si="288"/>
        <v>#N/A</v>
      </c>
      <c r="FJ75" s="207" t="e">
        <f t="shared" si="289"/>
        <v>#N/A</v>
      </c>
      <c r="FK75" s="207" t="e">
        <f t="shared" si="290"/>
        <v>#N/A</v>
      </c>
      <c r="FL75" s="207" t="e">
        <f t="shared" si="291"/>
        <v>#N/A</v>
      </c>
      <c r="FM75" s="207" t="e">
        <f t="shared" si="292"/>
        <v>#N/A</v>
      </c>
      <c r="FN75" s="207" t="e">
        <f t="shared" si="293"/>
        <v>#N/A</v>
      </c>
      <c r="FO75" s="207" t="e">
        <f t="shared" si="294"/>
        <v>#N/A</v>
      </c>
      <c r="FP75" s="207" t="e">
        <f t="shared" si="295"/>
        <v>#N/A</v>
      </c>
      <c r="FQ75" s="207" t="e">
        <f t="shared" si="296"/>
        <v>#N/A</v>
      </c>
      <c r="FR75" s="207" t="e">
        <f t="shared" si="297"/>
        <v>#N/A</v>
      </c>
      <c r="FS75" s="207" t="e">
        <f t="shared" si="298"/>
        <v>#N/A</v>
      </c>
      <c r="FT75" s="207" t="e">
        <f t="shared" si="299"/>
        <v>#N/A</v>
      </c>
      <c r="FU75" s="207" t="e">
        <f t="shared" si="300"/>
        <v>#N/A</v>
      </c>
      <c r="FV75" s="207" t="e">
        <f t="shared" si="301"/>
        <v>#N/A</v>
      </c>
      <c r="FW75" s="207" t="e">
        <f t="shared" si="302"/>
        <v>#N/A</v>
      </c>
      <c r="FX75" s="207" t="e">
        <f t="shared" si="303"/>
        <v>#N/A</v>
      </c>
      <c r="FY75" s="207" t="e">
        <f t="shared" si="304"/>
        <v>#N/A</v>
      </c>
      <c r="FZ75" s="207" t="e">
        <f t="shared" si="305"/>
        <v>#N/A</v>
      </c>
      <c r="GA75" s="207" t="e">
        <f t="shared" si="306"/>
        <v>#N/A</v>
      </c>
      <c r="GB75" s="207" t="e">
        <f t="shared" si="307"/>
        <v>#N/A</v>
      </c>
      <c r="GC75" s="207" t="e">
        <f t="shared" si="308"/>
        <v>#N/A</v>
      </c>
      <c r="GD75" s="207" t="e">
        <f t="shared" si="309"/>
        <v>#N/A</v>
      </c>
      <c r="GE75" s="207" t="e">
        <f t="shared" si="310"/>
        <v>#N/A</v>
      </c>
      <c r="GF75" s="207" t="e">
        <f t="shared" si="311"/>
        <v>#N/A</v>
      </c>
      <c r="GG75" s="207" t="e">
        <f t="shared" si="312"/>
        <v>#N/A</v>
      </c>
      <c r="GH75" s="207" t="e">
        <f t="shared" si="313"/>
        <v>#N/A</v>
      </c>
      <c r="GI75" s="207" t="e">
        <f t="shared" si="314"/>
        <v>#N/A</v>
      </c>
      <c r="GJ75" s="207" t="e">
        <f t="shared" si="315"/>
        <v>#N/A</v>
      </c>
      <c r="GK75" s="207" t="e">
        <f t="shared" si="316"/>
        <v>#N/A</v>
      </c>
      <c r="GL75" s="207" t="e">
        <f t="shared" si="317"/>
        <v>#N/A</v>
      </c>
      <c r="GM75" s="207" t="e">
        <f t="shared" si="318"/>
        <v>#N/A</v>
      </c>
      <c r="GN75" s="207" t="e">
        <f t="shared" si="319"/>
        <v>#N/A</v>
      </c>
      <c r="GO75" s="207" t="e">
        <f t="shared" si="320"/>
        <v>#N/A</v>
      </c>
      <c r="GP75" s="207" t="e">
        <f t="shared" si="321"/>
        <v>#N/A</v>
      </c>
      <c r="GQ75" s="207" t="e">
        <f t="shared" si="322"/>
        <v>#N/A</v>
      </c>
      <c r="GR75" s="207" t="e">
        <f t="shared" si="323"/>
        <v>#N/A</v>
      </c>
      <c r="GS75" s="207" t="e">
        <f t="shared" si="324"/>
        <v>#N/A</v>
      </c>
      <c r="GT75" s="207" t="e">
        <f t="shared" si="325"/>
        <v>#N/A</v>
      </c>
      <c r="GU75" s="207" t="e">
        <f t="shared" si="326"/>
        <v>#N/A</v>
      </c>
      <c r="GV75" s="207" t="e">
        <f t="shared" si="327"/>
        <v>#N/A</v>
      </c>
      <c r="GW75" s="207" t="e">
        <f t="shared" si="328"/>
        <v>#N/A</v>
      </c>
      <c r="GX75" s="207" t="e">
        <f t="shared" si="329"/>
        <v>#N/A</v>
      </c>
      <c r="GY75" s="207" t="e">
        <f t="shared" si="330"/>
        <v>#N/A</v>
      </c>
      <c r="GZ75" s="207" t="e">
        <f t="shared" si="331"/>
        <v>#N/A</v>
      </c>
      <c r="HA75" s="207" t="e">
        <f t="shared" si="332"/>
        <v>#N/A</v>
      </c>
      <c r="HB75" s="207" t="e">
        <f t="shared" si="333"/>
        <v>#N/A</v>
      </c>
      <c r="HC75" s="207" t="e">
        <f t="shared" si="334"/>
        <v>#N/A</v>
      </c>
      <c r="HD75" s="207" t="e">
        <f t="shared" si="335"/>
        <v>#N/A</v>
      </c>
      <c r="HE75" s="207" t="e">
        <f t="shared" si="336"/>
        <v>#N/A</v>
      </c>
      <c r="HF75" s="207" t="e">
        <f t="shared" si="337"/>
        <v>#N/A</v>
      </c>
      <c r="HG75" s="207" t="e">
        <f t="shared" si="338"/>
        <v>#N/A</v>
      </c>
      <c r="HH75" s="207" t="e">
        <f t="shared" si="339"/>
        <v>#N/A</v>
      </c>
      <c r="HI75" s="207" t="e">
        <f t="shared" si="340"/>
        <v>#N/A</v>
      </c>
      <c r="HJ75" s="207" t="e">
        <f t="shared" si="341"/>
        <v>#N/A</v>
      </c>
      <c r="HK75" s="207" t="e">
        <f t="shared" si="342"/>
        <v>#N/A</v>
      </c>
      <c r="HL75" s="207" t="e">
        <f t="shared" si="343"/>
        <v>#N/A</v>
      </c>
      <c r="HM75" s="207" t="e">
        <f t="shared" si="344"/>
        <v>#N/A</v>
      </c>
      <c r="HN75" s="207" t="e">
        <f t="shared" si="345"/>
        <v>#N/A</v>
      </c>
      <c r="HO75" s="207" t="e">
        <f t="shared" si="346"/>
        <v>#N/A</v>
      </c>
      <c r="HP75" s="207" t="e">
        <f t="shared" si="347"/>
        <v>#N/A</v>
      </c>
      <c r="HQ75" s="207" t="e">
        <f t="shared" si="348"/>
        <v>#N/A</v>
      </c>
      <c r="HR75" s="207" t="e">
        <f t="shared" si="349"/>
        <v>#N/A</v>
      </c>
      <c r="HS75" s="207" t="e">
        <f t="shared" si="350"/>
        <v>#N/A</v>
      </c>
      <c r="HT75" s="207" t="e">
        <f t="shared" si="351"/>
        <v>#N/A</v>
      </c>
      <c r="HU75" s="207" t="e">
        <f t="shared" si="352"/>
        <v>#N/A</v>
      </c>
      <c r="HV75" s="207" t="e">
        <f t="shared" si="353"/>
        <v>#N/A</v>
      </c>
      <c r="HW75" s="207" t="e">
        <f t="shared" si="354"/>
        <v>#N/A</v>
      </c>
      <c r="HX75" s="207" t="e">
        <f t="shared" si="355"/>
        <v>#N/A</v>
      </c>
      <c r="HY75" s="207" t="e">
        <f t="shared" si="356"/>
        <v>#N/A</v>
      </c>
      <c r="HZ75" s="207" t="e">
        <f t="shared" si="357"/>
        <v>#N/A</v>
      </c>
      <c r="IA75" s="207" t="e">
        <f t="shared" si="358"/>
        <v>#N/A</v>
      </c>
      <c r="IB75" s="207" t="e">
        <f t="shared" si="359"/>
        <v>#N/A</v>
      </c>
      <c r="IC75" s="207" t="e">
        <f t="shared" si="360"/>
        <v>#N/A</v>
      </c>
      <c r="ID75" s="207" t="e">
        <f t="shared" si="361"/>
        <v>#N/A</v>
      </c>
      <c r="IE75" s="207" t="e">
        <f t="shared" si="362"/>
        <v>#N/A</v>
      </c>
      <c r="IF75" s="207" t="e">
        <f t="shared" si="363"/>
        <v>#N/A</v>
      </c>
    </row>
    <row r="76" spans="1:240" hidden="1" x14ac:dyDescent="0.25">
      <c r="A76" s="22">
        <v>73</v>
      </c>
      <c r="B76" s="144"/>
      <c r="C76" s="135"/>
      <c r="D76" s="110" t="str">
        <f t="shared" si="253"/>
        <v/>
      </c>
      <c r="E76" s="124"/>
      <c r="F76" s="110" t="str">
        <f t="shared" si="254"/>
        <v/>
      </c>
      <c r="G76" s="135"/>
      <c r="H76" s="145"/>
      <c r="I76" s="119" t="str">
        <f t="shared" si="255"/>
        <v/>
      </c>
      <c r="J76" s="23" t="str">
        <f t="shared" si="256"/>
        <v/>
      </c>
      <c r="K76" s="24" t="str">
        <f t="shared" si="257"/>
        <v/>
      </c>
      <c r="L76" s="25" t="str">
        <f>IF(J76="","",IF(OR($J76&lt;Skew!$B$1,$J76=Skew!$B$1),IF($J76&gt;Skew!$C$1,Skew!$A$1,IF($J76&gt;Skew!$C$2,Skew!$A$2,IF($J76&gt;Skew!$C$3,Skew!$A$3,IF($J76&gt;Skew!$C$4,Skew!$A$4,IF($J76&gt;Skew!$C$5,Skew!$A$5,IF($J76&gt;Skew!$C$6,Skew!$A$6,IF($J76&gt;Skew!$C$7,Skew!$A$7,IF($J76&gt;Skew!$C$8,Skew!$A$8,IF($J76&gt;Skew!$C$9,Skew!$A$9,IF($J76&gt;Skew!$C$10,Skew!$A$10,IF($J76&gt;Skew!$C$11,Skew!$A$11,IF($J76&gt;Skew!$C$12,Skew!$A$12,IF($J76&gt;Skew!$C$13,Skew!$A$13,IF($J76&gt;Skew!$C$14,Skew!$A$14,Skew!$A$15)
)))))))))))))))</f>
        <v/>
      </c>
      <c r="M76" s="24" t="str">
        <f>IF(J76="","",MATCH(L76,Skew!$A$1:$A$15,0))</f>
        <v/>
      </c>
      <c r="N76" s="24" t="str">
        <f t="shared" si="245"/>
        <v/>
      </c>
      <c r="O76" s="26"/>
      <c r="P76" s="24" t="str">
        <f>IF(OR(J76="",O76=""),"",MATCH(O76,Confidence!$A$1:$A$10,0))</f>
        <v/>
      </c>
      <c r="Q76" s="27" t="str">
        <f t="shared" si="246"/>
        <v/>
      </c>
      <c r="R76" s="27" t="str">
        <f t="shared" si="247"/>
        <v/>
      </c>
      <c r="S76" s="24"/>
      <c r="T76" s="111" t="str">
        <f t="shared" si="248"/>
        <v/>
      </c>
      <c r="U76" s="111" t="str">
        <f t="shared" si="249"/>
        <v/>
      </c>
      <c r="V76" s="39" t="str">
        <f t="shared" si="250"/>
        <v/>
      </c>
      <c r="W76" s="124"/>
      <c r="X76" s="218" t="str">
        <f>IF(AND(D76&gt;0,E76&gt;0,F76&gt;0,Q76&gt;0,R76&gt;0,W76&gt;0,NOT(O76="")),ABS(VLOOKUP($W$1,VLookups!$A$28:$B$29,2,FALSE)-_xlfn.BETA.DIST(W76,IF(K76="L",R76,Q76),IF(K76="L",Q76,R76),TRUE,D76,F76)),"")</f>
        <v/>
      </c>
      <c r="Y76" s="121" t="str">
        <f>IF(OR($Q76="",$R76=""),"",_xlfn.BETA.INV(ABS(VLOOKUP($W$1,VLookups!$A$28:$B$29,2,FALSE)-Y$3),IF($K76="L",$R76,$Q76),IF($K76="L",$Q76,$R76),$D76,$F76))</f>
        <v/>
      </c>
      <c r="Z76" s="122" t="str">
        <f>IF(OR($Q76="",$R76=""),"",_xlfn.BETA.INV(ABS(VLOOKUP($W$1,VLookups!$A$28:$B$29,2,FALSE)-Z$3),IF($K76="L",$R76,$Q76),IF($K76="L",$Q76,$R76),$D76,$F76))</f>
        <v/>
      </c>
      <c r="AA76" s="121" t="str">
        <f>IF(OR($Q76="",$R76=""),"",_xlfn.BETA.INV(ABS(VLOOKUP($W$1,VLookups!$A$28:$B$29,2,FALSE)-AA$3),IF($K76="L",$R76,$Q76),IF($K76="L",$Q76,$R76),$D76,$F76))</f>
        <v/>
      </c>
      <c r="AB76" s="122" t="str">
        <f>IF(OR($Q76="",$R76=""),"",_xlfn.BETA.INV(ABS(VLOOKUP($W$1,VLookups!$A$28:$B$29,2,FALSE)-AB$3),IF($K76="L",$R76,$Q76),IF($K76="L",$Q76,$R76),$D76,$F76))</f>
        <v/>
      </c>
      <c r="AC76" s="121" t="str">
        <f>IF(OR($Q76="",$R76=""),"",_xlfn.BETA.INV(ABS(VLOOKUP($W$1,VLookups!$A$28:$B$29,2,FALSE)-AC$3),IF($K76="L",$R76,$Q76),IF($K76="L",$Q76,$R76),$D76,$F76))</f>
        <v/>
      </c>
      <c r="AD76" s="122" t="str">
        <f>IF(OR($Q76="",$R76=""),"",_xlfn.BETA.INV(ABS(VLOOKUP($W$1,VLookups!$A$28:$B$29,2,FALSE)-AD$3),IF($K76="L",$R76,$Q76),IF($K76="L",$Q76,$R76),$D76,$F76))</f>
        <v/>
      </c>
      <c r="AE76" s="121" t="str">
        <f>IF(OR($Q76="",$R76=""),"",_xlfn.BETA.INV(ABS(VLOOKUP($W$1,VLookups!$A$28:$B$29,2,FALSE)-AE$3),IF($K76="L",$R76,$Q76),IF($K76="L",$Q76,$R76),$D76,$F76))</f>
        <v/>
      </c>
      <c r="AF76" s="122" t="str">
        <f>IF(OR($Q76="",$R76=""),"",_xlfn.BETA.INV(ABS(VLOOKUP($W$1,VLookups!$A$28:$B$29,2,FALSE)-AF$3),IF($K76="L",$R76,$Q76),IF($K76="L",$Q76,$R76),$D76,$F76))</f>
        <v/>
      </c>
      <c r="AG76" s="121" t="str">
        <f>IF(OR($Q76="",$R76=""),"",_xlfn.BETA.INV(ABS(VLOOKUP($W$1,VLookups!$A$28:$B$29,2,FALSE)-AG$3),IF($K76="L",$R76,$Q76),IF($K76="L",$Q76,$R76),$D76,$F76))</f>
        <v/>
      </c>
      <c r="AH76" s="122" t="str">
        <f>IF(OR($Q76="",$R76=""),"",_xlfn.BETA.INV(ABS(VLOOKUP($W$1,VLookups!$A$28:$B$29,2,FALSE)-AH$3),IF($K76="L",$R76,$Q76),IF($K76="L",$Q76,$R76),$D76,$F76))</f>
        <v/>
      </c>
      <c r="AI76" s="121" t="str">
        <f>IF(OR($Q76="",$R76=""),"",_xlfn.BETA.INV(ABS(VLOOKUP($W$1,VLookups!$A$28:$B$29,2,FALSE)-AI$3),IF($K76="L",$R76,$Q76),IF($K76="L",$Q76,$R76),$D76,$F76))</f>
        <v/>
      </c>
      <c r="AJ76" s="122" t="str">
        <f>IF(OR($Q76="",$R76=""),"",_xlfn.BETA.INV(ABS(VLOOKUP($W$1,VLookups!$A$28:$B$29,2,FALSE)-AJ$3),IF($K76="L",$R76,$Q76),IF($K76="L",$Q76,$R76),$D76,$F76))</f>
        <v/>
      </c>
      <c r="AK76" s="17"/>
      <c r="AL76" s="208" t="str">
        <f t="shared" si="258"/>
        <v/>
      </c>
      <c r="AM76" s="206" t="str">
        <f t="shared" si="259"/>
        <v/>
      </c>
      <c r="AN76" s="190" t="str">
        <f t="shared" ref="AN76:CY76" si="376">IF(ISNONTEXT($AL76),AM76+$AL76,"")</f>
        <v/>
      </c>
      <c r="AO76" s="190" t="str">
        <f t="shared" si="376"/>
        <v/>
      </c>
      <c r="AP76" s="190" t="str">
        <f t="shared" si="376"/>
        <v/>
      </c>
      <c r="AQ76" s="190" t="str">
        <f t="shared" si="376"/>
        <v/>
      </c>
      <c r="AR76" s="190" t="str">
        <f t="shared" si="376"/>
        <v/>
      </c>
      <c r="AS76" s="190" t="str">
        <f t="shared" si="376"/>
        <v/>
      </c>
      <c r="AT76" s="190" t="str">
        <f t="shared" si="376"/>
        <v/>
      </c>
      <c r="AU76" s="190" t="str">
        <f t="shared" si="376"/>
        <v/>
      </c>
      <c r="AV76" s="190" t="str">
        <f t="shared" si="376"/>
        <v/>
      </c>
      <c r="AW76" s="190" t="str">
        <f t="shared" si="376"/>
        <v/>
      </c>
      <c r="AX76" s="190" t="str">
        <f t="shared" si="376"/>
        <v/>
      </c>
      <c r="AY76" s="190" t="str">
        <f t="shared" si="376"/>
        <v/>
      </c>
      <c r="AZ76" s="190" t="str">
        <f t="shared" si="376"/>
        <v/>
      </c>
      <c r="BA76" s="190" t="str">
        <f t="shared" si="376"/>
        <v/>
      </c>
      <c r="BB76" s="190" t="str">
        <f t="shared" si="376"/>
        <v/>
      </c>
      <c r="BC76" s="190" t="str">
        <f t="shared" si="376"/>
        <v/>
      </c>
      <c r="BD76" s="190" t="str">
        <f t="shared" si="376"/>
        <v/>
      </c>
      <c r="BE76" s="190" t="str">
        <f t="shared" si="376"/>
        <v/>
      </c>
      <c r="BF76" s="190" t="str">
        <f t="shared" si="376"/>
        <v/>
      </c>
      <c r="BG76" s="190" t="str">
        <f t="shared" si="376"/>
        <v/>
      </c>
      <c r="BH76" s="190" t="str">
        <f t="shared" si="376"/>
        <v/>
      </c>
      <c r="BI76" s="190" t="str">
        <f t="shared" si="376"/>
        <v/>
      </c>
      <c r="BJ76" s="190" t="str">
        <f t="shared" si="376"/>
        <v/>
      </c>
      <c r="BK76" s="190" t="str">
        <f t="shared" si="376"/>
        <v/>
      </c>
      <c r="BL76" s="190" t="str">
        <f t="shared" si="376"/>
        <v/>
      </c>
      <c r="BM76" s="190" t="str">
        <f t="shared" si="376"/>
        <v/>
      </c>
      <c r="BN76" s="190" t="str">
        <f t="shared" si="376"/>
        <v/>
      </c>
      <c r="BO76" s="190" t="str">
        <f t="shared" si="376"/>
        <v/>
      </c>
      <c r="BP76" s="190" t="str">
        <f t="shared" si="376"/>
        <v/>
      </c>
      <c r="BQ76" s="190" t="str">
        <f t="shared" si="376"/>
        <v/>
      </c>
      <c r="BR76" s="190" t="str">
        <f t="shared" si="376"/>
        <v/>
      </c>
      <c r="BS76" s="190" t="str">
        <f t="shared" si="376"/>
        <v/>
      </c>
      <c r="BT76" s="190" t="str">
        <f t="shared" si="376"/>
        <v/>
      </c>
      <c r="BU76" s="190" t="str">
        <f t="shared" si="376"/>
        <v/>
      </c>
      <c r="BV76" s="190" t="str">
        <f t="shared" si="376"/>
        <v/>
      </c>
      <c r="BW76" s="190" t="str">
        <f t="shared" si="376"/>
        <v/>
      </c>
      <c r="BX76" s="190" t="str">
        <f t="shared" si="376"/>
        <v/>
      </c>
      <c r="BY76" s="190" t="str">
        <f t="shared" si="376"/>
        <v/>
      </c>
      <c r="BZ76" s="190" t="str">
        <f t="shared" si="376"/>
        <v/>
      </c>
      <c r="CA76" s="190" t="str">
        <f t="shared" si="376"/>
        <v/>
      </c>
      <c r="CB76" s="190" t="str">
        <f t="shared" si="376"/>
        <v/>
      </c>
      <c r="CC76" s="190" t="str">
        <f t="shared" si="376"/>
        <v/>
      </c>
      <c r="CD76" s="190" t="str">
        <f t="shared" si="376"/>
        <v/>
      </c>
      <c r="CE76" s="190" t="str">
        <f t="shared" si="376"/>
        <v/>
      </c>
      <c r="CF76" s="190" t="str">
        <f t="shared" si="376"/>
        <v/>
      </c>
      <c r="CG76" s="190" t="str">
        <f t="shared" si="376"/>
        <v/>
      </c>
      <c r="CH76" s="190" t="str">
        <f t="shared" si="376"/>
        <v/>
      </c>
      <c r="CI76" s="190" t="str">
        <f t="shared" si="376"/>
        <v/>
      </c>
      <c r="CJ76" s="190" t="str">
        <f t="shared" si="376"/>
        <v/>
      </c>
      <c r="CK76" s="190" t="str">
        <f t="shared" si="376"/>
        <v/>
      </c>
      <c r="CL76" s="190" t="str">
        <f t="shared" si="376"/>
        <v/>
      </c>
      <c r="CM76" s="190" t="str">
        <f t="shared" si="376"/>
        <v/>
      </c>
      <c r="CN76" s="190" t="str">
        <f t="shared" si="376"/>
        <v/>
      </c>
      <c r="CO76" s="190" t="str">
        <f t="shared" si="376"/>
        <v/>
      </c>
      <c r="CP76" s="190" t="str">
        <f t="shared" si="376"/>
        <v/>
      </c>
      <c r="CQ76" s="190" t="str">
        <f t="shared" si="376"/>
        <v/>
      </c>
      <c r="CR76" s="190" t="str">
        <f t="shared" si="376"/>
        <v/>
      </c>
      <c r="CS76" s="190" t="str">
        <f t="shared" si="376"/>
        <v/>
      </c>
      <c r="CT76" s="190" t="str">
        <f t="shared" si="376"/>
        <v/>
      </c>
      <c r="CU76" s="190" t="str">
        <f t="shared" si="376"/>
        <v/>
      </c>
      <c r="CV76" s="190" t="str">
        <f t="shared" si="376"/>
        <v/>
      </c>
      <c r="CW76" s="190" t="str">
        <f t="shared" si="376"/>
        <v/>
      </c>
      <c r="CX76" s="190" t="str">
        <f t="shared" si="376"/>
        <v/>
      </c>
      <c r="CY76" s="190" t="str">
        <f t="shared" si="376"/>
        <v/>
      </c>
      <c r="CZ76" s="190" t="str">
        <f t="shared" ref="CZ76:EH76" si="377">IF(ISNONTEXT($AL76),CY76+$AL76,"")</f>
        <v/>
      </c>
      <c r="DA76" s="190" t="str">
        <f t="shared" si="377"/>
        <v/>
      </c>
      <c r="DB76" s="190" t="str">
        <f t="shared" si="377"/>
        <v/>
      </c>
      <c r="DC76" s="190" t="str">
        <f t="shared" si="377"/>
        <v/>
      </c>
      <c r="DD76" s="190" t="str">
        <f t="shared" si="377"/>
        <v/>
      </c>
      <c r="DE76" s="190" t="str">
        <f t="shared" si="377"/>
        <v/>
      </c>
      <c r="DF76" s="190" t="str">
        <f t="shared" si="377"/>
        <v/>
      </c>
      <c r="DG76" s="190" t="str">
        <f t="shared" si="377"/>
        <v/>
      </c>
      <c r="DH76" s="190" t="str">
        <f t="shared" si="377"/>
        <v/>
      </c>
      <c r="DI76" s="190" t="str">
        <f t="shared" si="377"/>
        <v/>
      </c>
      <c r="DJ76" s="190" t="str">
        <f t="shared" si="377"/>
        <v/>
      </c>
      <c r="DK76" s="190" t="str">
        <f t="shared" si="377"/>
        <v/>
      </c>
      <c r="DL76" s="190" t="str">
        <f t="shared" si="377"/>
        <v/>
      </c>
      <c r="DM76" s="190" t="str">
        <f t="shared" si="377"/>
        <v/>
      </c>
      <c r="DN76" s="190" t="str">
        <f t="shared" si="377"/>
        <v/>
      </c>
      <c r="DO76" s="190" t="str">
        <f t="shared" si="377"/>
        <v/>
      </c>
      <c r="DP76" s="190" t="str">
        <f t="shared" si="377"/>
        <v/>
      </c>
      <c r="DQ76" s="190" t="str">
        <f t="shared" si="377"/>
        <v/>
      </c>
      <c r="DR76" s="190" t="str">
        <f t="shared" si="377"/>
        <v/>
      </c>
      <c r="DS76" s="190" t="str">
        <f t="shared" si="377"/>
        <v/>
      </c>
      <c r="DT76" s="190" t="str">
        <f t="shared" si="377"/>
        <v/>
      </c>
      <c r="DU76" s="190" t="str">
        <f t="shared" si="377"/>
        <v/>
      </c>
      <c r="DV76" s="190" t="str">
        <f t="shared" si="377"/>
        <v/>
      </c>
      <c r="DW76" s="190" t="str">
        <f t="shared" si="377"/>
        <v/>
      </c>
      <c r="DX76" s="190" t="str">
        <f t="shared" si="377"/>
        <v/>
      </c>
      <c r="DY76" s="190" t="str">
        <f t="shared" si="377"/>
        <v/>
      </c>
      <c r="DZ76" s="190" t="str">
        <f t="shared" si="377"/>
        <v/>
      </c>
      <c r="EA76" s="190" t="str">
        <f t="shared" si="377"/>
        <v/>
      </c>
      <c r="EB76" s="190" t="str">
        <f t="shared" si="377"/>
        <v/>
      </c>
      <c r="EC76" s="190" t="str">
        <f t="shared" si="377"/>
        <v/>
      </c>
      <c r="ED76" s="190" t="str">
        <f t="shared" si="377"/>
        <v/>
      </c>
      <c r="EE76" s="190" t="str">
        <f t="shared" si="377"/>
        <v/>
      </c>
      <c r="EF76" s="190" t="str">
        <f t="shared" si="377"/>
        <v/>
      </c>
      <c r="EG76" s="190" t="str">
        <f t="shared" si="377"/>
        <v/>
      </c>
      <c r="EH76" s="190" t="str">
        <f t="shared" si="377"/>
        <v/>
      </c>
      <c r="EI76" s="206" t="str">
        <f t="shared" si="262"/>
        <v/>
      </c>
      <c r="EJ76" s="207" t="e">
        <f t="shared" si="263"/>
        <v>#N/A</v>
      </c>
      <c r="EK76" s="207" t="e">
        <f t="shared" si="264"/>
        <v>#N/A</v>
      </c>
      <c r="EL76" s="207" t="e">
        <f t="shared" si="265"/>
        <v>#N/A</v>
      </c>
      <c r="EM76" s="207" t="e">
        <f t="shared" si="266"/>
        <v>#N/A</v>
      </c>
      <c r="EN76" s="207" t="e">
        <f t="shared" si="267"/>
        <v>#N/A</v>
      </c>
      <c r="EO76" s="207" t="e">
        <f t="shared" si="268"/>
        <v>#N/A</v>
      </c>
      <c r="EP76" s="207" t="e">
        <f t="shared" si="269"/>
        <v>#N/A</v>
      </c>
      <c r="EQ76" s="207" t="e">
        <f t="shared" si="270"/>
        <v>#N/A</v>
      </c>
      <c r="ER76" s="207" t="e">
        <f t="shared" si="271"/>
        <v>#N/A</v>
      </c>
      <c r="ES76" s="207" t="e">
        <f t="shared" si="272"/>
        <v>#N/A</v>
      </c>
      <c r="ET76" s="207" t="e">
        <f t="shared" si="273"/>
        <v>#N/A</v>
      </c>
      <c r="EU76" s="207" t="e">
        <f t="shared" si="274"/>
        <v>#N/A</v>
      </c>
      <c r="EV76" s="207" t="e">
        <f t="shared" si="275"/>
        <v>#N/A</v>
      </c>
      <c r="EW76" s="207" t="e">
        <f t="shared" si="276"/>
        <v>#N/A</v>
      </c>
      <c r="EX76" s="207" t="e">
        <f t="shared" si="277"/>
        <v>#N/A</v>
      </c>
      <c r="EY76" s="207" t="e">
        <f t="shared" si="278"/>
        <v>#N/A</v>
      </c>
      <c r="EZ76" s="207" t="e">
        <f t="shared" si="279"/>
        <v>#N/A</v>
      </c>
      <c r="FA76" s="207" t="e">
        <f t="shared" si="280"/>
        <v>#N/A</v>
      </c>
      <c r="FB76" s="207" t="e">
        <f t="shared" si="281"/>
        <v>#N/A</v>
      </c>
      <c r="FC76" s="207" t="e">
        <f t="shared" si="282"/>
        <v>#N/A</v>
      </c>
      <c r="FD76" s="207" t="e">
        <f t="shared" si="283"/>
        <v>#N/A</v>
      </c>
      <c r="FE76" s="207" t="e">
        <f t="shared" si="284"/>
        <v>#N/A</v>
      </c>
      <c r="FF76" s="207" t="e">
        <f t="shared" si="285"/>
        <v>#N/A</v>
      </c>
      <c r="FG76" s="207" t="e">
        <f t="shared" si="286"/>
        <v>#N/A</v>
      </c>
      <c r="FH76" s="207" t="e">
        <f t="shared" si="287"/>
        <v>#N/A</v>
      </c>
      <c r="FI76" s="207" t="e">
        <f t="shared" si="288"/>
        <v>#N/A</v>
      </c>
      <c r="FJ76" s="207" t="e">
        <f t="shared" si="289"/>
        <v>#N/A</v>
      </c>
      <c r="FK76" s="207" t="e">
        <f t="shared" si="290"/>
        <v>#N/A</v>
      </c>
      <c r="FL76" s="207" t="e">
        <f t="shared" si="291"/>
        <v>#N/A</v>
      </c>
      <c r="FM76" s="207" t="e">
        <f t="shared" si="292"/>
        <v>#N/A</v>
      </c>
      <c r="FN76" s="207" t="e">
        <f t="shared" si="293"/>
        <v>#N/A</v>
      </c>
      <c r="FO76" s="207" t="e">
        <f t="shared" si="294"/>
        <v>#N/A</v>
      </c>
      <c r="FP76" s="207" t="e">
        <f t="shared" si="295"/>
        <v>#N/A</v>
      </c>
      <c r="FQ76" s="207" t="e">
        <f t="shared" si="296"/>
        <v>#N/A</v>
      </c>
      <c r="FR76" s="207" t="e">
        <f t="shared" si="297"/>
        <v>#N/A</v>
      </c>
      <c r="FS76" s="207" t="e">
        <f t="shared" si="298"/>
        <v>#N/A</v>
      </c>
      <c r="FT76" s="207" t="e">
        <f t="shared" si="299"/>
        <v>#N/A</v>
      </c>
      <c r="FU76" s="207" t="e">
        <f t="shared" si="300"/>
        <v>#N/A</v>
      </c>
      <c r="FV76" s="207" t="e">
        <f t="shared" si="301"/>
        <v>#N/A</v>
      </c>
      <c r="FW76" s="207" t="e">
        <f t="shared" si="302"/>
        <v>#N/A</v>
      </c>
      <c r="FX76" s="207" t="e">
        <f t="shared" si="303"/>
        <v>#N/A</v>
      </c>
      <c r="FY76" s="207" t="e">
        <f t="shared" si="304"/>
        <v>#N/A</v>
      </c>
      <c r="FZ76" s="207" t="e">
        <f t="shared" si="305"/>
        <v>#N/A</v>
      </c>
      <c r="GA76" s="207" t="e">
        <f t="shared" si="306"/>
        <v>#N/A</v>
      </c>
      <c r="GB76" s="207" t="e">
        <f t="shared" si="307"/>
        <v>#N/A</v>
      </c>
      <c r="GC76" s="207" t="e">
        <f t="shared" si="308"/>
        <v>#N/A</v>
      </c>
      <c r="GD76" s="207" t="e">
        <f t="shared" si="309"/>
        <v>#N/A</v>
      </c>
      <c r="GE76" s="207" t="e">
        <f t="shared" si="310"/>
        <v>#N/A</v>
      </c>
      <c r="GF76" s="207" t="e">
        <f t="shared" si="311"/>
        <v>#N/A</v>
      </c>
      <c r="GG76" s="207" t="e">
        <f t="shared" si="312"/>
        <v>#N/A</v>
      </c>
      <c r="GH76" s="207" t="e">
        <f t="shared" si="313"/>
        <v>#N/A</v>
      </c>
      <c r="GI76" s="207" t="e">
        <f t="shared" si="314"/>
        <v>#N/A</v>
      </c>
      <c r="GJ76" s="207" t="e">
        <f t="shared" si="315"/>
        <v>#N/A</v>
      </c>
      <c r="GK76" s="207" t="e">
        <f t="shared" si="316"/>
        <v>#N/A</v>
      </c>
      <c r="GL76" s="207" t="e">
        <f t="shared" si="317"/>
        <v>#N/A</v>
      </c>
      <c r="GM76" s="207" t="e">
        <f t="shared" si="318"/>
        <v>#N/A</v>
      </c>
      <c r="GN76" s="207" t="e">
        <f t="shared" si="319"/>
        <v>#N/A</v>
      </c>
      <c r="GO76" s="207" t="e">
        <f t="shared" si="320"/>
        <v>#N/A</v>
      </c>
      <c r="GP76" s="207" t="e">
        <f t="shared" si="321"/>
        <v>#N/A</v>
      </c>
      <c r="GQ76" s="207" t="e">
        <f t="shared" si="322"/>
        <v>#N/A</v>
      </c>
      <c r="GR76" s="207" t="e">
        <f t="shared" si="323"/>
        <v>#N/A</v>
      </c>
      <c r="GS76" s="207" t="e">
        <f t="shared" si="324"/>
        <v>#N/A</v>
      </c>
      <c r="GT76" s="207" t="e">
        <f t="shared" si="325"/>
        <v>#N/A</v>
      </c>
      <c r="GU76" s="207" t="e">
        <f t="shared" si="326"/>
        <v>#N/A</v>
      </c>
      <c r="GV76" s="207" t="e">
        <f t="shared" si="327"/>
        <v>#N/A</v>
      </c>
      <c r="GW76" s="207" t="e">
        <f t="shared" si="328"/>
        <v>#N/A</v>
      </c>
      <c r="GX76" s="207" t="e">
        <f t="shared" si="329"/>
        <v>#N/A</v>
      </c>
      <c r="GY76" s="207" t="e">
        <f t="shared" si="330"/>
        <v>#N/A</v>
      </c>
      <c r="GZ76" s="207" t="e">
        <f t="shared" si="331"/>
        <v>#N/A</v>
      </c>
      <c r="HA76" s="207" t="e">
        <f t="shared" si="332"/>
        <v>#N/A</v>
      </c>
      <c r="HB76" s="207" t="e">
        <f t="shared" si="333"/>
        <v>#N/A</v>
      </c>
      <c r="HC76" s="207" t="e">
        <f t="shared" si="334"/>
        <v>#N/A</v>
      </c>
      <c r="HD76" s="207" t="e">
        <f t="shared" si="335"/>
        <v>#N/A</v>
      </c>
      <c r="HE76" s="207" t="e">
        <f t="shared" si="336"/>
        <v>#N/A</v>
      </c>
      <c r="HF76" s="207" t="e">
        <f t="shared" si="337"/>
        <v>#N/A</v>
      </c>
      <c r="HG76" s="207" t="e">
        <f t="shared" si="338"/>
        <v>#N/A</v>
      </c>
      <c r="HH76" s="207" t="e">
        <f t="shared" si="339"/>
        <v>#N/A</v>
      </c>
      <c r="HI76" s="207" t="e">
        <f t="shared" si="340"/>
        <v>#N/A</v>
      </c>
      <c r="HJ76" s="207" t="e">
        <f t="shared" si="341"/>
        <v>#N/A</v>
      </c>
      <c r="HK76" s="207" t="e">
        <f t="shared" si="342"/>
        <v>#N/A</v>
      </c>
      <c r="HL76" s="207" t="e">
        <f t="shared" si="343"/>
        <v>#N/A</v>
      </c>
      <c r="HM76" s="207" t="e">
        <f t="shared" si="344"/>
        <v>#N/A</v>
      </c>
      <c r="HN76" s="207" t="e">
        <f t="shared" si="345"/>
        <v>#N/A</v>
      </c>
      <c r="HO76" s="207" t="e">
        <f t="shared" si="346"/>
        <v>#N/A</v>
      </c>
      <c r="HP76" s="207" t="e">
        <f t="shared" si="347"/>
        <v>#N/A</v>
      </c>
      <c r="HQ76" s="207" t="e">
        <f t="shared" si="348"/>
        <v>#N/A</v>
      </c>
      <c r="HR76" s="207" t="e">
        <f t="shared" si="349"/>
        <v>#N/A</v>
      </c>
      <c r="HS76" s="207" t="e">
        <f t="shared" si="350"/>
        <v>#N/A</v>
      </c>
      <c r="HT76" s="207" t="e">
        <f t="shared" si="351"/>
        <v>#N/A</v>
      </c>
      <c r="HU76" s="207" t="e">
        <f t="shared" si="352"/>
        <v>#N/A</v>
      </c>
      <c r="HV76" s="207" t="e">
        <f t="shared" si="353"/>
        <v>#N/A</v>
      </c>
      <c r="HW76" s="207" t="e">
        <f t="shared" si="354"/>
        <v>#N/A</v>
      </c>
      <c r="HX76" s="207" t="e">
        <f t="shared" si="355"/>
        <v>#N/A</v>
      </c>
      <c r="HY76" s="207" t="e">
        <f t="shared" si="356"/>
        <v>#N/A</v>
      </c>
      <c r="HZ76" s="207" t="e">
        <f t="shared" si="357"/>
        <v>#N/A</v>
      </c>
      <c r="IA76" s="207" t="e">
        <f t="shared" si="358"/>
        <v>#N/A</v>
      </c>
      <c r="IB76" s="207" t="e">
        <f t="shared" si="359"/>
        <v>#N/A</v>
      </c>
      <c r="IC76" s="207" t="e">
        <f t="shared" si="360"/>
        <v>#N/A</v>
      </c>
      <c r="ID76" s="207" t="e">
        <f t="shared" si="361"/>
        <v>#N/A</v>
      </c>
      <c r="IE76" s="207" t="e">
        <f t="shared" si="362"/>
        <v>#N/A</v>
      </c>
      <c r="IF76" s="207" t="e">
        <f t="shared" si="363"/>
        <v>#N/A</v>
      </c>
    </row>
    <row r="77" spans="1:240" hidden="1" x14ac:dyDescent="0.25">
      <c r="A77" s="22">
        <v>74</v>
      </c>
      <c r="B77" s="144"/>
      <c r="C77" s="135"/>
      <c r="D77" s="110" t="str">
        <f t="shared" si="253"/>
        <v/>
      </c>
      <c r="E77" s="124"/>
      <c r="F77" s="110" t="str">
        <f t="shared" si="254"/>
        <v/>
      </c>
      <c r="G77" s="135"/>
      <c r="H77" s="145"/>
      <c r="I77" s="119" t="str">
        <f t="shared" si="255"/>
        <v/>
      </c>
      <c r="J77" s="23" t="str">
        <f t="shared" si="256"/>
        <v/>
      </c>
      <c r="K77" s="24" t="str">
        <f t="shared" si="257"/>
        <v/>
      </c>
      <c r="L77" s="25" t="str">
        <f>IF(J77="","",IF(OR($J77&lt;Skew!$B$1,$J77=Skew!$B$1),IF($J77&gt;Skew!$C$1,Skew!$A$1,IF($J77&gt;Skew!$C$2,Skew!$A$2,IF($J77&gt;Skew!$C$3,Skew!$A$3,IF($J77&gt;Skew!$C$4,Skew!$A$4,IF($J77&gt;Skew!$C$5,Skew!$A$5,IF($J77&gt;Skew!$C$6,Skew!$A$6,IF($J77&gt;Skew!$C$7,Skew!$A$7,IF($J77&gt;Skew!$C$8,Skew!$A$8,IF($J77&gt;Skew!$C$9,Skew!$A$9,IF($J77&gt;Skew!$C$10,Skew!$A$10,IF($J77&gt;Skew!$C$11,Skew!$A$11,IF($J77&gt;Skew!$C$12,Skew!$A$12,IF($J77&gt;Skew!$C$13,Skew!$A$13,IF($J77&gt;Skew!$C$14,Skew!$A$14,Skew!$A$15)
)))))))))))))))</f>
        <v/>
      </c>
      <c r="M77" s="24" t="str">
        <f>IF(J77="","",MATCH(L77,Skew!$A$1:$A$15,0))</f>
        <v/>
      </c>
      <c r="N77" s="24" t="str">
        <f t="shared" si="245"/>
        <v/>
      </c>
      <c r="O77" s="26"/>
      <c r="P77" s="24" t="str">
        <f>IF(OR(J77="",O77=""),"",MATCH(O77,Confidence!$A$1:$A$10,0))</f>
        <v/>
      </c>
      <c r="Q77" s="27" t="str">
        <f t="shared" si="246"/>
        <v/>
      </c>
      <c r="R77" s="27" t="str">
        <f t="shared" si="247"/>
        <v/>
      </c>
      <c r="S77" s="24"/>
      <c r="T77" s="111" t="str">
        <f t="shared" si="248"/>
        <v/>
      </c>
      <c r="U77" s="111" t="str">
        <f t="shared" si="249"/>
        <v/>
      </c>
      <c r="V77" s="39" t="str">
        <f t="shared" si="250"/>
        <v/>
      </c>
      <c r="W77" s="124"/>
      <c r="X77" s="218" t="str">
        <f>IF(AND(D77&gt;0,E77&gt;0,F77&gt;0,Q77&gt;0,R77&gt;0,W77&gt;0,NOT(O77="")),ABS(VLOOKUP($W$1,VLookups!$A$28:$B$29,2,FALSE)-_xlfn.BETA.DIST(W77,IF(K77="L",R77,Q77),IF(K77="L",Q77,R77),TRUE,D77,F77)),"")</f>
        <v/>
      </c>
      <c r="Y77" s="121" t="str">
        <f>IF(OR($Q77="",$R77=""),"",_xlfn.BETA.INV(ABS(VLOOKUP($W$1,VLookups!$A$28:$B$29,2,FALSE)-Y$3),IF($K77="L",$R77,$Q77),IF($K77="L",$Q77,$R77),$D77,$F77))</f>
        <v/>
      </c>
      <c r="Z77" s="122" t="str">
        <f>IF(OR($Q77="",$R77=""),"",_xlfn.BETA.INV(ABS(VLOOKUP($W$1,VLookups!$A$28:$B$29,2,FALSE)-Z$3),IF($K77="L",$R77,$Q77),IF($K77="L",$Q77,$R77),$D77,$F77))</f>
        <v/>
      </c>
      <c r="AA77" s="121" t="str">
        <f>IF(OR($Q77="",$R77=""),"",_xlfn.BETA.INV(ABS(VLOOKUP($W$1,VLookups!$A$28:$B$29,2,FALSE)-AA$3),IF($K77="L",$R77,$Q77),IF($K77="L",$Q77,$R77),$D77,$F77))</f>
        <v/>
      </c>
      <c r="AB77" s="122" t="str">
        <f>IF(OR($Q77="",$R77=""),"",_xlfn.BETA.INV(ABS(VLOOKUP($W$1,VLookups!$A$28:$B$29,2,FALSE)-AB$3),IF($K77="L",$R77,$Q77),IF($K77="L",$Q77,$R77),$D77,$F77))</f>
        <v/>
      </c>
      <c r="AC77" s="121" t="str">
        <f>IF(OR($Q77="",$R77=""),"",_xlfn.BETA.INV(ABS(VLOOKUP($W$1,VLookups!$A$28:$B$29,2,FALSE)-AC$3),IF($K77="L",$R77,$Q77),IF($K77="L",$Q77,$R77),$D77,$F77))</f>
        <v/>
      </c>
      <c r="AD77" s="122" t="str">
        <f>IF(OR($Q77="",$R77=""),"",_xlfn.BETA.INV(ABS(VLOOKUP($W$1,VLookups!$A$28:$B$29,2,FALSE)-AD$3),IF($K77="L",$R77,$Q77),IF($K77="L",$Q77,$R77),$D77,$F77))</f>
        <v/>
      </c>
      <c r="AE77" s="121" t="str">
        <f>IF(OR($Q77="",$R77=""),"",_xlfn.BETA.INV(ABS(VLOOKUP($W$1,VLookups!$A$28:$B$29,2,FALSE)-AE$3),IF($K77="L",$R77,$Q77),IF($K77="L",$Q77,$R77),$D77,$F77))</f>
        <v/>
      </c>
      <c r="AF77" s="122" t="str">
        <f>IF(OR($Q77="",$R77=""),"",_xlfn.BETA.INV(ABS(VLOOKUP($W$1,VLookups!$A$28:$B$29,2,FALSE)-AF$3),IF($K77="L",$R77,$Q77),IF($K77="L",$Q77,$R77),$D77,$F77))</f>
        <v/>
      </c>
      <c r="AG77" s="121" t="str">
        <f>IF(OR($Q77="",$R77=""),"",_xlfn.BETA.INV(ABS(VLOOKUP($W$1,VLookups!$A$28:$B$29,2,FALSE)-AG$3),IF($K77="L",$R77,$Q77),IF($K77="L",$Q77,$R77),$D77,$F77))</f>
        <v/>
      </c>
      <c r="AH77" s="122" t="str">
        <f>IF(OR($Q77="",$R77=""),"",_xlfn.BETA.INV(ABS(VLOOKUP($W$1,VLookups!$A$28:$B$29,2,FALSE)-AH$3),IF($K77="L",$R77,$Q77),IF($K77="L",$Q77,$R77),$D77,$F77))</f>
        <v/>
      </c>
      <c r="AI77" s="121" t="str">
        <f>IF(OR($Q77="",$R77=""),"",_xlfn.BETA.INV(ABS(VLOOKUP($W$1,VLookups!$A$28:$B$29,2,FALSE)-AI$3),IF($K77="L",$R77,$Q77),IF($K77="L",$Q77,$R77),$D77,$F77))</f>
        <v/>
      </c>
      <c r="AJ77" s="122" t="str">
        <f>IF(OR($Q77="",$R77=""),"",_xlfn.BETA.INV(ABS(VLOOKUP($W$1,VLookups!$A$28:$B$29,2,FALSE)-AJ$3),IF($K77="L",$R77,$Q77),IF($K77="L",$Q77,$R77),$D77,$F77))</f>
        <v/>
      </c>
      <c r="AK77" s="17"/>
      <c r="AL77" s="208" t="str">
        <f t="shared" si="258"/>
        <v/>
      </c>
      <c r="AM77" s="206" t="str">
        <f t="shared" si="259"/>
        <v/>
      </c>
      <c r="AN77" s="190" t="str">
        <f t="shared" ref="AN77:CY77" si="378">IF(ISNONTEXT($AL77),AM77+$AL77,"")</f>
        <v/>
      </c>
      <c r="AO77" s="190" t="str">
        <f t="shared" si="378"/>
        <v/>
      </c>
      <c r="AP77" s="190" t="str">
        <f t="shared" si="378"/>
        <v/>
      </c>
      <c r="AQ77" s="190" t="str">
        <f t="shared" si="378"/>
        <v/>
      </c>
      <c r="AR77" s="190" t="str">
        <f t="shared" si="378"/>
        <v/>
      </c>
      <c r="AS77" s="190" t="str">
        <f t="shared" si="378"/>
        <v/>
      </c>
      <c r="AT77" s="190" t="str">
        <f t="shared" si="378"/>
        <v/>
      </c>
      <c r="AU77" s="190" t="str">
        <f t="shared" si="378"/>
        <v/>
      </c>
      <c r="AV77" s="190" t="str">
        <f t="shared" si="378"/>
        <v/>
      </c>
      <c r="AW77" s="190" t="str">
        <f t="shared" si="378"/>
        <v/>
      </c>
      <c r="AX77" s="190" t="str">
        <f t="shared" si="378"/>
        <v/>
      </c>
      <c r="AY77" s="190" t="str">
        <f t="shared" si="378"/>
        <v/>
      </c>
      <c r="AZ77" s="190" t="str">
        <f t="shared" si="378"/>
        <v/>
      </c>
      <c r="BA77" s="190" t="str">
        <f t="shared" si="378"/>
        <v/>
      </c>
      <c r="BB77" s="190" t="str">
        <f t="shared" si="378"/>
        <v/>
      </c>
      <c r="BC77" s="190" t="str">
        <f t="shared" si="378"/>
        <v/>
      </c>
      <c r="BD77" s="190" t="str">
        <f t="shared" si="378"/>
        <v/>
      </c>
      <c r="BE77" s="190" t="str">
        <f t="shared" si="378"/>
        <v/>
      </c>
      <c r="BF77" s="190" t="str">
        <f t="shared" si="378"/>
        <v/>
      </c>
      <c r="BG77" s="190" t="str">
        <f t="shared" si="378"/>
        <v/>
      </c>
      <c r="BH77" s="190" t="str">
        <f t="shared" si="378"/>
        <v/>
      </c>
      <c r="BI77" s="190" t="str">
        <f t="shared" si="378"/>
        <v/>
      </c>
      <c r="BJ77" s="190" t="str">
        <f t="shared" si="378"/>
        <v/>
      </c>
      <c r="BK77" s="190" t="str">
        <f t="shared" si="378"/>
        <v/>
      </c>
      <c r="BL77" s="190" t="str">
        <f t="shared" si="378"/>
        <v/>
      </c>
      <c r="BM77" s="190" t="str">
        <f t="shared" si="378"/>
        <v/>
      </c>
      <c r="BN77" s="190" t="str">
        <f t="shared" si="378"/>
        <v/>
      </c>
      <c r="BO77" s="190" t="str">
        <f t="shared" si="378"/>
        <v/>
      </c>
      <c r="BP77" s="190" t="str">
        <f t="shared" si="378"/>
        <v/>
      </c>
      <c r="BQ77" s="190" t="str">
        <f t="shared" si="378"/>
        <v/>
      </c>
      <c r="BR77" s="190" t="str">
        <f t="shared" si="378"/>
        <v/>
      </c>
      <c r="BS77" s="190" t="str">
        <f t="shared" si="378"/>
        <v/>
      </c>
      <c r="BT77" s="190" t="str">
        <f t="shared" si="378"/>
        <v/>
      </c>
      <c r="BU77" s="190" t="str">
        <f t="shared" si="378"/>
        <v/>
      </c>
      <c r="BV77" s="190" t="str">
        <f t="shared" si="378"/>
        <v/>
      </c>
      <c r="BW77" s="190" t="str">
        <f t="shared" si="378"/>
        <v/>
      </c>
      <c r="BX77" s="190" t="str">
        <f t="shared" si="378"/>
        <v/>
      </c>
      <c r="BY77" s="190" t="str">
        <f t="shared" si="378"/>
        <v/>
      </c>
      <c r="BZ77" s="190" t="str">
        <f t="shared" si="378"/>
        <v/>
      </c>
      <c r="CA77" s="190" t="str">
        <f t="shared" si="378"/>
        <v/>
      </c>
      <c r="CB77" s="190" t="str">
        <f t="shared" si="378"/>
        <v/>
      </c>
      <c r="CC77" s="190" t="str">
        <f t="shared" si="378"/>
        <v/>
      </c>
      <c r="CD77" s="190" t="str">
        <f t="shared" si="378"/>
        <v/>
      </c>
      <c r="CE77" s="190" t="str">
        <f t="shared" si="378"/>
        <v/>
      </c>
      <c r="CF77" s="190" t="str">
        <f t="shared" si="378"/>
        <v/>
      </c>
      <c r="CG77" s="190" t="str">
        <f t="shared" si="378"/>
        <v/>
      </c>
      <c r="CH77" s="190" t="str">
        <f t="shared" si="378"/>
        <v/>
      </c>
      <c r="CI77" s="190" t="str">
        <f t="shared" si="378"/>
        <v/>
      </c>
      <c r="CJ77" s="190" t="str">
        <f t="shared" si="378"/>
        <v/>
      </c>
      <c r="CK77" s="190" t="str">
        <f t="shared" si="378"/>
        <v/>
      </c>
      <c r="CL77" s="190" t="str">
        <f t="shared" si="378"/>
        <v/>
      </c>
      <c r="CM77" s="190" t="str">
        <f t="shared" si="378"/>
        <v/>
      </c>
      <c r="CN77" s="190" t="str">
        <f t="shared" si="378"/>
        <v/>
      </c>
      <c r="CO77" s="190" t="str">
        <f t="shared" si="378"/>
        <v/>
      </c>
      <c r="CP77" s="190" t="str">
        <f t="shared" si="378"/>
        <v/>
      </c>
      <c r="CQ77" s="190" t="str">
        <f t="shared" si="378"/>
        <v/>
      </c>
      <c r="CR77" s="190" t="str">
        <f t="shared" si="378"/>
        <v/>
      </c>
      <c r="CS77" s="190" t="str">
        <f t="shared" si="378"/>
        <v/>
      </c>
      <c r="CT77" s="190" t="str">
        <f t="shared" si="378"/>
        <v/>
      </c>
      <c r="CU77" s="190" t="str">
        <f t="shared" si="378"/>
        <v/>
      </c>
      <c r="CV77" s="190" t="str">
        <f t="shared" si="378"/>
        <v/>
      </c>
      <c r="CW77" s="190" t="str">
        <f t="shared" si="378"/>
        <v/>
      </c>
      <c r="CX77" s="190" t="str">
        <f t="shared" si="378"/>
        <v/>
      </c>
      <c r="CY77" s="190" t="str">
        <f t="shared" si="378"/>
        <v/>
      </c>
      <c r="CZ77" s="190" t="str">
        <f t="shared" ref="CZ77:EH77" si="379">IF(ISNONTEXT($AL77),CY77+$AL77,"")</f>
        <v/>
      </c>
      <c r="DA77" s="190" t="str">
        <f t="shared" si="379"/>
        <v/>
      </c>
      <c r="DB77" s="190" t="str">
        <f t="shared" si="379"/>
        <v/>
      </c>
      <c r="DC77" s="190" t="str">
        <f t="shared" si="379"/>
        <v/>
      </c>
      <c r="DD77" s="190" t="str">
        <f t="shared" si="379"/>
        <v/>
      </c>
      <c r="DE77" s="190" t="str">
        <f t="shared" si="379"/>
        <v/>
      </c>
      <c r="DF77" s="190" t="str">
        <f t="shared" si="379"/>
        <v/>
      </c>
      <c r="DG77" s="190" t="str">
        <f t="shared" si="379"/>
        <v/>
      </c>
      <c r="DH77" s="190" t="str">
        <f t="shared" si="379"/>
        <v/>
      </c>
      <c r="DI77" s="190" t="str">
        <f t="shared" si="379"/>
        <v/>
      </c>
      <c r="DJ77" s="190" t="str">
        <f t="shared" si="379"/>
        <v/>
      </c>
      <c r="DK77" s="190" t="str">
        <f t="shared" si="379"/>
        <v/>
      </c>
      <c r="DL77" s="190" t="str">
        <f t="shared" si="379"/>
        <v/>
      </c>
      <c r="DM77" s="190" t="str">
        <f t="shared" si="379"/>
        <v/>
      </c>
      <c r="DN77" s="190" t="str">
        <f t="shared" si="379"/>
        <v/>
      </c>
      <c r="DO77" s="190" t="str">
        <f t="shared" si="379"/>
        <v/>
      </c>
      <c r="DP77" s="190" t="str">
        <f t="shared" si="379"/>
        <v/>
      </c>
      <c r="DQ77" s="190" t="str">
        <f t="shared" si="379"/>
        <v/>
      </c>
      <c r="DR77" s="190" t="str">
        <f t="shared" si="379"/>
        <v/>
      </c>
      <c r="DS77" s="190" t="str">
        <f t="shared" si="379"/>
        <v/>
      </c>
      <c r="DT77" s="190" t="str">
        <f t="shared" si="379"/>
        <v/>
      </c>
      <c r="DU77" s="190" t="str">
        <f t="shared" si="379"/>
        <v/>
      </c>
      <c r="DV77" s="190" t="str">
        <f t="shared" si="379"/>
        <v/>
      </c>
      <c r="DW77" s="190" t="str">
        <f t="shared" si="379"/>
        <v/>
      </c>
      <c r="DX77" s="190" t="str">
        <f t="shared" si="379"/>
        <v/>
      </c>
      <c r="DY77" s="190" t="str">
        <f t="shared" si="379"/>
        <v/>
      </c>
      <c r="DZ77" s="190" t="str">
        <f t="shared" si="379"/>
        <v/>
      </c>
      <c r="EA77" s="190" t="str">
        <f t="shared" si="379"/>
        <v/>
      </c>
      <c r="EB77" s="190" t="str">
        <f t="shared" si="379"/>
        <v/>
      </c>
      <c r="EC77" s="190" t="str">
        <f t="shared" si="379"/>
        <v/>
      </c>
      <c r="ED77" s="190" t="str">
        <f t="shared" si="379"/>
        <v/>
      </c>
      <c r="EE77" s="190" t="str">
        <f t="shared" si="379"/>
        <v/>
      </c>
      <c r="EF77" s="190" t="str">
        <f t="shared" si="379"/>
        <v/>
      </c>
      <c r="EG77" s="190" t="str">
        <f t="shared" si="379"/>
        <v/>
      </c>
      <c r="EH77" s="190" t="str">
        <f t="shared" si="379"/>
        <v/>
      </c>
      <c r="EI77" s="206" t="str">
        <f t="shared" si="262"/>
        <v/>
      </c>
      <c r="EJ77" s="207" t="e">
        <f t="shared" si="263"/>
        <v>#N/A</v>
      </c>
      <c r="EK77" s="207" t="e">
        <f t="shared" si="264"/>
        <v>#N/A</v>
      </c>
      <c r="EL77" s="207" t="e">
        <f t="shared" si="265"/>
        <v>#N/A</v>
      </c>
      <c r="EM77" s="207" t="e">
        <f t="shared" si="266"/>
        <v>#N/A</v>
      </c>
      <c r="EN77" s="207" t="e">
        <f t="shared" si="267"/>
        <v>#N/A</v>
      </c>
      <c r="EO77" s="207" t="e">
        <f t="shared" si="268"/>
        <v>#N/A</v>
      </c>
      <c r="EP77" s="207" t="e">
        <f t="shared" si="269"/>
        <v>#N/A</v>
      </c>
      <c r="EQ77" s="207" t="e">
        <f t="shared" si="270"/>
        <v>#N/A</v>
      </c>
      <c r="ER77" s="207" t="e">
        <f t="shared" si="271"/>
        <v>#N/A</v>
      </c>
      <c r="ES77" s="207" t="e">
        <f t="shared" si="272"/>
        <v>#N/A</v>
      </c>
      <c r="ET77" s="207" t="e">
        <f t="shared" si="273"/>
        <v>#N/A</v>
      </c>
      <c r="EU77" s="207" t="e">
        <f t="shared" si="274"/>
        <v>#N/A</v>
      </c>
      <c r="EV77" s="207" t="e">
        <f t="shared" si="275"/>
        <v>#N/A</v>
      </c>
      <c r="EW77" s="207" t="e">
        <f t="shared" si="276"/>
        <v>#N/A</v>
      </c>
      <c r="EX77" s="207" t="e">
        <f t="shared" si="277"/>
        <v>#N/A</v>
      </c>
      <c r="EY77" s="207" t="e">
        <f t="shared" si="278"/>
        <v>#N/A</v>
      </c>
      <c r="EZ77" s="207" t="e">
        <f t="shared" si="279"/>
        <v>#N/A</v>
      </c>
      <c r="FA77" s="207" t="e">
        <f t="shared" si="280"/>
        <v>#N/A</v>
      </c>
      <c r="FB77" s="207" t="e">
        <f t="shared" si="281"/>
        <v>#N/A</v>
      </c>
      <c r="FC77" s="207" t="e">
        <f t="shared" si="282"/>
        <v>#N/A</v>
      </c>
      <c r="FD77" s="207" t="e">
        <f t="shared" si="283"/>
        <v>#N/A</v>
      </c>
      <c r="FE77" s="207" t="e">
        <f t="shared" si="284"/>
        <v>#N/A</v>
      </c>
      <c r="FF77" s="207" t="e">
        <f t="shared" si="285"/>
        <v>#N/A</v>
      </c>
      <c r="FG77" s="207" t="e">
        <f t="shared" si="286"/>
        <v>#N/A</v>
      </c>
      <c r="FH77" s="207" t="e">
        <f t="shared" si="287"/>
        <v>#N/A</v>
      </c>
      <c r="FI77" s="207" t="e">
        <f t="shared" si="288"/>
        <v>#N/A</v>
      </c>
      <c r="FJ77" s="207" t="e">
        <f t="shared" si="289"/>
        <v>#N/A</v>
      </c>
      <c r="FK77" s="207" t="e">
        <f t="shared" si="290"/>
        <v>#N/A</v>
      </c>
      <c r="FL77" s="207" t="e">
        <f t="shared" si="291"/>
        <v>#N/A</v>
      </c>
      <c r="FM77" s="207" t="e">
        <f t="shared" si="292"/>
        <v>#N/A</v>
      </c>
      <c r="FN77" s="207" t="e">
        <f t="shared" si="293"/>
        <v>#N/A</v>
      </c>
      <c r="FO77" s="207" t="e">
        <f t="shared" si="294"/>
        <v>#N/A</v>
      </c>
      <c r="FP77" s="207" t="e">
        <f t="shared" si="295"/>
        <v>#N/A</v>
      </c>
      <c r="FQ77" s="207" t="e">
        <f t="shared" si="296"/>
        <v>#N/A</v>
      </c>
      <c r="FR77" s="207" t="e">
        <f t="shared" si="297"/>
        <v>#N/A</v>
      </c>
      <c r="FS77" s="207" t="e">
        <f t="shared" si="298"/>
        <v>#N/A</v>
      </c>
      <c r="FT77" s="207" t="e">
        <f t="shared" si="299"/>
        <v>#N/A</v>
      </c>
      <c r="FU77" s="207" t="e">
        <f t="shared" si="300"/>
        <v>#N/A</v>
      </c>
      <c r="FV77" s="207" t="e">
        <f t="shared" si="301"/>
        <v>#N/A</v>
      </c>
      <c r="FW77" s="207" t="e">
        <f t="shared" si="302"/>
        <v>#N/A</v>
      </c>
      <c r="FX77" s="207" t="e">
        <f t="shared" si="303"/>
        <v>#N/A</v>
      </c>
      <c r="FY77" s="207" t="e">
        <f t="shared" si="304"/>
        <v>#N/A</v>
      </c>
      <c r="FZ77" s="207" t="e">
        <f t="shared" si="305"/>
        <v>#N/A</v>
      </c>
      <c r="GA77" s="207" t="e">
        <f t="shared" si="306"/>
        <v>#N/A</v>
      </c>
      <c r="GB77" s="207" t="e">
        <f t="shared" si="307"/>
        <v>#N/A</v>
      </c>
      <c r="GC77" s="207" t="e">
        <f t="shared" si="308"/>
        <v>#N/A</v>
      </c>
      <c r="GD77" s="207" t="e">
        <f t="shared" si="309"/>
        <v>#N/A</v>
      </c>
      <c r="GE77" s="207" t="e">
        <f t="shared" si="310"/>
        <v>#N/A</v>
      </c>
      <c r="GF77" s="207" t="e">
        <f t="shared" si="311"/>
        <v>#N/A</v>
      </c>
      <c r="GG77" s="207" t="e">
        <f t="shared" si="312"/>
        <v>#N/A</v>
      </c>
      <c r="GH77" s="207" t="e">
        <f t="shared" si="313"/>
        <v>#N/A</v>
      </c>
      <c r="GI77" s="207" t="e">
        <f t="shared" si="314"/>
        <v>#N/A</v>
      </c>
      <c r="GJ77" s="207" t="e">
        <f t="shared" si="315"/>
        <v>#N/A</v>
      </c>
      <c r="GK77" s="207" t="e">
        <f t="shared" si="316"/>
        <v>#N/A</v>
      </c>
      <c r="GL77" s="207" t="e">
        <f t="shared" si="317"/>
        <v>#N/A</v>
      </c>
      <c r="GM77" s="207" t="e">
        <f t="shared" si="318"/>
        <v>#N/A</v>
      </c>
      <c r="GN77" s="207" t="e">
        <f t="shared" si="319"/>
        <v>#N/A</v>
      </c>
      <c r="GO77" s="207" t="e">
        <f t="shared" si="320"/>
        <v>#N/A</v>
      </c>
      <c r="GP77" s="207" t="e">
        <f t="shared" si="321"/>
        <v>#N/A</v>
      </c>
      <c r="GQ77" s="207" t="e">
        <f t="shared" si="322"/>
        <v>#N/A</v>
      </c>
      <c r="GR77" s="207" t="e">
        <f t="shared" si="323"/>
        <v>#N/A</v>
      </c>
      <c r="GS77" s="207" t="e">
        <f t="shared" si="324"/>
        <v>#N/A</v>
      </c>
      <c r="GT77" s="207" t="e">
        <f t="shared" si="325"/>
        <v>#N/A</v>
      </c>
      <c r="GU77" s="207" t="e">
        <f t="shared" si="326"/>
        <v>#N/A</v>
      </c>
      <c r="GV77" s="207" t="e">
        <f t="shared" si="327"/>
        <v>#N/A</v>
      </c>
      <c r="GW77" s="207" t="e">
        <f t="shared" si="328"/>
        <v>#N/A</v>
      </c>
      <c r="GX77" s="207" t="e">
        <f t="shared" si="329"/>
        <v>#N/A</v>
      </c>
      <c r="GY77" s="207" t="e">
        <f t="shared" si="330"/>
        <v>#N/A</v>
      </c>
      <c r="GZ77" s="207" t="e">
        <f t="shared" si="331"/>
        <v>#N/A</v>
      </c>
      <c r="HA77" s="207" t="e">
        <f t="shared" si="332"/>
        <v>#N/A</v>
      </c>
      <c r="HB77" s="207" t="e">
        <f t="shared" si="333"/>
        <v>#N/A</v>
      </c>
      <c r="HC77" s="207" t="e">
        <f t="shared" si="334"/>
        <v>#N/A</v>
      </c>
      <c r="HD77" s="207" t="e">
        <f t="shared" si="335"/>
        <v>#N/A</v>
      </c>
      <c r="HE77" s="207" t="e">
        <f t="shared" si="336"/>
        <v>#N/A</v>
      </c>
      <c r="HF77" s="207" t="e">
        <f t="shared" si="337"/>
        <v>#N/A</v>
      </c>
      <c r="HG77" s="207" t="e">
        <f t="shared" si="338"/>
        <v>#N/A</v>
      </c>
      <c r="HH77" s="207" t="e">
        <f t="shared" si="339"/>
        <v>#N/A</v>
      </c>
      <c r="HI77" s="207" t="e">
        <f t="shared" si="340"/>
        <v>#N/A</v>
      </c>
      <c r="HJ77" s="207" t="e">
        <f t="shared" si="341"/>
        <v>#N/A</v>
      </c>
      <c r="HK77" s="207" t="e">
        <f t="shared" si="342"/>
        <v>#N/A</v>
      </c>
      <c r="HL77" s="207" t="e">
        <f t="shared" si="343"/>
        <v>#N/A</v>
      </c>
      <c r="HM77" s="207" t="e">
        <f t="shared" si="344"/>
        <v>#N/A</v>
      </c>
      <c r="HN77" s="207" t="e">
        <f t="shared" si="345"/>
        <v>#N/A</v>
      </c>
      <c r="HO77" s="207" t="e">
        <f t="shared" si="346"/>
        <v>#N/A</v>
      </c>
      <c r="HP77" s="207" t="e">
        <f t="shared" si="347"/>
        <v>#N/A</v>
      </c>
      <c r="HQ77" s="207" t="e">
        <f t="shared" si="348"/>
        <v>#N/A</v>
      </c>
      <c r="HR77" s="207" t="e">
        <f t="shared" si="349"/>
        <v>#N/A</v>
      </c>
      <c r="HS77" s="207" t="e">
        <f t="shared" si="350"/>
        <v>#N/A</v>
      </c>
      <c r="HT77" s="207" t="e">
        <f t="shared" si="351"/>
        <v>#N/A</v>
      </c>
      <c r="HU77" s="207" t="e">
        <f t="shared" si="352"/>
        <v>#N/A</v>
      </c>
      <c r="HV77" s="207" t="e">
        <f t="shared" si="353"/>
        <v>#N/A</v>
      </c>
      <c r="HW77" s="207" t="e">
        <f t="shared" si="354"/>
        <v>#N/A</v>
      </c>
      <c r="HX77" s="207" t="e">
        <f t="shared" si="355"/>
        <v>#N/A</v>
      </c>
      <c r="HY77" s="207" t="e">
        <f t="shared" si="356"/>
        <v>#N/A</v>
      </c>
      <c r="HZ77" s="207" t="e">
        <f t="shared" si="357"/>
        <v>#N/A</v>
      </c>
      <c r="IA77" s="207" t="e">
        <f t="shared" si="358"/>
        <v>#N/A</v>
      </c>
      <c r="IB77" s="207" t="e">
        <f t="shared" si="359"/>
        <v>#N/A</v>
      </c>
      <c r="IC77" s="207" t="e">
        <f t="shared" si="360"/>
        <v>#N/A</v>
      </c>
      <c r="ID77" s="207" t="e">
        <f t="shared" si="361"/>
        <v>#N/A</v>
      </c>
      <c r="IE77" s="207" t="e">
        <f t="shared" si="362"/>
        <v>#N/A</v>
      </c>
      <c r="IF77" s="207" t="e">
        <f t="shared" si="363"/>
        <v>#N/A</v>
      </c>
    </row>
    <row r="78" spans="1:240" hidden="1" x14ac:dyDescent="0.25">
      <c r="A78" s="22">
        <v>75</v>
      </c>
      <c r="B78" s="144"/>
      <c r="C78" s="135"/>
      <c r="D78" s="110" t="str">
        <f t="shared" si="253"/>
        <v/>
      </c>
      <c r="E78" s="124"/>
      <c r="F78" s="110" t="str">
        <f t="shared" si="254"/>
        <v/>
      </c>
      <c r="G78" s="135"/>
      <c r="H78" s="145"/>
      <c r="I78" s="119" t="str">
        <f t="shared" si="255"/>
        <v/>
      </c>
      <c r="J78" s="23" t="str">
        <f t="shared" si="256"/>
        <v/>
      </c>
      <c r="K78" s="24" t="str">
        <f t="shared" si="257"/>
        <v/>
      </c>
      <c r="L78" s="25" t="str">
        <f>IF(J78="","",IF(OR($J78&lt;Skew!$B$1,$J78=Skew!$B$1),IF($J78&gt;Skew!$C$1,Skew!$A$1,IF($J78&gt;Skew!$C$2,Skew!$A$2,IF($J78&gt;Skew!$C$3,Skew!$A$3,IF($J78&gt;Skew!$C$4,Skew!$A$4,IF($J78&gt;Skew!$C$5,Skew!$A$5,IF($J78&gt;Skew!$C$6,Skew!$A$6,IF($J78&gt;Skew!$C$7,Skew!$A$7,IF($J78&gt;Skew!$C$8,Skew!$A$8,IF($J78&gt;Skew!$C$9,Skew!$A$9,IF($J78&gt;Skew!$C$10,Skew!$A$10,IF($J78&gt;Skew!$C$11,Skew!$A$11,IF($J78&gt;Skew!$C$12,Skew!$A$12,IF($J78&gt;Skew!$C$13,Skew!$A$13,IF($J78&gt;Skew!$C$14,Skew!$A$14,Skew!$A$15)
)))))))))))))))</f>
        <v/>
      </c>
      <c r="M78" s="24" t="str">
        <f>IF(J78="","",MATCH(L78,Skew!$A$1:$A$15,0))</f>
        <v/>
      </c>
      <c r="N78" s="24" t="str">
        <f t="shared" si="245"/>
        <v/>
      </c>
      <c r="O78" s="26"/>
      <c r="P78" s="24" t="str">
        <f>IF(OR(J78="",O78=""),"",MATCH(O78,Confidence!$A$1:$A$10,0))</f>
        <v/>
      </c>
      <c r="Q78" s="27" t="str">
        <f t="shared" si="246"/>
        <v/>
      </c>
      <c r="R78" s="27" t="str">
        <f t="shared" si="247"/>
        <v/>
      </c>
      <c r="S78" s="24"/>
      <c r="T78" s="111" t="str">
        <f t="shared" si="248"/>
        <v/>
      </c>
      <c r="U78" s="111" t="str">
        <f t="shared" si="249"/>
        <v/>
      </c>
      <c r="V78" s="39" t="str">
        <f t="shared" si="250"/>
        <v/>
      </c>
      <c r="W78" s="124"/>
      <c r="X78" s="218" t="str">
        <f>IF(AND(D78&gt;0,E78&gt;0,F78&gt;0,Q78&gt;0,R78&gt;0,W78&gt;0,NOT(O78="")),ABS(VLOOKUP($W$1,VLookups!$A$28:$B$29,2,FALSE)-_xlfn.BETA.DIST(W78,IF(K78="L",R78,Q78),IF(K78="L",Q78,R78),TRUE,D78,F78)),"")</f>
        <v/>
      </c>
      <c r="Y78" s="121" t="str">
        <f>IF(OR($Q78="",$R78=""),"",_xlfn.BETA.INV(ABS(VLOOKUP($W$1,VLookups!$A$28:$B$29,2,FALSE)-Y$3),IF($K78="L",$R78,$Q78),IF($K78="L",$Q78,$R78),$D78,$F78))</f>
        <v/>
      </c>
      <c r="Z78" s="122" t="str">
        <f>IF(OR($Q78="",$R78=""),"",_xlfn.BETA.INV(ABS(VLOOKUP($W$1,VLookups!$A$28:$B$29,2,FALSE)-Z$3),IF($K78="L",$R78,$Q78),IF($K78="L",$Q78,$R78),$D78,$F78))</f>
        <v/>
      </c>
      <c r="AA78" s="121" t="str">
        <f>IF(OR($Q78="",$R78=""),"",_xlfn.BETA.INV(ABS(VLOOKUP($W$1,VLookups!$A$28:$B$29,2,FALSE)-AA$3),IF($K78="L",$R78,$Q78),IF($K78="L",$Q78,$R78),$D78,$F78))</f>
        <v/>
      </c>
      <c r="AB78" s="122" t="str">
        <f>IF(OR($Q78="",$R78=""),"",_xlfn.BETA.INV(ABS(VLOOKUP($W$1,VLookups!$A$28:$B$29,2,FALSE)-AB$3),IF($K78="L",$R78,$Q78),IF($K78="L",$Q78,$R78),$D78,$F78))</f>
        <v/>
      </c>
      <c r="AC78" s="121" t="str">
        <f>IF(OR($Q78="",$R78=""),"",_xlfn.BETA.INV(ABS(VLOOKUP($W$1,VLookups!$A$28:$B$29,2,FALSE)-AC$3),IF($K78="L",$R78,$Q78),IF($K78="L",$Q78,$R78),$D78,$F78))</f>
        <v/>
      </c>
      <c r="AD78" s="122" t="str">
        <f>IF(OR($Q78="",$R78=""),"",_xlfn.BETA.INV(ABS(VLOOKUP($W$1,VLookups!$A$28:$B$29,2,FALSE)-AD$3),IF($K78="L",$R78,$Q78),IF($K78="L",$Q78,$R78),$D78,$F78))</f>
        <v/>
      </c>
      <c r="AE78" s="121" t="str">
        <f>IF(OR($Q78="",$R78=""),"",_xlfn.BETA.INV(ABS(VLOOKUP($W$1,VLookups!$A$28:$B$29,2,FALSE)-AE$3),IF($K78="L",$R78,$Q78),IF($K78="L",$Q78,$R78),$D78,$F78))</f>
        <v/>
      </c>
      <c r="AF78" s="122" t="str">
        <f>IF(OR($Q78="",$R78=""),"",_xlfn.BETA.INV(ABS(VLOOKUP($W$1,VLookups!$A$28:$B$29,2,FALSE)-AF$3),IF($K78="L",$R78,$Q78),IF($K78="L",$Q78,$R78),$D78,$F78))</f>
        <v/>
      </c>
      <c r="AG78" s="121" t="str">
        <f>IF(OR($Q78="",$R78=""),"",_xlfn.BETA.INV(ABS(VLOOKUP($W$1,VLookups!$A$28:$B$29,2,FALSE)-AG$3),IF($K78="L",$R78,$Q78),IF($K78="L",$Q78,$R78),$D78,$F78))</f>
        <v/>
      </c>
      <c r="AH78" s="122" t="str">
        <f>IF(OR($Q78="",$R78=""),"",_xlfn.BETA.INV(ABS(VLOOKUP($W$1,VLookups!$A$28:$B$29,2,FALSE)-AH$3),IF($K78="L",$R78,$Q78),IF($K78="L",$Q78,$R78),$D78,$F78))</f>
        <v/>
      </c>
      <c r="AI78" s="121" t="str">
        <f>IF(OR($Q78="",$R78=""),"",_xlfn.BETA.INV(ABS(VLOOKUP($W$1,VLookups!$A$28:$B$29,2,FALSE)-AI$3),IF($K78="L",$R78,$Q78),IF($K78="L",$Q78,$R78),$D78,$F78))</f>
        <v/>
      </c>
      <c r="AJ78" s="122" t="str">
        <f>IF(OR($Q78="",$R78=""),"",_xlfn.BETA.INV(ABS(VLOOKUP($W$1,VLookups!$A$28:$B$29,2,FALSE)-AJ$3),IF($K78="L",$R78,$Q78),IF($K78="L",$Q78,$R78),$D78,$F78))</f>
        <v/>
      </c>
      <c r="AK78" s="17"/>
      <c r="AL78" s="208" t="str">
        <f t="shared" si="258"/>
        <v/>
      </c>
      <c r="AM78" s="206" t="str">
        <f t="shared" si="259"/>
        <v/>
      </c>
      <c r="AN78" s="190" t="str">
        <f t="shared" ref="AN78:CY78" si="380">IF(ISNONTEXT($AL78),AM78+$AL78,"")</f>
        <v/>
      </c>
      <c r="AO78" s="190" t="str">
        <f t="shared" si="380"/>
        <v/>
      </c>
      <c r="AP78" s="190" t="str">
        <f t="shared" si="380"/>
        <v/>
      </c>
      <c r="AQ78" s="190" t="str">
        <f t="shared" si="380"/>
        <v/>
      </c>
      <c r="AR78" s="190" t="str">
        <f t="shared" si="380"/>
        <v/>
      </c>
      <c r="AS78" s="190" t="str">
        <f t="shared" si="380"/>
        <v/>
      </c>
      <c r="AT78" s="190" t="str">
        <f t="shared" si="380"/>
        <v/>
      </c>
      <c r="AU78" s="190" t="str">
        <f t="shared" si="380"/>
        <v/>
      </c>
      <c r="AV78" s="190" t="str">
        <f t="shared" si="380"/>
        <v/>
      </c>
      <c r="AW78" s="190" t="str">
        <f t="shared" si="380"/>
        <v/>
      </c>
      <c r="AX78" s="190" t="str">
        <f t="shared" si="380"/>
        <v/>
      </c>
      <c r="AY78" s="190" t="str">
        <f t="shared" si="380"/>
        <v/>
      </c>
      <c r="AZ78" s="190" t="str">
        <f t="shared" si="380"/>
        <v/>
      </c>
      <c r="BA78" s="190" t="str">
        <f t="shared" si="380"/>
        <v/>
      </c>
      <c r="BB78" s="190" t="str">
        <f t="shared" si="380"/>
        <v/>
      </c>
      <c r="BC78" s="190" t="str">
        <f t="shared" si="380"/>
        <v/>
      </c>
      <c r="BD78" s="190" t="str">
        <f t="shared" si="380"/>
        <v/>
      </c>
      <c r="BE78" s="190" t="str">
        <f t="shared" si="380"/>
        <v/>
      </c>
      <c r="BF78" s="190" t="str">
        <f t="shared" si="380"/>
        <v/>
      </c>
      <c r="BG78" s="190" t="str">
        <f t="shared" si="380"/>
        <v/>
      </c>
      <c r="BH78" s="190" t="str">
        <f t="shared" si="380"/>
        <v/>
      </c>
      <c r="BI78" s="190" t="str">
        <f t="shared" si="380"/>
        <v/>
      </c>
      <c r="BJ78" s="190" t="str">
        <f t="shared" si="380"/>
        <v/>
      </c>
      <c r="BK78" s="190" t="str">
        <f t="shared" si="380"/>
        <v/>
      </c>
      <c r="BL78" s="190" t="str">
        <f t="shared" si="380"/>
        <v/>
      </c>
      <c r="BM78" s="190" t="str">
        <f t="shared" si="380"/>
        <v/>
      </c>
      <c r="BN78" s="190" t="str">
        <f t="shared" si="380"/>
        <v/>
      </c>
      <c r="BO78" s="190" t="str">
        <f t="shared" si="380"/>
        <v/>
      </c>
      <c r="BP78" s="190" t="str">
        <f t="shared" si="380"/>
        <v/>
      </c>
      <c r="BQ78" s="190" t="str">
        <f t="shared" si="380"/>
        <v/>
      </c>
      <c r="BR78" s="190" t="str">
        <f t="shared" si="380"/>
        <v/>
      </c>
      <c r="BS78" s="190" t="str">
        <f t="shared" si="380"/>
        <v/>
      </c>
      <c r="BT78" s="190" t="str">
        <f t="shared" si="380"/>
        <v/>
      </c>
      <c r="BU78" s="190" t="str">
        <f t="shared" si="380"/>
        <v/>
      </c>
      <c r="BV78" s="190" t="str">
        <f t="shared" si="380"/>
        <v/>
      </c>
      <c r="BW78" s="190" t="str">
        <f t="shared" si="380"/>
        <v/>
      </c>
      <c r="BX78" s="190" t="str">
        <f t="shared" si="380"/>
        <v/>
      </c>
      <c r="BY78" s="190" t="str">
        <f t="shared" si="380"/>
        <v/>
      </c>
      <c r="BZ78" s="190" t="str">
        <f t="shared" si="380"/>
        <v/>
      </c>
      <c r="CA78" s="190" t="str">
        <f t="shared" si="380"/>
        <v/>
      </c>
      <c r="CB78" s="190" t="str">
        <f t="shared" si="380"/>
        <v/>
      </c>
      <c r="CC78" s="190" t="str">
        <f t="shared" si="380"/>
        <v/>
      </c>
      <c r="CD78" s="190" t="str">
        <f t="shared" si="380"/>
        <v/>
      </c>
      <c r="CE78" s="190" t="str">
        <f t="shared" si="380"/>
        <v/>
      </c>
      <c r="CF78" s="190" t="str">
        <f t="shared" si="380"/>
        <v/>
      </c>
      <c r="CG78" s="190" t="str">
        <f t="shared" si="380"/>
        <v/>
      </c>
      <c r="CH78" s="190" t="str">
        <f t="shared" si="380"/>
        <v/>
      </c>
      <c r="CI78" s="190" t="str">
        <f t="shared" si="380"/>
        <v/>
      </c>
      <c r="CJ78" s="190" t="str">
        <f t="shared" si="380"/>
        <v/>
      </c>
      <c r="CK78" s="190" t="str">
        <f t="shared" si="380"/>
        <v/>
      </c>
      <c r="CL78" s="190" t="str">
        <f t="shared" si="380"/>
        <v/>
      </c>
      <c r="CM78" s="190" t="str">
        <f t="shared" si="380"/>
        <v/>
      </c>
      <c r="CN78" s="190" t="str">
        <f t="shared" si="380"/>
        <v/>
      </c>
      <c r="CO78" s="190" t="str">
        <f t="shared" si="380"/>
        <v/>
      </c>
      <c r="CP78" s="190" t="str">
        <f t="shared" si="380"/>
        <v/>
      </c>
      <c r="CQ78" s="190" t="str">
        <f t="shared" si="380"/>
        <v/>
      </c>
      <c r="CR78" s="190" t="str">
        <f t="shared" si="380"/>
        <v/>
      </c>
      <c r="CS78" s="190" t="str">
        <f t="shared" si="380"/>
        <v/>
      </c>
      <c r="CT78" s="190" t="str">
        <f t="shared" si="380"/>
        <v/>
      </c>
      <c r="CU78" s="190" t="str">
        <f t="shared" si="380"/>
        <v/>
      </c>
      <c r="CV78" s="190" t="str">
        <f t="shared" si="380"/>
        <v/>
      </c>
      <c r="CW78" s="190" t="str">
        <f t="shared" si="380"/>
        <v/>
      </c>
      <c r="CX78" s="190" t="str">
        <f t="shared" si="380"/>
        <v/>
      </c>
      <c r="CY78" s="190" t="str">
        <f t="shared" si="380"/>
        <v/>
      </c>
      <c r="CZ78" s="190" t="str">
        <f t="shared" ref="CZ78:EH78" si="381">IF(ISNONTEXT($AL78),CY78+$AL78,"")</f>
        <v/>
      </c>
      <c r="DA78" s="190" t="str">
        <f t="shared" si="381"/>
        <v/>
      </c>
      <c r="DB78" s="190" t="str">
        <f t="shared" si="381"/>
        <v/>
      </c>
      <c r="DC78" s="190" t="str">
        <f t="shared" si="381"/>
        <v/>
      </c>
      <c r="DD78" s="190" t="str">
        <f t="shared" si="381"/>
        <v/>
      </c>
      <c r="DE78" s="190" t="str">
        <f t="shared" si="381"/>
        <v/>
      </c>
      <c r="DF78" s="190" t="str">
        <f t="shared" si="381"/>
        <v/>
      </c>
      <c r="DG78" s="190" t="str">
        <f t="shared" si="381"/>
        <v/>
      </c>
      <c r="DH78" s="190" t="str">
        <f t="shared" si="381"/>
        <v/>
      </c>
      <c r="DI78" s="190" t="str">
        <f t="shared" si="381"/>
        <v/>
      </c>
      <c r="DJ78" s="190" t="str">
        <f t="shared" si="381"/>
        <v/>
      </c>
      <c r="DK78" s="190" t="str">
        <f t="shared" si="381"/>
        <v/>
      </c>
      <c r="DL78" s="190" t="str">
        <f t="shared" si="381"/>
        <v/>
      </c>
      <c r="DM78" s="190" t="str">
        <f t="shared" si="381"/>
        <v/>
      </c>
      <c r="DN78" s="190" t="str">
        <f t="shared" si="381"/>
        <v/>
      </c>
      <c r="DO78" s="190" t="str">
        <f t="shared" si="381"/>
        <v/>
      </c>
      <c r="DP78" s="190" t="str">
        <f t="shared" si="381"/>
        <v/>
      </c>
      <c r="DQ78" s="190" t="str">
        <f t="shared" si="381"/>
        <v/>
      </c>
      <c r="DR78" s="190" t="str">
        <f t="shared" si="381"/>
        <v/>
      </c>
      <c r="DS78" s="190" t="str">
        <f t="shared" si="381"/>
        <v/>
      </c>
      <c r="DT78" s="190" t="str">
        <f t="shared" si="381"/>
        <v/>
      </c>
      <c r="DU78" s="190" t="str">
        <f t="shared" si="381"/>
        <v/>
      </c>
      <c r="DV78" s="190" t="str">
        <f t="shared" si="381"/>
        <v/>
      </c>
      <c r="DW78" s="190" t="str">
        <f t="shared" si="381"/>
        <v/>
      </c>
      <c r="DX78" s="190" t="str">
        <f t="shared" si="381"/>
        <v/>
      </c>
      <c r="DY78" s="190" t="str">
        <f t="shared" si="381"/>
        <v/>
      </c>
      <c r="DZ78" s="190" t="str">
        <f t="shared" si="381"/>
        <v/>
      </c>
      <c r="EA78" s="190" t="str">
        <f t="shared" si="381"/>
        <v/>
      </c>
      <c r="EB78" s="190" t="str">
        <f t="shared" si="381"/>
        <v/>
      </c>
      <c r="EC78" s="190" t="str">
        <f t="shared" si="381"/>
        <v/>
      </c>
      <c r="ED78" s="190" t="str">
        <f t="shared" si="381"/>
        <v/>
      </c>
      <c r="EE78" s="190" t="str">
        <f t="shared" si="381"/>
        <v/>
      </c>
      <c r="EF78" s="190" t="str">
        <f t="shared" si="381"/>
        <v/>
      </c>
      <c r="EG78" s="190" t="str">
        <f t="shared" si="381"/>
        <v/>
      </c>
      <c r="EH78" s="190" t="str">
        <f t="shared" si="381"/>
        <v/>
      </c>
      <c r="EI78" s="206" t="str">
        <f t="shared" si="262"/>
        <v/>
      </c>
      <c r="EJ78" s="207" t="e">
        <f t="shared" si="263"/>
        <v>#N/A</v>
      </c>
      <c r="EK78" s="207" t="e">
        <f t="shared" si="264"/>
        <v>#N/A</v>
      </c>
      <c r="EL78" s="207" t="e">
        <f t="shared" si="265"/>
        <v>#N/A</v>
      </c>
      <c r="EM78" s="207" t="e">
        <f t="shared" si="266"/>
        <v>#N/A</v>
      </c>
      <c r="EN78" s="207" t="e">
        <f t="shared" si="267"/>
        <v>#N/A</v>
      </c>
      <c r="EO78" s="207" t="e">
        <f t="shared" si="268"/>
        <v>#N/A</v>
      </c>
      <c r="EP78" s="207" t="e">
        <f t="shared" si="269"/>
        <v>#N/A</v>
      </c>
      <c r="EQ78" s="207" t="e">
        <f t="shared" si="270"/>
        <v>#N/A</v>
      </c>
      <c r="ER78" s="207" t="e">
        <f t="shared" si="271"/>
        <v>#N/A</v>
      </c>
      <c r="ES78" s="207" t="e">
        <f t="shared" si="272"/>
        <v>#N/A</v>
      </c>
      <c r="ET78" s="207" t="e">
        <f t="shared" si="273"/>
        <v>#N/A</v>
      </c>
      <c r="EU78" s="207" t="e">
        <f t="shared" si="274"/>
        <v>#N/A</v>
      </c>
      <c r="EV78" s="207" t="e">
        <f t="shared" si="275"/>
        <v>#N/A</v>
      </c>
      <c r="EW78" s="207" t="e">
        <f t="shared" si="276"/>
        <v>#N/A</v>
      </c>
      <c r="EX78" s="207" t="e">
        <f t="shared" si="277"/>
        <v>#N/A</v>
      </c>
      <c r="EY78" s="207" t="e">
        <f t="shared" si="278"/>
        <v>#N/A</v>
      </c>
      <c r="EZ78" s="207" t="e">
        <f t="shared" si="279"/>
        <v>#N/A</v>
      </c>
      <c r="FA78" s="207" t="e">
        <f t="shared" si="280"/>
        <v>#N/A</v>
      </c>
      <c r="FB78" s="207" t="e">
        <f t="shared" si="281"/>
        <v>#N/A</v>
      </c>
      <c r="FC78" s="207" t="e">
        <f t="shared" si="282"/>
        <v>#N/A</v>
      </c>
      <c r="FD78" s="207" t="e">
        <f t="shared" si="283"/>
        <v>#N/A</v>
      </c>
      <c r="FE78" s="207" t="e">
        <f t="shared" si="284"/>
        <v>#N/A</v>
      </c>
      <c r="FF78" s="207" t="e">
        <f t="shared" si="285"/>
        <v>#N/A</v>
      </c>
      <c r="FG78" s="207" t="e">
        <f t="shared" si="286"/>
        <v>#N/A</v>
      </c>
      <c r="FH78" s="207" t="e">
        <f t="shared" si="287"/>
        <v>#N/A</v>
      </c>
      <c r="FI78" s="207" t="e">
        <f t="shared" si="288"/>
        <v>#N/A</v>
      </c>
      <c r="FJ78" s="207" t="e">
        <f t="shared" si="289"/>
        <v>#N/A</v>
      </c>
      <c r="FK78" s="207" t="e">
        <f t="shared" si="290"/>
        <v>#N/A</v>
      </c>
      <c r="FL78" s="207" t="e">
        <f t="shared" si="291"/>
        <v>#N/A</v>
      </c>
      <c r="FM78" s="207" t="e">
        <f t="shared" si="292"/>
        <v>#N/A</v>
      </c>
      <c r="FN78" s="207" t="e">
        <f t="shared" si="293"/>
        <v>#N/A</v>
      </c>
      <c r="FO78" s="207" t="e">
        <f t="shared" si="294"/>
        <v>#N/A</v>
      </c>
      <c r="FP78" s="207" t="e">
        <f t="shared" si="295"/>
        <v>#N/A</v>
      </c>
      <c r="FQ78" s="207" t="e">
        <f t="shared" si="296"/>
        <v>#N/A</v>
      </c>
      <c r="FR78" s="207" t="e">
        <f t="shared" si="297"/>
        <v>#N/A</v>
      </c>
      <c r="FS78" s="207" t="e">
        <f t="shared" si="298"/>
        <v>#N/A</v>
      </c>
      <c r="FT78" s="207" t="e">
        <f t="shared" si="299"/>
        <v>#N/A</v>
      </c>
      <c r="FU78" s="207" t="e">
        <f t="shared" si="300"/>
        <v>#N/A</v>
      </c>
      <c r="FV78" s="207" t="e">
        <f t="shared" si="301"/>
        <v>#N/A</v>
      </c>
      <c r="FW78" s="207" t="e">
        <f t="shared" si="302"/>
        <v>#N/A</v>
      </c>
      <c r="FX78" s="207" t="e">
        <f t="shared" si="303"/>
        <v>#N/A</v>
      </c>
      <c r="FY78" s="207" t="e">
        <f t="shared" si="304"/>
        <v>#N/A</v>
      </c>
      <c r="FZ78" s="207" t="e">
        <f t="shared" si="305"/>
        <v>#N/A</v>
      </c>
      <c r="GA78" s="207" t="e">
        <f t="shared" si="306"/>
        <v>#N/A</v>
      </c>
      <c r="GB78" s="207" t="e">
        <f t="shared" si="307"/>
        <v>#N/A</v>
      </c>
      <c r="GC78" s="207" t="e">
        <f t="shared" si="308"/>
        <v>#N/A</v>
      </c>
      <c r="GD78" s="207" t="e">
        <f t="shared" si="309"/>
        <v>#N/A</v>
      </c>
      <c r="GE78" s="207" t="e">
        <f t="shared" si="310"/>
        <v>#N/A</v>
      </c>
      <c r="GF78" s="207" t="e">
        <f t="shared" si="311"/>
        <v>#N/A</v>
      </c>
      <c r="GG78" s="207" t="e">
        <f t="shared" si="312"/>
        <v>#N/A</v>
      </c>
      <c r="GH78" s="207" t="e">
        <f t="shared" si="313"/>
        <v>#N/A</v>
      </c>
      <c r="GI78" s="207" t="e">
        <f t="shared" si="314"/>
        <v>#N/A</v>
      </c>
      <c r="GJ78" s="207" t="e">
        <f t="shared" si="315"/>
        <v>#N/A</v>
      </c>
      <c r="GK78" s="207" t="e">
        <f t="shared" si="316"/>
        <v>#N/A</v>
      </c>
      <c r="GL78" s="207" t="e">
        <f t="shared" si="317"/>
        <v>#N/A</v>
      </c>
      <c r="GM78" s="207" t="e">
        <f t="shared" si="318"/>
        <v>#N/A</v>
      </c>
      <c r="GN78" s="207" t="e">
        <f t="shared" si="319"/>
        <v>#N/A</v>
      </c>
      <c r="GO78" s="207" t="e">
        <f t="shared" si="320"/>
        <v>#N/A</v>
      </c>
      <c r="GP78" s="207" t="e">
        <f t="shared" si="321"/>
        <v>#N/A</v>
      </c>
      <c r="GQ78" s="207" t="e">
        <f t="shared" si="322"/>
        <v>#N/A</v>
      </c>
      <c r="GR78" s="207" t="e">
        <f t="shared" si="323"/>
        <v>#N/A</v>
      </c>
      <c r="GS78" s="207" t="e">
        <f t="shared" si="324"/>
        <v>#N/A</v>
      </c>
      <c r="GT78" s="207" t="e">
        <f t="shared" si="325"/>
        <v>#N/A</v>
      </c>
      <c r="GU78" s="207" t="e">
        <f t="shared" si="326"/>
        <v>#N/A</v>
      </c>
      <c r="GV78" s="207" t="e">
        <f t="shared" si="327"/>
        <v>#N/A</v>
      </c>
      <c r="GW78" s="207" t="e">
        <f t="shared" si="328"/>
        <v>#N/A</v>
      </c>
      <c r="GX78" s="207" t="e">
        <f t="shared" si="329"/>
        <v>#N/A</v>
      </c>
      <c r="GY78" s="207" t="e">
        <f t="shared" si="330"/>
        <v>#N/A</v>
      </c>
      <c r="GZ78" s="207" t="e">
        <f t="shared" si="331"/>
        <v>#N/A</v>
      </c>
      <c r="HA78" s="207" t="e">
        <f t="shared" si="332"/>
        <v>#N/A</v>
      </c>
      <c r="HB78" s="207" t="e">
        <f t="shared" si="333"/>
        <v>#N/A</v>
      </c>
      <c r="HC78" s="207" t="e">
        <f t="shared" si="334"/>
        <v>#N/A</v>
      </c>
      <c r="HD78" s="207" t="e">
        <f t="shared" si="335"/>
        <v>#N/A</v>
      </c>
      <c r="HE78" s="207" t="e">
        <f t="shared" si="336"/>
        <v>#N/A</v>
      </c>
      <c r="HF78" s="207" t="e">
        <f t="shared" si="337"/>
        <v>#N/A</v>
      </c>
      <c r="HG78" s="207" t="e">
        <f t="shared" si="338"/>
        <v>#N/A</v>
      </c>
      <c r="HH78" s="207" t="e">
        <f t="shared" si="339"/>
        <v>#N/A</v>
      </c>
      <c r="HI78" s="207" t="e">
        <f t="shared" si="340"/>
        <v>#N/A</v>
      </c>
      <c r="HJ78" s="207" t="e">
        <f t="shared" si="341"/>
        <v>#N/A</v>
      </c>
      <c r="HK78" s="207" t="e">
        <f t="shared" si="342"/>
        <v>#N/A</v>
      </c>
      <c r="HL78" s="207" t="e">
        <f t="shared" si="343"/>
        <v>#N/A</v>
      </c>
      <c r="HM78" s="207" t="e">
        <f t="shared" si="344"/>
        <v>#N/A</v>
      </c>
      <c r="HN78" s="207" t="e">
        <f t="shared" si="345"/>
        <v>#N/A</v>
      </c>
      <c r="HO78" s="207" t="e">
        <f t="shared" si="346"/>
        <v>#N/A</v>
      </c>
      <c r="HP78" s="207" t="e">
        <f t="shared" si="347"/>
        <v>#N/A</v>
      </c>
      <c r="HQ78" s="207" t="e">
        <f t="shared" si="348"/>
        <v>#N/A</v>
      </c>
      <c r="HR78" s="207" t="e">
        <f t="shared" si="349"/>
        <v>#N/A</v>
      </c>
      <c r="HS78" s="207" t="e">
        <f t="shared" si="350"/>
        <v>#N/A</v>
      </c>
      <c r="HT78" s="207" t="e">
        <f t="shared" si="351"/>
        <v>#N/A</v>
      </c>
      <c r="HU78" s="207" t="e">
        <f t="shared" si="352"/>
        <v>#N/A</v>
      </c>
      <c r="HV78" s="207" t="e">
        <f t="shared" si="353"/>
        <v>#N/A</v>
      </c>
      <c r="HW78" s="207" t="e">
        <f t="shared" si="354"/>
        <v>#N/A</v>
      </c>
      <c r="HX78" s="207" t="e">
        <f t="shared" si="355"/>
        <v>#N/A</v>
      </c>
      <c r="HY78" s="207" t="e">
        <f t="shared" si="356"/>
        <v>#N/A</v>
      </c>
      <c r="HZ78" s="207" t="e">
        <f t="shared" si="357"/>
        <v>#N/A</v>
      </c>
      <c r="IA78" s="207" t="e">
        <f t="shared" si="358"/>
        <v>#N/A</v>
      </c>
      <c r="IB78" s="207" t="e">
        <f t="shared" si="359"/>
        <v>#N/A</v>
      </c>
      <c r="IC78" s="207" t="e">
        <f t="shared" si="360"/>
        <v>#N/A</v>
      </c>
      <c r="ID78" s="207" t="e">
        <f t="shared" si="361"/>
        <v>#N/A</v>
      </c>
      <c r="IE78" s="207" t="e">
        <f t="shared" si="362"/>
        <v>#N/A</v>
      </c>
      <c r="IF78" s="207" t="e">
        <f t="shared" si="363"/>
        <v>#N/A</v>
      </c>
    </row>
    <row r="79" spans="1:240" hidden="1" x14ac:dyDescent="0.25">
      <c r="A79" s="22">
        <v>76</v>
      </c>
      <c r="B79" s="144"/>
      <c r="C79" s="135"/>
      <c r="D79" s="110" t="str">
        <f t="shared" si="253"/>
        <v/>
      </c>
      <c r="E79" s="124"/>
      <c r="F79" s="110" t="str">
        <f t="shared" si="254"/>
        <v/>
      </c>
      <c r="G79" s="135"/>
      <c r="H79" s="145"/>
      <c r="I79" s="119" t="str">
        <f t="shared" si="255"/>
        <v/>
      </c>
      <c r="J79" s="23" t="str">
        <f t="shared" si="256"/>
        <v/>
      </c>
      <c r="K79" s="24" t="str">
        <f t="shared" si="257"/>
        <v/>
      </c>
      <c r="L79" s="25" t="str">
        <f>IF(J79="","",IF(OR($J79&lt;Skew!$B$1,$J79=Skew!$B$1),IF($J79&gt;Skew!$C$1,Skew!$A$1,IF($J79&gt;Skew!$C$2,Skew!$A$2,IF($J79&gt;Skew!$C$3,Skew!$A$3,IF($J79&gt;Skew!$C$4,Skew!$A$4,IF($J79&gt;Skew!$C$5,Skew!$A$5,IF($J79&gt;Skew!$C$6,Skew!$A$6,IF($J79&gt;Skew!$C$7,Skew!$A$7,IF($J79&gt;Skew!$C$8,Skew!$A$8,IF($J79&gt;Skew!$C$9,Skew!$A$9,IF($J79&gt;Skew!$C$10,Skew!$A$10,IF($J79&gt;Skew!$C$11,Skew!$A$11,IF($J79&gt;Skew!$C$12,Skew!$A$12,IF($J79&gt;Skew!$C$13,Skew!$A$13,IF($J79&gt;Skew!$C$14,Skew!$A$14,Skew!$A$15)
)))))))))))))))</f>
        <v/>
      </c>
      <c r="M79" s="24" t="str">
        <f>IF(J79="","",MATCH(L79,Skew!$A$1:$A$15,0))</f>
        <v/>
      </c>
      <c r="N79" s="24" t="str">
        <f t="shared" si="245"/>
        <v/>
      </c>
      <c r="O79" s="26"/>
      <c r="P79" s="24" t="str">
        <f>IF(OR(J79="",O79=""),"",MATCH(O79,Confidence!$A$1:$A$10,0))</f>
        <v/>
      </c>
      <c r="Q79" s="27" t="str">
        <f t="shared" si="246"/>
        <v/>
      </c>
      <c r="R79" s="27" t="str">
        <f t="shared" si="247"/>
        <v/>
      </c>
      <c r="S79" s="24"/>
      <c r="T79" s="111" t="str">
        <f t="shared" si="248"/>
        <v/>
      </c>
      <c r="U79" s="111" t="str">
        <f t="shared" si="249"/>
        <v/>
      </c>
      <c r="V79" s="39" t="str">
        <f t="shared" si="250"/>
        <v/>
      </c>
      <c r="W79" s="124"/>
      <c r="X79" s="218" t="str">
        <f>IF(AND(D79&gt;0,E79&gt;0,F79&gt;0,Q79&gt;0,R79&gt;0,W79&gt;0,NOT(O79="")),ABS(VLOOKUP($W$1,VLookups!$A$28:$B$29,2,FALSE)-_xlfn.BETA.DIST(W79,IF(K79="L",R79,Q79),IF(K79="L",Q79,R79),TRUE,D79,F79)),"")</f>
        <v/>
      </c>
      <c r="Y79" s="121" t="str">
        <f>IF(OR($Q79="",$R79=""),"",_xlfn.BETA.INV(ABS(VLOOKUP($W$1,VLookups!$A$28:$B$29,2,FALSE)-Y$3),IF($K79="L",$R79,$Q79),IF($K79="L",$Q79,$R79),$D79,$F79))</f>
        <v/>
      </c>
      <c r="Z79" s="122" t="str">
        <f>IF(OR($Q79="",$R79=""),"",_xlfn.BETA.INV(ABS(VLOOKUP($W$1,VLookups!$A$28:$B$29,2,FALSE)-Z$3),IF($K79="L",$R79,$Q79),IF($K79="L",$Q79,$R79),$D79,$F79))</f>
        <v/>
      </c>
      <c r="AA79" s="121" t="str">
        <f>IF(OR($Q79="",$R79=""),"",_xlfn.BETA.INV(ABS(VLOOKUP($W$1,VLookups!$A$28:$B$29,2,FALSE)-AA$3),IF($K79="L",$R79,$Q79),IF($K79="L",$Q79,$R79),$D79,$F79))</f>
        <v/>
      </c>
      <c r="AB79" s="122" t="str">
        <f>IF(OR($Q79="",$R79=""),"",_xlfn.BETA.INV(ABS(VLOOKUP($W$1,VLookups!$A$28:$B$29,2,FALSE)-AB$3),IF($K79="L",$R79,$Q79),IF($K79="L",$Q79,$R79),$D79,$F79))</f>
        <v/>
      </c>
      <c r="AC79" s="121" t="str">
        <f>IF(OR($Q79="",$R79=""),"",_xlfn.BETA.INV(ABS(VLOOKUP($W$1,VLookups!$A$28:$B$29,2,FALSE)-AC$3),IF($K79="L",$R79,$Q79),IF($K79="L",$Q79,$R79),$D79,$F79))</f>
        <v/>
      </c>
      <c r="AD79" s="122" t="str">
        <f>IF(OR($Q79="",$R79=""),"",_xlfn.BETA.INV(ABS(VLOOKUP($W$1,VLookups!$A$28:$B$29,2,FALSE)-AD$3),IF($K79="L",$R79,$Q79),IF($K79="L",$Q79,$R79),$D79,$F79))</f>
        <v/>
      </c>
      <c r="AE79" s="121" t="str">
        <f>IF(OR($Q79="",$R79=""),"",_xlfn.BETA.INV(ABS(VLOOKUP($W$1,VLookups!$A$28:$B$29,2,FALSE)-AE$3),IF($K79="L",$R79,$Q79),IF($K79="L",$Q79,$R79),$D79,$F79))</f>
        <v/>
      </c>
      <c r="AF79" s="122" t="str">
        <f>IF(OR($Q79="",$R79=""),"",_xlfn.BETA.INV(ABS(VLOOKUP($W$1,VLookups!$A$28:$B$29,2,FALSE)-AF$3),IF($K79="L",$R79,$Q79),IF($K79="L",$Q79,$R79),$D79,$F79))</f>
        <v/>
      </c>
      <c r="AG79" s="121" t="str">
        <f>IF(OR($Q79="",$R79=""),"",_xlfn.BETA.INV(ABS(VLOOKUP($W$1,VLookups!$A$28:$B$29,2,FALSE)-AG$3),IF($K79="L",$R79,$Q79),IF($K79="L",$Q79,$R79),$D79,$F79))</f>
        <v/>
      </c>
      <c r="AH79" s="122" t="str">
        <f>IF(OR($Q79="",$R79=""),"",_xlfn.BETA.INV(ABS(VLOOKUP($W$1,VLookups!$A$28:$B$29,2,FALSE)-AH$3),IF($K79="L",$R79,$Q79),IF($K79="L",$Q79,$R79),$D79,$F79))</f>
        <v/>
      </c>
      <c r="AI79" s="121" t="str">
        <f>IF(OR($Q79="",$R79=""),"",_xlfn.BETA.INV(ABS(VLOOKUP($W$1,VLookups!$A$28:$B$29,2,FALSE)-AI$3),IF($K79="L",$R79,$Q79),IF($K79="L",$Q79,$R79),$D79,$F79))</f>
        <v/>
      </c>
      <c r="AJ79" s="122" t="str">
        <f>IF(OR($Q79="",$R79=""),"",_xlfn.BETA.INV(ABS(VLOOKUP($W$1,VLookups!$A$28:$B$29,2,FALSE)-AJ$3),IF($K79="L",$R79,$Q79),IF($K79="L",$Q79,$R79),$D79,$F79))</f>
        <v/>
      </c>
      <c r="AK79" s="17"/>
      <c r="AL79" s="208" t="str">
        <f t="shared" si="258"/>
        <v/>
      </c>
      <c r="AM79" s="206" t="str">
        <f t="shared" si="259"/>
        <v/>
      </c>
      <c r="AN79" s="190" t="str">
        <f t="shared" ref="AN79:CY79" si="382">IF(ISNONTEXT($AL79),AM79+$AL79,"")</f>
        <v/>
      </c>
      <c r="AO79" s="190" t="str">
        <f t="shared" si="382"/>
        <v/>
      </c>
      <c r="AP79" s="190" t="str">
        <f t="shared" si="382"/>
        <v/>
      </c>
      <c r="AQ79" s="190" t="str">
        <f t="shared" si="382"/>
        <v/>
      </c>
      <c r="AR79" s="190" t="str">
        <f t="shared" si="382"/>
        <v/>
      </c>
      <c r="AS79" s="190" t="str">
        <f t="shared" si="382"/>
        <v/>
      </c>
      <c r="AT79" s="190" t="str">
        <f t="shared" si="382"/>
        <v/>
      </c>
      <c r="AU79" s="190" t="str">
        <f t="shared" si="382"/>
        <v/>
      </c>
      <c r="AV79" s="190" t="str">
        <f t="shared" si="382"/>
        <v/>
      </c>
      <c r="AW79" s="190" t="str">
        <f t="shared" si="382"/>
        <v/>
      </c>
      <c r="AX79" s="190" t="str">
        <f t="shared" si="382"/>
        <v/>
      </c>
      <c r="AY79" s="190" t="str">
        <f t="shared" si="382"/>
        <v/>
      </c>
      <c r="AZ79" s="190" t="str">
        <f t="shared" si="382"/>
        <v/>
      </c>
      <c r="BA79" s="190" t="str">
        <f t="shared" si="382"/>
        <v/>
      </c>
      <c r="BB79" s="190" t="str">
        <f t="shared" si="382"/>
        <v/>
      </c>
      <c r="BC79" s="190" t="str">
        <f t="shared" si="382"/>
        <v/>
      </c>
      <c r="BD79" s="190" t="str">
        <f t="shared" si="382"/>
        <v/>
      </c>
      <c r="BE79" s="190" t="str">
        <f t="shared" si="382"/>
        <v/>
      </c>
      <c r="BF79" s="190" t="str">
        <f t="shared" si="382"/>
        <v/>
      </c>
      <c r="BG79" s="190" t="str">
        <f t="shared" si="382"/>
        <v/>
      </c>
      <c r="BH79" s="190" t="str">
        <f t="shared" si="382"/>
        <v/>
      </c>
      <c r="BI79" s="190" t="str">
        <f t="shared" si="382"/>
        <v/>
      </c>
      <c r="BJ79" s="190" t="str">
        <f t="shared" si="382"/>
        <v/>
      </c>
      <c r="BK79" s="190" t="str">
        <f t="shared" si="382"/>
        <v/>
      </c>
      <c r="BL79" s="190" t="str">
        <f t="shared" si="382"/>
        <v/>
      </c>
      <c r="BM79" s="190" t="str">
        <f t="shared" si="382"/>
        <v/>
      </c>
      <c r="BN79" s="190" t="str">
        <f t="shared" si="382"/>
        <v/>
      </c>
      <c r="BO79" s="190" t="str">
        <f t="shared" si="382"/>
        <v/>
      </c>
      <c r="BP79" s="190" t="str">
        <f t="shared" si="382"/>
        <v/>
      </c>
      <c r="BQ79" s="190" t="str">
        <f t="shared" si="382"/>
        <v/>
      </c>
      <c r="BR79" s="190" t="str">
        <f t="shared" si="382"/>
        <v/>
      </c>
      <c r="BS79" s="190" t="str">
        <f t="shared" si="382"/>
        <v/>
      </c>
      <c r="BT79" s="190" t="str">
        <f t="shared" si="382"/>
        <v/>
      </c>
      <c r="BU79" s="190" t="str">
        <f t="shared" si="382"/>
        <v/>
      </c>
      <c r="BV79" s="190" t="str">
        <f t="shared" si="382"/>
        <v/>
      </c>
      <c r="BW79" s="190" t="str">
        <f t="shared" si="382"/>
        <v/>
      </c>
      <c r="BX79" s="190" t="str">
        <f t="shared" si="382"/>
        <v/>
      </c>
      <c r="BY79" s="190" t="str">
        <f t="shared" si="382"/>
        <v/>
      </c>
      <c r="BZ79" s="190" t="str">
        <f t="shared" si="382"/>
        <v/>
      </c>
      <c r="CA79" s="190" t="str">
        <f t="shared" si="382"/>
        <v/>
      </c>
      <c r="CB79" s="190" t="str">
        <f t="shared" si="382"/>
        <v/>
      </c>
      <c r="CC79" s="190" t="str">
        <f t="shared" si="382"/>
        <v/>
      </c>
      <c r="CD79" s="190" t="str">
        <f t="shared" si="382"/>
        <v/>
      </c>
      <c r="CE79" s="190" t="str">
        <f t="shared" si="382"/>
        <v/>
      </c>
      <c r="CF79" s="190" t="str">
        <f t="shared" si="382"/>
        <v/>
      </c>
      <c r="CG79" s="190" t="str">
        <f t="shared" si="382"/>
        <v/>
      </c>
      <c r="CH79" s="190" t="str">
        <f t="shared" si="382"/>
        <v/>
      </c>
      <c r="CI79" s="190" t="str">
        <f t="shared" si="382"/>
        <v/>
      </c>
      <c r="CJ79" s="190" t="str">
        <f t="shared" si="382"/>
        <v/>
      </c>
      <c r="CK79" s="190" t="str">
        <f t="shared" si="382"/>
        <v/>
      </c>
      <c r="CL79" s="190" t="str">
        <f t="shared" si="382"/>
        <v/>
      </c>
      <c r="CM79" s="190" t="str">
        <f t="shared" si="382"/>
        <v/>
      </c>
      <c r="CN79" s="190" t="str">
        <f t="shared" si="382"/>
        <v/>
      </c>
      <c r="CO79" s="190" t="str">
        <f t="shared" si="382"/>
        <v/>
      </c>
      <c r="CP79" s="190" t="str">
        <f t="shared" si="382"/>
        <v/>
      </c>
      <c r="CQ79" s="190" t="str">
        <f t="shared" si="382"/>
        <v/>
      </c>
      <c r="CR79" s="190" t="str">
        <f t="shared" si="382"/>
        <v/>
      </c>
      <c r="CS79" s="190" t="str">
        <f t="shared" si="382"/>
        <v/>
      </c>
      <c r="CT79" s="190" t="str">
        <f t="shared" si="382"/>
        <v/>
      </c>
      <c r="CU79" s="190" t="str">
        <f t="shared" si="382"/>
        <v/>
      </c>
      <c r="CV79" s="190" t="str">
        <f t="shared" si="382"/>
        <v/>
      </c>
      <c r="CW79" s="190" t="str">
        <f t="shared" si="382"/>
        <v/>
      </c>
      <c r="CX79" s="190" t="str">
        <f t="shared" si="382"/>
        <v/>
      </c>
      <c r="CY79" s="190" t="str">
        <f t="shared" si="382"/>
        <v/>
      </c>
      <c r="CZ79" s="190" t="str">
        <f t="shared" ref="CZ79:EH79" si="383">IF(ISNONTEXT($AL79),CY79+$AL79,"")</f>
        <v/>
      </c>
      <c r="DA79" s="190" t="str">
        <f t="shared" si="383"/>
        <v/>
      </c>
      <c r="DB79" s="190" t="str">
        <f t="shared" si="383"/>
        <v/>
      </c>
      <c r="DC79" s="190" t="str">
        <f t="shared" si="383"/>
        <v/>
      </c>
      <c r="DD79" s="190" t="str">
        <f t="shared" si="383"/>
        <v/>
      </c>
      <c r="DE79" s="190" t="str">
        <f t="shared" si="383"/>
        <v/>
      </c>
      <c r="DF79" s="190" t="str">
        <f t="shared" si="383"/>
        <v/>
      </c>
      <c r="DG79" s="190" t="str">
        <f t="shared" si="383"/>
        <v/>
      </c>
      <c r="DH79" s="190" t="str">
        <f t="shared" si="383"/>
        <v/>
      </c>
      <c r="DI79" s="190" t="str">
        <f t="shared" si="383"/>
        <v/>
      </c>
      <c r="DJ79" s="190" t="str">
        <f t="shared" si="383"/>
        <v/>
      </c>
      <c r="DK79" s="190" t="str">
        <f t="shared" si="383"/>
        <v/>
      </c>
      <c r="DL79" s="190" t="str">
        <f t="shared" si="383"/>
        <v/>
      </c>
      <c r="DM79" s="190" t="str">
        <f t="shared" si="383"/>
        <v/>
      </c>
      <c r="DN79" s="190" t="str">
        <f t="shared" si="383"/>
        <v/>
      </c>
      <c r="DO79" s="190" t="str">
        <f t="shared" si="383"/>
        <v/>
      </c>
      <c r="DP79" s="190" t="str">
        <f t="shared" si="383"/>
        <v/>
      </c>
      <c r="DQ79" s="190" t="str">
        <f t="shared" si="383"/>
        <v/>
      </c>
      <c r="DR79" s="190" t="str">
        <f t="shared" si="383"/>
        <v/>
      </c>
      <c r="DS79" s="190" t="str">
        <f t="shared" si="383"/>
        <v/>
      </c>
      <c r="DT79" s="190" t="str">
        <f t="shared" si="383"/>
        <v/>
      </c>
      <c r="DU79" s="190" t="str">
        <f t="shared" si="383"/>
        <v/>
      </c>
      <c r="DV79" s="190" t="str">
        <f t="shared" si="383"/>
        <v/>
      </c>
      <c r="DW79" s="190" t="str">
        <f t="shared" si="383"/>
        <v/>
      </c>
      <c r="DX79" s="190" t="str">
        <f t="shared" si="383"/>
        <v/>
      </c>
      <c r="DY79" s="190" t="str">
        <f t="shared" si="383"/>
        <v/>
      </c>
      <c r="DZ79" s="190" t="str">
        <f t="shared" si="383"/>
        <v/>
      </c>
      <c r="EA79" s="190" t="str">
        <f t="shared" si="383"/>
        <v/>
      </c>
      <c r="EB79" s="190" t="str">
        <f t="shared" si="383"/>
        <v/>
      </c>
      <c r="EC79" s="190" t="str">
        <f t="shared" si="383"/>
        <v/>
      </c>
      <c r="ED79" s="190" t="str">
        <f t="shared" si="383"/>
        <v/>
      </c>
      <c r="EE79" s="190" t="str">
        <f t="shared" si="383"/>
        <v/>
      </c>
      <c r="EF79" s="190" t="str">
        <f t="shared" si="383"/>
        <v/>
      </c>
      <c r="EG79" s="190" t="str">
        <f t="shared" si="383"/>
        <v/>
      </c>
      <c r="EH79" s="190" t="str">
        <f t="shared" si="383"/>
        <v/>
      </c>
      <c r="EI79" s="206" t="str">
        <f t="shared" si="262"/>
        <v/>
      </c>
      <c r="EJ79" s="207" t="e">
        <f t="shared" si="263"/>
        <v>#N/A</v>
      </c>
      <c r="EK79" s="207" t="e">
        <f t="shared" si="264"/>
        <v>#N/A</v>
      </c>
      <c r="EL79" s="207" t="e">
        <f t="shared" si="265"/>
        <v>#N/A</v>
      </c>
      <c r="EM79" s="207" t="e">
        <f t="shared" si="266"/>
        <v>#N/A</v>
      </c>
      <c r="EN79" s="207" t="e">
        <f t="shared" si="267"/>
        <v>#N/A</v>
      </c>
      <c r="EO79" s="207" t="e">
        <f t="shared" si="268"/>
        <v>#N/A</v>
      </c>
      <c r="EP79" s="207" t="e">
        <f t="shared" si="269"/>
        <v>#N/A</v>
      </c>
      <c r="EQ79" s="207" t="e">
        <f t="shared" si="270"/>
        <v>#N/A</v>
      </c>
      <c r="ER79" s="207" t="e">
        <f t="shared" si="271"/>
        <v>#N/A</v>
      </c>
      <c r="ES79" s="207" t="e">
        <f t="shared" si="272"/>
        <v>#N/A</v>
      </c>
      <c r="ET79" s="207" t="e">
        <f t="shared" si="273"/>
        <v>#N/A</v>
      </c>
      <c r="EU79" s="207" t="e">
        <f t="shared" si="274"/>
        <v>#N/A</v>
      </c>
      <c r="EV79" s="207" t="e">
        <f t="shared" si="275"/>
        <v>#N/A</v>
      </c>
      <c r="EW79" s="207" t="e">
        <f t="shared" si="276"/>
        <v>#N/A</v>
      </c>
      <c r="EX79" s="207" t="e">
        <f t="shared" si="277"/>
        <v>#N/A</v>
      </c>
      <c r="EY79" s="207" t="e">
        <f t="shared" si="278"/>
        <v>#N/A</v>
      </c>
      <c r="EZ79" s="207" t="e">
        <f t="shared" si="279"/>
        <v>#N/A</v>
      </c>
      <c r="FA79" s="207" t="e">
        <f t="shared" si="280"/>
        <v>#N/A</v>
      </c>
      <c r="FB79" s="207" t="e">
        <f t="shared" si="281"/>
        <v>#N/A</v>
      </c>
      <c r="FC79" s="207" t="e">
        <f t="shared" si="282"/>
        <v>#N/A</v>
      </c>
      <c r="FD79" s="207" t="e">
        <f t="shared" si="283"/>
        <v>#N/A</v>
      </c>
      <c r="FE79" s="207" t="e">
        <f t="shared" si="284"/>
        <v>#N/A</v>
      </c>
      <c r="FF79" s="207" t="e">
        <f t="shared" si="285"/>
        <v>#N/A</v>
      </c>
      <c r="FG79" s="207" t="e">
        <f t="shared" si="286"/>
        <v>#N/A</v>
      </c>
      <c r="FH79" s="207" t="e">
        <f t="shared" si="287"/>
        <v>#N/A</v>
      </c>
      <c r="FI79" s="207" t="e">
        <f t="shared" si="288"/>
        <v>#N/A</v>
      </c>
      <c r="FJ79" s="207" t="e">
        <f t="shared" si="289"/>
        <v>#N/A</v>
      </c>
      <c r="FK79" s="207" t="e">
        <f t="shared" si="290"/>
        <v>#N/A</v>
      </c>
      <c r="FL79" s="207" t="e">
        <f t="shared" si="291"/>
        <v>#N/A</v>
      </c>
      <c r="FM79" s="207" t="e">
        <f t="shared" si="292"/>
        <v>#N/A</v>
      </c>
      <c r="FN79" s="207" t="e">
        <f t="shared" si="293"/>
        <v>#N/A</v>
      </c>
      <c r="FO79" s="207" t="e">
        <f t="shared" si="294"/>
        <v>#N/A</v>
      </c>
      <c r="FP79" s="207" t="e">
        <f t="shared" si="295"/>
        <v>#N/A</v>
      </c>
      <c r="FQ79" s="207" t="e">
        <f t="shared" si="296"/>
        <v>#N/A</v>
      </c>
      <c r="FR79" s="207" t="e">
        <f t="shared" si="297"/>
        <v>#N/A</v>
      </c>
      <c r="FS79" s="207" t="e">
        <f t="shared" si="298"/>
        <v>#N/A</v>
      </c>
      <c r="FT79" s="207" t="e">
        <f t="shared" si="299"/>
        <v>#N/A</v>
      </c>
      <c r="FU79" s="207" t="e">
        <f t="shared" si="300"/>
        <v>#N/A</v>
      </c>
      <c r="FV79" s="207" t="e">
        <f t="shared" si="301"/>
        <v>#N/A</v>
      </c>
      <c r="FW79" s="207" t="e">
        <f t="shared" si="302"/>
        <v>#N/A</v>
      </c>
      <c r="FX79" s="207" t="e">
        <f t="shared" si="303"/>
        <v>#N/A</v>
      </c>
      <c r="FY79" s="207" t="e">
        <f t="shared" si="304"/>
        <v>#N/A</v>
      </c>
      <c r="FZ79" s="207" t="e">
        <f t="shared" si="305"/>
        <v>#N/A</v>
      </c>
      <c r="GA79" s="207" t="e">
        <f t="shared" si="306"/>
        <v>#N/A</v>
      </c>
      <c r="GB79" s="207" t="e">
        <f t="shared" si="307"/>
        <v>#N/A</v>
      </c>
      <c r="GC79" s="207" t="e">
        <f t="shared" si="308"/>
        <v>#N/A</v>
      </c>
      <c r="GD79" s="207" t="e">
        <f t="shared" si="309"/>
        <v>#N/A</v>
      </c>
      <c r="GE79" s="207" t="e">
        <f t="shared" si="310"/>
        <v>#N/A</v>
      </c>
      <c r="GF79" s="207" t="e">
        <f t="shared" si="311"/>
        <v>#N/A</v>
      </c>
      <c r="GG79" s="207" t="e">
        <f t="shared" si="312"/>
        <v>#N/A</v>
      </c>
      <c r="GH79" s="207" t="e">
        <f t="shared" si="313"/>
        <v>#N/A</v>
      </c>
      <c r="GI79" s="207" t="e">
        <f t="shared" si="314"/>
        <v>#N/A</v>
      </c>
      <c r="GJ79" s="207" t="e">
        <f t="shared" si="315"/>
        <v>#N/A</v>
      </c>
      <c r="GK79" s="207" t="e">
        <f t="shared" si="316"/>
        <v>#N/A</v>
      </c>
      <c r="GL79" s="207" t="e">
        <f t="shared" si="317"/>
        <v>#N/A</v>
      </c>
      <c r="GM79" s="207" t="e">
        <f t="shared" si="318"/>
        <v>#N/A</v>
      </c>
      <c r="GN79" s="207" t="e">
        <f t="shared" si="319"/>
        <v>#N/A</v>
      </c>
      <c r="GO79" s="207" t="e">
        <f t="shared" si="320"/>
        <v>#N/A</v>
      </c>
      <c r="GP79" s="207" t="e">
        <f t="shared" si="321"/>
        <v>#N/A</v>
      </c>
      <c r="GQ79" s="207" t="e">
        <f t="shared" si="322"/>
        <v>#N/A</v>
      </c>
      <c r="GR79" s="207" t="e">
        <f t="shared" si="323"/>
        <v>#N/A</v>
      </c>
      <c r="GS79" s="207" t="e">
        <f t="shared" si="324"/>
        <v>#N/A</v>
      </c>
      <c r="GT79" s="207" t="e">
        <f t="shared" si="325"/>
        <v>#N/A</v>
      </c>
      <c r="GU79" s="207" t="e">
        <f t="shared" si="326"/>
        <v>#N/A</v>
      </c>
      <c r="GV79" s="207" t="e">
        <f t="shared" si="327"/>
        <v>#N/A</v>
      </c>
      <c r="GW79" s="207" t="e">
        <f t="shared" si="328"/>
        <v>#N/A</v>
      </c>
      <c r="GX79" s="207" t="e">
        <f t="shared" si="329"/>
        <v>#N/A</v>
      </c>
      <c r="GY79" s="207" t="e">
        <f t="shared" si="330"/>
        <v>#N/A</v>
      </c>
      <c r="GZ79" s="207" t="e">
        <f t="shared" si="331"/>
        <v>#N/A</v>
      </c>
      <c r="HA79" s="207" t="e">
        <f t="shared" si="332"/>
        <v>#N/A</v>
      </c>
      <c r="HB79" s="207" t="e">
        <f t="shared" si="333"/>
        <v>#N/A</v>
      </c>
      <c r="HC79" s="207" t="e">
        <f t="shared" si="334"/>
        <v>#N/A</v>
      </c>
      <c r="HD79" s="207" t="e">
        <f t="shared" si="335"/>
        <v>#N/A</v>
      </c>
      <c r="HE79" s="207" t="e">
        <f t="shared" si="336"/>
        <v>#N/A</v>
      </c>
      <c r="HF79" s="207" t="e">
        <f t="shared" si="337"/>
        <v>#N/A</v>
      </c>
      <c r="HG79" s="207" t="e">
        <f t="shared" si="338"/>
        <v>#N/A</v>
      </c>
      <c r="HH79" s="207" t="e">
        <f t="shared" si="339"/>
        <v>#N/A</v>
      </c>
      <c r="HI79" s="207" t="e">
        <f t="shared" si="340"/>
        <v>#N/A</v>
      </c>
      <c r="HJ79" s="207" t="e">
        <f t="shared" si="341"/>
        <v>#N/A</v>
      </c>
      <c r="HK79" s="207" t="e">
        <f t="shared" si="342"/>
        <v>#N/A</v>
      </c>
      <c r="HL79" s="207" t="e">
        <f t="shared" si="343"/>
        <v>#N/A</v>
      </c>
      <c r="HM79" s="207" t="e">
        <f t="shared" si="344"/>
        <v>#N/A</v>
      </c>
      <c r="HN79" s="207" t="e">
        <f t="shared" si="345"/>
        <v>#N/A</v>
      </c>
      <c r="HO79" s="207" t="e">
        <f t="shared" si="346"/>
        <v>#N/A</v>
      </c>
      <c r="HP79" s="207" t="e">
        <f t="shared" si="347"/>
        <v>#N/A</v>
      </c>
      <c r="HQ79" s="207" t="e">
        <f t="shared" si="348"/>
        <v>#N/A</v>
      </c>
      <c r="HR79" s="207" t="e">
        <f t="shared" si="349"/>
        <v>#N/A</v>
      </c>
      <c r="HS79" s="207" t="e">
        <f t="shared" si="350"/>
        <v>#N/A</v>
      </c>
      <c r="HT79" s="207" t="e">
        <f t="shared" si="351"/>
        <v>#N/A</v>
      </c>
      <c r="HU79" s="207" t="e">
        <f t="shared" si="352"/>
        <v>#N/A</v>
      </c>
      <c r="HV79" s="207" t="e">
        <f t="shared" si="353"/>
        <v>#N/A</v>
      </c>
      <c r="HW79" s="207" t="e">
        <f t="shared" si="354"/>
        <v>#N/A</v>
      </c>
      <c r="HX79" s="207" t="e">
        <f t="shared" si="355"/>
        <v>#N/A</v>
      </c>
      <c r="HY79" s="207" t="e">
        <f t="shared" si="356"/>
        <v>#N/A</v>
      </c>
      <c r="HZ79" s="207" t="e">
        <f t="shared" si="357"/>
        <v>#N/A</v>
      </c>
      <c r="IA79" s="207" t="e">
        <f t="shared" si="358"/>
        <v>#N/A</v>
      </c>
      <c r="IB79" s="207" t="e">
        <f t="shared" si="359"/>
        <v>#N/A</v>
      </c>
      <c r="IC79" s="207" t="e">
        <f t="shared" si="360"/>
        <v>#N/A</v>
      </c>
      <c r="ID79" s="207" t="e">
        <f t="shared" si="361"/>
        <v>#N/A</v>
      </c>
      <c r="IE79" s="207" t="e">
        <f t="shared" si="362"/>
        <v>#N/A</v>
      </c>
      <c r="IF79" s="207" t="e">
        <f t="shared" si="363"/>
        <v>#N/A</v>
      </c>
    </row>
    <row r="80" spans="1:240" hidden="1" x14ac:dyDescent="0.25">
      <c r="A80" s="22">
        <v>77</v>
      </c>
      <c r="B80" s="144"/>
      <c r="C80" s="135"/>
      <c r="D80" s="110" t="str">
        <f t="shared" si="253"/>
        <v/>
      </c>
      <c r="E80" s="124"/>
      <c r="F80" s="110" t="str">
        <f t="shared" si="254"/>
        <v/>
      </c>
      <c r="G80" s="135"/>
      <c r="H80" s="145"/>
      <c r="I80" s="119" t="str">
        <f t="shared" si="255"/>
        <v/>
      </c>
      <c r="J80" s="23" t="str">
        <f t="shared" si="256"/>
        <v/>
      </c>
      <c r="K80" s="24" t="str">
        <f t="shared" si="257"/>
        <v/>
      </c>
      <c r="L80" s="25" t="str">
        <f>IF(J80="","",IF(OR($J80&lt;Skew!$B$1,$J80=Skew!$B$1),IF($J80&gt;Skew!$C$1,Skew!$A$1,IF($J80&gt;Skew!$C$2,Skew!$A$2,IF($J80&gt;Skew!$C$3,Skew!$A$3,IF($J80&gt;Skew!$C$4,Skew!$A$4,IF($J80&gt;Skew!$C$5,Skew!$A$5,IF($J80&gt;Skew!$C$6,Skew!$A$6,IF($J80&gt;Skew!$C$7,Skew!$A$7,IF($J80&gt;Skew!$C$8,Skew!$A$8,IF($J80&gt;Skew!$C$9,Skew!$A$9,IF($J80&gt;Skew!$C$10,Skew!$A$10,IF($J80&gt;Skew!$C$11,Skew!$A$11,IF($J80&gt;Skew!$C$12,Skew!$A$12,IF($J80&gt;Skew!$C$13,Skew!$A$13,IF($J80&gt;Skew!$C$14,Skew!$A$14,Skew!$A$15)
)))))))))))))))</f>
        <v/>
      </c>
      <c r="M80" s="24" t="str">
        <f>IF(J80="","",MATCH(L80,Skew!$A$1:$A$15,0))</f>
        <v/>
      </c>
      <c r="N80" s="24" t="str">
        <f t="shared" si="245"/>
        <v/>
      </c>
      <c r="O80" s="26"/>
      <c r="P80" s="24" t="str">
        <f>IF(OR(J80="",O80=""),"",MATCH(O80,Confidence!$A$1:$A$10,0))</f>
        <v/>
      </c>
      <c r="Q80" s="27" t="str">
        <f t="shared" si="246"/>
        <v/>
      </c>
      <c r="R80" s="27" t="str">
        <f t="shared" si="247"/>
        <v/>
      </c>
      <c r="S80" s="24"/>
      <c r="T80" s="111" t="str">
        <f t="shared" si="248"/>
        <v/>
      </c>
      <c r="U80" s="111" t="str">
        <f t="shared" si="249"/>
        <v/>
      </c>
      <c r="V80" s="39" t="str">
        <f t="shared" si="250"/>
        <v/>
      </c>
      <c r="W80" s="124"/>
      <c r="X80" s="218" t="str">
        <f>IF(AND(D80&gt;0,E80&gt;0,F80&gt;0,Q80&gt;0,R80&gt;0,W80&gt;0,NOT(O80="")),ABS(VLOOKUP($W$1,VLookups!$A$28:$B$29,2,FALSE)-_xlfn.BETA.DIST(W80,IF(K80="L",R80,Q80),IF(K80="L",Q80,R80),TRUE,D80,F80)),"")</f>
        <v/>
      </c>
      <c r="Y80" s="121" t="str">
        <f>IF(OR($Q80="",$R80=""),"",_xlfn.BETA.INV(ABS(VLOOKUP($W$1,VLookups!$A$28:$B$29,2,FALSE)-Y$3),IF($K80="L",$R80,$Q80),IF($K80="L",$Q80,$R80),$D80,$F80))</f>
        <v/>
      </c>
      <c r="Z80" s="122" t="str">
        <f>IF(OR($Q80="",$R80=""),"",_xlfn.BETA.INV(ABS(VLOOKUP($W$1,VLookups!$A$28:$B$29,2,FALSE)-Z$3),IF($K80="L",$R80,$Q80),IF($K80="L",$Q80,$R80),$D80,$F80))</f>
        <v/>
      </c>
      <c r="AA80" s="121" t="str">
        <f>IF(OR($Q80="",$R80=""),"",_xlfn.BETA.INV(ABS(VLOOKUP($W$1,VLookups!$A$28:$B$29,2,FALSE)-AA$3),IF($K80="L",$R80,$Q80),IF($K80="L",$Q80,$R80),$D80,$F80))</f>
        <v/>
      </c>
      <c r="AB80" s="122" t="str">
        <f>IF(OR($Q80="",$R80=""),"",_xlfn.BETA.INV(ABS(VLOOKUP($W$1,VLookups!$A$28:$B$29,2,FALSE)-AB$3),IF($K80="L",$R80,$Q80),IF($K80="L",$Q80,$R80),$D80,$F80))</f>
        <v/>
      </c>
      <c r="AC80" s="121" t="str">
        <f>IF(OR($Q80="",$R80=""),"",_xlfn.BETA.INV(ABS(VLOOKUP($W$1,VLookups!$A$28:$B$29,2,FALSE)-AC$3),IF($K80="L",$R80,$Q80),IF($K80="L",$Q80,$R80),$D80,$F80))</f>
        <v/>
      </c>
      <c r="AD80" s="122" t="str">
        <f>IF(OR($Q80="",$R80=""),"",_xlfn.BETA.INV(ABS(VLOOKUP($W$1,VLookups!$A$28:$B$29,2,FALSE)-AD$3),IF($K80="L",$R80,$Q80),IF($K80="L",$Q80,$R80),$D80,$F80))</f>
        <v/>
      </c>
      <c r="AE80" s="121" t="str">
        <f>IF(OR($Q80="",$R80=""),"",_xlfn.BETA.INV(ABS(VLOOKUP($W$1,VLookups!$A$28:$B$29,2,FALSE)-AE$3),IF($K80="L",$R80,$Q80),IF($K80="L",$Q80,$R80),$D80,$F80))</f>
        <v/>
      </c>
      <c r="AF80" s="122" t="str">
        <f>IF(OR($Q80="",$R80=""),"",_xlfn.BETA.INV(ABS(VLOOKUP($W$1,VLookups!$A$28:$B$29,2,FALSE)-AF$3),IF($K80="L",$R80,$Q80),IF($K80="L",$Q80,$R80),$D80,$F80))</f>
        <v/>
      </c>
      <c r="AG80" s="121" t="str">
        <f>IF(OR($Q80="",$R80=""),"",_xlfn.BETA.INV(ABS(VLOOKUP($W$1,VLookups!$A$28:$B$29,2,FALSE)-AG$3),IF($K80="L",$R80,$Q80),IF($K80="L",$Q80,$R80),$D80,$F80))</f>
        <v/>
      </c>
      <c r="AH80" s="122" t="str">
        <f>IF(OR($Q80="",$R80=""),"",_xlfn.BETA.INV(ABS(VLOOKUP($W$1,VLookups!$A$28:$B$29,2,FALSE)-AH$3),IF($K80="L",$R80,$Q80),IF($K80="L",$Q80,$R80),$D80,$F80))</f>
        <v/>
      </c>
      <c r="AI80" s="121" t="str">
        <f>IF(OR($Q80="",$R80=""),"",_xlfn.BETA.INV(ABS(VLOOKUP($W$1,VLookups!$A$28:$B$29,2,FALSE)-AI$3),IF($K80="L",$R80,$Q80),IF($K80="L",$Q80,$R80),$D80,$F80))</f>
        <v/>
      </c>
      <c r="AJ80" s="122" t="str">
        <f>IF(OR($Q80="",$R80=""),"",_xlfn.BETA.INV(ABS(VLOOKUP($W$1,VLookups!$A$28:$B$29,2,FALSE)-AJ$3),IF($K80="L",$R80,$Q80),IF($K80="L",$Q80,$R80),$D80,$F80))</f>
        <v/>
      </c>
      <c r="AK80" s="17"/>
      <c r="AL80" s="208" t="str">
        <f t="shared" si="258"/>
        <v/>
      </c>
      <c r="AM80" s="206" t="str">
        <f t="shared" si="259"/>
        <v/>
      </c>
      <c r="AN80" s="190" t="str">
        <f t="shared" ref="AN80:CY80" si="384">IF(ISNONTEXT($AL80),AM80+$AL80,"")</f>
        <v/>
      </c>
      <c r="AO80" s="190" t="str">
        <f t="shared" si="384"/>
        <v/>
      </c>
      <c r="AP80" s="190" t="str">
        <f t="shared" si="384"/>
        <v/>
      </c>
      <c r="AQ80" s="190" t="str">
        <f t="shared" si="384"/>
        <v/>
      </c>
      <c r="AR80" s="190" t="str">
        <f t="shared" si="384"/>
        <v/>
      </c>
      <c r="AS80" s="190" t="str">
        <f t="shared" si="384"/>
        <v/>
      </c>
      <c r="AT80" s="190" t="str">
        <f t="shared" si="384"/>
        <v/>
      </c>
      <c r="AU80" s="190" t="str">
        <f t="shared" si="384"/>
        <v/>
      </c>
      <c r="AV80" s="190" t="str">
        <f t="shared" si="384"/>
        <v/>
      </c>
      <c r="AW80" s="190" t="str">
        <f t="shared" si="384"/>
        <v/>
      </c>
      <c r="AX80" s="190" t="str">
        <f t="shared" si="384"/>
        <v/>
      </c>
      <c r="AY80" s="190" t="str">
        <f t="shared" si="384"/>
        <v/>
      </c>
      <c r="AZ80" s="190" t="str">
        <f t="shared" si="384"/>
        <v/>
      </c>
      <c r="BA80" s="190" t="str">
        <f t="shared" si="384"/>
        <v/>
      </c>
      <c r="BB80" s="190" t="str">
        <f t="shared" si="384"/>
        <v/>
      </c>
      <c r="BC80" s="190" t="str">
        <f t="shared" si="384"/>
        <v/>
      </c>
      <c r="BD80" s="190" t="str">
        <f t="shared" si="384"/>
        <v/>
      </c>
      <c r="BE80" s="190" t="str">
        <f t="shared" si="384"/>
        <v/>
      </c>
      <c r="BF80" s="190" t="str">
        <f t="shared" si="384"/>
        <v/>
      </c>
      <c r="BG80" s="190" t="str">
        <f t="shared" si="384"/>
        <v/>
      </c>
      <c r="BH80" s="190" t="str">
        <f t="shared" si="384"/>
        <v/>
      </c>
      <c r="BI80" s="190" t="str">
        <f t="shared" si="384"/>
        <v/>
      </c>
      <c r="BJ80" s="190" t="str">
        <f t="shared" si="384"/>
        <v/>
      </c>
      <c r="BK80" s="190" t="str">
        <f t="shared" si="384"/>
        <v/>
      </c>
      <c r="BL80" s="190" t="str">
        <f t="shared" si="384"/>
        <v/>
      </c>
      <c r="BM80" s="190" t="str">
        <f t="shared" si="384"/>
        <v/>
      </c>
      <c r="BN80" s="190" t="str">
        <f t="shared" si="384"/>
        <v/>
      </c>
      <c r="BO80" s="190" t="str">
        <f t="shared" si="384"/>
        <v/>
      </c>
      <c r="BP80" s="190" t="str">
        <f t="shared" si="384"/>
        <v/>
      </c>
      <c r="BQ80" s="190" t="str">
        <f t="shared" si="384"/>
        <v/>
      </c>
      <c r="BR80" s="190" t="str">
        <f t="shared" si="384"/>
        <v/>
      </c>
      <c r="BS80" s="190" t="str">
        <f t="shared" si="384"/>
        <v/>
      </c>
      <c r="BT80" s="190" t="str">
        <f t="shared" si="384"/>
        <v/>
      </c>
      <c r="BU80" s="190" t="str">
        <f t="shared" si="384"/>
        <v/>
      </c>
      <c r="BV80" s="190" t="str">
        <f t="shared" si="384"/>
        <v/>
      </c>
      <c r="BW80" s="190" t="str">
        <f t="shared" si="384"/>
        <v/>
      </c>
      <c r="BX80" s="190" t="str">
        <f t="shared" si="384"/>
        <v/>
      </c>
      <c r="BY80" s="190" t="str">
        <f t="shared" si="384"/>
        <v/>
      </c>
      <c r="BZ80" s="190" t="str">
        <f t="shared" si="384"/>
        <v/>
      </c>
      <c r="CA80" s="190" t="str">
        <f t="shared" si="384"/>
        <v/>
      </c>
      <c r="CB80" s="190" t="str">
        <f t="shared" si="384"/>
        <v/>
      </c>
      <c r="CC80" s="190" t="str">
        <f t="shared" si="384"/>
        <v/>
      </c>
      <c r="CD80" s="190" t="str">
        <f t="shared" si="384"/>
        <v/>
      </c>
      <c r="CE80" s="190" t="str">
        <f t="shared" si="384"/>
        <v/>
      </c>
      <c r="CF80" s="190" t="str">
        <f t="shared" si="384"/>
        <v/>
      </c>
      <c r="CG80" s="190" t="str">
        <f t="shared" si="384"/>
        <v/>
      </c>
      <c r="CH80" s="190" t="str">
        <f t="shared" si="384"/>
        <v/>
      </c>
      <c r="CI80" s="190" t="str">
        <f t="shared" si="384"/>
        <v/>
      </c>
      <c r="CJ80" s="190" t="str">
        <f t="shared" si="384"/>
        <v/>
      </c>
      <c r="CK80" s="190" t="str">
        <f t="shared" si="384"/>
        <v/>
      </c>
      <c r="CL80" s="190" t="str">
        <f t="shared" si="384"/>
        <v/>
      </c>
      <c r="CM80" s="190" t="str">
        <f t="shared" si="384"/>
        <v/>
      </c>
      <c r="CN80" s="190" t="str">
        <f t="shared" si="384"/>
        <v/>
      </c>
      <c r="CO80" s="190" t="str">
        <f t="shared" si="384"/>
        <v/>
      </c>
      <c r="CP80" s="190" t="str">
        <f t="shared" si="384"/>
        <v/>
      </c>
      <c r="CQ80" s="190" t="str">
        <f t="shared" si="384"/>
        <v/>
      </c>
      <c r="CR80" s="190" t="str">
        <f t="shared" si="384"/>
        <v/>
      </c>
      <c r="CS80" s="190" t="str">
        <f t="shared" si="384"/>
        <v/>
      </c>
      <c r="CT80" s="190" t="str">
        <f t="shared" si="384"/>
        <v/>
      </c>
      <c r="CU80" s="190" t="str">
        <f t="shared" si="384"/>
        <v/>
      </c>
      <c r="CV80" s="190" t="str">
        <f t="shared" si="384"/>
        <v/>
      </c>
      <c r="CW80" s="190" t="str">
        <f t="shared" si="384"/>
        <v/>
      </c>
      <c r="CX80" s="190" t="str">
        <f t="shared" si="384"/>
        <v/>
      </c>
      <c r="CY80" s="190" t="str">
        <f t="shared" si="384"/>
        <v/>
      </c>
      <c r="CZ80" s="190" t="str">
        <f t="shared" ref="CZ80:EH80" si="385">IF(ISNONTEXT($AL80),CY80+$AL80,"")</f>
        <v/>
      </c>
      <c r="DA80" s="190" t="str">
        <f t="shared" si="385"/>
        <v/>
      </c>
      <c r="DB80" s="190" t="str">
        <f t="shared" si="385"/>
        <v/>
      </c>
      <c r="DC80" s="190" t="str">
        <f t="shared" si="385"/>
        <v/>
      </c>
      <c r="DD80" s="190" t="str">
        <f t="shared" si="385"/>
        <v/>
      </c>
      <c r="DE80" s="190" t="str">
        <f t="shared" si="385"/>
        <v/>
      </c>
      <c r="DF80" s="190" t="str">
        <f t="shared" si="385"/>
        <v/>
      </c>
      <c r="DG80" s="190" t="str">
        <f t="shared" si="385"/>
        <v/>
      </c>
      <c r="DH80" s="190" t="str">
        <f t="shared" si="385"/>
        <v/>
      </c>
      <c r="DI80" s="190" t="str">
        <f t="shared" si="385"/>
        <v/>
      </c>
      <c r="DJ80" s="190" t="str">
        <f t="shared" si="385"/>
        <v/>
      </c>
      <c r="DK80" s="190" t="str">
        <f t="shared" si="385"/>
        <v/>
      </c>
      <c r="DL80" s="190" t="str">
        <f t="shared" si="385"/>
        <v/>
      </c>
      <c r="DM80" s="190" t="str">
        <f t="shared" si="385"/>
        <v/>
      </c>
      <c r="DN80" s="190" t="str">
        <f t="shared" si="385"/>
        <v/>
      </c>
      <c r="DO80" s="190" t="str">
        <f t="shared" si="385"/>
        <v/>
      </c>
      <c r="DP80" s="190" t="str">
        <f t="shared" si="385"/>
        <v/>
      </c>
      <c r="DQ80" s="190" t="str">
        <f t="shared" si="385"/>
        <v/>
      </c>
      <c r="DR80" s="190" t="str">
        <f t="shared" si="385"/>
        <v/>
      </c>
      <c r="DS80" s="190" t="str">
        <f t="shared" si="385"/>
        <v/>
      </c>
      <c r="DT80" s="190" t="str">
        <f t="shared" si="385"/>
        <v/>
      </c>
      <c r="DU80" s="190" t="str">
        <f t="shared" si="385"/>
        <v/>
      </c>
      <c r="DV80" s="190" t="str">
        <f t="shared" si="385"/>
        <v/>
      </c>
      <c r="DW80" s="190" t="str">
        <f t="shared" si="385"/>
        <v/>
      </c>
      <c r="DX80" s="190" t="str">
        <f t="shared" si="385"/>
        <v/>
      </c>
      <c r="DY80" s="190" t="str">
        <f t="shared" si="385"/>
        <v/>
      </c>
      <c r="DZ80" s="190" t="str">
        <f t="shared" si="385"/>
        <v/>
      </c>
      <c r="EA80" s="190" t="str">
        <f t="shared" si="385"/>
        <v/>
      </c>
      <c r="EB80" s="190" t="str">
        <f t="shared" si="385"/>
        <v/>
      </c>
      <c r="EC80" s="190" t="str">
        <f t="shared" si="385"/>
        <v/>
      </c>
      <c r="ED80" s="190" t="str">
        <f t="shared" si="385"/>
        <v/>
      </c>
      <c r="EE80" s="190" t="str">
        <f t="shared" si="385"/>
        <v/>
      </c>
      <c r="EF80" s="190" t="str">
        <f t="shared" si="385"/>
        <v/>
      </c>
      <c r="EG80" s="190" t="str">
        <f t="shared" si="385"/>
        <v/>
      </c>
      <c r="EH80" s="190" t="str">
        <f t="shared" si="385"/>
        <v/>
      </c>
      <c r="EI80" s="206" t="str">
        <f t="shared" si="262"/>
        <v/>
      </c>
      <c r="EJ80" s="207" t="e">
        <f t="shared" si="263"/>
        <v>#N/A</v>
      </c>
      <c r="EK80" s="207" t="e">
        <f t="shared" si="264"/>
        <v>#N/A</v>
      </c>
      <c r="EL80" s="207" t="e">
        <f t="shared" si="265"/>
        <v>#N/A</v>
      </c>
      <c r="EM80" s="207" t="e">
        <f t="shared" si="266"/>
        <v>#N/A</v>
      </c>
      <c r="EN80" s="207" t="e">
        <f t="shared" si="267"/>
        <v>#N/A</v>
      </c>
      <c r="EO80" s="207" t="e">
        <f t="shared" si="268"/>
        <v>#N/A</v>
      </c>
      <c r="EP80" s="207" t="e">
        <f t="shared" si="269"/>
        <v>#N/A</v>
      </c>
      <c r="EQ80" s="207" t="e">
        <f t="shared" si="270"/>
        <v>#N/A</v>
      </c>
      <c r="ER80" s="207" t="e">
        <f t="shared" si="271"/>
        <v>#N/A</v>
      </c>
      <c r="ES80" s="207" t="e">
        <f t="shared" si="272"/>
        <v>#N/A</v>
      </c>
      <c r="ET80" s="207" t="e">
        <f t="shared" si="273"/>
        <v>#N/A</v>
      </c>
      <c r="EU80" s="207" t="e">
        <f t="shared" si="274"/>
        <v>#N/A</v>
      </c>
      <c r="EV80" s="207" t="e">
        <f t="shared" si="275"/>
        <v>#N/A</v>
      </c>
      <c r="EW80" s="207" t="e">
        <f t="shared" si="276"/>
        <v>#N/A</v>
      </c>
      <c r="EX80" s="207" t="e">
        <f t="shared" si="277"/>
        <v>#N/A</v>
      </c>
      <c r="EY80" s="207" t="e">
        <f t="shared" si="278"/>
        <v>#N/A</v>
      </c>
      <c r="EZ80" s="207" t="e">
        <f t="shared" si="279"/>
        <v>#N/A</v>
      </c>
      <c r="FA80" s="207" t="e">
        <f t="shared" si="280"/>
        <v>#N/A</v>
      </c>
      <c r="FB80" s="207" t="e">
        <f t="shared" si="281"/>
        <v>#N/A</v>
      </c>
      <c r="FC80" s="207" t="e">
        <f t="shared" si="282"/>
        <v>#N/A</v>
      </c>
      <c r="FD80" s="207" t="e">
        <f t="shared" si="283"/>
        <v>#N/A</v>
      </c>
      <c r="FE80" s="207" t="e">
        <f t="shared" si="284"/>
        <v>#N/A</v>
      </c>
      <c r="FF80" s="207" t="e">
        <f t="shared" si="285"/>
        <v>#N/A</v>
      </c>
      <c r="FG80" s="207" t="e">
        <f t="shared" si="286"/>
        <v>#N/A</v>
      </c>
      <c r="FH80" s="207" t="e">
        <f t="shared" si="287"/>
        <v>#N/A</v>
      </c>
      <c r="FI80" s="207" t="e">
        <f t="shared" si="288"/>
        <v>#N/A</v>
      </c>
      <c r="FJ80" s="207" t="e">
        <f t="shared" si="289"/>
        <v>#N/A</v>
      </c>
      <c r="FK80" s="207" t="e">
        <f t="shared" si="290"/>
        <v>#N/A</v>
      </c>
      <c r="FL80" s="207" t="e">
        <f t="shared" si="291"/>
        <v>#N/A</v>
      </c>
      <c r="FM80" s="207" t="e">
        <f t="shared" si="292"/>
        <v>#N/A</v>
      </c>
      <c r="FN80" s="207" t="e">
        <f t="shared" si="293"/>
        <v>#N/A</v>
      </c>
      <c r="FO80" s="207" t="e">
        <f t="shared" si="294"/>
        <v>#N/A</v>
      </c>
      <c r="FP80" s="207" t="e">
        <f t="shared" si="295"/>
        <v>#N/A</v>
      </c>
      <c r="FQ80" s="207" t="e">
        <f t="shared" si="296"/>
        <v>#N/A</v>
      </c>
      <c r="FR80" s="207" t="e">
        <f t="shared" si="297"/>
        <v>#N/A</v>
      </c>
      <c r="FS80" s="207" t="e">
        <f t="shared" si="298"/>
        <v>#N/A</v>
      </c>
      <c r="FT80" s="207" t="e">
        <f t="shared" si="299"/>
        <v>#N/A</v>
      </c>
      <c r="FU80" s="207" t="e">
        <f t="shared" si="300"/>
        <v>#N/A</v>
      </c>
      <c r="FV80" s="207" t="e">
        <f t="shared" si="301"/>
        <v>#N/A</v>
      </c>
      <c r="FW80" s="207" t="e">
        <f t="shared" si="302"/>
        <v>#N/A</v>
      </c>
      <c r="FX80" s="207" t="e">
        <f t="shared" si="303"/>
        <v>#N/A</v>
      </c>
      <c r="FY80" s="207" t="e">
        <f t="shared" si="304"/>
        <v>#N/A</v>
      </c>
      <c r="FZ80" s="207" t="e">
        <f t="shared" si="305"/>
        <v>#N/A</v>
      </c>
      <c r="GA80" s="207" t="e">
        <f t="shared" si="306"/>
        <v>#N/A</v>
      </c>
      <c r="GB80" s="207" t="e">
        <f t="shared" si="307"/>
        <v>#N/A</v>
      </c>
      <c r="GC80" s="207" t="e">
        <f t="shared" si="308"/>
        <v>#N/A</v>
      </c>
      <c r="GD80" s="207" t="e">
        <f t="shared" si="309"/>
        <v>#N/A</v>
      </c>
      <c r="GE80" s="207" t="e">
        <f t="shared" si="310"/>
        <v>#N/A</v>
      </c>
      <c r="GF80" s="207" t="e">
        <f t="shared" si="311"/>
        <v>#N/A</v>
      </c>
      <c r="GG80" s="207" t="e">
        <f t="shared" si="312"/>
        <v>#N/A</v>
      </c>
      <c r="GH80" s="207" t="e">
        <f t="shared" si="313"/>
        <v>#N/A</v>
      </c>
      <c r="GI80" s="207" t="e">
        <f t="shared" si="314"/>
        <v>#N/A</v>
      </c>
      <c r="GJ80" s="207" t="e">
        <f t="shared" si="315"/>
        <v>#N/A</v>
      </c>
      <c r="GK80" s="207" t="e">
        <f t="shared" si="316"/>
        <v>#N/A</v>
      </c>
      <c r="GL80" s="207" t="e">
        <f t="shared" si="317"/>
        <v>#N/A</v>
      </c>
      <c r="GM80" s="207" t="e">
        <f t="shared" si="318"/>
        <v>#N/A</v>
      </c>
      <c r="GN80" s="207" t="e">
        <f t="shared" si="319"/>
        <v>#N/A</v>
      </c>
      <c r="GO80" s="207" t="e">
        <f t="shared" si="320"/>
        <v>#N/A</v>
      </c>
      <c r="GP80" s="207" t="e">
        <f t="shared" si="321"/>
        <v>#N/A</v>
      </c>
      <c r="GQ80" s="207" t="e">
        <f t="shared" si="322"/>
        <v>#N/A</v>
      </c>
      <c r="GR80" s="207" t="e">
        <f t="shared" si="323"/>
        <v>#N/A</v>
      </c>
      <c r="GS80" s="207" t="e">
        <f t="shared" si="324"/>
        <v>#N/A</v>
      </c>
      <c r="GT80" s="207" t="e">
        <f t="shared" si="325"/>
        <v>#N/A</v>
      </c>
      <c r="GU80" s="207" t="e">
        <f t="shared" si="326"/>
        <v>#N/A</v>
      </c>
      <c r="GV80" s="207" t="e">
        <f t="shared" si="327"/>
        <v>#N/A</v>
      </c>
      <c r="GW80" s="207" t="e">
        <f t="shared" si="328"/>
        <v>#N/A</v>
      </c>
      <c r="GX80" s="207" t="e">
        <f t="shared" si="329"/>
        <v>#N/A</v>
      </c>
      <c r="GY80" s="207" t="e">
        <f t="shared" si="330"/>
        <v>#N/A</v>
      </c>
      <c r="GZ80" s="207" t="e">
        <f t="shared" si="331"/>
        <v>#N/A</v>
      </c>
      <c r="HA80" s="207" t="e">
        <f t="shared" si="332"/>
        <v>#N/A</v>
      </c>
      <c r="HB80" s="207" t="e">
        <f t="shared" si="333"/>
        <v>#N/A</v>
      </c>
      <c r="HC80" s="207" t="e">
        <f t="shared" si="334"/>
        <v>#N/A</v>
      </c>
      <c r="HD80" s="207" t="e">
        <f t="shared" si="335"/>
        <v>#N/A</v>
      </c>
      <c r="HE80" s="207" t="e">
        <f t="shared" si="336"/>
        <v>#N/A</v>
      </c>
      <c r="HF80" s="207" t="e">
        <f t="shared" si="337"/>
        <v>#N/A</v>
      </c>
      <c r="HG80" s="207" t="e">
        <f t="shared" si="338"/>
        <v>#N/A</v>
      </c>
      <c r="HH80" s="207" t="e">
        <f t="shared" si="339"/>
        <v>#N/A</v>
      </c>
      <c r="HI80" s="207" t="e">
        <f t="shared" si="340"/>
        <v>#N/A</v>
      </c>
      <c r="HJ80" s="207" t="e">
        <f t="shared" si="341"/>
        <v>#N/A</v>
      </c>
      <c r="HK80" s="207" t="e">
        <f t="shared" si="342"/>
        <v>#N/A</v>
      </c>
      <c r="HL80" s="207" t="e">
        <f t="shared" si="343"/>
        <v>#N/A</v>
      </c>
      <c r="HM80" s="207" t="e">
        <f t="shared" si="344"/>
        <v>#N/A</v>
      </c>
      <c r="HN80" s="207" t="e">
        <f t="shared" si="345"/>
        <v>#N/A</v>
      </c>
      <c r="HO80" s="207" t="e">
        <f t="shared" si="346"/>
        <v>#N/A</v>
      </c>
      <c r="HP80" s="207" t="e">
        <f t="shared" si="347"/>
        <v>#N/A</v>
      </c>
      <c r="HQ80" s="207" t="e">
        <f t="shared" si="348"/>
        <v>#N/A</v>
      </c>
      <c r="HR80" s="207" t="e">
        <f t="shared" si="349"/>
        <v>#N/A</v>
      </c>
      <c r="HS80" s="207" t="e">
        <f t="shared" si="350"/>
        <v>#N/A</v>
      </c>
      <c r="HT80" s="207" t="e">
        <f t="shared" si="351"/>
        <v>#N/A</v>
      </c>
      <c r="HU80" s="207" t="e">
        <f t="shared" si="352"/>
        <v>#N/A</v>
      </c>
      <c r="HV80" s="207" t="e">
        <f t="shared" si="353"/>
        <v>#N/A</v>
      </c>
      <c r="HW80" s="207" t="e">
        <f t="shared" si="354"/>
        <v>#N/A</v>
      </c>
      <c r="HX80" s="207" t="e">
        <f t="shared" si="355"/>
        <v>#N/A</v>
      </c>
      <c r="HY80" s="207" t="e">
        <f t="shared" si="356"/>
        <v>#N/A</v>
      </c>
      <c r="HZ80" s="207" t="e">
        <f t="shared" si="357"/>
        <v>#N/A</v>
      </c>
      <c r="IA80" s="207" t="e">
        <f t="shared" si="358"/>
        <v>#N/A</v>
      </c>
      <c r="IB80" s="207" t="e">
        <f t="shared" si="359"/>
        <v>#N/A</v>
      </c>
      <c r="IC80" s="207" t="e">
        <f t="shared" si="360"/>
        <v>#N/A</v>
      </c>
      <c r="ID80" s="207" t="e">
        <f t="shared" si="361"/>
        <v>#N/A</v>
      </c>
      <c r="IE80" s="207" t="e">
        <f t="shared" si="362"/>
        <v>#N/A</v>
      </c>
      <c r="IF80" s="207" t="e">
        <f t="shared" si="363"/>
        <v>#N/A</v>
      </c>
    </row>
    <row r="81" spans="1:240" hidden="1" x14ac:dyDescent="0.25">
      <c r="A81" s="22">
        <v>78</v>
      </c>
      <c r="B81" s="144"/>
      <c r="C81" s="135"/>
      <c r="D81" s="110" t="str">
        <f t="shared" si="253"/>
        <v/>
      </c>
      <c r="E81" s="124"/>
      <c r="F81" s="110" t="str">
        <f t="shared" si="254"/>
        <v/>
      </c>
      <c r="G81" s="135"/>
      <c r="H81" s="145"/>
      <c r="I81" s="119" t="str">
        <f t="shared" si="255"/>
        <v/>
      </c>
      <c r="J81" s="23" t="str">
        <f t="shared" si="256"/>
        <v/>
      </c>
      <c r="K81" s="24" t="str">
        <f t="shared" si="257"/>
        <v/>
      </c>
      <c r="L81" s="25" t="str">
        <f>IF(J81="","",IF(OR($J81&lt;Skew!$B$1,$J81=Skew!$B$1),IF($J81&gt;Skew!$C$1,Skew!$A$1,IF($J81&gt;Skew!$C$2,Skew!$A$2,IF($J81&gt;Skew!$C$3,Skew!$A$3,IF($J81&gt;Skew!$C$4,Skew!$A$4,IF($J81&gt;Skew!$C$5,Skew!$A$5,IF($J81&gt;Skew!$C$6,Skew!$A$6,IF($J81&gt;Skew!$C$7,Skew!$A$7,IF($J81&gt;Skew!$C$8,Skew!$A$8,IF($J81&gt;Skew!$C$9,Skew!$A$9,IF($J81&gt;Skew!$C$10,Skew!$A$10,IF($J81&gt;Skew!$C$11,Skew!$A$11,IF($J81&gt;Skew!$C$12,Skew!$A$12,IF($J81&gt;Skew!$C$13,Skew!$A$13,IF($J81&gt;Skew!$C$14,Skew!$A$14,Skew!$A$15)
)))))))))))))))</f>
        <v/>
      </c>
      <c r="M81" s="24" t="str">
        <f>IF(J81="","",MATCH(L81,Skew!$A$1:$A$15,0))</f>
        <v/>
      </c>
      <c r="N81" s="24" t="str">
        <f t="shared" si="245"/>
        <v/>
      </c>
      <c r="O81" s="26"/>
      <c r="P81" s="24" t="str">
        <f>IF(OR(J81="",O81=""),"",MATCH(O81,Confidence!$A$1:$A$10,0))</f>
        <v/>
      </c>
      <c r="Q81" s="27" t="str">
        <f t="shared" si="246"/>
        <v/>
      </c>
      <c r="R81" s="27" t="str">
        <f t="shared" si="247"/>
        <v/>
      </c>
      <c r="S81" s="24"/>
      <c r="T81" s="111" t="str">
        <f t="shared" si="248"/>
        <v/>
      </c>
      <c r="U81" s="111" t="str">
        <f t="shared" si="249"/>
        <v/>
      </c>
      <c r="V81" s="39" t="str">
        <f t="shared" si="250"/>
        <v/>
      </c>
      <c r="W81" s="124"/>
      <c r="X81" s="218" t="str">
        <f>IF(AND(D81&gt;0,E81&gt;0,F81&gt;0,Q81&gt;0,R81&gt;0,W81&gt;0,NOT(O81="")),ABS(VLOOKUP($W$1,VLookups!$A$28:$B$29,2,FALSE)-_xlfn.BETA.DIST(W81,IF(K81="L",R81,Q81),IF(K81="L",Q81,R81),TRUE,D81,F81)),"")</f>
        <v/>
      </c>
      <c r="Y81" s="121" t="str">
        <f>IF(OR($Q81="",$R81=""),"",_xlfn.BETA.INV(ABS(VLOOKUP($W$1,VLookups!$A$28:$B$29,2,FALSE)-Y$3),IF($K81="L",$R81,$Q81),IF($K81="L",$Q81,$R81),$D81,$F81))</f>
        <v/>
      </c>
      <c r="Z81" s="122" t="str">
        <f>IF(OR($Q81="",$R81=""),"",_xlfn.BETA.INV(ABS(VLOOKUP($W$1,VLookups!$A$28:$B$29,2,FALSE)-Z$3),IF($K81="L",$R81,$Q81),IF($K81="L",$Q81,$R81),$D81,$F81))</f>
        <v/>
      </c>
      <c r="AA81" s="121" t="str">
        <f>IF(OR($Q81="",$R81=""),"",_xlfn.BETA.INV(ABS(VLOOKUP($W$1,VLookups!$A$28:$B$29,2,FALSE)-AA$3),IF($K81="L",$R81,$Q81),IF($K81="L",$Q81,$R81),$D81,$F81))</f>
        <v/>
      </c>
      <c r="AB81" s="122" t="str">
        <f>IF(OR($Q81="",$R81=""),"",_xlfn.BETA.INV(ABS(VLOOKUP($W$1,VLookups!$A$28:$B$29,2,FALSE)-AB$3),IF($K81="L",$R81,$Q81),IF($K81="L",$Q81,$R81),$D81,$F81))</f>
        <v/>
      </c>
      <c r="AC81" s="121" t="str">
        <f>IF(OR($Q81="",$R81=""),"",_xlfn.BETA.INV(ABS(VLOOKUP($W$1,VLookups!$A$28:$B$29,2,FALSE)-AC$3),IF($K81="L",$R81,$Q81),IF($K81="L",$Q81,$R81),$D81,$F81))</f>
        <v/>
      </c>
      <c r="AD81" s="122" t="str">
        <f>IF(OR($Q81="",$R81=""),"",_xlfn.BETA.INV(ABS(VLOOKUP($W$1,VLookups!$A$28:$B$29,2,FALSE)-AD$3),IF($K81="L",$R81,$Q81),IF($K81="L",$Q81,$R81),$D81,$F81))</f>
        <v/>
      </c>
      <c r="AE81" s="121" t="str">
        <f>IF(OR($Q81="",$R81=""),"",_xlfn.BETA.INV(ABS(VLOOKUP($W$1,VLookups!$A$28:$B$29,2,FALSE)-AE$3),IF($K81="L",$R81,$Q81),IF($K81="L",$Q81,$R81),$D81,$F81))</f>
        <v/>
      </c>
      <c r="AF81" s="122" t="str">
        <f>IF(OR($Q81="",$R81=""),"",_xlfn.BETA.INV(ABS(VLOOKUP($W$1,VLookups!$A$28:$B$29,2,FALSE)-AF$3),IF($K81="L",$R81,$Q81),IF($K81="L",$Q81,$R81),$D81,$F81))</f>
        <v/>
      </c>
      <c r="AG81" s="121" t="str">
        <f>IF(OR($Q81="",$R81=""),"",_xlfn.BETA.INV(ABS(VLOOKUP($W$1,VLookups!$A$28:$B$29,2,FALSE)-AG$3),IF($K81="L",$R81,$Q81),IF($K81="L",$Q81,$R81),$D81,$F81))</f>
        <v/>
      </c>
      <c r="AH81" s="122" t="str">
        <f>IF(OR($Q81="",$R81=""),"",_xlfn.BETA.INV(ABS(VLOOKUP($W$1,VLookups!$A$28:$B$29,2,FALSE)-AH$3),IF($K81="L",$R81,$Q81),IF($K81="L",$Q81,$R81),$D81,$F81))</f>
        <v/>
      </c>
      <c r="AI81" s="121" t="str">
        <f>IF(OR($Q81="",$R81=""),"",_xlfn.BETA.INV(ABS(VLOOKUP($W$1,VLookups!$A$28:$B$29,2,FALSE)-AI$3),IF($K81="L",$R81,$Q81),IF($K81="L",$Q81,$R81),$D81,$F81))</f>
        <v/>
      </c>
      <c r="AJ81" s="122" t="str">
        <f>IF(OR($Q81="",$R81=""),"",_xlfn.BETA.INV(ABS(VLOOKUP($W$1,VLookups!$A$28:$B$29,2,FALSE)-AJ$3),IF($K81="L",$R81,$Q81),IF($K81="L",$Q81,$R81),$D81,$F81))</f>
        <v/>
      </c>
      <c r="AK81" s="17"/>
      <c r="AL81" s="208" t="str">
        <f t="shared" si="258"/>
        <v/>
      </c>
      <c r="AM81" s="206" t="str">
        <f t="shared" si="259"/>
        <v/>
      </c>
      <c r="AN81" s="190" t="str">
        <f t="shared" ref="AN81:CY81" si="386">IF(ISNONTEXT($AL81),AM81+$AL81,"")</f>
        <v/>
      </c>
      <c r="AO81" s="190" t="str">
        <f t="shared" si="386"/>
        <v/>
      </c>
      <c r="AP81" s="190" t="str">
        <f t="shared" si="386"/>
        <v/>
      </c>
      <c r="AQ81" s="190" t="str">
        <f t="shared" si="386"/>
        <v/>
      </c>
      <c r="AR81" s="190" t="str">
        <f t="shared" si="386"/>
        <v/>
      </c>
      <c r="AS81" s="190" t="str">
        <f t="shared" si="386"/>
        <v/>
      </c>
      <c r="AT81" s="190" t="str">
        <f t="shared" si="386"/>
        <v/>
      </c>
      <c r="AU81" s="190" t="str">
        <f t="shared" si="386"/>
        <v/>
      </c>
      <c r="AV81" s="190" t="str">
        <f t="shared" si="386"/>
        <v/>
      </c>
      <c r="AW81" s="190" t="str">
        <f t="shared" si="386"/>
        <v/>
      </c>
      <c r="AX81" s="190" t="str">
        <f t="shared" si="386"/>
        <v/>
      </c>
      <c r="AY81" s="190" t="str">
        <f t="shared" si="386"/>
        <v/>
      </c>
      <c r="AZ81" s="190" t="str">
        <f t="shared" si="386"/>
        <v/>
      </c>
      <c r="BA81" s="190" t="str">
        <f t="shared" si="386"/>
        <v/>
      </c>
      <c r="BB81" s="190" t="str">
        <f t="shared" si="386"/>
        <v/>
      </c>
      <c r="BC81" s="190" t="str">
        <f t="shared" si="386"/>
        <v/>
      </c>
      <c r="BD81" s="190" t="str">
        <f t="shared" si="386"/>
        <v/>
      </c>
      <c r="BE81" s="190" t="str">
        <f t="shared" si="386"/>
        <v/>
      </c>
      <c r="BF81" s="190" t="str">
        <f t="shared" si="386"/>
        <v/>
      </c>
      <c r="BG81" s="190" t="str">
        <f t="shared" si="386"/>
        <v/>
      </c>
      <c r="BH81" s="190" t="str">
        <f t="shared" si="386"/>
        <v/>
      </c>
      <c r="BI81" s="190" t="str">
        <f t="shared" si="386"/>
        <v/>
      </c>
      <c r="BJ81" s="190" t="str">
        <f t="shared" si="386"/>
        <v/>
      </c>
      <c r="BK81" s="190" t="str">
        <f t="shared" si="386"/>
        <v/>
      </c>
      <c r="BL81" s="190" t="str">
        <f t="shared" si="386"/>
        <v/>
      </c>
      <c r="BM81" s="190" t="str">
        <f t="shared" si="386"/>
        <v/>
      </c>
      <c r="BN81" s="190" t="str">
        <f t="shared" si="386"/>
        <v/>
      </c>
      <c r="BO81" s="190" t="str">
        <f t="shared" si="386"/>
        <v/>
      </c>
      <c r="BP81" s="190" t="str">
        <f t="shared" si="386"/>
        <v/>
      </c>
      <c r="BQ81" s="190" t="str">
        <f t="shared" si="386"/>
        <v/>
      </c>
      <c r="BR81" s="190" t="str">
        <f t="shared" si="386"/>
        <v/>
      </c>
      <c r="BS81" s="190" t="str">
        <f t="shared" si="386"/>
        <v/>
      </c>
      <c r="BT81" s="190" t="str">
        <f t="shared" si="386"/>
        <v/>
      </c>
      <c r="BU81" s="190" t="str">
        <f t="shared" si="386"/>
        <v/>
      </c>
      <c r="BV81" s="190" t="str">
        <f t="shared" si="386"/>
        <v/>
      </c>
      <c r="BW81" s="190" t="str">
        <f t="shared" si="386"/>
        <v/>
      </c>
      <c r="BX81" s="190" t="str">
        <f t="shared" si="386"/>
        <v/>
      </c>
      <c r="BY81" s="190" t="str">
        <f t="shared" si="386"/>
        <v/>
      </c>
      <c r="BZ81" s="190" t="str">
        <f t="shared" si="386"/>
        <v/>
      </c>
      <c r="CA81" s="190" t="str">
        <f t="shared" si="386"/>
        <v/>
      </c>
      <c r="CB81" s="190" t="str">
        <f t="shared" si="386"/>
        <v/>
      </c>
      <c r="CC81" s="190" t="str">
        <f t="shared" si="386"/>
        <v/>
      </c>
      <c r="CD81" s="190" t="str">
        <f t="shared" si="386"/>
        <v/>
      </c>
      <c r="CE81" s="190" t="str">
        <f t="shared" si="386"/>
        <v/>
      </c>
      <c r="CF81" s="190" t="str">
        <f t="shared" si="386"/>
        <v/>
      </c>
      <c r="CG81" s="190" t="str">
        <f t="shared" si="386"/>
        <v/>
      </c>
      <c r="CH81" s="190" t="str">
        <f t="shared" si="386"/>
        <v/>
      </c>
      <c r="CI81" s="190" t="str">
        <f t="shared" si="386"/>
        <v/>
      </c>
      <c r="CJ81" s="190" t="str">
        <f t="shared" si="386"/>
        <v/>
      </c>
      <c r="CK81" s="190" t="str">
        <f t="shared" si="386"/>
        <v/>
      </c>
      <c r="CL81" s="190" t="str">
        <f t="shared" si="386"/>
        <v/>
      </c>
      <c r="CM81" s="190" t="str">
        <f t="shared" si="386"/>
        <v/>
      </c>
      <c r="CN81" s="190" t="str">
        <f t="shared" si="386"/>
        <v/>
      </c>
      <c r="CO81" s="190" t="str">
        <f t="shared" si="386"/>
        <v/>
      </c>
      <c r="CP81" s="190" t="str">
        <f t="shared" si="386"/>
        <v/>
      </c>
      <c r="CQ81" s="190" t="str">
        <f t="shared" si="386"/>
        <v/>
      </c>
      <c r="CR81" s="190" t="str">
        <f t="shared" si="386"/>
        <v/>
      </c>
      <c r="CS81" s="190" t="str">
        <f t="shared" si="386"/>
        <v/>
      </c>
      <c r="CT81" s="190" t="str">
        <f t="shared" si="386"/>
        <v/>
      </c>
      <c r="CU81" s="190" t="str">
        <f t="shared" si="386"/>
        <v/>
      </c>
      <c r="CV81" s="190" t="str">
        <f t="shared" si="386"/>
        <v/>
      </c>
      <c r="CW81" s="190" t="str">
        <f t="shared" si="386"/>
        <v/>
      </c>
      <c r="CX81" s="190" t="str">
        <f t="shared" si="386"/>
        <v/>
      </c>
      <c r="CY81" s="190" t="str">
        <f t="shared" si="386"/>
        <v/>
      </c>
      <c r="CZ81" s="190" t="str">
        <f t="shared" ref="CZ81:EH81" si="387">IF(ISNONTEXT($AL81),CY81+$AL81,"")</f>
        <v/>
      </c>
      <c r="DA81" s="190" t="str">
        <f t="shared" si="387"/>
        <v/>
      </c>
      <c r="DB81" s="190" t="str">
        <f t="shared" si="387"/>
        <v/>
      </c>
      <c r="DC81" s="190" t="str">
        <f t="shared" si="387"/>
        <v/>
      </c>
      <c r="DD81" s="190" t="str">
        <f t="shared" si="387"/>
        <v/>
      </c>
      <c r="DE81" s="190" t="str">
        <f t="shared" si="387"/>
        <v/>
      </c>
      <c r="DF81" s="190" t="str">
        <f t="shared" si="387"/>
        <v/>
      </c>
      <c r="DG81" s="190" t="str">
        <f t="shared" si="387"/>
        <v/>
      </c>
      <c r="DH81" s="190" t="str">
        <f t="shared" si="387"/>
        <v/>
      </c>
      <c r="DI81" s="190" t="str">
        <f t="shared" si="387"/>
        <v/>
      </c>
      <c r="DJ81" s="190" t="str">
        <f t="shared" si="387"/>
        <v/>
      </c>
      <c r="DK81" s="190" t="str">
        <f t="shared" si="387"/>
        <v/>
      </c>
      <c r="DL81" s="190" t="str">
        <f t="shared" si="387"/>
        <v/>
      </c>
      <c r="DM81" s="190" t="str">
        <f t="shared" si="387"/>
        <v/>
      </c>
      <c r="DN81" s="190" t="str">
        <f t="shared" si="387"/>
        <v/>
      </c>
      <c r="DO81" s="190" t="str">
        <f t="shared" si="387"/>
        <v/>
      </c>
      <c r="DP81" s="190" t="str">
        <f t="shared" si="387"/>
        <v/>
      </c>
      <c r="DQ81" s="190" t="str">
        <f t="shared" si="387"/>
        <v/>
      </c>
      <c r="DR81" s="190" t="str">
        <f t="shared" si="387"/>
        <v/>
      </c>
      <c r="DS81" s="190" t="str">
        <f t="shared" si="387"/>
        <v/>
      </c>
      <c r="DT81" s="190" t="str">
        <f t="shared" si="387"/>
        <v/>
      </c>
      <c r="DU81" s="190" t="str">
        <f t="shared" si="387"/>
        <v/>
      </c>
      <c r="DV81" s="190" t="str">
        <f t="shared" si="387"/>
        <v/>
      </c>
      <c r="DW81" s="190" t="str">
        <f t="shared" si="387"/>
        <v/>
      </c>
      <c r="DX81" s="190" t="str">
        <f t="shared" si="387"/>
        <v/>
      </c>
      <c r="DY81" s="190" t="str">
        <f t="shared" si="387"/>
        <v/>
      </c>
      <c r="DZ81" s="190" t="str">
        <f t="shared" si="387"/>
        <v/>
      </c>
      <c r="EA81" s="190" t="str">
        <f t="shared" si="387"/>
        <v/>
      </c>
      <c r="EB81" s="190" t="str">
        <f t="shared" si="387"/>
        <v/>
      </c>
      <c r="EC81" s="190" t="str">
        <f t="shared" si="387"/>
        <v/>
      </c>
      <c r="ED81" s="190" t="str">
        <f t="shared" si="387"/>
        <v/>
      </c>
      <c r="EE81" s="190" t="str">
        <f t="shared" si="387"/>
        <v/>
      </c>
      <c r="EF81" s="190" t="str">
        <f t="shared" si="387"/>
        <v/>
      </c>
      <c r="EG81" s="190" t="str">
        <f t="shared" si="387"/>
        <v/>
      </c>
      <c r="EH81" s="190" t="str">
        <f t="shared" si="387"/>
        <v/>
      </c>
      <c r="EI81" s="206" t="str">
        <f t="shared" si="262"/>
        <v/>
      </c>
      <c r="EJ81" s="207" t="e">
        <f t="shared" si="263"/>
        <v>#N/A</v>
      </c>
      <c r="EK81" s="207" t="e">
        <f t="shared" si="264"/>
        <v>#N/A</v>
      </c>
      <c r="EL81" s="207" t="e">
        <f t="shared" si="265"/>
        <v>#N/A</v>
      </c>
      <c r="EM81" s="207" t="e">
        <f t="shared" si="266"/>
        <v>#N/A</v>
      </c>
      <c r="EN81" s="207" t="e">
        <f t="shared" si="267"/>
        <v>#N/A</v>
      </c>
      <c r="EO81" s="207" t="e">
        <f t="shared" si="268"/>
        <v>#N/A</v>
      </c>
      <c r="EP81" s="207" t="e">
        <f t="shared" si="269"/>
        <v>#N/A</v>
      </c>
      <c r="EQ81" s="207" t="e">
        <f t="shared" si="270"/>
        <v>#N/A</v>
      </c>
      <c r="ER81" s="207" t="e">
        <f t="shared" si="271"/>
        <v>#N/A</v>
      </c>
      <c r="ES81" s="207" t="e">
        <f t="shared" si="272"/>
        <v>#N/A</v>
      </c>
      <c r="ET81" s="207" t="e">
        <f t="shared" si="273"/>
        <v>#N/A</v>
      </c>
      <c r="EU81" s="207" t="e">
        <f t="shared" si="274"/>
        <v>#N/A</v>
      </c>
      <c r="EV81" s="207" t="e">
        <f t="shared" si="275"/>
        <v>#N/A</v>
      </c>
      <c r="EW81" s="207" t="e">
        <f t="shared" si="276"/>
        <v>#N/A</v>
      </c>
      <c r="EX81" s="207" t="e">
        <f t="shared" si="277"/>
        <v>#N/A</v>
      </c>
      <c r="EY81" s="207" t="e">
        <f t="shared" si="278"/>
        <v>#N/A</v>
      </c>
      <c r="EZ81" s="207" t="e">
        <f t="shared" si="279"/>
        <v>#N/A</v>
      </c>
      <c r="FA81" s="207" t="e">
        <f t="shared" si="280"/>
        <v>#N/A</v>
      </c>
      <c r="FB81" s="207" t="e">
        <f t="shared" si="281"/>
        <v>#N/A</v>
      </c>
      <c r="FC81" s="207" t="e">
        <f t="shared" si="282"/>
        <v>#N/A</v>
      </c>
      <c r="FD81" s="207" t="e">
        <f t="shared" si="283"/>
        <v>#N/A</v>
      </c>
      <c r="FE81" s="207" t="e">
        <f t="shared" si="284"/>
        <v>#N/A</v>
      </c>
      <c r="FF81" s="207" t="e">
        <f t="shared" si="285"/>
        <v>#N/A</v>
      </c>
      <c r="FG81" s="207" t="e">
        <f t="shared" si="286"/>
        <v>#N/A</v>
      </c>
      <c r="FH81" s="207" t="e">
        <f t="shared" si="287"/>
        <v>#N/A</v>
      </c>
      <c r="FI81" s="207" t="e">
        <f t="shared" si="288"/>
        <v>#N/A</v>
      </c>
      <c r="FJ81" s="207" t="e">
        <f t="shared" si="289"/>
        <v>#N/A</v>
      </c>
      <c r="FK81" s="207" t="e">
        <f t="shared" si="290"/>
        <v>#N/A</v>
      </c>
      <c r="FL81" s="207" t="e">
        <f t="shared" si="291"/>
        <v>#N/A</v>
      </c>
      <c r="FM81" s="207" t="e">
        <f t="shared" si="292"/>
        <v>#N/A</v>
      </c>
      <c r="FN81" s="207" t="e">
        <f t="shared" si="293"/>
        <v>#N/A</v>
      </c>
      <c r="FO81" s="207" t="e">
        <f t="shared" si="294"/>
        <v>#N/A</v>
      </c>
      <c r="FP81" s="207" t="e">
        <f t="shared" si="295"/>
        <v>#N/A</v>
      </c>
      <c r="FQ81" s="207" t="e">
        <f t="shared" si="296"/>
        <v>#N/A</v>
      </c>
      <c r="FR81" s="207" t="e">
        <f t="shared" si="297"/>
        <v>#N/A</v>
      </c>
      <c r="FS81" s="207" t="e">
        <f t="shared" si="298"/>
        <v>#N/A</v>
      </c>
      <c r="FT81" s="207" t="e">
        <f t="shared" si="299"/>
        <v>#N/A</v>
      </c>
      <c r="FU81" s="207" t="e">
        <f t="shared" si="300"/>
        <v>#N/A</v>
      </c>
      <c r="FV81" s="207" t="e">
        <f t="shared" si="301"/>
        <v>#N/A</v>
      </c>
      <c r="FW81" s="207" t="e">
        <f t="shared" si="302"/>
        <v>#N/A</v>
      </c>
      <c r="FX81" s="207" t="e">
        <f t="shared" si="303"/>
        <v>#N/A</v>
      </c>
      <c r="FY81" s="207" t="e">
        <f t="shared" si="304"/>
        <v>#N/A</v>
      </c>
      <c r="FZ81" s="207" t="e">
        <f t="shared" si="305"/>
        <v>#N/A</v>
      </c>
      <c r="GA81" s="207" t="e">
        <f t="shared" si="306"/>
        <v>#N/A</v>
      </c>
      <c r="GB81" s="207" t="e">
        <f t="shared" si="307"/>
        <v>#N/A</v>
      </c>
      <c r="GC81" s="207" t="e">
        <f t="shared" si="308"/>
        <v>#N/A</v>
      </c>
      <c r="GD81" s="207" t="e">
        <f t="shared" si="309"/>
        <v>#N/A</v>
      </c>
      <c r="GE81" s="207" t="e">
        <f t="shared" si="310"/>
        <v>#N/A</v>
      </c>
      <c r="GF81" s="207" t="e">
        <f t="shared" si="311"/>
        <v>#N/A</v>
      </c>
      <c r="GG81" s="207" t="e">
        <f t="shared" si="312"/>
        <v>#N/A</v>
      </c>
      <c r="GH81" s="207" t="e">
        <f t="shared" si="313"/>
        <v>#N/A</v>
      </c>
      <c r="GI81" s="207" t="e">
        <f t="shared" si="314"/>
        <v>#N/A</v>
      </c>
      <c r="GJ81" s="207" t="e">
        <f t="shared" si="315"/>
        <v>#N/A</v>
      </c>
      <c r="GK81" s="207" t="e">
        <f t="shared" si="316"/>
        <v>#N/A</v>
      </c>
      <c r="GL81" s="207" t="e">
        <f t="shared" si="317"/>
        <v>#N/A</v>
      </c>
      <c r="GM81" s="207" t="e">
        <f t="shared" si="318"/>
        <v>#N/A</v>
      </c>
      <c r="GN81" s="207" t="e">
        <f t="shared" si="319"/>
        <v>#N/A</v>
      </c>
      <c r="GO81" s="207" t="e">
        <f t="shared" si="320"/>
        <v>#N/A</v>
      </c>
      <c r="GP81" s="207" t="e">
        <f t="shared" si="321"/>
        <v>#N/A</v>
      </c>
      <c r="GQ81" s="207" t="e">
        <f t="shared" si="322"/>
        <v>#N/A</v>
      </c>
      <c r="GR81" s="207" t="e">
        <f t="shared" si="323"/>
        <v>#N/A</v>
      </c>
      <c r="GS81" s="207" t="e">
        <f t="shared" si="324"/>
        <v>#N/A</v>
      </c>
      <c r="GT81" s="207" t="e">
        <f t="shared" si="325"/>
        <v>#N/A</v>
      </c>
      <c r="GU81" s="207" t="e">
        <f t="shared" si="326"/>
        <v>#N/A</v>
      </c>
      <c r="GV81" s="207" t="e">
        <f t="shared" si="327"/>
        <v>#N/A</v>
      </c>
      <c r="GW81" s="207" t="e">
        <f t="shared" si="328"/>
        <v>#N/A</v>
      </c>
      <c r="GX81" s="207" t="e">
        <f t="shared" si="329"/>
        <v>#N/A</v>
      </c>
      <c r="GY81" s="207" t="e">
        <f t="shared" si="330"/>
        <v>#N/A</v>
      </c>
      <c r="GZ81" s="207" t="e">
        <f t="shared" si="331"/>
        <v>#N/A</v>
      </c>
      <c r="HA81" s="207" t="e">
        <f t="shared" si="332"/>
        <v>#N/A</v>
      </c>
      <c r="HB81" s="207" t="e">
        <f t="shared" si="333"/>
        <v>#N/A</v>
      </c>
      <c r="HC81" s="207" t="e">
        <f t="shared" si="334"/>
        <v>#N/A</v>
      </c>
      <c r="HD81" s="207" t="e">
        <f t="shared" si="335"/>
        <v>#N/A</v>
      </c>
      <c r="HE81" s="207" t="e">
        <f t="shared" si="336"/>
        <v>#N/A</v>
      </c>
      <c r="HF81" s="207" t="e">
        <f t="shared" si="337"/>
        <v>#N/A</v>
      </c>
      <c r="HG81" s="207" t="e">
        <f t="shared" si="338"/>
        <v>#N/A</v>
      </c>
      <c r="HH81" s="207" t="e">
        <f t="shared" si="339"/>
        <v>#N/A</v>
      </c>
      <c r="HI81" s="207" t="e">
        <f t="shared" si="340"/>
        <v>#N/A</v>
      </c>
      <c r="HJ81" s="207" t="e">
        <f t="shared" si="341"/>
        <v>#N/A</v>
      </c>
      <c r="HK81" s="207" t="e">
        <f t="shared" si="342"/>
        <v>#N/A</v>
      </c>
      <c r="HL81" s="207" t="e">
        <f t="shared" si="343"/>
        <v>#N/A</v>
      </c>
      <c r="HM81" s="207" t="e">
        <f t="shared" si="344"/>
        <v>#N/A</v>
      </c>
      <c r="HN81" s="207" t="e">
        <f t="shared" si="345"/>
        <v>#N/A</v>
      </c>
      <c r="HO81" s="207" t="e">
        <f t="shared" si="346"/>
        <v>#N/A</v>
      </c>
      <c r="HP81" s="207" t="e">
        <f t="shared" si="347"/>
        <v>#N/A</v>
      </c>
      <c r="HQ81" s="207" t="e">
        <f t="shared" si="348"/>
        <v>#N/A</v>
      </c>
      <c r="HR81" s="207" t="e">
        <f t="shared" si="349"/>
        <v>#N/A</v>
      </c>
      <c r="HS81" s="207" t="e">
        <f t="shared" si="350"/>
        <v>#N/A</v>
      </c>
      <c r="HT81" s="207" t="e">
        <f t="shared" si="351"/>
        <v>#N/A</v>
      </c>
      <c r="HU81" s="207" t="e">
        <f t="shared" si="352"/>
        <v>#N/A</v>
      </c>
      <c r="HV81" s="207" t="e">
        <f t="shared" si="353"/>
        <v>#N/A</v>
      </c>
      <c r="HW81" s="207" t="e">
        <f t="shared" si="354"/>
        <v>#N/A</v>
      </c>
      <c r="HX81" s="207" t="e">
        <f t="shared" si="355"/>
        <v>#N/A</v>
      </c>
      <c r="HY81" s="207" t="e">
        <f t="shared" si="356"/>
        <v>#N/A</v>
      </c>
      <c r="HZ81" s="207" t="e">
        <f t="shared" si="357"/>
        <v>#N/A</v>
      </c>
      <c r="IA81" s="207" t="e">
        <f t="shared" si="358"/>
        <v>#N/A</v>
      </c>
      <c r="IB81" s="207" t="e">
        <f t="shared" si="359"/>
        <v>#N/A</v>
      </c>
      <c r="IC81" s="207" t="e">
        <f t="shared" si="360"/>
        <v>#N/A</v>
      </c>
      <c r="ID81" s="207" t="e">
        <f t="shared" si="361"/>
        <v>#N/A</v>
      </c>
      <c r="IE81" s="207" t="e">
        <f t="shared" si="362"/>
        <v>#N/A</v>
      </c>
      <c r="IF81" s="207" t="e">
        <f t="shared" si="363"/>
        <v>#N/A</v>
      </c>
    </row>
    <row r="82" spans="1:240" hidden="1" x14ac:dyDescent="0.25">
      <c r="A82" s="22">
        <v>79</v>
      </c>
      <c r="B82" s="144"/>
      <c r="C82" s="135"/>
      <c r="D82" s="110" t="str">
        <f t="shared" si="253"/>
        <v/>
      </c>
      <c r="E82" s="124"/>
      <c r="F82" s="110" t="str">
        <f t="shared" si="254"/>
        <v/>
      </c>
      <c r="G82" s="135"/>
      <c r="H82" s="145"/>
      <c r="I82" s="119" t="str">
        <f t="shared" si="255"/>
        <v/>
      </c>
      <c r="J82" s="23" t="str">
        <f t="shared" si="256"/>
        <v/>
      </c>
      <c r="K82" s="24" t="str">
        <f t="shared" si="257"/>
        <v/>
      </c>
      <c r="L82" s="25" t="str">
        <f>IF(J82="","",IF(OR($J82&lt;Skew!$B$1,$J82=Skew!$B$1),IF($J82&gt;Skew!$C$1,Skew!$A$1,IF($J82&gt;Skew!$C$2,Skew!$A$2,IF($J82&gt;Skew!$C$3,Skew!$A$3,IF($J82&gt;Skew!$C$4,Skew!$A$4,IF($J82&gt;Skew!$C$5,Skew!$A$5,IF($J82&gt;Skew!$C$6,Skew!$A$6,IF($J82&gt;Skew!$C$7,Skew!$A$7,IF($J82&gt;Skew!$C$8,Skew!$A$8,IF($J82&gt;Skew!$C$9,Skew!$A$9,IF($J82&gt;Skew!$C$10,Skew!$A$10,IF($J82&gt;Skew!$C$11,Skew!$A$11,IF($J82&gt;Skew!$C$12,Skew!$A$12,IF($J82&gt;Skew!$C$13,Skew!$A$13,IF($J82&gt;Skew!$C$14,Skew!$A$14,Skew!$A$15)
)))))))))))))))</f>
        <v/>
      </c>
      <c r="M82" s="24" t="str">
        <f>IF(J82="","",MATCH(L82,Skew!$A$1:$A$15,0))</f>
        <v/>
      </c>
      <c r="N82" s="24" t="str">
        <f t="shared" si="245"/>
        <v/>
      </c>
      <c r="O82" s="26"/>
      <c r="P82" s="24" t="str">
        <f>IF(OR(J82="",O82=""),"",MATCH(O82,Confidence!$A$1:$A$10,0))</f>
        <v/>
      </c>
      <c r="Q82" s="27" t="str">
        <f t="shared" si="246"/>
        <v/>
      </c>
      <c r="R82" s="27" t="str">
        <f t="shared" si="247"/>
        <v/>
      </c>
      <c r="S82" s="24"/>
      <c r="T82" s="111" t="str">
        <f t="shared" si="248"/>
        <v/>
      </c>
      <c r="U82" s="111" t="str">
        <f t="shared" si="249"/>
        <v/>
      </c>
      <c r="V82" s="39" t="str">
        <f t="shared" si="250"/>
        <v/>
      </c>
      <c r="W82" s="124"/>
      <c r="X82" s="218" t="str">
        <f>IF(AND(D82&gt;0,E82&gt;0,F82&gt;0,Q82&gt;0,R82&gt;0,W82&gt;0,NOT(O82="")),ABS(VLOOKUP($W$1,VLookups!$A$28:$B$29,2,FALSE)-_xlfn.BETA.DIST(W82,IF(K82="L",R82,Q82),IF(K82="L",Q82,R82),TRUE,D82,F82)),"")</f>
        <v/>
      </c>
      <c r="Y82" s="121" t="str">
        <f>IF(OR($Q82="",$R82=""),"",_xlfn.BETA.INV(ABS(VLOOKUP($W$1,VLookups!$A$28:$B$29,2,FALSE)-Y$3),IF($K82="L",$R82,$Q82),IF($K82="L",$Q82,$R82),$D82,$F82))</f>
        <v/>
      </c>
      <c r="Z82" s="122" t="str">
        <f>IF(OR($Q82="",$R82=""),"",_xlfn.BETA.INV(ABS(VLOOKUP($W$1,VLookups!$A$28:$B$29,2,FALSE)-Z$3),IF($K82="L",$R82,$Q82),IF($K82="L",$Q82,$R82),$D82,$F82))</f>
        <v/>
      </c>
      <c r="AA82" s="121" t="str">
        <f>IF(OR($Q82="",$R82=""),"",_xlfn.BETA.INV(ABS(VLOOKUP($W$1,VLookups!$A$28:$B$29,2,FALSE)-AA$3),IF($K82="L",$R82,$Q82),IF($K82="L",$Q82,$R82),$D82,$F82))</f>
        <v/>
      </c>
      <c r="AB82" s="122" t="str">
        <f>IF(OR($Q82="",$R82=""),"",_xlfn.BETA.INV(ABS(VLOOKUP($W$1,VLookups!$A$28:$B$29,2,FALSE)-AB$3),IF($K82="L",$R82,$Q82),IF($K82="L",$Q82,$R82),$D82,$F82))</f>
        <v/>
      </c>
      <c r="AC82" s="121" t="str">
        <f>IF(OR($Q82="",$R82=""),"",_xlfn.BETA.INV(ABS(VLOOKUP($W$1,VLookups!$A$28:$B$29,2,FALSE)-AC$3),IF($K82="L",$R82,$Q82),IF($K82="L",$Q82,$R82),$D82,$F82))</f>
        <v/>
      </c>
      <c r="AD82" s="122" t="str">
        <f>IF(OR($Q82="",$R82=""),"",_xlfn.BETA.INV(ABS(VLOOKUP($W$1,VLookups!$A$28:$B$29,2,FALSE)-AD$3),IF($K82="L",$R82,$Q82),IF($K82="L",$Q82,$R82),$D82,$F82))</f>
        <v/>
      </c>
      <c r="AE82" s="121" t="str">
        <f>IF(OR($Q82="",$R82=""),"",_xlfn.BETA.INV(ABS(VLOOKUP($W$1,VLookups!$A$28:$B$29,2,FALSE)-AE$3),IF($K82="L",$R82,$Q82),IF($K82="L",$Q82,$R82),$D82,$F82))</f>
        <v/>
      </c>
      <c r="AF82" s="122" t="str">
        <f>IF(OR($Q82="",$R82=""),"",_xlfn.BETA.INV(ABS(VLOOKUP($W$1,VLookups!$A$28:$B$29,2,FALSE)-AF$3),IF($K82="L",$R82,$Q82),IF($K82="L",$Q82,$R82),$D82,$F82))</f>
        <v/>
      </c>
      <c r="AG82" s="121" t="str">
        <f>IF(OR($Q82="",$R82=""),"",_xlfn.BETA.INV(ABS(VLOOKUP($W$1,VLookups!$A$28:$B$29,2,FALSE)-AG$3),IF($K82="L",$R82,$Q82),IF($K82="L",$Q82,$R82),$D82,$F82))</f>
        <v/>
      </c>
      <c r="AH82" s="122" t="str">
        <f>IF(OR($Q82="",$R82=""),"",_xlfn.BETA.INV(ABS(VLOOKUP($W$1,VLookups!$A$28:$B$29,2,FALSE)-AH$3),IF($K82="L",$R82,$Q82),IF($K82="L",$Q82,$R82),$D82,$F82))</f>
        <v/>
      </c>
      <c r="AI82" s="121" t="str">
        <f>IF(OR($Q82="",$R82=""),"",_xlfn.BETA.INV(ABS(VLOOKUP($W$1,VLookups!$A$28:$B$29,2,FALSE)-AI$3),IF($K82="L",$R82,$Q82),IF($K82="L",$Q82,$R82),$D82,$F82))</f>
        <v/>
      </c>
      <c r="AJ82" s="122" t="str">
        <f>IF(OR($Q82="",$R82=""),"",_xlfn.BETA.INV(ABS(VLOOKUP($W$1,VLookups!$A$28:$B$29,2,FALSE)-AJ$3),IF($K82="L",$R82,$Q82),IF($K82="L",$Q82,$R82),$D82,$F82))</f>
        <v/>
      </c>
      <c r="AK82" s="17"/>
      <c r="AL82" s="208" t="str">
        <f t="shared" si="258"/>
        <v/>
      </c>
      <c r="AM82" s="206" t="str">
        <f t="shared" si="259"/>
        <v/>
      </c>
      <c r="AN82" s="190" t="str">
        <f t="shared" ref="AN82:CY82" si="388">IF(ISNONTEXT($AL82),AM82+$AL82,"")</f>
        <v/>
      </c>
      <c r="AO82" s="190" t="str">
        <f t="shared" si="388"/>
        <v/>
      </c>
      <c r="AP82" s="190" t="str">
        <f t="shared" si="388"/>
        <v/>
      </c>
      <c r="AQ82" s="190" t="str">
        <f t="shared" si="388"/>
        <v/>
      </c>
      <c r="AR82" s="190" t="str">
        <f t="shared" si="388"/>
        <v/>
      </c>
      <c r="AS82" s="190" t="str">
        <f t="shared" si="388"/>
        <v/>
      </c>
      <c r="AT82" s="190" t="str">
        <f t="shared" si="388"/>
        <v/>
      </c>
      <c r="AU82" s="190" t="str">
        <f t="shared" si="388"/>
        <v/>
      </c>
      <c r="AV82" s="190" t="str">
        <f t="shared" si="388"/>
        <v/>
      </c>
      <c r="AW82" s="190" t="str">
        <f t="shared" si="388"/>
        <v/>
      </c>
      <c r="AX82" s="190" t="str">
        <f t="shared" si="388"/>
        <v/>
      </c>
      <c r="AY82" s="190" t="str">
        <f t="shared" si="388"/>
        <v/>
      </c>
      <c r="AZ82" s="190" t="str">
        <f t="shared" si="388"/>
        <v/>
      </c>
      <c r="BA82" s="190" t="str">
        <f t="shared" si="388"/>
        <v/>
      </c>
      <c r="BB82" s="190" t="str">
        <f t="shared" si="388"/>
        <v/>
      </c>
      <c r="BC82" s="190" t="str">
        <f t="shared" si="388"/>
        <v/>
      </c>
      <c r="BD82" s="190" t="str">
        <f t="shared" si="388"/>
        <v/>
      </c>
      <c r="BE82" s="190" t="str">
        <f t="shared" si="388"/>
        <v/>
      </c>
      <c r="BF82" s="190" t="str">
        <f t="shared" si="388"/>
        <v/>
      </c>
      <c r="BG82" s="190" t="str">
        <f t="shared" si="388"/>
        <v/>
      </c>
      <c r="BH82" s="190" t="str">
        <f t="shared" si="388"/>
        <v/>
      </c>
      <c r="BI82" s="190" t="str">
        <f t="shared" si="388"/>
        <v/>
      </c>
      <c r="BJ82" s="190" t="str">
        <f t="shared" si="388"/>
        <v/>
      </c>
      <c r="BK82" s="190" t="str">
        <f t="shared" si="388"/>
        <v/>
      </c>
      <c r="BL82" s="190" t="str">
        <f t="shared" si="388"/>
        <v/>
      </c>
      <c r="BM82" s="190" t="str">
        <f t="shared" si="388"/>
        <v/>
      </c>
      <c r="BN82" s="190" t="str">
        <f t="shared" si="388"/>
        <v/>
      </c>
      <c r="BO82" s="190" t="str">
        <f t="shared" si="388"/>
        <v/>
      </c>
      <c r="BP82" s="190" t="str">
        <f t="shared" si="388"/>
        <v/>
      </c>
      <c r="BQ82" s="190" t="str">
        <f t="shared" si="388"/>
        <v/>
      </c>
      <c r="BR82" s="190" t="str">
        <f t="shared" si="388"/>
        <v/>
      </c>
      <c r="BS82" s="190" t="str">
        <f t="shared" si="388"/>
        <v/>
      </c>
      <c r="BT82" s="190" t="str">
        <f t="shared" si="388"/>
        <v/>
      </c>
      <c r="BU82" s="190" t="str">
        <f t="shared" si="388"/>
        <v/>
      </c>
      <c r="BV82" s="190" t="str">
        <f t="shared" si="388"/>
        <v/>
      </c>
      <c r="BW82" s="190" t="str">
        <f t="shared" si="388"/>
        <v/>
      </c>
      <c r="BX82" s="190" t="str">
        <f t="shared" si="388"/>
        <v/>
      </c>
      <c r="BY82" s="190" t="str">
        <f t="shared" si="388"/>
        <v/>
      </c>
      <c r="BZ82" s="190" t="str">
        <f t="shared" si="388"/>
        <v/>
      </c>
      <c r="CA82" s="190" t="str">
        <f t="shared" si="388"/>
        <v/>
      </c>
      <c r="CB82" s="190" t="str">
        <f t="shared" si="388"/>
        <v/>
      </c>
      <c r="CC82" s="190" t="str">
        <f t="shared" si="388"/>
        <v/>
      </c>
      <c r="CD82" s="190" t="str">
        <f t="shared" si="388"/>
        <v/>
      </c>
      <c r="CE82" s="190" t="str">
        <f t="shared" si="388"/>
        <v/>
      </c>
      <c r="CF82" s="190" t="str">
        <f t="shared" si="388"/>
        <v/>
      </c>
      <c r="CG82" s="190" t="str">
        <f t="shared" si="388"/>
        <v/>
      </c>
      <c r="CH82" s="190" t="str">
        <f t="shared" si="388"/>
        <v/>
      </c>
      <c r="CI82" s="190" t="str">
        <f t="shared" si="388"/>
        <v/>
      </c>
      <c r="CJ82" s="190" t="str">
        <f t="shared" si="388"/>
        <v/>
      </c>
      <c r="CK82" s="190" t="str">
        <f t="shared" si="388"/>
        <v/>
      </c>
      <c r="CL82" s="190" t="str">
        <f t="shared" si="388"/>
        <v/>
      </c>
      <c r="CM82" s="190" t="str">
        <f t="shared" si="388"/>
        <v/>
      </c>
      <c r="CN82" s="190" t="str">
        <f t="shared" si="388"/>
        <v/>
      </c>
      <c r="CO82" s="190" t="str">
        <f t="shared" si="388"/>
        <v/>
      </c>
      <c r="CP82" s="190" t="str">
        <f t="shared" si="388"/>
        <v/>
      </c>
      <c r="CQ82" s="190" t="str">
        <f t="shared" si="388"/>
        <v/>
      </c>
      <c r="CR82" s="190" t="str">
        <f t="shared" si="388"/>
        <v/>
      </c>
      <c r="CS82" s="190" t="str">
        <f t="shared" si="388"/>
        <v/>
      </c>
      <c r="CT82" s="190" t="str">
        <f t="shared" si="388"/>
        <v/>
      </c>
      <c r="CU82" s="190" t="str">
        <f t="shared" si="388"/>
        <v/>
      </c>
      <c r="CV82" s="190" t="str">
        <f t="shared" si="388"/>
        <v/>
      </c>
      <c r="CW82" s="190" t="str">
        <f t="shared" si="388"/>
        <v/>
      </c>
      <c r="CX82" s="190" t="str">
        <f t="shared" si="388"/>
        <v/>
      </c>
      <c r="CY82" s="190" t="str">
        <f t="shared" si="388"/>
        <v/>
      </c>
      <c r="CZ82" s="190" t="str">
        <f t="shared" ref="CZ82:EH82" si="389">IF(ISNONTEXT($AL82),CY82+$AL82,"")</f>
        <v/>
      </c>
      <c r="DA82" s="190" t="str">
        <f t="shared" si="389"/>
        <v/>
      </c>
      <c r="DB82" s="190" t="str">
        <f t="shared" si="389"/>
        <v/>
      </c>
      <c r="DC82" s="190" t="str">
        <f t="shared" si="389"/>
        <v/>
      </c>
      <c r="DD82" s="190" t="str">
        <f t="shared" si="389"/>
        <v/>
      </c>
      <c r="DE82" s="190" t="str">
        <f t="shared" si="389"/>
        <v/>
      </c>
      <c r="DF82" s="190" t="str">
        <f t="shared" si="389"/>
        <v/>
      </c>
      <c r="DG82" s="190" t="str">
        <f t="shared" si="389"/>
        <v/>
      </c>
      <c r="DH82" s="190" t="str">
        <f t="shared" si="389"/>
        <v/>
      </c>
      <c r="DI82" s="190" t="str">
        <f t="shared" si="389"/>
        <v/>
      </c>
      <c r="DJ82" s="190" t="str">
        <f t="shared" si="389"/>
        <v/>
      </c>
      <c r="DK82" s="190" t="str">
        <f t="shared" si="389"/>
        <v/>
      </c>
      <c r="DL82" s="190" t="str">
        <f t="shared" si="389"/>
        <v/>
      </c>
      <c r="DM82" s="190" t="str">
        <f t="shared" si="389"/>
        <v/>
      </c>
      <c r="DN82" s="190" t="str">
        <f t="shared" si="389"/>
        <v/>
      </c>
      <c r="DO82" s="190" t="str">
        <f t="shared" si="389"/>
        <v/>
      </c>
      <c r="DP82" s="190" t="str">
        <f t="shared" si="389"/>
        <v/>
      </c>
      <c r="DQ82" s="190" t="str">
        <f t="shared" si="389"/>
        <v/>
      </c>
      <c r="DR82" s="190" t="str">
        <f t="shared" si="389"/>
        <v/>
      </c>
      <c r="DS82" s="190" t="str">
        <f t="shared" si="389"/>
        <v/>
      </c>
      <c r="DT82" s="190" t="str">
        <f t="shared" si="389"/>
        <v/>
      </c>
      <c r="DU82" s="190" t="str">
        <f t="shared" si="389"/>
        <v/>
      </c>
      <c r="DV82" s="190" t="str">
        <f t="shared" si="389"/>
        <v/>
      </c>
      <c r="DW82" s="190" t="str">
        <f t="shared" si="389"/>
        <v/>
      </c>
      <c r="DX82" s="190" t="str">
        <f t="shared" si="389"/>
        <v/>
      </c>
      <c r="DY82" s="190" t="str">
        <f t="shared" si="389"/>
        <v/>
      </c>
      <c r="DZ82" s="190" t="str">
        <f t="shared" si="389"/>
        <v/>
      </c>
      <c r="EA82" s="190" t="str">
        <f t="shared" si="389"/>
        <v/>
      </c>
      <c r="EB82" s="190" t="str">
        <f t="shared" si="389"/>
        <v/>
      </c>
      <c r="EC82" s="190" t="str">
        <f t="shared" si="389"/>
        <v/>
      </c>
      <c r="ED82" s="190" t="str">
        <f t="shared" si="389"/>
        <v/>
      </c>
      <c r="EE82" s="190" t="str">
        <f t="shared" si="389"/>
        <v/>
      </c>
      <c r="EF82" s="190" t="str">
        <f t="shared" si="389"/>
        <v/>
      </c>
      <c r="EG82" s="190" t="str">
        <f t="shared" si="389"/>
        <v/>
      </c>
      <c r="EH82" s="190" t="str">
        <f t="shared" si="389"/>
        <v/>
      </c>
      <c r="EI82" s="206" t="str">
        <f t="shared" si="262"/>
        <v/>
      </c>
      <c r="EJ82" s="207" t="e">
        <f t="shared" si="263"/>
        <v>#N/A</v>
      </c>
      <c r="EK82" s="207" t="e">
        <f t="shared" si="264"/>
        <v>#N/A</v>
      </c>
      <c r="EL82" s="207" t="e">
        <f t="shared" si="265"/>
        <v>#N/A</v>
      </c>
      <c r="EM82" s="207" t="e">
        <f t="shared" si="266"/>
        <v>#N/A</v>
      </c>
      <c r="EN82" s="207" t="e">
        <f t="shared" si="267"/>
        <v>#N/A</v>
      </c>
      <c r="EO82" s="207" t="e">
        <f t="shared" si="268"/>
        <v>#N/A</v>
      </c>
      <c r="EP82" s="207" t="e">
        <f t="shared" si="269"/>
        <v>#N/A</v>
      </c>
      <c r="EQ82" s="207" t="e">
        <f t="shared" si="270"/>
        <v>#N/A</v>
      </c>
      <c r="ER82" s="207" t="e">
        <f t="shared" si="271"/>
        <v>#N/A</v>
      </c>
      <c r="ES82" s="207" t="e">
        <f t="shared" si="272"/>
        <v>#N/A</v>
      </c>
      <c r="ET82" s="207" t="e">
        <f t="shared" si="273"/>
        <v>#N/A</v>
      </c>
      <c r="EU82" s="207" t="e">
        <f t="shared" si="274"/>
        <v>#N/A</v>
      </c>
      <c r="EV82" s="207" t="e">
        <f t="shared" si="275"/>
        <v>#N/A</v>
      </c>
      <c r="EW82" s="207" t="e">
        <f t="shared" si="276"/>
        <v>#N/A</v>
      </c>
      <c r="EX82" s="207" t="e">
        <f t="shared" si="277"/>
        <v>#N/A</v>
      </c>
      <c r="EY82" s="207" t="e">
        <f t="shared" si="278"/>
        <v>#N/A</v>
      </c>
      <c r="EZ82" s="207" t="e">
        <f t="shared" si="279"/>
        <v>#N/A</v>
      </c>
      <c r="FA82" s="207" t="e">
        <f t="shared" si="280"/>
        <v>#N/A</v>
      </c>
      <c r="FB82" s="207" t="e">
        <f t="shared" si="281"/>
        <v>#N/A</v>
      </c>
      <c r="FC82" s="207" t="e">
        <f t="shared" si="282"/>
        <v>#N/A</v>
      </c>
      <c r="FD82" s="207" t="e">
        <f t="shared" si="283"/>
        <v>#N/A</v>
      </c>
      <c r="FE82" s="207" t="e">
        <f t="shared" si="284"/>
        <v>#N/A</v>
      </c>
      <c r="FF82" s="207" t="e">
        <f t="shared" si="285"/>
        <v>#N/A</v>
      </c>
      <c r="FG82" s="207" t="e">
        <f t="shared" si="286"/>
        <v>#N/A</v>
      </c>
      <c r="FH82" s="207" t="e">
        <f t="shared" si="287"/>
        <v>#N/A</v>
      </c>
      <c r="FI82" s="207" t="e">
        <f t="shared" si="288"/>
        <v>#N/A</v>
      </c>
      <c r="FJ82" s="207" t="e">
        <f t="shared" si="289"/>
        <v>#N/A</v>
      </c>
      <c r="FK82" s="207" t="e">
        <f t="shared" si="290"/>
        <v>#N/A</v>
      </c>
      <c r="FL82" s="207" t="e">
        <f t="shared" si="291"/>
        <v>#N/A</v>
      </c>
      <c r="FM82" s="207" t="e">
        <f t="shared" si="292"/>
        <v>#N/A</v>
      </c>
      <c r="FN82" s="207" t="e">
        <f t="shared" si="293"/>
        <v>#N/A</v>
      </c>
      <c r="FO82" s="207" t="e">
        <f t="shared" si="294"/>
        <v>#N/A</v>
      </c>
      <c r="FP82" s="207" t="e">
        <f t="shared" si="295"/>
        <v>#N/A</v>
      </c>
      <c r="FQ82" s="207" t="e">
        <f t="shared" si="296"/>
        <v>#N/A</v>
      </c>
      <c r="FR82" s="207" t="e">
        <f t="shared" si="297"/>
        <v>#N/A</v>
      </c>
      <c r="FS82" s="207" t="e">
        <f t="shared" si="298"/>
        <v>#N/A</v>
      </c>
      <c r="FT82" s="207" t="e">
        <f t="shared" si="299"/>
        <v>#N/A</v>
      </c>
      <c r="FU82" s="207" t="e">
        <f t="shared" si="300"/>
        <v>#N/A</v>
      </c>
      <c r="FV82" s="207" t="e">
        <f t="shared" si="301"/>
        <v>#N/A</v>
      </c>
      <c r="FW82" s="207" t="e">
        <f t="shared" si="302"/>
        <v>#N/A</v>
      </c>
      <c r="FX82" s="207" t="e">
        <f t="shared" si="303"/>
        <v>#N/A</v>
      </c>
      <c r="FY82" s="207" t="e">
        <f t="shared" si="304"/>
        <v>#N/A</v>
      </c>
      <c r="FZ82" s="207" t="e">
        <f t="shared" si="305"/>
        <v>#N/A</v>
      </c>
      <c r="GA82" s="207" t="e">
        <f t="shared" si="306"/>
        <v>#N/A</v>
      </c>
      <c r="GB82" s="207" t="e">
        <f t="shared" si="307"/>
        <v>#N/A</v>
      </c>
      <c r="GC82" s="207" t="e">
        <f t="shared" si="308"/>
        <v>#N/A</v>
      </c>
      <c r="GD82" s="207" t="e">
        <f t="shared" si="309"/>
        <v>#N/A</v>
      </c>
      <c r="GE82" s="207" t="e">
        <f t="shared" si="310"/>
        <v>#N/A</v>
      </c>
      <c r="GF82" s="207" t="e">
        <f t="shared" si="311"/>
        <v>#N/A</v>
      </c>
      <c r="GG82" s="207" t="e">
        <f t="shared" si="312"/>
        <v>#N/A</v>
      </c>
      <c r="GH82" s="207" t="e">
        <f t="shared" si="313"/>
        <v>#N/A</v>
      </c>
      <c r="GI82" s="207" t="e">
        <f t="shared" si="314"/>
        <v>#N/A</v>
      </c>
      <c r="GJ82" s="207" t="e">
        <f t="shared" si="315"/>
        <v>#N/A</v>
      </c>
      <c r="GK82" s="207" t="e">
        <f t="shared" si="316"/>
        <v>#N/A</v>
      </c>
      <c r="GL82" s="207" t="e">
        <f t="shared" si="317"/>
        <v>#N/A</v>
      </c>
      <c r="GM82" s="207" t="e">
        <f t="shared" si="318"/>
        <v>#N/A</v>
      </c>
      <c r="GN82" s="207" t="e">
        <f t="shared" si="319"/>
        <v>#N/A</v>
      </c>
      <c r="GO82" s="207" t="e">
        <f t="shared" si="320"/>
        <v>#N/A</v>
      </c>
      <c r="GP82" s="207" t="e">
        <f t="shared" si="321"/>
        <v>#N/A</v>
      </c>
      <c r="GQ82" s="207" t="e">
        <f t="shared" si="322"/>
        <v>#N/A</v>
      </c>
      <c r="GR82" s="207" t="e">
        <f t="shared" si="323"/>
        <v>#N/A</v>
      </c>
      <c r="GS82" s="207" t="e">
        <f t="shared" si="324"/>
        <v>#N/A</v>
      </c>
      <c r="GT82" s="207" t="e">
        <f t="shared" si="325"/>
        <v>#N/A</v>
      </c>
      <c r="GU82" s="207" t="e">
        <f t="shared" si="326"/>
        <v>#N/A</v>
      </c>
      <c r="GV82" s="207" t="e">
        <f t="shared" si="327"/>
        <v>#N/A</v>
      </c>
      <c r="GW82" s="207" t="e">
        <f t="shared" si="328"/>
        <v>#N/A</v>
      </c>
      <c r="GX82" s="207" t="e">
        <f t="shared" si="329"/>
        <v>#N/A</v>
      </c>
      <c r="GY82" s="207" t="e">
        <f t="shared" si="330"/>
        <v>#N/A</v>
      </c>
      <c r="GZ82" s="207" t="e">
        <f t="shared" si="331"/>
        <v>#N/A</v>
      </c>
      <c r="HA82" s="207" t="e">
        <f t="shared" si="332"/>
        <v>#N/A</v>
      </c>
      <c r="HB82" s="207" t="e">
        <f t="shared" si="333"/>
        <v>#N/A</v>
      </c>
      <c r="HC82" s="207" t="e">
        <f t="shared" si="334"/>
        <v>#N/A</v>
      </c>
      <c r="HD82" s="207" t="e">
        <f t="shared" si="335"/>
        <v>#N/A</v>
      </c>
      <c r="HE82" s="207" t="e">
        <f t="shared" si="336"/>
        <v>#N/A</v>
      </c>
      <c r="HF82" s="207" t="e">
        <f t="shared" si="337"/>
        <v>#N/A</v>
      </c>
      <c r="HG82" s="207" t="e">
        <f t="shared" si="338"/>
        <v>#N/A</v>
      </c>
      <c r="HH82" s="207" t="e">
        <f t="shared" si="339"/>
        <v>#N/A</v>
      </c>
      <c r="HI82" s="207" t="e">
        <f t="shared" si="340"/>
        <v>#N/A</v>
      </c>
      <c r="HJ82" s="207" t="e">
        <f t="shared" si="341"/>
        <v>#N/A</v>
      </c>
      <c r="HK82" s="207" t="e">
        <f t="shared" si="342"/>
        <v>#N/A</v>
      </c>
      <c r="HL82" s="207" t="e">
        <f t="shared" si="343"/>
        <v>#N/A</v>
      </c>
      <c r="HM82" s="207" t="e">
        <f t="shared" si="344"/>
        <v>#N/A</v>
      </c>
      <c r="HN82" s="207" t="e">
        <f t="shared" si="345"/>
        <v>#N/A</v>
      </c>
      <c r="HO82" s="207" t="e">
        <f t="shared" si="346"/>
        <v>#N/A</v>
      </c>
      <c r="HP82" s="207" t="e">
        <f t="shared" si="347"/>
        <v>#N/A</v>
      </c>
      <c r="HQ82" s="207" t="e">
        <f t="shared" si="348"/>
        <v>#N/A</v>
      </c>
      <c r="HR82" s="207" t="e">
        <f t="shared" si="349"/>
        <v>#N/A</v>
      </c>
      <c r="HS82" s="207" t="e">
        <f t="shared" si="350"/>
        <v>#N/A</v>
      </c>
      <c r="HT82" s="207" t="e">
        <f t="shared" si="351"/>
        <v>#N/A</v>
      </c>
      <c r="HU82" s="207" t="e">
        <f t="shared" si="352"/>
        <v>#N/A</v>
      </c>
      <c r="HV82" s="207" t="e">
        <f t="shared" si="353"/>
        <v>#N/A</v>
      </c>
      <c r="HW82" s="207" t="e">
        <f t="shared" si="354"/>
        <v>#N/A</v>
      </c>
      <c r="HX82" s="207" t="e">
        <f t="shared" si="355"/>
        <v>#N/A</v>
      </c>
      <c r="HY82" s="207" t="e">
        <f t="shared" si="356"/>
        <v>#N/A</v>
      </c>
      <c r="HZ82" s="207" t="e">
        <f t="shared" si="357"/>
        <v>#N/A</v>
      </c>
      <c r="IA82" s="207" t="e">
        <f t="shared" si="358"/>
        <v>#N/A</v>
      </c>
      <c r="IB82" s="207" t="e">
        <f t="shared" si="359"/>
        <v>#N/A</v>
      </c>
      <c r="IC82" s="207" t="e">
        <f t="shared" si="360"/>
        <v>#N/A</v>
      </c>
      <c r="ID82" s="207" t="e">
        <f t="shared" si="361"/>
        <v>#N/A</v>
      </c>
      <c r="IE82" s="207" t="e">
        <f t="shared" si="362"/>
        <v>#N/A</v>
      </c>
      <c r="IF82" s="207" t="e">
        <f t="shared" si="363"/>
        <v>#N/A</v>
      </c>
    </row>
    <row r="83" spans="1:240" hidden="1" x14ac:dyDescent="0.25">
      <c r="A83" s="22">
        <v>80</v>
      </c>
      <c r="B83" s="144"/>
      <c r="C83" s="135"/>
      <c r="D83" s="110" t="str">
        <f t="shared" si="253"/>
        <v/>
      </c>
      <c r="E83" s="124"/>
      <c r="F83" s="110" t="str">
        <f t="shared" si="254"/>
        <v/>
      </c>
      <c r="G83" s="135"/>
      <c r="H83" s="145"/>
      <c r="I83" s="119" t="str">
        <f t="shared" si="255"/>
        <v/>
      </c>
      <c r="J83" s="23" t="str">
        <f t="shared" si="256"/>
        <v/>
      </c>
      <c r="K83" s="24" t="str">
        <f t="shared" si="257"/>
        <v/>
      </c>
      <c r="L83" s="25" t="str">
        <f>IF(J83="","",IF(OR($J83&lt;Skew!$B$1,$J83=Skew!$B$1),IF($J83&gt;Skew!$C$1,Skew!$A$1,IF($J83&gt;Skew!$C$2,Skew!$A$2,IF($J83&gt;Skew!$C$3,Skew!$A$3,IF($J83&gt;Skew!$C$4,Skew!$A$4,IF($J83&gt;Skew!$C$5,Skew!$A$5,IF($J83&gt;Skew!$C$6,Skew!$A$6,IF($J83&gt;Skew!$C$7,Skew!$A$7,IF($J83&gt;Skew!$C$8,Skew!$A$8,IF($J83&gt;Skew!$C$9,Skew!$A$9,IF($J83&gt;Skew!$C$10,Skew!$A$10,IF($J83&gt;Skew!$C$11,Skew!$A$11,IF($J83&gt;Skew!$C$12,Skew!$A$12,IF($J83&gt;Skew!$C$13,Skew!$A$13,IF($J83&gt;Skew!$C$14,Skew!$A$14,Skew!$A$15)
)))))))))))))))</f>
        <v/>
      </c>
      <c r="M83" s="24" t="str">
        <f>IF(J83="","",MATCH(L83,Skew!$A$1:$A$15,0))</f>
        <v/>
      </c>
      <c r="N83" s="24" t="str">
        <f t="shared" si="245"/>
        <v/>
      </c>
      <c r="O83" s="26"/>
      <c r="P83" s="24" t="str">
        <f>IF(OR(J83="",O83=""),"",MATCH(O83,Confidence!$A$1:$A$10,0))</f>
        <v/>
      </c>
      <c r="Q83" s="27" t="str">
        <f t="shared" si="246"/>
        <v/>
      </c>
      <c r="R83" s="27" t="str">
        <f t="shared" si="247"/>
        <v/>
      </c>
      <c r="S83" s="24"/>
      <c r="T83" s="111" t="str">
        <f t="shared" si="248"/>
        <v/>
      </c>
      <c r="U83" s="111" t="str">
        <f t="shared" si="249"/>
        <v/>
      </c>
      <c r="V83" s="39" t="str">
        <f t="shared" si="250"/>
        <v/>
      </c>
      <c r="W83" s="124"/>
      <c r="X83" s="218" t="str">
        <f>IF(AND(D83&gt;0,E83&gt;0,F83&gt;0,Q83&gt;0,R83&gt;0,W83&gt;0,NOT(O83="")),ABS(VLOOKUP($W$1,VLookups!$A$28:$B$29,2,FALSE)-_xlfn.BETA.DIST(W83,IF(K83="L",R83,Q83),IF(K83="L",Q83,R83),TRUE,D83,F83)),"")</f>
        <v/>
      </c>
      <c r="Y83" s="121" t="str">
        <f>IF(OR($Q83="",$R83=""),"",_xlfn.BETA.INV(ABS(VLOOKUP($W$1,VLookups!$A$28:$B$29,2,FALSE)-Y$3),IF($K83="L",$R83,$Q83),IF($K83="L",$Q83,$R83),$D83,$F83))</f>
        <v/>
      </c>
      <c r="Z83" s="122" t="str">
        <f>IF(OR($Q83="",$R83=""),"",_xlfn.BETA.INV(ABS(VLOOKUP($W$1,VLookups!$A$28:$B$29,2,FALSE)-Z$3),IF($K83="L",$R83,$Q83),IF($K83="L",$Q83,$R83),$D83,$F83))</f>
        <v/>
      </c>
      <c r="AA83" s="121" t="str">
        <f>IF(OR($Q83="",$R83=""),"",_xlfn.BETA.INV(ABS(VLOOKUP($W$1,VLookups!$A$28:$B$29,2,FALSE)-AA$3),IF($K83="L",$R83,$Q83),IF($K83="L",$Q83,$R83),$D83,$F83))</f>
        <v/>
      </c>
      <c r="AB83" s="122" t="str">
        <f>IF(OR($Q83="",$R83=""),"",_xlfn.BETA.INV(ABS(VLOOKUP($W$1,VLookups!$A$28:$B$29,2,FALSE)-AB$3),IF($K83="L",$R83,$Q83),IF($K83="L",$Q83,$R83),$D83,$F83))</f>
        <v/>
      </c>
      <c r="AC83" s="121" t="str">
        <f>IF(OR($Q83="",$R83=""),"",_xlfn.BETA.INV(ABS(VLOOKUP($W$1,VLookups!$A$28:$B$29,2,FALSE)-AC$3),IF($K83="L",$R83,$Q83),IF($K83="L",$Q83,$R83),$D83,$F83))</f>
        <v/>
      </c>
      <c r="AD83" s="122" t="str">
        <f>IF(OR($Q83="",$R83=""),"",_xlfn.BETA.INV(ABS(VLOOKUP($W$1,VLookups!$A$28:$B$29,2,FALSE)-AD$3),IF($K83="L",$R83,$Q83),IF($K83="L",$Q83,$R83),$D83,$F83))</f>
        <v/>
      </c>
      <c r="AE83" s="121" t="str">
        <f>IF(OR($Q83="",$R83=""),"",_xlfn.BETA.INV(ABS(VLOOKUP($W$1,VLookups!$A$28:$B$29,2,FALSE)-AE$3),IF($K83="L",$R83,$Q83),IF($K83="L",$Q83,$R83),$D83,$F83))</f>
        <v/>
      </c>
      <c r="AF83" s="122" t="str">
        <f>IF(OR($Q83="",$R83=""),"",_xlfn.BETA.INV(ABS(VLOOKUP($W$1,VLookups!$A$28:$B$29,2,FALSE)-AF$3),IF($K83="L",$R83,$Q83),IF($K83="L",$Q83,$R83),$D83,$F83))</f>
        <v/>
      </c>
      <c r="AG83" s="121" t="str">
        <f>IF(OR($Q83="",$R83=""),"",_xlfn.BETA.INV(ABS(VLOOKUP($W$1,VLookups!$A$28:$B$29,2,FALSE)-AG$3),IF($K83="L",$R83,$Q83),IF($K83="L",$Q83,$R83),$D83,$F83))</f>
        <v/>
      </c>
      <c r="AH83" s="122" t="str">
        <f>IF(OR($Q83="",$R83=""),"",_xlfn.BETA.INV(ABS(VLOOKUP($W$1,VLookups!$A$28:$B$29,2,FALSE)-AH$3),IF($K83="L",$R83,$Q83),IF($K83="L",$Q83,$R83),$D83,$F83))</f>
        <v/>
      </c>
      <c r="AI83" s="121" t="str">
        <f>IF(OR($Q83="",$R83=""),"",_xlfn.BETA.INV(ABS(VLOOKUP($W$1,VLookups!$A$28:$B$29,2,FALSE)-AI$3),IF($K83="L",$R83,$Q83),IF($K83="L",$Q83,$R83),$D83,$F83))</f>
        <v/>
      </c>
      <c r="AJ83" s="122" t="str">
        <f>IF(OR($Q83="",$R83=""),"",_xlfn.BETA.INV(ABS(VLOOKUP($W$1,VLookups!$A$28:$B$29,2,FALSE)-AJ$3),IF($K83="L",$R83,$Q83),IF($K83="L",$Q83,$R83),$D83,$F83))</f>
        <v/>
      </c>
      <c r="AK83" s="17"/>
      <c r="AL83" s="208" t="str">
        <f t="shared" si="258"/>
        <v/>
      </c>
      <c r="AM83" s="206" t="str">
        <f t="shared" si="259"/>
        <v/>
      </c>
      <c r="AN83" s="190" t="str">
        <f t="shared" ref="AN83:CY83" si="390">IF(ISNONTEXT($AL83),AM83+$AL83,"")</f>
        <v/>
      </c>
      <c r="AO83" s="190" t="str">
        <f t="shared" si="390"/>
        <v/>
      </c>
      <c r="AP83" s="190" t="str">
        <f t="shared" si="390"/>
        <v/>
      </c>
      <c r="AQ83" s="190" t="str">
        <f t="shared" si="390"/>
        <v/>
      </c>
      <c r="AR83" s="190" t="str">
        <f t="shared" si="390"/>
        <v/>
      </c>
      <c r="AS83" s="190" t="str">
        <f t="shared" si="390"/>
        <v/>
      </c>
      <c r="AT83" s="190" t="str">
        <f t="shared" si="390"/>
        <v/>
      </c>
      <c r="AU83" s="190" t="str">
        <f t="shared" si="390"/>
        <v/>
      </c>
      <c r="AV83" s="190" t="str">
        <f t="shared" si="390"/>
        <v/>
      </c>
      <c r="AW83" s="190" t="str">
        <f t="shared" si="390"/>
        <v/>
      </c>
      <c r="AX83" s="190" t="str">
        <f t="shared" si="390"/>
        <v/>
      </c>
      <c r="AY83" s="190" t="str">
        <f t="shared" si="390"/>
        <v/>
      </c>
      <c r="AZ83" s="190" t="str">
        <f t="shared" si="390"/>
        <v/>
      </c>
      <c r="BA83" s="190" t="str">
        <f t="shared" si="390"/>
        <v/>
      </c>
      <c r="BB83" s="190" t="str">
        <f t="shared" si="390"/>
        <v/>
      </c>
      <c r="BC83" s="190" t="str">
        <f t="shared" si="390"/>
        <v/>
      </c>
      <c r="BD83" s="190" t="str">
        <f t="shared" si="390"/>
        <v/>
      </c>
      <c r="BE83" s="190" t="str">
        <f t="shared" si="390"/>
        <v/>
      </c>
      <c r="BF83" s="190" t="str">
        <f t="shared" si="390"/>
        <v/>
      </c>
      <c r="BG83" s="190" t="str">
        <f t="shared" si="390"/>
        <v/>
      </c>
      <c r="BH83" s="190" t="str">
        <f t="shared" si="390"/>
        <v/>
      </c>
      <c r="BI83" s="190" t="str">
        <f t="shared" si="390"/>
        <v/>
      </c>
      <c r="BJ83" s="190" t="str">
        <f t="shared" si="390"/>
        <v/>
      </c>
      <c r="BK83" s="190" t="str">
        <f t="shared" si="390"/>
        <v/>
      </c>
      <c r="BL83" s="190" t="str">
        <f t="shared" si="390"/>
        <v/>
      </c>
      <c r="BM83" s="190" t="str">
        <f t="shared" si="390"/>
        <v/>
      </c>
      <c r="BN83" s="190" t="str">
        <f t="shared" si="390"/>
        <v/>
      </c>
      <c r="BO83" s="190" t="str">
        <f t="shared" si="390"/>
        <v/>
      </c>
      <c r="BP83" s="190" t="str">
        <f t="shared" si="390"/>
        <v/>
      </c>
      <c r="BQ83" s="190" t="str">
        <f t="shared" si="390"/>
        <v/>
      </c>
      <c r="BR83" s="190" t="str">
        <f t="shared" si="390"/>
        <v/>
      </c>
      <c r="BS83" s="190" t="str">
        <f t="shared" si="390"/>
        <v/>
      </c>
      <c r="BT83" s="190" t="str">
        <f t="shared" si="390"/>
        <v/>
      </c>
      <c r="BU83" s="190" t="str">
        <f t="shared" si="390"/>
        <v/>
      </c>
      <c r="BV83" s="190" t="str">
        <f t="shared" si="390"/>
        <v/>
      </c>
      <c r="BW83" s="190" t="str">
        <f t="shared" si="390"/>
        <v/>
      </c>
      <c r="BX83" s="190" t="str">
        <f t="shared" si="390"/>
        <v/>
      </c>
      <c r="BY83" s="190" t="str">
        <f t="shared" si="390"/>
        <v/>
      </c>
      <c r="BZ83" s="190" t="str">
        <f t="shared" si="390"/>
        <v/>
      </c>
      <c r="CA83" s="190" t="str">
        <f t="shared" si="390"/>
        <v/>
      </c>
      <c r="CB83" s="190" t="str">
        <f t="shared" si="390"/>
        <v/>
      </c>
      <c r="CC83" s="190" t="str">
        <f t="shared" si="390"/>
        <v/>
      </c>
      <c r="CD83" s="190" t="str">
        <f t="shared" si="390"/>
        <v/>
      </c>
      <c r="CE83" s="190" t="str">
        <f t="shared" si="390"/>
        <v/>
      </c>
      <c r="CF83" s="190" t="str">
        <f t="shared" si="390"/>
        <v/>
      </c>
      <c r="CG83" s="190" t="str">
        <f t="shared" si="390"/>
        <v/>
      </c>
      <c r="CH83" s="190" t="str">
        <f t="shared" si="390"/>
        <v/>
      </c>
      <c r="CI83" s="190" t="str">
        <f t="shared" si="390"/>
        <v/>
      </c>
      <c r="CJ83" s="190" t="str">
        <f t="shared" si="390"/>
        <v/>
      </c>
      <c r="CK83" s="190" t="str">
        <f t="shared" si="390"/>
        <v/>
      </c>
      <c r="CL83" s="190" t="str">
        <f t="shared" si="390"/>
        <v/>
      </c>
      <c r="CM83" s="190" t="str">
        <f t="shared" si="390"/>
        <v/>
      </c>
      <c r="CN83" s="190" t="str">
        <f t="shared" si="390"/>
        <v/>
      </c>
      <c r="CO83" s="190" t="str">
        <f t="shared" si="390"/>
        <v/>
      </c>
      <c r="CP83" s="190" t="str">
        <f t="shared" si="390"/>
        <v/>
      </c>
      <c r="CQ83" s="190" t="str">
        <f t="shared" si="390"/>
        <v/>
      </c>
      <c r="CR83" s="190" t="str">
        <f t="shared" si="390"/>
        <v/>
      </c>
      <c r="CS83" s="190" t="str">
        <f t="shared" si="390"/>
        <v/>
      </c>
      <c r="CT83" s="190" t="str">
        <f t="shared" si="390"/>
        <v/>
      </c>
      <c r="CU83" s="190" t="str">
        <f t="shared" si="390"/>
        <v/>
      </c>
      <c r="CV83" s="190" t="str">
        <f t="shared" si="390"/>
        <v/>
      </c>
      <c r="CW83" s="190" t="str">
        <f t="shared" si="390"/>
        <v/>
      </c>
      <c r="CX83" s="190" t="str">
        <f t="shared" si="390"/>
        <v/>
      </c>
      <c r="CY83" s="190" t="str">
        <f t="shared" si="390"/>
        <v/>
      </c>
      <c r="CZ83" s="190" t="str">
        <f t="shared" ref="CZ83:EH83" si="391">IF(ISNONTEXT($AL83),CY83+$AL83,"")</f>
        <v/>
      </c>
      <c r="DA83" s="190" t="str">
        <f t="shared" si="391"/>
        <v/>
      </c>
      <c r="DB83" s="190" t="str">
        <f t="shared" si="391"/>
        <v/>
      </c>
      <c r="DC83" s="190" t="str">
        <f t="shared" si="391"/>
        <v/>
      </c>
      <c r="DD83" s="190" t="str">
        <f t="shared" si="391"/>
        <v/>
      </c>
      <c r="DE83" s="190" t="str">
        <f t="shared" si="391"/>
        <v/>
      </c>
      <c r="DF83" s="190" t="str">
        <f t="shared" si="391"/>
        <v/>
      </c>
      <c r="DG83" s="190" t="str">
        <f t="shared" si="391"/>
        <v/>
      </c>
      <c r="DH83" s="190" t="str">
        <f t="shared" si="391"/>
        <v/>
      </c>
      <c r="DI83" s="190" t="str">
        <f t="shared" si="391"/>
        <v/>
      </c>
      <c r="DJ83" s="190" t="str">
        <f t="shared" si="391"/>
        <v/>
      </c>
      <c r="DK83" s="190" t="str">
        <f t="shared" si="391"/>
        <v/>
      </c>
      <c r="DL83" s="190" t="str">
        <f t="shared" si="391"/>
        <v/>
      </c>
      <c r="DM83" s="190" t="str">
        <f t="shared" si="391"/>
        <v/>
      </c>
      <c r="DN83" s="190" t="str">
        <f t="shared" si="391"/>
        <v/>
      </c>
      <c r="DO83" s="190" t="str">
        <f t="shared" si="391"/>
        <v/>
      </c>
      <c r="DP83" s="190" t="str">
        <f t="shared" si="391"/>
        <v/>
      </c>
      <c r="DQ83" s="190" t="str">
        <f t="shared" si="391"/>
        <v/>
      </c>
      <c r="DR83" s="190" t="str">
        <f t="shared" si="391"/>
        <v/>
      </c>
      <c r="DS83" s="190" t="str">
        <f t="shared" si="391"/>
        <v/>
      </c>
      <c r="DT83" s="190" t="str">
        <f t="shared" si="391"/>
        <v/>
      </c>
      <c r="DU83" s="190" t="str">
        <f t="shared" si="391"/>
        <v/>
      </c>
      <c r="DV83" s="190" t="str">
        <f t="shared" si="391"/>
        <v/>
      </c>
      <c r="DW83" s="190" t="str">
        <f t="shared" si="391"/>
        <v/>
      </c>
      <c r="DX83" s="190" t="str">
        <f t="shared" si="391"/>
        <v/>
      </c>
      <c r="DY83" s="190" t="str">
        <f t="shared" si="391"/>
        <v/>
      </c>
      <c r="DZ83" s="190" t="str">
        <f t="shared" si="391"/>
        <v/>
      </c>
      <c r="EA83" s="190" t="str">
        <f t="shared" si="391"/>
        <v/>
      </c>
      <c r="EB83" s="190" t="str">
        <f t="shared" si="391"/>
        <v/>
      </c>
      <c r="EC83" s="190" t="str">
        <f t="shared" si="391"/>
        <v/>
      </c>
      <c r="ED83" s="190" t="str">
        <f t="shared" si="391"/>
        <v/>
      </c>
      <c r="EE83" s="190" t="str">
        <f t="shared" si="391"/>
        <v/>
      </c>
      <c r="EF83" s="190" t="str">
        <f t="shared" si="391"/>
        <v/>
      </c>
      <c r="EG83" s="190" t="str">
        <f t="shared" si="391"/>
        <v/>
      </c>
      <c r="EH83" s="190" t="str">
        <f t="shared" si="391"/>
        <v/>
      </c>
      <c r="EI83" s="206" t="str">
        <f t="shared" si="262"/>
        <v/>
      </c>
      <c r="EJ83" s="207" t="e">
        <f t="shared" si="263"/>
        <v>#N/A</v>
      </c>
      <c r="EK83" s="207" t="e">
        <f t="shared" si="264"/>
        <v>#N/A</v>
      </c>
      <c r="EL83" s="207" t="e">
        <f t="shared" si="265"/>
        <v>#N/A</v>
      </c>
      <c r="EM83" s="207" t="e">
        <f t="shared" si="266"/>
        <v>#N/A</v>
      </c>
      <c r="EN83" s="207" t="e">
        <f t="shared" si="267"/>
        <v>#N/A</v>
      </c>
      <c r="EO83" s="207" t="e">
        <f t="shared" si="268"/>
        <v>#N/A</v>
      </c>
      <c r="EP83" s="207" t="e">
        <f t="shared" si="269"/>
        <v>#N/A</v>
      </c>
      <c r="EQ83" s="207" t="e">
        <f t="shared" si="270"/>
        <v>#N/A</v>
      </c>
      <c r="ER83" s="207" t="e">
        <f t="shared" si="271"/>
        <v>#N/A</v>
      </c>
      <c r="ES83" s="207" t="e">
        <f t="shared" si="272"/>
        <v>#N/A</v>
      </c>
      <c r="ET83" s="207" t="e">
        <f t="shared" si="273"/>
        <v>#N/A</v>
      </c>
      <c r="EU83" s="207" t="e">
        <f t="shared" si="274"/>
        <v>#N/A</v>
      </c>
      <c r="EV83" s="207" t="e">
        <f t="shared" si="275"/>
        <v>#N/A</v>
      </c>
      <c r="EW83" s="207" t="e">
        <f t="shared" si="276"/>
        <v>#N/A</v>
      </c>
      <c r="EX83" s="207" t="e">
        <f t="shared" si="277"/>
        <v>#N/A</v>
      </c>
      <c r="EY83" s="207" t="e">
        <f t="shared" si="278"/>
        <v>#N/A</v>
      </c>
      <c r="EZ83" s="207" t="e">
        <f t="shared" si="279"/>
        <v>#N/A</v>
      </c>
      <c r="FA83" s="207" t="e">
        <f t="shared" si="280"/>
        <v>#N/A</v>
      </c>
      <c r="FB83" s="207" t="e">
        <f t="shared" si="281"/>
        <v>#N/A</v>
      </c>
      <c r="FC83" s="207" t="e">
        <f t="shared" si="282"/>
        <v>#N/A</v>
      </c>
      <c r="FD83" s="207" t="e">
        <f t="shared" si="283"/>
        <v>#N/A</v>
      </c>
      <c r="FE83" s="207" t="e">
        <f t="shared" si="284"/>
        <v>#N/A</v>
      </c>
      <c r="FF83" s="207" t="e">
        <f t="shared" si="285"/>
        <v>#N/A</v>
      </c>
      <c r="FG83" s="207" t="e">
        <f t="shared" si="286"/>
        <v>#N/A</v>
      </c>
      <c r="FH83" s="207" t="e">
        <f t="shared" si="287"/>
        <v>#N/A</v>
      </c>
      <c r="FI83" s="207" t="e">
        <f t="shared" si="288"/>
        <v>#N/A</v>
      </c>
      <c r="FJ83" s="207" t="e">
        <f t="shared" si="289"/>
        <v>#N/A</v>
      </c>
      <c r="FK83" s="207" t="e">
        <f t="shared" si="290"/>
        <v>#N/A</v>
      </c>
      <c r="FL83" s="207" t="e">
        <f t="shared" si="291"/>
        <v>#N/A</v>
      </c>
      <c r="FM83" s="207" t="e">
        <f t="shared" si="292"/>
        <v>#N/A</v>
      </c>
      <c r="FN83" s="207" t="e">
        <f t="shared" si="293"/>
        <v>#N/A</v>
      </c>
      <c r="FO83" s="207" t="e">
        <f t="shared" si="294"/>
        <v>#N/A</v>
      </c>
      <c r="FP83" s="207" t="e">
        <f t="shared" si="295"/>
        <v>#N/A</v>
      </c>
      <c r="FQ83" s="207" t="e">
        <f t="shared" si="296"/>
        <v>#N/A</v>
      </c>
      <c r="FR83" s="207" t="e">
        <f t="shared" si="297"/>
        <v>#N/A</v>
      </c>
      <c r="FS83" s="207" t="e">
        <f t="shared" si="298"/>
        <v>#N/A</v>
      </c>
      <c r="FT83" s="207" t="e">
        <f t="shared" si="299"/>
        <v>#N/A</v>
      </c>
      <c r="FU83" s="207" t="e">
        <f t="shared" si="300"/>
        <v>#N/A</v>
      </c>
      <c r="FV83" s="207" t="e">
        <f t="shared" si="301"/>
        <v>#N/A</v>
      </c>
      <c r="FW83" s="207" t="e">
        <f t="shared" si="302"/>
        <v>#N/A</v>
      </c>
      <c r="FX83" s="207" t="e">
        <f t="shared" si="303"/>
        <v>#N/A</v>
      </c>
      <c r="FY83" s="207" t="e">
        <f t="shared" si="304"/>
        <v>#N/A</v>
      </c>
      <c r="FZ83" s="207" t="e">
        <f t="shared" si="305"/>
        <v>#N/A</v>
      </c>
      <c r="GA83" s="207" t="e">
        <f t="shared" si="306"/>
        <v>#N/A</v>
      </c>
      <c r="GB83" s="207" t="e">
        <f t="shared" si="307"/>
        <v>#N/A</v>
      </c>
      <c r="GC83" s="207" t="e">
        <f t="shared" si="308"/>
        <v>#N/A</v>
      </c>
      <c r="GD83" s="207" t="e">
        <f t="shared" si="309"/>
        <v>#N/A</v>
      </c>
      <c r="GE83" s="207" t="e">
        <f t="shared" si="310"/>
        <v>#N/A</v>
      </c>
      <c r="GF83" s="207" t="e">
        <f t="shared" si="311"/>
        <v>#N/A</v>
      </c>
      <c r="GG83" s="207" t="e">
        <f t="shared" si="312"/>
        <v>#N/A</v>
      </c>
      <c r="GH83" s="207" t="e">
        <f t="shared" si="313"/>
        <v>#N/A</v>
      </c>
      <c r="GI83" s="207" t="e">
        <f t="shared" si="314"/>
        <v>#N/A</v>
      </c>
      <c r="GJ83" s="207" t="e">
        <f t="shared" si="315"/>
        <v>#N/A</v>
      </c>
      <c r="GK83" s="207" t="e">
        <f t="shared" si="316"/>
        <v>#N/A</v>
      </c>
      <c r="GL83" s="207" t="e">
        <f t="shared" si="317"/>
        <v>#N/A</v>
      </c>
      <c r="GM83" s="207" t="e">
        <f t="shared" si="318"/>
        <v>#N/A</v>
      </c>
      <c r="GN83" s="207" t="e">
        <f t="shared" si="319"/>
        <v>#N/A</v>
      </c>
      <c r="GO83" s="207" t="e">
        <f t="shared" si="320"/>
        <v>#N/A</v>
      </c>
      <c r="GP83" s="207" t="e">
        <f t="shared" si="321"/>
        <v>#N/A</v>
      </c>
      <c r="GQ83" s="207" t="e">
        <f t="shared" si="322"/>
        <v>#N/A</v>
      </c>
      <c r="GR83" s="207" t="e">
        <f t="shared" si="323"/>
        <v>#N/A</v>
      </c>
      <c r="GS83" s="207" t="e">
        <f t="shared" si="324"/>
        <v>#N/A</v>
      </c>
      <c r="GT83" s="207" t="e">
        <f t="shared" si="325"/>
        <v>#N/A</v>
      </c>
      <c r="GU83" s="207" t="e">
        <f t="shared" si="326"/>
        <v>#N/A</v>
      </c>
      <c r="GV83" s="207" t="e">
        <f t="shared" si="327"/>
        <v>#N/A</v>
      </c>
      <c r="GW83" s="207" t="e">
        <f t="shared" si="328"/>
        <v>#N/A</v>
      </c>
      <c r="GX83" s="207" t="e">
        <f t="shared" si="329"/>
        <v>#N/A</v>
      </c>
      <c r="GY83" s="207" t="e">
        <f t="shared" si="330"/>
        <v>#N/A</v>
      </c>
      <c r="GZ83" s="207" t="e">
        <f t="shared" si="331"/>
        <v>#N/A</v>
      </c>
      <c r="HA83" s="207" t="e">
        <f t="shared" si="332"/>
        <v>#N/A</v>
      </c>
      <c r="HB83" s="207" t="e">
        <f t="shared" si="333"/>
        <v>#N/A</v>
      </c>
      <c r="HC83" s="207" t="e">
        <f t="shared" si="334"/>
        <v>#N/A</v>
      </c>
      <c r="HD83" s="207" t="e">
        <f t="shared" si="335"/>
        <v>#N/A</v>
      </c>
      <c r="HE83" s="207" t="e">
        <f t="shared" si="336"/>
        <v>#N/A</v>
      </c>
      <c r="HF83" s="207" t="e">
        <f t="shared" si="337"/>
        <v>#N/A</v>
      </c>
      <c r="HG83" s="207" t="e">
        <f t="shared" si="338"/>
        <v>#N/A</v>
      </c>
      <c r="HH83" s="207" t="e">
        <f t="shared" si="339"/>
        <v>#N/A</v>
      </c>
      <c r="HI83" s="207" t="e">
        <f t="shared" si="340"/>
        <v>#N/A</v>
      </c>
      <c r="HJ83" s="207" t="e">
        <f t="shared" si="341"/>
        <v>#N/A</v>
      </c>
      <c r="HK83" s="207" t="e">
        <f t="shared" si="342"/>
        <v>#N/A</v>
      </c>
      <c r="HL83" s="207" t="e">
        <f t="shared" si="343"/>
        <v>#N/A</v>
      </c>
      <c r="HM83" s="207" t="e">
        <f t="shared" si="344"/>
        <v>#N/A</v>
      </c>
      <c r="HN83" s="207" t="e">
        <f t="shared" si="345"/>
        <v>#N/A</v>
      </c>
      <c r="HO83" s="207" t="e">
        <f t="shared" si="346"/>
        <v>#N/A</v>
      </c>
      <c r="HP83" s="207" t="e">
        <f t="shared" si="347"/>
        <v>#N/A</v>
      </c>
      <c r="HQ83" s="207" t="e">
        <f t="shared" si="348"/>
        <v>#N/A</v>
      </c>
      <c r="HR83" s="207" t="e">
        <f t="shared" si="349"/>
        <v>#N/A</v>
      </c>
      <c r="HS83" s="207" t="e">
        <f t="shared" si="350"/>
        <v>#N/A</v>
      </c>
      <c r="HT83" s="207" t="e">
        <f t="shared" si="351"/>
        <v>#N/A</v>
      </c>
      <c r="HU83" s="207" t="e">
        <f t="shared" si="352"/>
        <v>#N/A</v>
      </c>
      <c r="HV83" s="207" t="e">
        <f t="shared" si="353"/>
        <v>#N/A</v>
      </c>
      <c r="HW83" s="207" t="e">
        <f t="shared" si="354"/>
        <v>#N/A</v>
      </c>
      <c r="HX83" s="207" t="e">
        <f t="shared" si="355"/>
        <v>#N/A</v>
      </c>
      <c r="HY83" s="207" t="e">
        <f t="shared" si="356"/>
        <v>#N/A</v>
      </c>
      <c r="HZ83" s="207" t="e">
        <f t="shared" si="357"/>
        <v>#N/A</v>
      </c>
      <c r="IA83" s="207" t="e">
        <f t="shared" si="358"/>
        <v>#N/A</v>
      </c>
      <c r="IB83" s="207" t="e">
        <f t="shared" si="359"/>
        <v>#N/A</v>
      </c>
      <c r="IC83" s="207" t="e">
        <f t="shared" si="360"/>
        <v>#N/A</v>
      </c>
      <c r="ID83" s="207" t="e">
        <f t="shared" si="361"/>
        <v>#N/A</v>
      </c>
      <c r="IE83" s="207" t="e">
        <f t="shared" si="362"/>
        <v>#N/A</v>
      </c>
      <c r="IF83" s="207" t="e">
        <f t="shared" si="363"/>
        <v>#N/A</v>
      </c>
    </row>
    <row r="84" spans="1:240" hidden="1" x14ac:dyDescent="0.25">
      <c r="A84" s="22">
        <v>81</v>
      </c>
      <c r="B84" s="144"/>
      <c r="C84" s="135"/>
      <c r="D84" s="110" t="str">
        <f t="shared" si="253"/>
        <v/>
      </c>
      <c r="E84" s="124"/>
      <c r="F84" s="110" t="str">
        <f t="shared" si="254"/>
        <v/>
      </c>
      <c r="G84" s="135"/>
      <c r="H84" s="145"/>
      <c r="I84" s="119" t="str">
        <f t="shared" si="255"/>
        <v/>
      </c>
      <c r="J84" s="23" t="str">
        <f t="shared" si="256"/>
        <v/>
      </c>
      <c r="K84" s="24" t="str">
        <f t="shared" si="257"/>
        <v/>
      </c>
      <c r="L84" s="25" t="str">
        <f>IF(J84="","",IF(OR($J84&lt;Skew!$B$1,$J84=Skew!$B$1),IF($J84&gt;Skew!$C$1,Skew!$A$1,IF($J84&gt;Skew!$C$2,Skew!$A$2,IF($J84&gt;Skew!$C$3,Skew!$A$3,IF($J84&gt;Skew!$C$4,Skew!$A$4,IF($J84&gt;Skew!$C$5,Skew!$A$5,IF($J84&gt;Skew!$C$6,Skew!$A$6,IF($J84&gt;Skew!$C$7,Skew!$A$7,IF($J84&gt;Skew!$C$8,Skew!$A$8,IF($J84&gt;Skew!$C$9,Skew!$A$9,IF($J84&gt;Skew!$C$10,Skew!$A$10,IF($J84&gt;Skew!$C$11,Skew!$A$11,IF($J84&gt;Skew!$C$12,Skew!$A$12,IF($J84&gt;Skew!$C$13,Skew!$A$13,IF($J84&gt;Skew!$C$14,Skew!$A$14,Skew!$A$15)
)))))))))))))))</f>
        <v/>
      </c>
      <c r="M84" s="24" t="str">
        <f>IF(J84="","",MATCH(L84,Skew!$A$1:$A$15,0))</f>
        <v/>
      </c>
      <c r="N84" s="24" t="str">
        <f t="shared" si="245"/>
        <v/>
      </c>
      <c r="O84" s="26"/>
      <c r="P84" s="24" t="str">
        <f>IF(OR(J84="",O84=""),"",MATCH(O84,Confidence!$A$1:$A$10,0))</f>
        <v/>
      </c>
      <c r="Q84" s="27" t="str">
        <f t="shared" si="246"/>
        <v/>
      </c>
      <c r="R84" s="27" t="str">
        <f t="shared" si="247"/>
        <v/>
      </c>
      <c r="S84" s="24"/>
      <c r="T84" s="111" t="str">
        <f t="shared" si="248"/>
        <v/>
      </c>
      <c r="U84" s="111" t="str">
        <f t="shared" si="249"/>
        <v/>
      </c>
      <c r="V84" s="39" t="str">
        <f t="shared" si="250"/>
        <v/>
      </c>
      <c r="W84" s="124"/>
      <c r="X84" s="218" t="str">
        <f>IF(AND(D84&gt;0,E84&gt;0,F84&gt;0,Q84&gt;0,R84&gt;0,W84&gt;0,NOT(O84="")),ABS(VLOOKUP($W$1,VLookups!$A$28:$B$29,2,FALSE)-_xlfn.BETA.DIST(W84,IF(K84="L",R84,Q84),IF(K84="L",Q84,R84),TRUE,D84,F84)),"")</f>
        <v/>
      </c>
      <c r="Y84" s="121" t="str">
        <f>IF(OR($Q84="",$R84=""),"",_xlfn.BETA.INV(ABS(VLOOKUP($W$1,VLookups!$A$28:$B$29,2,FALSE)-Y$3),IF($K84="L",$R84,$Q84),IF($K84="L",$Q84,$R84),$D84,$F84))</f>
        <v/>
      </c>
      <c r="Z84" s="122" t="str">
        <f>IF(OR($Q84="",$R84=""),"",_xlfn.BETA.INV(ABS(VLOOKUP($W$1,VLookups!$A$28:$B$29,2,FALSE)-Z$3),IF($K84="L",$R84,$Q84),IF($K84="L",$Q84,$R84),$D84,$F84))</f>
        <v/>
      </c>
      <c r="AA84" s="121" t="str">
        <f>IF(OR($Q84="",$R84=""),"",_xlfn.BETA.INV(ABS(VLOOKUP($W$1,VLookups!$A$28:$B$29,2,FALSE)-AA$3),IF($K84="L",$R84,$Q84),IF($K84="L",$Q84,$R84),$D84,$F84))</f>
        <v/>
      </c>
      <c r="AB84" s="122" t="str">
        <f>IF(OR($Q84="",$R84=""),"",_xlfn.BETA.INV(ABS(VLOOKUP($W$1,VLookups!$A$28:$B$29,2,FALSE)-AB$3),IF($K84="L",$R84,$Q84),IF($K84="L",$Q84,$R84),$D84,$F84))</f>
        <v/>
      </c>
      <c r="AC84" s="121" t="str">
        <f>IF(OR($Q84="",$R84=""),"",_xlfn.BETA.INV(ABS(VLOOKUP($W$1,VLookups!$A$28:$B$29,2,FALSE)-AC$3),IF($K84="L",$R84,$Q84),IF($K84="L",$Q84,$R84),$D84,$F84))</f>
        <v/>
      </c>
      <c r="AD84" s="122" t="str">
        <f>IF(OR($Q84="",$R84=""),"",_xlfn.BETA.INV(ABS(VLOOKUP($W$1,VLookups!$A$28:$B$29,2,FALSE)-AD$3),IF($K84="L",$R84,$Q84),IF($K84="L",$Q84,$R84),$D84,$F84))</f>
        <v/>
      </c>
      <c r="AE84" s="121" t="str">
        <f>IF(OR($Q84="",$R84=""),"",_xlfn.BETA.INV(ABS(VLOOKUP($W$1,VLookups!$A$28:$B$29,2,FALSE)-AE$3),IF($K84="L",$R84,$Q84),IF($K84="L",$Q84,$R84),$D84,$F84))</f>
        <v/>
      </c>
      <c r="AF84" s="122" t="str">
        <f>IF(OR($Q84="",$R84=""),"",_xlfn.BETA.INV(ABS(VLOOKUP($W$1,VLookups!$A$28:$B$29,2,FALSE)-AF$3),IF($K84="L",$R84,$Q84),IF($K84="L",$Q84,$R84),$D84,$F84))</f>
        <v/>
      </c>
      <c r="AG84" s="121" t="str">
        <f>IF(OR($Q84="",$R84=""),"",_xlfn.BETA.INV(ABS(VLOOKUP($W$1,VLookups!$A$28:$B$29,2,FALSE)-AG$3),IF($K84="L",$R84,$Q84),IF($K84="L",$Q84,$R84),$D84,$F84))</f>
        <v/>
      </c>
      <c r="AH84" s="122" t="str">
        <f>IF(OR($Q84="",$R84=""),"",_xlfn.BETA.INV(ABS(VLOOKUP($W$1,VLookups!$A$28:$B$29,2,FALSE)-AH$3),IF($K84="L",$R84,$Q84),IF($K84="L",$Q84,$R84),$D84,$F84))</f>
        <v/>
      </c>
      <c r="AI84" s="121" t="str">
        <f>IF(OR($Q84="",$R84=""),"",_xlfn.BETA.INV(ABS(VLOOKUP($W$1,VLookups!$A$28:$B$29,2,FALSE)-AI$3),IF($K84="L",$R84,$Q84),IF($K84="L",$Q84,$R84),$D84,$F84))</f>
        <v/>
      </c>
      <c r="AJ84" s="122" t="str">
        <f>IF(OR($Q84="",$R84=""),"",_xlfn.BETA.INV(ABS(VLOOKUP($W$1,VLookups!$A$28:$B$29,2,FALSE)-AJ$3),IF($K84="L",$R84,$Q84),IF($K84="L",$Q84,$R84),$D84,$F84))</f>
        <v/>
      </c>
      <c r="AK84" s="17"/>
      <c r="AL84" s="208" t="str">
        <f t="shared" si="258"/>
        <v/>
      </c>
      <c r="AM84" s="206" t="str">
        <f t="shared" si="259"/>
        <v/>
      </c>
      <c r="AN84" s="190" t="str">
        <f t="shared" ref="AN84:CY84" si="392">IF(ISNONTEXT($AL84),AM84+$AL84,"")</f>
        <v/>
      </c>
      <c r="AO84" s="190" t="str">
        <f t="shared" si="392"/>
        <v/>
      </c>
      <c r="AP84" s="190" t="str">
        <f t="shared" si="392"/>
        <v/>
      </c>
      <c r="AQ84" s="190" t="str">
        <f t="shared" si="392"/>
        <v/>
      </c>
      <c r="AR84" s="190" t="str">
        <f t="shared" si="392"/>
        <v/>
      </c>
      <c r="AS84" s="190" t="str">
        <f t="shared" si="392"/>
        <v/>
      </c>
      <c r="AT84" s="190" t="str">
        <f t="shared" si="392"/>
        <v/>
      </c>
      <c r="AU84" s="190" t="str">
        <f t="shared" si="392"/>
        <v/>
      </c>
      <c r="AV84" s="190" t="str">
        <f t="shared" si="392"/>
        <v/>
      </c>
      <c r="AW84" s="190" t="str">
        <f t="shared" si="392"/>
        <v/>
      </c>
      <c r="AX84" s="190" t="str">
        <f t="shared" si="392"/>
        <v/>
      </c>
      <c r="AY84" s="190" t="str">
        <f t="shared" si="392"/>
        <v/>
      </c>
      <c r="AZ84" s="190" t="str">
        <f t="shared" si="392"/>
        <v/>
      </c>
      <c r="BA84" s="190" t="str">
        <f t="shared" si="392"/>
        <v/>
      </c>
      <c r="BB84" s="190" t="str">
        <f t="shared" si="392"/>
        <v/>
      </c>
      <c r="BC84" s="190" t="str">
        <f t="shared" si="392"/>
        <v/>
      </c>
      <c r="BD84" s="190" t="str">
        <f t="shared" si="392"/>
        <v/>
      </c>
      <c r="BE84" s="190" t="str">
        <f t="shared" si="392"/>
        <v/>
      </c>
      <c r="BF84" s="190" t="str">
        <f t="shared" si="392"/>
        <v/>
      </c>
      <c r="BG84" s="190" t="str">
        <f t="shared" si="392"/>
        <v/>
      </c>
      <c r="BH84" s="190" t="str">
        <f t="shared" si="392"/>
        <v/>
      </c>
      <c r="BI84" s="190" t="str">
        <f t="shared" si="392"/>
        <v/>
      </c>
      <c r="BJ84" s="190" t="str">
        <f t="shared" si="392"/>
        <v/>
      </c>
      <c r="BK84" s="190" t="str">
        <f t="shared" si="392"/>
        <v/>
      </c>
      <c r="BL84" s="190" t="str">
        <f t="shared" si="392"/>
        <v/>
      </c>
      <c r="BM84" s="190" t="str">
        <f t="shared" si="392"/>
        <v/>
      </c>
      <c r="BN84" s="190" t="str">
        <f t="shared" si="392"/>
        <v/>
      </c>
      <c r="BO84" s="190" t="str">
        <f t="shared" si="392"/>
        <v/>
      </c>
      <c r="BP84" s="190" t="str">
        <f t="shared" si="392"/>
        <v/>
      </c>
      <c r="BQ84" s="190" t="str">
        <f t="shared" si="392"/>
        <v/>
      </c>
      <c r="BR84" s="190" t="str">
        <f t="shared" si="392"/>
        <v/>
      </c>
      <c r="BS84" s="190" t="str">
        <f t="shared" si="392"/>
        <v/>
      </c>
      <c r="BT84" s="190" t="str">
        <f t="shared" si="392"/>
        <v/>
      </c>
      <c r="BU84" s="190" t="str">
        <f t="shared" si="392"/>
        <v/>
      </c>
      <c r="BV84" s="190" t="str">
        <f t="shared" si="392"/>
        <v/>
      </c>
      <c r="BW84" s="190" t="str">
        <f t="shared" si="392"/>
        <v/>
      </c>
      <c r="BX84" s="190" t="str">
        <f t="shared" si="392"/>
        <v/>
      </c>
      <c r="BY84" s="190" t="str">
        <f t="shared" si="392"/>
        <v/>
      </c>
      <c r="BZ84" s="190" t="str">
        <f t="shared" si="392"/>
        <v/>
      </c>
      <c r="CA84" s="190" t="str">
        <f t="shared" si="392"/>
        <v/>
      </c>
      <c r="CB84" s="190" t="str">
        <f t="shared" si="392"/>
        <v/>
      </c>
      <c r="CC84" s="190" t="str">
        <f t="shared" si="392"/>
        <v/>
      </c>
      <c r="CD84" s="190" t="str">
        <f t="shared" si="392"/>
        <v/>
      </c>
      <c r="CE84" s="190" t="str">
        <f t="shared" si="392"/>
        <v/>
      </c>
      <c r="CF84" s="190" t="str">
        <f t="shared" si="392"/>
        <v/>
      </c>
      <c r="CG84" s="190" t="str">
        <f t="shared" si="392"/>
        <v/>
      </c>
      <c r="CH84" s="190" t="str">
        <f t="shared" si="392"/>
        <v/>
      </c>
      <c r="CI84" s="190" t="str">
        <f t="shared" si="392"/>
        <v/>
      </c>
      <c r="CJ84" s="190" t="str">
        <f t="shared" si="392"/>
        <v/>
      </c>
      <c r="CK84" s="190" t="str">
        <f t="shared" si="392"/>
        <v/>
      </c>
      <c r="CL84" s="190" t="str">
        <f t="shared" si="392"/>
        <v/>
      </c>
      <c r="CM84" s="190" t="str">
        <f t="shared" si="392"/>
        <v/>
      </c>
      <c r="CN84" s="190" t="str">
        <f t="shared" si="392"/>
        <v/>
      </c>
      <c r="CO84" s="190" t="str">
        <f t="shared" si="392"/>
        <v/>
      </c>
      <c r="CP84" s="190" t="str">
        <f t="shared" si="392"/>
        <v/>
      </c>
      <c r="CQ84" s="190" t="str">
        <f t="shared" si="392"/>
        <v/>
      </c>
      <c r="CR84" s="190" t="str">
        <f t="shared" si="392"/>
        <v/>
      </c>
      <c r="CS84" s="190" t="str">
        <f t="shared" si="392"/>
        <v/>
      </c>
      <c r="CT84" s="190" t="str">
        <f t="shared" si="392"/>
        <v/>
      </c>
      <c r="CU84" s="190" t="str">
        <f t="shared" si="392"/>
        <v/>
      </c>
      <c r="CV84" s="190" t="str">
        <f t="shared" si="392"/>
        <v/>
      </c>
      <c r="CW84" s="190" t="str">
        <f t="shared" si="392"/>
        <v/>
      </c>
      <c r="CX84" s="190" t="str">
        <f t="shared" si="392"/>
        <v/>
      </c>
      <c r="CY84" s="190" t="str">
        <f t="shared" si="392"/>
        <v/>
      </c>
      <c r="CZ84" s="190" t="str">
        <f t="shared" ref="CZ84:EH84" si="393">IF(ISNONTEXT($AL84),CY84+$AL84,"")</f>
        <v/>
      </c>
      <c r="DA84" s="190" t="str">
        <f t="shared" si="393"/>
        <v/>
      </c>
      <c r="DB84" s="190" t="str">
        <f t="shared" si="393"/>
        <v/>
      </c>
      <c r="DC84" s="190" t="str">
        <f t="shared" si="393"/>
        <v/>
      </c>
      <c r="DD84" s="190" t="str">
        <f t="shared" si="393"/>
        <v/>
      </c>
      <c r="DE84" s="190" t="str">
        <f t="shared" si="393"/>
        <v/>
      </c>
      <c r="DF84" s="190" t="str">
        <f t="shared" si="393"/>
        <v/>
      </c>
      <c r="DG84" s="190" t="str">
        <f t="shared" si="393"/>
        <v/>
      </c>
      <c r="DH84" s="190" t="str">
        <f t="shared" si="393"/>
        <v/>
      </c>
      <c r="DI84" s="190" t="str">
        <f t="shared" si="393"/>
        <v/>
      </c>
      <c r="DJ84" s="190" t="str">
        <f t="shared" si="393"/>
        <v/>
      </c>
      <c r="DK84" s="190" t="str">
        <f t="shared" si="393"/>
        <v/>
      </c>
      <c r="DL84" s="190" t="str">
        <f t="shared" si="393"/>
        <v/>
      </c>
      <c r="DM84" s="190" t="str">
        <f t="shared" si="393"/>
        <v/>
      </c>
      <c r="DN84" s="190" t="str">
        <f t="shared" si="393"/>
        <v/>
      </c>
      <c r="DO84" s="190" t="str">
        <f t="shared" si="393"/>
        <v/>
      </c>
      <c r="DP84" s="190" t="str">
        <f t="shared" si="393"/>
        <v/>
      </c>
      <c r="DQ84" s="190" t="str">
        <f t="shared" si="393"/>
        <v/>
      </c>
      <c r="DR84" s="190" t="str">
        <f t="shared" si="393"/>
        <v/>
      </c>
      <c r="DS84" s="190" t="str">
        <f t="shared" si="393"/>
        <v/>
      </c>
      <c r="DT84" s="190" t="str">
        <f t="shared" si="393"/>
        <v/>
      </c>
      <c r="DU84" s="190" t="str">
        <f t="shared" si="393"/>
        <v/>
      </c>
      <c r="DV84" s="190" t="str">
        <f t="shared" si="393"/>
        <v/>
      </c>
      <c r="DW84" s="190" t="str">
        <f t="shared" si="393"/>
        <v/>
      </c>
      <c r="DX84" s="190" t="str">
        <f t="shared" si="393"/>
        <v/>
      </c>
      <c r="DY84" s="190" t="str">
        <f t="shared" si="393"/>
        <v/>
      </c>
      <c r="DZ84" s="190" t="str">
        <f t="shared" si="393"/>
        <v/>
      </c>
      <c r="EA84" s="190" t="str">
        <f t="shared" si="393"/>
        <v/>
      </c>
      <c r="EB84" s="190" t="str">
        <f t="shared" si="393"/>
        <v/>
      </c>
      <c r="EC84" s="190" t="str">
        <f t="shared" si="393"/>
        <v/>
      </c>
      <c r="ED84" s="190" t="str">
        <f t="shared" si="393"/>
        <v/>
      </c>
      <c r="EE84" s="190" t="str">
        <f t="shared" si="393"/>
        <v/>
      </c>
      <c r="EF84" s="190" t="str">
        <f t="shared" si="393"/>
        <v/>
      </c>
      <c r="EG84" s="190" t="str">
        <f t="shared" si="393"/>
        <v/>
      </c>
      <c r="EH84" s="190" t="str">
        <f t="shared" si="393"/>
        <v/>
      </c>
      <c r="EI84" s="206" t="str">
        <f t="shared" si="262"/>
        <v/>
      </c>
      <c r="EJ84" s="207" t="e">
        <f t="shared" si="263"/>
        <v>#N/A</v>
      </c>
      <c r="EK84" s="207" t="e">
        <f t="shared" si="264"/>
        <v>#N/A</v>
      </c>
      <c r="EL84" s="207" t="e">
        <f t="shared" si="265"/>
        <v>#N/A</v>
      </c>
      <c r="EM84" s="207" t="e">
        <f t="shared" si="266"/>
        <v>#N/A</v>
      </c>
      <c r="EN84" s="207" t="e">
        <f t="shared" si="267"/>
        <v>#N/A</v>
      </c>
      <c r="EO84" s="207" t="e">
        <f t="shared" si="268"/>
        <v>#N/A</v>
      </c>
      <c r="EP84" s="207" t="e">
        <f t="shared" si="269"/>
        <v>#N/A</v>
      </c>
      <c r="EQ84" s="207" t="e">
        <f t="shared" si="270"/>
        <v>#N/A</v>
      </c>
      <c r="ER84" s="207" t="e">
        <f t="shared" si="271"/>
        <v>#N/A</v>
      </c>
      <c r="ES84" s="207" t="e">
        <f t="shared" si="272"/>
        <v>#N/A</v>
      </c>
      <c r="ET84" s="207" t="e">
        <f t="shared" si="273"/>
        <v>#N/A</v>
      </c>
      <c r="EU84" s="207" t="e">
        <f t="shared" si="274"/>
        <v>#N/A</v>
      </c>
      <c r="EV84" s="207" t="e">
        <f t="shared" si="275"/>
        <v>#N/A</v>
      </c>
      <c r="EW84" s="207" t="e">
        <f t="shared" si="276"/>
        <v>#N/A</v>
      </c>
      <c r="EX84" s="207" t="e">
        <f t="shared" si="277"/>
        <v>#N/A</v>
      </c>
      <c r="EY84" s="207" t="e">
        <f t="shared" si="278"/>
        <v>#N/A</v>
      </c>
      <c r="EZ84" s="207" t="e">
        <f t="shared" si="279"/>
        <v>#N/A</v>
      </c>
      <c r="FA84" s="207" t="e">
        <f t="shared" si="280"/>
        <v>#N/A</v>
      </c>
      <c r="FB84" s="207" t="e">
        <f t="shared" si="281"/>
        <v>#N/A</v>
      </c>
      <c r="FC84" s="207" t="e">
        <f t="shared" si="282"/>
        <v>#N/A</v>
      </c>
      <c r="FD84" s="207" t="e">
        <f t="shared" si="283"/>
        <v>#N/A</v>
      </c>
      <c r="FE84" s="207" t="e">
        <f t="shared" si="284"/>
        <v>#N/A</v>
      </c>
      <c r="FF84" s="207" t="e">
        <f t="shared" si="285"/>
        <v>#N/A</v>
      </c>
      <c r="FG84" s="207" t="e">
        <f t="shared" si="286"/>
        <v>#N/A</v>
      </c>
      <c r="FH84" s="207" t="e">
        <f t="shared" si="287"/>
        <v>#N/A</v>
      </c>
      <c r="FI84" s="207" t="e">
        <f t="shared" si="288"/>
        <v>#N/A</v>
      </c>
      <c r="FJ84" s="207" t="e">
        <f t="shared" si="289"/>
        <v>#N/A</v>
      </c>
      <c r="FK84" s="207" t="e">
        <f t="shared" si="290"/>
        <v>#N/A</v>
      </c>
      <c r="FL84" s="207" t="e">
        <f t="shared" si="291"/>
        <v>#N/A</v>
      </c>
      <c r="FM84" s="207" t="e">
        <f t="shared" si="292"/>
        <v>#N/A</v>
      </c>
      <c r="FN84" s="207" t="e">
        <f t="shared" si="293"/>
        <v>#N/A</v>
      </c>
      <c r="FO84" s="207" t="e">
        <f t="shared" si="294"/>
        <v>#N/A</v>
      </c>
      <c r="FP84" s="207" t="e">
        <f t="shared" si="295"/>
        <v>#N/A</v>
      </c>
      <c r="FQ84" s="207" t="e">
        <f t="shared" si="296"/>
        <v>#N/A</v>
      </c>
      <c r="FR84" s="207" t="e">
        <f t="shared" si="297"/>
        <v>#N/A</v>
      </c>
      <c r="FS84" s="207" t="e">
        <f t="shared" si="298"/>
        <v>#N/A</v>
      </c>
      <c r="FT84" s="207" t="e">
        <f t="shared" si="299"/>
        <v>#N/A</v>
      </c>
      <c r="FU84" s="207" t="e">
        <f t="shared" si="300"/>
        <v>#N/A</v>
      </c>
      <c r="FV84" s="207" t="e">
        <f t="shared" si="301"/>
        <v>#N/A</v>
      </c>
      <c r="FW84" s="207" t="e">
        <f t="shared" si="302"/>
        <v>#N/A</v>
      </c>
      <c r="FX84" s="207" t="e">
        <f t="shared" si="303"/>
        <v>#N/A</v>
      </c>
      <c r="FY84" s="207" t="e">
        <f t="shared" si="304"/>
        <v>#N/A</v>
      </c>
      <c r="FZ84" s="207" t="e">
        <f t="shared" si="305"/>
        <v>#N/A</v>
      </c>
      <c r="GA84" s="207" t="e">
        <f t="shared" si="306"/>
        <v>#N/A</v>
      </c>
      <c r="GB84" s="207" t="e">
        <f t="shared" si="307"/>
        <v>#N/A</v>
      </c>
      <c r="GC84" s="207" t="e">
        <f t="shared" si="308"/>
        <v>#N/A</v>
      </c>
      <c r="GD84" s="207" t="e">
        <f t="shared" si="309"/>
        <v>#N/A</v>
      </c>
      <c r="GE84" s="207" t="e">
        <f t="shared" si="310"/>
        <v>#N/A</v>
      </c>
      <c r="GF84" s="207" t="e">
        <f t="shared" si="311"/>
        <v>#N/A</v>
      </c>
      <c r="GG84" s="207" t="e">
        <f t="shared" si="312"/>
        <v>#N/A</v>
      </c>
      <c r="GH84" s="207" t="e">
        <f t="shared" si="313"/>
        <v>#N/A</v>
      </c>
      <c r="GI84" s="207" t="e">
        <f t="shared" si="314"/>
        <v>#N/A</v>
      </c>
      <c r="GJ84" s="207" t="e">
        <f t="shared" si="315"/>
        <v>#N/A</v>
      </c>
      <c r="GK84" s="207" t="e">
        <f t="shared" si="316"/>
        <v>#N/A</v>
      </c>
      <c r="GL84" s="207" t="e">
        <f t="shared" si="317"/>
        <v>#N/A</v>
      </c>
      <c r="GM84" s="207" t="e">
        <f t="shared" si="318"/>
        <v>#N/A</v>
      </c>
      <c r="GN84" s="207" t="e">
        <f t="shared" si="319"/>
        <v>#N/A</v>
      </c>
      <c r="GO84" s="207" t="e">
        <f t="shared" si="320"/>
        <v>#N/A</v>
      </c>
      <c r="GP84" s="207" t="e">
        <f t="shared" si="321"/>
        <v>#N/A</v>
      </c>
      <c r="GQ84" s="207" t="e">
        <f t="shared" si="322"/>
        <v>#N/A</v>
      </c>
      <c r="GR84" s="207" t="e">
        <f t="shared" si="323"/>
        <v>#N/A</v>
      </c>
      <c r="GS84" s="207" t="e">
        <f t="shared" si="324"/>
        <v>#N/A</v>
      </c>
      <c r="GT84" s="207" t="e">
        <f t="shared" si="325"/>
        <v>#N/A</v>
      </c>
      <c r="GU84" s="207" t="e">
        <f t="shared" si="326"/>
        <v>#N/A</v>
      </c>
      <c r="GV84" s="207" t="e">
        <f t="shared" si="327"/>
        <v>#N/A</v>
      </c>
      <c r="GW84" s="207" t="e">
        <f t="shared" si="328"/>
        <v>#N/A</v>
      </c>
      <c r="GX84" s="207" t="e">
        <f t="shared" si="329"/>
        <v>#N/A</v>
      </c>
      <c r="GY84" s="207" t="e">
        <f t="shared" si="330"/>
        <v>#N/A</v>
      </c>
      <c r="GZ84" s="207" t="e">
        <f t="shared" si="331"/>
        <v>#N/A</v>
      </c>
      <c r="HA84" s="207" t="e">
        <f t="shared" si="332"/>
        <v>#N/A</v>
      </c>
      <c r="HB84" s="207" t="e">
        <f t="shared" si="333"/>
        <v>#N/A</v>
      </c>
      <c r="HC84" s="207" t="e">
        <f t="shared" si="334"/>
        <v>#N/A</v>
      </c>
      <c r="HD84" s="207" t="e">
        <f t="shared" si="335"/>
        <v>#N/A</v>
      </c>
      <c r="HE84" s="207" t="e">
        <f t="shared" si="336"/>
        <v>#N/A</v>
      </c>
      <c r="HF84" s="207" t="e">
        <f t="shared" si="337"/>
        <v>#N/A</v>
      </c>
      <c r="HG84" s="207" t="e">
        <f t="shared" si="338"/>
        <v>#N/A</v>
      </c>
      <c r="HH84" s="207" t="e">
        <f t="shared" si="339"/>
        <v>#N/A</v>
      </c>
      <c r="HI84" s="207" t="e">
        <f t="shared" si="340"/>
        <v>#N/A</v>
      </c>
      <c r="HJ84" s="207" t="e">
        <f t="shared" si="341"/>
        <v>#N/A</v>
      </c>
      <c r="HK84" s="207" t="e">
        <f t="shared" si="342"/>
        <v>#N/A</v>
      </c>
      <c r="HL84" s="207" t="e">
        <f t="shared" si="343"/>
        <v>#N/A</v>
      </c>
      <c r="HM84" s="207" t="e">
        <f t="shared" si="344"/>
        <v>#N/A</v>
      </c>
      <c r="HN84" s="207" t="e">
        <f t="shared" si="345"/>
        <v>#N/A</v>
      </c>
      <c r="HO84" s="207" t="e">
        <f t="shared" si="346"/>
        <v>#N/A</v>
      </c>
      <c r="HP84" s="207" t="e">
        <f t="shared" si="347"/>
        <v>#N/A</v>
      </c>
      <c r="HQ84" s="207" t="e">
        <f t="shared" si="348"/>
        <v>#N/A</v>
      </c>
      <c r="HR84" s="207" t="e">
        <f t="shared" si="349"/>
        <v>#N/A</v>
      </c>
      <c r="HS84" s="207" t="e">
        <f t="shared" si="350"/>
        <v>#N/A</v>
      </c>
      <c r="HT84" s="207" t="e">
        <f t="shared" si="351"/>
        <v>#N/A</v>
      </c>
      <c r="HU84" s="207" t="e">
        <f t="shared" si="352"/>
        <v>#N/A</v>
      </c>
      <c r="HV84" s="207" t="e">
        <f t="shared" si="353"/>
        <v>#N/A</v>
      </c>
      <c r="HW84" s="207" t="e">
        <f t="shared" si="354"/>
        <v>#N/A</v>
      </c>
      <c r="HX84" s="207" t="e">
        <f t="shared" si="355"/>
        <v>#N/A</v>
      </c>
      <c r="HY84" s="207" t="e">
        <f t="shared" si="356"/>
        <v>#N/A</v>
      </c>
      <c r="HZ84" s="207" t="e">
        <f t="shared" si="357"/>
        <v>#N/A</v>
      </c>
      <c r="IA84" s="207" t="e">
        <f t="shared" si="358"/>
        <v>#N/A</v>
      </c>
      <c r="IB84" s="207" t="e">
        <f t="shared" si="359"/>
        <v>#N/A</v>
      </c>
      <c r="IC84" s="207" t="e">
        <f t="shared" si="360"/>
        <v>#N/A</v>
      </c>
      <c r="ID84" s="207" t="e">
        <f t="shared" si="361"/>
        <v>#N/A</v>
      </c>
      <c r="IE84" s="207" t="e">
        <f t="shared" si="362"/>
        <v>#N/A</v>
      </c>
      <c r="IF84" s="207" t="e">
        <f t="shared" si="363"/>
        <v>#N/A</v>
      </c>
    </row>
    <row r="85" spans="1:240" hidden="1" x14ac:dyDescent="0.25">
      <c r="A85" s="22">
        <v>82</v>
      </c>
      <c r="B85" s="144"/>
      <c r="C85" s="135"/>
      <c r="D85" s="110" t="str">
        <f t="shared" si="253"/>
        <v/>
      </c>
      <c r="E85" s="124"/>
      <c r="F85" s="110" t="str">
        <f t="shared" si="254"/>
        <v/>
      </c>
      <c r="G85" s="135"/>
      <c r="H85" s="145"/>
      <c r="I85" s="119" t="str">
        <f t="shared" si="255"/>
        <v/>
      </c>
      <c r="J85" s="23" t="str">
        <f t="shared" si="256"/>
        <v/>
      </c>
      <c r="K85" s="24" t="str">
        <f t="shared" si="257"/>
        <v/>
      </c>
      <c r="L85" s="25" t="str">
        <f>IF(J85="","",IF(OR($J85&lt;Skew!$B$1,$J85=Skew!$B$1),IF($J85&gt;Skew!$C$1,Skew!$A$1,IF($J85&gt;Skew!$C$2,Skew!$A$2,IF($J85&gt;Skew!$C$3,Skew!$A$3,IF($J85&gt;Skew!$C$4,Skew!$A$4,IF($J85&gt;Skew!$C$5,Skew!$A$5,IF($J85&gt;Skew!$C$6,Skew!$A$6,IF($J85&gt;Skew!$C$7,Skew!$A$7,IF($J85&gt;Skew!$C$8,Skew!$A$8,IF($J85&gt;Skew!$C$9,Skew!$A$9,IF($J85&gt;Skew!$C$10,Skew!$A$10,IF($J85&gt;Skew!$C$11,Skew!$A$11,IF($J85&gt;Skew!$C$12,Skew!$A$12,IF($J85&gt;Skew!$C$13,Skew!$A$13,IF($J85&gt;Skew!$C$14,Skew!$A$14,Skew!$A$15)
)))))))))))))))</f>
        <v/>
      </c>
      <c r="M85" s="24" t="str">
        <f>IF(J85="","",MATCH(L85,Skew!$A$1:$A$15,0))</f>
        <v/>
      </c>
      <c r="N85" s="24" t="str">
        <f t="shared" si="245"/>
        <v/>
      </c>
      <c r="O85" s="26"/>
      <c r="P85" s="24" t="str">
        <f>IF(OR(J85="",O85=""),"",MATCH(O85,Confidence!$A$1:$A$10,0))</f>
        <v/>
      </c>
      <c r="Q85" s="27" t="str">
        <f t="shared" si="246"/>
        <v/>
      </c>
      <c r="R85" s="27" t="str">
        <f t="shared" si="247"/>
        <v/>
      </c>
      <c r="S85" s="24"/>
      <c r="T85" s="111" t="str">
        <f t="shared" si="248"/>
        <v/>
      </c>
      <c r="U85" s="111" t="str">
        <f t="shared" si="249"/>
        <v/>
      </c>
      <c r="V85" s="39" t="str">
        <f t="shared" si="250"/>
        <v/>
      </c>
      <c r="W85" s="124"/>
      <c r="X85" s="218" t="str">
        <f>IF(AND(D85&gt;0,E85&gt;0,F85&gt;0,Q85&gt;0,R85&gt;0,W85&gt;0,NOT(O85="")),ABS(VLOOKUP($W$1,VLookups!$A$28:$B$29,2,FALSE)-_xlfn.BETA.DIST(W85,IF(K85="L",R85,Q85),IF(K85="L",Q85,R85),TRUE,D85,F85)),"")</f>
        <v/>
      </c>
      <c r="Y85" s="121" t="str">
        <f>IF(OR($Q85="",$R85=""),"",_xlfn.BETA.INV(ABS(VLOOKUP($W$1,VLookups!$A$28:$B$29,2,FALSE)-Y$3),IF($K85="L",$R85,$Q85),IF($K85="L",$Q85,$R85),$D85,$F85))</f>
        <v/>
      </c>
      <c r="Z85" s="122" t="str">
        <f>IF(OR($Q85="",$R85=""),"",_xlfn.BETA.INV(ABS(VLOOKUP($W$1,VLookups!$A$28:$B$29,2,FALSE)-Z$3),IF($K85="L",$R85,$Q85),IF($K85="L",$Q85,$R85),$D85,$F85))</f>
        <v/>
      </c>
      <c r="AA85" s="121" t="str">
        <f>IF(OR($Q85="",$R85=""),"",_xlfn.BETA.INV(ABS(VLOOKUP($W$1,VLookups!$A$28:$B$29,2,FALSE)-AA$3),IF($K85="L",$R85,$Q85),IF($K85="L",$Q85,$R85),$D85,$F85))</f>
        <v/>
      </c>
      <c r="AB85" s="122" t="str">
        <f>IF(OR($Q85="",$R85=""),"",_xlfn.BETA.INV(ABS(VLOOKUP($W$1,VLookups!$A$28:$B$29,2,FALSE)-AB$3),IF($K85="L",$R85,$Q85),IF($K85="L",$Q85,$R85),$D85,$F85))</f>
        <v/>
      </c>
      <c r="AC85" s="121" t="str">
        <f>IF(OR($Q85="",$R85=""),"",_xlfn.BETA.INV(ABS(VLOOKUP($W$1,VLookups!$A$28:$B$29,2,FALSE)-AC$3),IF($K85="L",$R85,$Q85),IF($K85="L",$Q85,$R85),$D85,$F85))</f>
        <v/>
      </c>
      <c r="AD85" s="122" t="str">
        <f>IF(OR($Q85="",$R85=""),"",_xlfn.BETA.INV(ABS(VLOOKUP($W$1,VLookups!$A$28:$B$29,2,FALSE)-AD$3),IF($K85="L",$R85,$Q85),IF($K85="L",$Q85,$R85),$D85,$F85))</f>
        <v/>
      </c>
      <c r="AE85" s="121" t="str">
        <f>IF(OR($Q85="",$R85=""),"",_xlfn.BETA.INV(ABS(VLOOKUP($W$1,VLookups!$A$28:$B$29,2,FALSE)-AE$3),IF($K85="L",$R85,$Q85),IF($K85="L",$Q85,$R85),$D85,$F85))</f>
        <v/>
      </c>
      <c r="AF85" s="122" t="str">
        <f>IF(OR($Q85="",$R85=""),"",_xlfn.BETA.INV(ABS(VLOOKUP($W$1,VLookups!$A$28:$B$29,2,FALSE)-AF$3),IF($K85="L",$R85,$Q85),IF($K85="L",$Q85,$R85),$D85,$F85))</f>
        <v/>
      </c>
      <c r="AG85" s="121" t="str">
        <f>IF(OR($Q85="",$R85=""),"",_xlfn.BETA.INV(ABS(VLOOKUP($W$1,VLookups!$A$28:$B$29,2,FALSE)-AG$3),IF($K85="L",$R85,$Q85),IF($K85="L",$Q85,$R85),$D85,$F85))</f>
        <v/>
      </c>
      <c r="AH85" s="122" t="str">
        <f>IF(OR($Q85="",$R85=""),"",_xlfn.BETA.INV(ABS(VLOOKUP($W$1,VLookups!$A$28:$B$29,2,FALSE)-AH$3),IF($K85="L",$R85,$Q85),IF($K85="L",$Q85,$R85),$D85,$F85))</f>
        <v/>
      </c>
      <c r="AI85" s="121" t="str">
        <f>IF(OR($Q85="",$R85=""),"",_xlfn.BETA.INV(ABS(VLOOKUP($W$1,VLookups!$A$28:$B$29,2,FALSE)-AI$3),IF($K85="L",$R85,$Q85),IF($K85="L",$Q85,$R85),$D85,$F85))</f>
        <v/>
      </c>
      <c r="AJ85" s="122" t="str">
        <f>IF(OR($Q85="",$R85=""),"",_xlfn.BETA.INV(ABS(VLOOKUP($W$1,VLookups!$A$28:$B$29,2,FALSE)-AJ$3),IF($K85="L",$R85,$Q85),IF($K85="L",$Q85,$R85),$D85,$F85))</f>
        <v/>
      </c>
      <c r="AK85" s="17"/>
      <c r="AL85" s="208" t="str">
        <f t="shared" si="258"/>
        <v/>
      </c>
      <c r="AM85" s="206" t="str">
        <f t="shared" si="259"/>
        <v/>
      </c>
      <c r="AN85" s="190" t="str">
        <f t="shared" ref="AN85:CY85" si="394">IF(ISNONTEXT($AL85),AM85+$AL85,"")</f>
        <v/>
      </c>
      <c r="AO85" s="190" t="str">
        <f t="shared" si="394"/>
        <v/>
      </c>
      <c r="AP85" s="190" t="str">
        <f t="shared" si="394"/>
        <v/>
      </c>
      <c r="AQ85" s="190" t="str">
        <f t="shared" si="394"/>
        <v/>
      </c>
      <c r="AR85" s="190" t="str">
        <f t="shared" si="394"/>
        <v/>
      </c>
      <c r="AS85" s="190" t="str">
        <f t="shared" si="394"/>
        <v/>
      </c>
      <c r="AT85" s="190" t="str">
        <f t="shared" si="394"/>
        <v/>
      </c>
      <c r="AU85" s="190" t="str">
        <f t="shared" si="394"/>
        <v/>
      </c>
      <c r="AV85" s="190" t="str">
        <f t="shared" si="394"/>
        <v/>
      </c>
      <c r="AW85" s="190" t="str">
        <f t="shared" si="394"/>
        <v/>
      </c>
      <c r="AX85" s="190" t="str">
        <f t="shared" si="394"/>
        <v/>
      </c>
      <c r="AY85" s="190" t="str">
        <f t="shared" si="394"/>
        <v/>
      </c>
      <c r="AZ85" s="190" t="str">
        <f t="shared" si="394"/>
        <v/>
      </c>
      <c r="BA85" s="190" t="str">
        <f t="shared" si="394"/>
        <v/>
      </c>
      <c r="BB85" s="190" t="str">
        <f t="shared" si="394"/>
        <v/>
      </c>
      <c r="BC85" s="190" t="str">
        <f t="shared" si="394"/>
        <v/>
      </c>
      <c r="BD85" s="190" t="str">
        <f t="shared" si="394"/>
        <v/>
      </c>
      <c r="BE85" s="190" t="str">
        <f t="shared" si="394"/>
        <v/>
      </c>
      <c r="BF85" s="190" t="str">
        <f t="shared" si="394"/>
        <v/>
      </c>
      <c r="BG85" s="190" t="str">
        <f t="shared" si="394"/>
        <v/>
      </c>
      <c r="BH85" s="190" t="str">
        <f t="shared" si="394"/>
        <v/>
      </c>
      <c r="BI85" s="190" t="str">
        <f t="shared" si="394"/>
        <v/>
      </c>
      <c r="BJ85" s="190" t="str">
        <f t="shared" si="394"/>
        <v/>
      </c>
      <c r="BK85" s="190" t="str">
        <f t="shared" si="394"/>
        <v/>
      </c>
      <c r="BL85" s="190" t="str">
        <f t="shared" si="394"/>
        <v/>
      </c>
      <c r="BM85" s="190" t="str">
        <f t="shared" si="394"/>
        <v/>
      </c>
      <c r="BN85" s="190" t="str">
        <f t="shared" si="394"/>
        <v/>
      </c>
      <c r="BO85" s="190" t="str">
        <f t="shared" si="394"/>
        <v/>
      </c>
      <c r="BP85" s="190" t="str">
        <f t="shared" si="394"/>
        <v/>
      </c>
      <c r="BQ85" s="190" t="str">
        <f t="shared" si="394"/>
        <v/>
      </c>
      <c r="BR85" s="190" t="str">
        <f t="shared" si="394"/>
        <v/>
      </c>
      <c r="BS85" s="190" t="str">
        <f t="shared" si="394"/>
        <v/>
      </c>
      <c r="BT85" s="190" t="str">
        <f t="shared" si="394"/>
        <v/>
      </c>
      <c r="BU85" s="190" t="str">
        <f t="shared" si="394"/>
        <v/>
      </c>
      <c r="BV85" s="190" t="str">
        <f t="shared" si="394"/>
        <v/>
      </c>
      <c r="BW85" s="190" t="str">
        <f t="shared" si="394"/>
        <v/>
      </c>
      <c r="BX85" s="190" t="str">
        <f t="shared" si="394"/>
        <v/>
      </c>
      <c r="BY85" s="190" t="str">
        <f t="shared" si="394"/>
        <v/>
      </c>
      <c r="BZ85" s="190" t="str">
        <f t="shared" si="394"/>
        <v/>
      </c>
      <c r="CA85" s="190" t="str">
        <f t="shared" si="394"/>
        <v/>
      </c>
      <c r="CB85" s="190" t="str">
        <f t="shared" si="394"/>
        <v/>
      </c>
      <c r="CC85" s="190" t="str">
        <f t="shared" si="394"/>
        <v/>
      </c>
      <c r="CD85" s="190" t="str">
        <f t="shared" si="394"/>
        <v/>
      </c>
      <c r="CE85" s="190" t="str">
        <f t="shared" si="394"/>
        <v/>
      </c>
      <c r="CF85" s="190" t="str">
        <f t="shared" si="394"/>
        <v/>
      </c>
      <c r="CG85" s="190" t="str">
        <f t="shared" si="394"/>
        <v/>
      </c>
      <c r="CH85" s="190" t="str">
        <f t="shared" si="394"/>
        <v/>
      </c>
      <c r="CI85" s="190" t="str">
        <f t="shared" si="394"/>
        <v/>
      </c>
      <c r="CJ85" s="190" t="str">
        <f t="shared" si="394"/>
        <v/>
      </c>
      <c r="CK85" s="190" t="str">
        <f t="shared" si="394"/>
        <v/>
      </c>
      <c r="CL85" s="190" t="str">
        <f t="shared" si="394"/>
        <v/>
      </c>
      <c r="CM85" s="190" t="str">
        <f t="shared" si="394"/>
        <v/>
      </c>
      <c r="CN85" s="190" t="str">
        <f t="shared" si="394"/>
        <v/>
      </c>
      <c r="CO85" s="190" t="str">
        <f t="shared" si="394"/>
        <v/>
      </c>
      <c r="CP85" s="190" t="str">
        <f t="shared" si="394"/>
        <v/>
      </c>
      <c r="CQ85" s="190" t="str">
        <f t="shared" si="394"/>
        <v/>
      </c>
      <c r="CR85" s="190" t="str">
        <f t="shared" si="394"/>
        <v/>
      </c>
      <c r="CS85" s="190" t="str">
        <f t="shared" si="394"/>
        <v/>
      </c>
      <c r="CT85" s="190" t="str">
        <f t="shared" si="394"/>
        <v/>
      </c>
      <c r="CU85" s="190" t="str">
        <f t="shared" si="394"/>
        <v/>
      </c>
      <c r="CV85" s="190" t="str">
        <f t="shared" si="394"/>
        <v/>
      </c>
      <c r="CW85" s="190" t="str">
        <f t="shared" si="394"/>
        <v/>
      </c>
      <c r="CX85" s="190" t="str">
        <f t="shared" si="394"/>
        <v/>
      </c>
      <c r="CY85" s="190" t="str">
        <f t="shared" si="394"/>
        <v/>
      </c>
      <c r="CZ85" s="190" t="str">
        <f t="shared" ref="CZ85:EH85" si="395">IF(ISNONTEXT($AL85),CY85+$AL85,"")</f>
        <v/>
      </c>
      <c r="DA85" s="190" t="str">
        <f t="shared" si="395"/>
        <v/>
      </c>
      <c r="DB85" s="190" t="str">
        <f t="shared" si="395"/>
        <v/>
      </c>
      <c r="DC85" s="190" t="str">
        <f t="shared" si="395"/>
        <v/>
      </c>
      <c r="DD85" s="190" t="str">
        <f t="shared" si="395"/>
        <v/>
      </c>
      <c r="DE85" s="190" t="str">
        <f t="shared" si="395"/>
        <v/>
      </c>
      <c r="DF85" s="190" t="str">
        <f t="shared" si="395"/>
        <v/>
      </c>
      <c r="DG85" s="190" t="str">
        <f t="shared" si="395"/>
        <v/>
      </c>
      <c r="DH85" s="190" t="str">
        <f t="shared" si="395"/>
        <v/>
      </c>
      <c r="DI85" s="190" t="str">
        <f t="shared" si="395"/>
        <v/>
      </c>
      <c r="DJ85" s="190" t="str">
        <f t="shared" si="395"/>
        <v/>
      </c>
      <c r="DK85" s="190" t="str">
        <f t="shared" si="395"/>
        <v/>
      </c>
      <c r="DL85" s="190" t="str">
        <f t="shared" si="395"/>
        <v/>
      </c>
      <c r="DM85" s="190" t="str">
        <f t="shared" si="395"/>
        <v/>
      </c>
      <c r="DN85" s="190" t="str">
        <f t="shared" si="395"/>
        <v/>
      </c>
      <c r="DO85" s="190" t="str">
        <f t="shared" si="395"/>
        <v/>
      </c>
      <c r="DP85" s="190" t="str">
        <f t="shared" si="395"/>
        <v/>
      </c>
      <c r="DQ85" s="190" t="str">
        <f t="shared" si="395"/>
        <v/>
      </c>
      <c r="DR85" s="190" t="str">
        <f t="shared" si="395"/>
        <v/>
      </c>
      <c r="DS85" s="190" t="str">
        <f t="shared" si="395"/>
        <v/>
      </c>
      <c r="DT85" s="190" t="str">
        <f t="shared" si="395"/>
        <v/>
      </c>
      <c r="DU85" s="190" t="str">
        <f t="shared" si="395"/>
        <v/>
      </c>
      <c r="DV85" s="190" t="str">
        <f t="shared" si="395"/>
        <v/>
      </c>
      <c r="DW85" s="190" t="str">
        <f t="shared" si="395"/>
        <v/>
      </c>
      <c r="DX85" s="190" t="str">
        <f t="shared" si="395"/>
        <v/>
      </c>
      <c r="DY85" s="190" t="str">
        <f t="shared" si="395"/>
        <v/>
      </c>
      <c r="DZ85" s="190" t="str">
        <f t="shared" si="395"/>
        <v/>
      </c>
      <c r="EA85" s="190" t="str">
        <f t="shared" si="395"/>
        <v/>
      </c>
      <c r="EB85" s="190" t="str">
        <f t="shared" si="395"/>
        <v/>
      </c>
      <c r="EC85" s="190" t="str">
        <f t="shared" si="395"/>
        <v/>
      </c>
      <c r="ED85" s="190" t="str">
        <f t="shared" si="395"/>
        <v/>
      </c>
      <c r="EE85" s="190" t="str">
        <f t="shared" si="395"/>
        <v/>
      </c>
      <c r="EF85" s="190" t="str">
        <f t="shared" si="395"/>
        <v/>
      </c>
      <c r="EG85" s="190" t="str">
        <f t="shared" si="395"/>
        <v/>
      </c>
      <c r="EH85" s="190" t="str">
        <f t="shared" si="395"/>
        <v/>
      </c>
      <c r="EI85" s="206" t="str">
        <f t="shared" si="262"/>
        <v/>
      </c>
      <c r="EJ85" s="207" t="e">
        <f t="shared" si="263"/>
        <v>#N/A</v>
      </c>
      <c r="EK85" s="207" t="e">
        <f t="shared" si="264"/>
        <v>#N/A</v>
      </c>
      <c r="EL85" s="207" t="e">
        <f t="shared" si="265"/>
        <v>#N/A</v>
      </c>
      <c r="EM85" s="207" t="e">
        <f t="shared" si="266"/>
        <v>#N/A</v>
      </c>
      <c r="EN85" s="207" t="e">
        <f t="shared" si="267"/>
        <v>#N/A</v>
      </c>
      <c r="EO85" s="207" t="e">
        <f t="shared" si="268"/>
        <v>#N/A</v>
      </c>
      <c r="EP85" s="207" t="e">
        <f t="shared" si="269"/>
        <v>#N/A</v>
      </c>
      <c r="EQ85" s="207" t="e">
        <f t="shared" si="270"/>
        <v>#N/A</v>
      </c>
      <c r="ER85" s="207" t="e">
        <f t="shared" si="271"/>
        <v>#N/A</v>
      </c>
      <c r="ES85" s="207" t="e">
        <f t="shared" si="272"/>
        <v>#N/A</v>
      </c>
      <c r="ET85" s="207" t="e">
        <f t="shared" si="273"/>
        <v>#N/A</v>
      </c>
      <c r="EU85" s="207" t="e">
        <f t="shared" si="274"/>
        <v>#N/A</v>
      </c>
      <c r="EV85" s="207" t="e">
        <f t="shared" si="275"/>
        <v>#N/A</v>
      </c>
      <c r="EW85" s="207" t="e">
        <f t="shared" si="276"/>
        <v>#N/A</v>
      </c>
      <c r="EX85" s="207" t="e">
        <f t="shared" si="277"/>
        <v>#N/A</v>
      </c>
      <c r="EY85" s="207" t="e">
        <f t="shared" si="278"/>
        <v>#N/A</v>
      </c>
      <c r="EZ85" s="207" t="e">
        <f t="shared" si="279"/>
        <v>#N/A</v>
      </c>
      <c r="FA85" s="207" t="e">
        <f t="shared" si="280"/>
        <v>#N/A</v>
      </c>
      <c r="FB85" s="207" t="e">
        <f t="shared" si="281"/>
        <v>#N/A</v>
      </c>
      <c r="FC85" s="207" t="e">
        <f t="shared" si="282"/>
        <v>#N/A</v>
      </c>
      <c r="FD85" s="207" t="e">
        <f t="shared" si="283"/>
        <v>#N/A</v>
      </c>
      <c r="FE85" s="207" t="e">
        <f t="shared" si="284"/>
        <v>#N/A</v>
      </c>
      <c r="FF85" s="207" t="e">
        <f t="shared" si="285"/>
        <v>#N/A</v>
      </c>
      <c r="FG85" s="207" t="e">
        <f t="shared" si="286"/>
        <v>#N/A</v>
      </c>
      <c r="FH85" s="207" t="e">
        <f t="shared" si="287"/>
        <v>#N/A</v>
      </c>
      <c r="FI85" s="207" t="e">
        <f t="shared" si="288"/>
        <v>#N/A</v>
      </c>
      <c r="FJ85" s="207" t="e">
        <f t="shared" si="289"/>
        <v>#N/A</v>
      </c>
      <c r="FK85" s="207" t="e">
        <f t="shared" si="290"/>
        <v>#N/A</v>
      </c>
      <c r="FL85" s="207" t="e">
        <f t="shared" si="291"/>
        <v>#N/A</v>
      </c>
      <c r="FM85" s="207" t="e">
        <f t="shared" si="292"/>
        <v>#N/A</v>
      </c>
      <c r="FN85" s="207" t="e">
        <f t="shared" si="293"/>
        <v>#N/A</v>
      </c>
      <c r="FO85" s="207" t="e">
        <f t="shared" si="294"/>
        <v>#N/A</v>
      </c>
      <c r="FP85" s="207" t="e">
        <f t="shared" si="295"/>
        <v>#N/A</v>
      </c>
      <c r="FQ85" s="207" t="e">
        <f t="shared" si="296"/>
        <v>#N/A</v>
      </c>
      <c r="FR85" s="207" t="e">
        <f t="shared" si="297"/>
        <v>#N/A</v>
      </c>
      <c r="FS85" s="207" t="e">
        <f t="shared" si="298"/>
        <v>#N/A</v>
      </c>
      <c r="FT85" s="207" t="e">
        <f t="shared" si="299"/>
        <v>#N/A</v>
      </c>
      <c r="FU85" s="207" t="e">
        <f t="shared" si="300"/>
        <v>#N/A</v>
      </c>
      <c r="FV85" s="207" t="e">
        <f t="shared" si="301"/>
        <v>#N/A</v>
      </c>
      <c r="FW85" s="207" t="e">
        <f t="shared" si="302"/>
        <v>#N/A</v>
      </c>
      <c r="FX85" s="207" t="e">
        <f t="shared" si="303"/>
        <v>#N/A</v>
      </c>
      <c r="FY85" s="207" t="e">
        <f t="shared" si="304"/>
        <v>#N/A</v>
      </c>
      <c r="FZ85" s="207" t="e">
        <f t="shared" si="305"/>
        <v>#N/A</v>
      </c>
      <c r="GA85" s="207" t="e">
        <f t="shared" si="306"/>
        <v>#N/A</v>
      </c>
      <c r="GB85" s="207" t="e">
        <f t="shared" si="307"/>
        <v>#N/A</v>
      </c>
      <c r="GC85" s="207" t="e">
        <f t="shared" si="308"/>
        <v>#N/A</v>
      </c>
      <c r="GD85" s="207" t="e">
        <f t="shared" si="309"/>
        <v>#N/A</v>
      </c>
      <c r="GE85" s="207" t="e">
        <f t="shared" si="310"/>
        <v>#N/A</v>
      </c>
      <c r="GF85" s="207" t="e">
        <f t="shared" si="311"/>
        <v>#N/A</v>
      </c>
      <c r="GG85" s="207" t="e">
        <f t="shared" si="312"/>
        <v>#N/A</v>
      </c>
      <c r="GH85" s="207" t="e">
        <f t="shared" si="313"/>
        <v>#N/A</v>
      </c>
      <c r="GI85" s="207" t="e">
        <f t="shared" si="314"/>
        <v>#N/A</v>
      </c>
      <c r="GJ85" s="207" t="e">
        <f t="shared" si="315"/>
        <v>#N/A</v>
      </c>
      <c r="GK85" s="207" t="e">
        <f t="shared" si="316"/>
        <v>#N/A</v>
      </c>
      <c r="GL85" s="207" t="e">
        <f t="shared" si="317"/>
        <v>#N/A</v>
      </c>
      <c r="GM85" s="207" t="e">
        <f t="shared" si="318"/>
        <v>#N/A</v>
      </c>
      <c r="GN85" s="207" t="e">
        <f t="shared" si="319"/>
        <v>#N/A</v>
      </c>
      <c r="GO85" s="207" t="e">
        <f t="shared" si="320"/>
        <v>#N/A</v>
      </c>
      <c r="GP85" s="207" t="e">
        <f t="shared" si="321"/>
        <v>#N/A</v>
      </c>
      <c r="GQ85" s="207" t="e">
        <f t="shared" si="322"/>
        <v>#N/A</v>
      </c>
      <c r="GR85" s="207" t="e">
        <f t="shared" si="323"/>
        <v>#N/A</v>
      </c>
      <c r="GS85" s="207" t="e">
        <f t="shared" si="324"/>
        <v>#N/A</v>
      </c>
      <c r="GT85" s="207" t="e">
        <f t="shared" si="325"/>
        <v>#N/A</v>
      </c>
      <c r="GU85" s="207" t="e">
        <f t="shared" si="326"/>
        <v>#N/A</v>
      </c>
      <c r="GV85" s="207" t="e">
        <f t="shared" si="327"/>
        <v>#N/A</v>
      </c>
      <c r="GW85" s="207" t="e">
        <f t="shared" si="328"/>
        <v>#N/A</v>
      </c>
      <c r="GX85" s="207" t="e">
        <f t="shared" si="329"/>
        <v>#N/A</v>
      </c>
      <c r="GY85" s="207" t="e">
        <f t="shared" si="330"/>
        <v>#N/A</v>
      </c>
      <c r="GZ85" s="207" t="e">
        <f t="shared" si="331"/>
        <v>#N/A</v>
      </c>
      <c r="HA85" s="207" t="e">
        <f t="shared" si="332"/>
        <v>#N/A</v>
      </c>
      <c r="HB85" s="207" t="e">
        <f t="shared" si="333"/>
        <v>#N/A</v>
      </c>
      <c r="HC85" s="207" t="e">
        <f t="shared" si="334"/>
        <v>#N/A</v>
      </c>
      <c r="HD85" s="207" t="e">
        <f t="shared" si="335"/>
        <v>#N/A</v>
      </c>
      <c r="HE85" s="207" t="e">
        <f t="shared" si="336"/>
        <v>#N/A</v>
      </c>
      <c r="HF85" s="207" t="e">
        <f t="shared" si="337"/>
        <v>#N/A</v>
      </c>
      <c r="HG85" s="207" t="e">
        <f t="shared" si="338"/>
        <v>#N/A</v>
      </c>
      <c r="HH85" s="207" t="e">
        <f t="shared" si="339"/>
        <v>#N/A</v>
      </c>
      <c r="HI85" s="207" t="e">
        <f t="shared" si="340"/>
        <v>#N/A</v>
      </c>
      <c r="HJ85" s="207" t="e">
        <f t="shared" si="341"/>
        <v>#N/A</v>
      </c>
      <c r="HK85" s="207" t="e">
        <f t="shared" si="342"/>
        <v>#N/A</v>
      </c>
      <c r="HL85" s="207" t="e">
        <f t="shared" si="343"/>
        <v>#N/A</v>
      </c>
      <c r="HM85" s="207" t="e">
        <f t="shared" si="344"/>
        <v>#N/A</v>
      </c>
      <c r="HN85" s="207" t="e">
        <f t="shared" si="345"/>
        <v>#N/A</v>
      </c>
      <c r="HO85" s="207" t="e">
        <f t="shared" si="346"/>
        <v>#N/A</v>
      </c>
      <c r="HP85" s="207" t="e">
        <f t="shared" si="347"/>
        <v>#N/A</v>
      </c>
      <c r="HQ85" s="207" t="e">
        <f t="shared" si="348"/>
        <v>#N/A</v>
      </c>
      <c r="HR85" s="207" t="e">
        <f t="shared" si="349"/>
        <v>#N/A</v>
      </c>
      <c r="HS85" s="207" t="e">
        <f t="shared" si="350"/>
        <v>#N/A</v>
      </c>
      <c r="HT85" s="207" t="e">
        <f t="shared" si="351"/>
        <v>#N/A</v>
      </c>
      <c r="HU85" s="207" t="e">
        <f t="shared" si="352"/>
        <v>#N/A</v>
      </c>
      <c r="HV85" s="207" t="e">
        <f t="shared" si="353"/>
        <v>#N/A</v>
      </c>
      <c r="HW85" s="207" t="e">
        <f t="shared" si="354"/>
        <v>#N/A</v>
      </c>
      <c r="HX85" s="207" t="e">
        <f t="shared" si="355"/>
        <v>#N/A</v>
      </c>
      <c r="HY85" s="207" t="e">
        <f t="shared" si="356"/>
        <v>#N/A</v>
      </c>
      <c r="HZ85" s="207" t="e">
        <f t="shared" si="357"/>
        <v>#N/A</v>
      </c>
      <c r="IA85" s="207" t="e">
        <f t="shared" si="358"/>
        <v>#N/A</v>
      </c>
      <c r="IB85" s="207" t="e">
        <f t="shared" si="359"/>
        <v>#N/A</v>
      </c>
      <c r="IC85" s="207" t="e">
        <f t="shared" si="360"/>
        <v>#N/A</v>
      </c>
      <c r="ID85" s="207" t="e">
        <f t="shared" si="361"/>
        <v>#N/A</v>
      </c>
      <c r="IE85" s="207" t="e">
        <f t="shared" si="362"/>
        <v>#N/A</v>
      </c>
      <c r="IF85" s="207" t="e">
        <f t="shared" si="363"/>
        <v>#N/A</v>
      </c>
    </row>
    <row r="86" spans="1:240" hidden="1" x14ac:dyDescent="0.25">
      <c r="A86" s="22">
        <v>83</v>
      </c>
      <c r="B86" s="144"/>
      <c r="C86" s="135"/>
      <c r="D86" s="110" t="str">
        <f t="shared" si="253"/>
        <v/>
      </c>
      <c r="E86" s="124"/>
      <c r="F86" s="110" t="str">
        <f t="shared" si="254"/>
        <v/>
      </c>
      <c r="G86" s="135"/>
      <c r="H86" s="145"/>
      <c r="I86" s="119" t="str">
        <f t="shared" si="255"/>
        <v/>
      </c>
      <c r="J86" s="23" t="str">
        <f t="shared" si="256"/>
        <v/>
      </c>
      <c r="K86" s="24" t="str">
        <f t="shared" si="257"/>
        <v/>
      </c>
      <c r="L86" s="25" t="str">
        <f>IF(J86="","",IF(OR($J86&lt;Skew!$B$1,$J86=Skew!$B$1),IF($J86&gt;Skew!$C$1,Skew!$A$1,IF($J86&gt;Skew!$C$2,Skew!$A$2,IF($J86&gt;Skew!$C$3,Skew!$A$3,IF($J86&gt;Skew!$C$4,Skew!$A$4,IF($J86&gt;Skew!$C$5,Skew!$A$5,IF($J86&gt;Skew!$C$6,Skew!$A$6,IF($J86&gt;Skew!$C$7,Skew!$A$7,IF($J86&gt;Skew!$C$8,Skew!$A$8,IF($J86&gt;Skew!$C$9,Skew!$A$9,IF($J86&gt;Skew!$C$10,Skew!$A$10,IF($J86&gt;Skew!$C$11,Skew!$A$11,IF($J86&gt;Skew!$C$12,Skew!$A$12,IF($J86&gt;Skew!$C$13,Skew!$A$13,IF($J86&gt;Skew!$C$14,Skew!$A$14,Skew!$A$15)
)))))))))))))))</f>
        <v/>
      </c>
      <c r="M86" s="24" t="str">
        <f>IF(J86="","",MATCH(L86,Skew!$A$1:$A$15,0))</f>
        <v/>
      </c>
      <c r="N86" s="24" t="str">
        <f t="shared" si="245"/>
        <v/>
      </c>
      <c r="O86" s="26"/>
      <c r="P86" s="24" t="str">
        <f>IF(OR(J86="",O86=""),"",MATCH(O86,Confidence!$A$1:$A$10,0))</f>
        <v/>
      </c>
      <c r="Q86" s="27" t="str">
        <f t="shared" si="246"/>
        <v/>
      </c>
      <c r="R86" s="27" t="str">
        <f t="shared" si="247"/>
        <v/>
      </c>
      <c r="S86" s="24"/>
      <c r="T86" s="111" t="str">
        <f t="shared" si="248"/>
        <v/>
      </c>
      <c r="U86" s="111" t="str">
        <f t="shared" si="249"/>
        <v/>
      </c>
      <c r="V86" s="39" t="str">
        <f t="shared" si="250"/>
        <v/>
      </c>
      <c r="W86" s="124"/>
      <c r="X86" s="218" t="str">
        <f>IF(AND(D86&gt;0,E86&gt;0,F86&gt;0,Q86&gt;0,R86&gt;0,W86&gt;0,NOT(O86="")),ABS(VLOOKUP($W$1,VLookups!$A$28:$B$29,2,FALSE)-_xlfn.BETA.DIST(W86,IF(K86="L",R86,Q86),IF(K86="L",Q86,R86),TRUE,D86,F86)),"")</f>
        <v/>
      </c>
      <c r="Y86" s="121" t="str">
        <f>IF(OR($Q86="",$R86=""),"",_xlfn.BETA.INV(ABS(VLOOKUP($W$1,VLookups!$A$28:$B$29,2,FALSE)-Y$3),IF($K86="L",$R86,$Q86),IF($K86="L",$Q86,$R86),$D86,$F86))</f>
        <v/>
      </c>
      <c r="Z86" s="122" t="str">
        <f>IF(OR($Q86="",$R86=""),"",_xlfn.BETA.INV(ABS(VLOOKUP($W$1,VLookups!$A$28:$B$29,2,FALSE)-Z$3),IF($K86="L",$R86,$Q86),IF($K86="L",$Q86,$R86),$D86,$F86))</f>
        <v/>
      </c>
      <c r="AA86" s="121" t="str">
        <f>IF(OR($Q86="",$R86=""),"",_xlfn.BETA.INV(ABS(VLOOKUP($W$1,VLookups!$A$28:$B$29,2,FALSE)-AA$3),IF($K86="L",$R86,$Q86),IF($K86="L",$Q86,$R86),$D86,$F86))</f>
        <v/>
      </c>
      <c r="AB86" s="122" t="str">
        <f>IF(OR($Q86="",$R86=""),"",_xlfn.BETA.INV(ABS(VLOOKUP($W$1,VLookups!$A$28:$B$29,2,FALSE)-AB$3),IF($K86="L",$R86,$Q86),IF($K86="L",$Q86,$R86),$D86,$F86))</f>
        <v/>
      </c>
      <c r="AC86" s="121" t="str">
        <f>IF(OR($Q86="",$R86=""),"",_xlfn.BETA.INV(ABS(VLOOKUP($W$1,VLookups!$A$28:$B$29,2,FALSE)-AC$3),IF($K86="L",$R86,$Q86),IF($K86="L",$Q86,$R86),$D86,$F86))</f>
        <v/>
      </c>
      <c r="AD86" s="122" t="str">
        <f>IF(OR($Q86="",$R86=""),"",_xlfn.BETA.INV(ABS(VLOOKUP($W$1,VLookups!$A$28:$B$29,2,FALSE)-AD$3),IF($K86="L",$R86,$Q86),IF($K86="L",$Q86,$R86),$D86,$F86))</f>
        <v/>
      </c>
      <c r="AE86" s="121" t="str">
        <f>IF(OR($Q86="",$R86=""),"",_xlfn.BETA.INV(ABS(VLOOKUP($W$1,VLookups!$A$28:$B$29,2,FALSE)-AE$3),IF($K86="L",$R86,$Q86),IF($K86="L",$Q86,$R86),$D86,$F86))</f>
        <v/>
      </c>
      <c r="AF86" s="122" t="str">
        <f>IF(OR($Q86="",$R86=""),"",_xlfn.BETA.INV(ABS(VLOOKUP($W$1,VLookups!$A$28:$B$29,2,FALSE)-AF$3),IF($K86="L",$R86,$Q86),IF($K86="L",$Q86,$R86),$D86,$F86))</f>
        <v/>
      </c>
      <c r="AG86" s="121" t="str">
        <f>IF(OR($Q86="",$R86=""),"",_xlfn.BETA.INV(ABS(VLOOKUP($W$1,VLookups!$A$28:$B$29,2,FALSE)-AG$3),IF($K86="L",$R86,$Q86),IF($K86="L",$Q86,$R86),$D86,$F86))</f>
        <v/>
      </c>
      <c r="AH86" s="122" t="str">
        <f>IF(OR($Q86="",$R86=""),"",_xlfn.BETA.INV(ABS(VLOOKUP($W$1,VLookups!$A$28:$B$29,2,FALSE)-AH$3),IF($K86="L",$R86,$Q86),IF($K86="L",$Q86,$R86),$D86,$F86))</f>
        <v/>
      </c>
      <c r="AI86" s="121" t="str">
        <f>IF(OR($Q86="",$R86=""),"",_xlfn.BETA.INV(ABS(VLOOKUP($W$1,VLookups!$A$28:$B$29,2,FALSE)-AI$3),IF($K86="L",$R86,$Q86),IF($K86="L",$Q86,$R86),$D86,$F86))</f>
        <v/>
      </c>
      <c r="AJ86" s="122" t="str">
        <f>IF(OR($Q86="",$R86=""),"",_xlfn.BETA.INV(ABS(VLOOKUP($W$1,VLookups!$A$28:$B$29,2,FALSE)-AJ$3),IF($K86="L",$R86,$Q86),IF($K86="L",$Q86,$R86),$D86,$F86))</f>
        <v/>
      </c>
      <c r="AK86" s="17"/>
      <c r="AL86" s="208" t="str">
        <f t="shared" si="258"/>
        <v/>
      </c>
      <c r="AM86" s="206" t="str">
        <f t="shared" si="259"/>
        <v/>
      </c>
      <c r="AN86" s="190" t="str">
        <f t="shared" ref="AN86:CY86" si="396">IF(ISNONTEXT($AL86),AM86+$AL86,"")</f>
        <v/>
      </c>
      <c r="AO86" s="190" t="str">
        <f t="shared" si="396"/>
        <v/>
      </c>
      <c r="AP86" s="190" t="str">
        <f t="shared" si="396"/>
        <v/>
      </c>
      <c r="AQ86" s="190" t="str">
        <f t="shared" si="396"/>
        <v/>
      </c>
      <c r="AR86" s="190" t="str">
        <f t="shared" si="396"/>
        <v/>
      </c>
      <c r="AS86" s="190" t="str">
        <f t="shared" si="396"/>
        <v/>
      </c>
      <c r="AT86" s="190" t="str">
        <f t="shared" si="396"/>
        <v/>
      </c>
      <c r="AU86" s="190" t="str">
        <f t="shared" si="396"/>
        <v/>
      </c>
      <c r="AV86" s="190" t="str">
        <f t="shared" si="396"/>
        <v/>
      </c>
      <c r="AW86" s="190" t="str">
        <f t="shared" si="396"/>
        <v/>
      </c>
      <c r="AX86" s="190" t="str">
        <f t="shared" si="396"/>
        <v/>
      </c>
      <c r="AY86" s="190" t="str">
        <f t="shared" si="396"/>
        <v/>
      </c>
      <c r="AZ86" s="190" t="str">
        <f t="shared" si="396"/>
        <v/>
      </c>
      <c r="BA86" s="190" t="str">
        <f t="shared" si="396"/>
        <v/>
      </c>
      <c r="BB86" s="190" t="str">
        <f t="shared" si="396"/>
        <v/>
      </c>
      <c r="BC86" s="190" t="str">
        <f t="shared" si="396"/>
        <v/>
      </c>
      <c r="BD86" s="190" t="str">
        <f t="shared" si="396"/>
        <v/>
      </c>
      <c r="BE86" s="190" t="str">
        <f t="shared" si="396"/>
        <v/>
      </c>
      <c r="BF86" s="190" t="str">
        <f t="shared" si="396"/>
        <v/>
      </c>
      <c r="BG86" s="190" t="str">
        <f t="shared" si="396"/>
        <v/>
      </c>
      <c r="BH86" s="190" t="str">
        <f t="shared" si="396"/>
        <v/>
      </c>
      <c r="BI86" s="190" t="str">
        <f t="shared" si="396"/>
        <v/>
      </c>
      <c r="BJ86" s="190" t="str">
        <f t="shared" si="396"/>
        <v/>
      </c>
      <c r="BK86" s="190" t="str">
        <f t="shared" si="396"/>
        <v/>
      </c>
      <c r="BL86" s="190" t="str">
        <f t="shared" si="396"/>
        <v/>
      </c>
      <c r="BM86" s="190" t="str">
        <f t="shared" si="396"/>
        <v/>
      </c>
      <c r="BN86" s="190" t="str">
        <f t="shared" si="396"/>
        <v/>
      </c>
      <c r="BO86" s="190" t="str">
        <f t="shared" si="396"/>
        <v/>
      </c>
      <c r="BP86" s="190" t="str">
        <f t="shared" si="396"/>
        <v/>
      </c>
      <c r="BQ86" s="190" t="str">
        <f t="shared" si="396"/>
        <v/>
      </c>
      <c r="BR86" s="190" t="str">
        <f t="shared" si="396"/>
        <v/>
      </c>
      <c r="BS86" s="190" t="str">
        <f t="shared" si="396"/>
        <v/>
      </c>
      <c r="BT86" s="190" t="str">
        <f t="shared" si="396"/>
        <v/>
      </c>
      <c r="BU86" s="190" t="str">
        <f t="shared" si="396"/>
        <v/>
      </c>
      <c r="BV86" s="190" t="str">
        <f t="shared" si="396"/>
        <v/>
      </c>
      <c r="BW86" s="190" t="str">
        <f t="shared" si="396"/>
        <v/>
      </c>
      <c r="BX86" s="190" t="str">
        <f t="shared" si="396"/>
        <v/>
      </c>
      <c r="BY86" s="190" t="str">
        <f t="shared" si="396"/>
        <v/>
      </c>
      <c r="BZ86" s="190" t="str">
        <f t="shared" si="396"/>
        <v/>
      </c>
      <c r="CA86" s="190" t="str">
        <f t="shared" si="396"/>
        <v/>
      </c>
      <c r="CB86" s="190" t="str">
        <f t="shared" si="396"/>
        <v/>
      </c>
      <c r="CC86" s="190" t="str">
        <f t="shared" si="396"/>
        <v/>
      </c>
      <c r="CD86" s="190" t="str">
        <f t="shared" si="396"/>
        <v/>
      </c>
      <c r="CE86" s="190" t="str">
        <f t="shared" si="396"/>
        <v/>
      </c>
      <c r="CF86" s="190" t="str">
        <f t="shared" si="396"/>
        <v/>
      </c>
      <c r="CG86" s="190" t="str">
        <f t="shared" si="396"/>
        <v/>
      </c>
      <c r="CH86" s="190" t="str">
        <f t="shared" si="396"/>
        <v/>
      </c>
      <c r="CI86" s="190" t="str">
        <f t="shared" si="396"/>
        <v/>
      </c>
      <c r="CJ86" s="190" t="str">
        <f t="shared" si="396"/>
        <v/>
      </c>
      <c r="CK86" s="190" t="str">
        <f t="shared" si="396"/>
        <v/>
      </c>
      <c r="CL86" s="190" t="str">
        <f t="shared" si="396"/>
        <v/>
      </c>
      <c r="CM86" s="190" t="str">
        <f t="shared" si="396"/>
        <v/>
      </c>
      <c r="CN86" s="190" t="str">
        <f t="shared" si="396"/>
        <v/>
      </c>
      <c r="CO86" s="190" t="str">
        <f t="shared" si="396"/>
        <v/>
      </c>
      <c r="CP86" s="190" t="str">
        <f t="shared" si="396"/>
        <v/>
      </c>
      <c r="CQ86" s="190" t="str">
        <f t="shared" si="396"/>
        <v/>
      </c>
      <c r="CR86" s="190" t="str">
        <f t="shared" si="396"/>
        <v/>
      </c>
      <c r="CS86" s="190" t="str">
        <f t="shared" si="396"/>
        <v/>
      </c>
      <c r="CT86" s="190" t="str">
        <f t="shared" si="396"/>
        <v/>
      </c>
      <c r="CU86" s="190" t="str">
        <f t="shared" si="396"/>
        <v/>
      </c>
      <c r="CV86" s="190" t="str">
        <f t="shared" si="396"/>
        <v/>
      </c>
      <c r="CW86" s="190" t="str">
        <f t="shared" si="396"/>
        <v/>
      </c>
      <c r="CX86" s="190" t="str">
        <f t="shared" si="396"/>
        <v/>
      </c>
      <c r="CY86" s="190" t="str">
        <f t="shared" si="396"/>
        <v/>
      </c>
      <c r="CZ86" s="190" t="str">
        <f t="shared" ref="CZ86:EH86" si="397">IF(ISNONTEXT($AL86),CY86+$AL86,"")</f>
        <v/>
      </c>
      <c r="DA86" s="190" t="str">
        <f t="shared" si="397"/>
        <v/>
      </c>
      <c r="DB86" s="190" t="str">
        <f t="shared" si="397"/>
        <v/>
      </c>
      <c r="DC86" s="190" t="str">
        <f t="shared" si="397"/>
        <v/>
      </c>
      <c r="DD86" s="190" t="str">
        <f t="shared" si="397"/>
        <v/>
      </c>
      <c r="DE86" s="190" t="str">
        <f t="shared" si="397"/>
        <v/>
      </c>
      <c r="DF86" s="190" t="str">
        <f t="shared" si="397"/>
        <v/>
      </c>
      <c r="DG86" s="190" t="str">
        <f t="shared" si="397"/>
        <v/>
      </c>
      <c r="DH86" s="190" t="str">
        <f t="shared" si="397"/>
        <v/>
      </c>
      <c r="DI86" s="190" t="str">
        <f t="shared" si="397"/>
        <v/>
      </c>
      <c r="DJ86" s="190" t="str">
        <f t="shared" si="397"/>
        <v/>
      </c>
      <c r="DK86" s="190" t="str">
        <f t="shared" si="397"/>
        <v/>
      </c>
      <c r="DL86" s="190" t="str">
        <f t="shared" si="397"/>
        <v/>
      </c>
      <c r="DM86" s="190" t="str">
        <f t="shared" si="397"/>
        <v/>
      </c>
      <c r="DN86" s="190" t="str">
        <f t="shared" si="397"/>
        <v/>
      </c>
      <c r="DO86" s="190" t="str">
        <f t="shared" si="397"/>
        <v/>
      </c>
      <c r="DP86" s="190" t="str">
        <f t="shared" si="397"/>
        <v/>
      </c>
      <c r="DQ86" s="190" t="str">
        <f t="shared" si="397"/>
        <v/>
      </c>
      <c r="DR86" s="190" t="str">
        <f t="shared" si="397"/>
        <v/>
      </c>
      <c r="DS86" s="190" t="str">
        <f t="shared" si="397"/>
        <v/>
      </c>
      <c r="DT86" s="190" t="str">
        <f t="shared" si="397"/>
        <v/>
      </c>
      <c r="DU86" s="190" t="str">
        <f t="shared" si="397"/>
        <v/>
      </c>
      <c r="DV86" s="190" t="str">
        <f t="shared" si="397"/>
        <v/>
      </c>
      <c r="DW86" s="190" t="str">
        <f t="shared" si="397"/>
        <v/>
      </c>
      <c r="DX86" s="190" t="str">
        <f t="shared" si="397"/>
        <v/>
      </c>
      <c r="DY86" s="190" t="str">
        <f t="shared" si="397"/>
        <v/>
      </c>
      <c r="DZ86" s="190" t="str">
        <f t="shared" si="397"/>
        <v/>
      </c>
      <c r="EA86" s="190" t="str">
        <f t="shared" si="397"/>
        <v/>
      </c>
      <c r="EB86" s="190" t="str">
        <f t="shared" si="397"/>
        <v/>
      </c>
      <c r="EC86" s="190" t="str">
        <f t="shared" si="397"/>
        <v/>
      </c>
      <c r="ED86" s="190" t="str">
        <f t="shared" si="397"/>
        <v/>
      </c>
      <c r="EE86" s="190" t="str">
        <f t="shared" si="397"/>
        <v/>
      </c>
      <c r="EF86" s="190" t="str">
        <f t="shared" si="397"/>
        <v/>
      </c>
      <c r="EG86" s="190" t="str">
        <f t="shared" si="397"/>
        <v/>
      </c>
      <c r="EH86" s="190" t="str">
        <f t="shared" si="397"/>
        <v/>
      </c>
      <c r="EI86" s="206" t="str">
        <f t="shared" si="262"/>
        <v/>
      </c>
      <c r="EJ86" s="207" t="e">
        <f t="shared" si="263"/>
        <v>#N/A</v>
      </c>
      <c r="EK86" s="207" t="e">
        <f t="shared" si="264"/>
        <v>#N/A</v>
      </c>
      <c r="EL86" s="207" t="e">
        <f t="shared" si="265"/>
        <v>#N/A</v>
      </c>
      <c r="EM86" s="207" t="e">
        <f t="shared" si="266"/>
        <v>#N/A</v>
      </c>
      <c r="EN86" s="207" t="e">
        <f t="shared" si="267"/>
        <v>#N/A</v>
      </c>
      <c r="EO86" s="207" t="e">
        <f t="shared" si="268"/>
        <v>#N/A</v>
      </c>
      <c r="EP86" s="207" t="e">
        <f t="shared" si="269"/>
        <v>#N/A</v>
      </c>
      <c r="EQ86" s="207" t="e">
        <f t="shared" si="270"/>
        <v>#N/A</v>
      </c>
      <c r="ER86" s="207" t="e">
        <f t="shared" si="271"/>
        <v>#N/A</v>
      </c>
      <c r="ES86" s="207" t="e">
        <f t="shared" si="272"/>
        <v>#N/A</v>
      </c>
      <c r="ET86" s="207" t="e">
        <f t="shared" si="273"/>
        <v>#N/A</v>
      </c>
      <c r="EU86" s="207" t="e">
        <f t="shared" si="274"/>
        <v>#N/A</v>
      </c>
      <c r="EV86" s="207" t="e">
        <f t="shared" si="275"/>
        <v>#N/A</v>
      </c>
      <c r="EW86" s="207" t="e">
        <f t="shared" si="276"/>
        <v>#N/A</v>
      </c>
      <c r="EX86" s="207" t="e">
        <f t="shared" si="277"/>
        <v>#N/A</v>
      </c>
      <c r="EY86" s="207" t="e">
        <f t="shared" si="278"/>
        <v>#N/A</v>
      </c>
      <c r="EZ86" s="207" t="e">
        <f t="shared" si="279"/>
        <v>#N/A</v>
      </c>
      <c r="FA86" s="207" t="e">
        <f t="shared" si="280"/>
        <v>#N/A</v>
      </c>
      <c r="FB86" s="207" t="e">
        <f t="shared" si="281"/>
        <v>#N/A</v>
      </c>
      <c r="FC86" s="207" t="e">
        <f t="shared" si="282"/>
        <v>#N/A</v>
      </c>
      <c r="FD86" s="207" t="e">
        <f t="shared" si="283"/>
        <v>#N/A</v>
      </c>
      <c r="FE86" s="207" t="e">
        <f t="shared" si="284"/>
        <v>#N/A</v>
      </c>
      <c r="FF86" s="207" t="e">
        <f t="shared" si="285"/>
        <v>#N/A</v>
      </c>
      <c r="FG86" s="207" t="e">
        <f t="shared" si="286"/>
        <v>#N/A</v>
      </c>
      <c r="FH86" s="207" t="e">
        <f t="shared" si="287"/>
        <v>#N/A</v>
      </c>
      <c r="FI86" s="207" t="e">
        <f t="shared" si="288"/>
        <v>#N/A</v>
      </c>
      <c r="FJ86" s="207" t="e">
        <f t="shared" si="289"/>
        <v>#N/A</v>
      </c>
      <c r="FK86" s="207" t="e">
        <f t="shared" si="290"/>
        <v>#N/A</v>
      </c>
      <c r="FL86" s="207" t="e">
        <f t="shared" si="291"/>
        <v>#N/A</v>
      </c>
      <c r="FM86" s="207" t="e">
        <f t="shared" si="292"/>
        <v>#N/A</v>
      </c>
      <c r="FN86" s="207" t="e">
        <f t="shared" si="293"/>
        <v>#N/A</v>
      </c>
      <c r="FO86" s="207" t="e">
        <f t="shared" si="294"/>
        <v>#N/A</v>
      </c>
      <c r="FP86" s="207" t="e">
        <f t="shared" si="295"/>
        <v>#N/A</v>
      </c>
      <c r="FQ86" s="207" t="e">
        <f t="shared" si="296"/>
        <v>#N/A</v>
      </c>
      <c r="FR86" s="207" t="e">
        <f t="shared" si="297"/>
        <v>#N/A</v>
      </c>
      <c r="FS86" s="207" t="e">
        <f t="shared" si="298"/>
        <v>#N/A</v>
      </c>
      <c r="FT86" s="207" t="e">
        <f t="shared" si="299"/>
        <v>#N/A</v>
      </c>
      <c r="FU86" s="207" t="e">
        <f t="shared" si="300"/>
        <v>#N/A</v>
      </c>
      <c r="FV86" s="207" t="e">
        <f t="shared" si="301"/>
        <v>#N/A</v>
      </c>
      <c r="FW86" s="207" t="e">
        <f t="shared" si="302"/>
        <v>#N/A</v>
      </c>
      <c r="FX86" s="207" t="e">
        <f t="shared" si="303"/>
        <v>#N/A</v>
      </c>
      <c r="FY86" s="207" t="e">
        <f t="shared" si="304"/>
        <v>#N/A</v>
      </c>
      <c r="FZ86" s="207" t="e">
        <f t="shared" si="305"/>
        <v>#N/A</v>
      </c>
      <c r="GA86" s="207" t="e">
        <f t="shared" si="306"/>
        <v>#N/A</v>
      </c>
      <c r="GB86" s="207" t="e">
        <f t="shared" si="307"/>
        <v>#N/A</v>
      </c>
      <c r="GC86" s="207" t="e">
        <f t="shared" si="308"/>
        <v>#N/A</v>
      </c>
      <c r="GD86" s="207" t="e">
        <f t="shared" si="309"/>
        <v>#N/A</v>
      </c>
      <c r="GE86" s="207" t="e">
        <f t="shared" si="310"/>
        <v>#N/A</v>
      </c>
      <c r="GF86" s="207" t="e">
        <f t="shared" si="311"/>
        <v>#N/A</v>
      </c>
      <c r="GG86" s="207" t="e">
        <f t="shared" si="312"/>
        <v>#N/A</v>
      </c>
      <c r="GH86" s="207" t="e">
        <f t="shared" si="313"/>
        <v>#N/A</v>
      </c>
      <c r="GI86" s="207" t="e">
        <f t="shared" si="314"/>
        <v>#N/A</v>
      </c>
      <c r="GJ86" s="207" t="e">
        <f t="shared" si="315"/>
        <v>#N/A</v>
      </c>
      <c r="GK86" s="207" t="e">
        <f t="shared" si="316"/>
        <v>#N/A</v>
      </c>
      <c r="GL86" s="207" t="e">
        <f t="shared" si="317"/>
        <v>#N/A</v>
      </c>
      <c r="GM86" s="207" t="e">
        <f t="shared" si="318"/>
        <v>#N/A</v>
      </c>
      <c r="GN86" s="207" t="e">
        <f t="shared" si="319"/>
        <v>#N/A</v>
      </c>
      <c r="GO86" s="207" t="e">
        <f t="shared" si="320"/>
        <v>#N/A</v>
      </c>
      <c r="GP86" s="207" t="e">
        <f t="shared" si="321"/>
        <v>#N/A</v>
      </c>
      <c r="GQ86" s="207" t="e">
        <f t="shared" si="322"/>
        <v>#N/A</v>
      </c>
      <c r="GR86" s="207" t="e">
        <f t="shared" si="323"/>
        <v>#N/A</v>
      </c>
      <c r="GS86" s="207" t="e">
        <f t="shared" si="324"/>
        <v>#N/A</v>
      </c>
      <c r="GT86" s="207" t="e">
        <f t="shared" si="325"/>
        <v>#N/A</v>
      </c>
      <c r="GU86" s="207" t="e">
        <f t="shared" si="326"/>
        <v>#N/A</v>
      </c>
      <c r="GV86" s="207" t="e">
        <f t="shared" si="327"/>
        <v>#N/A</v>
      </c>
      <c r="GW86" s="207" t="e">
        <f t="shared" si="328"/>
        <v>#N/A</v>
      </c>
      <c r="GX86" s="207" t="e">
        <f t="shared" si="329"/>
        <v>#N/A</v>
      </c>
      <c r="GY86" s="207" t="e">
        <f t="shared" si="330"/>
        <v>#N/A</v>
      </c>
      <c r="GZ86" s="207" t="e">
        <f t="shared" si="331"/>
        <v>#N/A</v>
      </c>
      <c r="HA86" s="207" t="e">
        <f t="shared" si="332"/>
        <v>#N/A</v>
      </c>
      <c r="HB86" s="207" t="e">
        <f t="shared" si="333"/>
        <v>#N/A</v>
      </c>
      <c r="HC86" s="207" t="e">
        <f t="shared" si="334"/>
        <v>#N/A</v>
      </c>
      <c r="HD86" s="207" t="e">
        <f t="shared" si="335"/>
        <v>#N/A</v>
      </c>
      <c r="HE86" s="207" t="e">
        <f t="shared" si="336"/>
        <v>#N/A</v>
      </c>
      <c r="HF86" s="207" t="e">
        <f t="shared" si="337"/>
        <v>#N/A</v>
      </c>
      <c r="HG86" s="207" t="e">
        <f t="shared" si="338"/>
        <v>#N/A</v>
      </c>
      <c r="HH86" s="207" t="e">
        <f t="shared" si="339"/>
        <v>#N/A</v>
      </c>
      <c r="HI86" s="207" t="e">
        <f t="shared" si="340"/>
        <v>#N/A</v>
      </c>
      <c r="HJ86" s="207" t="e">
        <f t="shared" si="341"/>
        <v>#N/A</v>
      </c>
      <c r="HK86" s="207" t="e">
        <f t="shared" si="342"/>
        <v>#N/A</v>
      </c>
      <c r="HL86" s="207" t="e">
        <f t="shared" si="343"/>
        <v>#N/A</v>
      </c>
      <c r="HM86" s="207" t="e">
        <f t="shared" si="344"/>
        <v>#N/A</v>
      </c>
      <c r="HN86" s="207" t="e">
        <f t="shared" si="345"/>
        <v>#N/A</v>
      </c>
      <c r="HO86" s="207" t="e">
        <f t="shared" si="346"/>
        <v>#N/A</v>
      </c>
      <c r="HP86" s="207" t="e">
        <f t="shared" si="347"/>
        <v>#N/A</v>
      </c>
      <c r="HQ86" s="207" t="e">
        <f t="shared" si="348"/>
        <v>#N/A</v>
      </c>
      <c r="HR86" s="207" t="e">
        <f t="shared" si="349"/>
        <v>#N/A</v>
      </c>
      <c r="HS86" s="207" t="e">
        <f t="shared" si="350"/>
        <v>#N/A</v>
      </c>
      <c r="HT86" s="207" t="e">
        <f t="shared" si="351"/>
        <v>#N/A</v>
      </c>
      <c r="HU86" s="207" t="e">
        <f t="shared" si="352"/>
        <v>#N/A</v>
      </c>
      <c r="HV86" s="207" t="e">
        <f t="shared" si="353"/>
        <v>#N/A</v>
      </c>
      <c r="HW86" s="207" t="e">
        <f t="shared" si="354"/>
        <v>#N/A</v>
      </c>
      <c r="HX86" s="207" t="e">
        <f t="shared" si="355"/>
        <v>#N/A</v>
      </c>
      <c r="HY86" s="207" t="e">
        <f t="shared" si="356"/>
        <v>#N/A</v>
      </c>
      <c r="HZ86" s="207" t="e">
        <f t="shared" si="357"/>
        <v>#N/A</v>
      </c>
      <c r="IA86" s="207" t="e">
        <f t="shared" si="358"/>
        <v>#N/A</v>
      </c>
      <c r="IB86" s="207" t="e">
        <f t="shared" si="359"/>
        <v>#N/A</v>
      </c>
      <c r="IC86" s="207" t="e">
        <f t="shared" si="360"/>
        <v>#N/A</v>
      </c>
      <c r="ID86" s="207" t="e">
        <f t="shared" si="361"/>
        <v>#N/A</v>
      </c>
      <c r="IE86" s="207" t="e">
        <f t="shared" si="362"/>
        <v>#N/A</v>
      </c>
      <c r="IF86" s="207" t="e">
        <f t="shared" si="363"/>
        <v>#N/A</v>
      </c>
    </row>
    <row r="87" spans="1:240" hidden="1" x14ac:dyDescent="0.25">
      <c r="A87" s="22">
        <v>84</v>
      </c>
      <c r="B87" s="144"/>
      <c r="C87" s="135"/>
      <c r="D87" s="110" t="str">
        <f t="shared" si="253"/>
        <v/>
      </c>
      <c r="E87" s="124"/>
      <c r="F87" s="110" t="str">
        <f t="shared" si="254"/>
        <v/>
      </c>
      <c r="G87" s="135"/>
      <c r="H87" s="145"/>
      <c r="I87" s="119" t="str">
        <f t="shared" si="255"/>
        <v/>
      </c>
      <c r="J87" s="23" t="str">
        <f t="shared" si="256"/>
        <v/>
      </c>
      <c r="K87" s="24" t="str">
        <f t="shared" si="257"/>
        <v/>
      </c>
      <c r="L87" s="25" t="str">
        <f>IF(J87="","",IF(OR($J87&lt;Skew!$B$1,$J87=Skew!$B$1),IF($J87&gt;Skew!$C$1,Skew!$A$1,IF($J87&gt;Skew!$C$2,Skew!$A$2,IF($J87&gt;Skew!$C$3,Skew!$A$3,IF($J87&gt;Skew!$C$4,Skew!$A$4,IF($J87&gt;Skew!$C$5,Skew!$A$5,IF($J87&gt;Skew!$C$6,Skew!$A$6,IF($J87&gt;Skew!$C$7,Skew!$A$7,IF($J87&gt;Skew!$C$8,Skew!$A$8,IF($J87&gt;Skew!$C$9,Skew!$A$9,IF($J87&gt;Skew!$C$10,Skew!$A$10,IF($J87&gt;Skew!$C$11,Skew!$A$11,IF($J87&gt;Skew!$C$12,Skew!$A$12,IF($J87&gt;Skew!$C$13,Skew!$A$13,IF($J87&gt;Skew!$C$14,Skew!$A$14,Skew!$A$15)
)))))))))))))))</f>
        <v/>
      </c>
      <c r="M87" s="24" t="str">
        <f>IF(J87="","",MATCH(L87,Skew!$A$1:$A$15,0))</f>
        <v/>
      </c>
      <c r="N87" s="24" t="str">
        <f t="shared" si="245"/>
        <v/>
      </c>
      <c r="O87" s="26"/>
      <c r="P87" s="24" t="str">
        <f>IF(OR(J87="",O87=""),"",MATCH(O87,Confidence!$A$1:$A$10,0))</f>
        <v/>
      </c>
      <c r="Q87" s="27" t="str">
        <f t="shared" si="246"/>
        <v/>
      </c>
      <c r="R87" s="27" t="str">
        <f t="shared" si="247"/>
        <v/>
      </c>
      <c r="S87" s="24"/>
      <c r="T87" s="111" t="str">
        <f t="shared" si="248"/>
        <v/>
      </c>
      <c r="U87" s="111" t="str">
        <f t="shared" si="249"/>
        <v/>
      </c>
      <c r="V87" s="39" t="str">
        <f t="shared" si="250"/>
        <v/>
      </c>
      <c r="W87" s="124"/>
      <c r="X87" s="218" t="str">
        <f>IF(AND(D87&gt;0,E87&gt;0,F87&gt;0,Q87&gt;0,R87&gt;0,W87&gt;0,NOT(O87="")),ABS(VLOOKUP($W$1,VLookups!$A$28:$B$29,2,FALSE)-_xlfn.BETA.DIST(W87,IF(K87="L",R87,Q87),IF(K87="L",Q87,R87),TRUE,D87,F87)),"")</f>
        <v/>
      </c>
      <c r="Y87" s="121" t="str">
        <f>IF(OR($Q87="",$R87=""),"",_xlfn.BETA.INV(ABS(VLOOKUP($W$1,VLookups!$A$28:$B$29,2,FALSE)-Y$3),IF($K87="L",$R87,$Q87),IF($K87="L",$Q87,$R87),$D87,$F87))</f>
        <v/>
      </c>
      <c r="Z87" s="122" t="str">
        <f>IF(OR($Q87="",$R87=""),"",_xlfn.BETA.INV(ABS(VLOOKUP($W$1,VLookups!$A$28:$B$29,2,FALSE)-Z$3),IF($K87="L",$R87,$Q87),IF($K87="L",$Q87,$R87),$D87,$F87))</f>
        <v/>
      </c>
      <c r="AA87" s="121" t="str">
        <f>IF(OR($Q87="",$R87=""),"",_xlfn.BETA.INV(ABS(VLOOKUP($W$1,VLookups!$A$28:$B$29,2,FALSE)-AA$3),IF($K87="L",$R87,$Q87),IF($K87="L",$Q87,$R87),$D87,$F87))</f>
        <v/>
      </c>
      <c r="AB87" s="122" t="str">
        <f>IF(OR($Q87="",$R87=""),"",_xlfn.BETA.INV(ABS(VLOOKUP($W$1,VLookups!$A$28:$B$29,2,FALSE)-AB$3),IF($K87="L",$R87,$Q87),IF($K87="L",$Q87,$R87),$D87,$F87))</f>
        <v/>
      </c>
      <c r="AC87" s="121" t="str">
        <f>IF(OR($Q87="",$R87=""),"",_xlfn.BETA.INV(ABS(VLOOKUP($W$1,VLookups!$A$28:$B$29,2,FALSE)-AC$3),IF($K87="L",$R87,$Q87),IF($K87="L",$Q87,$R87),$D87,$F87))</f>
        <v/>
      </c>
      <c r="AD87" s="122" t="str">
        <f>IF(OR($Q87="",$R87=""),"",_xlfn.BETA.INV(ABS(VLOOKUP($W$1,VLookups!$A$28:$B$29,2,FALSE)-AD$3),IF($K87="L",$R87,$Q87),IF($K87="L",$Q87,$R87),$D87,$F87))</f>
        <v/>
      </c>
      <c r="AE87" s="121" t="str">
        <f>IF(OR($Q87="",$R87=""),"",_xlfn.BETA.INV(ABS(VLOOKUP($W$1,VLookups!$A$28:$B$29,2,FALSE)-AE$3),IF($K87="L",$R87,$Q87),IF($K87="L",$Q87,$R87),$D87,$F87))</f>
        <v/>
      </c>
      <c r="AF87" s="122" t="str">
        <f>IF(OR($Q87="",$R87=""),"",_xlfn.BETA.INV(ABS(VLOOKUP($W$1,VLookups!$A$28:$B$29,2,FALSE)-AF$3),IF($K87="L",$R87,$Q87),IF($K87="L",$Q87,$R87),$D87,$F87))</f>
        <v/>
      </c>
      <c r="AG87" s="121" t="str">
        <f>IF(OR($Q87="",$R87=""),"",_xlfn.BETA.INV(ABS(VLOOKUP($W$1,VLookups!$A$28:$B$29,2,FALSE)-AG$3),IF($K87="L",$R87,$Q87),IF($K87="L",$Q87,$R87),$D87,$F87))</f>
        <v/>
      </c>
      <c r="AH87" s="122" t="str">
        <f>IF(OR($Q87="",$R87=""),"",_xlfn.BETA.INV(ABS(VLOOKUP($W$1,VLookups!$A$28:$B$29,2,FALSE)-AH$3),IF($K87="L",$R87,$Q87),IF($K87="L",$Q87,$R87),$D87,$F87))</f>
        <v/>
      </c>
      <c r="AI87" s="121" t="str">
        <f>IF(OR($Q87="",$R87=""),"",_xlfn.BETA.INV(ABS(VLOOKUP($W$1,VLookups!$A$28:$B$29,2,FALSE)-AI$3),IF($K87="L",$R87,$Q87),IF($K87="L",$Q87,$R87),$D87,$F87))</f>
        <v/>
      </c>
      <c r="AJ87" s="122" t="str">
        <f>IF(OR($Q87="",$R87=""),"",_xlfn.BETA.INV(ABS(VLOOKUP($W$1,VLookups!$A$28:$B$29,2,FALSE)-AJ$3),IF($K87="L",$R87,$Q87),IF($K87="L",$Q87,$R87),$D87,$F87))</f>
        <v/>
      </c>
      <c r="AK87" s="17"/>
      <c r="AL87" s="208" t="str">
        <f t="shared" si="258"/>
        <v/>
      </c>
      <c r="AM87" s="206" t="str">
        <f t="shared" si="259"/>
        <v/>
      </c>
      <c r="AN87" s="190" t="str">
        <f t="shared" ref="AN87:CY87" si="398">IF(ISNONTEXT($AL87),AM87+$AL87,"")</f>
        <v/>
      </c>
      <c r="AO87" s="190" t="str">
        <f t="shared" si="398"/>
        <v/>
      </c>
      <c r="AP87" s="190" t="str">
        <f t="shared" si="398"/>
        <v/>
      </c>
      <c r="AQ87" s="190" t="str">
        <f t="shared" si="398"/>
        <v/>
      </c>
      <c r="AR87" s="190" t="str">
        <f t="shared" si="398"/>
        <v/>
      </c>
      <c r="AS87" s="190" t="str">
        <f t="shared" si="398"/>
        <v/>
      </c>
      <c r="AT87" s="190" t="str">
        <f t="shared" si="398"/>
        <v/>
      </c>
      <c r="AU87" s="190" t="str">
        <f t="shared" si="398"/>
        <v/>
      </c>
      <c r="AV87" s="190" t="str">
        <f t="shared" si="398"/>
        <v/>
      </c>
      <c r="AW87" s="190" t="str">
        <f t="shared" si="398"/>
        <v/>
      </c>
      <c r="AX87" s="190" t="str">
        <f t="shared" si="398"/>
        <v/>
      </c>
      <c r="AY87" s="190" t="str">
        <f t="shared" si="398"/>
        <v/>
      </c>
      <c r="AZ87" s="190" t="str">
        <f t="shared" si="398"/>
        <v/>
      </c>
      <c r="BA87" s="190" t="str">
        <f t="shared" si="398"/>
        <v/>
      </c>
      <c r="BB87" s="190" t="str">
        <f t="shared" si="398"/>
        <v/>
      </c>
      <c r="BC87" s="190" t="str">
        <f t="shared" si="398"/>
        <v/>
      </c>
      <c r="BD87" s="190" t="str">
        <f t="shared" si="398"/>
        <v/>
      </c>
      <c r="BE87" s="190" t="str">
        <f t="shared" si="398"/>
        <v/>
      </c>
      <c r="BF87" s="190" t="str">
        <f t="shared" si="398"/>
        <v/>
      </c>
      <c r="BG87" s="190" t="str">
        <f t="shared" si="398"/>
        <v/>
      </c>
      <c r="BH87" s="190" t="str">
        <f t="shared" si="398"/>
        <v/>
      </c>
      <c r="BI87" s="190" t="str">
        <f t="shared" si="398"/>
        <v/>
      </c>
      <c r="BJ87" s="190" t="str">
        <f t="shared" si="398"/>
        <v/>
      </c>
      <c r="BK87" s="190" t="str">
        <f t="shared" si="398"/>
        <v/>
      </c>
      <c r="BL87" s="190" t="str">
        <f t="shared" si="398"/>
        <v/>
      </c>
      <c r="BM87" s="190" t="str">
        <f t="shared" si="398"/>
        <v/>
      </c>
      <c r="BN87" s="190" t="str">
        <f t="shared" si="398"/>
        <v/>
      </c>
      <c r="BO87" s="190" t="str">
        <f t="shared" si="398"/>
        <v/>
      </c>
      <c r="BP87" s="190" t="str">
        <f t="shared" si="398"/>
        <v/>
      </c>
      <c r="BQ87" s="190" t="str">
        <f t="shared" si="398"/>
        <v/>
      </c>
      <c r="BR87" s="190" t="str">
        <f t="shared" si="398"/>
        <v/>
      </c>
      <c r="BS87" s="190" t="str">
        <f t="shared" si="398"/>
        <v/>
      </c>
      <c r="BT87" s="190" t="str">
        <f t="shared" si="398"/>
        <v/>
      </c>
      <c r="BU87" s="190" t="str">
        <f t="shared" si="398"/>
        <v/>
      </c>
      <c r="BV87" s="190" t="str">
        <f t="shared" si="398"/>
        <v/>
      </c>
      <c r="BW87" s="190" t="str">
        <f t="shared" si="398"/>
        <v/>
      </c>
      <c r="BX87" s="190" t="str">
        <f t="shared" si="398"/>
        <v/>
      </c>
      <c r="BY87" s="190" t="str">
        <f t="shared" si="398"/>
        <v/>
      </c>
      <c r="BZ87" s="190" t="str">
        <f t="shared" si="398"/>
        <v/>
      </c>
      <c r="CA87" s="190" t="str">
        <f t="shared" si="398"/>
        <v/>
      </c>
      <c r="CB87" s="190" t="str">
        <f t="shared" si="398"/>
        <v/>
      </c>
      <c r="CC87" s="190" t="str">
        <f t="shared" si="398"/>
        <v/>
      </c>
      <c r="CD87" s="190" t="str">
        <f t="shared" si="398"/>
        <v/>
      </c>
      <c r="CE87" s="190" t="str">
        <f t="shared" si="398"/>
        <v/>
      </c>
      <c r="CF87" s="190" t="str">
        <f t="shared" si="398"/>
        <v/>
      </c>
      <c r="CG87" s="190" t="str">
        <f t="shared" si="398"/>
        <v/>
      </c>
      <c r="CH87" s="190" t="str">
        <f t="shared" si="398"/>
        <v/>
      </c>
      <c r="CI87" s="190" t="str">
        <f t="shared" si="398"/>
        <v/>
      </c>
      <c r="CJ87" s="190" t="str">
        <f t="shared" si="398"/>
        <v/>
      </c>
      <c r="CK87" s="190" t="str">
        <f t="shared" si="398"/>
        <v/>
      </c>
      <c r="CL87" s="190" t="str">
        <f t="shared" si="398"/>
        <v/>
      </c>
      <c r="CM87" s="190" t="str">
        <f t="shared" si="398"/>
        <v/>
      </c>
      <c r="CN87" s="190" t="str">
        <f t="shared" si="398"/>
        <v/>
      </c>
      <c r="CO87" s="190" t="str">
        <f t="shared" si="398"/>
        <v/>
      </c>
      <c r="CP87" s="190" t="str">
        <f t="shared" si="398"/>
        <v/>
      </c>
      <c r="CQ87" s="190" t="str">
        <f t="shared" si="398"/>
        <v/>
      </c>
      <c r="CR87" s="190" t="str">
        <f t="shared" si="398"/>
        <v/>
      </c>
      <c r="CS87" s="190" t="str">
        <f t="shared" si="398"/>
        <v/>
      </c>
      <c r="CT87" s="190" t="str">
        <f t="shared" si="398"/>
        <v/>
      </c>
      <c r="CU87" s="190" t="str">
        <f t="shared" si="398"/>
        <v/>
      </c>
      <c r="CV87" s="190" t="str">
        <f t="shared" si="398"/>
        <v/>
      </c>
      <c r="CW87" s="190" t="str">
        <f t="shared" si="398"/>
        <v/>
      </c>
      <c r="CX87" s="190" t="str">
        <f t="shared" si="398"/>
        <v/>
      </c>
      <c r="CY87" s="190" t="str">
        <f t="shared" si="398"/>
        <v/>
      </c>
      <c r="CZ87" s="190" t="str">
        <f t="shared" ref="CZ87:EH87" si="399">IF(ISNONTEXT($AL87),CY87+$AL87,"")</f>
        <v/>
      </c>
      <c r="DA87" s="190" t="str">
        <f t="shared" si="399"/>
        <v/>
      </c>
      <c r="DB87" s="190" t="str">
        <f t="shared" si="399"/>
        <v/>
      </c>
      <c r="DC87" s="190" t="str">
        <f t="shared" si="399"/>
        <v/>
      </c>
      <c r="DD87" s="190" t="str">
        <f t="shared" si="399"/>
        <v/>
      </c>
      <c r="DE87" s="190" t="str">
        <f t="shared" si="399"/>
        <v/>
      </c>
      <c r="DF87" s="190" t="str">
        <f t="shared" si="399"/>
        <v/>
      </c>
      <c r="DG87" s="190" t="str">
        <f t="shared" si="399"/>
        <v/>
      </c>
      <c r="DH87" s="190" t="str">
        <f t="shared" si="399"/>
        <v/>
      </c>
      <c r="DI87" s="190" t="str">
        <f t="shared" si="399"/>
        <v/>
      </c>
      <c r="DJ87" s="190" t="str">
        <f t="shared" si="399"/>
        <v/>
      </c>
      <c r="DK87" s="190" t="str">
        <f t="shared" si="399"/>
        <v/>
      </c>
      <c r="DL87" s="190" t="str">
        <f t="shared" si="399"/>
        <v/>
      </c>
      <c r="DM87" s="190" t="str">
        <f t="shared" si="399"/>
        <v/>
      </c>
      <c r="DN87" s="190" t="str">
        <f t="shared" si="399"/>
        <v/>
      </c>
      <c r="DO87" s="190" t="str">
        <f t="shared" si="399"/>
        <v/>
      </c>
      <c r="DP87" s="190" t="str">
        <f t="shared" si="399"/>
        <v/>
      </c>
      <c r="DQ87" s="190" t="str">
        <f t="shared" si="399"/>
        <v/>
      </c>
      <c r="DR87" s="190" t="str">
        <f t="shared" si="399"/>
        <v/>
      </c>
      <c r="DS87" s="190" t="str">
        <f t="shared" si="399"/>
        <v/>
      </c>
      <c r="DT87" s="190" t="str">
        <f t="shared" si="399"/>
        <v/>
      </c>
      <c r="DU87" s="190" t="str">
        <f t="shared" si="399"/>
        <v/>
      </c>
      <c r="DV87" s="190" t="str">
        <f t="shared" si="399"/>
        <v/>
      </c>
      <c r="DW87" s="190" t="str">
        <f t="shared" si="399"/>
        <v/>
      </c>
      <c r="DX87" s="190" t="str">
        <f t="shared" si="399"/>
        <v/>
      </c>
      <c r="DY87" s="190" t="str">
        <f t="shared" si="399"/>
        <v/>
      </c>
      <c r="DZ87" s="190" t="str">
        <f t="shared" si="399"/>
        <v/>
      </c>
      <c r="EA87" s="190" t="str">
        <f t="shared" si="399"/>
        <v/>
      </c>
      <c r="EB87" s="190" t="str">
        <f t="shared" si="399"/>
        <v/>
      </c>
      <c r="EC87" s="190" t="str">
        <f t="shared" si="399"/>
        <v/>
      </c>
      <c r="ED87" s="190" t="str">
        <f t="shared" si="399"/>
        <v/>
      </c>
      <c r="EE87" s="190" t="str">
        <f t="shared" si="399"/>
        <v/>
      </c>
      <c r="EF87" s="190" t="str">
        <f t="shared" si="399"/>
        <v/>
      </c>
      <c r="EG87" s="190" t="str">
        <f t="shared" si="399"/>
        <v/>
      </c>
      <c r="EH87" s="190" t="str">
        <f t="shared" si="399"/>
        <v/>
      </c>
      <c r="EI87" s="206" t="str">
        <f t="shared" si="262"/>
        <v/>
      </c>
      <c r="EJ87" s="207" t="e">
        <f t="shared" si="263"/>
        <v>#N/A</v>
      </c>
      <c r="EK87" s="207" t="e">
        <f t="shared" si="264"/>
        <v>#N/A</v>
      </c>
      <c r="EL87" s="207" t="e">
        <f t="shared" si="265"/>
        <v>#N/A</v>
      </c>
      <c r="EM87" s="207" t="e">
        <f t="shared" si="266"/>
        <v>#N/A</v>
      </c>
      <c r="EN87" s="207" t="e">
        <f t="shared" si="267"/>
        <v>#N/A</v>
      </c>
      <c r="EO87" s="207" t="e">
        <f t="shared" si="268"/>
        <v>#N/A</v>
      </c>
      <c r="EP87" s="207" t="e">
        <f t="shared" si="269"/>
        <v>#N/A</v>
      </c>
      <c r="EQ87" s="207" t="e">
        <f t="shared" si="270"/>
        <v>#N/A</v>
      </c>
      <c r="ER87" s="207" t="e">
        <f t="shared" si="271"/>
        <v>#N/A</v>
      </c>
      <c r="ES87" s="207" t="e">
        <f t="shared" si="272"/>
        <v>#N/A</v>
      </c>
      <c r="ET87" s="207" t="e">
        <f t="shared" si="273"/>
        <v>#N/A</v>
      </c>
      <c r="EU87" s="207" t="e">
        <f t="shared" si="274"/>
        <v>#N/A</v>
      </c>
      <c r="EV87" s="207" t="e">
        <f t="shared" si="275"/>
        <v>#N/A</v>
      </c>
      <c r="EW87" s="207" t="e">
        <f t="shared" si="276"/>
        <v>#N/A</v>
      </c>
      <c r="EX87" s="207" t="e">
        <f t="shared" si="277"/>
        <v>#N/A</v>
      </c>
      <c r="EY87" s="207" t="e">
        <f t="shared" si="278"/>
        <v>#N/A</v>
      </c>
      <c r="EZ87" s="207" t="e">
        <f t="shared" si="279"/>
        <v>#N/A</v>
      </c>
      <c r="FA87" s="207" t="e">
        <f t="shared" si="280"/>
        <v>#N/A</v>
      </c>
      <c r="FB87" s="207" t="e">
        <f t="shared" si="281"/>
        <v>#N/A</v>
      </c>
      <c r="FC87" s="207" t="e">
        <f t="shared" si="282"/>
        <v>#N/A</v>
      </c>
      <c r="FD87" s="207" t="e">
        <f t="shared" si="283"/>
        <v>#N/A</v>
      </c>
      <c r="FE87" s="207" t="e">
        <f t="shared" si="284"/>
        <v>#N/A</v>
      </c>
      <c r="FF87" s="207" t="e">
        <f t="shared" si="285"/>
        <v>#N/A</v>
      </c>
      <c r="FG87" s="207" t="e">
        <f t="shared" si="286"/>
        <v>#N/A</v>
      </c>
      <c r="FH87" s="207" t="e">
        <f t="shared" si="287"/>
        <v>#N/A</v>
      </c>
      <c r="FI87" s="207" t="e">
        <f t="shared" si="288"/>
        <v>#N/A</v>
      </c>
      <c r="FJ87" s="207" t="e">
        <f t="shared" si="289"/>
        <v>#N/A</v>
      </c>
      <c r="FK87" s="207" t="e">
        <f t="shared" si="290"/>
        <v>#N/A</v>
      </c>
      <c r="FL87" s="207" t="e">
        <f t="shared" si="291"/>
        <v>#N/A</v>
      </c>
      <c r="FM87" s="207" t="e">
        <f t="shared" si="292"/>
        <v>#N/A</v>
      </c>
      <c r="FN87" s="207" t="e">
        <f t="shared" si="293"/>
        <v>#N/A</v>
      </c>
      <c r="FO87" s="207" t="e">
        <f t="shared" si="294"/>
        <v>#N/A</v>
      </c>
      <c r="FP87" s="207" t="e">
        <f t="shared" si="295"/>
        <v>#N/A</v>
      </c>
      <c r="FQ87" s="207" t="e">
        <f t="shared" si="296"/>
        <v>#N/A</v>
      </c>
      <c r="FR87" s="207" t="e">
        <f t="shared" si="297"/>
        <v>#N/A</v>
      </c>
      <c r="FS87" s="207" t="e">
        <f t="shared" si="298"/>
        <v>#N/A</v>
      </c>
      <c r="FT87" s="207" t="e">
        <f t="shared" si="299"/>
        <v>#N/A</v>
      </c>
      <c r="FU87" s="207" t="e">
        <f t="shared" si="300"/>
        <v>#N/A</v>
      </c>
      <c r="FV87" s="207" t="e">
        <f t="shared" si="301"/>
        <v>#N/A</v>
      </c>
      <c r="FW87" s="207" t="e">
        <f t="shared" si="302"/>
        <v>#N/A</v>
      </c>
      <c r="FX87" s="207" t="e">
        <f t="shared" si="303"/>
        <v>#N/A</v>
      </c>
      <c r="FY87" s="207" t="e">
        <f t="shared" si="304"/>
        <v>#N/A</v>
      </c>
      <c r="FZ87" s="207" t="e">
        <f t="shared" si="305"/>
        <v>#N/A</v>
      </c>
      <c r="GA87" s="207" t="e">
        <f t="shared" si="306"/>
        <v>#N/A</v>
      </c>
      <c r="GB87" s="207" t="e">
        <f t="shared" si="307"/>
        <v>#N/A</v>
      </c>
      <c r="GC87" s="207" t="e">
        <f t="shared" si="308"/>
        <v>#N/A</v>
      </c>
      <c r="GD87" s="207" t="e">
        <f t="shared" si="309"/>
        <v>#N/A</v>
      </c>
      <c r="GE87" s="207" t="e">
        <f t="shared" si="310"/>
        <v>#N/A</v>
      </c>
      <c r="GF87" s="207" t="e">
        <f t="shared" si="311"/>
        <v>#N/A</v>
      </c>
      <c r="GG87" s="207" t="e">
        <f t="shared" si="312"/>
        <v>#N/A</v>
      </c>
      <c r="GH87" s="207" t="e">
        <f t="shared" si="313"/>
        <v>#N/A</v>
      </c>
      <c r="GI87" s="207" t="e">
        <f t="shared" si="314"/>
        <v>#N/A</v>
      </c>
      <c r="GJ87" s="207" t="e">
        <f t="shared" si="315"/>
        <v>#N/A</v>
      </c>
      <c r="GK87" s="207" t="e">
        <f t="shared" si="316"/>
        <v>#N/A</v>
      </c>
      <c r="GL87" s="207" t="e">
        <f t="shared" si="317"/>
        <v>#N/A</v>
      </c>
      <c r="GM87" s="207" t="e">
        <f t="shared" si="318"/>
        <v>#N/A</v>
      </c>
      <c r="GN87" s="207" t="e">
        <f t="shared" si="319"/>
        <v>#N/A</v>
      </c>
      <c r="GO87" s="207" t="e">
        <f t="shared" si="320"/>
        <v>#N/A</v>
      </c>
      <c r="GP87" s="207" t="e">
        <f t="shared" si="321"/>
        <v>#N/A</v>
      </c>
      <c r="GQ87" s="207" t="e">
        <f t="shared" si="322"/>
        <v>#N/A</v>
      </c>
      <c r="GR87" s="207" t="e">
        <f t="shared" si="323"/>
        <v>#N/A</v>
      </c>
      <c r="GS87" s="207" t="e">
        <f t="shared" si="324"/>
        <v>#N/A</v>
      </c>
      <c r="GT87" s="207" t="e">
        <f t="shared" si="325"/>
        <v>#N/A</v>
      </c>
      <c r="GU87" s="207" t="e">
        <f t="shared" si="326"/>
        <v>#N/A</v>
      </c>
      <c r="GV87" s="207" t="e">
        <f t="shared" si="327"/>
        <v>#N/A</v>
      </c>
      <c r="GW87" s="207" t="e">
        <f t="shared" si="328"/>
        <v>#N/A</v>
      </c>
      <c r="GX87" s="207" t="e">
        <f t="shared" si="329"/>
        <v>#N/A</v>
      </c>
      <c r="GY87" s="207" t="e">
        <f t="shared" si="330"/>
        <v>#N/A</v>
      </c>
      <c r="GZ87" s="207" t="e">
        <f t="shared" si="331"/>
        <v>#N/A</v>
      </c>
      <c r="HA87" s="207" t="e">
        <f t="shared" si="332"/>
        <v>#N/A</v>
      </c>
      <c r="HB87" s="207" t="e">
        <f t="shared" si="333"/>
        <v>#N/A</v>
      </c>
      <c r="HC87" s="207" t="e">
        <f t="shared" si="334"/>
        <v>#N/A</v>
      </c>
      <c r="HD87" s="207" t="e">
        <f t="shared" si="335"/>
        <v>#N/A</v>
      </c>
      <c r="HE87" s="207" t="e">
        <f t="shared" si="336"/>
        <v>#N/A</v>
      </c>
      <c r="HF87" s="207" t="e">
        <f t="shared" si="337"/>
        <v>#N/A</v>
      </c>
      <c r="HG87" s="207" t="e">
        <f t="shared" si="338"/>
        <v>#N/A</v>
      </c>
      <c r="HH87" s="207" t="e">
        <f t="shared" si="339"/>
        <v>#N/A</v>
      </c>
      <c r="HI87" s="207" t="e">
        <f t="shared" si="340"/>
        <v>#N/A</v>
      </c>
      <c r="HJ87" s="207" t="e">
        <f t="shared" si="341"/>
        <v>#N/A</v>
      </c>
      <c r="HK87" s="207" t="e">
        <f t="shared" si="342"/>
        <v>#N/A</v>
      </c>
      <c r="HL87" s="207" t="e">
        <f t="shared" si="343"/>
        <v>#N/A</v>
      </c>
      <c r="HM87" s="207" t="e">
        <f t="shared" si="344"/>
        <v>#N/A</v>
      </c>
      <c r="HN87" s="207" t="e">
        <f t="shared" si="345"/>
        <v>#N/A</v>
      </c>
      <c r="HO87" s="207" t="e">
        <f t="shared" si="346"/>
        <v>#N/A</v>
      </c>
      <c r="HP87" s="207" t="e">
        <f t="shared" si="347"/>
        <v>#N/A</v>
      </c>
      <c r="HQ87" s="207" t="e">
        <f t="shared" si="348"/>
        <v>#N/A</v>
      </c>
      <c r="HR87" s="207" t="e">
        <f t="shared" si="349"/>
        <v>#N/A</v>
      </c>
      <c r="HS87" s="207" t="e">
        <f t="shared" si="350"/>
        <v>#N/A</v>
      </c>
      <c r="HT87" s="207" t="e">
        <f t="shared" si="351"/>
        <v>#N/A</v>
      </c>
      <c r="HU87" s="207" t="e">
        <f t="shared" si="352"/>
        <v>#N/A</v>
      </c>
      <c r="HV87" s="207" t="e">
        <f t="shared" si="353"/>
        <v>#N/A</v>
      </c>
      <c r="HW87" s="207" t="e">
        <f t="shared" si="354"/>
        <v>#N/A</v>
      </c>
      <c r="HX87" s="207" t="e">
        <f t="shared" si="355"/>
        <v>#N/A</v>
      </c>
      <c r="HY87" s="207" t="e">
        <f t="shared" si="356"/>
        <v>#N/A</v>
      </c>
      <c r="HZ87" s="207" t="e">
        <f t="shared" si="357"/>
        <v>#N/A</v>
      </c>
      <c r="IA87" s="207" t="e">
        <f t="shared" si="358"/>
        <v>#N/A</v>
      </c>
      <c r="IB87" s="207" t="e">
        <f t="shared" si="359"/>
        <v>#N/A</v>
      </c>
      <c r="IC87" s="207" t="e">
        <f t="shared" si="360"/>
        <v>#N/A</v>
      </c>
      <c r="ID87" s="207" t="e">
        <f t="shared" si="361"/>
        <v>#N/A</v>
      </c>
      <c r="IE87" s="207" t="e">
        <f t="shared" si="362"/>
        <v>#N/A</v>
      </c>
      <c r="IF87" s="207" t="e">
        <f t="shared" si="363"/>
        <v>#N/A</v>
      </c>
    </row>
    <row r="88" spans="1:240" hidden="1" x14ac:dyDescent="0.25">
      <c r="A88" s="22">
        <v>85</v>
      </c>
      <c r="B88" s="144"/>
      <c r="C88" s="135"/>
      <c r="D88" s="110" t="str">
        <f t="shared" si="253"/>
        <v/>
      </c>
      <c r="E88" s="124"/>
      <c r="F88" s="110" t="str">
        <f t="shared" si="254"/>
        <v/>
      </c>
      <c r="G88" s="135"/>
      <c r="H88" s="145"/>
      <c r="I88" s="119" t="str">
        <f t="shared" si="255"/>
        <v/>
      </c>
      <c r="J88" s="23" t="str">
        <f t="shared" si="256"/>
        <v/>
      </c>
      <c r="K88" s="24" t="str">
        <f t="shared" si="257"/>
        <v/>
      </c>
      <c r="L88" s="25" t="str">
        <f>IF(J88="","",IF(OR($J88&lt;Skew!$B$1,$J88=Skew!$B$1),IF($J88&gt;Skew!$C$1,Skew!$A$1,IF($J88&gt;Skew!$C$2,Skew!$A$2,IF($J88&gt;Skew!$C$3,Skew!$A$3,IF($J88&gt;Skew!$C$4,Skew!$A$4,IF($J88&gt;Skew!$C$5,Skew!$A$5,IF($J88&gt;Skew!$C$6,Skew!$A$6,IF($J88&gt;Skew!$C$7,Skew!$A$7,IF($J88&gt;Skew!$C$8,Skew!$A$8,IF($J88&gt;Skew!$C$9,Skew!$A$9,IF($J88&gt;Skew!$C$10,Skew!$A$10,IF($J88&gt;Skew!$C$11,Skew!$A$11,IF($J88&gt;Skew!$C$12,Skew!$A$12,IF($J88&gt;Skew!$C$13,Skew!$A$13,IF($J88&gt;Skew!$C$14,Skew!$A$14,Skew!$A$15)
)))))))))))))))</f>
        <v/>
      </c>
      <c r="M88" s="24" t="str">
        <f>IF(J88="","",MATCH(L88,Skew!$A$1:$A$15,0))</f>
        <v/>
      </c>
      <c r="N88" s="24" t="str">
        <f t="shared" si="245"/>
        <v/>
      </c>
      <c r="O88" s="26"/>
      <c r="P88" s="24" t="str">
        <f>IF(OR(J88="",O88=""),"",MATCH(O88,Confidence!$A$1:$A$10,0))</f>
        <v/>
      </c>
      <c r="Q88" s="27" t="str">
        <f t="shared" si="246"/>
        <v/>
      </c>
      <c r="R88" s="27" t="str">
        <f t="shared" si="247"/>
        <v/>
      </c>
      <c r="S88" s="24"/>
      <c r="T88" s="111" t="str">
        <f t="shared" si="248"/>
        <v/>
      </c>
      <c r="U88" s="111" t="str">
        <f t="shared" si="249"/>
        <v/>
      </c>
      <c r="V88" s="39" t="str">
        <f t="shared" si="250"/>
        <v/>
      </c>
      <c r="W88" s="124"/>
      <c r="X88" s="218" t="str">
        <f>IF(AND(D88&gt;0,E88&gt;0,F88&gt;0,Q88&gt;0,R88&gt;0,W88&gt;0,NOT(O88="")),ABS(VLOOKUP($W$1,VLookups!$A$28:$B$29,2,FALSE)-_xlfn.BETA.DIST(W88,IF(K88="L",R88,Q88),IF(K88="L",Q88,R88),TRUE,D88,F88)),"")</f>
        <v/>
      </c>
      <c r="Y88" s="121" t="str">
        <f>IF(OR($Q88="",$R88=""),"",_xlfn.BETA.INV(ABS(VLOOKUP($W$1,VLookups!$A$28:$B$29,2,FALSE)-Y$3),IF($K88="L",$R88,$Q88),IF($K88="L",$Q88,$R88),$D88,$F88))</f>
        <v/>
      </c>
      <c r="Z88" s="122" t="str">
        <f>IF(OR($Q88="",$R88=""),"",_xlfn.BETA.INV(ABS(VLOOKUP($W$1,VLookups!$A$28:$B$29,2,FALSE)-Z$3),IF($K88="L",$R88,$Q88),IF($K88="L",$Q88,$R88),$D88,$F88))</f>
        <v/>
      </c>
      <c r="AA88" s="121" t="str">
        <f>IF(OR($Q88="",$R88=""),"",_xlfn.BETA.INV(ABS(VLOOKUP($W$1,VLookups!$A$28:$B$29,2,FALSE)-AA$3),IF($K88="L",$R88,$Q88),IF($K88="L",$Q88,$R88),$D88,$F88))</f>
        <v/>
      </c>
      <c r="AB88" s="122" t="str">
        <f>IF(OR($Q88="",$R88=""),"",_xlfn.BETA.INV(ABS(VLOOKUP($W$1,VLookups!$A$28:$B$29,2,FALSE)-AB$3),IF($K88="L",$R88,$Q88),IF($K88="L",$Q88,$R88),$D88,$F88))</f>
        <v/>
      </c>
      <c r="AC88" s="121" t="str">
        <f>IF(OR($Q88="",$R88=""),"",_xlfn.BETA.INV(ABS(VLOOKUP($W$1,VLookups!$A$28:$B$29,2,FALSE)-AC$3),IF($K88="L",$R88,$Q88),IF($K88="L",$Q88,$R88),$D88,$F88))</f>
        <v/>
      </c>
      <c r="AD88" s="122" t="str">
        <f>IF(OR($Q88="",$R88=""),"",_xlfn.BETA.INV(ABS(VLOOKUP($W$1,VLookups!$A$28:$B$29,2,FALSE)-AD$3),IF($K88="L",$R88,$Q88),IF($K88="L",$Q88,$R88),$D88,$F88))</f>
        <v/>
      </c>
      <c r="AE88" s="121" t="str">
        <f>IF(OR($Q88="",$R88=""),"",_xlfn.BETA.INV(ABS(VLOOKUP($W$1,VLookups!$A$28:$B$29,2,FALSE)-AE$3),IF($K88="L",$R88,$Q88),IF($K88="L",$Q88,$R88),$D88,$F88))</f>
        <v/>
      </c>
      <c r="AF88" s="122" t="str">
        <f>IF(OR($Q88="",$R88=""),"",_xlfn.BETA.INV(ABS(VLOOKUP($W$1,VLookups!$A$28:$B$29,2,FALSE)-AF$3),IF($K88="L",$R88,$Q88),IF($K88="L",$Q88,$R88),$D88,$F88))</f>
        <v/>
      </c>
      <c r="AG88" s="121" t="str">
        <f>IF(OR($Q88="",$R88=""),"",_xlfn.BETA.INV(ABS(VLOOKUP($W$1,VLookups!$A$28:$B$29,2,FALSE)-AG$3),IF($K88="L",$R88,$Q88),IF($K88="L",$Q88,$R88),$D88,$F88))</f>
        <v/>
      </c>
      <c r="AH88" s="122" t="str">
        <f>IF(OR($Q88="",$R88=""),"",_xlfn.BETA.INV(ABS(VLOOKUP($W$1,VLookups!$A$28:$B$29,2,FALSE)-AH$3),IF($K88="L",$R88,$Q88),IF($K88="L",$Q88,$R88),$D88,$F88))</f>
        <v/>
      </c>
      <c r="AI88" s="121" t="str">
        <f>IF(OR($Q88="",$R88=""),"",_xlfn.BETA.INV(ABS(VLOOKUP($W$1,VLookups!$A$28:$B$29,2,FALSE)-AI$3),IF($K88="L",$R88,$Q88),IF($K88="L",$Q88,$R88),$D88,$F88))</f>
        <v/>
      </c>
      <c r="AJ88" s="122" t="str">
        <f>IF(OR($Q88="",$R88=""),"",_xlfn.BETA.INV(ABS(VLOOKUP($W$1,VLookups!$A$28:$B$29,2,FALSE)-AJ$3),IF($K88="L",$R88,$Q88),IF($K88="L",$Q88,$R88),$D88,$F88))</f>
        <v/>
      </c>
      <c r="AK88" s="17"/>
      <c r="AL88" s="208" t="str">
        <f t="shared" si="258"/>
        <v/>
      </c>
      <c r="AM88" s="206" t="str">
        <f t="shared" si="259"/>
        <v/>
      </c>
      <c r="AN88" s="190" t="str">
        <f t="shared" ref="AN88:CY88" si="400">IF(ISNONTEXT($AL88),AM88+$AL88,"")</f>
        <v/>
      </c>
      <c r="AO88" s="190" t="str">
        <f t="shared" si="400"/>
        <v/>
      </c>
      <c r="AP88" s="190" t="str">
        <f t="shared" si="400"/>
        <v/>
      </c>
      <c r="AQ88" s="190" t="str">
        <f t="shared" si="400"/>
        <v/>
      </c>
      <c r="AR88" s="190" t="str">
        <f t="shared" si="400"/>
        <v/>
      </c>
      <c r="AS88" s="190" t="str">
        <f t="shared" si="400"/>
        <v/>
      </c>
      <c r="AT88" s="190" t="str">
        <f t="shared" si="400"/>
        <v/>
      </c>
      <c r="AU88" s="190" t="str">
        <f t="shared" si="400"/>
        <v/>
      </c>
      <c r="AV88" s="190" t="str">
        <f t="shared" si="400"/>
        <v/>
      </c>
      <c r="AW88" s="190" t="str">
        <f t="shared" si="400"/>
        <v/>
      </c>
      <c r="AX88" s="190" t="str">
        <f t="shared" si="400"/>
        <v/>
      </c>
      <c r="AY88" s="190" t="str">
        <f t="shared" si="400"/>
        <v/>
      </c>
      <c r="AZ88" s="190" t="str">
        <f t="shared" si="400"/>
        <v/>
      </c>
      <c r="BA88" s="190" t="str">
        <f t="shared" si="400"/>
        <v/>
      </c>
      <c r="BB88" s="190" t="str">
        <f t="shared" si="400"/>
        <v/>
      </c>
      <c r="BC88" s="190" t="str">
        <f t="shared" si="400"/>
        <v/>
      </c>
      <c r="BD88" s="190" t="str">
        <f t="shared" si="400"/>
        <v/>
      </c>
      <c r="BE88" s="190" t="str">
        <f t="shared" si="400"/>
        <v/>
      </c>
      <c r="BF88" s="190" t="str">
        <f t="shared" si="400"/>
        <v/>
      </c>
      <c r="BG88" s="190" t="str">
        <f t="shared" si="400"/>
        <v/>
      </c>
      <c r="BH88" s="190" t="str">
        <f t="shared" si="400"/>
        <v/>
      </c>
      <c r="BI88" s="190" t="str">
        <f t="shared" si="400"/>
        <v/>
      </c>
      <c r="BJ88" s="190" t="str">
        <f t="shared" si="400"/>
        <v/>
      </c>
      <c r="BK88" s="190" t="str">
        <f t="shared" si="400"/>
        <v/>
      </c>
      <c r="BL88" s="190" t="str">
        <f t="shared" si="400"/>
        <v/>
      </c>
      <c r="BM88" s="190" t="str">
        <f t="shared" si="400"/>
        <v/>
      </c>
      <c r="BN88" s="190" t="str">
        <f t="shared" si="400"/>
        <v/>
      </c>
      <c r="BO88" s="190" t="str">
        <f t="shared" si="400"/>
        <v/>
      </c>
      <c r="BP88" s="190" t="str">
        <f t="shared" si="400"/>
        <v/>
      </c>
      <c r="BQ88" s="190" t="str">
        <f t="shared" si="400"/>
        <v/>
      </c>
      <c r="BR88" s="190" t="str">
        <f t="shared" si="400"/>
        <v/>
      </c>
      <c r="BS88" s="190" t="str">
        <f t="shared" si="400"/>
        <v/>
      </c>
      <c r="BT88" s="190" t="str">
        <f t="shared" si="400"/>
        <v/>
      </c>
      <c r="BU88" s="190" t="str">
        <f t="shared" si="400"/>
        <v/>
      </c>
      <c r="BV88" s="190" t="str">
        <f t="shared" si="400"/>
        <v/>
      </c>
      <c r="BW88" s="190" t="str">
        <f t="shared" si="400"/>
        <v/>
      </c>
      <c r="BX88" s="190" t="str">
        <f t="shared" si="400"/>
        <v/>
      </c>
      <c r="BY88" s="190" t="str">
        <f t="shared" si="400"/>
        <v/>
      </c>
      <c r="BZ88" s="190" t="str">
        <f t="shared" si="400"/>
        <v/>
      </c>
      <c r="CA88" s="190" t="str">
        <f t="shared" si="400"/>
        <v/>
      </c>
      <c r="CB88" s="190" t="str">
        <f t="shared" si="400"/>
        <v/>
      </c>
      <c r="CC88" s="190" t="str">
        <f t="shared" si="400"/>
        <v/>
      </c>
      <c r="CD88" s="190" t="str">
        <f t="shared" si="400"/>
        <v/>
      </c>
      <c r="CE88" s="190" t="str">
        <f t="shared" si="400"/>
        <v/>
      </c>
      <c r="CF88" s="190" t="str">
        <f t="shared" si="400"/>
        <v/>
      </c>
      <c r="CG88" s="190" t="str">
        <f t="shared" si="400"/>
        <v/>
      </c>
      <c r="CH88" s="190" t="str">
        <f t="shared" si="400"/>
        <v/>
      </c>
      <c r="CI88" s="190" t="str">
        <f t="shared" si="400"/>
        <v/>
      </c>
      <c r="CJ88" s="190" t="str">
        <f t="shared" si="400"/>
        <v/>
      </c>
      <c r="CK88" s="190" t="str">
        <f t="shared" si="400"/>
        <v/>
      </c>
      <c r="CL88" s="190" t="str">
        <f t="shared" si="400"/>
        <v/>
      </c>
      <c r="CM88" s="190" t="str">
        <f t="shared" si="400"/>
        <v/>
      </c>
      <c r="CN88" s="190" t="str">
        <f t="shared" si="400"/>
        <v/>
      </c>
      <c r="CO88" s="190" t="str">
        <f t="shared" si="400"/>
        <v/>
      </c>
      <c r="CP88" s="190" t="str">
        <f t="shared" si="400"/>
        <v/>
      </c>
      <c r="CQ88" s="190" t="str">
        <f t="shared" si="400"/>
        <v/>
      </c>
      <c r="CR88" s="190" t="str">
        <f t="shared" si="400"/>
        <v/>
      </c>
      <c r="CS88" s="190" t="str">
        <f t="shared" si="400"/>
        <v/>
      </c>
      <c r="CT88" s="190" t="str">
        <f t="shared" si="400"/>
        <v/>
      </c>
      <c r="CU88" s="190" t="str">
        <f t="shared" si="400"/>
        <v/>
      </c>
      <c r="CV88" s="190" t="str">
        <f t="shared" si="400"/>
        <v/>
      </c>
      <c r="CW88" s="190" t="str">
        <f t="shared" si="400"/>
        <v/>
      </c>
      <c r="CX88" s="190" t="str">
        <f t="shared" si="400"/>
        <v/>
      </c>
      <c r="CY88" s="190" t="str">
        <f t="shared" si="400"/>
        <v/>
      </c>
      <c r="CZ88" s="190" t="str">
        <f t="shared" ref="CZ88:EH88" si="401">IF(ISNONTEXT($AL88),CY88+$AL88,"")</f>
        <v/>
      </c>
      <c r="DA88" s="190" t="str">
        <f t="shared" si="401"/>
        <v/>
      </c>
      <c r="DB88" s="190" t="str">
        <f t="shared" si="401"/>
        <v/>
      </c>
      <c r="DC88" s="190" t="str">
        <f t="shared" si="401"/>
        <v/>
      </c>
      <c r="DD88" s="190" t="str">
        <f t="shared" si="401"/>
        <v/>
      </c>
      <c r="DE88" s="190" t="str">
        <f t="shared" si="401"/>
        <v/>
      </c>
      <c r="DF88" s="190" t="str">
        <f t="shared" si="401"/>
        <v/>
      </c>
      <c r="DG88" s="190" t="str">
        <f t="shared" si="401"/>
        <v/>
      </c>
      <c r="DH88" s="190" t="str">
        <f t="shared" si="401"/>
        <v/>
      </c>
      <c r="DI88" s="190" t="str">
        <f t="shared" si="401"/>
        <v/>
      </c>
      <c r="DJ88" s="190" t="str">
        <f t="shared" si="401"/>
        <v/>
      </c>
      <c r="DK88" s="190" t="str">
        <f t="shared" si="401"/>
        <v/>
      </c>
      <c r="DL88" s="190" t="str">
        <f t="shared" si="401"/>
        <v/>
      </c>
      <c r="DM88" s="190" t="str">
        <f t="shared" si="401"/>
        <v/>
      </c>
      <c r="DN88" s="190" t="str">
        <f t="shared" si="401"/>
        <v/>
      </c>
      <c r="DO88" s="190" t="str">
        <f t="shared" si="401"/>
        <v/>
      </c>
      <c r="DP88" s="190" t="str">
        <f t="shared" si="401"/>
        <v/>
      </c>
      <c r="DQ88" s="190" t="str">
        <f t="shared" si="401"/>
        <v/>
      </c>
      <c r="DR88" s="190" t="str">
        <f t="shared" si="401"/>
        <v/>
      </c>
      <c r="DS88" s="190" t="str">
        <f t="shared" si="401"/>
        <v/>
      </c>
      <c r="DT88" s="190" t="str">
        <f t="shared" si="401"/>
        <v/>
      </c>
      <c r="DU88" s="190" t="str">
        <f t="shared" si="401"/>
        <v/>
      </c>
      <c r="DV88" s="190" t="str">
        <f t="shared" si="401"/>
        <v/>
      </c>
      <c r="DW88" s="190" t="str">
        <f t="shared" si="401"/>
        <v/>
      </c>
      <c r="DX88" s="190" t="str">
        <f t="shared" si="401"/>
        <v/>
      </c>
      <c r="DY88" s="190" t="str">
        <f t="shared" si="401"/>
        <v/>
      </c>
      <c r="DZ88" s="190" t="str">
        <f t="shared" si="401"/>
        <v/>
      </c>
      <c r="EA88" s="190" t="str">
        <f t="shared" si="401"/>
        <v/>
      </c>
      <c r="EB88" s="190" t="str">
        <f t="shared" si="401"/>
        <v/>
      </c>
      <c r="EC88" s="190" t="str">
        <f t="shared" si="401"/>
        <v/>
      </c>
      <c r="ED88" s="190" t="str">
        <f t="shared" si="401"/>
        <v/>
      </c>
      <c r="EE88" s="190" t="str">
        <f t="shared" si="401"/>
        <v/>
      </c>
      <c r="EF88" s="190" t="str">
        <f t="shared" si="401"/>
        <v/>
      </c>
      <c r="EG88" s="190" t="str">
        <f t="shared" si="401"/>
        <v/>
      </c>
      <c r="EH88" s="190" t="str">
        <f t="shared" si="401"/>
        <v/>
      </c>
      <c r="EI88" s="206" t="str">
        <f t="shared" si="262"/>
        <v/>
      </c>
      <c r="EJ88" s="207" t="e">
        <f t="shared" si="263"/>
        <v>#N/A</v>
      </c>
      <c r="EK88" s="207" t="e">
        <f t="shared" si="264"/>
        <v>#N/A</v>
      </c>
      <c r="EL88" s="207" t="e">
        <f t="shared" si="265"/>
        <v>#N/A</v>
      </c>
      <c r="EM88" s="207" t="e">
        <f t="shared" si="266"/>
        <v>#N/A</v>
      </c>
      <c r="EN88" s="207" t="e">
        <f t="shared" si="267"/>
        <v>#N/A</v>
      </c>
      <c r="EO88" s="207" t="e">
        <f t="shared" si="268"/>
        <v>#N/A</v>
      </c>
      <c r="EP88" s="207" t="e">
        <f t="shared" si="269"/>
        <v>#N/A</v>
      </c>
      <c r="EQ88" s="207" t="e">
        <f t="shared" si="270"/>
        <v>#N/A</v>
      </c>
      <c r="ER88" s="207" t="e">
        <f t="shared" si="271"/>
        <v>#N/A</v>
      </c>
      <c r="ES88" s="207" t="e">
        <f t="shared" si="272"/>
        <v>#N/A</v>
      </c>
      <c r="ET88" s="207" t="e">
        <f t="shared" si="273"/>
        <v>#N/A</v>
      </c>
      <c r="EU88" s="207" t="e">
        <f t="shared" si="274"/>
        <v>#N/A</v>
      </c>
      <c r="EV88" s="207" t="e">
        <f t="shared" si="275"/>
        <v>#N/A</v>
      </c>
      <c r="EW88" s="207" t="e">
        <f t="shared" si="276"/>
        <v>#N/A</v>
      </c>
      <c r="EX88" s="207" t="e">
        <f t="shared" si="277"/>
        <v>#N/A</v>
      </c>
      <c r="EY88" s="207" t="e">
        <f t="shared" si="278"/>
        <v>#N/A</v>
      </c>
      <c r="EZ88" s="207" t="e">
        <f t="shared" si="279"/>
        <v>#N/A</v>
      </c>
      <c r="FA88" s="207" t="e">
        <f t="shared" si="280"/>
        <v>#N/A</v>
      </c>
      <c r="FB88" s="207" t="e">
        <f t="shared" si="281"/>
        <v>#N/A</v>
      </c>
      <c r="FC88" s="207" t="e">
        <f t="shared" si="282"/>
        <v>#N/A</v>
      </c>
      <c r="FD88" s="207" t="e">
        <f t="shared" si="283"/>
        <v>#N/A</v>
      </c>
      <c r="FE88" s="207" t="e">
        <f t="shared" si="284"/>
        <v>#N/A</v>
      </c>
      <c r="FF88" s="207" t="e">
        <f t="shared" si="285"/>
        <v>#N/A</v>
      </c>
      <c r="FG88" s="207" t="e">
        <f t="shared" si="286"/>
        <v>#N/A</v>
      </c>
      <c r="FH88" s="207" t="e">
        <f t="shared" si="287"/>
        <v>#N/A</v>
      </c>
      <c r="FI88" s="207" t="e">
        <f t="shared" si="288"/>
        <v>#N/A</v>
      </c>
      <c r="FJ88" s="207" t="e">
        <f t="shared" si="289"/>
        <v>#N/A</v>
      </c>
      <c r="FK88" s="207" t="e">
        <f t="shared" si="290"/>
        <v>#N/A</v>
      </c>
      <c r="FL88" s="207" t="e">
        <f t="shared" si="291"/>
        <v>#N/A</v>
      </c>
      <c r="FM88" s="207" t="e">
        <f t="shared" si="292"/>
        <v>#N/A</v>
      </c>
      <c r="FN88" s="207" t="e">
        <f t="shared" si="293"/>
        <v>#N/A</v>
      </c>
      <c r="FO88" s="207" t="e">
        <f t="shared" si="294"/>
        <v>#N/A</v>
      </c>
      <c r="FP88" s="207" t="e">
        <f t="shared" si="295"/>
        <v>#N/A</v>
      </c>
      <c r="FQ88" s="207" t="e">
        <f t="shared" si="296"/>
        <v>#N/A</v>
      </c>
      <c r="FR88" s="207" t="e">
        <f t="shared" si="297"/>
        <v>#N/A</v>
      </c>
      <c r="FS88" s="207" t="e">
        <f t="shared" si="298"/>
        <v>#N/A</v>
      </c>
      <c r="FT88" s="207" t="e">
        <f t="shared" si="299"/>
        <v>#N/A</v>
      </c>
      <c r="FU88" s="207" t="e">
        <f t="shared" si="300"/>
        <v>#N/A</v>
      </c>
      <c r="FV88" s="207" t="e">
        <f t="shared" si="301"/>
        <v>#N/A</v>
      </c>
      <c r="FW88" s="207" t="e">
        <f t="shared" si="302"/>
        <v>#N/A</v>
      </c>
      <c r="FX88" s="207" t="e">
        <f t="shared" si="303"/>
        <v>#N/A</v>
      </c>
      <c r="FY88" s="207" t="e">
        <f t="shared" si="304"/>
        <v>#N/A</v>
      </c>
      <c r="FZ88" s="207" t="e">
        <f t="shared" si="305"/>
        <v>#N/A</v>
      </c>
      <c r="GA88" s="207" t="e">
        <f t="shared" si="306"/>
        <v>#N/A</v>
      </c>
      <c r="GB88" s="207" t="e">
        <f t="shared" si="307"/>
        <v>#N/A</v>
      </c>
      <c r="GC88" s="207" t="e">
        <f t="shared" si="308"/>
        <v>#N/A</v>
      </c>
      <c r="GD88" s="207" t="e">
        <f t="shared" si="309"/>
        <v>#N/A</v>
      </c>
      <c r="GE88" s="207" t="e">
        <f t="shared" si="310"/>
        <v>#N/A</v>
      </c>
      <c r="GF88" s="207" t="e">
        <f t="shared" si="311"/>
        <v>#N/A</v>
      </c>
      <c r="GG88" s="207" t="e">
        <f t="shared" si="312"/>
        <v>#N/A</v>
      </c>
      <c r="GH88" s="207" t="e">
        <f t="shared" si="313"/>
        <v>#N/A</v>
      </c>
      <c r="GI88" s="207" t="e">
        <f t="shared" si="314"/>
        <v>#N/A</v>
      </c>
      <c r="GJ88" s="207" t="e">
        <f t="shared" si="315"/>
        <v>#N/A</v>
      </c>
      <c r="GK88" s="207" t="e">
        <f t="shared" si="316"/>
        <v>#N/A</v>
      </c>
      <c r="GL88" s="207" t="e">
        <f t="shared" si="317"/>
        <v>#N/A</v>
      </c>
      <c r="GM88" s="207" t="e">
        <f t="shared" si="318"/>
        <v>#N/A</v>
      </c>
      <c r="GN88" s="207" t="e">
        <f t="shared" si="319"/>
        <v>#N/A</v>
      </c>
      <c r="GO88" s="207" t="e">
        <f t="shared" si="320"/>
        <v>#N/A</v>
      </c>
      <c r="GP88" s="207" t="e">
        <f t="shared" si="321"/>
        <v>#N/A</v>
      </c>
      <c r="GQ88" s="207" t="e">
        <f t="shared" si="322"/>
        <v>#N/A</v>
      </c>
      <c r="GR88" s="207" t="e">
        <f t="shared" si="323"/>
        <v>#N/A</v>
      </c>
      <c r="GS88" s="207" t="e">
        <f t="shared" si="324"/>
        <v>#N/A</v>
      </c>
      <c r="GT88" s="207" t="e">
        <f t="shared" si="325"/>
        <v>#N/A</v>
      </c>
      <c r="GU88" s="207" t="e">
        <f t="shared" si="326"/>
        <v>#N/A</v>
      </c>
      <c r="GV88" s="207" t="e">
        <f t="shared" si="327"/>
        <v>#N/A</v>
      </c>
      <c r="GW88" s="207" t="e">
        <f t="shared" si="328"/>
        <v>#N/A</v>
      </c>
      <c r="GX88" s="207" t="e">
        <f t="shared" si="329"/>
        <v>#N/A</v>
      </c>
      <c r="GY88" s="207" t="e">
        <f t="shared" si="330"/>
        <v>#N/A</v>
      </c>
      <c r="GZ88" s="207" t="e">
        <f t="shared" si="331"/>
        <v>#N/A</v>
      </c>
      <c r="HA88" s="207" t="e">
        <f t="shared" si="332"/>
        <v>#N/A</v>
      </c>
      <c r="HB88" s="207" t="e">
        <f t="shared" si="333"/>
        <v>#N/A</v>
      </c>
      <c r="HC88" s="207" t="e">
        <f t="shared" si="334"/>
        <v>#N/A</v>
      </c>
      <c r="HD88" s="207" t="e">
        <f t="shared" si="335"/>
        <v>#N/A</v>
      </c>
      <c r="HE88" s="207" t="e">
        <f t="shared" si="336"/>
        <v>#N/A</v>
      </c>
      <c r="HF88" s="207" t="e">
        <f t="shared" si="337"/>
        <v>#N/A</v>
      </c>
      <c r="HG88" s="207" t="e">
        <f t="shared" si="338"/>
        <v>#N/A</v>
      </c>
      <c r="HH88" s="207" t="e">
        <f t="shared" si="339"/>
        <v>#N/A</v>
      </c>
      <c r="HI88" s="207" t="e">
        <f t="shared" si="340"/>
        <v>#N/A</v>
      </c>
      <c r="HJ88" s="207" t="e">
        <f t="shared" si="341"/>
        <v>#N/A</v>
      </c>
      <c r="HK88" s="207" t="e">
        <f t="shared" si="342"/>
        <v>#N/A</v>
      </c>
      <c r="HL88" s="207" t="e">
        <f t="shared" si="343"/>
        <v>#N/A</v>
      </c>
      <c r="HM88" s="207" t="e">
        <f t="shared" si="344"/>
        <v>#N/A</v>
      </c>
      <c r="HN88" s="207" t="e">
        <f t="shared" si="345"/>
        <v>#N/A</v>
      </c>
      <c r="HO88" s="207" t="e">
        <f t="shared" si="346"/>
        <v>#N/A</v>
      </c>
      <c r="HP88" s="207" t="e">
        <f t="shared" si="347"/>
        <v>#N/A</v>
      </c>
      <c r="HQ88" s="207" t="e">
        <f t="shared" si="348"/>
        <v>#N/A</v>
      </c>
      <c r="HR88" s="207" t="e">
        <f t="shared" si="349"/>
        <v>#N/A</v>
      </c>
      <c r="HS88" s="207" t="e">
        <f t="shared" si="350"/>
        <v>#N/A</v>
      </c>
      <c r="HT88" s="207" t="e">
        <f t="shared" si="351"/>
        <v>#N/A</v>
      </c>
      <c r="HU88" s="207" t="e">
        <f t="shared" si="352"/>
        <v>#N/A</v>
      </c>
      <c r="HV88" s="207" t="e">
        <f t="shared" si="353"/>
        <v>#N/A</v>
      </c>
      <c r="HW88" s="207" t="e">
        <f t="shared" si="354"/>
        <v>#N/A</v>
      </c>
      <c r="HX88" s="207" t="e">
        <f t="shared" si="355"/>
        <v>#N/A</v>
      </c>
      <c r="HY88" s="207" t="e">
        <f t="shared" si="356"/>
        <v>#N/A</v>
      </c>
      <c r="HZ88" s="207" t="e">
        <f t="shared" si="357"/>
        <v>#N/A</v>
      </c>
      <c r="IA88" s="207" t="e">
        <f t="shared" si="358"/>
        <v>#N/A</v>
      </c>
      <c r="IB88" s="207" t="e">
        <f t="shared" si="359"/>
        <v>#N/A</v>
      </c>
      <c r="IC88" s="207" t="e">
        <f t="shared" si="360"/>
        <v>#N/A</v>
      </c>
      <c r="ID88" s="207" t="e">
        <f t="shared" si="361"/>
        <v>#N/A</v>
      </c>
      <c r="IE88" s="207" t="e">
        <f t="shared" si="362"/>
        <v>#N/A</v>
      </c>
      <c r="IF88" s="207" t="e">
        <f t="shared" si="363"/>
        <v>#N/A</v>
      </c>
    </row>
    <row r="89" spans="1:240" hidden="1" x14ac:dyDescent="0.25">
      <c r="A89" s="22">
        <v>86</v>
      </c>
      <c r="B89" s="144"/>
      <c r="C89" s="135"/>
      <c r="D89" s="110" t="str">
        <f t="shared" si="253"/>
        <v/>
      </c>
      <c r="E89" s="124"/>
      <c r="F89" s="110" t="str">
        <f t="shared" si="254"/>
        <v/>
      </c>
      <c r="G89" s="135"/>
      <c r="H89" s="145"/>
      <c r="I89" s="119" t="str">
        <f t="shared" si="255"/>
        <v/>
      </c>
      <c r="J89" s="23" t="str">
        <f t="shared" si="256"/>
        <v/>
      </c>
      <c r="K89" s="24" t="str">
        <f t="shared" si="257"/>
        <v/>
      </c>
      <c r="L89" s="25" t="str">
        <f>IF(J89="","",IF(OR($J89&lt;Skew!$B$1,$J89=Skew!$B$1),IF($J89&gt;Skew!$C$1,Skew!$A$1,IF($J89&gt;Skew!$C$2,Skew!$A$2,IF($J89&gt;Skew!$C$3,Skew!$A$3,IF($J89&gt;Skew!$C$4,Skew!$A$4,IF($J89&gt;Skew!$C$5,Skew!$A$5,IF($J89&gt;Skew!$C$6,Skew!$A$6,IF($J89&gt;Skew!$C$7,Skew!$A$7,IF($J89&gt;Skew!$C$8,Skew!$A$8,IF($J89&gt;Skew!$C$9,Skew!$A$9,IF($J89&gt;Skew!$C$10,Skew!$A$10,IF($J89&gt;Skew!$C$11,Skew!$A$11,IF($J89&gt;Skew!$C$12,Skew!$A$12,IF($J89&gt;Skew!$C$13,Skew!$A$13,IF($J89&gt;Skew!$C$14,Skew!$A$14,Skew!$A$15)
)))))))))))))))</f>
        <v/>
      </c>
      <c r="M89" s="24" t="str">
        <f>IF(J89="","",MATCH(L89,Skew!$A$1:$A$15,0))</f>
        <v/>
      </c>
      <c r="N89" s="24" t="str">
        <f t="shared" si="245"/>
        <v/>
      </c>
      <c r="O89" s="26"/>
      <c r="P89" s="24" t="str">
        <f>IF(OR(J89="",O89=""),"",MATCH(O89,Confidence!$A$1:$A$10,0))</f>
        <v/>
      </c>
      <c r="Q89" s="27" t="str">
        <f t="shared" si="246"/>
        <v/>
      </c>
      <c r="R89" s="27" t="str">
        <f t="shared" si="247"/>
        <v/>
      </c>
      <c r="S89" s="24"/>
      <c r="T89" s="111" t="str">
        <f t="shared" si="248"/>
        <v/>
      </c>
      <c r="U89" s="111" t="str">
        <f t="shared" si="249"/>
        <v/>
      </c>
      <c r="V89" s="39" t="str">
        <f t="shared" si="250"/>
        <v/>
      </c>
      <c r="W89" s="124"/>
      <c r="X89" s="218" t="str">
        <f>IF(AND(D89&gt;0,E89&gt;0,F89&gt;0,Q89&gt;0,R89&gt;0,W89&gt;0,NOT(O89="")),ABS(VLOOKUP($W$1,VLookups!$A$28:$B$29,2,FALSE)-_xlfn.BETA.DIST(W89,IF(K89="L",R89,Q89),IF(K89="L",Q89,R89),TRUE,D89,F89)),"")</f>
        <v/>
      </c>
      <c r="Y89" s="121" t="str">
        <f>IF(OR($Q89="",$R89=""),"",_xlfn.BETA.INV(ABS(VLOOKUP($W$1,VLookups!$A$28:$B$29,2,FALSE)-Y$3),IF($K89="L",$R89,$Q89),IF($K89="L",$Q89,$R89),$D89,$F89))</f>
        <v/>
      </c>
      <c r="Z89" s="122" t="str">
        <f>IF(OR($Q89="",$R89=""),"",_xlfn.BETA.INV(ABS(VLOOKUP($W$1,VLookups!$A$28:$B$29,2,FALSE)-Z$3),IF($K89="L",$R89,$Q89),IF($K89="L",$Q89,$R89),$D89,$F89))</f>
        <v/>
      </c>
      <c r="AA89" s="121" t="str">
        <f>IF(OR($Q89="",$R89=""),"",_xlfn.BETA.INV(ABS(VLOOKUP($W$1,VLookups!$A$28:$B$29,2,FALSE)-AA$3),IF($K89="L",$R89,$Q89),IF($K89="L",$Q89,$R89),$D89,$F89))</f>
        <v/>
      </c>
      <c r="AB89" s="122" t="str">
        <f>IF(OR($Q89="",$R89=""),"",_xlfn.BETA.INV(ABS(VLOOKUP($W$1,VLookups!$A$28:$B$29,2,FALSE)-AB$3),IF($K89="L",$R89,$Q89),IF($K89="L",$Q89,$R89),$D89,$F89))</f>
        <v/>
      </c>
      <c r="AC89" s="121" t="str">
        <f>IF(OR($Q89="",$R89=""),"",_xlfn.BETA.INV(ABS(VLOOKUP($W$1,VLookups!$A$28:$B$29,2,FALSE)-AC$3),IF($K89="L",$R89,$Q89),IF($K89="L",$Q89,$R89),$D89,$F89))</f>
        <v/>
      </c>
      <c r="AD89" s="122" t="str">
        <f>IF(OR($Q89="",$R89=""),"",_xlfn.BETA.INV(ABS(VLOOKUP($W$1,VLookups!$A$28:$B$29,2,FALSE)-AD$3),IF($K89="L",$R89,$Q89),IF($K89="L",$Q89,$R89),$D89,$F89))</f>
        <v/>
      </c>
      <c r="AE89" s="121" t="str">
        <f>IF(OR($Q89="",$R89=""),"",_xlfn.BETA.INV(ABS(VLOOKUP($W$1,VLookups!$A$28:$B$29,2,FALSE)-AE$3),IF($K89="L",$R89,$Q89),IF($K89="L",$Q89,$R89),$D89,$F89))</f>
        <v/>
      </c>
      <c r="AF89" s="122" t="str">
        <f>IF(OR($Q89="",$R89=""),"",_xlfn.BETA.INV(ABS(VLOOKUP($W$1,VLookups!$A$28:$B$29,2,FALSE)-AF$3),IF($K89="L",$R89,$Q89),IF($K89="L",$Q89,$R89),$D89,$F89))</f>
        <v/>
      </c>
      <c r="AG89" s="121" t="str">
        <f>IF(OR($Q89="",$R89=""),"",_xlfn.BETA.INV(ABS(VLOOKUP($W$1,VLookups!$A$28:$B$29,2,FALSE)-AG$3),IF($K89="L",$R89,$Q89),IF($K89="L",$Q89,$R89),$D89,$F89))</f>
        <v/>
      </c>
      <c r="AH89" s="122" t="str">
        <f>IF(OR($Q89="",$R89=""),"",_xlfn.BETA.INV(ABS(VLOOKUP($W$1,VLookups!$A$28:$B$29,2,FALSE)-AH$3),IF($K89="L",$R89,$Q89),IF($K89="L",$Q89,$R89),$D89,$F89))</f>
        <v/>
      </c>
      <c r="AI89" s="121" t="str">
        <f>IF(OR($Q89="",$R89=""),"",_xlfn.BETA.INV(ABS(VLOOKUP($W$1,VLookups!$A$28:$B$29,2,FALSE)-AI$3),IF($K89="L",$R89,$Q89),IF($K89="L",$Q89,$R89),$D89,$F89))</f>
        <v/>
      </c>
      <c r="AJ89" s="122" t="str">
        <f>IF(OR($Q89="",$R89=""),"",_xlfn.BETA.INV(ABS(VLOOKUP($W$1,VLookups!$A$28:$B$29,2,FALSE)-AJ$3),IF($K89="L",$R89,$Q89),IF($K89="L",$Q89,$R89),$D89,$F89))</f>
        <v/>
      </c>
      <c r="AK89" s="17"/>
      <c r="AL89" s="208" t="str">
        <f t="shared" si="258"/>
        <v/>
      </c>
      <c r="AM89" s="206" t="str">
        <f t="shared" si="259"/>
        <v/>
      </c>
      <c r="AN89" s="190" t="str">
        <f t="shared" ref="AN89:CY89" si="402">IF(ISNONTEXT($AL89),AM89+$AL89,"")</f>
        <v/>
      </c>
      <c r="AO89" s="190" t="str">
        <f t="shared" si="402"/>
        <v/>
      </c>
      <c r="AP89" s="190" t="str">
        <f t="shared" si="402"/>
        <v/>
      </c>
      <c r="AQ89" s="190" t="str">
        <f t="shared" si="402"/>
        <v/>
      </c>
      <c r="AR89" s="190" t="str">
        <f t="shared" si="402"/>
        <v/>
      </c>
      <c r="AS89" s="190" t="str">
        <f t="shared" si="402"/>
        <v/>
      </c>
      <c r="AT89" s="190" t="str">
        <f t="shared" si="402"/>
        <v/>
      </c>
      <c r="AU89" s="190" t="str">
        <f t="shared" si="402"/>
        <v/>
      </c>
      <c r="AV89" s="190" t="str">
        <f t="shared" si="402"/>
        <v/>
      </c>
      <c r="AW89" s="190" t="str">
        <f t="shared" si="402"/>
        <v/>
      </c>
      <c r="AX89" s="190" t="str">
        <f t="shared" si="402"/>
        <v/>
      </c>
      <c r="AY89" s="190" t="str">
        <f t="shared" si="402"/>
        <v/>
      </c>
      <c r="AZ89" s="190" t="str">
        <f t="shared" si="402"/>
        <v/>
      </c>
      <c r="BA89" s="190" t="str">
        <f t="shared" si="402"/>
        <v/>
      </c>
      <c r="BB89" s="190" t="str">
        <f t="shared" si="402"/>
        <v/>
      </c>
      <c r="BC89" s="190" t="str">
        <f t="shared" si="402"/>
        <v/>
      </c>
      <c r="BD89" s="190" t="str">
        <f t="shared" si="402"/>
        <v/>
      </c>
      <c r="BE89" s="190" t="str">
        <f t="shared" si="402"/>
        <v/>
      </c>
      <c r="BF89" s="190" t="str">
        <f t="shared" si="402"/>
        <v/>
      </c>
      <c r="BG89" s="190" t="str">
        <f t="shared" si="402"/>
        <v/>
      </c>
      <c r="BH89" s="190" t="str">
        <f t="shared" si="402"/>
        <v/>
      </c>
      <c r="BI89" s="190" t="str">
        <f t="shared" si="402"/>
        <v/>
      </c>
      <c r="BJ89" s="190" t="str">
        <f t="shared" si="402"/>
        <v/>
      </c>
      <c r="BK89" s="190" t="str">
        <f t="shared" si="402"/>
        <v/>
      </c>
      <c r="BL89" s="190" t="str">
        <f t="shared" si="402"/>
        <v/>
      </c>
      <c r="BM89" s="190" t="str">
        <f t="shared" si="402"/>
        <v/>
      </c>
      <c r="BN89" s="190" t="str">
        <f t="shared" si="402"/>
        <v/>
      </c>
      <c r="BO89" s="190" t="str">
        <f t="shared" si="402"/>
        <v/>
      </c>
      <c r="BP89" s="190" t="str">
        <f t="shared" si="402"/>
        <v/>
      </c>
      <c r="BQ89" s="190" t="str">
        <f t="shared" si="402"/>
        <v/>
      </c>
      <c r="BR89" s="190" t="str">
        <f t="shared" si="402"/>
        <v/>
      </c>
      <c r="BS89" s="190" t="str">
        <f t="shared" si="402"/>
        <v/>
      </c>
      <c r="BT89" s="190" t="str">
        <f t="shared" si="402"/>
        <v/>
      </c>
      <c r="BU89" s="190" t="str">
        <f t="shared" si="402"/>
        <v/>
      </c>
      <c r="BV89" s="190" t="str">
        <f t="shared" si="402"/>
        <v/>
      </c>
      <c r="BW89" s="190" t="str">
        <f t="shared" si="402"/>
        <v/>
      </c>
      <c r="BX89" s="190" t="str">
        <f t="shared" si="402"/>
        <v/>
      </c>
      <c r="BY89" s="190" t="str">
        <f t="shared" si="402"/>
        <v/>
      </c>
      <c r="BZ89" s="190" t="str">
        <f t="shared" si="402"/>
        <v/>
      </c>
      <c r="CA89" s="190" t="str">
        <f t="shared" si="402"/>
        <v/>
      </c>
      <c r="CB89" s="190" t="str">
        <f t="shared" si="402"/>
        <v/>
      </c>
      <c r="CC89" s="190" t="str">
        <f t="shared" si="402"/>
        <v/>
      </c>
      <c r="CD89" s="190" t="str">
        <f t="shared" si="402"/>
        <v/>
      </c>
      <c r="CE89" s="190" t="str">
        <f t="shared" si="402"/>
        <v/>
      </c>
      <c r="CF89" s="190" t="str">
        <f t="shared" si="402"/>
        <v/>
      </c>
      <c r="CG89" s="190" t="str">
        <f t="shared" si="402"/>
        <v/>
      </c>
      <c r="CH89" s="190" t="str">
        <f t="shared" si="402"/>
        <v/>
      </c>
      <c r="CI89" s="190" t="str">
        <f t="shared" si="402"/>
        <v/>
      </c>
      <c r="CJ89" s="190" t="str">
        <f t="shared" si="402"/>
        <v/>
      </c>
      <c r="CK89" s="190" t="str">
        <f t="shared" si="402"/>
        <v/>
      </c>
      <c r="CL89" s="190" t="str">
        <f t="shared" si="402"/>
        <v/>
      </c>
      <c r="CM89" s="190" t="str">
        <f t="shared" si="402"/>
        <v/>
      </c>
      <c r="CN89" s="190" t="str">
        <f t="shared" si="402"/>
        <v/>
      </c>
      <c r="CO89" s="190" t="str">
        <f t="shared" si="402"/>
        <v/>
      </c>
      <c r="CP89" s="190" t="str">
        <f t="shared" si="402"/>
        <v/>
      </c>
      <c r="CQ89" s="190" t="str">
        <f t="shared" si="402"/>
        <v/>
      </c>
      <c r="CR89" s="190" t="str">
        <f t="shared" si="402"/>
        <v/>
      </c>
      <c r="CS89" s="190" t="str">
        <f t="shared" si="402"/>
        <v/>
      </c>
      <c r="CT89" s="190" t="str">
        <f t="shared" si="402"/>
        <v/>
      </c>
      <c r="CU89" s="190" t="str">
        <f t="shared" si="402"/>
        <v/>
      </c>
      <c r="CV89" s="190" t="str">
        <f t="shared" si="402"/>
        <v/>
      </c>
      <c r="CW89" s="190" t="str">
        <f t="shared" si="402"/>
        <v/>
      </c>
      <c r="CX89" s="190" t="str">
        <f t="shared" si="402"/>
        <v/>
      </c>
      <c r="CY89" s="190" t="str">
        <f t="shared" si="402"/>
        <v/>
      </c>
      <c r="CZ89" s="190" t="str">
        <f t="shared" ref="CZ89:EH89" si="403">IF(ISNONTEXT($AL89),CY89+$AL89,"")</f>
        <v/>
      </c>
      <c r="DA89" s="190" t="str">
        <f t="shared" si="403"/>
        <v/>
      </c>
      <c r="DB89" s="190" t="str">
        <f t="shared" si="403"/>
        <v/>
      </c>
      <c r="DC89" s="190" t="str">
        <f t="shared" si="403"/>
        <v/>
      </c>
      <c r="DD89" s="190" t="str">
        <f t="shared" si="403"/>
        <v/>
      </c>
      <c r="DE89" s="190" t="str">
        <f t="shared" si="403"/>
        <v/>
      </c>
      <c r="DF89" s="190" t="str">
        <f t="shared" si="403"/>
        <v/>
      </c>
      <c r="DG89" s="190" t="str">
        <f t="shared" si="403"/>
        <v/>
      </c>
      <c r="DH89" s="190" t="str">
        <f t="shared" si="403"/>
        <v/>
      </c>
      <c r="DI89" s="190" t="str">
        <f t="shared" si="403"/>
        <v/>
      </c>
      <c r="DJ89" s="190" t="str">
        <f t="shared" si="403"/>
        <v/>
      </c>
      <c r="DK89" s="190" t="str">
        <f t="shared" si="403"/>
        <v/>
      </c>
      <c r="DL89" s="190" t="str">
        <f t="shared" si="403"/>
        <v/>
      </c>
      <c r="DM89" s="190" t="str">
        <f t="shared" si="403"/>
        <v/>
      </c>
      <c r="DN89" s="190" t="str">
        <f t="shared" si="403"/>
        <v/>
      </c>
      <c r="DO89" s="190" t="str">
        <f t="shared" si="403"/>
        <v/>
      </c>
      <c r="DP89" s="190" t="str">
        <f t="shared" si="403"/>
        <v/>
      </c>
      <c r="DQ89" s="190" t="str">
        <f t="shared" si="403"/>
        <v/>
      </c>
      <c r="DR89" s="190" t="str">
        <f t="shared" si="403"/>
        <v/>
      </c>
      <c r="DS89" s="190" t="str">
        <f t="shared" si="403"/>
        <v/>
      </c>
      <c r="DT89" s="190" t="str">
        <f t="shared" si="403"/>
        <v/>
      </c>
      <c r="DU89" s="190" t="str">
        <f t="shared" si="403"/>
        <v/>
      </c>
      <c r="DV89" s="190" t="str">
        <f t="shared" si="403"/>
        <v/>
      </c>
      <c r="DW89" s="190" t="str">
        <f t="shared" si="403"/>
        <v/>
      </c>
      <c r="DX89" s="190" t="str">
        <f t="shared" si="403"/>
        <v/>
      </c>
      <c r="DY89" s="190" t="str">
        <f t="shared" si="403"/>
        <v/>
      </c>
      <c r="DZ89" s="190" t="str">
        <f t="shared" si="403"/>
        <v/>
      </c>
      <c r="EA89" s="190" t="str">
        <f t="shared" si="403"/>
        <v/>
      </c>
      <c r="EB89" s="190" t="str">
        <f t="shared" si="403"/>
        <v/>
      </c>
      <c r="EC89" s="190" t="str">
        <f t="shared" si="403"/>
        <v/>
      </c>
      <c r="ED89" s="190" t="str">
        <f t="shared" si="403"/>
        <v/>
      </c>
      <c r="EE89" s="190" t="str">
        <f t="shared" si="403"/>
        <v/>
      </c>
      <c r="EF89" s="190" t="str">
        <f t="shared" si="403"/>
        <v/>
      </c>
      <c r="EG89" s="190" t="str">
        <f t="shared" si="403"/>
        <v/>
      </c>
      <c r="EH89" s="190" t="str">
        <f t="shared" si="403"/>
        <v/>
      </c>
      <c r="EI89" s="206" t="str">
        <f t="shared" si="262"/>
        <v/>
      </c>
      <c r="EJ89" s="207" t="e">
        <f t="shared" si="263"/>
        <v>#N/A</v>
      </c>
      <c r="EK89" s="207" t="e">
        <f t="shared" si="264"/>
        <v>#N/A</v>
      </c>
      <c r="EL89" s="207" t="e">
        <f t="shared" si="265"/>
        <v>#N/A</v>
      </c>
      <c r="EM89" s="207" t="e">
        <f t="shared" si="266"/>
        <v>#N/A</v>
      </c>
      <c r="EN89" s="207" t="e">
        <f t="shared" si="267"/>
        <v>#N/A</v>
      </c>
      <c r="EO89" s="207" t="e">
        <f t="shared" si="268"/>
        <v>#N/A</v>
      </c>
      <c r="EP89" s="207" t="e">
        <f t="shared" si="269"/>
        <v>#N/A</v>
      </c>
      <c r="EQ89" s="207" t="e">
        <f t="shared" si="270"/>
        <v>#N/A</v>
      </c>
      <c r="ER89" s="207" t="e">
        <f t="shared" si="271"/>
        <v>#N/A</v>
      </c>
      <c r="ES89" s="207" t="e">
        <f t="shared" si="272"/>
        <v>#N/A</v>
      </c>
      <c r="ET89" s="207" t="e">
        <f t="shared" si="273"/>
        <v>#N/A</v>
      </c>
      <c r="EU89" s="207" t="e">
        <f t="shared" si="274"/>
        <v>#N/A</v>
      </c>
      <c r="EV89" s="207" t="e">
        <f t="shared" si="275"/>
        <v>#N/A</v>
      </c>
      <c r="EW89" s="207" t="e">
        <f t="shared" si="276"/>
        <v>#N/A</v>
      </c>
      <c r="EX89" s="207" t="e">
        <f t="shared" si="277"/>
        <v>#N/A</v>
      </c>
      <c r="EY89" s="207" t="e">
        <f t="shared" si="278"/>
        <v>#N/A</v>
      </c>
      <c r="EZ89" s="207" t="e">
        <f t="shared" si="279"/>
        <v>#N/A</v>
      </c>
      <c r="FA89" s="207" t="e">
        <f t="shared" si="280"/>
        <v>#N/A</v>
      </c>
      <c r="FB89" s="207" t="e">
        <f t="shared" si="281"/>
        <v>#N/A</v>
      </c>
      <c r="FC89" s="207" t="e">
        <f t="shared" si="282"/>
        <v>#N/A</v>
      </c>
      <c r="FD89" s="207" t="e">
        <f t="shared" si="283"/>
        <v>#N/A</v>
      </c>
      <c r="FE89" s="207" t="e">
        <f t="shared" si="284"/>
        <v>#N/A</v>
      </c>
      <c r="FF89" s="207" t="e">
        <f t="shared" si="285"/>
        <v>#N/A</v>
      </c>
      <c r="FG89" s="207" t="e">
        <f t="shared" si="286"/>
        <v>#N/A</v>
      </c>
      <c r="FH89" s="207" t="e">
        <f t="shared" si="287"/>
        <v>#N/A</v>
      </c>
      <c r="FI89" s="207" t="e">
        <f t="shared" si="288"/>
        <v>#N/A</v>
      </c>
      <c r="FJ89" s="207" t="e">
        <f t="shared" si="289"/>
        <v>#N/A</v>
      </c>
      <c r="FK89" s="207" t="e">
        <f t="shared" si="290"/>
        <v>#N/A</v>
      </c>
      <c r="FL89" s="207" t="e">
        <f t="shared" si="291"/>
        <v>#N/A</v>
      </c>
      <c r="FM89" s="207" t="e">
        <f t="shared" si="292"/>
        <v>#N/A</v>
      </c>
      <c r="FN89" s="207" t="e">
        <f t="shared" si="293"/>
        <v>#N/A</v>
      </c>
      <c r="FO89" s="207" t="e">
        <f t="shared" si="294"/>
        <v>#N/A</v>
      </c>
      <c r="FP89" s="207" t="e">
        <f t="shared" si="295"/>
        <v>#N/A</v>
      </c>
      <c r="FQ89" s="207" t="e">
        <f t="shared" si="296"/>
        <v>#N/A</v>
      </c>
      <c r="FR89" s="207" t="e">
        <f t="shared" si="297"/>
        <v>#N/A</v>
      </c>
      <c r="FS89" s="207" t="e">
        <f t="shared" si="298"/>
        <v>#N/A</v>
      </c>
      <c r="FT89" s="207" t="e">
        <f t="shared" si="299"/>
        <v>#N/A</v>
      </c>
      <c r="FU89" s="207" t="e">
        <f t="shared" si="300"/>
        <v>#N/A</v>
      </c>
      <c r="FV89" s="207" t="e">
        <f t="shared" si="301"/>
        <v>#N/A</v>
      </c>
      <c r="FW89" s="207" t="e">
        <f t="shared" si="302"/>
        <v>#N/A</v>
      </c>
      <c r="FX89" s="207" t="e">
        <f t="shared" si="303"/>
        <v>#N/A</v>
      </c>
      <c r="FY89" s="207" t="e">
        <f t="shared" si="304"/>
        <v>#N/A</v>
      </c>
      <c r="FZ89" s="207" t="e">
        <f t="shared" si="305"/>
        <v>#N/A</v>
      </c>
      <c r="GA89" s="207" t="e">
        <f t="shared" si="306"/>
        <v>#N/A</v>
      </c>
      <c r="GB89" s="207" t="e">
        <f t="shared" si="307"/>
        <v>#N/A</v>
      </c>
      <c r="GC89" s="207" t="e">
        <f t="shared" si="308"/>
        <v>#N/A</v>
      </c>
      <c r="GD89" s="207" t="e">
        <f t="shared" si="309"/>
        <v>#N/A</v>
      </c>
      <c r="GE89" s="207" t="e">
        <f t="shared" si="310"/>
        <v>#N/A</v>
      </c>
      <c r="GF89" s="207" t="e">
        <f t="shared" si="311"/>
        <v>#N/A</v>
      </c>
      <c r="GG89" s="207" t="e">
        <f t="shared" si="312"/>
        <v>#N/A</v>
      </c>
      <c r="GH89" s="207" t="e">
        <f t="shared" si="313"/>
        <v>#N/A</v>
      </c>
      <c r="GI89" s="207" t="e">
        <f t="shared" si="314"/>
        <v>#N/A</v>
      </c>
      <c r="GJ89" s="207" t="e">
        <f t="shared" si="315"/>
        <v>#N/A</v>
      </c>
      <c r="GK89" s="207" t="e">
        <f t="shared" si="316"/>
        <v>#N/A</v>
      </c>
      <c r="GL89" s="207" t="e">
        <f t="shared" si="317"/>
        <v>#N/A</v>
      </c>
      <c r="GM89" s="207" t="e">
        <f t="shared" si="318"/>
        <v>#N/A</v>
      </c>
      <c r="GN89" s="207" t="e">
        <f t="shared" si="319"/>
        <v>#N/A</v>
      </c>
      <c r="GO89" s="207" t="e">
        <f t="shared" si="320"/>
        <v>#N/A</v>
      </c>
      <c r="GP89" s="207" t="e">
        <f t="shared" si="321"/>
        <v>#N/A</v>
      </c>
      <c r="GQ89" s="207" t="e">
        <f t="shared" si="322"/>
        <v>#N/A</v>
      </c>
      <c r="GR89" s="207" t="e">
        <f t="shared" si="323"/>
        <v>#N/A</v>
      </c>
      <c r="GS89" s="207" t="e">
        <f t="shared" si="324"/>
        <v>#N/A</v>
      </c>
      <c r="GT89" s="207" t="e">
        <f t="shared" si="325"/>
        <v>#N/A</v>
      </c>
      <c r="GU89" s="207" t="e">
        <f t="shared" si="326"/>
        <v>#N/A</v>
      </c>
      <c r="GV89" s="207" t="e">
        <f t="shared" si="327"/>
        <v>#N/A</v>
      </c>
      <c r="GW89" s="207" t="e">
        <f t="shared" si="328"/>
        <v>#N/A</v>
      </c>
      <c r="GX89" s="207" t="e">
        <f t="shared" si="329"/>
        <v>#N/A</v>
      </c>
      <c r="GY89" s="207" t="e">
        <f t="shared" si="330"/>
        <v>#N/A</v>
      </c>
      <c r="GZ89" s="207" t="e">
        <f t="shared" si="331"/>
        <v>#N/A</v>
      </c>
      <c r="HA89" s="207" t="e">
        <f t="shared" si="332"/>
        <v>#N/A</v>
      </c>
      <c r="HB89" s="207" t="e">
        <f t="shared" si="333"/>
        <v>#N/A</v>
      </c>
      <c r="HC89" s="207" t="e">
        <f t="shared" si="334"/>
        <v>#N/A</v>
      </c>
      <c r="HD89" s="207" t="e">
        <f t="shared" si="335"/>
        <v>#N/A</v>
      </c>
      <c r="HE89" s="207" t="e">
        <f t="shared" si="336"/>
        <v>#N/A</v>
      </c>
      <c r="HF89" s="207" t="e">
        <f t="shared" si="337"/>
        <v>#N/A</v>
      </c>
      <c r="HG89" s="207" t="e">
        <f t="shared" si="338"/>
        <v>#N/A</v>
      </c>
      <c r="HH89" s="207" t="e">
        <f t="shared" si="339"/>
        <v>#N/A</v>
      </c>
      <c r="HI89" s="207" t="e">
        <f t="shared" si="340"/>
        <v>#N/A</v>
      </c>
      <c r="HJ89" s="207" t="e">
        <f t="shared" si="341"/>
        <v>#N/A</v>
      </c>
      <c r="HK89" s="207" t="e">
        <f t="shared" si="342"/>
        <v>#N/A</v>
      </c>
      <c r="HL89" s="207" t="e">
        <f t="shared" si="343"/>
        <v>#N/A</v>
      </c>
      <c r="HM89" s="207" t="e">
        <f t="shared" si="344"/>
        <v>#N/A</v>
      </c>
      <c r="HN89" s="207" t="e">
        <f t="shared" si="345"/>
        <v>#N/A</v>
      </c>
      <c r="HO89" s="207" t="e">
        <f t="shared" si="346"/>
        <v>#N/A</v>
      </c>
      <c r="HP89" s="207" t="e">
        <f t="shared" si="347"/>
        <v>#N/A</v>
      </c>
      <c r="HQ89" s="207" t="e">
        <f t="shared" si="348"/>
        <v>#N/A</v>
      </c>
      <c r="HR89" s="207" t="e">
        <f t="shared" si="349"/>
        <v>#N/A</v>
      </c>
      <c r="HS89" s="207" t="e">
        <f t="shared" si="350"/>
        <v>#N/A</v>
      </c>
      <c r="HT89" s="207" t="e">
        <f t="shared" si="351"/>
        <v>#N/A</v>
      </c>
      <c r="HU89" s="207" t="e">
        <f t="shared" si="352"/>
        <v>#N/A</v>
      </c>
      <c r="HV89" s="207" t="e">
        <f t="shared" si="353"/>
        <v>#N/A</v>
      </c>
      <c r="HW89" s="207" t="e">
        <f t="shared" si="354"/>
        <v>#N/A</v>
      </c>
      <c r="HX89" s="207" t="e">
        <f t="shared" si="355"/>
        <v>#N/A</v>
      </c>
      <c r="HY89" s="207" t="e">
        <f t="shared" si="356"/>
        <v>#N/A</v>
      </c>
      <c r="HZ89" s="207" t="e">
        <f t="shared" si="357"/>
        <v>#N/A</v>
      </c>
      <c r="IA89" s="207" t="e">
        <f t="shared" si="358"/>
        <v>#N/A</v>
      </c>
      <c r="IB89" s="207" t="e">
        <f t="shared" si="359"/>
        <v>#N/A</v>
      </c>
      <c r="IC89" s="207" t="e">
        <f t="shared" si="360"/>
        <v>#N/A</v>
      </c>
      <c r="ID89" s="207" t="e">
        <f t="shared" si="361"/>
        <v>#N/A</v>
      </c>
      <c r="IE89" s="207" t="e">
        <f t="shared" si="362"/>
        <v>#N/A</v>
      </c>
      <c r="IF89" s="207" t="e">
        <f t="shared" si="363"/>
        <v>#N/A</v>
      </c>
    </row>
    <row r="90" spans="1:240" hidden="1" x14ac:dyDescent="0.25">
      <c r="A90" s="22">
        <v>87</v>
      </c>
      <c r="B90" s="144"/>
      <c r="C90" s="135"/>
      <c r="D90" s="110" t="str">
        <f t="shared" si="253"/>
        <v/>
      </c>
      <c r="E90" s="124"/>
      <c r="F90" s="110" t="str">
        <f t="shared" si="254"/>
        <v/>
      </c>
      <c r="G90" s="135"/>
      <c r="H90" s="145"/>
      <c r="I90" s="119" t="str">
        <f t="shared" si="255"/>
        <v/>
      </c>
      <c r="J90" s="23" t="str">
        <f t="shared" si="256"/>
        <v/>
      </c>
      <c r="K90" s="24" t="str">
        <f t="shared" si="257"/>
        <v/>
      </c>
      <c r="L90" s="25" t="str">
        <f>IF(J90="","",IF(OR($J90&lt;Skew!$B$1,$J90=Skew!$B$1),IF($J90&gt;Skew!$C$1,Skew!$A$1,IF($J90&gt;Skew!$C$2,Skew!$A$2,IF($J90&gt;Skew!$C$3,Skew!$A$3,IF($J90&gt;Skew!$C$4,Skew!$A$4,IF($J90&gt;Skew!$C$5,Skew!$A$5,IF($J90&gt;Skew!$C$6,Skew!$A$6,IF($J90&gt;Skew!$C$7,Skew!$A$7,IF($J90&gt;Skew!$C$8,Skew!$A$8,IF($J90&gt;Skew!$C$9,Skew!$A$9,IF($J90&gt;Skew!$C$10,Skew!$A$10,IF($J90&gt;Skew!$C$11,Skew!$A$11,IF($J90&gt;Skew!$C$12,Skew!$A$12,IF($J90&gt;Skew!$C$13,Skew!$A$13,IF($J90&gt;Skew!$C$14,Skew!$A$14,Skew!$A$15)
)))))))))))))))</f>
        <v/>
      </c>
      <c r="M90" s="24" t="str">
        <f>IF(J90="","",MATCH(L90,Skew!$A$1:$A$15,0))</f>
        <v/>
      </c>
      <c r="N90" s="24" t="str">
        <f t="shared" si="245"/>
        <v/>
      </c>
      <c r="O90" s="26"/>
      <c r="P90" s="24" t="str">
        <f>IF(OR(J90="",O90=""),"",MATCH(O90,Confidence!$A$1:$A$10,0))</f>
        <v/>
      </c>
      <c r="Q90" s="27" t="str">
        <f t="shared" si="246"/>
        <v/>
      </c>
      <c r="R90" s="27" t="str">
        <f t="shared" si="247"/>
        <v/>
      </c>
      <c r="S90" s="24"/>
      <c r="T90" s="111" t="str">
        <f t="shared" si="248"/>
        <v/>
      </c>
      <c r="U90" s="111" t="str">
        <f t="shared" si="249"/>
        <v/>
      </c>
      <c r="V90" s="39" t="str">
        <f t="shared" si="250"/>
        <v/>
      </c>
      <c r="W90" s="124"/>
      <c r="X90" s="218" t="str">
        <f>IF(AND(D90&gt;0,E90&gt;0,F90&gt;0,Q90&gt;0,R90&gt;0,W90&gt;0,NOT(O90="")),ABS(VLOOKUP($W$1,VLookups!$A$28:$B$29,2,FALSE)-_xlfn.BETA.DIST(W90,IF(K90="L",R90,Q90),IF(K90="L",Q90,R90),TRUE,D90,F90)),"")</f>
        <v/>
      </c>
      <c r="Y90" s="121" t="str">
        <f>IF(OR($Q90="",$R90=""),"",_xlfn.BETA.INV(ABS(VLOOKUP($W$1,VLookups!$A$28:$B$29,2,FALSE)-Y$3),IF($K90="L",$R90,$Q90),IF($K90="L",$Q90,$R90),$D90,$F90))</f>
        <v/>
      </c>
      <c r="Z90" s="122" t="str">
        <f>IF(OR($Q90="",$R90=""),"",_xlfn.BETA.INV(ABS(VLOOKUP($W$1,VLookups!$A$28:$B$29,2,FALSE)-Z$3),IF($K90="L",$R90,$Q90),IF($K90="L",$Q90,$R90),$D90,$F90))</f>
        <v/>
      </c>
      <c r="AA90" s="121" t="str">
        <f>IF(OR($Q90="",$R90=""),"",_xlfn.BETA.INV(ABS(VLOOKUP($W$1,VLookups!$A$28:$B$29,2,FALSE)-AA$3),IF($K90="L",$R90,$Q90),IF($K90="L",$Q90,$R90),$D90,$F90))</f>
        <v/>
      </c>
      <c r="AB90" s="122" t="str">
        <f>IF(OR($Q90="",$R90=""),"",_xlfn.BETA.INV(ABS(VLOOKUP($W$1,VLookups!$A$28:$B$29,2,FALSE)-AB$3),IF($K90="L",$R90,$Q90),IF($K90="L",$Q90,$R90),$D90,$F90))</f>
        <v/>
      </c>
      <c r="AC90" s="121" t="str">
        <f>IF(OR($Q90="",$R90=""),"",_xlfn.BETA.INV(ABS(VLOOKUP($W$1,VLookups!$A$28:$B$29,2,FALSE)-AC$3),IF($K90="L",$R90,$Q90),IF($K90="L",$Q90,$R90),$D90,$F90))</f>
        <v/>
      </c>
      <c r="AD90" s="122" t="str">
        <f>IF(OR($Q90="",$R90=""),"",_xlfn.BETA.INV(ABS(VLOOKUP($W$1,VLookups!$A$28:$B$29,2,FALSE)-AD$3),IF($K90="L",$R90,$Q90),IF($K90="L",$Q90,$R90),$D90,$F90))</f>
        <v/>
      </c>
      <c r="AE90" s="121" t="str">
        <f>IF(OR($Q90="",$R90=""),"",_xlfn.BETA.INV(ABS(VLOOKUP($W$1,VLookups!$A$28:$B$29,2,FALSE)-AE$3),IF($K90="L",$R90,$Q90),IF($K90="L",$Q90,$R90),$D90,$F90))</f>
        <v/>
      </c>
      <c r="AF90" s="122" t="str">
        <f>IF(OR($Q90="",$R90=""),"",_xlfn.BETA.INV(ABS(VLOOKUP($W$1,VLookups!$A$28:$B$29,2,FALSE)-AF$3),IF($K90="L",$R90,$Q90),IF($K90="L",$Q90,$R90),$D90,$F90))</f>
        <v/>
      </c>
      <c r="AG90" s="121" t="str">
        <f>IF(OR($Q90="",$R90=""),"",_xlfn.BETA.INV(ABS(VLOOKUP($W$1,VLookups!$A$28:$B$29,2,FALSE)-AG$3),IF($K90="L",$R90,$Q90),IF($K90="L",$Q90,$R90),$D90,$F90))</f>
        <v/>
      </c>
      <c r="AH90" s="122" t="str">
        <f>IF(OR($Q90="",$R90=""),"",_xlfn.BETA.INV(ABS(VLOOKUP($W$1,VLookups!$A$28:$B$29,2,FALSE)-AH$3),IF($K90="L",$R90,$Q90),IF($K90="L",$Q90,$R90),$D90,$F90))</f>
        <v/>
      </c>
      <c r="AI90" s="121" t="str">
        <f>IF(OR($Q90="",$R90=""),"",_xlfn.BETA.INV(ABS(VLOOKUP($W$1,VLookups!$A$28:$B$29,2,FALSE)-AI$3),IF($K90="L",$R90,$Q90),IF($K90="L",$Q90,$R90),$D90,$F90))</f>
        <v/>
      </c>
      <c r="AJ90" s="122" t="str">
        <f>IF(OR($Q90="",$R90=""),"",_xlfn.BETA.INV(ABS(VLOOKUP($W$1,VLookups!$A$28:$B$29,2,FALSE)-AJ$3),IF($K90="L",$R90,$Q90),IF($K90="L",$Q90,$R90),$D90,$F90))</f>
        <v/>
      </c>
      <c r="AK90" s="17"/>
      <c r="AL90" s="208" t="str">
        <f t="shared" si="258"/>
        <v/>
      </c>
      <c r="AM90" s="206" t="str">
        <f t="shared" si="259"/>
        <v/>
      </c>
      <c r="AN90" s="190" t="str">
        <f t="shared" ref="AN90:CY90" si="404">IF(ISNONTEXT($AL90),AM90+$AL90,"")</f>
        <v/>
      </c>
      <c r="AO90" s="190" t="str">
        <f t="shared" si="404"/>
        <v/>
      </c>
      <c r="AP90" s="190" t="str">
        <f t="shared" si="404"/>
        <v/>
      </c>
      <c r="AQ90" s="190" t="str">
        <f t="shared" si="404"/>
        <v/>
      </c>
      <c r="AR90" s="190" t="str">
        <f t="shared" si="404"/>
        <v/>
      </c>
      <c r="AS90" s="190" t="str">
        <f t="shared" si="404"/>
        <v/>
      </c>
      <c r="AT90" s="190" t="str">
        <f t="shared" si="404"/>
        <v/>
      </c>
      <c r="AU90" s="190" t="str">
        <f t="shared" si="404"/>
        <v/>
      </c>
      <c r="AV90" s="190" t="str">
        <f t="shared" si="404"/>
        <v/>
      </c>
      <c r="AW90" s="190" t="str">
        <f t="shared" si="404"/>
        <v/>
      </c>
      <c r="AX90" s="190" t="str">
        <f t="shared" si="404"/>
        <v/>
      </c>
      <c r="AY90" s="190" t="str">
        <f t="shared" si="404"/>
        <v/>
      </c>
      <c r="AZ90" s="190" t="str">
        <f t="shared" si="404"/>
        <v/>
      </c>
      <c r="BA90" s="190" t="str">
        <f t="shared" si="404"/>
        <v/>
      </c>
      <c r="BB90" s="190" t="str">
        <f t="shared" si="404"/>
        <v/>
      </c>
      <c r="BC90" s="190" t="str">
        <f t="shared" si="404"/>
        <v/>
      </c>
      <c r="BD90" s="190" t="str">
        <f t="shared" si="404"/>
        <v/>
      </c>
      <c r="BE90" s="190" t="str">
        <f t="shared" si="404"/>
        <v/>
      </c>
      <c r="BF90" s="190" t="str">
        <f t="shared" si="404"/>
        <v/>
      </c>
      <c r="BG90" s="190" t="str">
        <f t="shared" si="404"/>
        <v/>
      </c>
      <c r="BH90" s="190" t="str">
        <f t="shared" si="404"/>
        <v/>
      </c>
      <c r="BI90" s="190" t="str">
        <f t="shared" si="404"/>
        <v/>
      </c>
      <c r="BJ90" s="190" t="str">
        <f t="shared" si="404"/>
        <v/>
      </c>
      <c r="BK90" s="190" t="str">
        <f t="shared" si="404"/>
        <v/>
      </c>
      <c r="BL90" s="190" t="str">
        <f t="shared" si="404"/>
        <v/>
      </c>
      <c r="BM90" s="190" t="str">
        <f t="shared" si="404"/>
        <v/>
      </c>
      <c r="BN90" s="190" t="str">
        <f t="shared" si="404"/>
        <v/>
      </c>
      <c r="BO90" s="190" t="str">
        <f t="shared" si="404"/>
        <v/>
      </c>
      <c r="BP90" s="190" t="str">
        <f t="shared" si="404"/>
        <v/>
      </c>
      <c r="BQ90" s="190" t="str">
        <f t="shared" si="404"/>
        <v/>
      </c>
      <c r="BR90" s="190" t="str">
        <f t="shared" si="404"/>
        <v/>
      </c>
      <c r="BS90" s="190" t="str">
        <f t="shared" si="404"/>
        <v/>
      </c>
      <c r="BT90" s="190" t="str">
        <f t="shared" si="404"/>
        <v/>
      </c>
      <c r="BU90" s="190" t="str">
        <f t="shared" si="404"/>
        <v/>
      </c>
      <c r="BV90" s="190" t="str">
        <f t="shared" si="404"/>
        <v/>
      </c>
      <c r="BW90" s="190" t="str">
        <f t="shared" si="404"/>
        <v/>
      </c>
      <c r="BX90" s="190" t="str">
        <f t="shared" si="404"/>
        <v/>
      </c>
      <c r="BY90" s="190" t="str">
        <f t="shared" si="404"/>
        <v/>
      </c>
      <c r="BZ90" s="190" t="str">
        <f t="shared" si="404"/>
        <v/>
      </c>
      <c r="CA90" s="190" t="str">
        <f t="shared" si="404"/>
        <v/>
      </c>
      <c r="CB90" s="190" t="str">
        <f t="shared" si="404"/>
        <v/>
      </c>
      <c r="CC90" s="190" t="str">
        <f t="shared" si="404"/>
        <v/>
      </c>
      <c r="CD90" s="190" t="str">
        <f t="shared" si="404"/>
        <v/>
      </c>
      <c r="CE90" s="190" t="str">
        <f t="shared" si="404"/>
        <v/>
      </c>
      <c r="CF90" s="190" t="str">
        <f t="shared" si="404"/>
        <v/>
      </c>
      <c r="CG90" s="190" t="str">
        <f t="shared" si="404"/>
        <v/>
      </c>
      <c r="CH90" s="190" t="str">
        <f t="shared" si="404"/>
        <v/>
      </c>
      <c r="CI90" s="190" t="str">
        <f t="shared" si="404"/>
        <v/>
      </c>
      <c r="CJ90" s="190" t="str">
        <f t="shared" si="404"/>
        <v/>
      </c>
      <c r="CK90" s="190" t="str">
        <f t="shared" si="404"/>
        <v/>
      </c>
      <c r="CL90" s="190" t="str">
        <f t="shared" si="404"/>
        <v/>
      </c>
      <c r="CM90" s="190" t="str">
        <f t="shared" si="404"/>
        <v/>
      </c>
      <c r="CN90" s="190" t="str">
        <f t="shared" si="404"/>
        <v/>
      </c>
      <c r="CO90" s="190" t="str">
        <f t="shared" si="404"/>
        <v/>
      </c>
      <c r="CP90" s="190" t="str">
        <f t="shared" si="404"/>
        <v/>
      </c>
      <c r="CQ90" s="190" t="str">
        <f t="shared" si="404"/>
        <v/>
      </c>
      <c r="CR90" s="190" t="str">
        <f t="shared" si="404"/>
        <v/>
      </c>
      <c r="CS90" s="190" t="str">
        <f t="shared" si="404"/>
        <v/>
      </c>
      <c r="CT90" s="190" t="str">
        <f t="shared" si="404"/>
        <v/>
      </c>
      <c r="CU90" s="190" t="str">
        <f t="shared" si="404"/>
        <v/>
      </c>
      <c r="CV90" s="190" t="str">
        <f t="shared" si="404"/>
        <v/>
      </c>
      <c r="CW90" s="190" t="str">
        <f t="shared" si="404"/>
        <v/>
      </c>
      <c r="CX90" s="190" t="str">
        <f t="shared" si="404"/>
        <v/>
      </c>
      <c r="CY90" s="190" t="str">
        <f t="shared" si="404"/>
        <v/>
      </c>
      <c r="CZ90" s="190" t="str">
        <f t="shared" ref="CZ90:EH90" si="405">IF(ISNONTEXT($AL90),CY90+$AL90,"")</f>
        <v/>
      </c>
      <c r="DA90" s="190" t="str">
        <f t="shared" si="405"/>
        <v/>
      </c>
      <c r="DB90" s="190" t="str">
        <f t="shared" si="405"/>
        <v/>
      </c>
      <c r="DC90" s="190" t="str">
        <f t="shared" si="405"/>
        <v/>
      </c>
      <c r="DD90" s="190" t="str">
        <f t="shared" si="405"/>
        <v/>
      </c>
      <c r="DE90" s="190" t="str">
        <f t="shared" si="405"/>
        <v/>
      </c>
      <c r="DF90" s="190" t="str">
        <f t="shared" si="405"/>
        <v/>
      </c>
      <c r="DG90" s="190" t="str">
        <f t="shared" si="405"/>
        <v/>
      </c>
      <c r="DH90" s="190" t="str">
        <f t="shared" si="405"/>
        <v/>
      </c>
      <c r="DI90" s="190" t="str">
        <f t="shared" si="405"/>
        <v/>
      </c>
      <c r="DJ90" s="190" t="str">
        <f t="shared" si="405"/>
        <v/>
      </c>
      <c r="DK90" s="190" t="str">
        <f t="shared" si="405"/>
        <v/>
      </c>
      <c r="DL90" s="190" t="str">
        <f t="shared" si="405"/>
        <v/>
      </c>
      <c r="DM90" s="190" t="str">
        <f t="shared" si="405"/>
        <v/>
      </c>
      <c r="DN90" s="190" t="str">
        <f t="shared" si="405"/>
        <v/>
      </c>
      <c r="DO90" s="190" t="str">
        <f t="shared" si="405"/>
        <v/>
      </c>
      <c r="DP90" s="190" t="str">
        <f t="shared" si="405"/>
        <v/>
      </c>
      <c r="DQ90" s="190" t="str">
        <f t="shared" si="405"/>
        <v/>
      </c>
      <c r="DR90" s="190" t="str">
        <f t="shared" si="405"/>
        <v/>
      </c>
      <c r="DS90" s="190" t="str">
        <f t="shared" si="405"/>
        <v/>
      </c>
      <c r="DT90" s="190" t="str">
        <f t="shared" si="405"/>
        <v/>
      </c>
      <c r="DU90" s="190" t="str">
        <f t="shared" si="405"/>
        <v/>
      </c>
      <c r="DV90" s="190" t="str">
        <f t="shared" si="405"/>
        <v/>
      </c>
      <c r="DW90" s="190" t="str">
        <f t="shared" si="405"/>
        <v/>
      </c>
      <c r="DX90" s="190" t="str">
        <f t="shared" si="405"/>
        <v/>
      </c>
      <c r="DY90" s="190" t="str">
        <f t="shared" si="405"/>
        <v/>
      </c>
      <c r="DZ90" s="190" t="str">
        <f t="shared" si="405"/>
        <v/>
      </c>
      <c r="EA90" s="190" t="str">
        <f t="shared" si="405"/>
        <v/>
      </c>
      <c r="EB90" s="190" t="str">
        <f t="shared" si="405"/>
        <v/>
      </c>
      <c r="EC90" s="190" t="str">
        <f t="shared" si="405"/>
        <v/>
      </c>
      <c r="ED90" s="190" t="str">
        <f t="shared" si="405"/>
        <v/>
      </c>
      <c r="EE90" s="190" t="str">
        <f t="shared" si="405"/>
        <v/>
      </c>
      <c r="EF90" s="190" t="str">
        <f t="shared" si="405"/>
        <v/>
      </c>
      <c r="EG90" s="190" t="str">
        <f t="shared" si="405"/>
        <v/>
      </c>
      <c r="EH90" s="190" t="str">
        <f t="shared" si="405"/>
        <v/>
      </c>
      <c r="EI90" s="206" t="str">
        <f t="shared" si="262"/>
        <v/>
      </c>
      <c r="EJ90" s="207" t="e">
        <f t="shared" si="263"/>
        <v>#N/A</v>
      </c>
      <c r="EK90" s="207" t="e">
        <f t="shared" si="264"/>
        <v>#N/A</v>
      </c>
      <c r="EL90" s="207" t="e">
        <f t="shared" si="265"/>
        <v>#N/A</v>
      </c>
      <c r="EM90" s="207" t="e">
        <f t="shared" si="266"/>
        <v>#N/A</v>
      </c>
      <c r="EN90" s="207" t="e">
        <f t="shared" si="267"/>
        <v>#N/A</v>
      </c>
      <c r="EO90" s="207" t="e">
        <f t="shared" si="268"/>
        <v>#N/A</v>
      </c>
      <c r="EP90" s="207" t="e">
        <f t="shared" si="269"/>
        <v>#N/A</v>
      </c>
      <c r="EQ90" s="207" t="e">
        <f t="shared" si="270"/>
        <v>#N/A</v>
      </c>
      <c r="ER90" s="207" t="e">
        <f t="shared" si="271"/>
        <v>#N/A</v>
      </c>
      <c r="ES90" s="207" t="e">
        <f t="shared" si="272"/>
        <v>#N/A</v>
      </c>
      <c r="ET90" s="207" t="e">
        <f t="shared" si="273"/>
        <v>#N/A</v>
      </c>
      <c r="EU90" s="207" t="e">
        <f t="shared" si="274"/>
        <v>#N/A</v>
      </c>
      <c r="EV90" s="207" t="e">
        <f t="shared" si="275"/>
        <v>#N/A</v>
      </c>
      <c r="EW90" s="207" t="e">
        <f t="shared" si="276"/>
        <v>#N/A</v>
      </c>
      <c r="EX90" s="207" t="e">
        <f t="shared" si="277"/>
        <v>#N/A</v>
      </c>
      <c r="EY90" s="207" t="e">
        <f t="shared" si="278"/>
        <v>#N/A</v>
      </c>
      <c r="EZ90" s="207" t="e">
        <f t="shared" si="279"/>
        <v>#N/A</v>
      </c>
      <c r="FA90" s="207" t="e">
        <f t="shared" si="280"/>
        <v>#N/A</v>
      </c>
      <c r="FB90" s="207" t="e">
        <f t="shared" si="281"/>
        <v>#N/A</v>
      </c>
      <c r="FC90" s="207" t="e">
        <f t="shared" si="282"/>
        <v>#N/A</v>
      </c>
      <c r="FD90" s="207" t="e">
        <f t="shared" si="283"/>
        <v>#N/A</v>
      </c>
      <c r="FE90" s="207" t="e">
        <f t="shared" si="284"/>
        <v>#N/A</v>
      </c>
      <c r="FF90" s="207" t="e">
        <f t="shared" si="285"/>
        <v>#N/A</v>
      </c>
      <c r="FG90" s="207" t="e">
        <f t="shared" si="286"/>
        <v>#N/A</v>
      </c>
      <c r="FH90" s="207" t="e">
        <f t="shared" si="287"/>
        <v>#N/A</v>
      </c>
      <c r="FI90" s="207" t="e">
        <f t="shared" si="288"/>
        <v>#N/A</v>
      </c>
      <c r="FJ90" s="207" t="e">
        <f t="shared" si="289"/>
        <v>#N/A</v>
      </c>
      <c r="FK90" s="207" t="e">
        <f t="shared" si="290"/>
        <v>#N/A</v>
      </c>
      <c r="FL90" s="207" t="e">
        <f t="shared" si="291"/>
        <v>#N/A</v>
      </c>
      <c r="FM90" s="207" t="e">
        <f t="shared" si="292"/>
        <v>#N/A</v>
      </c>
      <c r="FN90" s="207" t="e">
        <f t="shared" si="293"/>
        <v>#N/A</v>
      </c>
      <c r="FO90" s="207" t="e">
        <f t="shared" si="294"/>
        <v>#N/A</v>
      </c>
      <c r="FP90" s="207" t="e">
        <f t="shared" si="295"/>
        <v>#N/A</v>
      </c>
      <c r="FQ90" s="207" t="e">
        <f t="shared" si="296"/>
        <v>#N/A</v>
      </c>
      <c r="FR90" s="207" t="e">
        <f t="shared" si="297"/>
        <v>#N/A</v>
      </c>
      <c r="FS90" s="207" t="e">
        <f t="shared" si="298"/>
        <v>#N/A</v>
      </c>
      <c r="FT90" s="207" t="e">
        <f t="shared" si="299"/>
        <v>#N/A</v>
      </c>
      <c r="FU90" s="207" t="e">
        <f t="shared" si="300"/>
        <v>#N/A</v>
      </c>
      <c r="FV90" s="207" t="e">
        <f t="shared" si="301"/>
        <v>#N/A</v>
      </c>
      <c r="FW90" s="207" t="e">
        <f t="shared" si="302"/>
        <v>#N/A</v>
      </c>
      <c r="FX90" s="207" t="e">
        <f t="shared" si="303"/>
        <v>#N/A</v>
      </c>
      <c r="FY90" s="207" t="e">
        <f t="shared" si="304"/>
        <v>#N/A</v>
      </c>
      <c r="FZ90" s="207" t="e">
        <f t="shared" si="305"/>
        <v>#N/A</v>
      </c>
      <c r="GA90" s="207" t="e">
        <f t="shared" si="306"/>
        <v>#N/A</v>
      </c>
      <c r="GB90" s="207" t="e">
        <f t="shared" si="307"/>
        <v>#N/A</v>
      </c>
      <c r="GC90" s="207" t="e">
        <f t="shared" si="308"/>
        <v>#N/A</v>
      </c>
      <c r="GD90" s="207" t="e">
        <f t="shared" si="309"/>
        <v>#N/A</v>
      </c>
      <c r="GE90" s="207" t="e">
        <f t="shared" si="310"/>
        <v>#N/A</v>
      </c>
      <c r="GF90" s="207" t="e">
        <f t="shared" si="311"/>
        <v>#N/A</v>
      </c>
      <c r="GG90" s="207" t="e">
        <f t="shared" si="312"/>
        <v>#N/A</v>
      </c>
      <c r="GH90" s="207" t="e">
        <f t="shared" si="313"/>
        <v>#N/A</v>
      </c>
      <c r="GI90" s="207" t="e">
        <f t="shared" si="314"/>
        <v>#N/A</v>
      </c>
      <c r="GJ90" s="207" t="e">
        <f t="shared" si="315"/>
        <v>#N/A</v>
      </c>
      <c r="GK90" s="207" t="e">
        <f t="shared" si="316"/>
        <v>#N/A</v>
      </c>
      <c r="GL90" s="207" t="e">
        <f t="shared" si="317"/>
        <v>#N/A</v>
      </c>
      <c r="GM90" s="207" t="e">
        <f t="shared" si="318"/>
        <v>#N/A</v>
      </c>
      <c r="GN90" s="207" t="e">
        <f t="shared" si="319"/>
        <v>#N/A</v>
      </c>
      <c r="GO90" s="207" t="e">
        <f t="shared" si="320"/>
        <v>#N/A</v>
      </c>
      <c r="GP90" s="207" t="e">
        <f t="shared" si="321"/>
        <v>#N/A</v>
      </c>
      <c r="GQ90" s="207" t="e">
        <f t="shared" si="322"/>
        <v>#N/A</v>
      </c>
      <c r="GR90" s="207" t="e">
        <f t="shared" si="323"/>
        <v>#N/A</v>
      </c>
      <c r="GS90" s="207" t="e">
        <f t="shared" si="324"/>
        <v>#N/A</v>
      </c>
      <c r="GT90" s="207" t="e">
        <f t="shared" si="325"/>
        <v>#N/A</v>
      </c>
      <c r="GU90" s="207" t="e">
        <f t="shared" si="326"/>
        <v>#N/A</v>
      </c>
      <c r="GV90" s="207" t="e">
        <f t="shared" si="327"/>
        <v>#N/A</v>
      </c>
      <c r="GW90" s="207" t="e">
        <f t="shared" si="328"/>
        <v>#N/A</v>
      </c>
      <c r="GX90" s="207" t="e">
        <f t="shared" si="329"/>
        <v>#N/A</v>
      </c>
      <c r="GY90" s="207" t="e">
        <f t="shared" si="330"/>
        <v>#N/A</v>
      </c>
      <c r="GZ90" s="207" t="e">
        <f t="shared" si="331"/>
        <v>#N/A</v>
      </c>
      <c r="HA90" s="207" t="e">
        <f t="shared" si="332"/>
        <v>#N/A</v>
      </c>
      <c r="HB90" s="207" t="e">
        <f t="shared" si="333"/>
        <v>#N/A</v>
      </c>
      <c r="HC90" s="207" t="e">
        <f t="shared" si="334"/>
        <v>#N/A</v>
      </c>
      <c r="HD90" s="207" t="e">
        <f t="shared" si="335"/>
        <v>#N/A</v>
      </c>
      <c r="HE90" s="207" t="e">
        <f t="shared" si="336"/>
        <v>#N/A</v>
      </c>
      <c r="HF90" s="207" t="e">
        <f t="shared" si="337"/>
        <v>#N/A</v>
      </c>
      <c r="HG90" s="207" t="e">
        <f t="shared" si="338"/>
        <v>#N/A</v>
      </c>
      <c r="HH90" s="207" t="e">
        <f t="shared" si="339"/>
        <v>#N/A</v>
      </c>
      <c r="HI90" s="207" t="e">
        <f t="shared" si="340"/>
        <v>#N/A</v>
      </c>
      <c r="HJ90" s="207" t="e">
        <f t="shared" si="341"/>
        <v>#N/A</v>
      </c>
      <c r="HK90" s="207" t="e">
        <f t="shared" si="342"/>
        <v>#N/A</v>
      </c>
      <c r="HL90" s="207" t="e">
        <f t="shared" si="343"/>
        <v>#N/A</v>
      </c>
      <c r="HM90" s="207" t="e">
        <f t="shared" si="344"/>
        <v>#N/A</v>
      </c>
      <c r="HN90" s="207" t="e">
        <f t="shared" si="345"/>
        <v>#N/A</v>
      </c>
      <c r="HO90" s="207" t="e">
        <f t="shared" si="346"/>
        <v>#N/A</v>
      </c>
      <c r="HP90" s="207" t="e">
        <f t="shared" si="347"/>
        <v>#N/A</v>
      </c>
      <c r="HQ90" s="207" t="e">
        <f t="shared" si="348"/>
        <v>#N/A</v>
      </c>
      <c r="HR90" s="207" t="e">
        <f t="shared" si="349"/>
        <v>#N/A</v>
      </c>
      <c r="HS90" s="207" t="e">
        <f t="shared" si="350"/>
        <v>#N/A</v>
      </c>
      <c r="HT90" s="207" t="e">
        <f t="shared" si="351"/>
        <v>#N/A</v>
      </c>
      <c r="HU90" s="207" t="e">
        <f t="shared" si="352"/>
        <v>#N/A</v>
      </c>
      <c r="HV90" s="207" t="e">
        <f t="shared" si="353"/>
        <v>#N/A</v>
      </c>
      <c r="HW90" s="207" t="e">
        <f t="shared" si="354"/>
        <v>#N/A</v>
      </c>
      <c r="HX90" s="207" t="e">
        <f t="shared" si="355"/>
        <v>#N/A</v>
      </c>
      <c r="HY90" s="207" t="e">
        <f t="shared" si="356"/>
        <v>#N/A</v>
      </c>
      <c r="HZ90" s="207" t="e">
        <f t="shared" si="357"/>
        <v>#N/A</v>
      </c>
      <c r="IA90" s="207" t="e">
        <f t="shared" si="358"/>
        <v>#N/A</v>
      </c>
      <c r="IB90" s="207" t="e">
        <f t="shared" si="359"/>
        <v>#N/A</v>
      </c>
      <c r="IC90" s="207" t="e">
        <f t="shared" si="360"/>
        <v>#N/A</v>
      </c>
      <c r="ID90" s="207" t="e">
        <f t="shared" si="361"/>
        <v>#N/A</v>
      </c>
      <c r="IE90" s="207" t="e">
        <f t="shared" si="362"/>
        <v>#N/A</v>
      </c>
      <c r="IF90" s="207" t="e">
        <f t="shared" si="363"/>
        <v>#N/A</v>
      </c>
    </row>
    <row r="91" spans="1:240" hidden="1" x14ac:dyDescent="0.25">
      <c r="A91" s="22">
        <v>88</v>
      </c>
      <c r="B91" s="144"/>
      <c r="C91" s="135"/>
      <c r="D91" s="110" t="str">
        <f t="shared" si="253"/>
        <v/>
      </c>
      <c r="E91" s="124"/>
      <c r="F91" s="110" t="str">
        <f t="shared" si="254"/>
        <v/>
      </c>
      <c r="G91" s="135"/>
      <c r="H91" s="145"/>
      <c r="I91" s="119" t="str">
        <f t="shared" si="255"/>
        <v/>
      </c>
      <c r="J91" s="23" t="str">
        <f t="shared" si="256"/>
        <v/>
      </c>
      <c r="K91" s="24" t="str">
        <f t="shared" si="257"/>
        <v/>
      </c>
      <c r="L91" s="25" t="str">
        <f>IF(J91="","",IF(OR($J91&lt;Skew!$B$1,$J91=Skew!$B$1),IF($J91&gt;Skew!$C$1,Skew!$A$1,IF($J91&gt;Skew!$C$2,Skew!$A$2,IF($J91&gt;Skew!$C$3,Skew!$A$3,IF($J91&gt;Skew!$C$4,Skew!$A$4,IF($J91&gt;Skew!$C$5,Skew!$A$5,IF($J91&gt;Skew!$C$6,Skew!$A$6,IF($J91&gt;Skew!$C$7,Skew!$A$7,IF($J91&gt;Skew!$C$8,Skew!$A$8,IF($J91&gt;Skew!$C$9,Skew!$A$9,IF($J91&gt;Skew!$C$10,Skew!$A$10,IF($J91&gt;Skew!$C$11,Skew!$A$11,IF($J91&gt;Skew!$C$12,Skew!$A$12,IF($J91&gt;Skew!$C$13,Skew!$A$13,IF($J91&gt;Skew!$C$14,Skew!$A$14,Skew!$A$15)
)))))))))))))))</f>
        <v/>
      </c>
      <c r="M91" s="24" t="str">
        <f>IF(J91="","",MATCH(L91,Skew!$A$1:$A$15,0))</f>
        <v/>
      </c>
      <c r="N91" s="24" t="str">
        <f t="shared" si="245"/>
        <v/>
      </c>
      <c r="O91" s="26"/>
      <c r="P91" s="24" t="str">
        <f>IF(OR(J91="",O91=""),"",MATCH(O91,Confidence!$A$1:$A$10,0))</f>
        <v/>
      </c>
      <c r="Q91" s="27" t="str">
        <f t="shared" si="246"/>
        <v/>
      </c>
      <c r="R91" s="27" t="str">
        <f t="shared" si="247"/>
        <v/>
      </c>
      <c r="S91" s="24"/>
      <c r="T91" s="111" t="str">
        <f t="shared" si="248"/>
        <v/>
      </c>
      <c r="U91" s="111" t="str">
        <f t="shared" si="249"/>
        <v/>
      </c>
      <c r="V91" s="39" t="str">
        <f t="shared" si="250"/>
        <v/>
      </c>
      <c r="W91" s="124"/>
      <c r="X91" s="218" t="str">
        <f>IF(AND(D91&gt;0,E91&gt;0,F91&gt;0,Q91&gt;0,R91&gt;0,W91&gt;0,NOT(O91="")),ABS(VLOOKUP($W$1,VLookups!$A$28:$B$29,2,FALSE)-_xlfn.BETA.DIST(W91,IF(K91="L",R91,Q91),IF(K91="L",Q91,R91),TRUE,D91,F91)),"")</f>
        <v/>
      </c>
      <c r="Y91" s="121" t="str">
        <f>IF(OR($Q91="",$R91=""),"",_xlfn.BETA.INV(ABS(VLOOKUP($W$1,VLookups!$A$28:$B$29,2,FALSE)-Y$3),IF($K91="L",$R91,$Q91),IF($K91="L",$Q91,$R91),$D91,$F91))</f>
        <v/>
      </c>
      <c r="Z91" s="122" t="str">
        <f>IF(OR($Q91="",$R91=""),"",_xlfn.BETA.INV(ABS(VLOOKUP($W$1,VLookups!$A$28:$B$29,2,FALSE)-Z$3),IF($K91="L",$R91,$Q91),IF($K91="L",$Q91,$R91),$D91,$F91))</f>
        <v/>
      </c>
      <c r="AA91" s="121" t="str">
        <f>IF(OR($Q91="",$R91=""),"",_xlfn.BETA.INV(ABS(VLOOKUP($W$1,VLookups!$A$28:$B$29,2,FALSE)-AA$3),IF($K91="L",$R91,$Q91),IF($K91="L",$Q91,$R91),$D91,$F91))</f>
        <v/>
      </c>
      <c r="AB91" s="122" t="str">
        <f>IF(OR($Q91="",$R91=""),"",_xlfn.BETA.INV(ABS(VLOOKUP($W$1,VLookups!$A$28:$B$29,2,FALSE)-AB$3),IF($K91="L",$R91,$Q91),IF($K91="L",$Q91,$R91),$D91,$F91))</f>
        <v/>
      </c>
      <c r="AC91" s="121" t="str">
        <f>IF(OR($Q91="",$R91=""),"",_xlfn.BETA.INV(ABS(VLOOKUP($W$1,VLookups!$A$28:$B$29,2,FALSE)-AC$3),IF($K91="L",$R91,$Q91),IF($K91="L",$Q91,$R91),$D91,$F91))</f>
        <v/>
      </c>
      <c r="AD91" s="122" t="str">
        <f>IF(OR($Q91="",$R91=""),"",_xlfn.BETA.INV(ABS(VLOOKUP($W$1,VLookups!$A$28:$B$29,2,FALSE)-AD$3),IF($K91="L",$R91,$Q91),IF($K91="L",$Q91,$R91),$D91,$F91))</f>
        <v/>
      </c>
      <c r="AE91" s="121" t="str">
        <f>IF(OR($Q91="",$R91=""),"",_xlfn.BETA.INV(ABS(VLOOKUP($W$1,VLookups!$A$28:$B$29,2,FALSE)-AE$3),IF($K91="L",$R91,$Q91),IF($K91="L",$Q91,$R91),$D91,$F91))</f>
        <v/>
      </c>
      <c r="AF91" s="122" t="str">
        <f>IF(OR($Q91="",$R91=""),"",_xlfn.BETA.INV(ABS(VLOOKUP($W$1,VLookups!$A$28:$B$29,2,FALSE)-AF$3),IF($K91="L",$R91,$Q91),IF($K91="L",$Q91,$R91),$D91,$F91))</f>
        <v/>
      </c>
      <c r="AG91" s="121" t="str">
        <f>IF(OR($Q91="",$R91=""),"",_xlfn.BETA.INV(ABS(VLOOKUP($W$1,VLookups!$A$28:$B$29,2,FALSE)-AG$3),IF($K91="L",$R91,$Q91),IF($K91="L",$Q91,$R91),$D91,$F91))</f>
        <v/>
      </c>
      <c r="AH91" s="122" t="str">
        <f>IF(OR($Q91="",$R91=""),"",_xlfn.BETA.INV(ABS(VLOOKUP($W$1,VLookups!$A$28:$B$29,2,FALSE)-AH$3),IF($K91="L",$R91,$Q91),IF($K91="L",$Q91,$R91),$D91,$F91))</f>
        <v/>
      </c>
      <c r="AI91" s="121" t="str">
        <f>IF(OR($Q91="",$R91=""),"",_xlfn.BETA.INV(ABS(VLOOKUP($W$1,VLookups!$A$28:$B$29,2,FALSE)-AI$3),IF($K91="L",$R91,$Q91),IF($K91="L",$Q91,$R91),$D91,$F91))</f>
        <v/>
      </c>
      <c r="AJ91" s="122" t="str">
        <f>IF(OR($Q91="",$R91=""),"",_xlfn.BETA.INV(ABS(VLOOKUP($W$1,VLookups!$A$28:$B$29,2,FALSE)-AJ$3),IF($K91="L",$R91,$Q91),IF($K91="L",$Q91,$R91),$D91,$F91))</f>
        <v/>
      </c>
      <c r="AK91" s="17"/>
      <c r="AL91" s="208" t="str">
        <f t="shared" si="258"/>
        <v/>
      </c>
      <c r="AM91" s="206" t="str">
        <f t="shared" si="259"/>
        <v/>
      </c>
      <c r="AN91" s="190" t="str">
        <f t="shared" ref="AN91:CY91" si="406">IF(ISNONTEXT($AL91),AM91+$AL91,"")</f>
        <v/>
      </c>
      <c r="AO91" s="190" t="str">
        <f t="shared" si="406"/>
        <v/>
      </c>
      <c r="AP91" s="190" t="str">
        <f t="shared" si="406"/>
        <v/>
      </c>
      <c r="AQ91" s="190" t="str">
        <f t="shared" si="406"/>
        <v/>
      </c>
      <c r="AR91" s="190" t="str">
        <f t="shared" si="406"/>
        <v/>
      </c>
      <c r="AS91" s="190" t="str">
        <f t="shared" si="406"/>
        <v/>
      </c>
      <c r="AT91" s="190" t="str">
        <f t="shared" si="406"/>
        <v/>
      </c>
      <c r="AU91" s="190" t="str">
        <f t="shared" si="406"/>
        <v/>
      </c>
      <c r="AV91" s="190" t="str">
        <f t="shared" si="406"/>
        <v/>
      </c>
      <c r="AW91" s="190" t="str">
        <f t="shared" si="406"/>
        <v/>
      </c>
      <c r="AX91" s="190" t="str">
        <f t="shared" si="406"/>
        <v/>
      </c>
      <c r="AY91" s="190" t="str">
        <f t="shared" si="406"/>
        <v/>
      </c>
      <c r="AZ91" s="190" t="str">
        <f t="shared" si="406"/>
        <v/>
      </c>
      <c r="BA91" s="190" t="str">
        <f t="shared" si="406"/>
        <v/>
      </c>
      <c r="BB91" s="190" t="str">
        <f t="shared" si="406"/>
        <v/>
      </c>
      <c r="BC91" s="190" t="str">
        <f t="shared" si="406"/>
        <v/>
      </c>
      <c r="BD91" s="190" t="str">
        <f t="shared" si="406"/>
        <v/>
      </c>
      <c r="BE91" s="190" t="str">
        <f t="shared" si="406"/>
        <v/>
      </c>
      <c r="BF91" s="190" t="str">
        <f t="shared" si="406"/>
        <v/>
      </c>
      <c r="BG91" s="190" t="str">
        <f t="shared" si="406"/>
        <v/>
      </c>
      <c r="BH91" s="190" t="str">
        <f t="shared" si="406"/>
        <v/>
      </c>
      <c r="BI91" s="190" t="str">
        <f t="shared" si="406"/>
        <v/>
      </c>
      <c r="BJ91" s="190" t="str">
        <f t="shared" si="406"/>
        <v/>
      </c>
      <c r="BK91" s="190" t="str">
        <f t="shared" si="406"/>
        <v/>
      </c>
      <c r="BL91" s="190" t="str">
        <f t="shared" si="406"/>
        <v/>
      </c>
      <c r="BM91" s="190" t="str">
        <f t="shared" si="406"/>
        <v/>
      </c>
      <c r="BN91" s="190" t="str">
        <f t="shared" si="406"/>
        <v/>
      </c>
      <c r="BO91" s="190" t="str">
        <f t="shared" si="406"/>
        <v/>
      </c>
      <c r="BP91" s="190" t="str">
        <f t="shared" si="406"/>
        <v/>
      </c>
      <c r="BQ91" s="190" t="str">
        <f t="shared" si="406"/>
        <v/>
      </c>
      <c r="BR91" s="190" t="str">
        <f t="shared" si="406"/>
        <v/>
      </c>
      <c r="BS91" s="190" t="str">
        <f t="shared" si="406"/>
        <v/>
      </c>
      <c r="BT91" s="190" t="str">
        <f t="shared" si="406"/>
        <v/>
      </c>
      <c r="BU91" s="190" t="str">
        <f t="shared" si="406"/>
        <v/>
      </c>
      <c r="BV91" s="190" t="str">
        <f t="shared" si="406"/>
        <v/>
      </c>
      <c r="BW91" s="190" t="str">
        <f t="shared" si="406"/>
        <v/>
      </c>
      <c r="BX91" s="190" t="str">
        <f t="shared" si="406"/>
        <v/>
      </c>
      <c r="BY91" s="190" t="str">
        <f t="shared" si="406"/>
        <v/>
      </c>
      <c r="BZ91" s="190" t="str">
        <f t="shared" si="406"/>
        <v/>
      </c>
      <c r="CA91" s="190" t="str">
        <f t="shared" si="406"/>
        <v/>
      </c>
      <c r="CB91" s="190" t="str">
        <f t="shared" si="406"/>
        <v/>
      </c>
      <c r="CC91" s="190" t="str">
        <f t="shared" si="406"/>
        <v/>
      </c>
      <c r="CD91" s="190" t="str">
        <f t="shared" si="406"/>
        <v/>
      </c>
      <c r="CE91" s="190" t="str">
        <f t="shared" si="406"/>
        <v/>
      </c>
      <c r="CF91" s="190" t="str">
        <f t="shared" si="406"/>
        <v/>
      </c>
      <c r="CG91" s="190" t="str">
        <f t="shared" si="406"/>
        <v/>
      </c>
      <c r="CH91" s="190" t="str">
        <f t="shared" si="406"/>
        <v/>
      </c>
      <c r="CI91" s="190" t="str">
        <f t="shared" si="406"/>
        <v/>
      </c>
      <c r="CJ91" s="190" t="str">
        <f t="shared" si="406"/>
        <v/>
      </c>
      <c r="CK91" s="190" t="str">
        <f t="shared" si="406"/>
        <v/>
      </c>
      <c r="CL91" s="190" t="str">
        <f t="shared" si="406"/>
        <v/>
      </c>
      <c r="CM91" s="190" t="str">
        <f t="shared" si="406"/>
        <v/>
      </c>
      <c r="CN91" s="190" t="str">
        <f t="shared" si="406"/>
        <v/>
      </c>
      <c r="CO91" s="190" t="str">
        <f t="shared" si="406"/>
        <v/>
      </c>
      <c r="CP91" s="190" t="str">
        <f t="shared" si="406"/>
        <v/>
      </c>
      <c r="CQ91" s="190" t="str">
        <f t="shared" si="406"/>
        <v/>
      </c>
      <c r="CR91" s="190" t="str">
        <f t="shared" si="406"/>
        <v/>
      </c>
      <c r="CS91" s="190" t="str">
        <f t="shared" si="406"/>
        <v/>
      </c>
      <c r="CT91" s="190" t="str">
        <f t="shared" si="406"/>
        <v/>
      </c>
      <c r="CU91" s="190" t="str">
        <f t="shared" si="406"/>
        <v/>
      </c>
      <c r="CV91" s="190" t="str">
        <f t="shared" si="406"/>
        <v/>
      </c>
      <c r="CW91" s="190" t="str">
        <f t="shared" si="406"/>
        <v/>
      </c>
      <c r="CX91" s="190" t="str">
        <f t="shared" si="406"/>
        <v/>
      </c>
      <c r="CY91" s="190" t="str">
        <f t="shared" si="406"/>
        <v/>
      </c>
      <c r="CZ91" s="190" t="str">
        <f t="shared" ref="CZ91:EH91" si="407">IF(ISNONTEXT($AL91),CY91+$AL91,"")</f>
        <v/>
      </c>
      <c r="DA91" s="190" t="str">
        <f t="shared" si="407"/>
        <v/>
      </c>
      <c r="DB91" s="190" t="str">
        <f t="shared" si="407"/>
        <v/>
      </c>
      <c r="DC91" s="190" t="str">
        <f t="shared" si="407"/>
        <v/>
      </c>
      <c r="DD91" s="190" t="str">
        <f t="shared" si="407"/>
        <v/>
      </c>
      <c r="DE91" s="190" t="str">
        <f t="shared" si="407"/>
        <v/>
      </c>
      <c r="DF91" s="190" t="str">
        <f t="shared" si="407"/>
        <v/>
      </c>
      <c r="DG91" s="190" t="str">
        <f t="shared" si="407"/>
        <v/>
      </c>
      <c r="DH91" s="190" t="str">
        <f t="shared" si="407"/>
        <v/>
      </c>
      <c r="DI91" s="190" t="str">
        <f t="shared" si="407"/>
        <v/>
      </c>
      <c r="DJ91" s="190" t="str">
        <f t="shared" si="407"/>
        <v/>
      </c>
      <c r="DK91" s="190" t="str">
        <f t="shared" si="407"/>
        <v/>
      </c>
      <c r="DL91" s="190" t="str">
        <f t="shared" si="407"/>
        <v/>
      </c>
      <c r="DM91" s="190" t="str">
        <f t="shared" si="407"/>
        <v/>
      </c>
      <c r="DN91" s="190" t="str">
        <f t="shared" si="407"/>
        <v/>
      </c>
      <c r="DO91" s="190" t="str">
        <f t="shared" si="407"/>
        <v/>
      </c>
      <c r="DP91" s="190" t="str">
        <f t="shared" si="407"/>
        <v/>
      </c>
      <c r="DQ91" s="190" t="str">
        <f t="shared" si="407"/>
        <v/>
      </c>
      <c r="DR91" s="190" t="str">
        <f t="shared" si="407"/>
        <v/>
      </c>
      <c r="DS91" s="190" t="str">
        <f t="shared" si="407"/>
        <v/>
      </c>
      <c r="DT91" s="190" t="str">
        <f t="shared" si="407"/>
        <v/>
      </c>
      <c r="DU91" s="190" t="str">
        <f t="shared" si="407"/>
        <v/>
      </c>
      <c r="DV91" s="190" t="str">
        <f t="shared" si="407"/>
        <v/>
      </c>
      <c r="DW91" s="190" t="str">
        <f t="shared" si="407"/>
        <v/>
      </c>
      <c r="DX91" s="190" t="str">
        <f t="shared" si="407"/>
        <v/>
      </c>
      <c r="DY91" s="190" t="str">
        <f t="shared" si="407"/>
        <v/>
      </c>
      <c r="DZ91" s="190" t="str">
        <f t="shared" si="407"/>
        <v/>
      </c>
      <c r="EA91" s="190" t="str">
        <f t="shared" si="407"/>
        <v/>
      </c>
      <c r="EB91" s="190" t="str">
        <f t="shared" si="407"/>
        <v/>
      </c>
      <c r="EC91" s="190" t="str">
        <f t="shared" si="407"/>
        <v/>
      </c>
      <c r="ED91" s="190" t="str">
        <f t="shared" si="407"/>
        <v/>
      </c>
      <c r="EE91" s="190" t="str">
        <f t="shared" si="407"/>
        <v/>
      </c>
      <c r="EF91" s="190" t="str">
        <f t="shared" si="407"/>
        <v/>
      </c>
      <c r="EG91" s="190" t="str">
        <f t="shared" si="407"/>
        <v/>
      </c>
      <c r="EH91" s="190" t="str">
        <f t="shared" si="407"/>
        <v/>
      </c>
      <c r="EI91" s="206" t="str">
        <f t="shared" si="262"/>
        <v/>
      </c>
      <c r="EJ91" s="207" t="e">
        <f t="shared" si="263"/>
        <v>#N/A</v>
      </c>
      <c r="EK91" s="207" t="e">
        <f t="shared" si="264"/>
        <v>#N/A</v>
      </c>
      <c r="EL91" s="207" t="e">
        <f t="shared" si="265"/>
        <v>#N/A</v>
      </c>
      <c r="EM91" s="207" t="e">
        <f t="shared" si="266"/>
        <v>#N/A</v>
      </c>
      <c r="EN91" s="207" t="e">
        <f t="shared" si="267"/>
        <v>#N/A</v>
      </c>
      <c r="EO91" s="207" t="e">
        <f t="shared" si="268"/>
        <v>#N/A</v>
      </c>
      <c r="EP91" s="207" t="e">
        <f t="shared" si="269"/>
        <v>#N/A</v>
      </c>
      <c r="EQ91" s="207" t="e">
        <f t="shared" si="270"/>
        <v>#N/A</v>
      </c>
      <c r="ER91" s="207" t="e">
        <f t="shared" si="271"/>
        <v>#N/A</v>
      </c>
      <c r="ES91" s="207" t="e">
        <f t="shared" si="272"/>
        <v>#N/A</v>
      </c>
      <c r="ET91" s="207" t="e">
        <f t="shared" si="273"/>
        <v>#N/A</v>
      </c>
      <c r="EU91" s="207" t="e">
        <f t="shared" si="274"/>
        <v>#N/A</v>
      </c>
      <c r="EV91" s="207" t="e">
        <f t="shared" si="275"/>
        <v>#N/A</v>
      </c>
      <c r="EW91" s="207" t="e">
        <f t="shared" si="276"/>
        <v>#N/A</v>
      </c>
      <c r="EX91" s="207" t="e">
        <f t="shared" si="277"/>
        <v>#N/A</v>
      </c>
      <c r="EY91" s="207" t="e">
        <f t="shared" si="278"/>
        <v>#N/A</v>
      </c>
      <c r="EZ91" s="207" t="e">
        <f t="shared" si="279"/>
        <v>#N/A</v>
      </c>
      <c r="FA91" s="207" t="e">
        <f t="shared" si="280"/>
        <v>#N/A</v>
      </c>
      <c r="FB91" s="207" t="e">
        <f t="shared" si="281"/>
        <v>#N/A</v>
      </c>
      <c r="FC91" s="207" t="e">
        <f t="shared" si="282"/>
        <v>#N/A</v>
      </c>
      <c r="FD91" s="207" t="e">
        <f t="shared" si="283"/>
        <v>#N/A</v>
      </c>
      <c r="FE91" s="207" t="e">
        <f t="shared" si="284"/>
        <v>#N/A</v>
      </c>
      <c r="FF91" s="207" t="e">
        <f t="shared" si="285"/>
        <v>#N/A</v>
      </c>
      <c r="FG91" s="207" t="e">
        <f t="shared" si="286"/>
        <v>#N/A</v>
      </c>
      <c r="FH91" s="207" t="e">
        <f t="shared" si="287"/>
        <v>#N/A</v>
      </c>
      <c r="FI91" s="207" t="e">
        <f t="shared" si="288"/>
        <v>#N/A</v>
      </c>
      <c r="FJ91" s="207" t="e">
        <f t="shared" si="289"/>
        <v>#N/A</v>
      </c>
      <c r="FK91" s="207" t="e">
        <f t="shared" si="290"/>
        <v>#N/A</v>
      </c>
      <c r="FL91" s="207" t="e">
        <f t="shared" si="291"/>
        <v>#N/A</v>
      </c>
      <c r="FM91" s="207" t="e">
        <f t="shared" si="292"/>
        <v>#N/A</v>
      </c>
      <c r="FN91" s="207" t="e">
        <f t="shared" si="293"/>
        <v>#N/A</v>
      </c>
      <c r="FO91" s="207" t="e">
        <f t="shared" si="294"/>
        <v>#N/A</v>
      </c>
      <c r="FP91" s="207" t="e">
        <f t="shared" si="295"/>
        <v>#N/A</v>
      </c>
      <c r="FQ91" s="207" t="e">
        <f t="shared" si="296"/>
        <v>#N/A</v>
      </c>
      <c r="FR91" s="207" t="e">
        <f t="shared" si="297"/>
        <v>#N/A</v>
      </c>
      <c r="FS91" s="207" t="e">
        <f t="shared" si="298"/>
        <v>#N/A</v>
      </c>
      <c r="FT91" s="207" t="e">
        <f t="shared" si="299"/>
        <v>#N/A</v>
      </c>
      <c r="FU91" s="207" t="e">
        <f t="shared" si="300"/>
        <v>#N/A</v>
      </c>
      <c r="FV91" s="207" t="e">
        <f t="shared" si="301"/>
        <v>#N/A</v>
      </c>
      <c r="FW91" s="207" t="e">
        <f t="shared" si="302"/>
        <v>#N/A</v>
      </c>
      <c r="FX91" s="207" t="e">
        <f t="shared" si="303"/>
        <v>#N/A</v>
      </c>
      <c r="FY91" s="207" t="e">
        <f t="shared" si="304"/>
        <v>#N/A</v>
      </c>
      <c r="FZ91" s="207" t="e">
        <f t="shared" si="305"/>
        <v>#N/A</v>
      </c>
      <c r="GA91" s="207" t="e">
        <f t="shared" si="306"/>
        <v>#N/A</v>
      </c>
      <c r="GB91" s="207" t="e">
        <f t="shared" si="307"/>
        <v>#N/A</v>
      </c>
      <c r="GC91" s="207" t="e">
        <f t="shared" si="308"/>
        <v>#N/A</v>
      </c>
      <c r="GD91" s="207" t="e">
        <f t="shared" si="309"/>
        <v>#N/A</v>
      </c>
      <c r="GE91" s="207" t="e">
        <f t="shared" si="310"/>
        <v>#N/A</v>
      </c>
      <c r="GF91" s="207" t="e">
        <f t="shared" si="311"/>
        <v>#N/A</v>
      </c>
      <c r="GG91" s="207" t="e">
        <f t="shared" si="312"/>
        <v>#N/A</v>
      </c>
      <c r="GH91" s="207" t="e">
        <f t="shared" si="313"/>
        <v>#N/A</v>
      </c>
      <c r="GI91" s="207" t="e">
        <f t="shared" si="314"/>
        <v>#N/A</v>
      </c>
      <c r="GJ91" s="207" t="e">
        <f t="shared" si="315"/>
        <v>#N/A</v>
      </c>
      <c r="GK91" s="207" t="e">
        <f t="shared" si="316"/>
        <v>#N/A</v>
      </c>
      <c r="GL91" s="207" t="e">
        <f t="shared" si="317"/>
        <v>#N/A</v>
      </c>
      <c r="GM91" s="207" t="e">
        <f t="shared" si="318"/>
        <v>#N/A</v>
      </c>
      <c r="GN91" s="207" t="e">
        <f t="shared" si="319"/>
        <v>#N/A</v>
      </c>
      <c r="GO91" s="207" t="e">
        <f t="shared" si="320"/>
        <v>#N/A</v>
      </c>
      <c r="GP91" s="207" t="e">
        <f t="shared" si="321"/>
        <v>#N/A</v>
      </c>
      <c r="GQ91" s="207" t="e">
        <f t="shared" si="322"/>
        <v>#N/A</v>
      </c>
      <c r="GR91" s="207" t="e">
        <f t="shared" si="323"/>
        <v>#N/A</v>
      </c>
      <c r="GS91" s="207" t="e">
        <f t="shared" si="324"/>
        <v>#N/A</v>
      </c>
      <c r="GT91" s="207" t="e">
        <f t="shared" si="325"/>
        <v>#N/A</v>
      </c>
      <c r="GU91" s="207" t="e">
        <f t="shared" si="326"/>
        <v>#N/A</v>
      </c>
      <c r="GV91" s="207" t="e">
        <f t="shared" si="327"/>
        <v>#N/A</v>
      </c>
      <c r="GW91" s="207" t="e">
        <f t="shared" si="328"/>
        <v>#N/A</v>
      </c>
      <c r="GX91" s="207" t="e">
        <f t="shared" si="329"/>
        <v>#N/A</v>
      </c>
      <c r="GY91" s="207" t="e">
        <f t="shared" si="330"/>
        <v>#N/A</v>
      </c>
      <c r="GZ91" s="207" t="e">
        <f t="shared" si="331"/>
        <v>#N/A</v>
      </c>
      <c r="HA91" s="207" t="e">
        <f t="shared" si="332"/>
        <v>#N/A</v>
      </c>
      <c r="HB91" s="207" t="e">
        <f t="shared" si="333"/>
        <v>#N/A</v>
      </c>
      <c r="HC91" s="207" t="e">
        <f t="shared" si="334"/>
        <v>#N/A</v>
      </c>
      <c r="HD91" s="207" t="e">
        <f t="shared" si="335"/>
        <v>#N/A</v>
      </c>
      <c r="HE91" s="207" t="e">
        <f t="shared" si="336"/>
        <v>#N/A</v>
      </c>
      <c r="HF91" s="207" t="e">
        <f t="shared" si="337"/>
        <v>#N/A</v>
      </c>
      <c r="HG91" s="207" t="e">
        <f t="shared" si="338"/>
        <v>#N/A</v>
      </c>
      <c r="HH91" s="207" t="e">
        <f t="shared" si="339"/>
        <v>#N/A</v>
      </c>
      <c r="HI91" s="207" t="e">
        <f t="shared" si="340"/>
        <v>#N/A</v>
      </c>
      <c r="HJ91" s="207" t="e">
        <f t="shared" si="341"/>
        <v>#N/A</v>
      </c>
      <c r="HK91" s="207" t="e">
        <f t="shared" si="342"/>
        <v>#N/A</v>
      </c>
      <c r="HL91" s="207" t="e">
        <f t="shared" si="343"/>
        <v>#N/A</v>
      </c>
      <c r="HM91" s="207" t="e">
        <f t="shared" si="344"/>
        <v>#N/A</v>
      </c>
      <c r="HN91" s="207" t="e">
        <f t="shared" si="345"/>
        <v>#N/A</v>
      </c>
      <c r="HO91" s="207" t="e">
        <f t="shared" si="346"/>
        <v>#N/A</v>
      </c>
      <c r="HP91" s="207" t="e">
        <f t="shared" si="347"/>
        <v>#N/A</v>
      </c>
      <c r="HQ91" s="207" t="e">
        <f t="shared" si="348"/>
        <v>#N/A</v>
      </c>
      <c r="HR91" s="207" t="e">
        <f t="shared" si="349"/>
        <v>#N/A</v>
      </c>
      <c r="HS91" s="207" t="e">
        <f t="shared" si="350"/>
        <v>#N/A</v>
      </c>
      <c r="HT91" s="207" t="e">
        <f t="shared" si="351"/>
        <v>#N/A</v>
      </c>
      <c r="HU91" s="207" t="e">
        <f t="shared" si="352"/>
        <v>#N/A</v>
      </c>
      <c r="HV91" s="207" t="e">
        <f t="shared" si="353"/>
        <v>#N/A</v>
      </c>
      <c r="HW91" s="207" t="e">
        <f t="shared" si="354"/>
        <v>#N/A</v>
      </c>
      <c r="HX91" s="207" t="e">
        <f t="shared" si="355"/>
        <v>#N/A</v>
      </c>
      <c r="HY91" s="207" t="e">
        <f t="shared" si="356"/>
        <v>#N/A</v>
      </c>
      <c r="HZ91" s="207" t="e">
        <f t="shared" si="357"/>
        <v>#N/A</v>
      </c>
      <c r="IA91" s="207" t="e">
        <f t="shared" si="358"/>
        <v>#N/A</v>
      </c>
      <c r="IB91" s="207" t="e">
        <f t="shared" si="359"/>
        <v>#N/A</v>
      </c>
      <c r="IC91" s="207" t="e">
        <f t="shared" si="360"/>
        <v>#N/A</v>
      </c>
      <c r="ID91" s="207" t="e">
        <f t="shared" si="361"/>
        <v>#N/A</v>
      </c>
      <c r="IE91" s="207" t="e">
        <f t="shared" si="362"/>
        <v>#N/A</v>
      </c>
      <c r="IF91" s="207" t="e">
        <f t="shared" si="363"/>
        <v>#N/A</v>
      </c>
    </row>
    <row r="92" spans="1:240" hidden="1" x14ac:dyDescent="0.25">
      <c r="A92" s="22">
        <v>89</v>
      </c>
      <c r="B92" s="144"/>
      <c r="C92" s="135"/>
      <c r="D92" s="110" t="str">
        <f t="shared" si="253"/>
        <v/>
      </c>
      <c r="E92" s="124"/>
      <c r="F92" s="110" t="str">
        <f t="shared" si="254"/>
        <v/>
      </c>
      <c r="G92" s="135"/>
      <c r="H92" s="145"/>
      <c r="I92" s="119" t="str">
        <f t="shared" si="255"/>
        <v/>
      </c>
      <c r="J92" s="23" t="str">
        <f t="shared" si="256"/>
        <v/>
      </c>
      <c r="K92" s="24" t="str">
        <f t="shared" si="257"/>
        <v/>
      </c>
      <c r="L92" s="25" t="str">
        <f>IF(J92="","",IF(OR($J92&lt;Skew!$B$1,$J92=Skew!$B$1),IF($J92&gt;Skew!$C$1,Skew!$A$1,IF($J92&gt;Skew!$C$2,Skew!$A$2,IF($J92&gt;Skew!$C$3,Skew!$A$3,IF($J92&gt;Skew!$C$4,Skew!$A$4,IF($J92&gt;Skew!$C$5,Skew!$A$5,IF($J92&gt;Skew!$C$6,Skew!$A$6,IF($J92&gt;Skew!$C$7,Skew!$A$7,IF($J92&gt;Skew!$C$8,Skew!$A$8,IF($J92&gt;Skew!$C$9,Skew!$A$9,IF($J92&gt;Skew!$C$10,Skew!$A$10,IF($J92&gt;Skew!$C$11,Skew!$A$11,IF($J92&gt;Skew!$C$12,Skew!$A$12,IF($J92&gt;Skew!$C$13,Skew!$A$13,IF($J92&gt;Skew!$C$14,Skew!$A$14,Skew!$A$15)
)))))))))))))))</f>
        <v/>
      </c>
      <c r="M92" s="24" t="str">
        <f>IF(J92="","",MATCH(L92,Skew!$A$1:$A$15,0))</f>
        <v/>
      </c>
      <c r="N92" s="24" t="str">
        <f t="shared" si="245"/>
        <v/>
      </c>
      <c r="O92" s="26"/>
      <c r="P92" s="24" t="str">
        <f>IF(OR(J92="",O92=""),"",MATCH(O92,Confidence!$A$1:$A$10,0))</f>
        <v/>
      </c>
      <c r="Q92" s="27" t="str">
        <f t="shared" si="246"/>
        <v/>
      </c>
      <c r="R92" s="27" t="str">
        <f t="shared" si="247"/>
        <v/>
      </c>
      <c r="S92" s="24"/>
      <c r="T92" s="111" t="str">
        <f t="shared" si="248"/>
        <v/>
      </c>
      <c r="U92" s="111" t="str">
        <f t="shared" si="249"/>
        <v/>
      </c>
      <c r="V92" s="39" t="str">
        <f t="shared" si="250"/>
        <v/>
      </c>
      <c r="W92" s="124"/>
      <c r="X92" s="218" t="str">
        <f>IF(AND(D92&gt;0,E92&gt;0,F92&gt;0,Q92&gt;0,R92&gt;0,W92&gt;0,NOT(O92="")),ABS(VLOOKUP($W$1,VLookups!$A$28:$B$29,2,FALSE)-_xlfn.BETA.DIST(W92,IF(K92="L",R92,Q92),IF(K92="L",Q92,R92),TRUE,D92,F92)),"")</f>
        <v/>
      </c>
      <c r="Y92" s="121" t="str">
        <f>IF(OR($Q92="",$R92=""),"",_xlfn.BETA.INV(ABS(VLOOKUP($W$1,VLookups!$A$28:$B$29,2,FALSE)-Y$3),IF($K92="L",$R92,$Q92),IF($K92="L",$Q92,$R92),$D92,$F92))</f>
        <v/>
      </c>
      <c r="Z92" s="122" t="str">
        <f>IF(OR($Q92="",$R92=""),"",_xlfn.BETA.INV(ABS(VLOOKUP($W$1,VLookups!$A$28:$B$29,2,FALSE)-Z$3),IF($K92="L",$R92,$Q92),IF($K92="L",$Q92,$R92),$D92,$F92))</f>
        <v/>
      </c>
      <c r="AA92" s="121" t="str">
        <f>IF(OR($Q92="",$R92=""),"",_xlfn.BETA.INV(ABS(VLOOKUP($W$1,VLookups!$A$28:$B$29,2,FALSE)-AA$3),IF($K92="L",$R92,$Q92),IF($K92="L",$Q92,$R92),$D92,$F92))</f>
        <v/>
      </c>
      <c r="AB92" s="122" t="str">
        <f>IF(OR($Q92="",$R92=""),"",_xlfn.BETA.INV(ABS(VLOOKUP($W$1,VLookups!$A$28:$B$29,2,FALSE)-AB$3),IF($K92="L",$R92,$Q92),IF($K92="L",$Q92,$R92),$D92,$F92))</f>
        <v/>
      </c>
      <c r="AC92" s="121" t="str">
        <f>IF(OR($Q92="",$R92=""),"",_xlfn.BETA.INV(ABS(VLOOKUP($W$1,VLookups!$A$28:$B$29,2,FALSE)-AC$3),IF($K92="L",$R92,$Q92),IF($K92="L",$Q92,$R92),$D92,$F92))</f>
        <v/>
      </c>
      <c r="AD92" s="122" t="str">
        <f>IF(OR($Q92="",$R92=""),"",_xlfn.BETA.INV(ABS(VLOOKUP($W$1,VLookups!$A$28:$B$29,2,FALSE)-AD$3),IF($K92="L",$R92,$Q92),IF($K92="L",$Q92,$R92),$D92,$F92))</f>
        <v/>
      </c>
      <c r="AE92" s="121" t="str">
        <f>IF(OR($Q92="",$R92=""),"",_xlfn.BETA.INV(ABS(VLOOKUP($W$1,VLookups!$A$28:$B$29,2,FALSE)-AE$3),IF($K92="L",$R92,$Q92),IF($K92="L",$Q92,$R92),$D92,$F92))</f>
        <v/>
      </c>
      <c r="AF92" s="122" t="str">
        <f>IF(OR($Q92="",$R92=""),"",_xlfn.BETA.INV(ABS(VLOOKUP($W$1,VLookups!$A$28:$B$29,2,FALSE)-AF$3),IF($K92="L",$R92,$Q92),IF($K92="L",$Q92,$R92),$D92,$F92))</f>
        <v/>
      </c>
      <c r="AG92" s="121" t="str">
        <f>IF(OR($Q92="",$R92=""),"",_xlfn.BETA.INV(ABS(VLOOKUP($W$1,VLookups!$A$28:$B$29,2,FALSE)-AG$3),IF($K92="L",$R92,$Q92),IF($K92="L",$Q92,$R92),$D92,$F92))</f>
        <v/>
      </c>
      <c r="AH92" s="122" t="str">
        <f>IF(OR($Q92="",$R92=""),"",_xlfn.BETA.INV(ABS(VLOOKUP($W$1,VLookups!$A$28:$B$29,2,FALSE)-AH$3),IF($K92="L",$R92,$Q92),IF($K92="L",$Q92,$R92),$D92,$F92))</f>
        <v/>
      </c>
      <c r="AI92" s="121" t="str">
        <f>IF(OR($Q92="",$R92=""),"",_xlfn.BETA.INV(ABS(VLOOKUP($W$1,VLookups!$A$28:$B$29,2,FALSE)-AI$3),IF($K92="L",$R92,$Q92),IF($K92="L",$Q92,$R92),$D92,$F92))</f>
        <v/>
      </c>
      <c r="AJ92" s="122" t="str">
        <f>IF(OR($Q92="",$R92=""),"",_xlfn.BETA.INV(ABS(VLOOKUP($W$1,VLookups!$A$28:$B$29,2,FALSE)-AJ$3),IF($K92="L",$R92,$Q92),IF($K92="L",$Q92,$R92),$D92,$F92))</f>
        <v/>
      </c>
      <c r="AK92" s="17"/>
      <c r="AL92" s="208" t="str">
        <f t="shared" si="258"/>
        <v/>
      </c>
      <c r="AM92" s="206" t="str">
        <f t="shared" si="259"/>
        <v/>
      </c>
      <c r="AN92" s="190" t="str">
        <f t="shared" ref="AN92:CY92" si="408">IF(ISNONTEXT($AL92),AM92+$AL92,"")</f>
        <v/>
      </c>
      <c r="AO92" s="190" t="str">
        <f t="shared" si="408"/>
        <v/>
      </c>
      <c r="AP92" s="190" t="str">
        <f t="shared" si="408"/>
        <v/>
      </c>
      <c r="AQ92" s="190" t="str">
        <f t="shared" si="408"/>
        <v/>
      </c>
      <c r="AR92" s="190" t="str">
        <f t="shared" si="408"/>
        <v/>
      </c>
      <c r="AS92" s="190" t="str">
        <f t="shared" si="408"/>
        <v/>
      </c>
      <c r="AT92" s="190" t="str">
        <f t="shared" si="408"/>
        <v/>
      </c>
      <c r="AU92" s="190" t="str">
        <f t="shared" si="408"/>
        <v/>
      </c>
      <c r="AV92" s="190" t="str">
        <f t="shared" si="408"/>
        <v/>
      </c>
      <c r="AW92" s="190" t="str">
        <f t="shared" si="408"/>
        <v/>
      </c>
      <c r="AX92" s="190" t="str">
        <f t="shared" si="408"/>
        <v/>
      </c>
      <c r="AY92" s="190" t="str">
        <f t="shared" si="408"/>
        <v/>
      </c>
      <c r="AZ92" s="190" t="str">
        <f t="shared" si="408"/>
        <v/>
      </c>
      <c r="BA92" s="190" t="str">
        <f t="shared" si="408"/>
        <v/>
      </c>
      <c r="BB92" s="190" t="str">
        <f t="shared" si="408"/>
        <v/>
      </c>
      <c r="BC92" s="190" t="str">
        <f t="shared" si="408"/>
        <v/>
      </c>
      <c r="BD92" s="190" t="str">
        <f t="shared" si="408"/>
        <v/>
      </c>
      <c r="BE92" s="190" t="str">
        <f t="shared" si="408"/>
        <v/>
      </c>
      <c r="BF92" s="190" t="str">
        <f t="shared" si="408"/>
        <v/>
      </c>
      <c r="BG92" s="190" t="str">
        <f t="shared" si="408"/>
        <v/>
      </c>
      <c r="BH92" s="190" t="str">
        <f t="shared" si="408"/>
        <v/>
      </c>
      <c r="BI92" s="190" t="str">
        <f t="shared" si="408"/>
        <v/>
      </c>
      <c r="BJ92" s="190" t="str">
        <f t="shared" si="408"/>
        <v/>
      </c>
      <c r="BK92" s="190" t="str">
        <f t="shared" si="408"/>
        <v/>
      </c>
      <c r="BL92" s="190" t="str">
        <f t="shared" si="408"/>
        <v/>
      </c>
      <c r="BM92" s="190" t="str">
        <f t="shared" si="408"/>
        <v/>
      </c>
      <c r="BN92" s="190" t="str">
        <f t="shared" si="408"/>
        <v/>
      </c>
      <c r="BO92" s="190" t="str">
        <f t="shared" si="408"/>
        <v/>
      </c>
      <c r="BP92" s="190" t="str">
        <f t="shared" si="408"/>
        <v/>
      </c>
      <c r="BQ92" s="190" t="str">
        <f t="shared" si="408"/>
        <v/>
      </c>
      <c r="BR92" s="190" t="str">
        <f t="shared" si="408"/>
        <v/>
      </c>
      <c r="BS92" s="190" t="str">
        <f t="shared" si="408"/>
        <v/>
      </c>
      <c r="BT92" s="190" t="str">
        <f t="shared" si="408"/>
        <v/>
      </c>
      <c r="BU92" s="190" t="str">
        <f t="shared" si="408"/>
        <v/>
      </c>
      <c r="BV92" s="190" t="str">
        <f t="shared" si="408"/>
        <v/>
      </c>
      <c r="BW92" s="190" t="str">
        <f t="shared" si="408"/>
        <v/>
      </c>
      <c r="BX92" s="190" t="str">
        <f t="shared" si="408"/>
        <v/>
      </c>
      <c r="BY92" s="190" t="str">
        <f t="shared" si="408"/>
        <v/>
      </c>
      <c r="BZ92" s="190" t="str">
        <f t="shared" si="408"/>
        <v/>
      </c>
      <c r="CA92" s="190" t="str">
        <f t="shared" si="408"/>
        <v/>
      </c>
      <c r="CB92" s="190" t="str">
        <f t="shared" si="408"/>
        <v/>
      </c>
      <c r="CC92" s="190" t="str">
        <f t="shared" si="408"/>
        <v/>
      </c>
      <c r="CD92" s="190" t="str">
        <f t="shared" si="408"/>
        <v/>
      </c>
      <c r="CE92" s="190" t="str">
        <f t="shared" si="408"/>
        <v/>
      </c>
      <c r="CF92" s="190" t="str">
        <f t="shared" si="408"/>
        <v/>
      </c>
      <c r="CG92" s="190" t="str">
        <f t="shared" si="408"/>
        <v/>
      </c>
      <c r="CH92" s="190" t="str">
        <f t="shared" si="408"/>
        <v/>
      </c>
      <c r="CI92" s="190" t="str">
        <f t="shared" si="408"/>
        <v/>
      </c>
      <c r="CJ92" s="190" t="str">
        <f t="shared" si="408"/>
        <v/>
      </c>
      <c r="CK92" s="190" t="str">
        <f t="shared" si="408"/>
        <v/>
      </c>
      <c r="CL92" s="190" t="str">
        <f t="shared" si="408"/>
        <v/>
      </c>
      <c r="CM92" s="190" t="str">
        <f t="shared" si="408"/>
        <v/>
      </c>
      <c r="CN92" s="190" t="str">
        <f t="shared" si="408"/>
        <v/>
      </c>
      <c r="CO92" s="190" t="str">
        <f t="shared" si="408"/>
        <v/>
      </c>
      <c r="CP92" s="190" t="str">
        <f t="shared" si="408"/>
        <v/>
      </c>
      <c r="CQ92" s="190" t="str">
        <f t="shared" si="408"/>
        <v/>
      </c>
      <c r="CR92" s="190" t="str">
        <f t="shared" si="408"/>
        <v/>
      </c>
      <c r="CS92" s="190" t="str">
        <f t="shared" si="408"/>
        <v/>
      </c>
      <c r="CT92" s="190" t="str">
        <f t="shared" si="408"/>
        <v/>
      </c>
      <c r="CU92" s="190" t="str">
        <f t="shared" si="408"/>
        <v/>
      </c>
      <c r="CV92" s="190" t="str">
        <f t="shared" si="408"/>
        <v/>
      </c>
      <c r="CW92" s="190" t="str">
        <f t="shared" si="408"/>
        <v/>
      </c>
      <c r="CX92" s="190" t="str">
        <f t="shared" si="408"/>
        <v/>
      </c>
      <c r="CY92" s="190" t="str">
        <f t="shared" si="408"/>
        <v/>
      </c>
      <c r="CZ92" s="190" t="str">
        <f t="shared" ref="CZ92:EH92" si="409">IF(ISNONTEXT($AL92),CY92+$AL92,"")</f>
        <v/>
      </c>
      <c r="DA92" s="190" t="str">
        <f t="shared" si="409"/>
        <v/>
      </c>
      <c r="DB92" s="190" t="str">
        <f t="shared" si="409"/>
        <v/>
      </c>
      <c r="DC92" s="190" t="str">
        <f t="shared" si="409"/>
        <v/>
      </c>
      <c r="DD92" s="190" t="str">
        <f t="shared" si="409"/>
        <v/>
      </c>
      <c r="DE92" s="190" t="str">
        <f t="shared" si="409"/>
        <v/>
      </c>
      <c r="DF92" s="190" t="str">
        <f t="shared" si="409"/>
        <v/>
      </c>
      <c r="DG92" s="190" t="str">
        <f t="shared" si="409"/>
        <v/>
      </c>
      <c r="DH92" s="190" t="str">
        <f t="shared" si="409"/>
        <v/>
      </c>
      <c r="DI92" s="190" t="str">
        <f t="shared" si="409"/>
        <v/>
      </c>
      <c r="DJ92" s="190" t="str">
        <f t="shared" si="409"/>
        <v/>
      </c>
      <c r="DK92" s="190" t="str">
        <f t="shared" si="409"/>
        <v/>
      </c>
      <c r="DL92" s="190" t="str">
        <f t="shared" si="409"/>
        <v/>
      </c>
      <c r="DM92" s="190" t="str">
        <f t="shared" si="409"/>
        <v/>
      </c>
      <c r="DN92" s="190" t="str">
        <f t="shared" si="409"/>
        <v/>
      </c>
      <c r="DO92" s="190" t="str">
        <f t="shared" si="409"/>
        <v/>
      </c>
      <c r="DP92" s="190" t="str">
        <f t="shared" si="409"/>
        <v/>
      </c>
      <c r="DQ92" s="190" t="str">
        <f t="shared" si="409"/>
        <v/>
      </c>
      <c r="DR92" s="190" t="str">
        <f t="shared" si="409"/>
        <v/>
      </c>
      <c r="DS92" s="190" t="str">
        <f t="shared" si="409"/>
        <v/>
      </c>
      <c r="DT92" s="190" t="str">
        <f t="shared" si="409"/>
        <v/>
      </c>
      <c r="DU92" s="190" t="str">
        <f t="shared" si="409"/>
        <v/>
      </c>
      <c r="DV92" s="190" t="str">
        <f t="shared" si="409"/>
        <v/>
      </c>
      <c r="DW92" s="190" t="str">
        <f t="shared" si="409"/>
        <v/>
      </c>
      <c r="DX92" s="190" t="str">
        <f t="shared" si="409"/>
        <v/>
      </c>
      <c r="DY92" s="190" t="str">
        <f t="shared" si="409"/>
        <v/>
      </c>
      <c r="DZ92" s="190" t="str">
        <f t="shared" si="409"/>
        <v/>
      </c>
      <c r="EA92" s="190" t="str">
        <f t="shared" si="409"/>
        <v/>
      </c>
      <c r="EB92" s="190" t="str">
        <f t="shared" si="409"/>
        <v/>
      </c>
      <c r="EC92" s="190" t="str">
        <f t="shared" si="409"/>
        <v/>
      </c>
      <c r="ED92" s="190" t="str">
        <f t="shared" si="409"/>
        <v/>
      </c>
      <c r="EE92" s="190" t="str">
        <f t="shared" si="409"/>
        <v/>
      </c>
      <c r="EF92" s="190" t="str">
        <f t="shared" si="409"/>
        <v/>
      </c>
      <c r="EG92" s="190" t="str">
        <f t="shared" si="409"/>
        <v/>
      </c>
      <c r="EH92" s="190" t="str">
        <f t="shared" si="409"/>
        <v/>
      </c>
      <c r="EI92" s="206" t="str">
        <f t="shared" si="262"/>
        <v/>
      </c>
      <c r="EJ92" s="207" t="e">
        <f t="shared" si="263"/>
        <v>#N/A</v>
      </c>
      <c r="EK92" s="207" t="e">
        <f t="shared" si="264"/>
        <v>#N/A</v>
      </c>
      <c r="EL92" s="207" t="e">
        <f t="shared" si="265"/>
        <v>#N/A</v>
      </c>
      <c r="EM92" s="207" t="e">
        <f t="shared" si="266"/>
        <v>#N/A</v>
      </c>
      <c r="EN92" s="207" t="e">
        <f t="shared" si="267"/>
        <v>#N/A</v>
      </c>
      <c r="EO92" s="207" t="e">
        <f t="shared" si="268"/>
        <v>#N/A</v>
      </c>
      <c r="EP92" s="207" t="e">
        <f t="shared" si="269"/>
        <v>#N/A</v>
      </c>
      <c r="EQ92" s="207" t="e">
        <f t="shared" si="270"/>
        <v>#N/A</v>
      </c>
      <c r="ER92" s="207" t="e">
        <f t="shared" si="271"/>
        <v>#N/A</v>
      </c>
      <c r="ES92" s="207" t="e">
        <f t="shared" si="272"/>
        <v>#N/A</v>
      </c>
      <c r="ET92" s="207" t="e">
        <f t="shared" si="273"/>
        <v>#N/A</v>
      </c>
      <c r="EU92" s="207" t="e">
        <f t="shared" si="274"/>
        <v>#N/A</v>
      </c>
      <c r="EV92" s="207" t="e">
        <f t="shared" si="275"/>
        <v>#N/A</v>
      </c>
      <c r="EW92" s="207" t="e">
        <f t="shared" si="276"/>
        <v>#N/A</v>
      </c>
      <c r="EX92" s="207" t="e">
        <f t="shared" si="277"/>
        <v>#N/A</v>
      </c>
      <c r="EY92" s="207" t="e">
        <f t="shared" si="278"/>
        <v>#N/A</v>
      </c>
      <c r="EZ92" s="207" t="e">
        <f t="shared" si="279"/>
        <v>#N/A</v>
      </c>
      <c r="FA92" s="207" t="e">
        <f t="shared" si="280"/>
        <v>#N/A</v>
      </c>
      <c r="FB92" s="207" t="e">
        <f t="shared" si="281"/>
        <v>#N/A</v>
      </c>
      <c r="FC92" s="207" t="e">
        <f t="shared" si="282"/>
        <v>#N/A</v>
      </c>
      <c r="FD92" s="207" t="e">
        <f t="shared" si="283"/>
        <v>#N/A</v>
      </c>
      <c r="FE92" s="207" t="e">
        <f t="shared" si="284"/>
        <v>#N/A</v>
      </c>
      <c r="FF92" s="207" t="e">
        <f t="shared" si="285"/>
        <v>#N/A</v>
      </c>
      <c r="FG92" s="207" t="e">
        <f t="shared" si="286"/>
        <v>#N/A</v>
      </c>
      <c r="FH92" s="207" t="e">
        <f t="shared" si="287"/>
        <v>#N/A</v>
      </c>
      <c r="FI92" s="207" t="e">
        <f t="shared" si="288"/>
        <v>#N/A</v>
      </c>
      <c r="FJ92" s="207" t="e">
        <f t="shared" si="289"/>
        <v>#N/A</v>
      </c>
      <c r="FK92" s="207" t="e">
        <f t="shared" si="290"/>
        <v>#N/A</v>
      </c>
      <c r="FL92" s="207" t="e">
        <f t="shared" si="291"/>
        <v>#N/A</v>
      </c>
      <c r="FM92" s="207" t="e">
        <f t="shared" si="292"/>
        <v>#N/A</v>
      </c>
      <c r="FN92" s="207" t="e">
        <f t="shared" si="293"/>
        <v>#N/A</v>
      </c>
      <c r="FO92" s="207" t="e">
        <f t="shared" si="294"/>
        <v>#N/A</v>
      </c>
      <c r="FP92" s="207" t="e">
        <f t="shared" si="295"/>
        <v>#N/A</v>
      </c>
      <c r="FQ92" s="207" t="e">
        <f t="shared" si="296"/>
        <v>#N/A</v>
      </c>
      <c r="FR92" s="207" t="e">
        <f t="shared" si="297"/>
        <v>#N/A</v>
      </c>
      <c r="FS92" s="207" t="e">
        <f t="shared" si="298"/>
        <v>#N/A</v>
      </c>
      <c r="FT92" s="207" t="e">
        <f t="shared" si="299"/>
        <v>#N/A</v>
      </c>
      <c r="FU92" s="207" t="e">
        <f t="shared" si="300"/>
        <v>#N/A</v>
      </c>
      <c r="FV92" s="207" t="e">
        <f t="shared" si="301"/>
        <v>#N/A</v>
      </c>
      <c r="FW92" s="207" t="e">
        <f t="shared" si="302"/>
        <v>#N/A</v>
      </c>
      <c r="FX92" s="207" t="e">
        <f t="shared" si="303"/>
        <v>#N/A</v>
      </c>
      <c r="FY92" s="207" t="e">
        <f t="shared" si="304"/>
        <v>#N/A</v>
      </c>
      <c r="FZ92" s="207" t="e">
        <f t="shared" si="305"/>
        <v>#N/A</v>
      </c>
      <c r="GA92" s="207" t="e">
        <f t="shared" si="306"/>
        <v>#N/A</v>
      </c>
      <c r="GB92" s="207" t="e">
        <f t="shared" si="307"/>
        <v>#N/A</v>
      </c>
      <c r="GC92" s="207" t="e">
        <f t="shared" si="308"/>
        <v>#N/A</v>
      </c>
      <c r="GD92" s="207" t="e">
        <f t="shared" si="309"/>
        <v>#N/A</v>
      </c>
      <c r="GE92" s="207" t="e">
        <f t="shared" si="310"/>
        <v>#N/A</v>
      </c>
      <c r="GF92" s="207" t="e">
        <f t="shared" si="311"/>
        <v>#N/A</v>
      </c>
      <c r="GG92" s="207" t="e">
        <f t="shared" si="312"/>
        <v>#N/A</v>
      </c>
      <c r="GH92" s="207" t="e">
        <f t="shared" si="313"/>
        <v>#N/A</v>
      </c>
      <c r="GI92" s="207" t="e">
        <f t="shared" si="314"/>
        <v>#N/A</v>
      </c>
      <c r="GJ92" s="207" t="e">
        <f t="shared" si="315"/>
        <v>#N/A</v>
      </c>
      <c r="GK92" s="207" t="e">
        <f t="shared" si="316"/>
        <v>#N/A</v>
      </c>
      <c r="GL92" s="207" t="e">
        <f t="shared" si="317"/>
        <v>#N/A</v>
      </c>
      <c r="GM92" s="207" t="e">
        <f t="shared" si="318"/>
        <v>#N/A</v>
      </c>
      <c r="GN92" s="207" t="e">
        <f t="shared" si="319"/>
        <v>#N/A</v>
      </c>
      <c r="GO92" s="207" t="e">
        <f t="shared" si="320"/>
        <v>#N/A</v>
      </c>
      <c r="GP92" s="207" t="e">
        <f t="shared" si="321"/>
        <v>#N/A</v>
      </c>
      <c r="GQ92" s="207" t="e">
        <f t="shared" si="322"/>
        <v>#N/A</v>
      </c>
      <c r="GR92" s="207" t="e">
        <f t="shared" si="323"/>
        <v>#N/A</v>
      </c>
      <c r="GS92" s="207" t="e">
        <f t="shared" si="324"/>
        <v>#N/A</v>
      </c>
      <c r="GT92" s="207" t="e">
        <f t="shared" si="325"/>
        <v>#N/A</v>
      </c>
      <c r="GU92" s="207" t="e">
        <f t="shared" si="326"/>
        <v>#N/A</v>
      </c>
      <c r="GV92" s="207" t="e">
        <f t="shared" si="327"/>
        <v>#N/A</v>
      </c>
      <c r="GW92" s="207" t="e">
        <f t="shared" si="328"/>
        <v>#N/A</v>
      </c>
      <c r="GX92" s="207" t="e">
        <f t="shared" si="329"/>
        <v>#N/A</v>
      </c>
      <c r="GY92" s="207" t="e">
        <f t="shared" si="330"/>
        <v>#N/A</v>
      </c>
      <c r="GZ92" s="207" t="e">
        <f t="shared" si="331"/>
        <v>#N/A</v>
      </c>
      <c r="HA92" s="207" t="e">
        <f t="shared" si="332"/>
        <v>#N/A</v>
      </c>
      <c r="HB92" s="207" t="e">
        <f t="shared" si="333"/>
        <v>#N/A</v>
      </c>
      <c r="HC92" s="207" t="e">
        <f t="shared" si="334"/>
        <v>#N/A</v>
      </c>
      <c r="HD92" s="207" t="e">
        <f t="shared" si="335"/>
        <v>#N/A</v>
      </c>
      <c r="HE92" s="207" t="e">
        <f t="shared" si="336"/>
        <v>#N/A</v>
      </c>
      <c r="HF92" s="207" t="e">
        <f t="shared" si="337"/>
        <v>#N/A</v>
      </c>
      <c r="HG92" s="207" t="e">
        <f t="shared" si="338"/>
        <v>#N/A</v>
      </c>
      <c r="HH92" s="207" t="e">
        <f t="shared" si="339"/>
        <v>#N/A</v>
      </c>
      <c r="HI92" s="207" t="e">
        <f t="shared" si="340"/>
        <v>#N/A</v>
      </c>
      <c r="HJ92" s="207" t="e">
        <f t="shared" si="341"/>
        <v>#N/A</v>
      </c>
      <c r="HK92" s="207" t="e">
        <f t="shared" si="342"/>
        <v>#N/A</v>
      </c>
      <c r="HL92" s="207" t="e">
        <f t="shared" si="343"/>
        <v>#N/A</v>
      </c>
      <c r="HM92" s="207" t="e">
        <f t="shared" si="344"/>
        <v>#N/A</v>
      </c>
      <c r="HN92" s="207" t="e">
        <f t="shared" si="345"/>
        <v>#N/A</v>
      </c>
      <c r="HO92" s="207" t="e">
        <f t="shared" si="346"/>
        <v>#N/A</v>
      </c>
      <c r="HP92" s="207" t="e">
        <f t="shared" si="347"/>
        <v>#N/A</v>
      </c>
      <c r="HQ92" s="207" t="e">
        <f t="shared" si="348"/>
        <v>#N/A</v>
      </c>
      <c r="HR92" s="207" t="e">
        <f t="shared" si="349"/>
        <v>#N/A</v>
      </c>
      <c r="HS92" s="207" t="e">
        <f t="shared" si="350"/>
        <v>#N/A</v>
      </c>
      <c r="HT92" s="207" t="e">
        <f t="shared" si="351"/>
        <v>#N/A</v>
      </c>
      <c r="HU92" s="207" t="e">
        <f t="shared" si="352"/>
        <v>#N/A</v>
      </c>
      <c r="HV92" s="207" t="e">
        <f t="shared" si="353"/>
        <v>#N/A</v>
      </c>
      <c r="HW92" s="207" t="e">
        <f t="shared" si="354"/>
        <v>#N/A</v>
      </c>
      <c r="HX92" s="207" t="e">
        <f t="shared" si="355"/>
        <v>#N/A</v>
      </c>
      <c r="HY92" s="207" t="e">
        <f t="shared" si="356"/>
        <v>#N/A</v>
      </c>
      <c r="HZ92" s="207" t="e">
        <f t="shared" si="357"/>
        <v>#N/A</v>
      </c>
      <c r="IA92" s="207" t="e">
        <f t="shared" si="358"/>
        <v>#N/A</v>
      </c>
      <c r="IB92" s="207" t="e">
        <f t="shared" si="359"/>
        <v>#N/A</v>
      </c>
      <c r="IC92" s="207" t="e">
        <f t="shared" si="360"/>
        <v>#N/A</v>
      </c>
      <c r="ID92" s="207" t="e">
        <f t="shared" si="361"/>
        <v>#N/A</v>
      </c>
      <c r="IE92" s="207" t="e">
        <f t="shared" si="362"/>
        <v>#N/A</v>
      </c>
      <c r="IF92" s="207" t="e">
        <f t="shared" si="363"/>
        <v>#N/A</v>
      </c>
    </row>
    <row r="93" spans="1:240" hidden="1" x14ac:dyDescent="0.25">
      <c r="A93" s="22">
        <v>90</v>
      </c>
      <c r="B93" s="144"/>
      <c r="C93" s="135"/>
      <c r="D93" s="110" t="str">
        <f t="shared" si="253"/>
        <v/>
      </c>
      <c r="E93" s="124"/>
      <c r="F93" s="110" t="str">
        <f t="shared" si="254"/>
        <v/>
      </c>
      <c r="G93" s="135"/>
      <c r="H93" s="145"/>
      <c r="I93" s="119" t="str">
        <f t="shared" si="255"/>
        <v/>
      </c>
      <c r="J93" s="23" t="str">
        <f t="shared" si="256"/>
        <v/>
      </c>
      <c r="K93" s="24" t="str">
        <f t="shared" si="257"/>
        <v/>
      </c>
      <c r="L93" s="25" t="str">
        <f>IF(J93="","",IF(OR($J93&lt;Skew!$B$1,$J93=Skew!$B$1),IF($J93&gt;Skew!$C$1,Skew!$A$1,IF($J93&gt;Skew!$C$2,Skew!$A$2,IF($J93&gt;Skew!$C$3,Skew!$A$3,IF($J93&gt;Skew!$C$4,Skew!$A$4,IF($J93&gt;Skew!$C$5,Skew!$A$5,IF($J93&gt;Skew!$C$6,Skew!$A$6,IF($J93&gt;Skew!$C$7,Skew!$A$7,IF($J93&gt;Skew!$C$8,Skew!$A$8,IF($J93&gt;Skew!$C$9,Skew!$A$9,IF($J93&gt;Skew!$C$10,Skew!$A$10,IF($J93&gt;Skew!$C$11,Skew!$A$11,IF($J93&gt;Skew!$C$12,Skew!$A$12,IF($J93&gt;Skew!$C$13,Skew!$A$13,IF($J93&gt;Skew!$C$14,Skew!$A$14,Skew!$A$15)
)))))))))))))))</f>
        <v/>
      </c>
      <c r="M93" s="24" t="str">
        <f>IF(J93="","",MATCH(L93,Skew!$A$1:$A$15,0))</f>
        <v/>
      </c>
      <c r="N93" s="24" t="str">
        <f t="shared" si="245"/>
        <v/>
      </c>
      <c r="O93" s="26"/>
      <c r="P93" s="24" t="str">
        <f>IF(OR(J93="",O93=""),"",MATCH(O93,Confidence!$A$1:$A$10,0))</f>
        <v/>
      </c>
      <c r="Q93" s="27" t="str">
        <f t="shared" si="246"/>
        <v/>
      </c>
      <c r="R93" s="27" t="str">
        <f t="shared" si="247"/>
        <v/>
      </c>
      <c r="S93" s="24"/>
      <c r="T93" s="111" t="str">
        <f t="shared" si="248"/>
        <v/>
      </c>
      <c r="U93" s="111" t="str">
        <f t="shared" si="249"/>
        <v/>
      </c>
      <c r="V93" s="39" t="str">
        <f t="shared" si="250"/>
        <v/>
      </c>
      <c r="W93" s="124"/>
      <c r="X93" s="218" t="str">
        <f>IF(AND(D93&gt;0,E93&gt;0,F93&gt;0,Q93&gt;0,R93&gt;0,W93&gt;0,NOT(O93="")),ABS(VLOOKUP($W$1,VLookups!$A$28:$B$29,2,FALSE)-_xlfn.BETA.DIST(W93,IF(K93="L",R93,Q93),IF(K93="L",Q93,R93),TRUE,D93,F93)),"")</f>
        <v/>
      </c>
      <c r="Y93" s="121" t="str">
        <f>IF(OR($Q93="",$R93=""),"",_xlfn.BETA.INV(ABS(VLOOKUP($W$1,VLookups!$A$28:$B$29,2,FALSE)-Y$3),IF($K93="L",$R93,$Q93),IF($K93="L",$Q93,$R93),$D93,$F93))</f>
        <v/>
      </c>
      <c r="Z93" s="122" t="str">
        <f>IF(OR($Q93="",$R93=""),"",_xlfn.BETA.INV(ABS(VLOOKUP($W$1,VLookups!$A$28:$B$29,2,FALSE)-Z$3),IF($K93="L",$R93,$Q93),IF($K93="L",$Q93,$R93),$D93,$F93))</f>
        <v/>
      </c>
      <c r="AA93" s="121" t="str">
        <f>IF(OR($Q93="",$R93=""),"",_xlfn.BETA.INV(ABS(VLOOKUP($W$1,VLookups!$A$28:$B$29,2,FALSE)-AA$3),IF($K93="L",$R93,$Q93),IF($K93="L",$Q93,$R93),$D93,$F93))</f>
        <v/>
      </c>
      <c r="AB93" s="122" t="str">
        <f>IF(OR($Q93="",$R93=""),"",_xlfn.BETA.INV(ABS(VLOOKUP($W$1,VLookups!$A$28:$B$29,2,FALSE)-AB$3),IF($K93="L",$R93,$Q93),IF($K93="L",$Q93,$R93),$D93,$F93))</f>
        <v/>
      </c>
      <c r="AC93" s="121" t="str">
        <f>IF(OR($Q93="",$R93=""),"",_xlfn.BETA.INV(ABS(VLOOKUP($W$1,VLookups!$A$28:$B$29,2,FALSE)-AC$3),IF($K93="L",$R93,$Q93),IF($K93="L",$Q93,$R93),$D93,$F93))</f>
        <v/>
      </c>
      <c r="AD93" s="122" t="str">
        <f>IF(OR($Q93="",$R93=""),"",_xlfn.BETA.INV(ABS(VLOOKUP($W$1,VLookups!$A$28:$B$29,2,FALSE)-AD$3),IF($K93="L",$R93,$Q93),IF($K93="L",$Q93,$R93),$D93,$F93))</f>
        <v/>
      </c>
      <c r="AE93" s="121" t="str">
        <f>IF(OR($Q93="",$R93=""),"",_xlfn.BETA.INV(ABS(VLOOKUP($W$1,VLookups!$A$28:$B$29,2,FALSE)-AE$3),IF($K93="L",$R93,$Q93),IF($K93="L",$Q93,$R93),$D93,$F93))</f>
        <v/>
      </c>
      <c r="AF93" s="122" t="str">
        <f>IF(OR($Q93="",$R93=""),"",_xlfn.BETA.INV(ABS(VLOOKUP($W$1,VLookups!$A$28:$B$29,2,FALSE)-AF$3),IF($K93="L",$R93,$Q93),IF($K93="L",$Q93,$R93),$D93,$F93))</f>
        <v/>
      </c>
      <c r="AG93" s="121" t="str">
        <f>IF(OR($Q93="",$R93=""),"",_xlfn.BETA.INV(ABS(VLOOKUP($W$1,VLookups!$A$28:$B$29,2,FALSE)-AG$3),IF($K93="L",$R93,$Q93),IF($K93="L",$Q93,$R93),$D93,$F93))</f>
        <v/>
      </c>
      <c r="AH93" s="122" t="str">
        <f>IF(OR($Q93="",$R93=""),"",_xlfn.BETA.INV(ABS(VLOOKUP($W$1,VLookups!$A$28:$B$29,2,FALSE)-AH$3),IF($K93="L",$R93,$Q93),IF($K93="L",$Q93,$R93),$D93,$F93))</f>
        <v/>
      </c>
      <c r="AI93" s="121" t="str">
        <f>IF(OR($Q93="",$R93=""),"",_xlfn.BETA.INV(ABS(VLOOKUP($W$1,VLookups!$A$28:$B$29,2,FALSE)-AI$3),IF($K93="L",$R93,$Q93),IF($K93="L",$Q93,$R93),$D93,$F93))</f>
        <v/>
      </c>
      <c r="AJ93" s="122" t="str">
        <f>IF(OR($Q93="",$R93=""),"",_xlfn.BETA.INV(ABS(VLOOKUP($W$1,VLookups!$A$28:$B$29,2,FALSE)-AJ$3),IF($K93="L",$R93,$Q93),IF($K93="L",$Q93,$R93),$D93,$F93))</f>
        <v/>
      </c>
      <c r="AK93" s="17"/>
      <c r="AL93" s="208" t="str">
        <f t="shared" si="258"/>
        <v/>
      </c>
      <c r="AM93" s="206" t="str">
        <f t="shared" si="259"/>
        <v/>
      </c>
      <c r="AN93" s="190" t="str">
        <f t="shared" ref="AN93:CY93" si="410">IF(ISNONTEXT($AL93),AM93+$AL93,"")</f>
        <v/>
      </c>
      <c r="AO93" s="190" t="str">
        <f t="shared" si="410"/>
        <v/>
      </c>
      <c r="AP93" s="190" t="str">
        <f t="shared" si="410"/>
        <v/>
      </c>
      <c r="AQ93" s="190" t="str">
        <f t="shared" si="410"/>
        <v/>
      </c>
      <c r="AR93" s="190" t="str">
        <f t="shared" si="410"/>
        <v/>
      </c>
      <c r="AS93" s="190" t="str">
        <f t="shared" si="410"/>
        <v/>
      </c>
      <c r="AT93" s="190" t="str">
        <f t="shared" si="410"/>
        <v/>
      </c>
      <c r="AU93" s="190" t="str">
        <f t="shared" si="410"/>
        <v/>
      </c>
      <c r="AV93" s="190" t="str">
        <f t="shared" si="410"/>
        <v/>
      </c>
      <c r="AW93" s="190" t="str">
        <f t="shared" si="410"/>
        <v/>
      </c>
      <c r="AX93" s="190" t="str">
        <f t="shared" si="410"/>
        <v/>
      </c>
      <c r="AY93" s="190" t="str">
        <f t="shared" si="410"/>
        <v/>
      </c>
      <c r="AZ93" s="190" t="str">
        <f t="shared" si="410"/>
        <v/>
      </c>
      <c r="BA93" s="190" t="str">
        <f t="shared" si="410"/>
        <v/>
      </c>
      <c r="BB93" s="190" t="str">
        <f t="shared" si="410"/>
        <v/>
      </c>
      <c r="BC93" s="190" t="str">
        <f t="shared" si="410"/>
        <v/>
      </c>
      <c r="BD93" s="190" t="str">
        <f t="shared" si="410"/>
        <v/>
      </c>
      <c r="BE93" s="190" t="str">
        <f t="shared" si="410"/>
        <v/>
      </c>
      <c r="BF93" s="190" t="str">
        <f t="shared" si="410"/>
        <v/>
      </c>
      <c r="BG93" s="190" t="str">
        <f t="shared" si="410"/>
        <v/>
      </c>
      <c r="BH93" s="190" t="str">
        <f t="shared" si="410"/>
        <v/>
      </c>
      <c r="BI93" s="190" t="str">
        <f t="shared" si="410"/>
        <v/>
      </c>
      <c r="BJ93" s="190" t="str">
        <f t="shared" si="410"/>
        <v/>
      </c>
      <c r="BK93" s="190" t="str">
        <f t="shared" si="410"/>
        <v/>
      </c>
      <c r="BL93" s="190" t="str">
        <f t="shared" si="410"/>
        <v/>
      </c>
      <c r="BM93" s="190" t="str">
        <f t="shared" si="410"/>
        <v/>
      </c>
      <c r="BN93" s="190" t="str">
        <f t="shared" si="410"/>
        <v/>
      </c>
      <c r="BO93" s="190" t="str">
        <f t="shared" si="410"/>
        <v/>
      </c>
      <c r="BP93" s="190" t="str">
        <f t="shared" si="410"/>
        <v/>
      </c>
      <c r="BQ93" s="190" t="str">
        <f t="shared" si="410"/>
        <v/>
      </c>
      <c r="BR93" s="190" t="str">
        <f t="shared" si="410"/>
        <v/>
      </c>
      <c r="BS93" s="190" t="str">
        <f t="shared" si="410"/>
        <v/>
      </c>
      <c r="BT93" s="190" t="str">
        <f t="shared" si="410"/>
        <v/>
      </c>
      <c r="BU93" s="190" t="str">
        <f t="shared" si="410"/>
        <v/>
      </c>
      <c r="BV93" s="190" t="str">
        <f t="shared" si="410"/>
        <v/>
      </c>
      <c r="BW93" s="190" t="str">
        <f t="shared" si="410"/>
        <v/>
      </c>
      <c r="BX93" s="190" t="str">
        <f t="shared" si="410"/>
        <v/>
      </c>
      <c r="BY93" s="190" t="str">
        <f t="shared" si="410"/>
        <v/>
      </c>
      <c r="BZ93" s="190" t="str">
        <f t="shared" si="410"/>
        <v/>
      </c>
      <c r="CA93" s="190" t="str">
        <f t="shared" si="410"/>
        <v/>
      </c>
      <c r="CB93" s="190" t="str">
        <f t="shared" si="410"/>
        <v/>
      </c>
      <c r="CC93" s="190" t="str">
        <f t="shared" si="410"/>
        <v/>
      </c>
      <c r="CD93" s="190" t="str">
        <f t="shared" si="410"/>
        <v/>
      </c>
      <c r="CE93" s="190" t="str">
        <f t="shared" si="410"/>
        <v/>
      </c>
      <c r="CF93" s="190" t="str">
        <f t="shared" si="410"/>
        <v/>
      </c>
      <c r="CG93" s="190" t="str">
        <f t="shared" si="410"/>
        <v/>
      </c>
      <c r="CH93" s="190" t="str">
        <f t="shared" si="410"/>
        <v/>
      </c>
      <c r="CI93" s="190" t="str">
        <f t="shared" si="410"/>
        <v/>
      </c>
      <c r="CJ93" s="190" t="str">
        <f t="shared" si="410"/>
        <v/>
      </c>
      <c r="CK93" s="190" t="str">
        <f t="shared" si="410"/>
        <v/>
      </c>
      <c r="CL93" s="190" t="str">
        <f t="shared" si="410"/>
        <v/>
      </c>
      <c r="CM93" s="190" t="str">
        <f t="shared" si="410"/>
        <v/>
      </c>
      <c r="CN93" s="190" t="str">
        <f t="shared" si="410"/>
        <v/>
      </c>
      <c r="CO93" s="190" t="str">
        <f t="shared" si="410"/>
        <v/>
      </c>
      <c r="CP93" s="190" t="str">
        <f t="shared" si="410"/>
        <v/>
      </c>
      <c r="CQ93" s="190" t="str">
        <f t="shared" si="410"/>
        <v/>
      </c>
      <c r="CR93" s="190" t="str">
        <f t="shared" si="410"/>
        <v/>
      </c>
      <c r="CS93" s="190" t="str">
        <f t="shared" si="410"/>
        <v/>
      </c>
      <c r="CT93" s="190" t="str">
        <f t="shared" si="410"/>
        <v/>
      </c>
      <c r="CU93" s="190" t="str">
        <f t="shared" si="410"/>
        <v/>
      </c>
      <c r="CV93" s="190" t="str">
        <f t="shared" si="410"/>
        <v/>
      </c>
      <c r="CW93" s="190" t="str">
        <f t="shared" si="410"/>
        <v/>
      </c>
      <c r="CX93" s="190" t="str">
        <f t="shared" si="410"/>
        <v/>
      </c>
      <c r="CY93" s="190" t="str">
        <f t="shared" si="410"/>
        <v/>
      </c>
      <c r="CZ93" s="190" t="str">
        <f t="shared" ref="CZ93:EH93" si="411">IF(ISNONTEXT($AL93),CY93+$AL93,"")</f>
        <v/>
      </c>
      <c r="DA93" s="190" t="str">
        <f t="shared" si="411"/>
        <v/>
      </c>
      <c r="DB93" s="190" t="str">
        <f t="shared" si="411"/>
        <v/>
      </c>
      <c r="DC93" s="190" t="str">
        <f t="shared" si="411"/>
        <v/>
      </c>
      <c r="DD93" s="190" t="str">
        <f t="shared" si="411"/>
        <v/>
      </c>
      <c r="DE93" s="190" t="str">
        <f t="shared" si="411"/>
        <v/>
      </c>
      <c r="DF93" s="190" t="str">
        <f t="shared" si="411"/>
        <v/>
      </c>
      <c r="DG93" s="190" t="str">
        <f t="shared" si="411"/>
        <v/>
      </c>
      <c r="DH93" s="190" t="str">
        <f t="shared" si="411"/>
        <v/>
      </c>
      <c r="DI93" s="190" t="str">
        <f t="shared" si="411"/>
        <v/>
      </c>
      <c r="DJ93" s="190" t="str">
        <f t="shared" si="411"/>
        <v/>
      </c>
      <c r="DK93" s="190" t="str">
        <f t="shared" si="411"/>
        <v/>
      </c>
      <c r="DL93" s="190" t="str">
        <f t="shared" si="411"/>
        <v/>
      </c>
      <c r="DM93" s="190" t="str">
        <f t="shared" si="411"/>
        <v/>
      </c>
      <c r="DN93" s="190" t="str">
        <f t="shared" si="411"/>
        <v/>
      </c>
      <c r="DO93" s="190" t="str">
        <f t="shared" si="411"/>
        <v/>
      </c>
      <c r="DP93" s="190" t="str">
        <f t="shared" si="411"/>
        <v/>
      </c>
      <c r="DQ93" s="190" t="str">
        <f t="shared" si="411"/>
        <v/>
      </c>
      <c r="DR93" s="190" t="str">
        <f t="shared" si="411"/>
        <v/>
      </c>
      <c r="DS93" s="190" t="str">
        <f t="shared" si="411"/>
        <v/>
      </c>
      <c r="DT93" s="190" t="str">
        <f t="shared" si="411"/>
        <v/>
      </c>
      <c r="DU93" s="190" t="str">
        <f t="shared" si="411"/>
        <v/>
      </c>
      <c r="DV93" s="190" t="str">
        <f t="shared" si="411"/>
        <v/>
      </c>
      <c r="DW93" s="190" t="str">
        <f t="shared" si="411"/>
        <v/>
      </c>
      <c r="DX93" s="190" t="str">
        <f t="shared" si="411"/>
        <v/>
      </c>
      <c r="DY93" s="190" t="str">
        <f t="shared" si="411"/>
        <v/>
      </c>
      <c r="DZ93" s="190" t="str">
        <f t="shared" si="411"/>
        <v/>
      </c>
      <c r="EA93" s="190" t="str">
        <f t="shared" si="411"/>
        <v/>
      </c>
      <c r="EB93" s="190" t="str">
        <f t="shared" si="411"/>
        <v/>
      </c>
      <c r="EC93" s="190" t="str">
        <f t="shared" si="411"/>
        <v/>
      </c>
      <c r="ED93" s="190" t="str">
        <f t="shared" si="411"/>
        <v/>
      </c>
      <c r="EE93" s="190" t="str">
        <f t="shared" si="411"/>
        <v/>
      </c>
      <c r="EF93" s="190" t="str">
        <f t="shared" si="411"/>
        <v/>
      </c>
      <c r="EG93" s="190" t="str">
        <f t="shared" si="411"/>
        <v/>
      </c>
      <c r="EH93" s="190" t="str">
        <f t="shared" si="411"/>
        <v/>
      </c>
      <c r="EI93" s="206" t="str">
        <f t="shared" si="262"/>
        <v/>
      </c>
      <c r="EJ93" s="207" t="e">
        <f t="shared" si="263"/>
        <v>#N/A</v>
      </c>
      <c r="EK93" s="207" t="e">
        <f t="shared" si="264"/>
        <v>#N/A</v>
      </c>
      <c r="EL93" s="207" t="e">
        <f t="shared" si="265"/>
        <v>#N/A</v>
      </c>
      <c r="EM93" s="207" t="e">
        <f t="shared" si="266"/>
        <v>#N/A</v>
      </c>
      <c r="EN93" s="207" t="e">
        <f t="shared" si="267"/>
        <v>#N/A</v>
      </c>
      <c r="EO93" s="207" t="e">
        <f t="shared" si="268"/>
        <v>#N/A</v>
      </c>
      <c r="EP93" s="207" t="e">
        <f t="shared" si="269"/>
        <v>#N/A</v>
      </c>
      <c r="EQ93" s="207" t="e">
        <f t="shared" si="270"/>
        <v>#N/A</v>
      </c>
      <c r="ER93" s="207" t="e">
        <f t="shared" si="271"/>
        <v>#N/A</v>
      </c>
      <c r="ES93" s="207" t="e">
        <f t="shared" si="272"/>
        <v>#N/A</v>
      </c>
      <c r="ET93" s="207" t="e">
        <f t="shared" si="273"/>
        <v>#N/A</v>
      </c>
      <c r="EU93" s="207" t="e">
        <f t="shared" si="274"/>
        <v>#N/A</v>
      </c>
      <c r="EV93" s="207" t="e">
        <f t="shared" si="275"/>
        <v>#N/A</v>
      </c>
      <c r="EW93" s="207" t="e">
        <f t="shared" si="276"/>
        <v>#N/A</v>
      </c>
      <c r="EX93" s="207" t="e">
        <f t="shared" si="277"/>
        <v>#N/A</v>
      </c>
      <c r="EY93" s="207" t="e">
        <f t="shared" si="278"/>
        <v>#N/A</v>
      </c>
      <c r="EZ93" s="207" t="e">
        <f t="shared" si="279"/>
        <v>#N/A</v>
      </c>
      <c r="FA93" s="207" t="e">
        <f t="shared" si="280"/>
        <v>#N/A</v>
      </c>
      <c r="FB93" s="207" t="e">
        <f t="shared" si="281"/>
        <v>#N/A</v>
      </c>
      <c r="FC93" s="207" t="e">
        <f t="shared" si="282"/>
        <v>#N/A</v>
      </c>
      <c r="FD93" s="207" t="e">
        <f t="shared" si="283"/>
        <v>#N/A</v>
      </c>
      <c r="FE93" s="207" t="e">
        <f t="shared" si="284"/>
        <v>#N/A</v>
      </c>
      <c r="FF93" s="207" t="e">
        <f t="shared" si="285"/>
        <v>#N/A</v>
      </c>
      <c r="FG93" s="207" t="e">
        <f t="shared" si="286"/>
        <v>#N/A</v>
      </c>
      <c r="FH93" s="207" t="e">
        <f t="shared" si="287"/>
        <v>#N/A</v>
      </c>
      <c r="FI93" s="207" t="e">
        <f t="shared" si="288"/>
        <v>#N/A</v>
      </c>
      <c r="FJ93" s="207" t="e">
        <f t="shared" si="289"/>
        <v>#N/A</v>
      </c>
      <c r="FK93" s="207" t="e">
        <f t="shared" si="290"/>
        <v>#N/A</v>
      </c>
      <c r="FL93" s="207" t="e">
        <f t="shared" si="291"/>
        <v>#N/A</v>
      </c>
      <c r="FM93" s="207" t="e">
        <f t="shared" si="292"/>
        <v>#N/A</v>
      </c>
      <c r="FN93" s="207" t="e">
        <f t="shared" si="293"/>
        <v>#N/A</v>
      </c>
      <c r="FO93" s="207" t="e">
        <f t="shared" si="294"/>
        <v>#N/A</v>
      </c>
      <c r="FP93" s="207" t="e">
        <f t="shared" si="295"/>
        <v>#N/A</v>
      </c>
      <c r="FQ93" s="207" t="e">
        <f t="shared" si="296"/>
        <v>#N/A</v>
      </c>
      <c r="FR93" s="207" t="e">
        <f t="shared" si="297"/>
        <v>#N/A</v>
      </c>
      <c r="FS93" s="207" t="e">
        <f t="shared" si="298"/>
        <v>#N/A</v>
      </c>
      <c r="FT93" s="207" t="e">
        <f t="shared" si="299"/>
        <v>#N/A</v>
      </c>
      <c r="FU93" s="207" t="e">
        <f t="shared" si="300"/>
        <v>#N/A</v>
      </c>
      <c r="FV93" s="207" t="e">
        <f t="shared" si="301"/>
        <v>#N/A</v>
      </c>
      <c r="FW93" s="207" t="e">
        <f t="shared" si="302"/>
        <v>#N/A</v>
      </c>
      <c r="FX93" s="207" t="e">
        <f t="shared" si="303"/>
        <v>#N/A</v>
      </c>
      <c r="FY93" s="207" t="e">
        <f t="shared" si="304"/>
        <v>#N/A</v>
      </c>
      <c r="FZ93" s="207" t="e">
        <f t="shared" si="305"/>
        <v>#N/A</v>
      </c>
      <c r="GA93" s="207" t="e">
        <f t="shared" si="306"/>
        <v>#N/A</v>
      </c>
      <c r="GB93" s="207" t="e">
        <f t="shared" si="307"/>
        <v>#N/A</v>
      </c>
      <c r="GC93" s="207" t="e">
        <f t="shared" si="308"/>
        <v>#N/A</v>
      </c>
      <c r="GD93" s="207" t="e">
        <f t="shared" si="309"/>
        <v>#N/A</v>
      </c>
      <c r="GE93" s="207" t="e">
        <f t="shared" si="310"/>
        <v>#N/A</v>
      </c>
      <c r="GF93" s="207" t="e">
        <f t="shared" si="311"/>
        <v>#N/A</v>
      </c>
      <c r="GG93" s="207" t="e">
        <f t="shared" si="312"/>
        <v>#N/A</v>
      </c>
      <c r="GH93" s="207" t="e">
        <f t="shared" si="313"/>
        <v>#N/A</v>
      </c>
      <c r="GI93" s="207" t="e">
        <f t="shared" si="314"/>
        <v>#N/A</v>
      </c>
      <c r="GJ93" s="207" t="e">
        <f t="shared" si="315"/>
        <v>#N/A</v>
      </c>
      <c r="GK93" s="207" t="e">
        <f t="shared" si="316"/>
        <v>#N/A</v>
      </c>
      <c r="GL93" s="207" t="e">
        <f t="shared" si="317"/>
        <v>#N/A</v>
      </c>
      <c r="GM93" s="207" t="e">
        <f t="shared" si="318"/>
        <v>#N/A</v>
      </c>
      <c r="GN93" s="207" t="e">
        <f t="shared" si="319"/>
        <v>#N/A</v>
      </c>
      <c r="GO93" s="207" t="e">
        <f t="shared" si="320"/>
        <v>#N/A</v>
      </c>
      <c r="GP93" s="207" t="e">
        <f t="shared" si="321"/>
        <v>#N/A</v>
      </c>
      <c r="GQ93" s="207" t="e">
        <f t="shared" si="322"/>
        <v>#N/A</v>
      </c>
      <c r="GR93" s="207" t="e">
        <f t="shared" si="323"/>
        <v>#N/A</v>
      </c>
      <c r="GS93" s="207" t="e">
        <f t="shared" si="324"/>
        <v>#N/A</v>
      </c>
      <c r="GT93" s="207" t="e">
        <f t="shared" si="325"/>
        <v>#N/A</v>
      </c>
      <c r="GU93" s="207" t="e">
        <f t="shared" si="326"/>
        <v>#N/A</v>
      </c>
      <c r="GV93" s="207" t="e">
        <f t="shared" si="327"/>
        <v>#N/A</v>
      </c>
      <c r="GW93" s="207" t="e">
        <f t="shared" si="328"/>
        <v>#N/A</v>
      </c>
      <c r="GX93" s="207" t="e">
        <f t="shared" si="329"/>
        <v>#N/A</v>
      </c>
      <c r="GY93" s="207" t="e">
        <f t="shared" si="330"/>
        <v>#N/A</v>
      </c>
      <c r="GZ93" s="207" t="e">
        <f t="shared" si="331"/>
        <v>#N/A</v>
      </c>
      <c r="HA93" s="207" t="e">
        <f t="shared" si="332"/>
        <v>#N/A</v>
      </c>
      <c r="HB93" s="207" t="e">
        <f t="shared" si="333"/>
        <v>#N/A</v>
      </c>
      <c r="HC93" s="207" t="e">
        <f t="shared" si="334"/>
        <v>#N/A</v>
      </c>
      <c r="HD93" s="207" t="e">
        <f t="shared" si="335"/>
        <v>#N/A</v>
      </c>
      <c r="HE93" s="207" t="e">
        <f t="shared" si="336"/>
        <v>#N/A</v>
      </c>
      <c r="HF93" s="207" t="e">
        <f t="shared" si="337"/>
        <v>#N/A</v>
      </c>
      <c r="HG93" s="207" t="e">
        <f t="shared" si="338"/>
        <v>#N/A</v>
      </c>
      <c r="HH93" s="207" t="e">
        <f t="shared" si="339"/>
        <v>#N/A</v>
      </c>
      <c r="HI93" s="207" t="e">
        <f t="shared" si="340"/>
        <v>#N/A</v>
      </c>
      <c r="HJ93" s="207" t="e">
        <f t="shared" si="341"/>
        <v>#N/A</v>
      </c>
      <c r="HK93" s="207" t="e">
        <f t="shared" si="342"/>
        <v>#N/A</v>
      </c>
      <c r="HL93" s="207" t="e">
        <f t="shared" si="343"/>
        <v>#N/A</v>
      </c>
      <c r="HM93" s="207" t="e">
        <f t="shared" si="344"/>
        <v>#N/A</v>
      </c>
      <c r="HN93" s="207" t="e">
        <f t="shared" si="345"/>
        <v>#N/A</v>
      </c>
      <c r="HO93" s="207" t="e">
        <f t="shared" si="346"/>
        <v>#N/A</v>
      </c>
      <c r="HP93" s="207" t="e">
        <f t="shared" si="347"/>
        <v>#N/A</v>
      </c>
      <c r="HQ93" s="207" t="e">
        <f t="shared" si="348"/>
        <v>#N/A</v>
      </c>
      <c r="HR93" s="207" t="e">
        <f t="shared" si="349"/>
        <v>#N/A</v>
      </c>
      <c r="HS93" s="207" t="e">
        <f t="shared" si="350"/>
        <v>#N/A</v>
      </c>
      <c r="HT93" s="207" t="e">
        <f t="shared" si="351"/>
        <v>#N/A</v>
      </c>
      <c r="HU93" s="207" t="e">
        <f t="shared" si="352"/>
        <v>#N/A</v>
      </c>
      <c r="HV93" s="207" t="e">
        <f t="shared" si="353"/>
        <v>#N/A</v>
      </c>
      <c r="HW93" s="207" t="e">
        <f t="shared" si="354"/>
        <v>#N/A</v>
      </c>
      <c r="HX93" s="207" t="e">
        <f t="shared" si="355"/>
        <v>#N/A</v>
      </c>
      <c r="HY93" s="207" t="e">
        <f t="shared" si="356"/>
        <v>#N/A</v>
      </c>
      <c r="HZ93" s="207" t="e">
        <f t="shared" si="357"/>
        <v>#N/A</v>
      </c>
      <c r="IA93" s="207" t="e">
        <f t="shared" si="358"/>
        <v>#N/A</v>
      </c>
      <c r="IB93" s="207" t="e">
        <f t="shared" si="359"/>
        <v>#N/A</v>
      </c>
      <c r="IC93" s="207" t="e">
        <f t="shared" si="360"/>
        <v>#N/A</v>
      </c>
      <c r="ID93" s="207" t="e">
        <f t="shared" si="361"/>
        <v>#N/A</v>
      </c>
      <c r="IE93" s="207" t="e">
        <f t="shared" si="362"/>
        <v>#N/A</v>
      </c>
      <c r="IF93" s="207" t="e">
        <f t="shared" si="363"/>
        <v>#N/A</v>
      </c>
    </row>
    <row r="94" spans="1:240" hidden="1" x14ac:dyDescent="0.25">
      <c r="A94" s="22">
        <v>91</v>
      </c>
      <c r="B94" s="144"/>
      <c r="C94" s="135"/>
      <c r="D94" s="110" t="str">
        <f t="shared" si="253"/>
        <v/>
      </c>
      <c r="E94" s="124"/>
      <c r="F94" s="110" t="str">
        <f t="shared" si="254"/>
        <v/>
      </c>
      <c r="G94" s="135"/>
      <c r="H94" s="145"/>
      <c r="I94" s="119" t="str">
        <f t="shared" si="255"/>
        <v/>
      </c>
      <c r="J94" s="23" t="str">
        <f t="shared" si="256"/>
        <v/>
      </c>
      <c r="K94" s="24" t="str">
        <f t="shared" si="257"/>
        <v/>
      </c>
      <c r="L94" s="25" t="str">
        <f>IF(J94="","",IF(OR($J94&lt;Skew!$B$1,$J94=Skew!$B$1),IF($J94&gt;Skew!$C$1,Skew!$A$1,IF($J94&gt;Skew!$C$2,Skew!$A$2,IF($J94&gt;Skew!$C$3,Skew!$A$3,IF($J94&gt;Skew!$C$4,Skew!$A$4,IF($J94&gt;Skew!$C$5,Skew!$A$5,IF($J94&gt;Skew!$C$6,Skew!$A$6,IF($J94&gt;Skew!$C$7,Skew!$A$7,IF($J94&gt;Skew!$C$8,Skew!$A$8,IF($J94&gt;Skew!$C$9,Skew!$A$9,IF($J94&gt;Skew!$C$10,Skew!$A$10,IF($J94&gt;Skew!$C$11,Skew!$A$11,IF($J94&gt;Skew!$C$12,Skew!$A$12,IF($J94&gt;Skew!$C$13,Skew!$A$13,IF($J94&gt;Skew!$C$14,Skew!$A$14,Skew!$A$15)
)))))))))))))))</f>
        <v/>
      </c>
      <c r="M94" s="24" t="str">
        <f>IF(J94="","",MATCH(L94,Skew!$A$1:$A$15,0))</f>
        <v/>
      </c>
      <c r="N94" s="24" t="str">
        <f t="shared" si="245"/>
        <v/>
      </c>
      <c r="O94" s="26"/>
      <c r="P94" s="24" t="str">
        <f>IF(OR(J94="",O94=""),"",MATCH(O94,Confidence!$A$1:$A$10,0))</f>
        <v/>
      </c>
      <c r="Q94" s="27" t="str">
        <f t="shared" si="246"/>
        <v/>
      </c>
      <c r="R94" s="27" t="str">
        <f t="shared" si="247"/>
        <v/>
      </c>
      <c r="S94" s="24"/>
      <c r="T94" s="111" t="str">
        <f t="shared" si="248"/>
        <v/>
      </c>
      <c r="U94" s="111" t="str">
        <f t="shared" si="249"/>
        <v/>
      </c>
      <c r="V94" s="39" t="str">
        <f t="shared" si="250"/>
        <v/>
      </c>
      <c r="W94" s="124"/>
      <c r="X94" s="218" t="str">
        <f>IF(AND(D94&gt;0,E94&gt;0,F94&gt;0,Q94&gt;0,R94&gt;0,W94&gt;0,NOT(O94="")),ABS(VLOOKUP($W$1,VLookups!$A$28:$B$29,2,FALSE)-_xlfn.BETA.DIST(W94,IF(K94="L",R94,Q94),IF(K94="L",Q94,R94),TRUE,D94,F94)),"")</f>
        <v/>
      </c>
      <c r="Y94" s="121" t="str">
        <f>IF(OR($Q94="",$R94=""),"",_xlfn.BETA.INV(ABS(VLOOKUP($W$1,VLookups!$A$28:$B$29,2,FALSE)-Y$3),IF($K94="L",$R94,$Q94),IF($K94="L",$Q94,$R94),$D94,$F94))</f>
        <v/>
      </c>
      <c r="Z94" s="122" t="str">
        <f>IF(OR($Q94="",$R94=""),"",_xlfn.BETA.INV(ABS(VLOOKUP($W$1,VLookups!$A$28:$B$29,2,FALSE)-Z$3),IF($K94="L",$R94,$Q94),IF($K94="L",$Q94,$R94),$D94,$F94))</f>
        <v/>
      </c>
      <c r="AA94" s="121" t="str">
        <f>IF(OR($Q94="",$R94=""),"",_xlfn.BETA.INV(ABS(VLOOKUP($W$1,VLookups!$A$28:$B$29,2,FALSE)-AA$3),IF($K94="L",$R94,$Q94),IF($K94="L",$Q94,$R94),$D94,$F94))</f>
        <v/>
      </c>
      <c r="AB94" s="122" t="str">
        <f>IF(OR($Q94="",$R94=""),"",_xlfn.BETA.INV(ABS(VLOOKUP($W$1,VLookups!$A$28:$B$29,2,FALSE)-AB$3),IF($K94="L",$R94,$Q94),IF($K94="L",$Q94,$R94),$D94,$F94))</f>
        <v/>
      </c>
      <c r="AC94" s="121" t="str">
        <f>IF(OR($Q94="",$R94=""),"",_xlfn.BETA.INV(ABS(VLOOKUP($W$1,VLookups!$A$28:$B$29,2,FALSE)-AC$3),IF($K94="L",$R94,$Q94),IF($K94="L",$Q94,$R94),$D94,$F94))</f>
        <v/>
      </c>
      <c r="AD94" s="122" t="str">
        <f>IF(OR($Q94="",$R94=""),"",_xlfn.BETA.INV(ABS(VLOOKUP($W$1,VLookups!$A$28:$B$29,2,FALSE)-AD$3),IF($K94="L",$R94,$Q94),IF($K94="L",$Q94,$R94),$D94,$F94))</f>
        <v/>
      </c>
      <c r="AE94" s="121" t="str">
        <f>IF(OR($Q94="",$R94=""),"",_xlfn.BETA.INV(ABS(VLOOKUP($W$1,VLookups!$A$28:$B$29,2,FALSE)-AE$3),IF($K94="L",$R94,$Q94),IF($K94="L",$Q94,$R94),$D94,$F94))</f>
        <v/>
      </c>
      <c r="AF94" s="122" t="str">
        <f>IF(OR($Q94="",$R94=""),"",_xlfn.BETA.INV(ABS(VLOOKUP($W$1,VLookups!$A$28:$B$29,2,FALSE)-AF$3),IF($K94="L",$R94,$Q94),IF($K94="L",$Q94,$R94),$D94,$F94))</f>
        <v/>
      </c>
      <c r="AG94" s="121" t="str">
        <f>IF(OR($Q94="",$R94=""),"",_xlfn.BETA.INV(ABS(VLOOKUP($W$1,VLookups!$A$28:$B$29,2,FALSE)-AG$3),IF($K94="L",$R94,$Q94),IF($K94="L",$Q94,$R94),$D94,$F94))</f>
        <v/>
      </c>
      <c r="AH94" s="122" t="str">
        <f>IF(OR($Q94="",$R94=""),"",_xlfn.BETA.INV(ABS(VLOOKUP($W$1,VLookups!$A$28:$B$29,2,FALSE)-AH$3),IF($K94="L",$R94,$Q94),IF($K94="L",$Q94,$R94),$D94,$F94))</f>
        <v/>
      </c>
      <c r="AI94" s="121" t="str">
        <f>IF(OR($Q94="",$R94=""),"",_xlfn.BETA.INV(ABS(VLOOKUP($W$1,VLookups!$A$28:$B$29,2,FALSE)-AI$3),IF($K94="L",$R94,$Q94),IF($K94="L",$Q94,$R94),$D94,$F94))</f>
        <v/>
      </c>
      <c r="AJ94" s="122" t="str">
        <f>IF(OR($Q94="",$R94=""),"",_xlfn.BETA.INV(ABS(VLOOKUP($W$1,VLookups!$A$28:$B$29,2,FALSE)-AJ$3),IF($K94="L",$R94,$Q94),IF($K94="L",$Q94,$R94),$D94,$F94))</f>
        <v/>
      </c>
      <c r="AK94" s="17"/>
      <c r="AL94" s="208" t="str">
        <f t="shared" si="258"/>
        <v/>
      </c>
      <c r="AM94" s="206" t="str">
        <f t="shared" si="259"/>
        <v/>
      </c>
      <c r="AN94" s="190" t="str">
        <f t="shared" ref="AN94:CY94" si="412">IF(ISNONTEXT($AL94),AM94+$AL94,"")</f>
        <v/>
      </c>
      <c r="AO94" s="190" t="str">
        <f t="shared" si="412"/>
        <v/>
      </c>
      <c r="AP94" s="190" t="str">
        <f t="shared" si="412"/>
        <v/>
      </c>
      <c r="AQ94" s="190" t="str">
        <f t="shared" si="412"/>
        <v/>
      </c>
      <c r="AR94" s="190" t="str">
        <f t="shared" si="412"/>
        <v/>
      </c>
      <c r="AS94" s="190" t="str">
        <f t="shared" si="412"/>
        <v/>
      </c>
      <c r="AT94" s="190" t="str">
        <f t="shared" si="412"/>
        <v/>
      </c>
      <c r="AU94" s="190" t="str">
        <f t="shared" si="412"/>
        <v/>
      </c>
      <c r="AV94" s="190" t="str">
        <f t="shared" si="412"/>
        <v/>
      </c>
      <c r="AW94" s="190" t="str">
        <f t="shared" si="412"/>
        <v/>
      </c>
      <c r="AX94" s="190" t="str">
        <f t="shared" si="412"/>
        <v/>
      </c>
      <c r="AY94" s="190" t="str">
        <f t="shared" si="412"/>
        <v/>
      </c>
      <c r="AZ94" s="190" t="str">
        <f t="shared" si="412"/>
        <v/>
      </c>
      <c r="BA94" s="190" t="str">
        <f t="shared" si="412"/>
        <v/>
      </c>
      <c r="BB94" s="190" t="str">
        <f t="shared" si="412"/>
        <v/>
      </c>
      <c r="BC94" s="190" t="str">
        <f t="shared" si="412"/>
        <v/>
      </c>
      <c r="BD94" s="190" t="str">
        <f t="shared" si="412"/>
        <v/>
      </c>
      <c r="BE94" s="190" t="str">
        <f t="shared" si="412"/>
        <v/>
      </c>
      <c r="BF94" s="190" t="str">
        <f t="shared" si="412"/>
        <v/>
      </c>
      <c r="BG94" s="190" t="str">
        <f t="shared" si="412"/>
        <v/>
      </c>
      <c r="BH94" s="190" t="str">
        <f t="shared" si="412"/>
        <v/>
      </c>
      <c r="BI94" s="190" t="str">
        <f t="shared" si="412"/>
        <v/>
      </c>
      <c r="BJ94" s="190" t="str">
        <f t="shared" si="412"/>
        <v/>
      </c>
      <c r="BK94" s="190" t="str">
        <f t="shared" si="412"/>
        <v/>
      </c>
      <c r="BL94" s="190" t="str">
        <f t="shared" si="412"/>
        <v/>
      </c>
      <c r="BM94" s="190" t="str">
        <f t="shared" si="412"/>
        <v/>
      </c>
      <c r="BN94" s="190" t="str">
        <f t="shared" si="412"/>
        <v/>
      </c>
      <c r="BO94" s="190" t="str">
        <f t="shared" si="412"/>
        <v/>
      </c>
      <c r="BP94" s="190" t="str">
        <f t="shared" si="412"/>
        <v/>
      </c>
      <c r="BQ94" s="190" t="str">
        <f t="shared" si="412"/>
        <v/>
      </c>
      <c r="BR94" s="190" t="str">
        <f t="shared" si="412"/>
        <v/>
      </c>
      <c r="BS94" s="190" t="str">
        <f t="shared" si="412"/>
        <v/>
      </c>
      <c r="BT94" s="190" t="str">
        <f t="shared" si="412"/>
        <v/>
      </c>
      <c r="BU94" s="190" t="str">
        <f t="shared" si="412"/>
        <v/>
      </c>
      <c r="BV94" s="190" t="str">
        <f t="shared" si="412"/>
        <v/>
      </c>
      <c r="BW94" s="190" t="str">
        <f t="shared" si="412"/>
        <v/>
      </c>
      <c r="BX94" s="190" t="str">
        <f t="shared" si="412"/>
        <v/>
      </c>
      <c r="BY94" s="190" t="str">
        <f t="shared" si="412"/>
        <v/>
      </c>
      <c r="BZ94" s="190" t="str">
        <f t="shared" si="412"/>
        <v/>
      </c>
      <c r="CA94" s="190" t="str">
        <f t="shared" si="412"/>
        <v/>
      </c>
      <c r="CB94" s="190" t="str">
        <f t="shared" si="412"/>
        <v/>
      </c>
      <c r="CC94" s="190" t="str">
        <f t="shared" si="412"/>
        <v/>
      </c>
      <c r="CD94" s="190" t="str">
        <f t="shared" si="412"/>
        <v/>
      </c>
      <c r="CE94" s="190" t="str">
        <f t="shared" si="412"/>
        <v/>
      </c>
      <c r="CF94" s="190" t="str">
        <f t="shared" si="412"/>
        <v/>
      </c>
      <c r="CG94" s="190" t="str">
        <f t="shared" si="412"/>
        <v/>
      </c>
      <c r="CH94" s="190" t="str">
        <f t="shared" si="412"/>
        <v/>
      </c>
      <c r="CI94" s="190" t="str">
        <f t="shared" si="412"/>
        <v/>
      </c>
      <c r="CJ94" s="190" t="str">
        <f t="shared" si="412"/>
        <v/>
      </c>
      <c r="CK94" s="190" t="str">
        <f t="shared" si="412"/>
        <v/>
      </c>
      <c r="CL94" s="190" t="str">
        <f t="shared" si="412"/>
        <v/>
      </c>
      <c r="CM94" s="190" t="str">
        <f t="shared" si="412"/>
        <v/>
      </c>
      <c r="CN94" s="190" t="str">
        <f t="shared" si="412"/>
        <v/>
      </c>
      <c r="CO94" s="190" t="str">
        <f t="shared" si="412"/>
        <v/>
      </c>
      <c r="CP94" s="190" t="str">
        <f t="shared" si="412"/>
        <v/>
      </c>
      <c r="CQ94" s="190" t="str">
        <f t="shared" si="412"/>
        <v/>
      </c>
      <c r="CR94" s="190" t="str">
        <f t="shared" si="412"/>
        <v/>
      </c>
      <c r="CS94" s="190" t="str">
        <f t="shared" si="412"/>
        <v/>
      </c>
      <c r="CT94" s="190" t="str">
        <f t="shared" si="412"/>
        <v/>
      </c>
      <c r="CU94" s="190" t="str">
        <f t="shared" si="412"/>
        <v/>
      </c>
      <c r="CV94" s="190" t="str">
        <f t="shared" si="412"/>
        <v/>
      </c>
      <c r="CW94" s="190" t="str">
        <f t="shared" si="412"/>
        <v/>
      </c>
      <c r="CX94" s="190" t="str">
        <f t="shared" si="412"/>
        <v/>
      </c>
      <c r="CY94" s="190" t="str">
        <f t="shared" si="412"/>
        <v/>
      </c>
      <c r="CZ94" s="190" t="str">
        <f t="shared" ref="CZ94:EH94" si="413">IF(ISNONTEXT($AL94),CY94+$AL94,"")</f>
        <v/>
      </c>
      <c r="DA94" s="190" t="str">
        <f t="shared" si="413"/>
        <v/>
      </c>
      <c r="DB94" s="190" t="str">
        <f t="shared" si="413"/>
        <v/>
      </c>
      <c r="DC94" s="190" t="str">
        <f t="shared" si="413"/>
        <v/>
      </c>
      <c r="DD94" s="190" t="str">
        <f t="shared" si="413"/>
        <v/>
      </c>
      <c r="DE94" s="190" t="str">
        <f t="shared" si="413"/>
        <v/>
      </c>
      <c r="DF94" s="190" t="str">
        <f t="shared" si="413"/>
        <v/>
      </c>
      <c r="DG94" s="190" t="str">
        <f t="shared" si="413"/>
        <v/>
      </c>
      <c r="DH94" s="190" t="str">
        <f t="shared" si="413"/>
        <v/>
      </c>
      <c r="DI94" s="190" t="str">
        <f t="shared" si="413"/>
        <v/>
      </c>
      <c r="DJ94" s="190" t="str">
        <f t="shared" si="413"/>
        <v/>
      </c>
      <c r="DK94" s="190" t="str">
        <f t="shared" si="413"/>
        <v/>
      </c>
      <c r="DL94" s="190" t="str">
        <f t="shared" si="413"/>
        <v/>
      </c>
      <c r="DM94" s="190" t="str">
        <f t="shared" si="413"/>
        <v/>
      </c>
      <c r="DN94" s="190" t="str">
        <f t="shared" si="413"/>
        <v/>
      </c>
      <c r="DO94" s="190" t="str">
        <f t="shared" si="413"/>
        <v/>
      </c>
      <c r="DP94" s="190" t="str">
        <f t="shared" si="413"/>
        <v/>
      </c>
      <c r="DQ94" s="190" t="str">
        <f t="shared" si="413"/>
        <v/>
      </c>
      <c r="DR94" s="190" t="str">
        <f t="shared" si="413"/>
        <v/>
      </c>
      <c r="DS94" s="190" t="str">
        <f t="shared" si="413"/>
        <v/>
      </c>
      <c r="DT94" s="190" t="str">
        <f t="shared" si="413"/>
        <v/>
      </c>
      <c r="DU94" s="190" t="str">
        <f t="shared" si="413"/>
        <v/>
      </c>
      <c r="DV94" s="190" t="str">
        <f t="shared" si="413"/>
        <v/>
      </c>
      <c r="DW94" s="190" t="str">
        <f t="shared" si="413"/>
        <v/>
      </c>
      <c r="DX94" s="190" t="str">
        <f t="shared" si="413"/>
        <v/>
      </c>
      <c r="DY94" s="190" t="str">
        <f t="shared" si="413"/>
        <v/>
      </c>
      <c r="DZ94" s="190" t="str">
        <f t="shared" si="413"/>
        <v/>
      </c>
      <c r="EA94" s="190" t="str">
        <f t="shared" si="413"/>
        <v/>
      </c>
      <c r="EB94" s="190" t="str">
        <f t="shared" si="413"/>
        <v/>
      </c>
      <c r="EC94" s="190" t="str">
        <f t="shared" si="413"/>
        <v/>
      </c>
      <c r="ED94" s="190" t="str">
        <f t="shared" si="413"/>
        <v/>
      </c>
      <c r="EE94" s="190" t="str">
        <f t="shared" si="413"/>
        <v/>
      </c>
      <c r="EF94" s="190" t="str">
        <f t="shared" si="413"/>
        <v/>
      </c>
      <c r="EG94" s="190" t="str">
        <f t="shared" si="413"/>
        <v/>
      </c>
      <c r="EH94" s="190" t="str">
        <f t="shared" si="413"/>
        <v/>
      </c>
      <c r="EI94" s="206" t="str">
        <f t="shared" si="262"/>
        <v/>
      </c>
      <c r="EJ94" s="207" t="e">
        <f t="shared" si="263"/>
        <v>#N/A</v>
      </c>
      <c r="EK94" s="207" t="e">
        <f t="shared" si="264"/>
        <v>#N/A</v>
      </c>
      <c r="EL94" s="207" t="e">
        <f t="shared" si="265"/>
        <v>#N/A</v>
      </c>
      <c r="EM94" s="207" t="e">
        <f t="shared" si="266"/>
        <v>#N/A</v>
      </c>
      <c r="EN94" s="207" t="e">
        <f t="shared" si="267"/>
        <v>#N/A</v>
      </c>
      <c r="EO94" s="207" t="e">
        <f t="shared" si="268"/>
        <v>#N/A</v>
      </c>
      <c r="EP94" s="207" t="e">
        <f t="shared" si="269"/>
        <v>#N/A</v>
      </c>
      <c r="EQ94" s="207" t="e">
        <f t="shared" si="270"/>
        <v>#N/A</v>
      </c>
      <c r="ER94" s="207" t="e">
        <f t="shared" si="271"/>
        <v>#N/A</v>
      </c>
      <c r="ES94" s="207" t="e">
        <f t="shared" si="272"/>
        <v>#N/A</v>
      </c>
      <c r="ET94" s="207" t="e">
        <f t="shared" si="273"/>
        <v>#N/A</v>
      </c>
      <c r="EU94" s="207" t="e">
        <f t="shared" si="274"/>
        <v>#N/A</v>
      </c>
      <c r="EV94" s="207" t="e">
        <f t="shared" si="275"/>
        <v>#N/A</v>
      </c>
      <c r="EW94" s="207" t="e">
        <f t="shared" si="276"/>
        <v>#N/A</v>
      </c>
      <c r="EX94" s="207" t="e">
        <f t="shared" si="277"/>
        <v>#N/A</v>
      </c>
      <c r="EY94" s="207" t="e">
        <f t="shared" si="278"/>
        <v>#N/A</v>
      </c>
      <c r="EZ94" s="207" t="e">
        <f t="shared" si="279"/>
        <v>#N/A</v>
      </c>
      <c r="FA94" s="207" t="e">
        <f t="shared" si="280"/>
        <v>#N/A</v>
      </c>
      <c r="FB94" s="207" t="e">
        <f t="shared" si="281"/>
        <v>#N/A</v>
      </c>
      <c r="FC94" s="207" t="e">
        <f t="shared" si="282"/>
        <v>#N/A</v>
      </c>
      <c r="FD94" s="207" t="e">
        <f t="shared" si="283"/>
        <v>#N/A</v>
      </c>
      <c r="FE94" s="207" t="e">
        <f t="shared" si="284"/>
        <v>#N/A</v>
      </c>
      <c r="FF94" s="207" t="e">
        <f t="shared" si="285"/>
        <v>#N/A</v>
      </c>
      <c r="FG94" s="207" t="e">
        <f t="shared" si="286"/>
        <v>#N/A</v>
      </c>
      <c r="FH94" s="207" t="e">
        <f t="shared" si="287"/>
        <v>#N/A</v>
      </c>
      <c r="FI94" s="207" t="e">
        <f t="shared" si="288"/>
        <v>#N/A</v>
      </c>
      <c r="FJ94" s="207" t="e">
        <f t="shared" si="289"/>
        <v>#N/A</v>
      </c>
      <c r="FK94" s="207" t="e">
        <f t="shared" si="290"/>
        <v>#N/A</v>
      </c>
      <c r="FL94" s="207" t="e">
        <f t="shared" si="291"/>
        <v>#N/A</v>
      </c>
      <c r="FM94" s="207" t="e">
        <f t="shared" si="292"/>
        <v>#N/A</v>
      </c>
      <c r="FN94" s="207" t="e">
        <f t="shared" si="293"/>
        <v>#N/A</v>
      </c>
      <c r="FO94" s="207" t="e">
        <f t="shared" si="294"/>
        <v>#N/A</v>
      </c>
      <c r="FP94" s="207" t="e">
        <f t="shared" si="295"/>
        <v>#N/A</v>
      </c>
      <c r="FQ94" s="207" t="e">
        <f t="shared" si="296"/>
        <v>#N/A</v>
      </c>
      <c r="FR94" s="207" t="e">
        <f t="shared" si="297"/>
        <v>#N/A</v>
      </c>
      <c r="FS94" s="207" t="e">
        <f t="shared" si="298"/>
        <v>#N/A</v>
      </c>
      <c r="FT94" s="207" t="e">
        <f t="shared" si="299"/>
        <v>#N/A</v>
      </c>
      <c r="FU94" s="207" t="e">
        <f t="shared" si="300"/>
        <v>#N/A</v>
      </c>
      <c r="FV94" s="207" t="e">
        <f t="shared" si="301"/>
        <v>#N/A</v>
      </c>
      <c r="FW94" s="207" t="e">
        <f t="shared" si="302"/>
        <v>#N/A</v>
      </c>
      <c r="FX94" s="207" t="e">
        <f t="shared" si="303"/>
        <v>#N/A</v>
      </c>
      <c r="FY94" s="207" t="e">
        <f t="shared" si="304"/>
        <v>#N/A</v>
      </c>
      <c r="FZ94" s="207" t="e">
        <f t="shared" si="305"/>
        <v>#N/A</v>
      </c>
      <c r="GA94" s="207" t="e">
        <f t="shared" si="306"/>
        <v>#N/A</v>
      </c>
      <c r="GB94" s="207" t="e">
        <f t="shared" si="307"/>
        <v>#N/A</v>
      </c>
      <c r="GC94" s="207" t="e">
        <f t="shared" si="308"/>
        <v>#N/A</v>
      </c>
      <c r="GD94" s="207" t="e">
        <f t="shared" si="309"/>
        <v>#N/A</v>
      </c>
      <c r="GE94" s="207" t="e">
        <f t="shared" si="310"/>
        <v>#N/A</v>
      </c>
      <c r="GF94" s="207" t="e">
        <f t="shared" si="311"/>
        <v>#N/A</v>
      </c>
      <c r="GG94" s="207" t="e">
        <f t="shared" si="312"/>
        <v>#N/A</v>
      </c>
      <c r="GH94" s="207" t="e">
        <f t="shared" si="313"/>
        <v>#N/A</v>
      </c>
      <c r="GI94" s="207" t="e">
        <f t="shared" si="314"/>
        <v>#N/A</v>
      </c>
      <c r="GJ94" s="207" t="e">
        <f t="shared" si="315"/>
        <v>#N/A</v>
      </c>
      <c r="GK94" s="207" t="e">
        <f t="shared" si="316"/>
        <v>#N/A</v>
      </c>
      <c r="GL94" s="207" t="e">
        <f t="shared" si="317"/>
        <v>#N/A</v>
      </c>
      <c r="GM94" s="207" t="e">
        <f t="shared" si="318"/>
        <v>#N/A</v>
      </c>
      <c r="GN94" s="207" t="e">
        <f t="shared" si="319"/>
        <v>#N/A</v>
      </c>
      <c r="GO94" s="207" t="e">
        <f t="shared" si="320"/>
        <v>#N/A</v>
      </c>
      <c r="GP94" s="207" t="e">
        <f t="shared" si="321"/>
        <v>#N/A</v>
      </c>
      <c r="GQ94" s="207" t="e">
        <f t="shared" si="322"/>
        <v>#N/A</v>
      </c>
      <c r="GR94" s="207" t="e">
        <f t="shared" si="323"/>
        <v>#N/A</v>
      </c>
      <c r="GS94" s="207" t="e">
        <f t="shared" si="324"/>
        <v>#N/A</v>
      </c>
      <c r="GT94" s="207" t="e">
        <f t="shared" si="325"/>
        <v>#N/A</v>
      </c>
      <c r="GU94" s="207" t="e">
        <f t="shared" si="326"/>
        <v>#N/A</v>
      </c>
      <c r="GV94" s="207" t="e">
        <f t="shared" si="327"/>
        <v>#N/A</v>
      </c>
      <c r="GW94" s="207" t="e">
        <f t="shared" si="328"/>
        <v>#N/A</v>
      </c>
      <c r="GX94" s="207" t="e">
        <f t="shared" si="329"/>
        <v>#N/A</v>
      </c>
      <c r="GY94" s="207" t="e">
        <f t="shared" si="330"/>
        <v>#N/A</v>
      </c>
      <c r="GZ94" s="207" t="e">
        <f t="shared" si="331"/>
        <v>#N/A</v>
      </c>
      <c r="HA94" s="207" t="e">
        <f t="shared" si="332"/>
        <v>#N/A</v>
      </c>
      <c r="HB94" s="207" t="e">
        <f t="shared" si="333"/>
        <v>#N/A</v>
      </c>
      <c r="HC94" s="207" t="e">
        <f t="shared" si="334"/>
        <v>#N/A</v>
      </c>
      <c r="HD94" s="207" t="e">
        <f t="shared" si="335"/>
        <v>#N/A</v>
      </c>
      <c r="HE94" s="207" t="e">
        <f t="shared" si="336"/>
        <v>#N/A</v>
      </c>
      <c r="HF94" s="207" t="e">
        <f t="shared" si="337"/>
        <v>#N/A</v>
      </c>
      <c r="HG94" s="207" t="e">
        <f t="shared" si="338"/>
        <v>#N/A</v>
      </c>
      <c r="HH94" s="207" t="e">
        <f t="shared" si="339"/>
        <v>#N/A</v>
      </c>
      <c r="HI94" s="207" t="e">
        <f t="shared" si="340"/>
        <v>#N/A</v>
      </c>
      <c r="HJ94" s="207" t="e">
        <f t="shared" si="341"/>
        <v>#N/A</v>
      </c>
      <c r="HK94" s="207" t="e">
        <f t="shared" si="342"/>
        <v>#N/A</v>
      </c>
      <c r="HL94" s="207" t="e">
        <f t="shared" si="343"/>
        <v>#N/A</v>
      </c>
      <c r="HM94" s="207" t="e">
        <f t="shared" si="344"/>
        <v>#N/A</v>
      </c>
      <c r="HN94" s="207" t="e">
        <f t="shared" si="345"/>
        <v>#N/A</v>
      </c>
      <c r="HO94" s="207" t="e">
        <f t="shared" si="346"/>
        <v>#N/A</v>
      </c>
      <c r="HP94" s="207" t="e">
        <f t="shared" si="347"/>
        <v>#N/A</v>
      </c>
      <c r="HQ94" s="207" t="e">
        <f t="shared" si="348"/>
        <v>#N/A</v>
      </c>
      <c r="HR94" s="207" t="e">
        <f t="shared" si="349"/>
        <v>#N/A</v>
      </c>
      <c r="HS94" s="207" t="e">
        <f t="shared" si="350"/>
        <v>#N/A</v>
      </c>
      <c r="HT94" s="207" t="e">
        <f t="shared" si="351"/>
        <v>#N/A</v>
      </c>
      <c r="HU94" s="207" t="e">
        <f t="shared" si="352"/>
        <v>#N/A</v>
      </c>
      <c r="HV94" s="207" t="e">
        <f t="shared" si="353"/>
        <v>#N/A</v>
      </c>
      <c r="HW94" s="207" t="e">
        <f t="shared" si="354"/>
        <v>#N/A</v>
      </c>
      <c r="HX94" s="207" t="e">
        <f t="shared" si="355"/>
        <v>#N/A</v>
      </c>
      <c r="HY94" s="207" t="e">
        <f t="shared" si="356"/>
        <v>#N/A</v>
      </c>
      <c r="HZ94" s="207" t="e">
        <f t="shared" si="357"/>
        <v>#N/A</v>
      </c>
      <c r="IA94" s="207" t="e">
        <f t="shared" si="358"/>
        <v>#N/A</v>
      </c>
      <c r="IB94" s="207" t="e">
        <f t="shared" si="359"/>
        <v>#N/A</v>
      </c>
      <c r="IC94" s="207" t="e">
        <f t="shared" si="360"/>
        <v>#N/A</v>
      </c>
      <c r="ID94" s="207" t="e">
        <f t="shared" si="361"/>
        <v>#N/A</v>
      </c>
      <c r="IE94" s="207" t="e">
        <f t="shared" si="362"/>
        <v>#N/A</v>
      </c>
      <c r="IF94" s="207" t="e">
        <f t="shared" si="363"/>
        <v>#N/A</v>
      </c>
    </row>
    <row r="95" spans="1:240" hidden="1" x14ac:dyDescent="0.25">
      <c r="A95" s="22">
        <v>92</v>
      </c>
      <c r="B95" s="144"/>
      <c r="C95" s="135"/>
      <c r="D95" s="110" t="str">
        <f t="shared" si="253"/>
        <v/>
      </c>
      <c r="E95" s="124"/>
      <c r="F95" s="110" t="str">
        <f t="shared" si="254"/>
        <v/>
      </c>
      <c r="G95" s="135"/>
      <c r="H95" s="145"/>
      <c r="I95" s="119" t="str">
        <f t="shared" si="255"/>
        <v/>
      </c>
      <c r="J95" s="23" t="str">
        <f t="shared" si="256"/>
        <v/>
      </c>
      <c r="K95" s="24" t="str">
        <f t="shared" si="257"/>
        <v/>
      </c>
      <c r="L95" s="25" t="str">
        <f>IF(J95="","",IF(OR($J95&lt;Skew!$B$1,$J95=Skew!$B$1),IF($J95&gt;Skew!$C$1,Skew!$A$1,IF($J95&gt;Skew!$C$2,Skew!$A$2,IF($J95&gt;Skew!$C$3,Skew!$A$3,IF($J95&gt;Skew!$C$4,Skew!$A$4,IF($J95&gt;Skew!$C$5,Skew!$A$5,IF($J95&gt;Skew!$C$6,Skew!$A$6,IF($J95&gt;Skew!$C$7,Skew!$A$7,IF($J95&gt;Skew!$C$8,Skew!$A$8,IF($J95&gt;Skew!$C$9,Skew!$A$9,IF($J95&gt;Skew!$C$10,Skew!$A$10,IF($J95&gt;Skew!$C$11,Skew!$A$11,IF($J95&gt;Skew!$C$12,Skew!$A$12,IF($J95&gt;Skew!$C$13,Skew!$A$13,IF($J95&gt;Skew!$C$14,Skew!$A$14,Skew!$A$15)
)))))))))))))))</f>
        <v/>
      </c>
      <c r="M95" s="24" t="str">
        <f>IF(J95="","",MATCH(L95,Skew!$A$1:$A$15,0))</f>
        <v/>
      </c>
      <c r="N95" s="24" t="str">
        <f t="shared" si="245"/>
        <v/>
      </c>
      <c r="O95" s="26"/>
      <c r="P95" s="24" t="str">
        <f>IF(OR(J95="",O95=""),"",MATCH(O95,Confidence!$A$1:$A$10,0))</f>
        <v/>
      </c>
      <c r="Q95" s="27" t="str">
        <f t="shared" si="246"/>
        <v/>
      </c>
      <c r="R95" s="27" t="str">
        <f t="shared" si="247"/>
        <v/>
      </c>
      <c r="S95" s="24"/>
      <c r="T95" s="111" t="str">
        <f t="shared" si="248"/>
        <v/>
      </c>
      <c r="U95" s="111" t="str">
        <f t="shared" si="249"/>
        <v/>
      </c>
      <c r="V95" s="39" t="str">
        <f t="shared" si="250"/>
        <v/>
      </c>
      <c r="W95" s="124"/>
      <c r="X95" s="218" t="str">
        <f>IF(AND(D95&gt;0,E95&gt;0,F95&gt;0,Q95&gt;0,R95&gt;0,W95&gt;0,NOT(O95="")),ABS(VLOOKUP($W$1,VLookups!$A$28:$B$29,2,FALSE)-_xlfn.BETA.DIST(W95,IF(K95="L",R95,Q95),IF(K95="L",Q95,R95),TRUE,D95,F95)),"")</f>
        <v/>
      </c>
      <c r="Y95" s="121" t="str">
        <f>IF(OR($Q95="",$R95=""),"",_xlfn.BETA.INV(ABS(VLOOKUP($W$1,VLookups!$A$28:$B$29,2,FALSE)-Y$3),IF($K95="L",$R95,$Q95),IF($K95="L",$Q95,$R95),$D95,$F95))</f>
        <v/>
      </c>
      <c r="Z95" s="122" t="str">
        <f>IF(OR($Q95="",$R95=""),"",_xlfn.BETA.INV(ABS(VLOOKUP($W$1,VLookups!$A$28:$B$29,2,FALSE)-Z$3),IF($K95="L",$R95,$Q95),IF($K95="L",$Q95,$R95),$D95,$F95))</f>
        <v/>
      </c>
      <c r="AA95" s="121" t="str">
        <f>IF(OR($Q95="",$R95=""),"",_xlfn.BETA.INV(ABS(VLOOKUP($W$1,VLookups!$A$28:$B$29,2,FALSE)-AA$3),IF($K95="L",$R95,$Q95),IF($K95="L",$Q95,$R95),$D95,$F95))</f>
        <v/>
      </c>
      <c r="AB95" s="122" t="str">
        <f>IF(OR($Q95="",$R95=""),"",_xlfn.BETA.INV(ABS(VLOOKUP($W$1,VLookups!$A$28:$B$29,2,FALSE)-AB$3),IF($K95="L",$R95,$Q95),IF($K95="L",$Q95,$R95),$D95,$F95))</f>
        <v/>
      </c>
      <c r="AC95" s="121" t="str">
        <f>IF(OR($Q95="",$R95=""),"",_xlfn.BETA.INV(ABS(VLOOKUP($W$1,VLookups!$A$28:$B$29,2,FALSE)-AC$3),IF($K95="L",$R95,$Q95),IF($K95="L",$Q95,$R95),$D95,$F95))</f>
        <v/>
      </c>
      <c r="AD95" s="122" t="str">
        <f>IF(OR($Q95="",$R95=""),"",_xlfn.BETA.INV(ABS(VLOOKUP($W$1,VLookups!$A$28:$B$29,2,FALSE)-AD$3),IF($K95="L",$R95,$Q95),IF($K95="L",$Q95,$R95),$D95,$F95))</f>
        <v/>
      </c>
      <c r="AE95" s="121" t="str">
        <f>IF(OR($Q95="",$R95=""),"",_xlfn.BETA.INV(ABS(VLOOKUP($W$1,VLookups!$A$28:$B$29,2,FALSE)-AE$3),IF($K95="L",$R95,$Q95),IF($K95="L",$Q95,$R95),$D95,$F95))</f>
        <v/>
      </c>
      <c r="AF95" s="122" t="str">
        <f>IF(OR($Q95="",$R95=""),"",_xlfn.BETA.INV(ABS(VLOOKUP($W$1,VLookups!$A$28:$B$29,2,FALSE)-AF$3),IF($K95="L",$R95,$Q95),IF($K95="L",$Q95,$R95),$D95,$F95))</f>
        <v/>
      </c>
      <c r="AG95" s="121" t="str">
        <f>IF(OR($Q95="",$R95=""),"",_xlfn.BETA.INV(ABS(VLOOKUP($W$1,VLookups!$A$28:$B$29,2,FALSE)-AG$3),IF($K95="L",$R95,$Q95),IF($K95="L",$Q95,$R95),$D95,$F95))</f>
        <v/>
      </c>
      <c r="AH95" s="122" t="str">
        <f>IF(OR($Q95="",$R95=""),"",_xlfn.BETA.INV(ABS(VLOOKUP($W$1,VLookups!$A$28:$B$29,2,FALSE)-AH$3),IF($K95="L",$R95,$Q95),IF($K95="L",$Q95,$R95),$D95,$F95))</f>
        <v/>
      </c>
      <c r="AI95" s="121" t="str">
        <f>IF(OR($Q95="",$R95=""),"",_xlfn.BETA.INV(ABS(VLOOKUP($W$1,VLookups!$A$28:$B$29,2,FALSE)-AI$3),IF($K95="L",$R95,$Q95),IF($K95="L",$Q95,$R95),$D95,$F95))</f>
        <v/>
      </c>
      <c r="AJ95" s="122" t="str">
        <f>IF(OR($Q95="",$R95=""),"",_xlfn.BETA.INV(ABS(VLOOKUP($W$1,VLookups!$A$28:$B$29,2,FALSE)-AJ$3),IF($K95="L",$R95,$Q95),IF($K95="L",$Q95,$R95),$D95,$F95))</f>
        <v/>
      </c>
      <c r="AK95" s="17"/>
      <c r="AL95" s="208" t="str">
        <f t="shared" si="258"/>
        <v/>
      </c>
      <c r="AM95" s="206" t="str">
        <f t="shared" si="259"/>
        <v/>
      </c>
      <c r="AN95" s="190" t="str">
        <f t="shared" ref="AN95:CY95" si="414">IF(ISNONTEXT($AL95),AM95+$AL95,"")</f>
        <v/>
      </c>
      <c r="AO95" s="190" t="str">
        <f t="shared" si="414"/>
        <v/>
      </c>
      <c r="AP95" s="190" t="str">
        <f t="shared" si="414"/>
        <v/>
      </c>
      <c r="AQ95" s="190" t="str">
        <f t="shared" si="414"/>
        <v/>
      </c>
      <c r="AR95" s="190" t="str">
        <f t="shared" si="414"/>
        <v/>
      </c>
      <c r="AS95" s="190" t="str">
        <f t="shared" si="414"/>
        <v/>
      </c>
      <c r="AT95" s="190" t="str">
        <f t="shared" si="414"/>
        <v/>
      </c>
      <c r="AU95" s="190" t="str">
        <f t="shared" si="414"/>
        <v/>
      </c>
      <c r="AV95" s="190" t="str">
        <f t="shared" si="414"/>
        <v/>
      </c>
      <c r="AW95" s="190" t="str">
        <f t="shared" si="414"/>
        <v/>
      </c>
      <c r="AX95" s="190" t="str">
        <f t="shared" si="414"/>
        <v/>
      </c>
      <c r="AY95" s="190" t="str">
        <f t="shared" si="414"/>
        <v/>
      </c>
      <c r="AZ95" s="190" t="str">
        <f t="shared" si="414"/>
        <v/>
      </c>
      <c r="BA95" s="190" t="str">
        <f t="shared" si="414"/>
        <v/>
      </c>
      <c r="BB95" s="190" t="str">
        <f t="shared" si="414"/>
        <v/>
      </c>
      <c r="BC95" s="190" t="str">
        <f t="shared" si="414"/>
        <v/>
      </c>
      <c r="BD95" s="190" t="str">
        <f t="shared" si="414"/>
        <v/>
      </c>
      <c r="BE95" s="190" t="str">
        <f t="shared" si="414"/>
        <v/>
      </c>
      <c r="BF95" s="190" t="str">
        <f t="shared" si="414"/>
        <v/>
      </c>
      <c r="BG95" s="190" t="str">
        <f t="shared" si="414"/>
        <v/>
      </c>
      <c r="BH95" s="190" t="str">
        <f t="shared" si="414"/>
        <v/>
      </c>
      <c r="BI95" s="190" t="str">
        <f t="shared" si="414"/>
        <v/>
      </c>
      <c r="BJ95" s="190" t="str">
        <f t="shared" si="414"/>
        <v/>
      </c>
      <c r="BK95" s="190" t="str">
        <f t="shared" si="414"/>
        <v/>
      </c>
      <c r="BL95" s="190" t="str">
        <f t="shared" si="414"/>
        <v/>
      </c>
      <c r="BM95" s="190" t="str">
        <f t="shared" si="414"/>
        <v/>
      </c>
      <c r="BN95" s="190" t="str">
        <f t="shared" si="414"/>
        <v/>
      </c>
      <c r="BO95" s="190" t="str">
        <f t="shared" si="414"/>
        <v/>
      </c>
      <c r="BP95" s="190" t="str">
        <f t="shared" si="414"/>
        <v/>
      </c>
      <c r="BQ95" s="190" t="str">
        <f t="shared" si="414"/>
        <v/>
      </c>
      <c r="BR95" s="190" t="str">
        <f t="shared" si="414"/>
        <v/>
      </c>
      <c r="BS95" s="190" t="str">
        <f t="shared" si="414"/>
        <v/>
      </c>
      <c r="BT95" s="190" t="str">
        <f t="shared" si="414"/>
        <v/>
      </c>
      <c r="BU95" s="190" t="str">
        <f t="shared" si="414"/>
        <v/>
      </c>
      <c r="BV95" s="190" t="str">
        <f t="shared" si="414"/>
        <v/>
      </c>
      <c r="BW95" s="190" t="str">
        <f t="shared" si="414"/>
        <v/>
      </c>
      <c r="BX95" s="190" t="str">
        <f t="shared" si="414"/>
        <v/>
      </c>
      <c r="BY95" s="190" t="str">
        <f t="shared" si="414"/>
        <v/>
      </c>
      <c r="BZ95" s="190" t="str">
        <f t="shared" si="414"/>
        <v/>
      </c>
      <c r="CA95" s="190" t="str">
        <f t="shared" si="414"/>
        <v/>
      </c>
      <c r="CB95" s="190" t="str">
        <f t="shared" si="414"/>
        <v/>
      </c>
      <c r="CC95" s="190" t="str">
        <f t="shared" si="414"/>
        <v/>
      </c>
      <c r="CD95" s="190" t="str">
        <f t="shared" si="414"/>
        <v/>
      </c>
      <c r="CE95" s="190" t="str">
        <f t="shared" si="414"/>
        <v/>
      </c>
      <c r="CF95" s="190" t="str">
        <f t="shared" si="414"/>
        <v/>
      </c>
      <c r="CG95" s="190" t="str">
        <f t="shared" si="414"/>
        <v/>
      </c>
      <c r="CH95" s="190" t="str">
        <f t="shared" si="414"/>
        <v/>
      </c>
      <c r="CI95" s="190" t="str">
        <f t="shared" si="414"/>
        <v/>
      </c>
      <c r="CJ95" s="190" t="str">
        <f t="shared" si="414"/>
        <v/>
      </c>
      <c r="CK95" s="190" t="str">
        <f t="shared" si="414"/>
        <v/>
      </c>
      <c r="CL95" s="190" t="str">
        <f t="shared" si="414"/>
        <v/>
      </c>
      <c r="CM95" s="190" t="str">
        <f t="shared" si="414"/>
        <v/>
      </c>
      <c r="CN95" s="190" t="str">
        <f t="shared" si="414"/>
        <v/>
      </c>
      <c r="CO95" s="190" t="str">
        <f t="shared" si="414"/>
        <v/>
      </c>
      <c r="CP95" s="190" t="str">
        <f t="shared" si="414"/>
        <v/>
      </c>
      <c r="CQ95" s="190" t="str">
        <f t="shared" si="414"/>
        <v/>
      </c>
      <c r="CR95" s="190" t="str">
        <f t="shared" si="414"/>
        <v/>
      </c>
      <c r="CS95" s="190" t="str">
        <f t="shared" si="414"/>
        <v/>
      </c>
      <c r="CT95" s="190" t="str">
        <f t="shared" si="414"/>
        <v/>
      </c>
      <c r="CU95" s="190" t="str">
        <f t="shared" si="414"/>
        <v/>
      </c>
      <c r="CV95" s="190" t="str">
        <f t="shared" si="414"/>
        <v/>
      </c>
      <c r="CW95" s="190" t="str">
        <f t="shared" si="414"/>
        <v/>
      </c>
      <c r="CX95" s="190" t="str">
        <f t="shared" si="414"/>
        <v/>
      </c>
      <c r="CY95" s="190" t="str">
        <f t="shared" si="414"/>
        <v/>
      </c>
      <c r="CZ95" s="190" t="str">
        <f t="shared" ref="CZ95:EH95" si="415">IF(ISNONTEXT($AL95),CY95+$AL95,"")</f>
        <v/>
      </c>
      <c r="DA95" s="190" t="str">
        <f t="shared" si="415"/>
        <v/>
      </c>
      <c r="DB95" s="190" t="str">
        <f t="shared" si="415"/>
        <v/>
      </c>
      <c r="DC95" s="190" t="str">
        <f t="shared" si="415"/>
        <v/>
      </c>
      <c r="DD95" s="190" t="str">
        <f t="shared" si="415"/>
        <v/>
      </c>
      <c r="DE95" s="190" t="str">
        <f t="shared" si="415"/>
        <v/>
      </c>
      <c r="DF95" s="190" t="str">
        <f t="shared" si="415"/>
        <v/>
      </c>
      <c r="DG95" s="190" t="str">
        <f t="shared" si="415"/>
        <v/>
      </c>
      <c r="DH95" s="190" t="str">
        <f t="shared" si="415"/>
        <v/>
      </c>
      <c r="DI95" s="190" t="str">
        <f t="shared" si="415"/>
        <v/>
      </c>
      <c r="DJ95" s="190" t="str">
        <f t="shared" si="415"/>
        <v/>
      </c>
      <c r="DK95" s="190" t="str">
        <f t="shared" si="415"/>
        <v/>
      </c>
      <c r="DL95" s="190" t="str">
        <f t="shared" si="415"/>
        <v/>
      </c>
      <c r="DM95" s="190" t="str">
        <f t="shared" si="415"/>
        <v/>
      </c>
      <c r="DN95" s="190" t="str">
        <f t="shared" si="415"/>
        <v/>
      </c>
      <c r="DO95" s="190" t="str">
        <f t="shared" si="415"/>
        <v/>
      </c>
      <c r="DP95" s="190" t="str">
        <f t="shared" si="415"/>
        <v/>
      </c>
      <c r="DQ95" s="190" t="str">
        <f t="shared" si="415"/>
        <v/>
      </c>
      <c r="DR95" s="190" t="str">
        <f t="shared" si="415"/>
        <v/>
      </c>
      <c r="DS95" s="190" t="str">
        <f t="shared" si="415"/>
        <v/>
      </c>
      <c r="DT95" s="190" t="str">
        <f t="shared" si="415"/>
        <v/>
      </c>
      <c r="DU95" s="190" t="str">
        <f t="shared" si="415"/>
        <v/>
      </c>
      <c r="DV95" s="190" t="str">
        <f t="shared" si="415"/>
        <v/>
      </c>
      <c r="DW95" s="190" t="str">
        <f t="shared" si="415"/>
        <v/>
      </c>
      <c r="DX95" s="190" t="str">
        <f t="shared" si="415"/>
        <v/>
      </c>
      <c r="DY95" s="190" t="str">
        <f t="shared" si="415"/>
        <v/>
      </c>
      <c r="DZ95" s="190" t="str">
        <f t="shared" si="415"/>
        <v/>
      </c>
      <c r="EA95" s="190" t="str">
        <f t="shared" si="415"/>
        <v/>
      </c>
      <c r="EB95" s="190" t="str">
        <f t="shared" si="415"/>
        <v/>
      </c>
      <c r="EC95" s="190" t="str">
        <f t="shared" si="415"/>
        <v/>
      </c>
      <c r="ED95" s="190" t="str">
        <f t="shared" si="415"/>
        <v/>
      </c>
      <c r="EE95" s="190" t="str">
        <f t="shared" si="415"/>
        <v/>
      </c>
      <c r="EF95" s="190" t="str">
        <f t="shared" si="415"/>
        <v/>
      </c>
      <c r="EG95" s="190" t="str">
        <f t="shared" si="415"/>
        <v/>
      </c>
      <c r="EH95" s="190" t="str">
        <f t="shared" si="415"/>
        <v/>
      </c>
      <c r="EI95" s="206" t="str">
        <f t="shared" si="262"/>
        <v/>
      </c>
      <c r="EJ95" s="207" t="e">
        <f t="shared" si="263"/>
        <v>#N/A</v>
      </c>
      <c r="EK95" s="207" t="e">
        <f t="shared" si="264"/>
        <v>#N/A</v>
      </c>
      <c r="EL95" s="207" t="e">
        <f t="shared" si="265"/>
        <v>#N/A</v>
      </c>
      <c r="EM95" s="207" t="e">
        <f t="shared" si="266"/>
        <v>#N/A</v>
      </c>
      <c r="EN95" s="207" t="e">
        <f t="shared" si="267"/>
        <v>#N/A</v>
      </c>
      <c r="EO95" s="207" t="e">
        <f t="shared" si="268"/>
        <v>#N/A</v>
      </c>
      <c r="EP95" s="207" t="e">
        <f t="shared" si="269"/>
        <v>#N/A</v>
      </c>
      <c r="EQ95" s="207" t="e">
        <f t="shared" si="270"/>
        <v>#N/A</v>
      </c>
      <c r="ER95" s="207" t="e">
        <f t="shared" si="271"/>
        <v>#N/A</v>
      </c>
      <c r="ES95" s="207" t="e">
        <f t="shared" si="272"/>
        <v>#N/A</v>
      </c>
      <c r="ET95" s="207" t="e">
        <f t="shared" si="273"/>
        <v>#N/A</v>
      </c>
      <c r="EU95" s="207" t="e">
        <f t="shared" si="274"/>
        <v>#N/A</v>
      </c>
      <c r="EV95" s="207" t="e">
        <f t="shared" si="275"/>
        <v>#N/A</v>
      </c>
      <c r="EW95" s="207" t="e">
        <f t="shared" si="276"/>
        <v>#N/A</v>
      </c>
      <c r="EX95" s="207" t="e">
        <f t="shared" si="277"/>
        <v>#N/A</v>
      </c>
      <c r="EY95" s="207" t="e">
        <f t="shared" si="278"/>
        <v>#N/A</v>
      </c>
      <c r="EZ95" s="207" t="e">
        <f t="shared" si="279"/>
        <v>#N/A</v>
      </c>
      <c r="FA95" s="207" t="e">
        <f t="shared" si="280"/>
        <v>#N/A</v>
      </c>
      <c r="FB95" s="207" t="e">
        <f t="shared" si="281"/>
        <v>#N/A</v>
      </c>
      <c r="FC95" s="207" t="e">
        <f t="shared" si="282"/>
        <v>#N/A</v>
      </c>
      <c r="FD95" s="207" t="e">
        <f t="shared" si="283"/>
        <v>#N/A</v>
      </c>
      <c r="FE95" s="207" t="e">
        <f t="shared" si="284"/>
        <v>#N/A</v>
      </c>
      <c r="FF95" s="207" t="e">
        <f t="shared" si="285"/>
        <v>#N/A</v>
      </c>
      <c r="FG95" s="207" t="e">
        <f t="shared" si="286"/>
        <v>#N/A</v>
      </c>
      <c r="FH95" s="207" t="e">
        <f t="shared" si="287"/>
        <v>#N/A</v>
      </c>
      <c r="FI95" s="207" t="e">
        <f t="shared" si="288"/>
        <v>#N/A</v>
      </c>
      <c r="FJ95" s="207" t="e">
        <f t="shared" si="289"/>
        <v>#N/A</v>
      </c>
      <c r="FK95" s="207" t="e">
        <f t="shared" si="290"/>
        <v>#N/A</v>
      </c>
      <c r="FL95" s="207" t="e">
        <f t="shared" si="291"/>
        <v>#N/A</v>
      </c>
      <c r="FM95" s="207" t="e">
        <f t="shared" si="292"/>
        <v>#N/A</v>
      </c>
      <c r="FN95" s="207" t="e">
        <f t="shared" si="293"/>
        <v>#N/A</v>
      </c>
      <c r="FO95" s="207" t="e">
        <f t="shared" si="294"/>
        <v>#N/A</v>
      </c>
      <c r="FP95" s="207" t="e">
        <f t="shared" si="295"/>
        <v>#N/A</v>
      </c>
      <c r="FQ95" s="207" t="e">
        <f t="shared" si="296"/>
        <v>#N/A</v>
      </c>
      <c r="FR95" s="207" t="e">
        <f t="shared" si="297"/>
        <v>#N/A</v>
      </c>
      <c r="FS95" s="207" t="e">
        <f t="shared" si="298"/>
        <v>#N/A</v>
      </c>
      <c r="FT95" s="207" t="e">
        <f t="shared" si="299"/>
        <v>#N/A</v>
      </c>
      <c r="FU95" s="207" t="e">
        <f t="shared" si="300"/>
        <v>#N/A</v>
      </c>
      <c r="FV95" s="207" t="e">
        <f t="shared" si="301"/>
        <v>#N/A</v>
      </c>
      <c r="FW95" s="207" t="e">
        <f t="shared" si="302"/>
        <v>#N/A</v>
      </c>
      <c r="FX95" s="207" t="e">
        <f t="shared" si="303"/>
        <v>#N/A</v>
      </c>
      <c r="FY95" s="207" t="e">
        <f t="shared" si="304"/>
        <v>#N/A</v>
      </c>
      <c r="FZ95" s="207" t="e">
        <f t="shared" si="305"/>
        <v>#N/A</v>
      </c>
      <c r="GA95" s="207" t="e">
        <f t="shared" si="306"/>
        <v>#N/A</v>
      </c>
      <c r="GB95" s="207" t="e">
        <f t="shared" si="307"/>
        <v>#N/A</v>
      </c>
      <c r="GC95" s="207" t="e">
        <f t="shared" si="308"/>
        <v>#N/A</v>
      </c>
      <c r="GD95" s="207" t="e">
        <f t="shared" si="309"/>
        <v>#N/A</v>
      </c>
      <c r="GE95" s="207" t="e">
        <f t="shared" si="310"/>
        <v>#N/A</v>
      </c>
      <c r="GF95" s="207" t="e">
        <f t="shared" si="311"/>
        <v>#N/A</v>
      </c>
      <c r="GG95" s="207" t="e">
        <f t="shared" si="312"/>
        <v>#N/A</v>
      </c>
      <c r="GH95" s="207" t="e">
        <f t="shared" si="313"/>
        <v>#N/A</v>
      </c>
      <c r="GI95" s="207" t="e">
        <f t="shared" si="314"/>
        <v>#N/A</v>
      </c>
      <c r="GJ95" s="207" t="e">
        <f t="shared" si="315"/>
        <v>#N/A</v>
      </c>
      <c r="GK95" s="207" t="e">
        <f t="shared" si="316"/>
        <v>#N/A</v>
      </c>
      <c r="GL95" s="207" t="e">
        <f t="shared" si="317"/>
        <v>#N/A</v>
      </c>
      <c r="GM95" s="207" t="e">
        <f t="shared" si="318"/>
        <v>#N/A</v>
      </c>
      <c r="GN95" s="207" t="e">
        <f t="shared" si="319"/>
        <v>#N/A</v>
      </c>
      <c r="GO95" s="207" t="e">
        <f t="shared" si="320"/>
        <v>#N/A</v>
      </c>
      <c r="GP95" s="207" t="e">
        <f t="shared" si="321"/>
        <v>#N/A</v>
      </c>
      <c r="GQ95" s="207" t="e">
        <f t="shared" si="322"/>
        <v>#N/A</v>
      </c>
      <c r="GR95" s="207" t="e">
        <f t="shared" si="323"/>
        <v>#N/A</v>
      </c>
      <c r="GS95" s="207" t="e">
        <f t="shared" si="324"/>
        <v>#N/A</v>
      </c>
      <c r="GT95" s="207" t="e">
        <f t="shared" si="325"/>
        <v>#N/A</v>
      </c>
      <c r="GU95" s="207" t="e">
        <f t="shared" si="326"/>
        <v>#N/A</v>
      </c>
      <c r="GV95" s="207" t="e">
        <f t="shared" si="327"/>
        <v>#N/A</v>
      </c>
      <c r="GW95" s="207" t="e">
        <f t="shared" si="328"/>
        <v>#N/A</v>
      </c>
      <c r="GX95" s="207" t="e">
        <f t="shared" si="329"/>
        <v>#N/A</v>
      </c>
      <c r="GY95" s="207" t="e">
        <f t="shared" si="330"/>
        <v>#N/A</v>
      </c>
      <c r="GZ95" s="207" t="e">
        <f t="shared" si="331"/>
        <v>#N/A</v>
      </c>
      <c r="HA95" s="207" t="e">
        <f t="shared" si="332"/>
        <v>#N/A</v>
      </c>
      <c r="HB95" s="207" t="e">
        <f t="shared" si="333"/>
        <v>#N/A</v>
      </c>
      <c r="HC95" s="207" t="e">
        <f t="shared" si="334"/>
        <v>#N/A</v>
      </c>
      <c r="HD95" s="207" t="e">
        <f t="shared" si="335"/>
        <v>#N/A</v>
      </c>
      <c r="HE95" s="207" t="e">
        <f t="shared" si="336"/>
        <v>#N/A</v>
      </c>
      <c r="HF95" s="207" t="e">
        <f t="shared" si="337"/>
        <v>#N/A</v>
      </c>
      <c r="HG95" s="207" t="e">
        <f t="shared" si="338"/>
        <v>#N/A</v>
      </c>
      <c r="HH95" s="207" t="e">
        <f t="shared" si="339"/>
        <v>#N/A</v>
      </c>
      <c r="HI95" s="207" t="e">
        <f t="shared" si="340"/>
        <v>#N/A</v>
      </c>
      <c r="HJ95" s="207" t="e">
        <f t="shared" si="341"/>
        <v>#N/A</v>
      </c>
      <c r="HK95" s="207" t="e">
        <f t="shared" si="342"/>
        <v>#N/A</v>
      </c>
      <c r="HL95" s="207" t="e">
        <f t="shared" si="343"/>
        <v>#N/A</v>
      </c>
      <c r="HM95" s="207" t="e">
        <f t="shared" si="344"/>
        <v>#N/A</v>
      </c>
      <c r="HN95" s="207" t="e">
        <f t="shared" si="345"/>
        <v>#N/A</v>
      </c>
      <c r="HO95" s="207" t="e">
        <f t="shared" si="346"/>
        <v>#N/A</v>
      </c>
      <c r="HP95" s="207" t="e">
        <f t="shared" si="347"/>
        <v>#N/A</v>
      </c>
      <c r="HQ95" s="207" t="e">
        <f t="shared" si="348"/>
        <v>#N/A</v>
      </c>
      <c r="HR95" s="207" t="e">
        <f t="shared" si="349"/>
        <v>#N/A</v>
      </c>
      <c r="HS95" s="207" t="e">
        <f t="shared" si="350"/>
        <v>#N/A</v>
      </c>
      <c r="HT95" s="207" t="e">
        <f t="shared" si="351"/>
        <v>#N/A</v>
      </c>
      <c r="HU95" s="207" t="e">
        <f t="shared" si="352"/>
        <v>#N/A</v>
      </c>
      <c r="HV95" s="207" t="e">
        <f t="shared" si="353"/>
        <v>#N/A</v>
      </c>
      <c r="HW95" s="207" t="e">
        <f t="shared" si="354"/>
        <v>#N/A</v>
      </c>
      <c r="HX95" s="207" t="e">
        <f t="shared" si="355"/>
        <v>#N/A</v>
      </c>
      <c r="HY95" s="207" t="e">
        <f t="shared" si="356"/>
        <v>#N/A</v>
      </c>
      <c r="HZ95" s="207" t="e">
        <f t="shared" si="357"/>
        <v>#N/A</v>
      </c>
      <c r="IA95" s="207" t="e">
        <f t="shared" si="358"/>
        <v>#N/A</v>
      </c>
      <c r="IB95" s="207" t="e">
        <f t="shared" si="359"/>
        <v>#N/A</v>
      </c>
      <c r="IC95" s="207" t="e">
        <f t="shared" si="360"/>
        <v>#N/A</v>
      </c>
      <c r="ID95" s="207" t="e">
        <f t="shared" si="361"/>
        <v>#N/A</v>
      </c>
      <c r="IE95" s="207" t="e">
        <f t="shared" si="362"/>
        <v>#N/A</v>
      </c>
      <c r="IF95" s="207" t="e">
        <f t="shared" si="363"/>
        <v>#N/A</v>
      </c>
    </row>
    <row r="96" spans="1:240" hidden="1" x14ac:dyDescent="0.25">
      <c r="A96" s="22">
        <v>93</v>
      </c>
      <c r="B96" s="144"/>
      <c r="C96" s="135"/>
      <c r="D96" s="110" t="str">
        <f t="shared" si="253"/>
        <v/>
      </c>
      <c r="E96" s="124"/>
      <c r="F96" s="110" t="str">
        <f t="shared" si="254"/>
        <v/>
      </c>
      <c r="G96" s="135"/>
      <c r="H96" s="145"/>
      <c r="I96" s="119" t="str">
        <f t="shared" si="255"/>
        <v/>
      </c>
      <c r="J96" s="23" t="str">
        <f t="shared" si="256"/>
        <v/>
      </c>
      <c r="K96" s="24" t="str">
        <f t="shared" si="257"/>
        <v/>
      </c>
      <c r="L96" s="25" t="str">
        <f>IF(J96="","",IF(OR($J96&lt;Skew!$B$1,$J96=Skew!$B$1),IF($J96&gt;Skew!$C$1,Skew!$A$1,IF($J96&gt;Skew!$C$2,Skew!$A$2,IF($J96&gt;Skew!$C$3,Skew!$A$3,IF($J96&gt;Skew!$C$4,Skew!$A$4,IF($J96&gt;Skew!$C$5,Skew!$A$5,IF($J96&gt;Skew!$C$6,Skew!$A$6,IF($J96&gt;Skew!$C$7,Skew!$A$7,IF($J96&gt;Skew!$C$8,Skew!$A$8,IF($J96&gt;Skew!$C$9,Skew!$A$9,IF($J96&gt;Skew!$C$10,Skew!$A$10,IF($J96&gt;Skew!$C$11,Skew!$A$11,IF($J96&gt;Skew!$C$12,Skew!$A$12,IF($J96&gt;Skew!$C$13,Skew!$A$13,IF($J96&gt;Skew!$C$14,Skew!$A$14,Skew!$A$15)
)))))))))))))))</f>
        <v/>
      </c>
      <c r="M96" s="24" t="str">
        <f>IF(J96="","",MATCH(L96,Skew!$A$1:$A$15,0))</f>
        <v/>
      </c>
      <c r="N96" s="24" t="str">
        <f t="shared" si="245"/>
        <v/>
      </c>
      <c r="O96" s="26"/>
      <c r="P96" s="24" t="str">
        <f>IF(OR(J96="",O96=""),"",MATCH(O96,Confidence!$A$1:$A$10,0))</f>
        <v/>
      </c>
      <c r="Q96" s="27" t="str">
        <f t="shared" si="246"/>
        <v/>
      </c>
      <c r="R96" s="27" t="str">
        <f t="shared" si="247"/>
        <v/>
      </c>
      <c r="S96" s="24"/>
      <c r="T96" s="111" t="str">
        <f t="shared" si="248"/>
        <v/>
      </c>
      <c r="U96" s="111" t="str">
        <f t="shared" si="249"/>
        <v/>
      </c>
      <c r="V96" s="39" t="str">
        <f t="shared" si="250"/>
        <v/>
      </c>
      <c r="W96" s="124"/>
      <c r="X96" s="218" t="str">
        <f>IF(AND(D96&gt;0,E96&gt;0,F96&gt;0,Q96&gt;0,R96&gt;0,W96&gt;0,NOT(O96="")),ABS(VLOOKUP($W$1,VLookups!$A$28:$B$29,2,FALSE)-_xlfn.BETA.DIST(W96,IF(K96="L",R96,Q96),IF(K96="L",Q96,R96),TRUE,D96,F96)),"")</f>
        <v/>
      </c>
      <c r="Y96" s="121" t="str">
        <f>IF(OR($Q96="",$R96=""),"",_xlfn.BETA.INV(ABS(VLOOKUP($W$1,VLookups!$A$28:$B$29,2,FALSE)-Y$3),IF($K96="L",$R96,$Q96),IF($K96="L",$Q96,$R96),$D96,$F96))</f>
        <v/>
      </c>
      <c r="Z96" s="122" t="str">
        <f>IF(OR($Q96="",$R96=""),"",_xlfn.BETA.INV(ABS(VLOOKUP($W$1,VLookups!$A$28:$B$29,2,FALSE)-Z$3),IF($K96="L",$R96,$Q96),IF($K96="L",$Q96,$R96),$D96,$F96))</f>
        <v/>
      </c>
      <c r="AA96" s="121" t="str">
        <f>IF(OR($Q96="",$R96=""),"",_xlfn.BETA.INV(ABS(VLOOKUP($W$1,VLookups!$A$28:$B$29,2,FALSE)-AA$3),IF($K96="L",$R96,$Q96),IF($K96="L",$Q96,$R96),$D96,$F96))</f>
        <v/>
      </c>
      <c r="AB96" s="122" t="str">
        <f>IF(OR($Q96="",$R96=""),"",_xlfn.BETA.INV(ABS(VLOOKUP($W$1,VLookups!$A$28:$B$29,2,FALSE)-AB$3),IF($K96="L",$R96,$Q96),IF($K96="L",$Q96,$R96),$D96,$F96))</f>
        <v/>
      </c>
      <c r="AC96" s="121" t="str">
        <f>IF(OR($Q96="",$R96=""),"",_xlfn.BETA.INV(ABS(VLOOKUP($W$1,VLookups!$A$28:$B$29,2,FALSE)-AC$3),IF($K96="L",$R96,$Q96),IF($K96="L",$Q96,$R96),$D96,$F96))</f>
        <v/>
      </c>
      <c r="AD96" s="122" t="str">
        <f>IF(OR($Q96="",$R96=""),"",_xlfn.BETA.INV(ABS(VLOOKUP($W$1,VLookups!$A$28:$B$29,2,FALSE)-AD$3),IF($K96="L",$R96,$Q96),IF($K96="L",$Q96,$R96),$D96,$F96))</f>
        <v/>
      </c>
      <c r="AE96" s="121" t="str">
        <f>IF(OR($Q96="",$R96=""),"",_xlfn.BETA.INV(ABS(VLOOKUP($W$1,VLookups!$A$28:$B$29,2,FALSE)-AE$3),IF($K96="L",$R96,$Q96),IF($K96="L",$Q96,$R96),$D96,$F96))</f>
        <v/>
      </c>
      <c r="AF96" s="122" t="str">
        <f>IF(OR($Q96="",$R96=""),"",_xlfn.BETA.INV(ABS(VLOOKUP($W$1,VLookups!$A$28:$B$29,2,FALSE)-AF$3),IF($K96="L",$R96,$Q96),IF($K96="L",$Q96,$R96),$D96,$F96))</f>
        <v/>
      </c>
      <c r="AG96" s="121" t="str">
        <f>IF(OR($Q96="",$R96=""),"",_xlfn.BETA.INV(ABS(VLOOKUP($W$1,VLookups!$A$28:$B$29,2,FALSE)-AG$3),IF($K96="L",$R96,$Q96),IF($K96="L",$Q96,$R96),$D96,$F96))</f>
        <v/>
      </c>
      <c r="AH96" s="122" t="str">
        <f>IF(OR($Q96="",$R96=""),"",_xlfn.BETA.INV(ABS(VLOOKUP($W$1,VLookups!$A$28:$B$29,2,FALSE)-AH$3),IF($K96="L",$R96,$Q96),IF($K96="L",$Q96,$R96),$D96,$F96))</f>
        <v/>
      </c>
      <c r="AI96" s="121" t="str">
        <f>IF(OR($Q96="",$R96=""),"",_xlfn.BETA.INV(ABS(VLOOKUP($W$1,VLookups!$A$28:$B$29,2,FALSE)-AI$3),IF($K96="L",$R96,$Q96),IF($K96="L",$Q96,$R96),$D96,$F96))</f>
        <v/>
      </c>
      <c r="AJ96" s="122" t="str">
        <f>IF(OR($Q96="",$R96=""),"",_xlfn.BETA.INV(ABS(VLOOKUP($W$1,VLookups!$A$28:$B$29,2,FALSE)-AJ$3),IF($K96="L",$R96,$Q96),IF($K96="L",$Q96,$R96),$D96,$F96))</f>
        <v/>
      </c>
      <c r="AK96" s="17"/>
      <c r="AL96" s="208" t="str">
        <f t="shared" si="258"/>
        <v/>
      </c>
      <c r="AM96" s="206" t="str">
        <f t="shared" si="259"/>
        <v/>
      </c>
      <c r="AN96" s="190" t="str">
        <f t="shared" ref="AN96:CY96" si="416">IF(ISNONTEXT($AL96),AM96+$AL96,"")</f>
        <v/>
      </c>
      <c r="AO96" s="190" t="str">
        <f t="shared" si="416"/>
        <v/>
      </c>
      <c r="AP96" s="190" t="str">
        <f t="shared" si="416"/>
        <v/>
      </c>
      <c r="AQ96" s="190" t="str">
        <f t="shared" si="416"/>
        <v/>
      </c>
      <c r="AR96" s="190" t="str">
        <f t="shared" si="416"/>
        <v/>
      </c>
      <c r="AS96" s="190" t="str">
        <f t="shared" si="416"/>
        <v/>
      </c>
      <c r="AT96" s="190" t="str">
        <f t="shared" si="416"/>
        <v/>
      </c>
      <c r="AU96" s="190" t="str">
        <f t="shared" si="416"/>
        <v/>
      </c>
      <c r="AV96" s="190" t="str">
        <f t="shared" si="416"/>
        <v/>
      </c>
      <c r="AW96" s="190" t="str">
        <f t="shared" si="416"/>
        <v/>
      </c>
      <c r="AX96" s="190" t="str">
        <f t="shared" si="416"/>
        <v/>
      </c>
      <c r="AY96" s="190" t="str">
        <f t="shared" si="416"/>
        <v/>
      </c>
      <c r="AZ96" s="190" t="str">
        <f t="shared" si="416"/>
        <v/>
      </c>
      <c r="BA96" s="190" t="str">
        <f t="shared" si="416"/>
        <v/>
      </c>
      <c r="BB96" s="190" t="str">
        <f t="shared" si="416"/>
        <v/>
      </c>
      <c r="BC96" s="190" t="str">
        <f t="shared" si="416"/>
        <v/>
      </c>
      <c r="BD96" s="190" t="str">
        <f t="shared" si="416"/>
        <v/>
      </c>
      <c r="BE96" s="190" t="str">
        <f t="shared" si="416"/>
        <v/>
      </c>
      <c r="BF96" s="190" t="str">
        <f t="shared" si="416"/>
        <v/>
      </c>
      <c r="BG96" s="190" t="str">
        <f t="shared" si="416"/>
        <v/>
      </c>
      <c r="BH96" s="190" t="str">
        <f t="shared" si="416"/>
        <v/>
      </c>
      <c r="BI96" s="190" t="str">
        <f t="shared" si="416"/>
        <v/>
      </c>
      <c r="BJ96" s="190" t="str">
        <f t="shared" si="416"/>
        <v/>
      </c>
      <c r="BK96" s="190" t="str">
        <f t="shared" si="416"/>
        <v/>
      </c>
      <c r="BL96" s="190" t="str">
        <f t="shared" si="416"/>
        <v/>
      </c>
      <c r="BM96" s="190" t="str">
        <f t="shared" si="416"/>
        <v/>
      </c>
      <c r="BN96" s="190" t="str">
        <f t="shared" si="416"/>
        <v/>
      </c>
      <c r="BO96" s="190" t="str">
        <f t="shared" si="416"/>
        <v/>
      </c>
      <c r="BP96" s="190" t="str">
        <f t="shared" si="416"/>
        <v/>
      </c>
      <c r="BQ96" s="190" t="str">
        <f t="shared" si="416"/>
        <v/>
      </c>
      <c r="BR96" s="190" t="str">
        <f t="shared" si="416"/>
        <v/>
      </c>
      <c r="BS96" s="190" t="str">
        <f t="shared" si="416"/>
        <v/>
      </c>
      <c r="BT96" s="190" t="str">
        <f t="shared" si="416"/>
        <v/>
      </c>
      <c r="BU96" s="190" t="str">
        <f t="shared" si="416"/>
        <v/>
      </c>
      <c r="BV96" s="190" t="str">
        <f t="shared" si="416"/>
        <v/>
      </c>
      <c r="BW96" s="190" t="str">
        <f t="shared" si="416"/>
        <v/>
      </c>
      <c r="BX96" s="190" t="str">
        <f t="shared" si="416"/>
        <v/>
      </c>
      <c r="BY96" s="190" t="str">
        <f t="shared" si="416"/>
        <v/>
      </c>
      <c r="BZ96" s="190" t="str">
        <f t="shared" si="416"/>
        <v/>
      </c>
      <c r="CA96" s="190" t="str">
        <f t="shared" si="416"/>
        <v/>
      </c>
      <c r="CB96" s="190" t="str">
        <f t="shared" si="416"/>
        <v/>
      </c>
      <c r="CC96" s="190" t="str">
        <f t="shared" si="416"/>
        <v/>
      </c>
      <c r="CD96" s="190" t="str">
        <f t="shared" si="416"/>
        <v/>
      </c>
      <c r="CE96" s="190" t="str">
        <f t="shared" si="416"/>
        <v/>
      </c>
      <c r="CF96" s="190" t="str">
        <f t="shared" si="416"/>
        <v/>
      </c>
      <c r="CG96" s="190" t="str">
        <f t="shared" si="416"/>
        <v/>
      </c>
      <c r="CH96" s="190" t="str">
        <f t="shared" si="416"/>
        <v/>
      </c>
      <c r="CI96" s="190" t="str">
        <f t="shared" si="416"/>
        <v/>
      </c>
      <c r="CJ96" s="190" t="str">
        <f t="shared" si="416"/>
        <v/>
      </c>
      <c r="CK96" s="190" t="str">
        <f t="shared" si="416"/>
        <v/>
      </c>
      <c r="CL96" s="190" t="str">
        <f t="shared" si="416"/>
        <v/>
      </c>
      <c r="CM96" s="190" t="str">
        <f t="shared" si="416"/>
        <v/>
      </c>
      <c r="CN96" s="190" t="str">
        <f t="shared" si="416"/>
        <v/>
      </c>
      <c r="CO96" s="190" t="str">
        <f t="shared" si="416"/>
        <v/>
      </c>
      <c r="CP96" s="190" t="str">
        <f t="shared" si="416"/>
        <v/>
      </c>
      <c r="CQ96" s="190" t="str">
        <f t="shared" si="416"/>
        <v/>
      </c>
      <c r="CR96" s="190" t="str">
        <f t="shared" si="416"/>
        <v/>
      </c>
      <c r="CS96" s="190" t="str">
        <f t="shared" si="416"/>
        <v/>
      </c>
      <c r="CT96" s="190" t="str">
        <f t="shared" si="416"/>
        <v/>
      </c>
      <c r="CU96" s="190" t="str">
        <f t="shared" si="416"/>
        <v/>
      </c>
      <c r="CV96" s="190" t="str">
        <f t="shared" si="416"/>
        <v/>
      </c>
      <c r="CW96" s="190" t="str">
        <f t="shared" si="416"/>
        <v/>
      </c>
      <c r="CX96" s="190" t="str">
        <f t="shared" si="416"/>
        <v/>
      </c>
      <c r="CY96" s="190" t="str">
        <f t="shared" si="416"/>
        <v/>
      </c>
      <c r="CZ96" s="190" t="str">
        <f t="shared" ref="CZ96:EH96" si="417">IF(ISNONTEXT($AL96),CY96+$AL96,"")</f>
        <v/>
      </c>
      <c r="DA96" s="190" t="str">
        <f t="shared" si="417"/>
        <v/>
      </c>
      <c r="DB96" s="190" t="str">
        <f t="shared" si="417"/>
        <v/>
      </c>
      <c r="DC96" s="190" t="str">
        <f t="shared" si="417"/>
        <v/>
      </c>
      <c r="DD96" s="190" t="str">
        <f t="shared" si="417"/>
        <v/>
      </c>
      <c r="DE96" s="190" t="str">
        <f t="shared" si="417"/>
        <v/>
      </c>
      <c r="DF96" s="190" t="str">
        <f t="shared" si="417"/>
        <v/>
      </c>
      <c r="DG96" s="190" t="str">
        <f t="shared" si="417"/>
        <v/>
      </c>
      <c r="DH96" s="190" t="str">
        <f t="shared" si="417"/>
        <v/>
      </c>
      <c r="DI96" s="190" t="str">
        <f t="shared" si="417"/>
        <v/>
      </c>
      <c r="DJ96" s="190" t="str">
        <f t="shared" si="417"/>
        <v/>
      </c>
      <c r="DK96" s="190" t="str">
        <f t="shared" si="417"/>
        <v/>
      </c>
      <c r="DL96" s="190" t="str">
        <f t="shared" si="417"/>
        <v/>
      </c>
      <c r="DM96" s="190" t="str">
        <f t="shared" si="417"/>
        <v/>
      </c>
      <c r="DN96" s="190" t="str">
        <f t="shared" si="417"/>
        <v/>
      </c>
      <c r="DO96" s="190" t="str">
        <f t="shared" si="417"/>
        <v/>
      </c>
      <c r="DP96" s="190" t="str">
        <f t="shared" si="417"/>
        <v/>
      </c>
      <c r="DQ96" s="190" t="str">
        <f t="shared" si="417"/>
        <v/>
      </c>
      <c r="DR96" s="190" t="str">
        <f t="shared" si="417"/>
        <v/>
      </c>
      <c r="DS96" s="190" t="str">
        <f t="shared" si="417"/>
        <v/>
      </c>
      <c r="DT96" s="190" t="str">
        <f t="shared" si="417"/>
        <v/>
      </c>
      <c r="DU96" s="190" t="str">
        <f t="shared" si="417"/>
        <v/>
      </c>
      <c r="DV96" s="190" t="str">
        <f t="shared" si="417"/>
        <v/>
      </c>
      <c r="DW96" s="190" t="str">
        <f t="shared" si="417"/>
        <v/>
      </c>
      <c r="DX96" s="190" t="str">
        <f t="shared" si="417"/>
        <v/>
      </c>
      <c r="DY96" s="190" t="str">
        <f t="shared" si="417"/>
        <v/>
      </c>
      <c r="DZ96" s="190" t="str">
        <f t="shared" si="417"/>
        <v/>
      </c>
      <c r="EA96" s="190" t="str">
        <f t="shared" si="417"/>
        <v/>
      </c>
      <c r="EB96" s="190" t="str">
        <f t="shared" si="417"/>
        <v/>
      </c>
      <c r="EC96" s="190" t="str">
        <f t="shared" si="417"/>
        <v/>
      </c>
      <c r="ED96" s="190" t="str">
        <f t="shared" si="417"/>
        <v/>
      </c>
      <c r="EE96" s="190" t="str">
        <f t="shared" si="417"/>
        <v/>
      </c>
      <c r="EF96" s="190" t="str">
        <f t="shared" si="417"/>
        <v/>
      </c>
      <c r="EG96" s="190" t="str">
        <f t="shared" si="417"/>
        <v/>
      </c>
      <c r="EH96" s="190" t="str">
        <f t="shared" si="417"/>
        <v/>
      </c>
      <c r="EI96" s="206" t="str">
        <f t="shared" si="262"/>
        <v/>
      </c>
      <c r="EJ96" s="207" t="e">
        <f t="shared" si="263"/>
        <v>#N/A</v>
      </c>
      <c r="EK96" s="207" t="e">
        <f t="shared" si="264"/>
        <v>#N/A</v>
      </c>
      <c r="EL96" s="207" t="e">
        <f t="shared" si="265"/>
        <v>#N/A</v>
      </c>
      <c r="EM96" s="207" t="e">
        <f t="shared" si="266"/>
        <v>#N/A</v>
      </c>
      <c r="EN96" s="207" t="e">
        <f t="shared" si="267"/>
        <v>#N/A</v>
      </c>
      <c r="EO96" s="207" t="e">
        <f t="shared" si="268"/>
        <v>#N/A</v>
      </c>
      <c r="EP96" s="207" t="e">
        <f t="shared" si="269"/>
        <v>#N/A</v>
      </c>
      <c r="EQ96" s="207" t="e">
        <f t="shared" si="270"/>
        <v>#N/A</v>
      </c>
      <c r="ER96" s="207" t="e">
        <f t="shared" si="271"/>
        <v>#N/A</v>
      </c>
      <c r="ES96" s="207" t="e">
        <f t="shared" si="272"/>
        <v>#N/A</v>
      </c>
      <c r="ET96" s="207" t="e">
        <f t="shared" si="273"/>
        <v>#N/A</v>
      </c>
      <c r="EU96" s="207" t="e">
        <f t="shared" si="274"/>
        <v>#N/A</v>
      </c>
      <c r="EV96" s="207" t="e">
        <f t="shared" si="275"/>
        <v>#N/A</v>
      </c>
      <c r="EW96" s="207" t="e">
        <f t="shared" si="276"/>
        <v>#N/A</v>
      </c>
      <c r="EX96" s="207" t="e">
        <f t="shared" si="277"/>
        <v>#N/A</v>
      </c>
      <c r="EY96" s="207" t="e">
        <f t="shared" si="278"/>
        <v>#N/A</v>
      </c>
      <c r="EZ96" s="207" t="e">
        <f t="shared" si="279"/>
        <v>#N/A</v>
      </c>
      <c r="FA96" s="207" t="e">
        <f t="shared" si="280"/>
        <v>#N/A</v>
      </c>
      <c r="FB96" s="207" t="e">
        <f t="shared" si="281"/>
        <v>#N/A</v>
      </c>
      <c r="FC96" s="207" t="e">
        <f t="shared" si="282"/>
        <v>#N/A</v>
      </c>
      <c r="FD96" s="207" t="e">
        <f t="shared" si="283"/>
        <v>#N/A</v>
      </c>
      <c r="FE96" s="207" t="e">
        <f t="shared" si="284"/>
        <v>#N/A</v>
      </c>
      <c r="FF96" s="207" t="e">
        <f t="shared" si="285"/>
        <v>#N/A</v>
      </c>
      <c r="FG96" s="207" t="e">
        <f t="shared" si="286"/>
        <v>#N/A</v>
      </c>
      <c r="FH96" s="207" t="e">
        <f t="shared" si="287"/>
        <v>#N/A</v>
      </c>
      <c r="FI96" s="207" t="e">
        <f t="shared" si="288"/>
        <v>#N/A</v>
      </c>
      <c r="FJ96" s="207" t="e">
        <f t="shared" si="289"/>
        <v>#N/A</v>
      </c>
      <c r="FK96" s="207" t="e">
        <f t="shared" si="290"/>
        <v>#N/A</v>
      </c>
      <c r="FL96" s="207" t="e">
        <f t="shared" si="291"/>
        <v>#N/A</v>
      </c>
      <c r="FM96" s="207" t="e">
        <f t="shared" si="292"/>
        <v>#N/A</v>
      </c>
      <c r="FN96" s="207" t="e">
        <f t="shared" si="293"/>
        <v>#N/A</v>
      </c>
      <c r="FO96" s="207" t="e">
        <f t="shared" si="294"/>
        <v>#N/A</v>
      </c>
      <c r="FP96" s="207" t="e">
        <f t="shared" si="295"/>
        <v>#N/A</v>
      </c>
      <c r="FQ96" s="207" t="e">
        <f t="shared" si="296"/>
        <v>#N/A</v>
      </c>
      <c r="FR96" s="207" t="e">
        <f t="shared" si="297"/>
        <v>#N/A</v>
      </c>
      <c r="FS96" s="207" t="e">
        <f t="shared" si="298"/>
        <v>#N/A</v>
      </c>
      <c r="FT96" s="207" t="e">
        <f t="shared" si="299"/>
        <v>#N/A</v>
      </c>
      <c r="FU96" s="207" t="e">
        <f t="shared" si="300"/>
        <v>#N/A</v>
      </c>
      <c r="FV96" s="207" t="e">
        <f t="shared" si="301"/>
        <v>#N/A</v>
      </c>
      <c r="FW96" s="207" t="e">
        <f t="shared" si="302"/>
        <v>#N/A</v>
      </c>
      <c r="FX96" s="207" t="e">
        <f t="shared" si="303"/>
        <v>#N/A</v>
      </c>
      <c r="FY96" s="207" t="e">
        <f t="shared" si="304"/>
        <v>#N/A</v>
      </c>
      <c r="FZ96" s="207" t="e">
        <f t="shared" si="305"/>
        <v>#N/A</v>
      </c>
      <c r="GA96" s="207" t="e">
        <f t="shared" si="306"/>
        <v>#N/A</v>
      </c>
      <c r="GB96" s="207" t="e">
        <f t="shared" si="307"/>
        <v>#N/A</v>
      </c>
      <c r="GC96" s="207" t="e">
        <f t="shared" si="308"/>
        <v>#N/A</v>
      </c>
      <c r="GD96" s="207" t="e">
        <f t="shared" si="309"/>
        <v>#N/A</v>
      </c>
      <c r="GE96" s="207" t="e">
        <f t="shared" si="310"/>
        <v>#N/A</v>
      </c>
      <c r="GF96" s="207" t="e">
        <f t="shared" si="311"/>
        <v>#N/A</v>
      </c>
      <c r="GG96" s="207" t="e">
        <f t="shared" si="312"/>
        <v>#N/A</v>
      </c>
      <c r="GH96" s="207" t="e">
        <f t="shared" si="313"/>
        <v>#N/A</v>
      </c>
      <c r="GI96" s="207" t="e">
        <f t="shared" si="314"/>
        <v>#N/A</v>
      </c>
      <c r="GJ96" s="207" t="e">
        <f t="shared" si="315"/>
        <v>#N/A</v>
      </c>
      <c r="GK96" s="207" t="e">
        <f t="shared" si="316"/>
        <v>#N/A</v>
      </c>
      <c r="GL96" s="207" t="e">
        <f t="shared" si="317"/>
        <v>#N/A</v>
      </c>
      <c r="GM96" s="207" t="e">
        <f t="shared" si="318"/>
        <v>#N/A</v>
      </c>
      <c r="GN96" s="207" t="e">
        <f t="shared" si="319"/>
        <v>#N/A</v>
      </c>
      <c r="GO96" s="207" t="e">
        <f t="shared" si="320"/>
        <v>#N/A</v>
      </c>
      <c r="GP96" s="207" t="e">
        <f t="shared" si="321"/>
        <v>#N/A</v>
      </c>
      <c r="GQ96" s="207" t="e">
        <f t="shared" si="322"/>
        <v>#N/A</v>
      </c>
      <c r="GR96" s="207" t="e">
        <f t="shared" si="323"/>
        <v>#N/A</v>
      </c>
      <c r="GS96" s="207" t="e">
        <f t="shared" si="324"/>
        <v>#N/A</v>
      </c>
      <c r="GT96" s="207" t="e">
        <f t="shared" si="325"/>
        <v>#N/A</v>
      </c>
      <c r="GU96" s="207" t="e">
        <f t="shared" si="326"/>
        <v>#N/A</v>
      </c>
      <c r="GV96" s="207" t="e">
        <f t="shared" si="327"/>
        <v>#N/A</v>
      </c>
      <c r="GW96" s="207" t="e">
        <f t="shared" si="328"/>
        <v>#N/A</v>
      </c>
      <c r="GX96" s="207" t="e">
        <f t="shared" si="329"/>
        <v>#N/A</v>
      </c>
      <c r="GY96" s="207" t="e">
        <f t="shared" si="330"/>
        <v>#N/A</v>
      </c>
      <c r="GZ96" s="207" t="e">
        <f t="shared" si="331"/>
        <v>#N/A</v>
      </c>
      <c r="HA96" s="207" t="e">
        <f t="shared" si="332"/>
        <v>#N/A</v>
      </c>
      <c r="HB96" s="207" t="e">
        <f t="shared" si="333"/>
        <v>#N/A</v>
      </c>
      <c r="HC96" s="207" t="e">
        <f t="shared" si="334"/>
        <v>#N/A</v>
      </c>
      <c r="HD96" s="207" t="e">
        <f t="shared" si="335"/>
        <v>#N/A</v>
      </c>
      <c r="HE96" s="207" t="e">
        <f t="shared" si="336"/>
        <v>#N/A</v>
      </c>
      <c r="HF96" s="207" t="e">
        <f t="shared" si="337"/>
        <v>#N/A</v>
      </c>
      <c r="HG96" s="207" t="e">
        <f t="shared" si="338"/>
        <v>#N/A</v>
      </c>
      <c r="HH96" s="207" t="e">
        <f t="shared" si="339"/>
        <v>#N/A</v>
      </c>
      <c r="HI96" s="207" t="e">
        <f t="shared" si="340"/>
        <v>#N/A</v>
      </c>
      <c r="HJ96" s="207" t="e">
        <f t="shared" si="341"/>
        <v>#N/A</v>
      </c>
      <c r="HK96" s="207" t="e">
        <f t="shared" si="342"/>
        <v>#N/A</v>
      </c>
      <c r="HL96" s="207" t="e">
        <f t="shared" si="343"/>
        <v>#N/A</v>
      </c>
      <c r="HM96" s="207" t="e">
        <f t="shared" si="344"/>
        <v>#N/A</v>
      </c>
      <c r="HN96" s="207" t="e">
        <f t="shared" si="345"/>
        <v>#N/A</v>
      </c>
      <c r="HO96" s="207" t="e">
        <f t="shared" si="346"/>
        <v>#N/A</v>
      </c>
      <c r="HP96" s="207" t="e">
        <f t="shared" si="347"/>
        <v>#N/A</v>
      </c>
      <c r="HQ96" s="207" t="e">
        <f t="shared" si="348"/>
        <v>#N/A</v>
      </c>
      <c r="HR96" s="207" t="e">
        <f t="shared" si="349"/>
        <v>#N/A</v>
      </c>
      <c r="HS96" s="207" t="e">
        <f t="shared" si="350"/>
        <v>#N/A</v>
      </c>
      <c r="HT96" s="207" t="e">
        <f t="shared" si="351"/>
        <v>#N/A</v>
      </c>
      <c r="HU96" s="207" t="e">
        <f t="shared" si="352"/>
        <v>#N/A</v>
      </c>
      <c r="HV96" s="207" t="e">
        <f t="shared" si="353"/>
        <v>#N/A</v>
      </c>
      <c r="HW96" s="207" t="e">
        <f t="shared" si="354"/>
        <v>#N/A</v>
      </c>
      <c r="HX96" s="207" t="e">
        <f t="shared" si="355"/>
        <v>#N/A</v>
      </c>
      <c r="HY96" s="207" t="e">
        <f t="shared" si="356"/>
        <v>#N/A</v>
      </c>
      <c r="HZ96" s="207" t="e">
        <f t="shared" si="357"/>
        <v>#N/A</v>
      </c>
      <c r="IA96" s="207" t="e">
        <f t="shared" si="358"/>
        <v>#N/A</v>
      </c>
      <c r="IB96" s="207" t="e">
        <f t="shared" si="359"/>
        <v>#N/A</v>
      </c>
      <c r="IC96" s="207" t="e">
        <f t="shared" si="360"/>
        <v>#N/A</v>
      </c>
      <c r="ID96" s="207" t="e">
        <f t="shared" si="361"/>
        <v>#N/A</v>
      </c>
      <c r="IE96" s="207" t="e">
        <f t="shared" si="362"/>
        <v>#N/A</v>
      </c>
      <c r="IF96" s="207" t="e">
        <f t="shared" si="363"/>
        <v>#N/A</v>
      </c>
    </row>
    <row r="97" spans="1:240" hidden="1" x14ac:dyDescent="0.25">
      <c r="A97" s="22">
        <v>94</v>
      </c>
      <c r="B97" s="144"/>
      <c r="C97" s="135"/>
      <c r="D97" s="110" t="str">
        <f t="shared" si="253"/>
        <v/>
      </c>
      <c r="E97" s="124"/>
      <c r="F97" s="110" t="str">
        <f t="shared" si="254"/>
        <v/>
      </c>
      <c r="G97" s="135"/>
      <c r="H97" s="145"/>
      <c r="I97" s="119" t="str">
        <f t="shared" si="255"/>
        <v/>
      </c>
      <c r="J97" s="23" t="str">
        <f t="shared" si="256"/>
        <v/>
      </c>
      <c r="K97" s="24" t="str">
        <f t="shared" si="257"/>
        <v/>
      </c>
      <c r="L97" s="25" t="str">
        <f>IF(J97="","",IF(OR($J97&lt;Skew!$B$1,$J97=Skew!$B$1),IF($J97&gt;Skew!$C$1,Skew!$A$1,IF($J97&gt;Skew!$C$2,Skew!$A$2,IF($J97&gt;Skew!$C$3,Skew!$A$3,IF($J97&gt;Skew!$C$4,Skew!$A$4,IF($J97&gt;Skew!$C$5,Skew!$A$5,IF($J97&gt;Skew!$C$6,Skew!$A$6,IF($J97&gt;Skew!$C$7,Skew!$A$7,IF($J97&gt;Skew!$C$8,Skew!$A$8,IF($J97&gt;Skew!$C$9,Skew!$A$9,IF($J97&gt;Skew!$C$10,Skew!$A$10,IF($J97&gt;Skew!$C$11,Skew!$A$11,IF($J97&gt;Skew!$C$12,Skew!$A$12,IF($J97&gt;Skew!$C$13,Skew!$A$13,IF($J97&gt;Skew!$C$14,Skew!$A$14,Skew!$A$15)
)))))))))))))))</f>
        <v/>
      </c>
      <c r="M97" s="24" t="str">
        <f>IF(J97="","",MATCH(L97,Skew!$A$1:$A$15,0))</f>
        <v/>
      </c>
      <c r="N97" s="24" t="str">
        <f t="shared" si="245"/>
        <v/>
      </c>
      <c r="O97" s="26"/>
      <c r="P97" s="24" t="str">
        <f>IF(OR(J97="",O97=""),"",MATCH(O97,Confidence!$A$1:$A$10,0))</f>
        <v/>
      </c>
      <c r="Q97" s="27" t="str">
        <f t="shared" si="246"/>
        <v/>
      </c>
      <c r="R97" s="27" t="str">
        <f t="shared" si="247"/>
        <v/>
      </c>
      <c r="S97" s="24"/>
      <c r="T97" s="111" t="str">
        <f t="shared" si="248"/>
        <v/>
      </c>
      <c r="U97" s="111" t="str">
        <f t="shared" si="249"/>
        <v/>
      </c>
      <c r="V97" s="39" t="str">
        <f t="shared" si="250"/>
        <v/>
      </c>
      <c r="W97" s="124"/>
      <c r="X97" s="218" t="str">
        <f>IF(AND(D97&gt;0,E97&gt;0,F97&gt;0,Q97&gt;0,R97&gt;0,W97&gt;0,NOT(O97="")),ABS(VLOOKUP($W$1,VLookups!$A$28:$B$29,2,FALSE)-_xlfn.BETA.DIST(W97,IF(K97="L",R97,Q97),IF(K97="L",Q97,R97),TRUE,D97,F97)),"")</f>
        <v/>
      </c>
      <c r="Y97" s="121" t="str">
        <f>IF(OR($Q97="",$R97=""),"",_xlfn.BETA.INV(ABS(VLOOKUP($W$1,VLookups!$A$28:$B$29,2,FALSE)-Y$3),IF($K97="L",$R97,$Q97),IF($K97="L",$Q97,$R97),$D97,$F97))</f>
        <v/>
      </c>
      <c r="Z97" s="122" t="str">
        <f>IF(OR($Q97="",$R97=""),"",_xlfn.BETA.INV(ABS(VLOOKUP($W$1,VLookups!$A$28:$B$29,2,FALSE)-Z$3),IF($K97="L",$R97,$Q97),IF($K97="L",$Q97,$R97),$D97,$F97))</f>
        <v/>
      </c>
      <c r="AA97" s="121" t="str">
        <f>IF(OR($Q97="",$R97=""),"",_xlfn.BETA.INV(ABS(VLOOKUP($W$1,VLookups!$A$28:$B$29,2,FALSE)-AA$3),IF($K97="L",$R97,$Q97),IF($K97="L",$Q97,$R97),$D97,$F97))</f>
        <v/>
      </c>
      <c r="AB97" s="122" t="str">
        <f>IF(OR($Q97="",$R97=""),"",_xlfn.BETA.INV(ABS(VLOOKUP($W$1,VLookups!$A$28:$B$29,2,FALSE)-AB$3),IF($K97="L",$R97,$Q97),IF($K97="L",$Q97,$R97),$D97,$F97))</f>
        <v/>
      </c>
      <c r="AC97" s="121" t="str">
        <f>IF(OR($Q97="",$R97=""),"",_xlfn.BETA.INV(ABS(VLOOKUP($W$1,VLookups!$A$28:$B$29,2,FALSE)-AC$3),IF($K97="L",$R97,$Q97),IF($K97="L",$Q97,$R97),$D97,$F97))</f>
        <v/>
      </c>
      <c r="AD97" s="122" t="str">
        <f>IF(OR($Q97="",$R97=""),"",_xlfn.BETA.INV(ABS(VLOOKUP($W$1,VLookups!$A$28:$B$29,2,FALSE)-AD$3),IF($K97="L",$R97,$Q97),IF($K97="L",$Q97,$R97),$D97,$F97))</f>
        <v/>
      </c>
      <c r="AE97" s="121" t="str">
        <f>IF(OR($Q97="",$R97=""),"",_xlfn.BETA.INV(ABS(VLOOKUP($W$1,VLookups!$A$28:$B$29,2,FALSE)-AE$3),IF($K97="L",$R97,$Q97),IF($K97="L",$Q97,$R97),$D97,$F97))</f>
        <v/>
      </c>
      <c r="AF97" s="122" t="str">
        <f>IF(OR($Q97="",$R97=""),"",_xlfn.BETA.INV(ABS(VLOOKUP($W$1,VLookups!$A$28:$B$29,2,FALSE)-AF$3),IF($K97="L",$R97,$Q97),IF($K97="L",$Q97,$R97),$D97,$F97))</f>
        <v/>
      </c>
      <c r="AG97" s="121" t="str">
        <f>IF(OR($Q97="",$R97=""),"",_xlfn.BETA.INV(ABS(VLOOKUP($W$1,VLookups!$A$28:$B$29,2,FALSE)-AG$3),IF($K97="L",$R97,$Q97),IF($K97="L",$Q97,$R97),$D97,$F97))</f>
        <v/>
      </c>
      <c r="AH97" s="122" t="str">
        <f>IF(OR($Q97="",$R97=""),"",_xlfn.BETA.INV(ABS(VLOOKUP($W$1,VLookups!$A$28:$B$29,2,FALSE)-AH$3),IF($K97="L",$R97,$Q97),IF($K97="L",$Q97,$R97),$D97,$F97))</f>
        <v/>
      </c>
      <c r="AI97" s="121" t="str">
        <f>IF(OR($Q97="",$R97=""),"",_xlfn.BETA.INV(ABS(VLOOKUP($W$1,VLookups!$A$28:$B$29,2,FALSE)-AI$3),IF($K97="L",$R97,$Q97),IF($K97="L",$Q97,$R97),$D97,$F97))</f>
        <v/>
      </c>
      <c r="AJ97" s="122" t="str">
        <f>IF(OR($Q97="",$R97=""),"",_xlfn.BETA.INV(ABS(VLOOKUP($W$1,VLookups!$A$28:$B$29,2,FALSE)-AJ$3),IF($K97="L",$R97,$Q97),IF($K97="L",$Q97,$R97),$D97,$F97))</f>
        <v/>
      </c>
      <c r="AK97" s="17"/>
      <c r="AL97" s="208" t="str">
        <f t="shared" si="258"/>
        <v/>
      </c>
      <c r="AM97" s="206" t="str">
        <f t="shared" si="259"/>
        <v/>
      </c>
      <c r="AN97" s="190" t="str">
        <f t="shared" ref="AN97:CY97" si="418">IF(ISNONTEXT($AL97),AM97+$AL97,"")</f>
        <v/>
      </c>
      <c r="AO97" s="190" t="str">
        <f t="shared" si="418"/>
        <v/>
      </c>
      <c r="AP97" s="190" t="str">
        <f t="shared" si="418"/>
        <v/>
      </c>
      <c r="AQ97" s="190" t="str">
        <f t="shared" si="418"/>
        <v/>
      </c>
      <c r="AR97" s="190" t="str">
        <f t="shared" si="418"/>
        <v/>
      </c>
      <c r="AS97" s="190" t="str">
        <f t="shared" si="418"/>
        <v/>
      </c>
      <c r="AT97" s="190" t="str">
        <f t="shared" si="418"/>
        <v/>
      </c>
      <c r="AU97" s="190" t="str">
        <f t="shared" si="418"/>
        <v/>
      </c>
      <c r="AV97" s="190" t="str">
        <f t="shared" si="418"/>
        <v/>
      </c>
      <c r="AW97" s="190" t="str">
        <f t="shared" si="418"/>
        <v/>
      </c>
      <c r="AX97" s="190" t="str">
        <f t="shared" si="418"/>
        <v/>
      </c>
      <c r="AY97" s="190" t="str">
        <f t="shared" si="418"/>
        <v/>
      </c>
      <c r="AZ97" s="190" t="str">
        <f t="shared" si="418"/>
        <v/>
      </c>
      <c r="BA97" s="190" t="str">
        <f t="shared" si="418"/>
        <v/>
      </c>
      <c r="BB97" s="190" t="str">
        <f t="shared" si="418"/>
        <v/>
      </c>
      <c r="BC97" s="190" t="str">
        <f t="shared" si="418"/>
        <v/>
      </c>
      <c r="BD97" s="190" t="str">
        <f t="shared" si="418"/>
        <v/>
      </c>
      <c r="BE97" s="190" t="str">
        <f t="shared" si="418"/>
        <v/>
      </c>
      <c r="BF97" s="190" t="str">
        <f t="shared" si="418"/>
        <v/>
      </c>
      <c r="BG97" s="190" t="str">
        <f t="shared" si="418"/>
        <v/>
      </c>
      <c r="BH97" s="190" t="str">
        <f t="shared" si="418"/>
        <v/>
      </c>
      <c r="BI97" s="190" t="str">
        <f t="shared" si="418"/>
        <v/>
      </c>
      <c r="BJ97" s="190" t="str">
        <f t="shared" si="418"/>
        <v/>
      </c>
      <c r="BK97" s="190" t="str">
        <f t="shared" si="418"/>
        <v/>
      </c>
      <c r="BL97" s="190" t="str">
        <f t="shared" si="418"/>
        <v/>
      </c>
      <c r="BM97" s="190" t="str">
        <f t="shared" si="418"/>
        <v/>
      </c>
      <c r="BN97" s="190" t="str">
        <f t="shared" si="418"/>
        <v/>
      </c>
      <c r="BO97" s="190" t="str">
        <f t="shared" si="418"/>
        <v/>
      </c>
      <c r="BP97" s="190" t="str">
        <f t="shared" si="418"/>
        <v/>
      </c>
      <c r="BQ97" s="190" t="str">
        <f t="shared" si="418"/>
        <v/>
      </c>
      <c r="BR97" s="190" t="str">
        <f t="shared" si="418"/>
        <v/>
      </c>
      <c r="BS97" s="190" t="str">
        <f t="shared" si="418"/>
        <v/>
      </c>
      <c r="BT97" s="190" t="str">
        <f t="shared" si="418"/>
        <v/>
      </c>
      <c r="BU97" s="190" t="str">
        <f t="shared" si="418"/>
        <v/>
      </c>
      <c r="BV97" s="190" t="str">
        <f t="shared" si="418"/>
        <v/>
      </c>
      <c r="BW97" s="190" t="str">
        <f t="shared" si="418"/>
        <v/>
      </c>
      <c r="BX97" s="190" t="str">
        <f t="shared" si="418"/>
        <v/>
      </c>
      <c r="BY97" s="190" t="str">
        <f t="shared" si="418"/>
        <v/>
      </c>
      <c r="BZ97" s="190" t="str">
        <f t="shared" si="418"/>
        <v/>
      </c>
      <c r="CA97" s="190" t="str">
        <f t="shared" si="418"/>
        <v/>
      </c>
      <c r="CB97" s="190" t="str">
        <f t="shared" si="418"/>
        <v/>
      </c>
      <c r="CC97" s="190" t="str">
        <f t="shared" si="418"/>
        <v/>
      </c>
      <c r="CD97" s="190" t="str">
        <f t="shared" si="418"/>
        <v/>
      </c>
      <c r="CE97" s="190" t="str">
        <f t="shared" si="418"/>
        <v/>
      </c>
      <c r="CF97" s="190" t="str">
        <f t="shared" si="418"/>
        <v/>
      </c>
      <c r="CG97" s="190" t="str">
        <f t="shared" si="418"/>
        <v/>
      </c>
      <c r="CH97" s="190" t="str">
        <f t="shared" si="418"/>
        <v/>
      </c>
      <c r="CI97" s="190" t="str">
        <f t="shared" si="418"/>
        <v/>
      </c>
      <c r="CJ97" s="190" t="str">
        <f t="shared" si="418"/>
        <v/>
      </c>
      <c r="CK97" s="190" t="str">
        <f t="shared" si="418"/>
        <v/>
      </c>
      <c r="CL97" s="190" t="str">
        <f t="shared" si="418"/>
        <v/>
      </c>
      <c r="CM97" s="190" t="str">
        <f t="shared" si="418"/>
        <v/>
      </c>
      <c r="CN97" s="190" t="str">
        <f t="shared" si="418"/>
        <v/>
      </c>
      <c r="CO97" s="190" t="str">
        <f t="shared" si="418"/>
        <v/>
      </c>
      <c r="CP97" s="190" t="str">
        <f t="shared" si="418"/>
        <v/>
      </c>
      <c r="CQ97" s="190" t="str">
        <f t="shared" si="418"/>
        <v/>
      </c>
      <c r="CR97" s="190" t="str">
        <f t="shared" si="418"/>
        <v/>
      </c>
      <c r="CS97" s="190" t="str">
        <f t="shared" si="418"/>
        <v/>
      </c>
      <c r="CT97" s="190" t="str">
        <f t="shared" si="418"/>
        <v/>
      </c>
      <c r="CU97" s="190" t="str">
        <f t="shared" si="418"/>
        <v/>
      </c>
      <c r="CV97" s="190" t="str">
        <f t="shared" si="418"/>
        <v/>
      </c>
      <c r="CW97" s="190" t="str">
        <f t="shared" si="418"/>
        <v/>
      </c>
      <c r="CX97" s="190" t="str">
        <f t="shared" si="418"/>
        <v/>
      </c>
      <c r="CY97" s="190" t="str">
        <f t="shared" si="418"/>
        <v/>
      </c>
      <c r="CZ97" s="190" t="str">
        <f t="shared" ref="CZ97:EH97" si="419">IF(ISNONTEXT($AL97),CY97+$AL97,"")</f>
        <v/>
      </c>
      <c r="DA97" s="190" t="str">
        <f t="shared" si="419"/>
        <v/>
      </c>
      <c r="DB97" s="190" t="str">
        <f t="shared" si="419"/>
        <v/>
      </c>
      <c r="DC97" s="190" t="str">
        <f t="shared" si="419"/>
        <v/>
      </c>
      <c r="DD97" s="190" t="str">
        <f t="shared" si="419"/>
        <v/>
      </c>
      <c r="DE97" s="190" t="str">
        <f t="shared" si="419"/>
        <v/>
      </c>
      <c r="DF97" s="190" t="str">
        <f t="shared" si="419"/>
        <v/>
      </c>
      <c r="DG97" s="190" t="str">
        <f t="shared" si="419"/>
        <v/>
      </c>
      <c r="DH97" s="190" t="str">
        <f t="shared" si="419"/>
        <v/>
      </c>
      <c r="DI97" s="190" t="str">
        <f t="shared" si="419"/>
        <v/>
      </c>
      <c r="DJ97" s="190" t="str">
        <f t="shared" si="419"/>
        <v/>
      </c>
      <c r="DK97" s="190" t="str">
        <f t="shared" si="419"/>
        <v/>
      </c>
      <c r="DL97" s="190" t="str">
        <f t="shared" si="419"/>
        <v/>
      </c>
      <c r="DM97" s="190" t="str">
        <f t="shared" si="419"/>
        <v/>
      </c>
      <c r="DN97" s="190" t="str">
        <f t="shared" si="419"/>
        <v/>
      </c>
      <c r="DO97" s="190" t="str">
        <f t="shared" si="419"/>
        <v/>
      </c>
      <c r="DP97" s="190" t="str">
        <f t="shared" si="419"/>
        <v/>
      </c>
      <c r="DQ97" s="190" t="str">
        <f t="shared" si="419"/>
        <v/>
      </c>
      <c r="DR97" s="190" t="str">
        <f t="shared" si="419"/>
        <v/>
      </c>
      <c r="DS97" s="190" t="str">
        <f t="shared" si="419"/>
        <v/>
      </c>
      <c r="DT97" s="190" t="str">
        <f t="shared" si="419"/>
        <v/>
      </c>
      <c r="DU97" s="190" t="str">
        <f t="shared" si="419"/>
        <v/>
      </c>
      <c r="DV97" s="190" t="str">
        <f t="shared" si="419"/>
        <v/>
      </c>
      <c r="DW97" s="190" t="str">
        <f t="shared" si="419"/>
        <v/>
      </c>
      <c r="DX97" s="190" t="str">
        <f t="shared" si="419"/>
        <v/>
      </c>
      <c r="DY97" s="190" t="str">
        <f t="shared" si="419"/>
        <v/>
      </c>
      <c r="DZ97" s="190" t="str">
        <f t="shared" si="419"/>
        <v/>
      </c>
      <c r="EA97" s="190" t="str">
        <f t="shared" si="419"/>
        <v/>
      </c>
      <c r="EB97" s="190" t="str">
        <f t="shared" si="419"/>
        <v/>
      </c>
      <c r="EC97" s="190" t="str">
        <f t="shared" si="419"/>
        <v/>
      </c>
      <c r="ED97" s="190" t="str">
        <f t="shared" si="419"/>
        <v/>
      </c>
      <c r="EE97" s="190" t="str">
        <f t="shared" si="419"/>
        <v/>
      </c>
      <c r="EF97" s="190" t="str">
        <f t="shared" si="419"/>
        <v/>
      </c>
      <c r="EG97" s="190" t="str">
        <f t="shared" si="419"/>
        <v/>
      </c>
      <c r="EH97" s="190" t="str">
        <f t="shared" si="419"/>
        <v/>
      </c>
      <c r="EI97" s="206" t="str">
        <f t="shared" si="262"/>
        <v/>
      </c>
      <c r="EJ97" s="207" t="e">
        <f t="shared" si="263"/>
        <v>#N/A</v>
      </c>
      <c r="EK97" s="207" t="e">
        <f t="shared" si="264"/>
        <v>#N/A</v>
      </c>
      <c r="EL97" s="207" t="e">
        <f t="shared" si="265"/>
        <v>#N/A</v>
      </c>
      <c r="EM97" s="207" t="e">
        <f t="shared" si="266"/>
        <v>#N/A</v>
      </c>
      <c r="EN97" s="207" t="e">
        <f t="shared" si="267"/>
        <v>#N/A</v>
      </c>
      <c r="EO97" s="207" t="e">
        <f t="shared" si="268"/>
        <v>#N/A</v>
      </c>
      <c r="EP97" s="207" t="e">
        <f t="shared" si="269"/>
        <v>#N/A</v>
      </c>
      <c r="EQ97" s="207" t="e">
        <f t="shared" si="270"/>
        <v>#N/A</v>
      </c>
      <c r="ER97" s="207" t="e">
        <f t="shared" si="271"/>
        <v>#N/A</v>
      </c>
      <c r="ES97" s="207" t="e">
        <f t="shared" si="272"/>
        <v>#N/A</v>
      </c>
      <c r="ET97" s="207" t="e">
        <f t="shared" si="273"/>
        <v>#N/A</v>
      </c>
      <c r="EU97" s="207" t="e">
        <f t="shared" si="274"/>
        <v>#N/A</v>
      </c>
      <c r="EV97" s="207" t="e">
        <f t="shared" si="275"/>
        <v>#N/A</v>
      </c>
      <c r="EW97" s="207" t="e">
        <f t="shared" si="276"/>
        <v>#N/A</v>
      </c>
      <c r="EX97" s="207" t="e">
        <f t="shared" si="277"/>
        <v>#N/A</v>
      </c>
      <c r="EY97" s="207" t="e">
        <f t="shared" si="278"/>
        <v>#N/A</v>
      </c>
      <c r="EZ97" s="207" t="e">
        <f t="shared" si="279"/>
        <v>#N/A</v>
      </c>
      <c r="FA97" s="207" t="e">
        <f t="shared" si="280"/>
        <v>#N/A</v>
      </c>
      <c r="FB97" s="207" t="e">
        <f t="shared" si="281"/>
        <v>#N/A</v>
      </c>
      <c r="FC97" s="207" t="e">
        <f t="shared" si="282"/>
        <v>#N/A</v>
      </c>
      <c r="FD97" s="207" t="e">
        <f t="shared" si="283"/>
        <v>#N/A</v>
      </c>
      <c r="FE97" s="207" t="e">
        <f t="shared" si="284"/>
        <v>#N/A</v>
      </c>
      <c r="FF97" s="207" t="e">
        <f t="shared" si="285"/>
        <v>#N/A</v>
      </c>
      <c r="FG97" s="207" t="e">
        <f t="shared" si="286"/>
        <v>#N/A</v>
      </c>
      <c r="FH97" s="207" t="e">
        <f t="shared" si="287"/>
        <v>#N/A</v>
      </c>
      <c r="FI97" s="207" t="e">
        <f t="shared" si="288"/>
        <v>#N/A</v>
      </c>
      <c r="FJ97" s="207" t="e">
        <f t="shared" si="289"/>
        <v>#N/A</v>
      </c>
      <c r="FK97" s="207" t="e">
        <f t="shared" si="290"/>
        <v>#N/A</v>
      </c>
      <c r="FL97" s="207" t="e">
        <f t="shared" si="291"/>
        <v>#N/A</v>
      </c>
      <c r="FM97" s="207" t="e">
        <f t="shared" si="292"/>
        <v>#N/A</v>
      </c>
      <c r="FN97" s="207" t="e">
        <f t="shared" si="293"/>
        <v>#N/A</v>
      </c>
      <c r="FO97" s="207" t="e">
        <f t="shared" si="294"/>
        <v>#N/A</v>
      </c>
      <c r="FP97" s="207" t="e">
        <f t="shared" si="295"/>
        <v>#N/A</v>
      </c>
      <c r="FQ97" s="207" t="e">
        <f t="shared" si="296"/>
        <v>#N/A</v>
      </c>
      <c r="FR97" s="207" t="e">
        <f t="shared" si="297"/>
        <v>#N/A</v>
      </c>
      <c r="FS97" s="207" t="e">
        <f t="shared" si="298"/>
        <v>#N/A</v>
      </c>
      <c r="FT97" s="207" t="e">
        <f t="shared" si="299"/>
        <v>#N/A</v>
      </c>
      <c r="FU97" s="207" t="e">
        <f t="shared" si="300"/>
        <v>#N/A</v>
      </c>
      <c r="FV97" s="207" t="e">
        <f t="shared" si="301"/>
        <v>#N/A</v>
      </c>
      <c r="FW97" s="207" t="e">
        <f t="shared" si="302"/>
        <v>#N/A</v>
      </c>
      <c r="FX97" s="207" t="e">
        <f t="shared" si="303"/>
        <v>#N/A</v>
      </c>
      <c r="FY97" s="207" t="e">
        <f t="shared" si="304"/>
        <v>#N/A</v>
      </c>
      <c r="FZ97" s="207" t="e">
        <f t="shared" si="305"/>
        <v>#N/A</v>
      </c>
      <c r="GA97" s="207" t="e">
        <f t="shared" si="306"/>
        <v>#N/A</v>
      </c>
      <c r="GB97" s="207" t="e">
        <f t="shared" si="307"/>
        <v>#N/A</v>
      </c>
      <c r="GC97" s="207" t="e">
        <f t="shared" si="308"/>
        <v>#N/A</v>
      </c>
      <c r="GD97" s="207" t="e">
        <f t="shared" si="309"/>
        <v>#N/A</v>
      </c>
      <c r="GE97" s="207" t="e">
        <f t="shared" si="310"/>
        <v>#N/A</v>
      </c>
      <c r="GF97" s="207" t="e">
        <f t="shared" si="311"/>
        <v>#N/A</v>
      </c>
      <c r="GG97" s="207" t="e">
        <f t="shared" si="312"/>
        <v>#N/A</v>
      </c>
      <c r="GH97" s="207" t="e">
        <f t="shared" si="313"/>
        <v>#N/A</v>
      </c>
      <c r="GI97" s="207" t="e">
        <f t="shared" si="314"/>
        <v>#N/A</v>
      </c>
      <c r="GJ97" s="207" t="e">
        <f t="shared" si="315"/>
        <v>#N/A</v>
      </c>
      <c r="GK97" s="207" t="e">
        <f t="shared" si="316"/>
        <v>#N/A</v>
      </c>
      <c r="GL97" s="207" t="e">
        <f t="shared" si="317"/>
        <v>#N/A</v>
      </c>
      <c r="GM97" s="207" t="e">
        <f t="shared" si="318"/>
        <v>#N/A</v>
      </c>
      <c r="GN97" s="207" t="e">
        <f t="shared" si="319"/>
        <v>#N/A</v>
      </c>
      <c r="GO97" s="207" t="e">
        <f t="shared" si="320"/>
        <v>#N/A</v>
      </c>
      <c r="GP97" s="207" t="e">
        <f t="shared" si="321"/>
        <v>#N/A</v>
      </c>
      <c r="GQ97" s="207" t="e">
        <f t="shared" si="322"/>
        <v>#N/A</v>
      </c>
      <c r="GR97" s="207" t="e">
        <f t="shared" si="323"/>
        <v>#N/A</v>
      </c>
      <c r="GS97" s="207" t="e">
        <f t="shared" si="324"/>
        <v>#N/A</v>
      </c>
      <c r="GT97" s="207" t="e">
        <f t="shared" si="325"/>
        <v>#N/A</v>
      </c>
      <c r="GU97" s="207" t="e">
        <f t="shared" si="326"/>
        <v>#N/A</v>
      </c>
      <c r="GV97" s="207" t="e">
        <f t="shared" si="327"/>
        <v>#N/A</v>
      </c>
      <c r="GW97" s="207" t="e">
        <f t="shared" si="328"/>
        <v>#N/A</v>
      </c>
      <c r="GX97" s="207" t="e">
        <f t="shared" si="329"/>
        <v>#N/A</v>
      </c>
      <c r="GY97" s="207" t="e">
        <f t="shared" si="330"/>
        <v>#N/A</v>
      </c>
      <c r="GZ97" s="207" t="e">
        <f t="shared" si="331"/>
        <v>#N/A</v>
      </c>
      <c r="HA97" s="207" t="e">
        <f t="shared" si="332"/>
        <v>#N/A</v>
      </c>
      <c r="HB97" s="207" t="e">
        <f t="shared" si="333"/>
        <v>#N/A</v>
      </c>
      <c r="HC97" s="207" t="e">
        <f t="shared" si="334"/>
        <v>#N/A</v>
      </c>
      <c r="HD97" s="207" t="e">
        <f t="shared" si="335"/>
        <v>#N/A</v>
      </c>
      <c r="HE97" s="207" t="e">
        <f t="shared" si="336"/>
        <v>#N/A</v>
      </c>
      <c r="HF97" s="207" t="e">
        <f t="shared" si="337"/>
        <v>#N/A</v>
      </c>
      <c r="HG97" s="207" t="e">
        <f t="shared" si="338"/>
        <v>#N/A</v>
      </c>
      <c r="HH97" s="207" t="e">
        <f t="shared" si="339"/>
        <v>#N/A</v>
      </c>
      <c r="HI97" s="207" t="e">
        <f t="shared" si="340"/>
        <v>#N/A</v>
      </c>
      <c r="HJ97" s="207" t="e">
        <f t="shared" si="341"/>
        <v>#N/A</v>
      </c>
      <c r="HK97" s="207" t="e">
        <f t="shared" si="342"/>
        <v>#N/A</v>
      </c>
      <c r="HL97" s="207" t="e">
        <f t="shared" si="343"/>
        <v>#N/A</v>
      </c>
      <c r="HM97" s="207" t="e">
        <f t="shared" si="344"/>
        <v>#N/A</v>
      </c>
      <c r="HN97" s="207" t="e">
        <f t="shared" si="345"/>
        <v>#N/A</v>
      </c>
      <c r="HO97" s="207" t="e">
        <f t="shared" si="346"/>
        <v>#N/A</v>
      </c>
      <c r="HP97" s="207" t="e">
        <f t="shared" si="347"/>
        <v>#N/A</v>
      </c>
      <c r="HQ97" s="207" t="e">
        <f t="shared" si="348"/>
        <v>#N/A</v>
      </c>
      <c r="HR97" s="207" t="e">
        <f t="shared" si="349"/>
        <v>#N/A</v>
      </c>
      <c r="HS97" s="207" t="e">
        <f t="shared" si="350"/>
        <v>#N/A</v>
      </c>
      <c r="HT97" s="207" t="e">
        <f t="shared" si="351"/>
        <v>#N/A</v>
      </c>
      <c r="HU97" s="207" t="e">
        <f t="shared" si="352"/>
        <v>#N/A</v>
      </c>
      <c r="HV97" s="207" t="e">
        <f t="shared" si="353"/>
        <v>#N/A</v>
      </c>
      <c r="HW97" s="207" t="e">
        <f t="shared" si="354"/>
        <v>#N/A</v>
      </c>
      <c r="HX97" s="207" t="e">
        <f t="shared" si="355"/>
        <v>#N/A</v>
      </c>
      <c r="HY97" s="207" t="e">
        <f t="shared" si="356"/>
        <v>#N/A</v>
      </c>
      <c r="HZ97" s="207" t="e">
        <f t="shared" si="357"/>
        <v>#N/A</v>
      </c>
      <c r="IA97" s="207" t="e">
        <f t="shared" si="358"/>
        <v>#N/A</v>
      </c>
      <c r="IB97" s="207" t="e">
        <f t="shared" si="359"/>
        <v>#N/A</v>
      </c>
      <c r="IC97" s="207" t="e">
        <f t="shared" si="360"/>
        <v>#N/A</v>
      </c>
      <c r="ID97" s="207" t="e">
        <f t="shared" si="361"/>
        <v>#N/A</v>
      </c>
      <c r="IE97" s="207" t="e">
        <f t="shared" si="362"/>
        <v>#N/A</v>
      </c>
      <c r="IF97" s="207" t="e">
        <f t="shared" si="363"/>
        <v>#N/A</v>
      </c>
    </row>
    <row r="98" spans="1:240" hidden="1" x14ac:dyDescent="0.25">
      <c r="A98" s="22">
        <v>95</v>
      </c>
      <c r="B98" s="144"/>
      <c r="C98" s="135"/>
      <c r="D98" s="110" t="str">
        <f t="shared" si="253"/>
        <v/>
      </c>
      <c r="E98" s="124"/>
      <c r="F98" s="110" t="str">
        <f t="shared" si="254"/>
        <v/>
      </c>
      <c r="G98" s="135"/>
      <c r="H98" s="145"/>
      <c r="I98" s="119" t="str">
        <f t="shared" si="255"/>
        <v/>
      </c>
      <c r="J98" s="23" t="str">
        <f t="shared" si="256"/>
        <v/>
      </c>
      <c r="K98" s="24" t="str">
        <f t="shared" si="257"/>
        <v/>
      </c>
      <c r="L98" s="25" t="str">
        <f>IF(J98="","",IF(OR($J98&lt;Skew!$B$1,$J98=Skew!$B$1),IF($J98&gt;Skew!$C$1,Skew!$A$1,IF($J98&gt;Skew!$C$2,Skew!$A$2,IF($J98&gt;Skew!$C$3,Skew!$A$3,IF($J98&gt;Skew!$C$4,Skew!$A$4,IF($J98&gt;Skew!$C$5,Skew!$A$5,IF($J98&gt;Skew!$C$6,Skew!$A$6,IF($J98&gt;Skew!$C$7,Skew!$A$7,IF($J98&gt;Skew!$C$8,Skew!$A$8,IF($J98&gt;Skew!$C$9,Skew!$A$9,IF($J98&gt;Skew!$C$10,Skew!$A$10,IF($J98&gt;Skew!$C$11,Skew!$A$11,IF($J98&gt;Skew!$C$12,Skew!$A$12,IF($J98&gt;Skew!$C$13,Skew!$A$13,IF($J98&gt;Skew!$C$14,Skew!$A$14,Skew!$A$15)
)))))))))))))))</f>
        <v/>
      </c>
      <c r="M98" s="24" t="str">
        <f>IF(J98="","",MATCH(L98,Skew!$A$1:$A$15,0))</f>
        <v/>
      </c>
      <c r="N98" s="24" t="str">
        <f t="shared" si="245"/>
        <v/>
      </c>
      <c r="O98" s="26"/>
      <c r="P98" s="24" t="str">
        <f>IF(OR(J98="",O98=""),"",MATCH(O98,Confidence!$A$1:$A$10,0))</f>
        <v/>
      </c>
      <c r="Q98" s="27" t="str">
        <f t="shared" si="246"/>
        <v/>
      </c>
      <c r="R98" s="27" t="str">
        <f t="shared" si="247"/>
        <v/>
      </c>
      <c r="S98" s="24"/>
      <c r="T98" s="111" t="str">
        <f t="shared" si="248"/>
        <v/>
      </c>
      <c r="U98" s="111" t="str">
        <f t="shared" si="249"/>
        <v/>
      </c>
      <c r="V98" s="39" t="str">
        <f t="shared" si="250"/>
        <v/>
      </c>
      <c r="W98" s="124"/>
      <c r="X98" s="218" t="str">
        <f>IF(AND(D98&gt;0,E98&gt;0,F98&gt;0,Q98&gt;0,R98&gt;0,W98&gt;0,NOT(O98="")),ABS(VLOOKUP($W$1,VLookups!$A$28:$B$29,2,FALSE)-_xlfn.BETA.DIST(W98,IF(K98="L",R98,Q98),IF(K98="L",Q98,R98),TRUE,D98,F98)),"")</f>
        <v/>
      </c>
      <c r="Y98" s="121" t="str">
        <f>IF(OR($Q98="",$R98=""),"",_xlfn.BETA.INV(ABS(VLOOKUP($W$1,VLookups!$A$28:$B$29,2,FALSE)-Y$3),IF($K98="L",$R98,$Q98),IF($K98="L",$Q98,$R98),$D98,$F98))</f>
        <v/>
      </c>
      <c r="Z98" s="122" t="str">
        <f>IF(OR($Q98="",$R98=""),"",_xlfn.BETA.INV(ABS(VLOOKUP($W$1,VLookups!$A$28:$B$29,2,FALSE)-Z$3),IF($K98="L",$R98,$Q98),IF($K98="L",$Q98,$R98),$D98,$F98))</f>
        <v/>
      </c>
      <c r="AA98" s="121" t="str">
        <f>IF(OR($Q98="",$R98=""),"",_xlfn.BETA.INV(ABS(VLOOKUP($W$1,VLookups!$A$28:$B$29,2,FALSE)-AA$3),IF($K98="L",$R98,$Q98),IF($K98="L",$Q98,$R98),$D98,$F98))</f>
        <v/>
      </c>
      <c r="AB98" s="122" t="str">
        <f>IF(OR($Q98="",$R98=""),"",_xlfn.BETA.INV(ABS(VLOOKUP($W$1,VLookups!$A$28:$B$29,2,FALSE)-AB$3),IF($K98="L",$R98,$Q98),IF($K98="L",$Q98,$R98),$D98,$F98))</f>
        <v/>
      </c>
      <c r="AC98" s="121" t="str">
        <f>IF(OR($Q98="",$R98=""),"",_xlfn.BETA.INV(ABS(VLOOKUP($W$1,VLookups!$A$28:$B$29,2,FALSE)-AC$3),IF($K98="L",$R98,$Q98),IF($K98="L",$Q98,$R98),$D98,$F98))</f>
        <v/>
      </c>
      <c r="AD98" s="122" t="str">
        <f>IF(OR($Q98="",$R98=""),"",_xlfn.BETA.INV(ABS(VLOOKUP($W$1,VLookups!$A$28:$B$29,2,FALSE)-AD$3),IF($K98="L",$R98,$Q98),IF($K98="L",$Q98,$R98),$D98,$F98))</f>
        <v/>
      </c>
      <c r="AE98" s="121" t="str">
        <f>IF(OR($Q98="",$R98=""),"",_xlfn.BETA.INV(ABS(VLOOKUP($W$1,VLookups!$A$28:$B$29,2,FALSE)-AE$3),IF($K98="L",$R98,$Q98),IF($K98="L",$Q98,$R98),$D98,$F98))</f>
        <v/>
      </c>
      <c r="AF98" s="122" t="str">
        <f>IF(OR($Q98="",$R98=""),"",_xlfn.BETA.INV(ABS(VLOOKUP($W$1,VLookups!$A$28:$B$29,2,FALSE)-AF$3),IF($K98="L",$R98,$Q98),IF($K98="L",$Q98,$R98),$D98,$F98))</f>
        <v/>
      </c>
      <c r="AG98" s="121" t="str">
        <f>IF(OR($Q98="",$R98=""),"",_xlfn.BETA.INV(ABS(VLOOKUP($W$1,VLookups!$A$28:$B$29,2,FALSE)-AG$3),IF($K98="L",$R98,$Q98),IF($K98="L",$Q98,$R98),$D98,$F98))</f>
        <v/>
      </c>
      <c r="AH98" s="122" t="str">
        <f>IF(OR($Q98="",$R98=""),"",_xlfn.BETA.INV(ABS(VLOOKUP($W$1,VLookups!$A$28:$B$29,2,FALSE)-AH$3),IF($K98="L",$R98,$Q98),IF($K98="L",$Q98,$R98),$D98,$F98))</f>
        <v/>
      </c>
      <c r="AI98" s="121" t="str">
        <f>IF(OR($Q98="",$R98=""),"",_xlfn.BETA.INV(ABS(VLOOKUP($W$1,VLookups!$A$28:$B$29,2,FALSE)-AI$3),IF($K98="L",$R98,$Q98),IF($K98="L",$Q98,$R98),$D98,$F98))</f>
        <v/>
      </c>
      <c r="AJ98" s="122" t="str">
        <f>IF(OR($Q98="",$R98=""),"",_xlfn.BETA.INV(ABS(VLOOKUP($W$1,VLookups!$A$28:$B$29,2,FALSE)-AJ$3),IF($K98="L",$R98,$Q98),IF($K98="L",$Q98,$R98),$D98,$F98))</f>
        <v/>
      </c>
      <c r="AK98" s="17"/>
      <c r="AL98" s="208" t="str">
        <f t="shared" si="258"/>
        <v/>
      </c>
      <c r="AM98" s="206" t="str">
        <f t="shared" si="259"/>
        <v/>
      </c>
      <c r="AN98" s="190" t="str">
        <f t="shared" ref="AN98:CY98" si="420">IF(ISNONTEXT($AL98),AM98+$AL98,"")</f>
        <v/>
      </c>
      <c r="AO98" s="190" t="str">
        <f t="shared" si="420"/>
        <v/>
      </c>
      <c r="AP98" s="190" t="str">
        <f t="shared" si="420"/>
        <v/>
      </c>
      <c r="AQ98" s="190" t="str">
        <f t="shared" si="420"/>
        <v/>
      </c>
      <c r="AR98" s="190" t="str">
        <f t="shared" si="420"/>
        <v/>
      </c>
      <c r="AS98" s="190" t="str">
        <f t="shared" si="420"/>
        <v/>
      </c>
      <c r="AT98" s="190" t="str">
        <f t="shared" si="420"/>
        <v/>
      </c>
      <c r="AU98" s="190" t="str">
        <f t="shared" si="420"/>
        <v/>
      </c>
      <c r="AV98" s="190" t="str">
        <f t="shared" si="420"/>
        <v/>
      </c>
      <c r="AW98" s="190" t="str">
        <f t="shared" si="420"/>
        <v/>
      </c>
      <c r="AX98" s="190" t="str">
        <f t="shared" si="420"/>
        <v/>
      </c>
      <c r="AY98" s="190" t="str">
        <f t="shared" si="420"/>
        <v/>
      </c>
      <c r="AZ98" s="190" t="str">
        <f t="shared" si="420"/>
        <v/>
      </c>
      <c r="BA98" s="190" t="str">
        <f t="shared" si="420"/>
        <v/>
      </c>
      <c r="BB98" s="190" t="str">
        <f t="shared" si="420"/>
        <v/>
      </c>
      <c r="BC98" s="190" t="str">
        <f t="shared" si="420"/>
        <v/>
      </c>
      <c r="BD98" s="190" t="str">
        <f t="shared" si="420"/>
        <v/>
      </c>
      <c r="BE98" s="190" t="str">
        <f t="shared" si="420"/>
        <v/>
      </c>
      <c r="BF98" s="190" t="str">
        <f t="shared" si="420"/>
        <v/>
      </c>
      <c r="BG98" s="190" t="str">
        <f t="shared" si="420"/>
        <v/>
      </c>
      <c r="BH98" s="190" t="str">
        <f t="shared" si="420"/>
        <v/>
      </c>
      <c r="BI98" s="190" t="str">
        <f t="shared" si="420"/>
        <v/>
      </c>
      <c r="BJ98" s="190" t="str">
        <f t="shared" si="420"/>
        <v/>
      </c>
      <c r="BK98" s="190" t="str">
        <f t="shared" si="420"/>
        <v/>
      </c>
      <c r="BL98" s="190" t="str">
        <f t="shared" si="420"/>
        <v/>
      </c>
      <c r="BM98" s="190" t="str">
        <f t="shared" si="420"/>
        <v/>
      </c>
      <c r="BN98" s="190" t="str">
        <f t="shared" si="420"/>
        <v/>
      </c>
      <c r="BO98" s="190" t="str">
        <f t="shared" si="420"/>
        <v/>
      </c>
      <c r="BP98" s="190" t="str">
        <f t="shared" si="420"/>
        <v/>
      </c>
      <c r="BQ98" s="190" t="str">
        <f t="shared" si="420"/>
        <v/>
      </c>
      <c r="BR98" s="190" t="str">
        <f t="shared" si="420"/>
        <v/>
      </c>
      <c r="BS98" s="190" t="str">
        <f t="shared" si="420"/>
        <v/>
      </c>
      <c r="BT98" s="190" t="str">
        <f t="shared" si="420"/>
        <v/>
      </c>
      <c r="BU98" s="190" t="str">
        <f t="shared" si="420"/>
        <v/>
      </c>
      <c r="BV98" s="190" t="str">
        <f t="shared" si="420"/>
        <v/>
      </c>
      <c r="BW98" s="190" t="str">
        <f t="shared" si="420"/>
        <v/>
      </c>
      <c r="BX98" s="190" t="str">
        <f t="shared" si="420"/>
        <v/>
      </c>
      <c r="BY98" s="190" t="str">
        <f t="shared" si="420"/>
        <v/>
      </c>
      <c r="BZ98" s="190" t="str">
        <f t="shared" si="420"/>
        <v/>
      </c>
      <c r="CA98" s="190" t="str">
        <f t="shared" si="420"/>
        <v/>
      </c>
      <c r="CB98" s="190" t="str">
        <f t="shared" si="420"/>
        <v/>
      </c>
      <c r="CC98" s="190" t="str">
        <f t="shared" si="420"/>
        <v/>
      </c>
      <c r="CD98" s="190" t="str">
        <f t="shared" si="420"/>
        <v/>
      </c>
      <c r="CE98" s="190" t="str">
        <f t="shared" si="420"/>
        <v/>
      </c>
      <c r="CF98" s="190" t="str">
        <f t="shared" si="420"/>
        <v/>
      </c>
      <c r="CG98" s="190" t="str">
        <f t="shared" si="420"/>
        <v/>
      </c>
      <c r="CH98" s="190" t="str">
        <f t="shared" si="420"/>
        <v/>
      </c>
      <c r="CI98" s="190" t="str">
        <f t="shared" si="420"/>
        <v/>
      </c>
      <c r="CJ98" s="190" t="str">
        <f t="shared" si="420"/>
        <v/>
      </c>
      <c r="CK98" s="190" t="str">
        <f t="shared" si="420"/>
        <v/>
      </c>
      <c r="CL98" s="190" t="str">
        <f t="shared" si="420"/>
        <v/>
      </c>
      <c r="CM98" s="190" t="str">
        <f t="shared" si="420"/>
        <v/>
      </c>
      <c r="CN98" s="190" t="str">
        <f t="shared" si="420"/>
        <v/>
      </c>
      <c r="CO98" s="190" t="str">
        <f t="shared" si="420"/>
        <v/>
      </c>
      <c r="CP98" s="190" t="str">
        <f t="shared" si="420"/>
        <v/>
      </c>
      <c r="CQ98" s="190" t="str">
        <f t="shared" si="420"/>
        <v/>
      </c>
      <c r="CR98" s="190" t="str">
        <f t="shared" si="420"/>
        <v/>
      </c>
      <c r="CS98" s="190" t="str">
        <f t="shared" si="420"/>
        <v/>
      </c>
      <c r="CT98" s="190" t="str">
        <f t="shared" si="420"/>
        <v/>
      </c>
      <c r="CU98" s="190" t="str">
        <f t="shared" si="420"/>
        <v/>
      </c>
      <c r="CV98" s="190" t="str">
        <f t="shared" si="420"/>
        <v/>
      </c>
      <c r="CW98" s="190" t="str">
        <f t="shared" si="420"/>
        <v/>
      </c>
      <c r="CX98" s="190" t="str">
        <f t="shared" si="420"/>
        <v/>
      </c>
      <c r="CY98" s="190" t="str">
        <f t="shared" si="420"/>
        <v/>
      </c>
      <c r="CZ98" s="190" t="str">
        <f t="shared" ref="CZ98:EH98" si="421">IF(ISNONTEXT($AL98),CY98+$AL98,"")</f>
        <v/>
      </c>
      <c r="DA98" s="190" t="str">
        <f t="shared" si="421"/>
        <v/>
      </c>
      <c r="DB98" s="190" t="str">
        <f t="shared" si="421"/>
        <v/>
      </c>
      <c r="DC98" s="190" t="str">
        <f t="shared" si="421"/>
        <v/>
      </c>
      <c r="DD98" s="190" t="str">
        <f t="shared" si="421"/>
        <v/>
      </c>
      <c r="DE98" s="190" t="str">
        <f t="shared" si="421"/>
        <v/>
      </c>
      <c r="DF98" s="190" t="str">
        <f t="shared" si="421"/>
        <v/>
      </c>
      <c r="DG98" s="190" t="str">
        <f t="shared" si="421"/>
        <v/>
      </c>
      <c r="DH98" s="190" t="str">
        <f t="shared" si="421"/>
        <v/>
      </c>
      <c r="DI98" s="190" t="str">
        <f t="shared" si="421"/>
        <v/>
      </c>
      <c r="DJ98" s="190" t="str">
        <f t="shared" si="421"/>
        <v/>
      </c>
      <c r="DK98" s="190" t="str">
        <f t="shared" si="421"/>
        <v/>
      </c>
      <c r="DL98" s="190" t="str">
        <f t="shared" si="421"/>
        <v/>
      </c>
      <c r="DM98" s="190" t="str">
        <f t="shared" si="421"/>
        <v/>
      </c>
      <c r="DN98" s="190" t="str">
        <f t="shared" si="421"/>
        <v/>
      </c>
      <c r="DO98" s="190" t="str">
        <f t="shared" si="421"/>
        <v/>
      </c>
      <c r="DP98" s="190" t="str">
        <f t="shared" si="421"/>
        <v/>
      </c>
      <c r="DQ98" s="190" t="str">
        <f t="shared" si="421"/>
        <v/>
      </c>
      <c r="DR98" s="190" t="str">
        <f t="shared" si="421"/>
        <v/>
      </c>
      <c r="DS98" s="190" t="str">
        <f t="shared" si="421"/>
        <v/>
      </c>
      <c r="DT98" s="190" t="str">
        <f t="shared" si="421"/>
        <v/>
      </c>
      <c r="DU98" s="190" t="str">
        <f t="shared" si="421"/>
        <v/>
      </c>
      <c r="DV98" s="190" t="str">
        <f t="shared" si="421"/>
        <v/>
      </c>
      <c r="DW98" s="190" t="str">
        <f t="shared" si="421"/>
        <v/>
      </c>
      <c r="DX98" s="190" t="str">
        <f t="shared" si="421"/>
        <v/>
      </c>
      <c r="DY98" s="190" t="str">
        <f t="shared" si="421"/>
        <v/>
      </c>
      <c r="DZ98" s="190" t="str">
        <f t="shared" si="421"/>
        <v/>
      </c>
      <c r="EA98" s="190" t="str">
        <f t="shared" si="421"/>
        <v/>
      </c>
      <c r="EB98" s="190" t="str">
        <f t="shared" si="421"/>
        <v/>
      </c>
      <c r="EC98" s="190" t="str">
        <f t="shared" si="421"/>
        <v/>
      </c>
      <c r="ED98" s="190" t="str">
        <f t="shared" si="421"/>
        <v/>
      </c>
      <c r="EE98" s="190" t="str">
        <f t="shared" si="421"/>
        <v/>
      </c>
      <c r="EF98" s="190" t="str">
        <f t="shared" si="421"/>
        <v/>
      </c>
      <c r="EG98" s="190" t="str">
        <f t="shared" si="421"/>
        <v/>
      </c>
      <c r="EH98" s="190" t="str">
        <f t="shared" si="421"/>
        <v/>
      </c>
      <c r="EI98" s="206" t="str">
        <f t="shared" si="262"/>
        <v/>
      </c>
      <c r="EJ98" s="207" t="e">
        <f t="shared" si="263"/>
        <v>#N/A</v>
      </c>
      <c r="EK98" s="207" t="e">
        <f t="shared" si="264"/>
        <v>#N/A</v>
      </c>
      <c r="EL98" s="207" t="e">
        <f t="shared" si="265"/>
        <v>#N/A</v>
      </c>
      <c r="EM98" s="207" t="e">
        <f t="shared" si="266"/>
        <v>#N/A</v>
      </c>
      <c r="EN98" s="207" t="e">
        <f t="shared" si="267"/>
        <v>#N/A</v>
      </c>
      <c r="EO98" s="207" t="e">
        <f t="shared" si="268"/>
        <v>#N/A</v>
      </c>
      <c r="EP98" s="207" t="e">
        <f t="shared" si="269"/>
        <v>#N/A</v>
      </c>
      <c r="EQ98" s="207" t="e">
        <f t="shared" si="270"/>
        <v>#N/A</v>
      </c>
      <c r="ER98" s="207" t="e">
        <f t="shared" si="271"/>
        <v>#N/A</v>
      </c>
      <c r="ES98" s="207" t="e">
        <f t="shared" si="272"/>
        <v>#N/A</v>
      </c>
      <c r="ET98" s="207" t="e">
        <f t="shared" si="273"/>
        <v>#N/A</v>
      </c>
      <c r="EU98" s="207" t="e">
        <f t="shared" si="274"/>
        <v>#N/A</v>
      </c>
      <c r="EV98" s="207" t="e">
        <f t="shared" si="275"/>
        <v>#N/A</v>
      </c>
      <c r="EW98" s="207" t="e">
        <f t="shared" si="276"/>
        <v>#N/A</v>
      </c>
      <c r="EX98" s="207" t="e">
        <f t="shared" si="277"/>
        <v>#N/A</v>
      </c>
      <c r="EY98" s="207" t="e">
        <f t="shared" si="278"/>
        <v>#N/A</v>
      </c>
      <c r="EZ98" s="207" t="e">
        <f t="shared" si="279"/>
        <v>#N/A</v>
      </c>
      <c r="FA98" s="207" t="e">
        <f t="shared" si="280"/>
        <v>#N/A</v>
      </c>
      <c r="FB98" s="207" t="e">
        <f t="shared" si="281"/>
        <v>#N/A</v>
      </c>
      <c r="FC98" s="207" t="e">
        <f t="shared" si="282"/>
        <v>#N/A</v>
      </c>
      <c r="FD98" s="207" t="e">
        <f t="shared" si="283"/>
        <v>#N/A</v>
      </c>
      <c r="FE98" s="207" t="e">
        <f t="shared" si="284"/>
        <v>#N/A</v>
      </c>
      <c r="FF98" s="207" t="e">
        <f t="shared" si="285"/>
        <v>#N/A</v>
      </c>
      <c r="FG98" s="207" t="e">
        <f t="shared" si="286"/>
        <v>#N/A</v>
      </c>
      <c r="FH98" s="207" t="e">
        <f t="shared" si="287"/>
        <v>#N/A</v>
      </c>
      <c r="FI98" s="207" t="e">
        <f t="shared" si="288"/>
        <v>#N/A</v>
      </c>
      <c r="FJ98" s="207" t="e">
        <f t="shared" si="289"/>
        <v>#N/A</v>
      </c>
      <c r="FK98" s="207" t="e">
        <f t="shared" si="290"/>
        <v>#N/A</v>
      </c>
      <c r="FL98" s="207" t="e">
        <f t="shared" si="291"/>
        <v>#N/A</v>
      </c>
      <c r="FM98" s="207" t="e">
        <f t="shared" si="292"/>
        <v>#N/A</v>
      </c>
      <c r="FN98" s="207" t="e">
        <f t="shared" si="293"/>
        <v>#N/A</v>
      </c>
      <c r="FO98" s="207" t="e">
        <f t="shared" si="294"/>
        <v>#N/A</v>
      </c>
      <c r="FP98" s="207" t="e">
        <f t="shared" si="295"/>
        <v>#N/A</v>
      </c>
      <c r="FQ98" s="207" t="e">
        <f t="shared" si="296"/>
        <v>#N/A</v>
      </c>
      <c r="FR98" s="207" t="e">
        <f t="shared" si="297"/>
        <v>#N/A</v>
      </c>
      <c r="FS98" s="207" t="e">
        <f t="shared" si="298"/>
        <v>#N/A</v>
      </c>
      <c r="FT98" s="207" t="e">
        <f t="shared" si="299"/>
        <v>#N/A</v>
      </c>
      <c r="FU98" s="207" t="e">
        <f t="shared" si="300"/>
        <v>#N/A</v>
      </c>
      <c r="FV98" s="207" t="e">
        <f t="shared" si="301"/>
        <v>#N/A</v>
      </c>
      <c r="FW98" s="207" t="e">
        <f t="shared" si="302"/>
        <v>#N/A</v>
      </c>
      <c r="FX98" s="207" t="e">
        <f t="shared" si="303"/>
        <v>#N/A</v>
      </c>
      <c r="FY98" s="207" t="e">
        <f t="shared" si="304"/>
        <v>#N/A</v>
      </c>
      <c r="FZ98" s="207" t="e">
        <f t="shared" si="305"/>
        <v>#N/A</v>
      </c>
      <c r="GA98" s="207" t="e">
        <f t="shared" si="306"/>
        <v>#N/A</v>
      </c>
      <c r="GB98" s="207" t="e">
        <f t="shared" si="307"/>
        <v>#N/A</v>
      </c>
      <c r="GC98" s="207" t="e">
        <f t="shared" si="308"/>
        <v>#N/A</v>
      </c>
      <c r="GD98" s="207" t="e">
        <f t="shared" si="309"/>
        <v>#N/A</v>
      </c>
      <c r="GE98" s="207" t="e">
        <f t="shared" si="310"/>
        <v>#N/A</v>
      </c>
      <c r="GF98" s="207" t="e">
        <f t="shared" si="311"/>
        <v>#N/A</v>
      </c>
      <c r="GG98" s="207" t="e">
        <f t="shared" si="312"/>
        <v>#N/A</v>
      </c>
      <c r="GH98" s="207" t="e">
        <f t="shared" si="313"/>
        <v>#N/A</v>
      </c>
      <c r="GI98" s="207" t="e">
        <f t="shared" si="314"/>
        <v>#N/A</v>
      </c>
      <c r="GJ98" s="207" t="e">
        <f t="shared" si="315"/>
        <v>#N/A</v>
      </c>
      <c r="GK98" s="207" t="e">
        <f t="shared" si="316"/>
        <v>#N/A</v>
      </c>
      <c r="GL98" s="207" t="e">
        <f t="shared" si="317"/>
        <v>#N/A</v>
      </c>
      <c r="GM98" s="207" t="e">
        <f t="shared" si="318"/>
        <v>#N/A</v>
      </c>
      <c r="GN98" s="207" t="e">
        <f t="shared" si="319"/>
        <v>#N/A</v>
      </c>
      <c r="GO98" s="207" t="e">
        <f t="shared" si="320"/>
        <v>#N/A</v>
      </c>
      <c r="GP98" s="207" t="e">
        <f t="shared" si="321"/>
        <v>#N/A</v>
      </c>
      <c r="GQ98" s="207" t="e">
        <f t="shared" si="322"/>
        <v>#N/A</v>
      </c>
      <c r="GR98" s="207" t="e">
        <f t="shared" si="323"/>
        <v>#N/A</v>
      </c>
      <c r="GS98" s="207" t="e">
        <f t="shared" si="324"/>
        <v>#N/A</v>
      </c>
      <c r="GT98" s="207" t="e">
        <f t="shared" si="325"/>
        <v>#N/A</v>
      </c>
      <c r="GU98" s="207" t="e">
        <f t="shared" si="326"/>
        <v>#N/A</v>
      </c>
      <c r="GV98" s="207" t="e">
        <f t="shared" si="327"/>
        <v>#N/A</v>
      </c>
      <c r="GW98" s="207" t="e">
        <f t="shared" si="328"/>
        <v>#N/A</v>
      </c>
      <c r="GX98" s="207" t="e">
        <f t="shared" si="329"/>
        <v>#N/A</v>
      </c>
      <c r="GY98" s="207" t="e">
        <f t="shared" si="330"/>
        <v>#N/A</v>
      </c>
      <c r="GZ98" s="207" t="e">
        <f t="shared" si="331"/>
        <v>#N/A</v>
      </c>
      <c r="HA98" s="207" t="e">
        <f t="shared" si="332"/>
        <v>#N/A</v>
      </c>
      <c r="HB98" s="207" t="e">
        <f t="shared" si="333"/>
        <v>#N/A</v>
      </c>
      <c r="HC98" s="207" t="e">
        <f t="shared" si="334"/>
        <v>#N/A</v>
      </c>
      <c r="HD98" s="207" t="e">
        <f t="shared" si="335"/>
        <v>#N/A</v>
      </c>
      <c r="HE98" s="207" t="e">
        <f t="shared" si="336"/>
        <v>#N/A</v>
      </c>
      <c r="HF98" s="207" t="e">
        <f t="shared" si="337"/>
        <v>#N/A</v>
      </c>
      <c r="HG98" s="207" t="e">
        <f t="shared" si="338"/>
        <v>#N/A</v>
      </c>
      <c r="HH98" s="207" t="e">
        <f t="shared" si="339"/>
        <v>#N/A</v>
      </c>
      <c r="HI98" s="207" t="e">
        <f t="shared" si="340"/>
        <v>#N/A</v>
      </c>
      <c r="HJ98" s="207" t="e">
        <f t="shared" si="341"/>
        <v>#N/A</v>
      </c>
      <c r="HK98" s="207" t="e">
        <f t="shared" si="342"/>
        <v>#N/A</v>
      </c>
      <c r="HL98" s="207" t="e">
        <f t="shared" si="343"/>
        <v>#N/A</v>
      </c>
      <c r="HM98" s="207" t="e">
        <f t="shared" si="344"/>
        <v>#N/A</v>
      </c>
      <c r="HN98" s="207" t="e">
        <f t="shared" si="345"/>
        <v>#N/A</v>
      </c>
      <c r="HO98" s="207" t="e">
        <f t="shared" si="346"/>
        <v>#N/A</v>
      </c>
      <c r="HP98" s="207" t="e">
        <f t="shared" si="347"/>
        <v>#N/A</v>
      </c>
      <c r="HQ98" s="207" t="e">
        <f t="shared" si="348"/>
        <v>#N/A</v>
      </c>
      <c r="HR98" s="207" t="e">
        <f t="shared" si="349"/>
        <v>#N/A</v>
      </c>
      <c r="HS98" s="207" t="e">
        <f t="shared" si="350"/>
        <v>#N/A</v>
      </c>
      <c r="HT98" s="207" t="e">
        <f t="shared" si="351"/>
        <v>#N/A</v>
      </c>
      <c r="HU98" s="207" t="e">
        <f t="shared" si="352"/>
        <v>#N/A</v>
      </c>
      <c r="HV98" s="207" t="e">
        <f t="shared" si="353"/>
        <v>#N/A</v>
      </c>
      <c r="HW98" s="207" t="e">
        <f t="shared" si="354"/>
        <v>#N/A</v>
      </c>
      <c r="HX98" s="207" t="e">
        <f t="shared" si="355"/>
        <v>#N/A</v>
      </c>
      <c r="HY98" s="207" t="e">
        <f t="shared" si="356"/>
        <v>#N/A</v>
      </c>
      <c r="HZ98" s="207" t="e">
        <f t="shared" si="357"/>
        <v>#N/A</v>
      </c>
      <c r="IA98" s="207" t="e">
        <f t="shared" si="358"/>
        <v>#N/A</v>
      </c>
      <c r="IB98" s="207" t="e">
        <f t="shared" si="359"/>
        <v>#N/A</v>
      </c>
      <c r="IC98" s="207" t="e">
        <f t="shared" si="360"/>
        <v>#N/A</v>
      </c>
      <c r="ID98" s="207" t="e">
        <f t="shared" si="361"/>
        <v>#N/A</v>
      </c>
      <c r="IE98" s="207" t="e">
        <f t="shared" si="362"/>
        <v>#N/A</v>
      </c>
      <c r="IF98" s="207" t="e">
        <f t="shared" si="363"/>
        <v>#N/A</v>
      </c>
    </row>
    <row r="99" spans="1:240" hidden="1" x14ac:dyDescent="0.25">
      <c r="A99" s="22">
        <v>96</v>
      </c>
      <c r="B99" s="144"/>
      <c r="C99" s="135"/>
      <c r="D99" s="110" t="str">
        <f t="shared" si="253"/>
        <v/>
      </c>
      <c r="E99" s="124"/>
      <c r="F99" s="110" t="str">
        <f t="shared" si="254"/>
        <v/>
      </c>
      <c r="G99" s="135"/>
      <c r="H99" s="145"/>
      <c r="I99" s="119" t="str">
        <f t="shared" si="255"/>
        <v/>
      </c>
      <c r="J99" s="23" t="str">
        <f t="shared" si="256"/>
        <v/>
      </c>
      <c r="K99" s="24" t="str">
        <f t="shared" si="257"/>
        <v/>
      </c>
      <c r="L99" s="25" t="str">
        <f>IF(J99="","",IF(OR($J99&lt;Skew!$B$1,$J99=Skew!$B$1),IF($J99&gt;Skew!$C$1,Skew!$A$1,IF($J99&gt;Skew!$C$2,Skew!$A$2,IF($J99&gt;Skew!$C$3,Skew!$A$3,IF($J99&gt;Skew!$C$4,Skew!$A$4,IF($J99&gt;Skew!$C$5,Skew!$A$5,IF($J99&gt;Skew!$C$6,Skew!$A$6,IF($J99&gt;Skew!$C$7,Skew!$A$7,IF($J99&gt;Skew!$C$8,Skew!$A$8,IF($J99&gt;Skew!$C$9,Skew!$A$9,IF($J99&gt;Skew!$C$10,Skew!$A$10,IF($J99&gt;Skew!$C$11,Skew!$A$11,IF($J99&gt;Skew!$C$12,Skew!$A$12,IF($J99&gt;Skew!$C$13,Skew!$A$13,IF($J99&gt;Skew!$C$14,Skew!$A$14,Skew!$A$15)
)))))))))))))))</f>
        <v/>
      </c>
      <c r="M99" s="24" t="str">
        <f>IF(J99="","",MATCH(L99,Skew!$A$1:$A$15,0))</f>
        <v/>
      </c>
      <c r="N99" s="24" t="str">
        <f t="shared" si="245"/>
        <v/>
      </c>
      <c r="O99" s="26"/>
      <c r="P99" s="24" t="str">
        <f>IF(OR(J99="",O99=""),"",MATCH(O99,Confidence!$A$1:$A$10,0))</f>
        <v/>
      </c>
      <c r="Q99" s="27" t="str">
        <f t="shared" si="246"/>
        <v/>
      </c>
      <c r="R99" s="27" t="str">
        <f t="shared" si="247"/>
        <v/>
      </c>
      <c r="S99" s="24"/>
      <c r="T99" s="111" t="str">
        <f t="shared" si="248"/>
        <v/>
      </c>
      <c r="U99" s="111" t="str">
        <f t="shared" si="249"/>
        <v/>
      </c>
      <c r="V99" s="39" t="str">
        <f t="shared" si="250"/>
        <v/>
      </c>
      <c r="W99" s="124"/>
      <c r="X99" s="218" t="str">
        <f>IF(AND(D99&gt;0,E99&gt;0,F99&gt;0,Q99&gt;0,R99&gt;0,W99&gt;0,NOT(O99="")),ABS(VLOOKUP($W$1,VLookups!$A$28:$B$29,2,FALSE)-_xlfn.BETA.DIST(W99,IF(K99="L",R99,Q99),IF(K99="L",Q99,R99),TRUE,D99,F99)),"")</f>
        <v/>
      </c>
      <c r="Y99" s="121" t="str">
        <f>IF(OR($Q99="",$R99=""),"",_xlfn.BETA.INV(ABS(VLOOKUP($W$1,VLookups!$A$28:$B$29,2,FALSE)-Y$3),IF($K99="L",$R99,$Q99),IF($K99="L",$Q99,$R99),$D99,$F99))</f>
        <v/>
      </c>
      <c r="Z99" s="122" t="str">
        <f>IF(OR($Q99="",$R99=""),"",_xlfn.BETA.INV(ABS(VLOOKUP($W$1,VLookups!$A$28:$B$29,2,FALSE)-Z$3),IF($K99="L",$R99,$Q99),IF($K99="L",$Q99,$R99),$D99,$F99))</f>
        <v/>
      </c>
      <c r="AA99" s="121" t="str">
        <f>IF(OR($Q99="",$R99=""),"",_xlfn.BETA.INV(ABS(VLOOKUP($W$1,VLookups!$A$28:$B$29,2,FALSE)-AA$3),IF($K99="L",$R99,$Q99),IF($K99="L",$Q99,$R99),$D99,$F99))</f>
        <v/>
      </c>
      <c r="AB99" s="122" t="str">
        <f>IF(OR($Q99="",$R99=""),"",_xlfn.BETA.INV(ABS(VLOOKUP($W$1,VLookups!$A$28:$B$29,2,FALSE)-AB$3),IF($K99="L",$R99,$Q99),IF($K99="L",$Q99,$R99),$D99,$F99))</f>
        <v/>
      </c>
      <c r="AC99" s="121" t="str">
        <f>IF(OR($Q99="",$R99=""),"",_xlfn.BETA.INV(ABS(VLOOKUP($W$1,VLookups!$A$28:$B$29,2,FALSE)-AC$3),IF($K99="L",$R99,$Q99),IF($K99="L",$Q99,$R99),$D99,$F99))</f>
        <v/>
      </c>
      <c r="AD99" s="122" t="str">
        <f>IF(OR($Q99="",$R99=""),"",_xlfn.BETA.INV(ABS(VLOOKUP($W$1,VLookups!$A$28:$B$29,2,FALSE)-AD$3),IF($K99="L",$R99,$Q99),IF($K99="L",$Q99,$R99),$D99,$F99))</f>
        <v/>
      </c>
      <c r="AE99" s="121" t="str">
        <f>IF(OR($Q99="",$R99=""),"",_xlfn.BETA.INV(ABS(VLOOKUP($W$1,VLookups!$A$28:$B$29,2,FALSE)-AE$3),IF($K99="L",$R99,$Q99),IF($K99="L",$Q99,$R99),$D99,$F99))</f>
        <v/>
      </c>
      <c r="AF99" s="122" t="str">
        <f>IF(OR($Q99="",$R99=""),"",_xlfn.BETA.INV(ABS(VLOOKUP($W$1,VLookups!$A$28:$B$29,2,FALSE)-AF$3),IF($K99="L",$R99,$Q99),IF($K99="L",$Q99,$R99),$D99,$F99))</f>
        <v/>
      </c>
      <c r="AG99" s="121" t="str">
        <f>IF(OR($Q99="",$R99=""),"",_xlfn.BETA.INV(ABS(VLOOKUP($W$1,VLookups!$A$28:$B$29,2,FALSE)-AG$3),IF($K99="L",$R99,$Q99),IF($K99="L",$Q99,$R99),$D99,$F99))</f>
        <v/>
      </c>
      <c r="AH99" s="122" t="str">
        <f>IF(OR($Q99="",$R99=""),"",_xlfn.BETA.INV(ABS(VLOOKUP($W$1,VLookups!$A$28:$B$29,2,FALSE)-AH$3),IF($K99="L",$R99,$Q99),IF($K99="L",$Q99,$R99),$D99,$F99))</f>
        <v/>
      </c>
      <c r="AI99" s="121" t="str">
        <f>IF(OR($Q99="",$R99=""),"",_xlfn.BETA.INV(ABS(VLOOKUP($W$1,VLookups!$A$28:$B$29,2,FALSE)-AI$3),IF($K99="L",$R99,$Q99),IF($K99="L",$Q99,$R99),$D99,$F99))</f>
        <v/>
      </c>
      <c r="AJ99" s="122" t="str">
        <f>IF(OR($Q99="",$R99=""),"",_xlfn.BETA.INV(ABS(VLOOKUP($W$1,VLookups!$A$28:$B$29,2,FALSE)-AJ$3),IF($K99="L",$R99,$Q99),IF($K99="L",$Q99,$R99),$D99,$F99))</f>
        <v/>
      </c>
      <c r="AK99" s="17"/>
      <c r="AL99" s="208" t="str">
        <f t="shared" si="258"/>
        <v/>
      </c>
      <c r="AM99" s="206" t="str">
        <f t="shared" si="259"/>
        <v/>
      </c>
      <c r="AN99" s="190" t="str">
        <f t="shared" ref="AN99:CY99" si="422">IF(ISNONTEXT($AL99),AM99+$AL99,"")</f>
        <v/>
      </c>
      <c r="AO99" s="190" t="str">
        <f t="shared" si="422"/>
        <v/>
      </c>
      <c r="AP99" s="190" t="str">
        <f t="shared" si="422"/>
        <v/>
      </c>
      <c r="AQ99" s="190" t="str">
        <f t="shared" si="422"/>
        <v/>
      </c>
      <c r="AR99" s="190" t="str">
        <f t="shared" si="422"/>
        <v/>
      </c>
      <c r="AS99" s="190" t="str">
        <f t="shared" si="422"/>
        <v/>
      </c>
      <c r="AT99" s="190" t="str">
        <f t="shared" si="422"/>
        <v/>
      </c>
      <c r="AU99" s="190" t="str">
        <f t="shared" si="422"/>
        <v/>
      </c>
      <c r="AV99" s="190" t="str">
        <f t="shared" si="422"/>
        <v/>
      </c>
      <c r="AW99" s="190" t="str">
        <f t="shared" si="422"/>
        <v/>
      </c>
      <c r="AX99" s="190" t="str">
        <f t="shared" si="422"/>
        <v/>
      </c>
      <c r="AY99" s="190" t="str">
        <f t="shared" si="422"/>
        <v/>
      </c>
      <c r="AZ99" s="190" t="str">
        <f t="shared" si="422"/>
        <v/>
      </c>
      <c r="BA99" s="190" t="str">
        <f t="shared" si="422"/>
        <v/>
      </c>
      <c r="BB99" s="190" t="str">
        <f t="shared" si="422"/>
        <v/>
      </c>
      <c r="BC99" s="190" t="str">
        <f t="shared" si="422"/>
        <v/>
      </c>
      <c r="BD99" s="190" t="str">
        <f t="shared" si="422"/>
        <v/>
      </c>
      <c r="BE99" s="190" t="str">
        <f t="shared" si="422"/>
        <v/>
      </c>
      <c r="BF99" s="190" t="str">
        <f t="shared" si="422"/>
        <v/>
      </c>
      <c r="BG99" s="190" t="str">
        <f t="shared" si="422"/>
        <v/>
      </c>
      <c r="BH99" s="190" t="str">
        <f t="shared" si="422"/>
        <v/>
      </c>
      <c r="BI99" s="190" t="str">
        <f t="shared" si="422"/>
        <v/>
      </c>
      <c r="BJ99" s="190" t="str">
        <f t="shared" si="422"/>
        <v/>
      </c>
      <c r="BK99" s="190" t="str">
        <f t="shared" si="422"/>
        <v/>
      </c>
      <c r="BL99" s="190" t="str">
        <f t="shared" si="422"/>
        <v/>
      </c>
      <c r="BM99" s="190" t="str">
        <f t="shared" si="422"/>
        <v/>
      </c>
      <c r="BN99" s="190" t="str">
        <f t="shared" si="422"/>
        <v/>
      </c>
      <c r="BO99" s="190" t="str">
        <f t="shared" si="422"/>
        <v/>
      </c>
      <c r="BP99" s="190" t="str">
        <f t="shared" si="422"/>
        <v/>
      </c>
      <c r="BQ99" s="190" t="str">
        <f t="shared" si="422"/>
        <v/>
      </c>
      <c r="BR99" s="190" t="str">
        <f t="shared" si="422"/>
        <v/>
      </c>
      <c r="BS99" s="190" t="str">
        <f t="shared" si="422"/>
        <v/>
      </c>
      <c r="BT99" s="190" t="str">
        <f t="shared" si="422"/>
        <v/>
      </c>
      <c r="BU99" s="190" t="str">
        <f t="shared" si="422"/>
        <v/>
      </c>
      <c r="BV99" s="190" t="str">
        <f t="shared" si="422"/>
        <v/>
      </c>
      <c r="BW99" s="190" t="str">
        <f t="shared" si="422"/>
        <v/>
      </c>
      <c r="BX99" s="190" t="str">
        <f t="shared" si="422"/>
        <v/>
      </c>
      <c r="BY99" s="190" t="str">
        <f t="shared" si="422"/>
        <v/>
      </c>
      <c r="BZ99" s="190" t="str">
        <f t="shared" si="422"/>
        <v/>
      </c>
      <c r="CA99" s="190" t="str">
        <f t="shared" si="422"/>
        <v/>
      </c>
      <c r="CB99" s="190" t="str">
        <f t="shared" si="422"/>
        <v/>
      </c>
      <c r="CC99" s="190" t="str">
        <f t="shared" si="422"/>
        <v/>
      </c>
      <c r="CD99" s="190" t="str">
        <f t="shared" si="422"/>
        <v/>
      </c>
      <c r="CE99" s="190" t="str">
        <f t="shared" si="422"/>
        <v/>
      </c>
      <c r="CF99" s="190" t="str">
        <f t="shared" si="422"/>
        <v/>
      </c>
      <c r="CG99" s="190" t="str">
        <f t="shared" si="422"/>
        <v/>
      </c>
      <c r="CH99" s="190" t="str">
        <f t="shared" si="422"/>
        <v/>
      </c>
      <c r="CI99" s="190" t="str">
        <f t="shared" si="422"/>
        <v/>
      </c>
      <c r="CJ99" s="190" t="str">
        <f t="shared" si="422"/>
        <v/>
      </c>
      <c r="CK99" s="190" t="str">
        <f t="shared" si="422"/>
        <v/>
      </c>
      <c r="CL99" s="190" t="str">
        <f t="shared" si="422"/>
        <v/>
      </c>
      <c r="CM99" s="190" t="str">
        <f t="shared" si="422"/>
        <v/>
      </c>
      <c r="CN99" s="190" t="str">
        <f t="shared" si="422"/>
        <v/>
      </c>
      <c r="CO99" s="190" t="str">
        <f t="shared" si="422"/>
        <v/>
      </c>
      <c r="CP99" s="190" t="str">
        <f t="shared" si="422"/>
        <v/>
      </c>
      <c r="CQ99" s="190" t="str">
        <f t="shared" si="422"/>
        <v/>
      </c>
      <c r="CR99" s="190" t="str">
        <f t="shared" si="422"/>
        <v/>
      </c>
      <c r="CS99" s="190" t="str">
        <f t="shared" si="422"/>
        <v/>
      </c>
      <c r="CT99" s="190" t="str">
        <f t="shared" si="422"/>
        <v/>
      </c>
      <c r="CU99" s="190" t="str">
        <f t="shared" si="422"/>
        <v/>
      </c>
      <c r="CV99" s="190" t="str">
        <f t="shared" si="422"/>
        <v/>
      </c>
      <c r="CW99" s="190" t="str">
        <f t="shared" si="422"/>
        <v/>
      </c>
      <c r="CX99" s="190" t="str">
        <f t="shared" si="422"/>
        <v/>
      </c>
      <c r="CY99" s="190" t="str">
        <f t="shared" si="422"/>
        <v/>
      </c>
      <c r="CZ99" s="190" t="str">
        <f t="shared" ref="CZ99:EH99" si="423">IF(ISNONTEXT($AL99),CY99+$AL99,"")</f>
        <v/>
      </c>
      <c r="DA99" s="190" t="str">
        <f t="shared" si="423"/>
        <v/>
      </c>
      <c r="DB99" s="190" t="str">
        <f t="shared" si="423"/>
        <v/>
      </c>
      <c r="DC99" s="190" t="str">
        <f t="shared" si="423"/>
        <v/>
      </c>
      <c r="DD99" s="190" t="str">
        <f t="shared" si="423"/>
        <v/>
      </c>
      <c r="DE99" s="190" t="str">
        <f t="shared" si="423"/>
        <v/>
      </c>
      <c r="DF99" s="190" t="str">
        <f t="shared" si="423"/>
        <v/>
      </c>
      <c r="DG99" s="190" t="str">
        <f t="shared" si="423"/>
        <v/>
      </c>
      <c r="DH99" s="190" t="str">
        <f t="shared" si="423"/>
        <v/>
      </c>
      <c r="DI99" s="190" t="str">
        <f t="shared" si="423"/>
        <v/>
      </c>
      <c r="DJ99" s="190" t="str">
        <f t="shared" si="423"/>
        <v/>
      </c>
      <c r="DK99" s="190" t="str">
        <f t="shared" si="423"/>
        <v/>
      </c>
      <c r="DL99" s="190" t="str">
        <f t="shared" si="423"/>
        <v/>
      </c>
      <c r="DM99" s="190" t="str">
        <f t="shared" si="423"/>
        <v/>
      </c>
      <c r="DN99" s="190" t="str">
        <f t="shared" si="423"/>
        <v/>
      </c>
      <c r="DO99" s="190" t="str">
        <f t="shared" si="423"/>
        <v/>
      </c>
      <c r="DP99" s="190" t="str">
        <f t="shared" si="423"/>
        <v/>
      </c>
      <c r="DQ99" s="190" t="str">
        <f t="shared" si="423"/>
        <v/>
      </c>
      <c r="DR99" s="190" t="str">
        <f t="shared" si="423"/>
        <v/>
      </c>
      <c r="DS99" s="190" t="str">
        <f t="shared" si="423"/>
        <v/>
      </c>
      <c r="DT99" s="190" t="str">
        <f t="shared" si="423"/>
        <v/>
      </c>
      <c r="DU99" s="190" t="str">
        <f t="shared" si="423"/>
        <v/>
      </c>
      <c r="DV99" s="190" t="str">
        <f t="shared" si="423"/>
        <v/>
      </c>
      <c r="DW99" s="190" t="str">
        <f t="shared" si="423"/>
        <v/>
      </c>
      <c r="DX99" s="190" t="str">
        <f t="shared" si="423"/>
        <v/>
      </c>
      <c r="DY99" s="190" t="str">
        <f t="shared" si="423"/>
        <v/>
      </c>
      <c r="DZ99" s="190" t="str">
        <f t="shared" si="423"/>
        <v/>
      </c>
      <c r="EA99" s="190" t="str">
        <f t="shared" si="423"/>
        <v/>
      </c>
      <c r="EB99" s="190" t="str">
        <f t="shared" si="423"/>
        <v/>
      </c>
      <c r="EC99" s="190" t="str">
        <f t="shared" si="423"/>
        <v/>
      </c>
      <c r="ED99" s="190" t="str">
        <f t="shared" si="423"/>
        <v/>
      </c>
      <c r="EE99" s="190" t="str">
        <f t="shared" si="423"/>
        <v/>
      </c>
      <c r="EF99" s="190" t="str">
        <f t="shared" si="423"/>
        <v/>
      </c>
      <c r="EG99" s="190" t="str">
        <f t="shared" si="423"/>
        <v/>
      </c>
      <c r="EH99" s="190" t="str">
        <f t="shared" si="423"/>
        <v/>
      </c>
      <c r="EI99" s="206" t="str">
        <f t="shared" si="262"/>
        <v/>
      </c>
      <c r="EJ99" s="207" t="e">
        <f t="shared" si="263"/>
        <v>#N/A</v>
      </c>
      <c r="EK99" s="207" t="e">
        <f t="shared" si="264"/>
        <v>#N/A</v>
      </c>
      <c r="EL99" s="207" t="e">
        <f t="shared" si="265"/>
        <v>#N/A</v>
      </c>
      <c r="EM99" s="207" t="e">
        <f t="shared" si="266"/>
        <v>#N/A</v>
      </c>
      <c r="EN99" s="207" t="e">
        <f t="shared" si="267"/>
        <v>#N/A</v>
      </c>
      <c r="EO99" s="207" t="e">
        <f t="shared" si="268"/>
        <v>#N/A</v>
      </c>
      <c r="EP99" s="207" t="e">
        <f t="shared" si="269"/>
        <v>#N/A</v>
      </c>
      <c r="EQ99" s="207" t="e">
        <f t="shared" si="270"/>
        <v>#N/A</v>
      </c>
      <c r="ER99" s="207" t="e">
        <f t="shared" si="271"/>
        <v>#N/A</v>
      </c>
      <c r="ES99" s="207" t="e">
        <f t="shared" si="272"/>
        <v>#N/A</v>
      </c>
      <c r="ET99" s="207" t="e">
        <f t="shared" si="273"/>
        <v>#N/A</v>
      </c>
      <c r="EU99" s="207" t="e">
        <f t="shared" si="274"/>
        <v>#N/A</v>
      </c>
      <c r="EV99" s="207" t="e">
        <f t="shared" si="275"/>
        <v>#N/A</v>
      </c>
      <c r="EW99" s="207" t="e">
        <f t="shared" si="276"/>
        <v>#N/A</v>
      </c>
      <c r="EX99" s="207" t="e">
        <f t="shared" si="277"/>
        <v>#N/A</v>
      </c>
      <c r="EY99" s="207" t="e">
        <f t="shared" si="278"/>
        <v>#N/A</v>
      </c>
      <c r="EZ99" s="207" t="e">
        <f t="shared" si="279"/>
        <v>#N/A</v>
      </c>
      <c r="FA99" s="207" t="e">
        <f t="shared" si="280"/>
        <v>#N/A</v>
      </c>
      <c r="FB99" s="207" t="e">
        <f t="shared" si="281"/>
        <v>#N/A</v>
      </c>
      <c r="FC99" s="207" t="e">
        <f t="shared" si="282"/>
        <v>#N/A</v>
      </c>
      <c r="FD99" s="207" t="e">
        <f t="shared" si="283"/>
        <v>#N/A</v>
      </c>
      <c r="FE99" s="207" t="e">
        <f t="shared" si="284"/>
        <v>#N/A</v>
      </c>
      <c r="FF99" s="207" t="e">
        <f t="shared" si="285"/>
        <v>#N/A</v>
      </c>
      <c r="FG99" s="207" t="e">
        <f t="shared" si="286"/>
        <v>#N/A</v>
      </c>
      <c r="FH99" s="207" t="e">
        <f t="shared" si="287"/>
        <v>#N/A</v>
      </c>
      <c r="FI99" s="207" t="e">
        <f t="shared" si="288"/>
        <v>#N/A</v>
      </c>
      <c r="FJ99" s="207" t="e">
        <f t="shared" si="289"/>
        <v>#N/A</v>
      </c>
      <c r="FK99" s="207" t="e">
        <f t="shared" si="290"/>
        <v>#N/A</v>
      </c>
      <c r="FL99" s="207" t="e">
        <f t="shared" si="291"/>
        <v>#N/A</v>
      </c>
      <c r="FM99" s="207" t="e">
        <f t="shared" si="292"/>
        <v>#N/A</v>
      </c>
      <c r="FN99" s="207" t="e">
        <f t="shared" si="293"/>
        <v>#N/A</v>
      </c>
      <c r="FO99" s="207" t="e">
        <f t="shared" si="294"/>
        <v>#N/A</v>
      </c>
      <c r="FP99" s="207" t="e">
        <f t="shared" si="295"/>
        <v>#N/A</v>
      </c>
      <c r="FQ99" s="207" t="e">
        <f t="shared" si="296"/>
        <v>#N/A</v>
      </c>
      <c r="FR99" s="207" t="e">
        <f t="shared" si="297"/>
        <v>#N/A</v>
      </c>
      <c r="FS99" s="207" t="e">
        <f t="shared" si="298"/>
        <v>#N/A</v>
      </c>
      <c r="FT99" s="207" t="e">
        <f t="shared" si="299"/>
        <v>#N/A</v>
      </c>
      <c r="FU99" s="207" t="e">
        <f t="shared" si="300"/>
        <v>#N/A</v>
      </c>
      <c r="FV99" s="207" t="e">
        <f t="shared" si="301"/>
        <v>#N/A</v>
      </c>
      <c r="FW99" s="207" t="e">
        <f t="shared" si="302"/>
        <v>#N/A</v>
      </c>
      <c r="FX99" s="207" t="e">
        <f t="shared" si="303"/>
        <v>#N/A</v>
      </c>
      <c r="FY99" s="207" t="e">
        <f t="shared" si="304"/>
        <v>#N/A</v>
      </c>
      <c r="FZ99" s="207" t="e">
        <f t="shared" si="305"/>
        <v>#N/A</v>
      </c>
      <c r="GA99" s="207" t="e">
        <f t="shared" si="306"/>
        <v>#N/A</v>
      </c>
      <c r="GB99" s="207" t="e">
        <f t="shared" si="307"/>
        <v>#N/A</v>
      </c>
      <c r="GC99" s="207" t="e">
        <f t="shared" si="308"/>
        <v>#N/A</v>
      </c>
      <c r="GD99" s="207" t="e">
        <f t="shared" si="309"/>
        <v>#N/A</v>
      </c>
      <c r="GE99" s="207" t="e">
        <f t="shared" si="310"/>
        <v>#N/A</v>
      </c>
      <c r="GF99" s="207" t="e">
        <f t="shared" si="311"/>
        <v>#N/A</v>
      </c>
      <c r="GG99" s="207" t="e">
        <f t="shared" si="312"/>
        <v>#N/A</v>
      </c>
      <c r="GH99" s="207" t="e">
        <f t="shared" si="313"/>
        <v>#N/A</v>
      </c>
      <c r="GI99" s="207" t="e">
        <f t="shared" si="314"/>
        <v>#N/A</v>
      </c>
      <c r="GJ99" s="207" t="e">
        <f t="shared" si="315"/>
        <v>#N/A</v>
      </c>
      <c r="GK99" s="207" t="e">
        <f t="shared" si="316"/>
        <v>#N/A</v>
      </c>
      <c r="GL99" s="207" t="e">
        <f t="shared" si="317"/>
        <v>#N/A</v>
      </c>
      <c r="GM99" s="207" t="e">
        <f t="shared" si="318"/>
        <v>#N/A</v>
      </c>
      <c r="GN99" s="207" t="e">
        <f t="shared" si="319"/>
        <v>#N/A</v>
      </c>
      <c r="GO99" s="207" t="e">
        <f t="shared" si="320"/>
        <v>#N/A</v>
      </c>
      <c r="GP99" s="207" t="e">
        <f t="shared" si="321"/>
        <v>#N/A</v>
      </c>
      <c r="GQ99" s="207" t="e">
        <f t="shared" si="322"/>
        <v>#N/A</v>
      </c>
      <c r="GR99" s="207" t="e">
        <f t="shared" si="323"/>
        <v>#N/A</v>
      </c>
      <c r="GS99" s="207" t="e">
        <f t="shared" si="324"/>
        <v>#N/A</v>
      </c>
      <c r="GT99" s="207" t="e">
        <f t="shared" si="325"/>
        <v>#N/A</v>
      </c>
      <c r="GU99" s="207" t="e">
        <f t="shared" si="326"/>
        <v>#N/A</v>
      </c>
      <c r="GV99" s="207" t="e">
        <f t="shared" si="327"/>
        <v>#N/A</v>
      </c>
      <c r="GW99" s="207" t="e">
        <f t="shared" si="328"/>
        <v>#N/A</v>
      </c>
      <c r="GX99" s="207" t="e">
        <f t="shared" si="329"/>
        <v>#N/A</v>
      </c>
      <c r="GY99" s="207" t="e">
        <f t="shared" si="330"/>
        <v>#N/A</v>
      </c>
      <c r="GZ99" s="207" t="e">
        <f t="shared" si="331"/>
        <v>#N/A</v>
      </c>
      <c r="HA99" s="207" t="e">
        <f t="shared" si="332"/>
        <v>#N/A</v>
      </c>
      <c r="HB99" s="207" t="e">
        <f t="shared" si="333"/>
        <v>#N/A</v>
      </c>
      <c r="HC99" s="207" t="e">
        <f t="shared" si="334"/>
        <v>#N/A</v>
      </c>
      <c r="HD99" s="207" t="e">
        <f t="shared" si="335"/>
        <v>#N/A</v>
      </c>
      <c r="HE99" s="207" t="e">
        <f t="shared" si="336"/>
        <v>#N/A</v>
      </c>
      <c r="HF99" s="207" t="e">
        <f t="shared" si="337"/>
        <v>#N/A</v>
      </c>
      <c r="HG99" s="207" t="e">
        <f t="shared" si="338"/>
        <v>#N/A</v>
      </c>
      <c r="HH99" s="207" t="e">
        <f t="shared" si="339"/>
        <v>#N/A</v>
      </c>
      <c r="HI99" s="207" t="e">
        <f t="shared" si="340"/>
        <v>#N/A</v>
      </c>
      <c r="HJ99" s="207" t="e">
        <f t="shared" si="341"/>
        <v>#N/A</v>
      </c>
      <c r="HK99" s="207" t="e">
        <f t="shared" si="342"/>
        <v>#N/A</v>
      </c>
      <c r="HL99" s="207" t="e">
        <f t="shared" si="343"/>
        <v>#N/A</v>
      </c>
      <c r="HM99" s="207" t="e">
        <f t="shared" si="344"/>
        <v>#N/A</v>
      </c>
      <c r="HN99" s="207" t="e">
        <f t="shared" si="345"/>
        <v>#N/A</v>
      </c>
      <c r="HO99" s="207" t="e">
        <f t="shared" si="346"/>
        <v>#N/A</v>
      </c>
      <c r="HP99" s="207" t="e">
        <f t="shared" si="347"/>
        <v>#N/A</v>
      </c>
      <c r="HQ99" s="207" t="e">
        <f t="shared" si="348"/>
        <v>#N/A</v>
      </c>
      <c r="HR99" s="207" t="e">
        <f t="shared" si="349"/>
        <v>#N/A</v>
      </c>
      <c r="HS99" s="207" t="e">
        <f t="shared" si="350"/>
        <v>#N/A</v>
      </c>
      <c r="HT99" s="207" t="e">
        <f t="shared" si="351"/>
        <v>#N/A</v>
      </c>
      <c r="HU99" s="207" t="e">
        <f t="shared" si="352"/>
        <v>#N/A</v>
      </c>
      <c r="HV99" s="207" t="e">
        <f t="shared" si="353"/>
        <v>#N/A</v>
      </c>
      <c r="HW99" s="207" t="e">
        <f t="shared" si="354"/>
        <v>#N/A</v>
      </c>
      <c r="HX99" s="207" t="e">
        <f t="shared" si="355"/>
        <v>#N/A</v>
      </c>
      <c r="HY99" s="207" t="e">
        <f t="shared" si="356"/>
        <v>#N/A</v>
      </c>
      <c r="HZ99" s="207" t="e">
        <f t="shared" si="357"/>
        <v>#N/A</v>
      </c>
      <c r="IA99" s="207" t="e">
        <f t="shared" si="358"/>
        <v>#N/A</v>
      </c>
      <c r="IB99" s="207" t="e">
        <f t="shared" si="359"/>
        <v>#N/A</v>
      </c>
      <c r="IC99" s="207" t="e">
        <f t="shared" si="360"/>
        <v>#N/A</v>
      </c>
      <c r="ID99" s="207" t="e">
        <f t="shared" si="361"/>
        <v>#N/A</v>
      </c>
      <c r="IE99" s="207" t="e">
        <f t="shared" si="362"/>
        <v>#N/A</v>
      </c>
      <c r="IF99" s="207" t="e">
        <f t="shared" si="363"/>
        <v>#N/A</v>
      </c>
    </row>
    <row r="100" spans="1:240" hidden="1" x14ac:dyDescent="0.25">
      <c r="A100" s="22">
        <v>97</v>
      </c>
      <c r="B100" s="144"/>
      <c r="C100" s="135"/>
      <c r="D100" s="110" t="str">
        <f t="shared" si="253"/>
        <v/>
      </c>
      <c r="E100" s="124"/>
      <c r="F100" s="110" t="str">
        <f t="shared" si="254"/>
        <v/>
      </c>
      <c r="G100" s="135"/>
      <c r="H100" s="145"/>
      <c r="I100" s="119" t="str">
        <f t="shared" si="255"/>
        <v/>
      </c>
      <c r="J100" s="23" t="str">
        <f t="shared" si="256"/>
        <v/>
      </c>
      <c r="K100" s="24" t="str">
        <f t="shared" si="257"/>
        <v/>
      </c>
      <c r="L100" s="25" t="str">
        <f>IF(J100="","",IF(OR($J100&lt;Skew!$B$1,$J100=Skew!$B$1),IF($J100&gt;Skew!$C$1,Skew!$A$1,IF($J100&gt;Skew!$C$2,Skew!$A$2,IF($J100&gt;Skew!$C$3,Skew!$A$3,IF($J100&gt;Skew!$C$4,Skew!$A$4,IF($J100&gt;Skew!$C$5,Skew!$A$5,IF($J100&gt;Skew!$C$6,Skew!$A$6,IF($J100&gt;Skew!$C$7,Skew!$A$7,IF($J100&gt;Skew!$C$8,Skew!$A$8,IF($J100&gt;Skew!$C$9,Skew!$A$9,IF($J100&gt;Skew!$C$10,Skew!$A$10,IF($J100&gt;Skew!$C$11,Skew!$A$11,IF($J100&gt;Skew!$C$12,Skew!$A$12,IF($J100&gt;Skew!$C$13,Skew!$A$13,IF($J100&gt;Skew!$C$14,Skew!$A$14,Skew!$A$15)
)))))))))))))))</f>
        <v/>
      </c>
      <c r="M100" s="24" t="str">
        <f>IF(J100="","",MATCH(L100,Skew!$A$1:$A$15,0))</f>
        <v/>
      </c>
      <c r="N100" s="24" t="str">
        <f t="shared" si="245"/>
        <v/>
      </c>
      <c r="O100" s="26"/>
      <c r="P100" s="24" t="str">
        <f>IF(OR(J100="",O100=""),"",MATCH(O100,Confidence!$A$1:$A$10,0))</f>
        <v/>
      </c>
      <c r="Q100" s="27" t="str">
        <f t="shared" si="246"/>
        <v/>
      </c>
      <c r="R100" s="27" t="str">
        <f t="shared" si="247"/>
        <v/>
      </c>
      <c r="S100" s="24"/>
      <c r="T100" s="111" t="str">
        <f t="shared" si="248"/>
        <v/>
      </c>
      <c r="U100" s="111" t="str">
        <f t="shared" si="249"/>
        <v/>
      </c>
      <c r="V100" s="39" t="str">
        <f t="shared" si="250"/>
        <v/>
      </c>
      <c r="W100" s="124"/>
      <c r="X100" s="218" t="str">
        <f>IF(AND(D100&gt;0,E100&gt;0,F100&gt;0,Q100&gt;0,R100&gt;0,W100&gt;0,NOT(O100="")),ABS(VLOOKUP($W$1,VLookups!$A$28:$B$29,2,FALSE)-_xlfn.BETA.DIST(W100,IF(K100="L",R100,Q100),IF(K100="L",Q100,R100),TRUE,D100,F100)),"")</f>
        <v/>
      </c>
      <c r="Y100" s="121" t="str">
        <f>IF(OR($Q100="",$R100=""),"",_xlfn.BETA.INV(ABS(VLOOKUP($W$1,VLookups!$A$28:$B$29,2,FALSE)-Y$3),IF($K100="L",$R100,$Q100),IF($K100="L",$Q100,$R100),$D100,$F100))</f>
        <v/>
      </c>
      <c r="Z100" s="122" t="str">
        <f>IF(OR($Q100="",$R100=""),"",_xlfn.BETA.INV(ABS(VLOOKUP($W$1,VLookups!$A$28:$B$29,2,FALSE)-Z$3),IF($K100="L",$R100,$Q100),IF($K100="L",$Q100,$R100),$D100,$F100))</f>
        <v/>
      </c>
      <c r="AA100" s="121" t="str">
        <f>IF(OR($Q100="",$R100=""),"",_xlfn.BETA.INV(ABS(VLOOKUP($W$1,VLookups!$A$28:$B$29,2,FALSE)-AA$3),IF($K100="L",$R100,$Q100),IF($K100="L",$Q100,$R100),$D100,$F100))</f>
        <v/>
      </c>
      <c r="AB100" s="122" t="str">
        <f>IF(OR($Q100="",$R100=""),"",_xlfn.BETA.INV(ABS(VLOOKUP($W$1,VLookups!$A$28:$B$29,2,FALSE)-AB$3),IF($K100="L",$R100,$Q100),IF($K100="L",$Q100,$R100),$D100,$F100))</f>
        <v/>
      </c>
      <c r="AC100" s="121" t="str">
        <f>IF(OR($Q100="",$R100=""),"",_xlfn.BETA.INV(ABS(VLOOKUP($W$1,VLookups!$A$28:$B$29,2,FALSE)-AC$3),IF($K100="L",$R100,$Q100),IF($K100="L",$Q100,$R100),$D100,$F100))</f>
        <v/>
      </c>
      <c r="AD100" s="122" t="str">
        <f>IF(OR($Q100="",$R100=""),"",_xlfn.BETA.INV(ABS(VLOOKUP($W$1,VLookups!$A$28:$B$29,2,FALSE)-AD$3),IF($K100="L",$R100,$Q100),IF($K100="L",$Q100,$R100),$D100,$F100))</f>
        <v/>
      </c>
      <c r="AE100" s="121" t="str">
        <f>IF(OR($Q100="",$R100=""),"",_xlfn.BETA.INV(ABS(VLOOKUP($W$1,VLookups!$A$28:$B$29,2,FALSE)-AE$3),IF($K100="L",$R100,$Q100),IF($K100="L",$Q100,$R100),$D100,$F100))</f>
        <v/>
      </c>
      <c r="AF100" s="122" t="str">
        <f>IF(OR($Q100="",$R100=""),"",_xlfn.BETA.INV(ABS(VLOOKUP($W$1,VLookups!$A$28:$B$29,2,FALSE)-AF$3),IF($K100="L",$R100,$Q100),IF($K100="L",$Q100,$R100),$D100,$F100))</f>
        <v/>
      </c>
      <c r="AG100" s="121" t="str">
        <f>IF(OR($Q100="",$R100=""),"",_xlfn.BETA.INV(ABS(VLOOKUP($W$1,VLookups!$A$28:$B$29,2,FALSE)-AG$3),IF($K100="L",$R100,$Q100),IF($K100="L",$Q100,$R100),$D100,$F100))</f>
        <v/>
      </c>
      <c r="AH100" s="122" t="str">
        <f>IF(OR($Q100="",$R100=""),"",_xlfn.BETA.INV(ABS(VLOOKUP($W$1,VLookups!$A$28:$B$29,2,FALSE)-AH$3),IF($K100="L",$R100,$Q100),IF($K100="L",$Q100,$R100),$D100,$F100))</f>
        <v/>
      </c>
      <c r="AI100" s="121" t="str">
        <f>IF(OR($Q100="",$R100=""),"",_xlfn.BETA.INV(ABS(VLOOKUP($W$1,VLookups!$A$28:$B$29,2,FALSE)-AI$3),IF($K100="L",$R100,$Q100),IF($K100="L",$Q100,$R100),$D100,$F100))</f>
        <v/>
      </c>
      <c r="AJ100" s="122" t="str">
        <f>IF(OR($Q100="",$R100=""),"",_xlfn.BETA.INV(ABS(VLOOKUP($W$1,VLookups!$A$28:$B$29,2,FALSE)-AJ$3),IF($K100="L",$R100,$Q100),IF($K100="L",$Q100,$R100),$D100,$F100))</f>
        <v/>
      </c>
      <c r="AK100" s="17"/>
      <c r="AL100" s="208" t="str">
        <f t="shared" si="258"/>
        <v/>
      </c>
      <c r="AM100" s="206" t="str">
        <f t="shared" si="259"/>
        <v/>
      </c>
      <c r="AN100" s="190" t="str">
        <f t="shared" ref="AN100:CY100" si="424">IF(ISNONTEXT($AL100),AM100+$AL100,"")</f>
        <v/>
      </c>
      <c r="AO100" s="190" t="str">
        <f t="shared" si="424"/>
        <v/>
      </c>
      <c r="AP100" s="190" t="str">
        <f t="shared" si="424"/>
        <v/>
      </c>
      <c r="AQ100" s="190" t="str">
        <f t="shared" si="424"/>
        <v/>
      </c>
      <c r="AR100" s="190" t="str">
        <f t="shared" si="424"/>
        <v/>
      </c>
      <c r="AS100" s="190" t="str">
        <f t="shared" si="424"/>
        <v/>
      </c>
      <c r="AT100" s="190" t="str">
        <f t="shared" si="424"/>
        <v/>
      </c>
      <c r="AU100" s="190" t="str">
        <f t="shared" si="424"/>
        <v/>
      </c>
      <c r="AV100" s="190" t="str">
        <f t="shared" si="424"/>
        <v/>
      </c>
      <c r="AW100" s="190" t="str">
        <f t="shared" si="424"/>
        <v/>
      </c>
      <c r="AX100" s="190" t="str">
        <f t="shared" si="424"/>
        <v/>
      </c>
      <c r="AY100" s="190" t="str">
        <f t="shared" si="424"/>
        <v/>
      </c>
      <c r="AZ100" s="190" t="str">
        <f t="shared" si="424"/>
        <v/>
      </c>
      <c r="BA100" s="190" t="str">
        <f t="shared" si="424"/>
        <v/>
      </c>
      <c r="BB100" s="190" t="str">
        <f t="shared" si="424"/>
        <v/>
      </c>
      <c r="BC100" s="190" t="str">
        <f t="shared" si="424"/>
        <v/>
      </c>
      <c r="BD100" s="190" t="str">
        <f t="shared" si="424"/>
        <v/>
      </c>
      <c r="BE100" s="190" t="str">
        <f t="shared" si="424"/>
        <v/>
      </c>
      <c r="BF100" s="190" t="str">
        <f t="shared" si="424"/>
        <v/>
      </c>
      <c r="BG100" s="190" t="str">
        <f t="shared" si="424"/>
        <v/>
      </c>
      <c r="BH100" s="190" t="str">
        <f t="shared" si="424"/>
        <v/>
      </c>
      <c r="BI100" s="190" t="str">
        <f t="shared" si="424"/>
        <v/>
      </c>
      <c r="BJ100" s="190" t="str">
        <f t="shared" si="424"/>
        <v/>
      </c>
      <c r="BK100" s="190" t="str">
        <f t="shared" si="424"/>
        <v/>
      </c>
      <c r="BL100" s="190" t="str">
        <f t="shared" si="424"/>
        <v/>
      </c>
      <c r="BM100" s="190" t="str">
        <f t="shared" si="424"/>
        <v/>
      </c>
      <c r="BN100" s="190" t="str">
        <f t="shared" si="424"/>
        <v/>
      </c>
      <c r="BO100" s="190" t="str">
        <f t="shared" si="424"/>
        <v/>
      </c>
      <c r="BP100" s="190" t="str">
        <f t="shared" si="424"/>
        <v/>
      </c>
      <c r="BQ100" s="190" t="str">
        <f t="shared" si="424"/>
        <v/>
      </c>
      <c r="BR100" s="190" t="str">
        <f t="shared" si="424"/>
        <v/>
      </c>
      <c r="BS100" s="190" t="str">
        <f t="shared" si="424"/>
        <v/>
      </c>
      <c r="BT100" s="190" t="str">
        <f t="shared" si="424"/>
        <v/>
      </c>
      <c r="BU100" s="190" t="str">
        <f t="shared" si="424"/>
        <v/>
      </c>
      <c r="BV100" s="190" t="str">
        <f t="shared" si="424"/>
        <v/>
      </c>
      <c r="BW100" s="190" t="str">
        <f t="shared" si="424"/>
        <v/>
      </c>
      <c r="BX100" s="190" t="str">
        <f t="shared" si="424"/>
        <v/>
      </c>
      <c r="BY100" s="190" t="str">
        <f t="shared" si="424"/>
        <v/>
      </c>
      <c r="BZ100" s="190" t="str">
        <f t="shared" si="424"/>
        <v/>
      </c>
      <c r="CA100" s="190" t="str">
        <f t="shared" si="424"/>
        <v/>
      </c>
      <c r="CB100" s="190" t="str">
        <f t="shared" si="424"/>
        <v/>
      </c>
      <c r="CC100" s="190" t="str">
        <f t="shared" si="424"/>
        <v/>
      </c>
      <c r="CD100" s="190" t="str">
        <f t="shared" si="424"/>
        <v/>
      </c>
      <c r="CE100" s="190" t="str">
        <f t="shared" si="424"/>
        <v/>
      </c>
      <c r="CF100" s="190" t="str">
        <f t="shared" si="424"/>
        <v/>
      </c>
      <c r="CG100" s="190" t="str">
        <f t="shared" si="424"/>
        <v/>
      </c>
      <c r="CH100" s="190" t="str">
        <f t="shared" si="424"/>
        <v/>
      </c>
      <c r="CI100" s="190" t="str">
        <f t="shared" si="424"/>
        <v/>
      </c>
      <c r="CJ100" s="190" t="str">
        <f t="shared" si="424"/>
        <v/>
      </c>
      <c r="CK100" s="190" t="str">
        <f t="shared" si="424"/>
        <v/>
      </c>
      <c r="CL100" s="190" t="str">
        <f t="shared" si="424"/>
        <v/>
      </c>
      <c r="CM100" s="190" t="str">
        <f t="shared" si="424"/>
        <v/>
      </c>
      <c r="CN100" s="190" t="str">
        <f t="shared" si="424"/>
        <v/>
      </c>
      <c r="CO100" s="190" t="str">
        <f t="shared" si="424"/>
        <v/>
      </c>
      <c r="CP100" s="190" t="str">
        <f t="shared" si="424"/>
        <v/>
      </c>
      <c r="CQ100" s="190" t="str">
        <f t="shared" si="424"/>
        <v/>
      </c>
      <c r="CR100" s="190" t="str">
        <f t="shared" si="424"/>
        <v/>
      </c>
      <c r="CS100" s="190" t="str">
        <f t="shared" si="424"/>
        <v/>
      </c>
      <c r="CT100" s="190" t="str">
        <f t="shared" si="424"/>
        <v/>
      </c>
      <c r="CU100" s="190" t="str">
        <f t="shared" si="424"/>
        <v/>
      </c>
      <c r="CV100" s="190" t="str">
        <f t="shared" si="424"/>
        <v/>
      </c>
      <c r="CW100" s="190" t="str">
        <f t="shared" si="424"/>
        <v/>
      </c>
      <c r="CX100" s="190" t="str">
        <f t="shared" si="424"/>
        <v/>
      </c>
      <c r="CY100" s="190" t="str">
        <f t="shared" si="424"/>
        <v/>
      </c>
      <c r="CZ100" s="190" t="str">
        <f t="shared" ref="CZ100:EH100" si="425">IF(ISNONTEXT($AL100),CY100+$AL100,"")</f>
        <v/>
      </c>
      <c r="DA100" s="190" t="str">
        <f t="shared" si="425"/>
        <v/>
      </c>
      <c r="DB100" s="190" t="str">
        <f t="shared" si="425"/>
        <v/>
      </c>
      <c r="DC100" s="190" t="str">
        <f t="shared" si="425"/>
        <v/>
      </c>
      <c r="DD100" s="190" t="str">
        <f t="shared" si="425"/>
        <v/>
      </c>
      <c r="DE100" s="190" t="str">
        <f t="shared" si="425"/>
        <v/>
      </c>
      <c r="DF100" s="190" t="str">
        <f t="shared" si="425"/>
        <v/>
      </c>
      <c r="DG100" s="190" t="str">
        <f t="shared" si="425"/>
        <v/>
      </c>
      <c r="DH100" s="190" t="str">
        <f t="shared" si="425"/>
        <v/>
      </c>
      <c r="DI100" s="190" t="str">
        <f t="shared" si="425"/>
        <v/>
      </c>
      <c r="DJ100" s="190" t="str">
        <f t="shared" si="425"/>
        <v/>
      </c>
      <c r="DK100" s="190" t="str">
        <f t="shared" si="425"/>
        <v/>
      </c>
      <c r="DL100" s="190" t="str">
        <f t="shared" si="425"/>
        <v/>
      </c>
      <c r="DM100" s="190" t="str">
        <f t="shared" si="425"/>
        <v/>
      </c>
      <c r="DN100" s="190" t="str">
        <f t="shared" si="425"/>
        <v/>
      </c>
      <c r="DO100" s="190" t="str">
        <f t="shared" si="425"/>
        <v/>
      </c>
      <c r="DP100" s="190" t="str">
        <f t="shared" si="425"/>
        <v/>
      </c>
      <c r="DQ100" s="190" t="str">
        <f t="shared" si="425"/>
        <v/>
      </c>
      <c r="DR100" s="190" t="str">
        <f t="shared" si="425"/>
        <v/>
      </c>
      <c r="DS100" s="190" t="str">
        <f t="shared" si="425"/>
        <v/>
      </c>
      <c r="DT100" s="190" t="str">
        <f t="shared" si="425"/>
        <v/>
      </c>
      <c r="DU100" s="190" t="str">
        <f t="shared" si="425"/>
        <v/>
      </c>
      <c r="DV100" s="190" t="str">
        <f t="shared" si="425"/>
        <v/>
      </c>
      <c r="DW100" s="190" t="str">
        <f t="shared" si="425"/>
        <v/>
      </c>
      <c r="DX100" s="190" t="str">
        <f t="shared" si="425"/>
        <v/>
      </c>
      <c r="DY100" s="190" t="str">
        <f t="shared" si="425"/>
        <v/>
      </c>
      <c r="DZ100" s="190" t="str">
        <f t="shared" si="425"/>
        <v/>
      </c>
      <c r="EA100" s="190" t="str">
        <f t="shared" si="425"/>
        <v/>
      </c>
      <c r="EB100" s="190" t="str">
        <f t="shared" si="425"/>
        <v/>
      </c>
      <c r="EC100" s="190" t="str">
        <f t="shared" si="425"/>
        <v/>
      </c>
      <c r="ED100" s="190" t="str">
        <f t="shared" si="425"/>
        <v/>
      </c>
      <c r="EE100" s="190" t="str">
        <f t="shared" si="425"/>
        <v/>
      </c>
      <c r="EF100" s="190" t="str">
        <f t="shared" si="425"/>
        <v/>
      </c>
      <c r="EG100" s="190" t="str">
        <f t="shared" si="425"/>
        <v/>
      </c>
      <c r="EH100" s="190" t="str">
        <f t="shared" si="425"/>
        <v/>
      </c>
      <c r="EI100" s="206" t="str">
        <f t="shared" si="262"/>
        <v/>
      </c>
      <c r="EJ100" s="207" t="e">
        <f t="shared" si="263"/>
        <v>#N/A</v>
      </c>
      <c r="EK100" s="207" t="e">
        <f t="shared" si="264"/>
        <v>#N/A</v>
      </c>
      <c r="EL100" s="207" t="e">
        <f t="shared" si="265"/>
        <v>#N/A</v>
      </c>
      <c r="EM100" s="207" t="e">
        <f t="shared" si="266"/>
        <v>#N/A</v>
      </c>
      <c r="EN100" s="207" t="e">
        <f t="shared" si="267"/>
        <v>#N/A</v>
      </c>
      <c r="EO100" s="207" t="e">
        <f t="shared" si="268"/>
        <v>#N/A</v>
      </c>
      <c r="EP100" s="207" t="e">
        <f t="shared" si="269"/>
        <v>#N/A</v>
      </c>
      <c r="EQ100" s="207" t="e">
        <f t="shared" si="270"/>
        <v>#N/A</v>
      </c>
      <c r="ER100" s="207" t="e">
        <f t="shared" si="271"/>
        <v>#N/A</v>
      </c>
      <c r="ES100" s="207" t="e">
        <f t="shared" si="272"/>
        <v>#N/A</v>
      </c>
      <c r="ET100" s="207" t="e">
        <f t="shared" si="273"/>
        <v>#N/A</v>
      </c>
      <c r="EU100" s="207" t="e">
        <f t="shared" si="274"/>
        <v>#N/A</v>
      </c>
      <c r="EV100" s="207" t="e">
        <f t="shared" si="275"/>
        <v>#N/A</v>
      </c>
      <c r="EW100" s="207" t="e">
        <f t="shared" si="276"/>
        <v>#N/A</v>
      </c>
      <c r="EX100" s="207" t="e">
        <f t="shared" si="277"/>
        <v>#N/A</v>
      </c>
      <c r="EY100" s="207" t="e">
        <f t="shared" si="278"/>
        <v>#N/A</v>
      </c>
      <c r="EZ100" s="207" t="e">
        <f t="shared" si="279"/>
        <v>#N/A</v>
      </c>
      <c r="FA100" s="207" t="e">
        <f t="shared" si="280"/>
        <v>#N/A</v>
      </c>
      <c r="FB100" s="207" t="e">
        <f t="shared" si="281"/>
        <v>#N/A</v>
      </c>
      <c r="FC100" s="207" t="e">
        <f t="shared" si="282"/>
        <v>#N/A</v>
      </c>
      <c r="FD100" s="207" t="e">
        <f t="shared" si="283"/>
        <v>#N/A</v>
      </c>
      <c r="FE100" s="207" t="e">
        <f t="shared" si="284"/>
        <v>#N/A</v>
      </c>
      <c r="FF100" s="207" t="e">
        <f t="shared" si="285"/>
        <v>#N/A</v>
      </c>
      <c r="FG100" s="207" t="e">
        <f t="shared" si="286"/>
        <v>#N/A</v>
      </c>
      <c r="FH100" s="207" t="e">
        <f t="shared" si="287"/>
        <v>#N/A</v>
      </c>
      <c r="FI100" s="207" t="e">
        <f t="shared" si="288"/>
        <v>#N/A</v>
      </c>
      <c r="FJ100" s="207" t="e">
        <f t="shared" si="289"/>
        <v>#N/A</v>
      </c>
      <c r="FK100" s="207" t="e">
        <f t="shared" si="290"/>
        <v>#N/A</v>
      </c>
      <c r="FL100" s="207" t="e">
        <f t="shared" si="291"/>
        <v>#N/A</v>
      </c>
      <c r="FM100" s="207" t="e">
        <f t="shared" si="292"/>
        <v>#N/A</v>
      </c>
      <c r="FN100" s="207" t="e">
        <f t="shared" si="293"/>
        <v>#N/A</v>
      </c>
      <c r="FO100" s="207" t="e">
        <f t="shared" si="294"/>
        <v>#N/A</v>
      </c>
      <c r="FP100" s="207" t="e">
        <f t="shared" si="295"/>
        <v>#N/A</v>
      </c>
      <c r="FQ100" s="207" t="e">
        <f t="shared" si="296"/>
        <v>#N/A</v>
      </c>
      <c r="FR100" s="207" t="e">
        <f t="shared" si="297"/>
        <v>#N/A</v>
      </c>
      <c r="FS100" s="207" t="e">
        <f t="shared" si="298"/>
        <v>#N/A</v>
      </c>
      <c r="FT100" s="207" t="e">
        <f t="shared" si="299"/>
        <v>#N/A</v>
      </c>
      <c r="FU100" s="207" t="e">
        <f t="shared" si="300"/>
        <v>#N/A</v>
      </c>
      <c r="FV100" s="207" t="e">
        <f t="shared" si="301"/>
        <v>#N/A</v>
      </c>
      <c r="FW100" s="207" t="e">
        <f t="shared" si="302"/>
        <v>#N/A</v>
      </c>
      <c r="FX100" s="207" t="e">
        <f t="shared" si="303"/>
        <v>#N/A</v>
      </c>
      <c r="FY100" s="207" t="e">
        <f t="shared" si="304"/>
        <v>#N/A</v>
      </c>
      <c r="FZ100" s="207" t="e">
        <f t="shared" si="305"/>
        <v>#N/A</v>
      </c>
      <c r="GA100" s="207" t="e">
        <f t="shared" si="306"/>
        <v>#N/A</v>
      </c>
      <c r="GB100" s="207" t="e">
        <f t="shared" si="307"/>
        <v>#N/A</v>
      </c>
      <c r="GC100" s="207" t="e">
        <f t="shared" si="308"/>
        <v>#N/A</v>
      </c>
      <c r="GD100" s="207" t="e">
        <f t="shared" si="309"/>
        <v>#N/A</v>
      </c>
      <c r="GE100" s="207" t="e">
        <f t="shared" si="310"/>
        <v>#N/A</v>
      </c>
      <c r="GF100" s="207" t="e">
        <f t="shared" si="311"/>
        <v>#N/A</v>
      </c>
      <c r="GG100" s="207" t="e">
        <f t="shared" si="312"/>
        <v>#N/A</v>
      </c>
      <c r="GH100" s="207" t="e">
        <f t="shared" si="313"/>
        <v>#N/A</v>
      </c>
      <c r="GI100" s="207" t="e">
        <f t="shared" si="314"/>
        <v>#N/A</v>
      </c>
      <c r="GJ100" s="207" t="e">
        <f t="shared" si="315"/>
        <v>#N/A</v>
      </c>
      <c r="GK100" s="207" t="e">
        <f t="shared" si="316"/>
        <v>#N/A</v>
      </c>
      <c r="GL100" s="207" t="e">
        <f t="shared" si="317"/>
        <v>#N/A</v>
      </c>
      <c r="GM100" s="207" t="e">
        <f t="shared" si="318"/>
        <v>#N/A</v>
      </c>
      <c r="GN100" s="207" t="e">
        <f t="shared" si="319"/>
        <v>#N/A</v>
      </c>
      <c r="GO100" s="207" t="e">
        <f t="shared" si="320"/>
        <v>#N/A</v>
      </c>
      <c r="GP100" s="207" t="e">
        <f t="shared" si="321"/>
        <v>#N/A</v>
      </c>
      <c r="GQ100" s="207" t="e">
        <f t="shared" si="322"/>
        <v>#N/A</v>
      </c>
      <c r="GR100" s="207" t="e">
        <f t="shared" si="323"/>
        <v>#N/A</v>
      </c>
      <c r="GS100" s="207" t="e">
        <f t="shared" si="324"/>
        <v>#N/A</v>
      </c>
      <c r="GT100" s="207" t="e">
        <f t="shared" si="325"/>
        <v>#N/A</v>
      </c>
      <c r="GU100" s="207" t="e">
        <f t="shared" si="326"/>
        <v>#N/A</v>
      </c>
      <c r="GV100" s="207" t="e">
        <f t="shared" si="327"/>
        <v>#N/A</v>
      </c>
      <c r="GW100" s="207" t="e">
        <f t="shared" si="328"/>
        <v>#N/A</v>
      </c>
      <c r="GX100" s="207" t="e">
        <f t="shared" si="329"/>
        <v>#N/A</v>
      </c>
      <c r="GY100" s="207" t="e">
        <f t="shared" si="330"/>
        <v>#N/A</v>
      </c>
      <c r="GZ100" s="207" t="e">
        <f t="shared" si="331"/>
        <v>#N/A</v>
      </c>
      <c r="HA100" s="207" t="e">
        <f t="shared" si="332"/>
        <v>#N/A</v>
      </c>
      <c r="HB100" s="207" t="e">
        <f t="shared" si="333"/>
        <v>#N/A</v>
      </c>
      <c r="HC100" s="207" t="e">
        <f t="shared" si="334"/>
        <v>#N/A</v>
      </c>
      <c r="HD100" s="207" t="e">
        <f t="shared" si="335"/>
        <v>#N/A</v>
      </c>
      <c r="HE100" s="207" t="e">
        <f t="shared" si="336"/>
        <v>#N/A</v>
      </c>
      <c r="HF100" s="207" t="e">
        <f t="shared" si="337"/>
        <v>#N/A</v>
      </c>
      <c r="HG100" s="207" t="e">
        <f t="shared" si="338"/>
        <v>#N/A</v>
      </c>
      <c r="HH100" s="207" t="e">
        <f t="shared" si="339"/>
        <v>#N/A</v>
      </c>
      <c r="HI100" s="207" t="e">
        <f t="shared" si="340"/>
        <v>#N/A</v>
      </c>
      <c r="HJ100" s="207" t="e">
        <f t="shared" si="341"/>
        <v>#N/A</v>
      </c>
      <c r="HK100" s="207" t="e">
        <f t="shared" si="342"/>
        <v>#N/A</v>
      </c>
      <c r="HL100" s="207" t="e">
        <f t="shared" si="343"/>
        <v>#N/A</v>
      </c>
      <c r="HM100" s="207" t="e">
        <f t="shared" si="344"/>
        <v>#N/A</v>
      </c>
      <c r="HN100" s="207" t="e">
        <f t="shared" si="345"/>
        <v>#N/A</v>
      </c>
      <c r="HO100" s="207" t="e">
        <f t="shared" si="346"/>
        <v>#N/A</v>
      </c>
      <c r="HP100" s="207" t="e">
        <f t="shared" si="347"/>
        <v>#N/A</v>
      </c>
      <c r="HQ100" s="207" t="e">
        <f t="shared" si="348"/>
        <v>#N/A</v>
      </c>
      <c r="HR100" s="207" t="e">
        <f t="shared" si="349"/>
        <v>#N/A</v>
      </c>
      <c r="HS100" s="207" t="e">
        <f t="shared" si="350"/>
        <v>#N/A</v>
      </c>
      <c r="HT100" s="207" t="e">
        <f t="shared" si="351"/>
        <v>#N/A</v>
      </c>
      <c r="HU100" s="207" t="e">
        <f t="shared" si="352"/>
        <v>#N/A</v>
      </c>
      <c r="HV100" s="207" t="e">
        <f t="shared" si="353"/>
        <v>#N/A</v>
      </c>
      <c r="HW100" s="207" t="e">
        <f t="shared" si="354"/>
        <v>#N/A</v>
      </c>
      <c r="HX100" s="207" t="e">
        <f t="shared" si="355"/>
        <v>#N/A</v>
      </c>
      <c r="HY100" s="207" t="e">
        <f t="shared" si="356"/>
        <v>#N/A</v>
      </c>
      <c r="HZ100" s="207" t="e">
        <f t="shared" si="357"/>
        <v>#N/A</v>
      </c>
      <c r="IA100" s="207" t="e">
        <f t="shared" si="358"/>
        <v>#N/A</v>
      </c>
      <c r="IB100" s="207" t="e">
        <f t="shared" si="359"/>
        <v>#N/A</v>
      </c>
      <c r="IC100" s="207" t="e">
        <f t="shared" si="360"/>
        <v>#N/A</v>
      </c>
      <c r="ID100" s="207" t="e">
        <f t="shared" si="361"/>
        <v>#N/A</v>
      </c>
      <c r="IE100" s="207" t="e">
        <f t="shared" si="362"/>
        <v>#N/A</v>
      </c>
      <c r="IF100" s="207" t="e">
        <f t="shared" si="363"/>
        <v>#N/A</v>
      </c>
    </row>
    <row r="101" spans="1:240" hidden="1" x14ac:dyDescent="0.25">
      <c r="A101" s="22">
        <v>98</v>
      </c>
      <c r="B101" s="144"/>
      <c r="C101" s="135"/>
      <c r="D101" s="110" t="str">
        <f t="shared" si="253"/>
        <v/>
      </c>
      <c r="E101" s="124"/>
      <c r="F101" s="110" t="str">
        <f t="shared" si="254"/>
        <v/>
      </c>
      <c r="G101" s="135"/>
      <c r="H101" s="145"/>
      <c r="I101" s="119" t="str">
        <f t="shared" si="255"/>
        <v/>
      </c>
      <c r="J101" s="23" t="str">
        <f t="shared" si="256"/>
        <v/>
      </c>
      <c r="K101" s="24" t="str">
        <f t="shared" si="257"/>
        <v/>
      </c>
      <c r="L101" s="25" t="str">
        <f>IF(J101="","",IF(OR($J101&lt;Skew!$B$1,$J101=Skew!$B$1),IF($J101&gt;Skew!$C$1,Skew!$A$1,IF($J101&gt;Skew!$C$2,Skew!$A$2,IF($J101&gt;Skew!$C$3,Skew!$A$3,IF($J101&gt;Skew!$C$4,Skew!$A$4,IF($J101&gt;Skew!$C$5,Skew!$A$5,IF($J101&gt;Skew!$C$6,Skew!$A$6,IF($J101&gt;Skew!$C$7,Skew!$A$7,IF($J101&gt;Skew!$C$8,Skew!$A$8,IF($J101&gt;Skew!$C$9,Skew!$A$9,IF($J101&gt;Skew!$C$10,Skew!$A$10,IF($J101&gt;Skew!$C$11,Skew!$A$11,IF($J101&gt;Skew!$C$12,Skew!$A$12,IF($J101&gt;Skew!$C$13,Skew!$A$13,IF($J101&gt;Skew!$C$14,Skew!$A$14,Skew!$A$15)
)))))))))))))))</f>
        <v/>
      </c>
      <c r="M101" s="24" t="str">
        <f>IF(J101="","",MATCH(L101,Skew!$A$1:$A$15,0))</f>
        <v/>
      </c>
      <c r="N101" s="24" t="str">
        <f t="shared" si="245"/>
        <v/>
      </c>
      <c r="O101" s="26"/>
      <c r="P101" s="24" t="str">
        <f>IF(OR(J101="",O101=""),"",MATCH(O101,Confidence!$A$1:$A$10,0))</f>
        <v/>
      </c>
      <c r="Q101" s="27" t="str">
        <f t="shared" si="246"/>
        <v/>
      </c>
      <c r="R101" s="27" t="str">
        <f t="shared" si="247"/>
        <v/>
      </c>
      <c r="S101" s="24"/>
      <c r="T101" s="111" t="str">
        <f t="shared" si="248"/>
        <v/>
      </c>
      <c r="U101" s="111" t="str">
        <f t="shared" si="249"/>
        <v/>
      </c>
      <c r="V101" s="39" t="str">
        <f t="shared" si="250"/>
        <v/>
      </c>
      <c r="W101" s="124"/>
      <c r="X101" s="218" t="str">
        <f>IF(AND(D101&gt;0,E101&gt;0,F101&gt;0,Q101&gt;0,R101&gt;0,W101&gt;0,NOT(O101="")),ABS(VLOOKUP($W$1,VLookups!$A$28:$B$29,2,FALSE)-_xlfn.BETA.DIST(W101,IF(K101="L",R101,Q101),IF(K101="L",Q101,R101),TRUE,D101,F101)),"")</f>
        <v/>
      </c>
      <c r="Y101" s="121" t="str">
        <f>IF(OR($Q101="",$R101=""),"",_xlfn.BETA.INV(ABS(VLOOKUP($W$1,VLookups!$A$28:$B$29,2,FALSE)-Y$3),IF($K101="L",$R101,$Q101),IF($K101="L",$Q101,$R101),$D101,$F101))</f>
        <v/>
      </c>
      <c r="Z101" s="122" t="str">
        <f>IF(OR($Q101="",$R101=""),"",_xlfn.BETA.INV(ABS(VLOOKUP($W$1,VLookups!$A$28:$B$29,2,FALSE)-Z$3),IF($K101="L",$R101,$Q101),IF($K101="L",$Q101,$R101),$D101,$F101))</f>
        <v/>
      </c>
      <c r="AA101" s="121" t="str">
        <f>IF(OR($Q101="",$R101=""),"",_xlfn.BETA.INV(ABS(VLOOKUP($W$1,VLookups!$A$28:$B$29,2,FALSE)-AA$3),IF($K101="L",$R101,$Q101),IF($K101="L",$Q101,$R101),$D101,$F101))</f>
        <v/>
      </c>
      <c r="AB101" s="122" t="str">
        <f>IF(OR($Q101="",$R101=""),"",_xlfn.BETA.INV(ABS(VLOOKUP($W$1,VLookups!$A$28:$B$29,2,FALSE)-AB$3),IF($K101="L",$R101,$Q101),IF($K101="L",$Q101,$R101),$D101,$F101))</f>
        <v/>
      </c>
      <c r="AC101" s="121" t="str">
        <f>IF(OR($Q101="",$R101=""),"",_xlfn.BETA.INV(ABS(VLOOKUP($W$1,VLookups!$A$28:$B$29,2,FALSE)-AC$3),IF($K101="L",$R101,$Q101),IF($K101="L",$Q101,$R101),$D101,$F101))</f>
        <v/>
      </c>
      <c r="AD101" s="122" t="str">
        <f>IF(OR($Q101="",$R101=""),"",_xlfn.BETA.INV(ABS(VLOOKUP($W$1,VLookups!$A$28:$B$29,2,FALSE)-AD$3),IF($K101="L",$R101,$Q101),IF($K101="L",$Q101,$R101),$D101,$F101))</f>
        <v/>
      </c>
      <c r="AE101" s="121" t="str">
        <f>IF(OR($Q101="",$R101=""),"",_xlfn.BETA.INV(ABS(VLOOKUP($W$1,VLookups!$A$28:$B$29,2,FALSE)-AE$3),IF($K101="L",$R101,$Q101),IF($K101="L",$Q101,$R101),$D101,$F101))</f>
        <v/>
      </c>
      <c r="AF101" s="122" t="str">
        <f>IF(OR($Q101="",$R101=""),"",_xlfn.BETA.INV(ABS(VLOOKUP($W$1,VLookups!$A$28:$B$29,2,FALSE)-AF$3),IF($K101="L",$R101,$Q101),IF($K101="L",$Q101,$R101),$D101,$F101))</f>
        <v/>
      </c>
      <c r="AG101" s="121" t="str">
        <f>IF(OR($Q101="",$R101=""),"",_xlfn.BETA.INV(ABS(VLOOKUP($W$1,VLookups!$A$28:$B$29,2,FALSE)-AG$3),IF($K101="L",$R101,$Q101),IF($K101="L",$Q101,$R101),$D101,$F101))</f>
        <v/>
      </c>
      <c r="AH101" s="122" t="str">
        <f>IF(OR($Q101="",$R101=""),"",_xlfn.BETA.INV(ABS(VLOOKUP($W$1,VLookups!$A$28:$B$29,2,FALSE)-AH$3),IF($K101="L",$R101,$Q101),IF($K101="L",$Q101,$R101),$D101,$F101))</f>
        <v/>
      </c>
      <c r="AI101" s="121" t="str">
        <f>IF(OR($Q101="",$R101=""),"",_xlfn.BETA.INV(ABS(VLOOKUP($W$1,VLookups!$A$28:$B$29,2,FALSE)-AI$3),IF($K101="L",$R101,$Q101),IF($K101="L",$Q101,$R101),$D101,$F101))</f>
        <v/>
      </c>
      <c r="AJ101" s="122" t="str">
        <f>IF(OR($Q101="",$R101=""),"",_xlfn.BETA.INV(ABS(VLOOKUP($W$1,VLookups!$A$28:$B$29,2,FALSE)-AJ$3),IF($K101="L",$R101,$Q101),IF($K101="L",$Q101,$R101),$D101,$F101))</f>
        <v/>
      </c>
      <c r="AK101" s="17"/>
      <c r="AL101" s="208" t="str">
        <f t="shared" si="258"/>
        <v/>
      </c>
      <c r="AM101" s="206" t="str">
        <f t="shared" si="259"/>
        <v/>
      </c>
      <c r="AN101" s="190" t="str">
        <f t="shared" ref="AN101:CY101" si="426">IF(ISNONTEXT($AL101),AM101+$AL101,"")</f>
        <v/>
      </c>
      <c r="AO101" s="190" t="str">
        <f t="shared" si="426"/>
        <v/>
      </c>
      <c r="AP101" s="190" t="str">
        <f t="shared" si="426"/>
        <v/>
      </c>
      <c r="AQ101" s="190" t="str">
        <f t="shared" si="426"/>
        <v/>
      </c>
      <c r="AR101" s="190" t="str">
        <f t="shared" si="426"/>
        <v/>
      </c>
      <c r="AS101" s="190" t="str">
        <f t="shared" si="426"/>
        <v/>
      </c>
      <c r="AT101" s="190" t="str">
        <f t="shared" si="426"/>
        <v/>
      </c>
      <c r="AU101" s="190" t="str">
        <f t="shared" si="426"/>
        <v/>
      </c>
      <c r="AV101" s="190" t="str">
        <f t="shared" si="426"/>
        <v/>
      </c>
      <c r="AW101" s="190" t="str">
        <f t="shared" si="426"/>
        <v/>
      </c>
      <c r="AX101" s="190" t="str">
        <f t="shared" si="426"/>
        <v/>
      </c>
      <c r="AY101" s="190" t="str">
        <f t="shared" si="426"/>
        <v/>
      </c>
      <c r="AZ101" s="190" t="str">
        <f t="shared" si="426"/>
        <v/>
      </c>
      <c r="BA101" s="190" t="str">
        <f t="shared" si="426"/>
        <v/>
      </c>
      <c r="BB101" s="190" t="str">
        <f t="shared" si="426"/>
        <v/>
      </c>
      <c r="BC101" s="190" t="str">
        <f t="shared" si="426"/>
        <v/>
      </c>
      <c r="BD101" s="190" t="str">
        <f t="shared" si="426"/>
        <v/>
      </c>
      <c r="BE101" s="190" t="str">
        <f t="shared" si="426"/>
        <v/>
      </c>
      <c r="BF101" s="190" t="str">
        <f t="shared" si="426"/>
        <v/>
      </c>
      <c r="BG101" s="190" t="str">
        <f t="shared" si="426"/>
        <v/>
      </c>
      <c r="BH101" s="190" t="str">
        <f t="shared" si="426"/>
        <v/>
      </c>
      <c r="BI101" s="190" t="str">
        <f t="shared" si="426"/>
        <v/>
      </c>
      <c r="BJ101" s="190" t="str">
        <f t="shared" si="426"/>
        <v/>
      </c>
      <c r="BK101" s="190" t="str">
        <f t="shared" si="426"/>
        <v/>
      </c>
      <c r="BL101" s="190" t="str">
        <f t="shared" si="426"/>
        <v/>
      </c>
      <c r="BM101" s="190" t="str">
        <f t="shared" si="426"/>
        <v/>
      </c>
      <c r="BN101" s="190" t="str">
        <f t="shared" si="426"/>
        <v/>
      </c>
      <c r="BO101" s="190" t="str">
        <f t="shared" si="426"/>
        <v/>
      </c>
      <c r="BP101" s="190" t="str">
        <f t="shared" si="426"/>
        <v/>
      </c>
      <c r="BQ101" s="190" t="str">
        <f t="shared" si="426"/>
        <v/>
      </c>
      <c r="BR101" s="190" t="str">
        <f t="shared" si="426"/>
        <v/>
      </c>
      <c r="BS101" s="190" t="str">
        <f t="shared" si="426"/>
        <v/>
      </c>
      <c r="BT101" s="190" t="str">
        <f t="shared" si="426"/>
        <v/>
      </c>
      <c r="BU101" s="190" t="str">
        <f t="shared" si="426"/>
        <v/>
      </c>
      <c r="BV101" s="190" t="str">
        <f t="shared" si="426"/>
        <v/>
      </c>
      <c r="BW101" s="190" t="str">
        <f t="shared" si="426"/>
        <v/>
      </c>
      <c r="BX101" s="190" t="str">
        <f t="shared" si="426"/>
        <v/>
      </c>
      <c r="BY101" s="190" t="str">
        <f t="shared" si="426"/>
        <v/>
      </c>
      <c r="BZ101" s="190" t="str">
        <f t="shared" si="426"/>
        <v/>
      </c>
      <c r="CA101" s="190" t="str">
        <f t="shared" si="426"/>
        <v/>
      </c>
      <c r="CB101" s="190" t="str">
        <f t="shared" si="426"/>
        <v/>
      </c>
      <c r="CC101" s="190" t="str">
        <f t="shared" si="426"/>
        <v/>
      </c>
      <c r="CD101" s="190" t="str">
        <f t="shared" si="426"/>
        <v/>
      </c>
      <c r="CE101" s="190" t="str">
        <f t="shared" si="426"/>
        <v/>
      </c>
      <c r="CF101" s="190" t="str">
        <f t="shared" si="426"/>
        <v/>
      </c>
      <c r="CG101" s="190" t="str">
        <f t="shared" si="426"/>
        <v/>
      </c>
      <c r="CH101" s="190" t="str">
        <f t="shared" si="426"/>
        <v/>
      </c>
      <c r="CI101" s="190" t="str">
        <f t="shared" si="426"/>
        <v/>
      </c>
      <c r="CJ101" s="190" t="str">
        <f t="shared" si="426"/>
        <v/>
      </c>
      <c r="CK101" s="190" t="str">
        <f t="shared" si="426"/>
        <v/>
      </c>
      <c r="CL101" s="190" t="str">
        <f t="shared" si="426"/>
        <v/>
      </c>
      <c r="CM101" s="190" t="str">
        <f t="shared" si="426"/>
        <v/>
      </c>
      <c r="CN101" s="190" t="str">
        <f t="shared" si="426"/>
        <v/>
      </c>
      <c r="CO101" s="190" t="str">
        <f t="shared" si="426"/>
        <v/>
      </c>
      <c r="CP101" s="190" t="str">
        <f t="shared" si="426"/>
        <v/>
      </c>
      <c r="CQ101" s="190" t="str">
        <f t="shared" si="426"/>
        <v/>
      </c>
      <c r="CR101" s="190" t="str">
        <f t="shared" si="426"/>
        <v/>
      </c>
      <c r="CS101" s="190" t="str">
        <f t="shared" si="426"/>
        <v/>
      </c>
      <c r="CT101" s="190" t="str">
        <f t="shared" si="426"/>
        <v/>
      </c>
      <c r="CU101" s="190" t="str">
        <f t="shared" si="426"/>
        <v/>
      </c>
      <c r="CV101" s="190" t="str">
        <f t="shared" si="426"/>
        <v/>
      </c>
      <c r="CW101" s="190" t="str">
        <f t="shared" si="426"/>
        <v/>
      </c>
      <c r="CX101" s="190" t="str">
        <f t="shared" si="426"/>
        <v/>
      </c>
      <c r="CY101" s="190" t="str">
        <f t="shared" si="426"/>
        <v/>
      </c>
      <c r="CZ101" s="190" t="str">
        <f t="shared" ref="CZ101:EH101" si="427">IF(ISNONTEXT($AL101),CY101+$AL101,"")</f>
        <v/>
      </c>
      <c r="DA101" s="190" t="str">
        <f t="shared" si="427"/>
        <v/>
      </c>
      <c r="DB101" s="190" t="str">
        <f t="shared" si="427"/>
        <v/>
      </c>
      <c r="DC101" s="190" t="str">
        <f t="shared" si="427"/>
        <v/>
      </c>
      <c r="DD101" s="190" t="str">
        <f t="shared" si="427"/>
        <v/>
      </c>
      <c r="DE101" s="190" t="str">
        <f t="shared" si="427"/>
        <v/>
      </c>
      <c r="DF101" s="190" t="str">
        <f t="shared" si="427"/>
        <v/>
      </c>
      <c r="DG101" s="190" t="str">
        <f t="shared" si="427"/>
        <v/>
      </c>
      <c r="DH101" s="190" t="str">
        <f t="shared" si="427"/>
        <v/>
      </c>
      <c r="DI101" s="190" t="str">
        <f t="shared" si="427"/>
        <v/>
      </c>
      <c r="DJ101" s="190" t="str">
        <f t="shared" si="427"/>
        <v/>
      </c>
      <c r="DK101" s="190" t="str">
        <f t="shared" si="427"/>
        <v/>
      </c>
      <c r="DL101" s="190" t="str">
        <f t="shared" si="427"/>
        <v/>
      </c>
      <c r="DM101" s="190" t="str">
        <f t="shared" si="427"/>
        <v/>
      </c>
      <c r="DN101" s="190" t="str">
        <f t="shared" si="427"/>
        <v/>
      </c>
      <c r="DO101" s="190" t="str">
        <f t="shared" si="427"/>
        <v/>
      </c>
      <c r="DP101" s="190" t="str">
        <f t="shared" si="427"/>
        <v/>
      </c>
      <c r="DQ101" s="190" t="str">
        <f t="shared" si="427"/>
        <v/>
      </c>
      <c r="DR101" s="190" t="str">
        <f t="shared" si="427"/>
        <v/>
      </c>
      <c r="DS101" s="190" t="str">
        <f t="shared" si="427"/>
        <v/>
      </c>
      <c r="DT101" s="190" t="str">
        <f t="shared" si="427"/>
        <v/>
      </c>
      <c r="DU101" s="190" t="str">
        <f t="shared" si="427"/>
        <v/>
      </c>
      <c r="DV101" s="190" t="str">
        <f t="shared" si="427"/>
        <v/>
      </c>
      <c r="DW101" s="190" t="str">
        <f t="shared" si="427"/>
        <v/>
      </c>
      <c r="DX101" s="190" t="str">
        <f t="shared" si="427"/>
        <v/>
      </c>
      <c r="DY101" s="190" t="str">
        <f t="shared" si="427"/>
        <v/>
      </c>
      <c r="DZ101" s="190" t="str">
        <f t="shared" si="427"/>
        <v/>
      </c>
      <c r="EA101" s="190" t="str">
        <f t="shared" si="427"/>
        <v/>
      </c>
      <c r="EB101" s="190" t="str">
        <f t="shared" si="427"/>
        <v/>
      </c>
      <c r="EC101" s="190" t="str">
        <f t="shared" si="427"/>
        <v/>
      </c>
      <c r="ED101" s="190" t="str">
        <f t="shared" si="427"/>
        <v/>
      </c>
      <c r="EE101" s="190" t="str">
        <f t="shared" si="427"/>
        <v/>
      </c>
      <c r="EF101" s="190" t="str">
        <f t="shared" si="427"/>
        <v/>
      </c>
      <c r="EG101" s="190" t="str">
        <f t="shared" si="427"/>
        <v/>
      </c>
      <c r="EH101" s="190" t="str">
        <f t="shared" si="427"/>
        <v/>
      </c>
      <c r="EI101" s="206" t="str">
        <f t="shared" si="262"/>
        <v/>
      </c>
      <c r="EJ101" s="207" t="e">
        <f t="shared" si="263"/>
        <v>#N/A</v>
      </c>
      <c r="EK101" s="207" t="e">
        <f t="shared" si="264"/>
        <v>#N/A</v>
      </c>
      <c r="EL101" s="207" t="e">
        <f t="shared" si="265"/>
        <v>#N/A</v>
      </c>
      <c r="EM101" s="207" t="e">
        <f t="shared" si="266"/>
        <v>#N/A</v>
      </c>
      <c r="EN101" s="207" t="e">
        <f t="shared" si="267"/>
        <v>#N/A</v>
      </c>
      <c r="EO101" s="207" t="e">
        <f t="shared" si="268"/>
        <v>#N/A</v>
      </c>
      <c r="EP101" s="207" t="e">
        <f t="shared" si="269"/>
        <v>#N/A</v>
      </c>
      <c r="EQ101" s="207" t="e">
        <f t="shared" si="270"/>
        <v>#N/A</v>
      </c>
      <c r="ER101" s="207" t="e">
        <f t="shared" si="271"/>
        <v>#N/A</v>
      </c>
      <c r="ES101" s="207" t="e">
        <f t="shared" si="272"/>
        <v>#N/A</v>
      </c>
      <c r="ET101" s="207" t="e">
        <f t="shared" si="273"/>
        <v>#N/A</v>
      </c>
      <c r="EU101" s="207" t="e">
        <f t="shared" si="274"/>
        <v>#N/A</v>
      </c>
      <c r="EV101" s="207" t="e">
        <f t="shared" si="275"/>
        <v>#N/A</v>
      </c>
      <c r="EW101" s="207" t="e">
        <f t="shared" si="276"/>
        <v>#N/A</v>
      </c>
      <c r="EX101" s="207" t="e">
        <f t="shared" si="277"/>
        <v>#N/A</v>
      </c>
      <c r="EY101" s="207" t="e">
        <f t="shared" si="278"/>
        <v>#N/A</v>
      </c>
      <c r="EZ101" s="207" t="e">
        <f t="shared" si="279"/>
        <v>#N/A</v>
      </c>
      <c r="FA101" s="207" t="e">
        <f t="shared" si="280"/>
        <v>#N/A</v>
      </c>
      <c r="FB101" s="207" t="e">
        <f t="shared" si="281"/>
        <v>#N/A</v>
      </c>
      <c r="FC101" s="207" t="e">
        <f t="shared" si="282"/>
        <v>#N/A</v>
      </c>
      <c r="FD101" s="207" t="e">
        <f t="shared" si="283"/>
        <v>#N/A</v>
      </c>
      <c r="FE101" s="207" t="e">
        <f t="shared" si="284"/>
        <v>#N/A</v>
      </c>
      <c r="FF101" s="207" t="e">
        <f t="shared" si="285"/>
        <v>#N/A</v>
      </c>
      <c r="FG101" s="207" t="e">
        <f t="shared" si="286"/>
        <v>#N/A</v>
      </c>
      <c r="FH101" s="207" t="e">
        <f t="shared" si="287"/>
        <v>#N/A</v>
      </c>
      <c r="FI101" s="207" t="e">
        <f t="shared" si="288"/>
        <v>#N/A</v>
      </c>
      <c r="FJ101" s="207" t="e">
        <f t="shared" si="289"/>
        <v>#N/A</v>
      </c>
      <c r="FK101" s="207" t="e">
        <f t="shared" si="290"/>
        <v>#N/A</v>
      </c>
      <c r="FL101" s="207" t="e">
        <f t="shared" si="291"/>
        <v>#N/A</v>
      </c>
      <c r="FM101" s="207" t="e">
        <f t="shared" si="292"/>
        <v>#N/A</v>
      </c>
      <c r="FN101" s="207" t="e">
        <f t="shared" si="293"/>
        <v>#N/A</v>
      </c>
      <c r="FO101" s="207" t="e">
        <f t="shared" si="294"/>
        <v>#N/A</v>
      </c>
      <c r="FP101" s="207" t="e">
        <f t="shared" si="295"/>
        <v>#N/A</v>
      </c>
      <c r="FQ101" s="207" t="e">
        <f t="shared" si="296"/>
        <v>#N/A</v>
      </c>
      <c r="FR101" s="207" t="e">
        <f t="shared" si="297"/>
        <v>#N/A</v>
      </c>
      <c r="FS101" s="207" t="e">
        <f t="shared" si="298"/>
        <v>#N/A</v>
      </c>
      <c r="FT101" s="207" t="e">
        <f t="shared" si="299"/>
        <v>#N/A</v>
      </c>
      <c r="FU101" s="207" t="e">
        <f t="shared" si="300"/>
        <v>#N/A</v>
      </c>
      <c r="FV101" s="207" t="e">
        <f t="shared" si="301"/>
        <v>#N/A</v>
      </c>
      <c r="FW101" s="207" t="e">
        <f t="shared" si="302"/>
        <v>#N/A</v>
      </c>
      <c r="FX101" s="207" t="e">
        <f t="shared" si="303"/>
        <v>#N/A</v>
      </c>
      <c r="FY101" s="207" t="e">
        <f t="shared" si="304"/>
        <v>#N/A</v>
      </c>
      <c r="FZ101" s="207" t="e">
        <f t="shared" si="305"/>
        <v>#N/A</v>
      </c>
      <c r="GA101" s="207" t="e">
        <f t="shared" si="306"/>
        <v>#N/A</v>
      </c>
      <c r="GB101" s="207" t="e">
        <f t="shared" si="307"/>
        <v>#N/A</v>
      </c>
      <c r="GC101" s="207" t="e">
        <f t="shared" si="308"/>
        <v>#N/A</v>
      </c>
      <c r="GD101" s="207" t="e">
        <f t="shared" si="309"/>
        <v>#N/A</v>
      </c>
      <c r="GE101" s="207" t="e">
        <f t="shared" si="310"/>
        <v>#N/A</v>
      </c>
      <c r="GF101" s="207" t="e">
        <f t="shared" si="311"/>
        <v>#N/A</v>
      </c>
      <c r="GG101" s="207" t="e">
        <f t="shared" si="312"/>
        <v>#N/A</v>
      </c>
      <c r="GH101" s="207" t="e">
        <f t="shared" si="313"/>
        <v>#N/A</v>
      </c>
      <c r="GI101" s="207" t="e">
        <f t="shared" si="314"/>
        <v>#N/A</v>
      </c>
      <c r="GJ101" s="207" t="e">
        <f t="shared" si="315"/>
        <v>#N/A</v>
      </c>
      <c r="GK101" s="207" t="e">
        <f t="shared" si="316"/>
        <v>#N/A</v>
      </c>
      <c r="GL101" s="207" t="e">
        <f t="shared" si="317"/>
        <v>#N/A</v>
      </c>
      <c r="GM101" s="207" t="e">
        <f t="shared" si="318"/>
        <v>#N/A</v>
      </c>
      <c r="GN101" s="207" t="e">
        <f t="shared" si="319"/>
        <v>#N/A</v>
      </c>
      <c r="GO101" s="207" t="e">
        <f t="shared" si="320"/>
        <v>#N/A</v>
      </c>
      <c r="GP101" s="207" t="e">
        <f t="shared" si="321"/>
        <v>#N/A</v>
      </c>
      <c r="GQ101" s="207" t="e">
        <f t="shared" si="322"/>
        <v>#N/A</v>
      </c>
      <c r="GR101" s="207" t="e">
        <f t="shared" si="323"/>
        <v>#N/A</v>
      </c>
      <c r="GS101" s="207" t="e">
        <f t="shared" si="324"/>
        <v>#N/A</v>
      </c>
      <c r="GT101" s="207" t="e">
        <f t="shared" si="325"/>
        <v>#N/A</v>
      </c>
      <c r="GU101" s="207" t="e">
        <f t="shared" si="326"/>
        <v>#N/A</v>
      </c>
      <c r="GV101" s="207" t="e">
        <f t="shared" si="327"/>
        <v>#N/A</v>
      </c>
      <c r="GW101" s="207" t="e">
        <f t="shared" si="328"/>
        <v>#N/A</v>
      </c>
      <c r="GX101" s="207" t="e">
        <f t="shared" si="329"/>
        <v>#N/A</v>
      </c>
      <c r="GY101" s="207" t="e">
        <f t="shared" si="330"/>
        <v>#N/A</v>
      </c>
      <c r="GZ101" s="207" t="e">
        <f t="shared" si="331"/>
        <v>#N/A</v>
      </c>
      <c r="HA101" s="207" t="e">
        <f t="shared" si="332"/>
        <v>#N/A</v>
      </c>
      <c r="HB101" s="207" t="e">
        <f t="shared" si="333"/>
        <v>#N/A</v>
      </c>
      <c r="HC101" s="207" t="e">
        <f t="shared" si="334"/>
        <v>#N/A</v>
      </c>
      <c r="HD101" s="207" t="e">
        <f t="shared" si="335"/>
        <v>#N/A</v>
      </c>
      <c r="HE101" s="207" t="e">
        <f t="shared" si="336"/>
        <v>#N/A</v>
      </c>
      <c r="HF101" s="207" t="e">
        <f t="shared" si="337"/>
        <v>#N/A</v>
      </c>
      <c r="HG101" s="207" t="e">
        <f t="shared" si="338"/>
        <v>#N/A</v>
      </c>
      <c r="HH101" s="207" t="e">
        <f t="shared" si="339"/>
        <v>#N/A</v>
      </c>
      <c r="HI101" s="207" t="e">
        <f t="shared" si="340"/>
        <v>#N/A</v>
      </c>
      <c r="HJ101" s="207" t="e">
        <f t="shared" si="341"/>
        <v>#N/A</v>
      </c>
      <c r="HK101" s="207" t="e">
        <f t="shared" si="342"/>
        <v>#N/A</v>
      </c>
      <c r="HL101" s="207" t="e">
        <f t="shared" si="343"/>
        <v>#N/A</v>
      </c>
      <c r="HM101" s="207" t="e">
        <f t="shared" si="344"/>
        <v>#N/A</v>
      </c>
      <c r="HN101" s="207" t="e">
        <f t="shared" si="345"/>
        <v>#N/A</v>
      </c>
      <c r="HO101" s="207" t="e">
        <f t="shared" si="346"/>
        <v>#N/A</v>
      </c>
      <c r="HP101" s="207" t="e">
        <f t="shared" si="347"/>
        <v>#N/A</v>
      </c>
      <c r="HQ101" s="207" t="e">
        <f t="shared" si="348"/>
        <v>#N/A</v>
      </c>
      <c r="HR101" s="207" t="e">
        <f t="shared" si="349"/>
        <v>#N/A</v>
      </c>
      <c r="HS101" s="207" t="e">
        <f t="shared" si="350"/>
        <v>#N/A</v>
      </c>
      <c r="HT101" s="207" t="e">
        <f t="shared" si="351"/>
        <v>#N/A</v>
      </c>
      <c r="HU101" s="207" t="e">
        <f t="shared" si="352"/>
        <v>#N/A</v>
      </c>
      <c r="HV101" s="207" t="e">
        <f t="shared" si="353"/>
        <v>#N/A</v>
      </c>
      <c r="HW101" s="207" t="e">
        <f t="shared" si="354"/>
        <v>#N/A</v>
      </c>
      <c r="HX101" s="207" t="e">
        <f t="shared" si="355"/>
        <v>#N/A</v>
      </c>
      <c r="HY101" s="207" t="e">
        <f t="shared" si="356"/>
        <v>#N/A</v>
      </c>
      <c r="HZ101" s="207" t="e">
        <f t="shared" si="357"/>
        <v>#N/A</v>
      </c>
      <c r="IA101" s="207" t="e">
        <f t="shared" si="358"/>
        <v>#N/A</v>
      </c>
      <c r="IB101" s="207" t="e">
        <f t="shared" si="359"/>
        <v>#N/A</v>
      </c>
      <c r="IC101" s="207" t="e">
        <f t="shared" si="360"/>
        <v>#N/A</v>
      </c>
      <c r="ID101" s="207" t="e">
        <f t="shared" si="361"/>
        <v>#N/A</v>
      </c>
      <c r="IE101" s="207" t="e">
        <f t="shared" si="362"/>
        <v>#N/A</v>
      </c>
      <c r="IF101" s="207" t="e">
        <f t="shared" si="363"/>
        <v>#N/A</v>
      </c>
    </row>
    <row r="102" spans="1:240" hidden="1" x14ac:dyDescent="0.25">
      <c r="A102" s="22">
        <v>99</v>
      </c>
      <c r="B102" s="144"/>
      <c r="C102" s="135"/>
      <c r="D102" s="110" t="str">
        <f t="shared" si="253"/>
        <v/>
      </c>
      <c r="E102" s="124"/>
      <c r="F102" s="110" t="str">
        <f t="shared" si="254"/>
        <v/>
      </c>
      <c r="G102" s="135"/>
      <c r="H102" s="145"/>
      <c r="I102" s="119" t="str">
        <f t="shared" si="255"/>
        <v/>
      </c>
      <c r="J102" s="23" t="str">
        <f t="shared" si="256"/>
        <v/>
      </c>
      <c r="K102" s="24" t="str">
        <f t="shared" si="257"/>
        <v/>
      </c>
      <c r="L102" s="25" t="str">
        <f>IF(J102="","",IF(OR($J102&lt;Skew!$B$1,$J102=Skew!$B$1),IF($J102&gt;Skew!$C$1,Skew!$A$1,IF($J102&gt;Skew!$C$2,Skew!$A$2,IF($J102&gt;Skew!$C$3,Skew!$A$3,IF($J102&gt;Skew!$C$4,Skew!$A$4,IF($J102&gt;Skew!$C$5,Skew!$A$5,IF($J102&gt;Skew!$C$6,Skew!$A$6,IF($J102&gt;Skew!$C$7,Skew!$A$7,IF($J102&gt;Skew!$C$8,Skew!$A$8,IF($J102&gt;Skew!$C$9,Skew!$A$9,IF($J102&gt;Skew!$C$10,Skew!$A$10,IF($J102&gt;Skew!$C$11,Skew!$A$11,IF($J102&gt;Skew!$C$12,Skew!$A$12,IF($J102&gt;Skew!$C$13,Skew!$A$13,IF($J102&gt;Skew!$C$14,Skew!$A$14,Skew!$A$15)
)))))))))))))))</f>
        <v/>
      </c>
      <c r="M102" s="24" t="str">
        <f>IF(J102="","",MATCH(L102,Skew!$A$1:$A$15,0))</f>
        <v/>
      </c>
      <c r="N102" s="24" t="str">
        <f t="shared" si="245"/>
        <v/>
      </c>
      <c r="O102" s="26"/>
      <c r="P102" s="24" t="str">
        <f>IF(OR(J102="",O102=""),"",MATCH(O102,Confidence!$A$1:$A$10,0))</f>
        <v/>
      </c>
      <c r="Q102" s="27" t="str">
        <f t="shared" si="246"/>
        <v/>
      </c>
      <c r="R102" s="27" t="str">
        <f t="shared" si="247"/>
        <v/>
      </c>
      <c r="S102" s="24"/>
      <c r="T102" s="111" t="str">
        <f t="shared" si="248"/>
        <v/>
      </c>
      <c r="U102" s="111" t="str">
        <f t="shared" si="249"/>
        <v/>
      </c>
      <c r="V102" s="39" t="str">
        <f t="shared" si="250"/>
        <v/>
      </c>
      <c r="W102" s="124"/>
      <c r="X102" s="218" t="str">
        <f>IF(AND(D102&gt;0,E102&gt;0,F102&gt;0,Q102&gt;0,R102&gt;0,W102&gt;0,NOT(O102="")),ABS(VLOOKUP($W$1,VLookups!$A$28:$B$29,2,FALSE)-_xlfn.BETA.DIST(W102,IF(K102="L",R102,Q102),IF(K102="L",Q102,R102),TRUE,D102,F102)),"")</f>
        <v/>
      </c>
      <c r="Y102" s="121" t="str">
        <f>IF(OR($Q102="",$R102=""),"",_xlfn.BETA.INV(ABS(VLOOKUP($W$1,VLookups!$A$28:$B$29,2,FALSE)-Y$3),IF($K102="L",$R102,$Q102),IF($K102="L",$Q102,$R102),$D102,$F102))</f>
        <v/>
      </c>
      <c r="Z102" s="122" t="str">
        <f>IF(OR($Q102="",$R102=""),"",_xlfn.BETA.INV(ABS(VLOOKUP($W$1,VLookups!$A$28:$B$29,2,FALSE)-Z$3),IF($K102="L",$R102,$Q102),IF($K102="L",$Q102,$R102),$D102,$F102))</f>
        <v/>
      </c>
      <c r="AA102" s="121" t="str">
        <f>IF(OR($Q102="",$R102=""),"",_xlfn.BETA.INV(ABS(VLOOKUP($W$1,VLookups!$A$28:$B$29,2,FALSE)-AA$3),IF($K102="L",$R102,$Q102),IF($K102="L",$Q102,$R102),$D102,$F102))</f>
        <v/>
      </c>
      <c r="AB102" s="122" t="str">
        <f>IF(OR($Q102="",$R102=""),"",_xlfn.BETA.INV(ABS(VLOOKUP($W$1,VLookups!$A$28:$B$29,2,FALSE)-AB$3),IF($K102="L",$R102,$Q102),IF($K102="L",$Q102,$R102),$D102,$F102))</f>
        <v/>
      </c>
      <c r="AC102" s="121" t="str">
        <f>IF(OR($Q102="",$R102=""),"",_xlfn.BETA.INV(ABS(VLOOKUP($W$1,VLookups!$A$28:$B$29,2,FALSE)-AC$3),IF($K102="L",$R102,$Q102),IF($K102="L",$Q102,$R102),$D102,$F102))</f>
        <v/>
      </c>
      <c r="AD102" s="122" t="str">
        <f>IF(OR($Q102="",$R102=""),"",_xlfn.BETA.INV(ABS(VLOOKUP($W$1,VLookups!$A$28:$B$29,2,FALSE)-AD$3),IF($K102="L",$R102,$Q102),IF($K102="L",$Q102,$R102),$D102,$F102))</f>
        <v/>
      </c>
      <c r="AE102" s="121" t="str">
        <f>IF(OR($Q102="",$R102=""),"",_xlfn.BETA.INV(ABS(VLOOKUP($W$1,VLookups!$A$28:$B$29,2,FALSE)-AE$3),IF($K102="L",$R102,$Q102),IF($K102="L",$Q102,$R102),$D102,$F102))</f>
        <v/>
      </c>
      <c r="AF102" s="122" t="str">
        <f>IF(OR($Q102="",$R102=""),"",_xlfn.BETA.INV(ABS(VLOOKUP($W$1,VLookups!$A$28:$B$29,2,FALSE)-AF$3),IF($K102="L",$R102,$Q102),IF($K102="L",$Q102,$R102),$D102,$F102))</f>
        <v/>
      </c>
      <c r="AG102" s="121" t="str">
        <f>IF(OR($Q102="",$R102=""),"",_xlfn.BETA.INV(ABS(VLOOKUP($W$1,VLookups!$A$28:$B$29,2,FALSE)-AG$3),IF($K102="L",$R102,$Q102),IF($K102="L",$Q102,$R102),$D102,$F102))</f>
        <v/>
      </c>
      <c r="AH102" s="122" t="str">
        <f>IF(OR($Q102="",$R102=""),"",_xlfn.BETA.INV(ABS(VLOOKUP($W$1,VLookups!$A$28:$B$29,2,FALSE)-AH$3),IF($K102="L",$R102,$Q102),IF($K102="L",$Q102,$R102),$D102,$F102))</f>
        <v/>
      </c>
      <c r="AI102" s="121" t="str">
        <f>IF(OR($Q102="",$R102=""),"",_xlfn.BETA.INV(ABS(VLOOKUP($W$1,VLookups!$A$28:$B$29,2,FALSE)-AI$3),IF($K102="L",$R102,$Q102),IF($K102="L",$Q102,$R102),$D102,$F102))</f>
        <v/>
      </c>
      <c r="AJ102" s="122" t="str">
        <f>IF(OR($Q102="",$R102=""),"",_xlfn.BETA.INV(ABS(VLOOKUP($W$1,VLookups!$A$28:$B$29,2,FALSE)-AJ$3),IF($K102="L",$R102,$Q102),IF($K102="L",$Q102,$R102),$D102,$F102))</f>
        <v/>
      </c>
      <c r="AK102" s="17"/>
      <c r="AL102" s="208" t="str">
        <f t="shared" si="258"/>
        <v/>
      </c>
      <c r="AM102" s="206" t="str">
        <f t="shared" si="259"/>
        <v/>
      </c>
      <c r="AN102" s="190" t="str">
        <f t="shared" ref="AN102:CY102" si="428">IF(ISNONTEXT($AL102),AM102+$AL102,"")</f>
        <v/>
      </c>
      <c r="AO102" s="190" t="str">
        <f t="shared" si="428"/>
        <v/>
      </c>
      <c r="AP102" s="190" t="str">
        <f t="shared" si="428"/>
        <v/>
      </c>
      <c r="AQ102" s="190" t="str">
        <f t="shared" si="428"/>
        <v/>
      </c>
      <c r="AR102" s="190" t="str">
        <f t="shared" si="428"/>
        <v/>
      </c>
      <c r="AS102" s="190" t="str">
        <f t="shared" si="428"/>
        <v/>
      </c>
      <c r="AT102" s="190" t="str">
        <f t="shared" si="428"/>
        <v/>
      </c>
      <c r="AU102" s="190" t="str">
        <f t="shared" si="428"/>
        <v/>
      </c>
      <c r="AV102" s="190" t="str">
        <f t="shared" si="428"/>
        <v/>
      </c>
      <c r="AW102" s="190" t="str">
        <f t="shared" si="428"/>
        <v/>
      </c>
      <c r="AX102" s="190" t="str">
        <f t="shared" si="428"/>
        <v/>
      </c>
      <c r="AY102" s="190" t="str">
        <f t="shared" si="428"/>
        <v/>
      </c>
      <c r="AZ102" s="190" t="str">
        <f t="shared" si="428"/>
        <v/>
      </c>
      <c r="BA102" s="190" t="str">
        <f t="shared" si="428"/>
        <v/>
      </c>
      <c r="BB102" s="190" t="str">
        <f t="shared" si="428"/>
        <v/>
      </c>
      <c r="BC102" s="190" t="str">
        <f t="shared" si="428"/>
        <v/>
      </c>
      <c r="BD102" s="190" t="str">
        <f t="shared" si="428"/>
        <v/>
      </c>
      <c r="BE102" s="190" t="str">
        <f t="shared" si="428"/>
        <v/>
      </c>
      <c r="BF102" s="190" t="str">
        <f t="shared" si="428"/>
        <v/>
      </c>
      <c r="BG102" s="190" t="str">
        <f t="shared" si="428"/>
        <v/>
      </c>
      <c r="BH102" s="190" t="str">
        <f t="shared" si="428"/>
        <v/>
      </c>
      <c r="BI102" s="190" t="str">
        <f t="shared" si="428"/>
        <v/>
      </c>
      <c r="BJ102" s="190" t="str">
        <f t="shared" si="428"/>
        <v/>
      </c>
      <c r="BK102" s="190" t="str">
        <f t="shared" si="428"/>
        <v/>
      </c>
      <c r="BL102" s="190" t="str">
        <f t="shared" si="428"/>
        <v/>
      </c>
      <c r="BM102" s="190" t="str">
        <f t="shared" si="428"/>
        <v/>
      </c>
      <c r="BN102" s="190" t="str">
        <f t="shared" si="428"/>
        <v/>
      </c>
      <c r="BO102" s="190" t="str">
        <f t="shared" si="428"/>
        <v/>
      </c>
      <c r="BP102" s="190" t="str">
        <f t="shared" si="428"/>
        <v/>
      </c>
      <c r="BQ102" s="190" t="str">
        <f t="shared" si="428"/>
        <v/>
      </c>
      <c r="BR102" s="190" t="str">
        <f t="shared" si="428"/>
        <v/>
      </c>
      <c r="BS102" s="190" t="str">
        <f t="shared" si="428"/>
        <v/>
      </c>
      <c r="BT102" s="190" t="str">
        <f t="shared" si="428"/>
        <v/>
      </c>
      <c r="BU102" s="190" t="str">
        <f t="shared" si="428"/>
        <v/>
      </c>
      <c r="BV102" s="190" t="str">
        <f t="shared" si="428"/>
        <v/>
      </c>
      <c r="BW102" s="190" t="str">
        <f t="shared" si="428"/>
        <v/>
      </c>
      <c r="BX102" s="190" t="str">
        <f t="shared" si="428"/>
        <v/>
      </c>
      <c r="BY102" s="190" t="str">
        <f t="shared" si="428"/>
        <v/>
      </c>
      <c r="BZ102" s="190" t="str">
        <f t="shared" si="428"/>
        <v/>
      </c>
      <c r="CA102" s="190" t="str">
        <f t="shared" si="428"/>
        <v/>
      </c>
      <c r="CB102" s="190" t="str">
        <f t="shared" si="428"/>
        <v/>
      </c>
      <c r="CC102" s="190" t="str">
        <f t="shared" si="428"/>
        <v/>
      </c>
      <c r="CD102" s="190" t="str">
        <f t="shared" si="428"/>
        <v/>
      </c>
      <c r="CE102" s="190" t="str">
        <f t="shared" si="428"/>
        <v/>
      </c>
      <c r="CF102" s="190" t="str">
        <f t="shared" si="428"/>
        <v/>
      </c>
      <c r="CG102" s="190" t="str">
        <f t="shared" si="428"/>
        <v/>
      </c>
      <c r="CH102" s="190" t="str">
        <f t="shared" si="428"/>
        <v/>
      </c>
      <c r="CI102" s="190" t="str">
        <f t="shared" si="428"/>
        <v/>
      </c>
      <c r="CJ102" s="190" t="str">
        <f t="shared" si="428"/>
        <v/>
      </c>
      <c r="CK102" s="190" t="str">
        <f t="shared" si="428"/>
        <v/>
      </c>
      <c r="CL102" s="190" t="str">
        <f t="shared" si="428"/>
        <v/>
      </c>
      <c r="CM102" s="190" t="str">
        <f t="shared" si="428"/>
        <v/>
      </c>
      <c r="CN102" s="190" t="str">
        <f t="shared" si="428"/>
        <v/>
      </c>
      <c r="CO102" s="190" t="str">
        <f t="shared" si="428"/>
        <v/>
      </c>
      <c r="CP102" s="190" t="str">
        <f t="shared" si="428"/>
        <v/>
      </c>
      <c r="CQ102" s="190" t="str">
        <f t="shared" si="428"/>
        <v/>
      </c>
      <c r="CR102" s="190" t="str">
        <f t="shared" si="428"/>
        <v/>
      </c>
      <c r="CS102" s="190" t="str">
        <f t="shared" si="428"/>
        <v/>
      </c>
      <c r="CT102" s="190" t="str">
        <f t="shared" si="428"/>
        <v/>
      </c>
      <c r="CU102" s="190" t="str">
        <f t="shared" si="428"/>
        <v/>
      </c>
      <c r="CV102" s="190" t="str">
        <f t="shared" si="428"/>
        <v/>
      </c>
      <c r="CW102" s="190" t="str">
        <f t="shared" si="428"/>
        <v/>
      </c>
      <c r="CX102" s="190" t="str">
        <f t="shared" si="428"/>
        <v/>
      </c>
      <c r="CY102" s="190" t="str">
        <f t="shared" si="428"/>
        <v/>
      </c>
      <c r="CZ102" s="190" t="str">
        <f t="shared" ref="CZ102:EH102" si="429">IF(ISNONTEXT($AL102),CY102+$AL102,"")</f>
        <v/>
      </c>
      <c r="DA102" s="190" t="str">
        <f t="shared" si="429"/>
        <v/>
      </c>
      <c r="DB102" s="190" t="str">
        <f t="shared" si="429"/>
        <v/>
      </c>
      <c r="DC102" s="190" t="str">
        <f t="shared" si="429"/>
        <v/>
      </c>
      <c r="DD102" s="190" t="str">
        <f t="shared" si="429"/>
        <v/>
      </c>
      <c r="DE102" s="190" t="str">
        <f t="shared" si="429"/>
        <v/>
      </c>
      <c r="DF102" s="190" t="str">
        <f t="shared" si="429"/>
        <v/>
      </c>
      <c r="DG102" s="190" t="str">
        <f t="shared" si="429"/>
        <v/>
      </c>
      <c r="DH102" s="190" t="str">
        <f t="shared" si="429"/>
        <v/>
      </c>
      <c r="DI102" s="190" t="str">
        <f t="shared" si="429"/>
        <v/>
      </c>
      <c r="DJ102" s="190" t="str">
        <f t="shared" si="429"/>
        <v/>
      </c>
      <c r="DK102" s="190" t="str">
        <f t="shared" si="429"/>
        <v/>
      </c>
      <c r="DL102" s="190" t="str">
        <f t="shared" si="429"/>
        <v/>
      </c>
      <c r="DM102" s="190" t="str">
        <f t="shared" si="429"/>
        <v/>
      </c>
      <c r="DN102" s="190" t="str">
        <f t="shared" si="429"/>
        <v/>
      </c>
      <c r="DO102" s="190" t="str">
        <f t="shared" si="429"/>
        <v/>
      </c>
      <c r="DP102" s="190" t="str">
        <f t="shared" si="429"/>
        <v/>
      </c>
      <c r="DQ102" s="190" t="str">
        <f t="shared" si="429"/>
        <v/>
      </c>
      <c r="DR102" s="190" t="str">
        <f t="shared" si="429"/>
        <v/>
      </c>
      <c r="DS102" s="190" t="str">
        <f t="shared" si="429"/>
        <v/>
      </c>
      <c r="DT102" s="190" t="str">
        <f t="shared" si="429"/>
        <v/>
      </c>
      <c r="DU102" s="190" t="str">
        <f t="shared" si="429"/>
        <v/>
      </c>
      <c r="DV102" s="190" t="str">
        <f t="shared" si="429"/>
        <v/>
      </c>
      <c r="DW102" s="190" t="str">
        <f t="shared" si="429"/>
        <v/>
      </c>
      <c r="DX102" s="190" t="str">
        <f t="shared" si="429"/>
        <v/>
      </c>
      <c r="DY102" s="190" t="str">
        <f t="shared" si="429"/>
        <v/>
      </c>
      <c r="DZ102" s="190" t="str">
        <f t="shared" si="429"/>
        <v/>
      </c>
      <c r="EA102" s="190" t="str">
        <f t="shared" si="429"/>
        <v/>
      </c>
      <c r="EB102" s="190" t="str">
        <f t="shared" si="429"/>
        <v/>
      </c>
      <c r="EC102" s="190" t="str">
        <f t="shared" si="429"/>
        <v/>
      </c>
      <c r="ED102" s="190" t="str">
        <f t="shared" si="429"/>
        <v/>
      </c>
      <c r="EE102" s="190" t="str">
        <f t="shared" si="429"/>
        <v/>
      </c>
      <c r="EF102" s="190" t="str">
        <f t="shared" si="429"/>
        <v/>
      </c>
      <c r="EG102" s="190" t="str">
        <f t="shared" si="429"/>
        <v/>
      </c>
      <c r="EH102" s="190" t="str">
        <f t="shared" si="429"/>
        <v/>
      </c>
      <c r="EI102" s="206" t="str">
        <f t="shared" si="262"/>
        <v/>
      </c>
      <c r="EJ102" s="207" t="e">
        <f t="shared" si="263"/>
        <v>#N/A</v>
      </c>
      <c r="EK102" s="207" t="e">
        <f t="shared" si="264"/>
        <v>#N/A</v>
      </c>
      <c r="EL102" s="207" t="e">
        <f t="shared" si="265"/>
        <v>#N/A</v>
      </c>
      <c r="EM102" s="207" t="e">
        <f t="shared" si="266"/>
        <v>#N/A</v>
      </c>
      <c r="EN102" s="207" t="e">
        <f t="shared" si="267"/>
        <v>#N/A</v>
      </c>
      <c r="EO102" s="207" t="e">
        <f t="shared" si="268"/>
        <v>#N/A</v>
      </c>
      <c r="EP102" s="207" t="e">
        <f t="shared" si="269"/>
        <v>#N/A</v>
      </c>
      <c r="EQ102" s="207" t="e">
        <f t="shared" si="270"/>
        <v>#N/A</v>
      </c>
      <c r="ER102" s="207" t="e">
        <f t="shared" si="271"/>
        <v>#N/A</v>
      </c>
      <c r="ES102" s="207" t="e">
        <f t="shared" si="272"/>
        <v>#N/A</v>
      </c>
      <c r="ET102" s="207" t="e">
        <f t="shared" si="273"/>
        <v>#N/A</v>
      </c>
      <c r="EU102" s="207" t="e">
        <f t="shared" si="274"/>
        <v>#N/A</v>
      </c>
      <c r="EV102" s="207" t="e">
        <f t="shared" si="275"/>
        <v>#N/A</v>
      </c>
      <c r="EW102" s="207" t="e">
        <f t="shared" si="276"/>
        <v>#N/A</v>
      </c>
      <c r="EX102" s="207" t="e">
        <f t="shared" si="277"/>
        <v>#N/A</v>
      </c>
      <c r="EY102" s="207" t="e">
        <f t="shared" si="278"/>
        <v>#N/A</v>
      </c>
      <c r="EZ102" s="207" t="e">
        <f t="shared" si="279"/>
        <v>#N/A</v>
      </c>
      <c r="FA102" s="207" t="e">
        <f t="shared" si="280"/>
        <v>#N/A</v>
      </c>
      <c r="FB102" s="207" t="e">
        <f t="shared" si="281"/>
        <v>#N/A</v>
      </c>
      <c r="FC102" s="207" t="e">
        <f t="shared" si="282"/>
        <v>#N/A</v>
      </c>
      <c r="FD102" s="207" t="e">
        <f t="shared" si="283"/>
        <v>#N/A</v>
      </c>
      <c r="FE102" s="207" t="e">
        <f t="shared" si="284"/>
        <v>#N/A</v>
      </c>
      <c r="FF102" s="207" t="e">
        <f t="shared" si="285"/>
        <v>#N/A</v>
      </c>
      <c r="FG102" s="207" t="e">
        <f t="shared" si="286"/>
        <v>#N/A</v>
      </c>
      <c r="FH102" s="207" t="e">
        <f t="shared" si="287"/>
        <v>#N/A</v>
      </c>
      <c r="FI102" s="207" t="e">
        <f t="shared" si="288"/>
        <v>#N/A</v>
      </c>
      <c r="FJ102" s="207" t="e">
        <f t="shared" si="289"/>
        <v>#N/A</v>
      </c>
      <c r="FK102" s="207" t="e">
        <f t="shared" si="290"/>
        <v>#N/A</v>
      </c>
      <c r="FL102" s="207" t="e">
        <f t="shared" si="291"/>
        <v>#N/A</v>
      </c>
      <c r="FM102" s="207" t="e">
        <f t="shared" si="292"/>
        <v>#N/A</v>
      </c>
      <c r="FN102" s="207" t="e">
        <f t="shared" si="293"/>
        <v>#N/A</v>
      </c>
      <c r="FO102" s="207" t="e">
        <f t="shared" si="294"/>
        <v>#N/A</v>
      </c>
      <c r="FP102" s="207" t="e">
        <f t="shared" si="295"/>
        <v>#N/A</v>
      </c>
      <c r="FQ102" s="207" t="e">
        <f t="shared" si="296"/>
        <v>#N/A</v>
      </c>
      <c r="FR102" s="207" t="e">
        <f t="shared" si="297"/>
        <v>#N/A</v>
      </c>
      <c r="FS102" s="207" t="e">
        <f t="shared" si="298"/>
        <v>#N/A</v>
      </c>
      <c r="FT102" s="207" t="e">
        <f t="shared" si="299"/>
        <v>#N/A</v>
      </c>
      <c r="FU102" s="207" t="e">
        <f t="shared" si="300"/>
        <v>#N/A</v>
      </c>
      <c r="FV102" s="207" t="e">
        <f t="shared" si="301"/>
        <v>#N/A</v>
      </c>
      <c r="FW102" s="207" t="e">
        <f t="shared" si="302"/>
        <v>#N/A</v>
      </c>
      <c r="FX102" s="207" t="e">
        <f t="shared" si="303"/>
        <v>#N/A</v>
      </c>
      <c r="FY102" s="207" t="e">
        <f t="shared" si="304"/>
        <v>#N/A</v>
      </c>
      <c r="FZ102" s="207" t="e">
        <f t="shared" si="305"/>
        <v>#N/A</v>
      </c>
      <c r="GA102" s="207" t="e">
        <f t="shared" si="306"/>
        <v>#N/A</v>
      </c>
      <c r="GB102" s="207" t="e">
        <f t="shared" si="307"/>
        <v>#N/A</v>
      </c>
      <c r="GC102" s="207" t="e">
        <f t="shared" si="308"/>
        <v>#N/A</v>
      </c>
      <c r="GD102" s="207" t="e">
        <f t="shared" si="309"/>
        <v>#N/A</v>
      </c>
      <c r="GE102" s="207" t="e">
        <f t="shared" si="310"/>
        <v>#N/A</v>
      </c>
      <c r="GF102" s="207" t="e">
        <f t="shared" si="311"/>
        <v>#N/A</v>
      </c>
      <c r="GG102" s="207" t="e">
        <f t="shared" si="312"/>
        <v>#N/A</v>
      </c>
      <c r="GH102" s="207" t="e">
        <f t="shared" si="313"/>
        <v>#N/A</v>
      </c>
      <c r="GI102" s="207" t="e">
        <f t="shared" si="314"/>
        <v>#N/A</v>
      </c>
      <c r="GJ102" s="207" t="e">
        <f t="shared" si="315"/>
        <v>#N/A</v>
      </c>
      <c r="GK102" s="207" t="e">
        <f t="shared" si="316"/>
        <v>#N/A</v>
      </c>
      <c r="GL102" s="207" t="e">
        <f t="shared" si="317"/>
        <v>#N/A</v>
      </c>
      <c r="GM102" s="207" t="e">
        <f t="shared" si="318"/>
        <v>#N/A</v>
      </c>
      <c r="GN102" s="207" t="e">
        <f t="shared" si="319"/>
        <v>#N/A</v>
      </c>
      <c r="GO102" s="207" t="e">
        <f t="shared" si="320"/>
        <v>#N/A</v>
      </c>
      <c r="GP102" s="207" t="e">
        <f t="shared" si="321"/>
        <v>#N/A</v>
      </c>
      <c r="GQ102" s="207" t="e">
        <f t="shared" si="322"/>
        <v>#N/A</v>
      </c>
      <c r="GR102" s="207" t="e">
        <f t="shared" si="323"/>
        <v>#N/A</v>
      </c>
      <c r="GS102" s="207" t="e">
        <f t="shared" si="324"/>
        <v>#N/A</v>
      </c>
      <c r="GT102" s="207" t="e">
        <f t="shared" si="325"/>
        <v>#N/A</v>
      </c>
      <c r="GU102" s="207" t="e">
        <f t="shared" si="326"/>
        <v>#N/A</v>
      </c>
      <c r="GV102" s="207" t="e">
        <f t="shared" si="327"/>
        <v>#N/A</v>
      </c>
      <c r="GW102" s="207" t="e">
        <f t="shared" si="328"/>
        <v>#N/A</v>
      </c>
      <c r="GX102" s="207" t="e">
        <f t="shared" si="329"/>
        <v>#N/A</v>
      </c>
      <c r="GY102" s="207" t="e">
        <f t="shared" si="330"/>
        <v>#N/A</v>
      </c>
      <c r="GZ102" s="207" t="e">
        <f t="shared" si="331"/>
        <v>#N/A</v>
      </c>
      <c r="HA102" s="207" t="e">
        <f t="shared" si="332"/>
        <v>#N/A</v>
      </c>
      <c r="HB102" s="207" t="e">
        <f t="shared" si="333"/>
        <v>#N/A</v>
      </c>
      <c r="HC102" s="207" t="e">
        <f t="shared" si="334"/>
        <v>#N/A</v>
      </c>
      <c r="HD102" s="207" t="e">
        <f t="shared" si="335"/>
        <v>#N/A</v>
      </c>
      <c r="HE102" s="207" t="e">
        <f t="shared" si="336"/>
        <v>#N/A</v>
      </c>
      <c r="HF102" s="207" t="e">
        <f t="shared" si="337"/>
        <v>#N/A</v>
      </c>
      <c r="HG102" s="207" t="e">
        <f t="shared" si="338"/>
        <v>#N/A</v>
      </c>
      <c r="HH102" s="207" t="e">
        <f t="shared" si="339"/>
        <v>#N/A</v>
      </c>
      <c r="HI102" s="207" t="e">
        <f t="shared" si="340"/>
        <v>#N/A</v>
      </c>
      <c r="HJ102" s="207" t="e">
        <f t="shared" si="341"/>
        <v>#N/A</v>
      </c>
      <c r="HK102" s="207" t="e">
        <f t="shared" si="342"/>
        <v>#N/A</v>
      </c>
      <c r="HL102" s="207" t="e">
        <f t="shared" si="343"/>
        <v>#N/A</v>
      </c>
      <c r="HM102" s="207" t="e">
        <f t="shared" si="344"/>
        <v>#N/A</v>
      </c>
      <c r="HN102" s="207" t="e">
        <f t="shared" si="345"/>
        <v>#N/A</v>
      </c>
      <c r="HO102" s="207" t="e">
        <f t="shared" si="346"/>
        <v>#N/A</v>
      </c>
      <c r="HP102" s="207" t="e">
        <f t="shared" si="347"/>
        <v>#N/A</v>
      </c>
      <c r="HQ102" s="207" t="e">
        <f t="shared" si="348"/>
        <v>#N/A</v>
      </c>
      <c r="HR102" s="207" t="e">
        <f t="shared" si="349"/>
        <v>#N/A</v>
      </c>
      <c r="HS102" s="207" t="e">
        <f t="shared" si="350"/>
        <v>#N/A</v>
      </c>
      <c r="HT102" s="207" t="e">
        <f t="shared" si="351"/>
        <v>#N/A</v>
      </c>
      <c r="HU102" s="207" t="e">
        <f t="shared" si="352"/>
        <v>#N/A</v>
      </c>
      <c r="HV102" s="207" t="e">
        <f t="shared" si="353"/>
        <v>#N/A</v>
      </c>
      <c r="HW102" s="207" t="e">
        <f t="shared" si="354"/>
        <v>#N/A</v>
      </c>
      <c r="HX102" s="207" t="e">
        <f t="shared" si="355"/>
        <v>#N/A</v>
      </c>
      <c r="HY102" s="207" t="e">
        <f t="shared" si="356"/>
        <v>#N/A</v>
      </c>
      <c r="HZ102" s="207" t="e">
        <f t="shared" si="357"/>
        <v>#N/A</v>
      </c>
      <c r="IA102" s="207" t="e">
        <f t="shared" si="358"/>
        <v>#N/A</v>
      </c>
      <c r="IB102" s="207" t="e">
        <f t="shared" si="359"/>
        <v>#N/A</v>
      </c>
      <c r="IC102" s="207" t="e">
        <f t="shared" si="360"/>
        <v>#N/A</v>
      </c>
      <c r="ID102" s="207" t="e">
        <f t="shared" si="361"/>
        <v>#N/A</v>
      </c>
      <c r="IE102" s="207" t="e">
        <f t="shared" si="362"/>
        <v>#N/A</v>
      </c>
      <c r="IF102" s="207" t="e">
        <f t="shared" si="363"/>
        <v>#N/A</v>
      </c>
    </row>
    <row r="103" spans="1:240" hidden="1" x14ac:dyDescent="0.25">
      <c r="A103" s="22">
        <v>100</v>
      </c>
      <c r="B103" s="144"/>
      <c r="C103" s="135"/>
      <c r="D103" s="110" t="str">
        <f t="shared" si="253"/>
        <v/>
      </c>
      <c r="E103" s="124"/>
      <c r="F103" s="110" t="str">
        <f t="shared" si="254"/>
        <v/>
      </c>
      <c r="G103" s="135"/>
      <c r="H103" s="145"/>
      <c r="I103" s="119" t="str">
        <f t="shared" si="255"/>
        <v/>
      </c>
      <c r="J103" s="23" t="str">
        <f t="shared" si="256"/>
        <v/>
      </c>
      <c r="K103" s="24" t="str">
        <f t="shared" si="257"/>
        <v/>
      </c>
      <c r="L103" s="25" t="str">
        <f>IF(J103="","",IF(OR($J103&lt;Skew!$B$1,$J103=Skew!$B$1),IF($J103&gt;Skew!$C$1,Skew!$A$1,IF($J103&gt;Skew!$C$2,Skew!$A$2,IF($J103&gt;Skew!$C$3,Skew!$A$3,IF($J103&gt;Skew!$C$4,Skew!$A$4,IF($J103&gt;Skew!$C$5,Skew!$A$5,IF($J103&gt;Skew!$C$6,Skew!$A$6,IF($J103&gt;Skew!$C$7,Skew!$A$7,IF($J103&gt;Skew!$C$8,Skew!$A$8,IF($J103&gt;Skew!$C$9,Skew!$A$9,IF($J103&gt;Skew!$C$10,Skew!$A$10,IF($J103&gt;Skew!$C$11,Skew!$A$11,IF($J103&gt;Skew!$C$12,Skew!$A$12,IF($J103&gt;Skew!$C$13,Skew!$A$13,IF($J103&gt;Skew!$C$14,Skew!$A$14,Skew!$A$15)
)))))))))))))))</f>
        <v/>
      </c>
      <c r="M103" s="24" t="str">
        <f>IF(J103="","",MATCH(L103,Skew!$A$1:$A$15,0))</f>
        <v/>
      </c>
      <c r="N103" s="24" t="str">
        <f t="shared" si="245"/>
        <v/>
      </c>
      <c r="O103" s="26"/>
      <c r="P103" s="24" t="str">
        <f>IF(OR(J103="",O103=""),"",MATCH(O103,Confidence!$A$1:$A$10,0))</f>
        <v/>
      </c>
      <c r="Q103" s="27" t="str">
        <f t="shared" si="246"/>
        <v/>
      </c>
      <c r="R103" s="27" t="str">
        <f t="shared" si="247"/>
        <v/>
      </c>
      <c r="S103" s="24"/>
      <c r="T103" s="111" t="str">
        <f t="shared" si="248"/>
        <v/>
      </c>
      <c r="U103" s="111" t="str">
        <f t="shared" si="249"/>
        <v/>
      </c>
      <c r="V103" s="39" t="str">
        <f t="shared" si="250"/>
        <v/>
      </c>
      <c r="W103" s="124"/>
      <c r="X103" s="218" t="str">
        <f>IF(AND(D103&gt;0,E103&gt;0,F103&gt;0,Q103&gt;0,R103&gt;0,W103&gt;0,NOT(O103="")),ABS(VLOOKUP($W$1,VLookups!$A$28:$B$29,2,FALSE)-_xlfn.BETA.DIST(W103,IF(K103="L",R103,Q103),IF(K103="L",Q103,R103),TRUE,D103,F103)),"")</f>
        <v/>
      </c>
      <c r="Y103" s="121" t="str">
        <f>IF(OR($Q103="",$R103=""),"",_xlfn.BETA.INV(ABS(VLOOKUP($W$1,VLookups!$A$28:$B$29,2,FALSE)-Y$3),IF($K103="L",$R103,$Q103),IF($K103="L",$Q103,$R103),$D103,$F103))</f>
        <v/>
      </c>
      <c r="Z103" s="122" t="str">
        <f>IF(OR($Q103="",$R103=""),"",_xlfn.BETA.INV(ABS(VLOOKUP($W$1,VLookups!$A$28:$B$29,2,FALSE)-Z$3),IF($K103="L",$R103,$Q103),IF($K103="L",$Q103,$R103),$D103,$F103))</f>
        <v/>
      </c>
      <c r="AA103" s="121" t="str">
        <f>IF(OR($Q103="",$R103=""),"",_xlfn.BETA.INV(ABS(VLOOKUP($W$1,VLookups!$A$28:$B$29,2,FALSE)-AA$3),IF($K103="L",$R103,$Q103),IF($K103="L",$Q103,$R103),$D103,$F103))</f>
        <v/>
      </c>
      <c r="AB103" s="122" t="str">
        <f>IF(OR($Q103="",$R103=""),"",_xlfn.BETA.INV(ABS(VLOOKUP($W$1,VLookups!$A$28:$B$29,2,FALSE)-AB$3),IF($K103="L",$R103,$Q103),IF($K103="L",$Q103,$R103),$D103,$F103))</f>
        <v/>
      </c>
      <c r="AC103" s="121" t="str">
        <f>IF(OR($Q103="",$R103=""),"",_xlfn.BETA.INV(ABS(VLOOKUP($W$1,VLookups!$A$28:$B$29,2,FALSE)-AC$3),IF($K103="L",$R103,$Q103),IF($K103="L",$Q103,$R103),$D103,$F103))</f>
        <v/>
      </c>
      <c r="AD103" s="122" t="str">
        <f>IF(OR($Q103="",$R103=""),"",_xlfn.BETA.INV(ABS(VLOOKUP($W$1,VLookups!$A$28:$B$29,2,FALSE)-AD$3),IF($K103="L",$R103,$Q103),IF($K103="L",$Q103,$R103),$D103,$F103))</f>
        <v/>
      </c>
      <c r="AE103" s="121" t="str">
        <f>IF(OR($Q103="",$R103=""),"",_xlfn.BETA.INV(ABS(VLOOKUP($W$1,VLookups!$A$28:$B$29,2,FALSE)-AE$3),IF($K103="L",$R103,$Q103),IF($K103="L",$Q103,$R103),$D103,$F103))</f>
        <v/>
      </c>
      <c r="AF103" s="122" t="str">
        <f>IF(OR($Q103="",$R103=""),"",_xlfn.BETA.INV(ABS(VLOOKUP($W$1,VLookups!$A$28:$B$29,2,FALSE)-AF$3),IF($K103="L",$R103,$Q103),IF($K103="L",$Q103,$R103),$D103,$F103))</f>
        <v/>
      </c>
      <c r="AG103" s="121" t="str">
        <f>IF(OR($Q103="",$R103=""),"",_xlfn.BETA.INV(ABS(VLOOKUP($W$1,VLookups!$A$28:$B$29,2,FALSE)-AG$3),IF($K103="L",$R103,$Q103),IF($K103="L",$Q103,$R103),$D103,$F103))</f>
        <v/>
      </c>
      <c r="AH103" s="122" t="str">
        <f>IF(OR($Q103="",$R103=""),"",_xlfn.BETA.INV(ABS(VLOOKUP($W$1,VLookups!$A$28:$B$29,2,FALSE)-AH$3),IF($K103="L",$R103,$Q103),IF($K103="L",$Q103,$R103),$D103,$F103))</f>
        <v/>
      </c>
      <c r="AI103" s="121" t="str">
        <f>IF(OR($Q103="",$R103=""),"",_xlfn.BETA.INV(ABS(VLOOKUP($W$1,VLookups!$A$28:$B$29,2,FALSE)-AI$3),IF($K103="L",$R103,$Q103),IF($K103="L",$Q103,$R103),$D103,$F103))</f>
        <v/>
      </c>
      <c r="AJ103" s="122" t="str">
        <f>IF(OR($Q103="",$R103=""),"",_xlfn.BETA.INV(ABS(VLOOKUP($W$1,VLookups!$A$28:$B$29,2,FALSE)-AJ$3),IF($K103="L",$R103,$Q103),IF($K103="L",$Q103,$R103),$D103,$F103))</f>
        <v/>
      </c>
      <c r="AK103" s="17"/>
      <c r="AL103" s="208" t="str">
        <f t="shared" si="258"/>
        <v/>
      </c>
      <c r="AM103" s="206" t="str">
        <f t="shared" si="259"/>
        <v/>
      </c>
      <c r="AN103" s="190" t="str">
        <f t="shared" ref="AN103:CY103" si="430">IF(ISNONTEXT($AL103),AM103+$AL103,"")</f>
        <v/>
      </c>
      <c r="AO103" s="190" t="str">
        <f t="shared" si="430"/>
        <v/>
      </c>
      <c r="AP103" s="190" t="str">
        <f t="shared" si="430"/>
        <v/>
      </c>
      <c r="AQ103" s="190" t="str">
        <f t="shared" si="430"/>
        <v/>
      </c>
      <c r="AR103" s="190" t="str">
        <f t="shared" si="430"/>
        <v/>
      </c>
      <c r="AS103" s="190" t="str">
        <f t="shared" si="430"/>
        <v/>
      </c>
      <c r="AT103" s="190" t="str">
        <f t="shared" si="430"/>
        <v/>
      </c>
      <c r="AU103" s="190" t="str">
        <f t="shared" si="430"/>
        <v/>
      </c>
      <c r="AV103" s="190" t="str">
        <f t="shared" si="430"/>
        <v/>
      </c>
      <c r="AW103" s="190" t="str">
        <f t="shared" si="430"/>
        <v/>
      </c>
      <c r="AX103" s="190" t="str">
        <f t="shared" si="430"/>
        <v/>
      </c>
      <c r="AY103" s="190" t="str">
        <f t="shared" si="430"/>
        <v/>
      </c>
      <c r="AZ103" s="190" t="str">
        <f t="shared" si="430"/>
        <v/>
      </c>
      <c r="BA103" s="190" t="str">
        <f t="shared" si="430"/>
        <v/>
      </c>
      <c r="BB103" s="190" t="str">
        <f t="shared" si="430"/>
        <v/>
      </c>
      <c r="BC103" s="190" t="str">
        <f t="shared" si="430"/>
        <v/>
      </c>
      <c r="BD103" s="190" t="str">
        <f t="shared" si="430"/>
        <v/>
      </c>
      <c r="BE103" s="190" t="str">
        <f t="shared" si="430"/>
        <v/>
      </c>
      <c r="BF103" s="190" t="str">
        <f t="shared" si="430"/>
        <v/>
      </c>
      <c r="BG103" s="190" t="str">
        <f t="shared" si="430"/>
        <v/>
      </c>
      <c r="BH103" s="190" t="str">
        <f t="shared" si="430"/>
        <v/>
      </c>
      <c r="BI103" s="190" t="str">
        <f t="shared" si="430"/>
        <v/>
      </c>
      <c r="BJ103" s="190" t="str">
        <f t="shared" si="430"/>
        <v/>
      </c>
      <c r="BK103" s="190" t="str">
        <f t="shared" si="430"/>
        <v/>
      </c>
      <c r="BL103" s="190" t="str">
        <f t="shared" si="430"/>
        <v/>
      </c>
      <c r="BM103" s="190" t="str">
        <f t="shared" si="430"/>
        <v/>
      </c>
      <c r="BN103" s="190" t="str">
        <f t="shared" si="430"/>
        <v/>
      </c>
      <c r="BO103" s="190" t="str">
        <f t="shared" si="430"/>
        <v/>
      </c>
      <c r="BP103" s="190" t="str">
        <f t="shared" si="430"/>
        <v/>
      </c>
      <c r="BQ103" s="190" t="str">
        <f t="shared" si="430"/>
        <v/>
      </c>
      <c r="BR103" s="190" t="str">
        <f t="shared" si="430"/>
        <v/>
      </c>
      <c r="BS103" s="190" t="str">
        <f t="shared" si="430"/>
        <v/>
      </c>
      <c r="BT103" s="190" t="str">
        <f t="shared" si="430"/>
        <v/>
      </c>
      <c r="BU103" s="190" t="str">
        <f t="shared" si="430"/>
        <v/>
      </c>
      <c r="BV103" s="190" t="str">
        <f t="shared" si="430"/>
        <v/>
      </c>
      <c r="BW103" s="190" t="str">
        <f t="shared" si="430"/>
        <v/>
      </c>
      <c r="BX103" s="190" t="str">
        <f t="shared" si="430"/>
        <v/>
      </c>
      <c r="BY103" s="190" t="str">
        <f t="shared" si="430"/>
        <v/>
      </c>
      <c r="BZ103" s="190" t="str">
        <f t="shared" si="430"/>
        <v/>
      </c>
      <c r="CA103" s="190" t="str">
        <f t="shared" si="430"/>
        <v/>
      </c>
      <c r="CB103" s="190" t="str">
        <f t="shared" si="430"/>
        <v/>
      </c>
      <c r="CC103" s="190" t="str">
        <f t="shared" si="430"/>
        <v/>
      </c>
      <c r="CD103" s="190" t="str">
        <f t="shared" si="430"/>
        <v/>
      </c>
      <c r="CE103" s="190" t="str">
        <f t="shared" si="430"/>
        <v/>
      </c>
      <c r="CF103" s="190" t="str">
        <f t="shared" si="430"/>
        <v/>
      </c>
      <c r="CG103" s="190" t="str">
        <f t="shared" si="430"/>
        <v/>
      </c>
      <c r="CH103" s="190" t="str">
        <f t="shared" si="430"/>
        <v/>
      </c>
      <c r="CI103" s="190" t="str">
        <f t="shared" si="430"/>
        <v/>
      </c>
      <c r="CJ103" s="190" t="str">
        <f t="shared" si="430"/>
        <v/>
      </c>
      <c r="CK103" s="190" t="str">
        <f t="shared" si="430"/>
        <v/>
      </c>
      <c r="CL103" s="190" t="str">
        <f t="shared" si="430"/>
        <v/>
      </c>
      <c r="CM103" s="190" t="str">
        <f t="shared" si="430"/>
        <v/>
      </c>
      <c r="CN103" s="190" t="str">
        <f t="shared" si="430"/>
        <v/>
      </c>
      <c r="CO103" s="190" t="str">
        <f t="shared" si="430"/>
        <v/>
      </c>
      <c r="CP103" s="190" t="str">
        <f t="shared" si="430"/>
        <v/>
      </c>
      <c r="CQ103" s="190" t="str">
        <f t="shared" si="430"/>
        <v/>
      </c>
      <c r="CR103" s="190" t="str">
        <f t="shared" si="430"/>
        <v/>
      </c>
      <c r="CS103" s="190" t="str">
        <f t="shared" si="430"/>
        <v/>
      </c>
      <c r="CT103" s="190" t="str">
        <f t="shared" si="430"/>
        <v/>
      </c>
      <c r="CU103" s="190" t="str">
        <f t="shared" si="430"/>
        <v/>
      </c>
      <c r="CV103" s="190" t="str">
        <f t="shared" si="430"/>
        <v/>
      </c>
      <c r="CW103" s="190" t="str">
        <f t="shared" si="430"/>
        <v/>
      </c>
      <c r="CX103" s="190" t="str">
        <f t="shared" si="430"/>
        <v/>
      </c>
      <c r="CY103" s="190" t="str">
        <f t="shared" si="430"/>
        <v/>
      </c>
      <c r="CZ103" s="190" t="str">
        <f t="shared" ref="CZ103:EH103" si="431">IF(ISNONTEXT($AL103),CY103+$AL103,"")</f>
        <v/>
      </c>
      <c r="DA103" s="190" t="str">
        <f t="shared" si="431"/>
        <v/>
      </c>
      <c r="DB103" s="190" t="str">
        <f t="shared" si="431"/>
        <v/>
      </c>
      <c r="DC103" s="190" t="str">
        <f t="shared" si="431"/>
        <v/>
      </c>
      <c r="DD103" s="190" t="str">
        <f t="shared" si="431"/>
        <v/>
      </c>
      <c r="DE103" s="190" t="str">
        <f t="shared" si="431"/>
        <v/>
      </c>
      <c r="DF103" s="190" t="str">
        <f t="shared" si="431"/>
        <v/>
      </c>
      <c r="DG103" s="190" t="str">
        <f t="shared" si="431"/>
        <v/>
      </c>
      <c r="DH103" s="190" t="str">
        <f t="shared" si="431"/>
        <v/>
      </c>
      <c r="DI103" s="190" t="str">
        <f t="shared" si="431"/>
        <v/>
      </c>
      <c r="DJ103" s="190" t="str">
        <f t="shared" si="431"/>
        <v/>
      </c>
      <c r="DK103" s="190" t="str">
        <f t="shared" si="431"/>
        <v/>
      </c>
      <c r="DL103" s="190" t="str">
        <f t="shared" si="431"/>
        <v/>
      </c>
      <c r="DM103" s="190" t="str">
        <f t="shared" si="431"/>
        <v/>
      </c>
      <c r="DN103" s="190" t="str">
        <f t="shared" si="431"/>
        <v/>
      </c>
      <c r="DO103" s="190" t="str">
        <f t="shared" si="431"/>
        <v/>
      </c>
      <c r="DP103" s="190" t="str">
        <f t="shared" si="431"/>
        <v/>
      </c>
      <c r="DQ103" s="190" t="str">
        <f t="shared" si="431"/>
        <v/>
      </c>
      <c r="DR103" s="190" t="str">
        <f t="shared" si="431"/>
        <v/>
      </c>
      <c r="DS103" s="190" t="str">
        <f t="shared" si="431"/>
        <v/>
      </c>
      <c r="DT103" s="190" t="str">
        <f t="shared" si="431"/>
        <v/>
      </c>
      <c r="DU103" s="190" t="str">
        <f t="shared" si="431"/>
        <v/>
      </c>
      <c r="DV103" s="190" t="str">
        <f t="shared" si="431"/>
        <v/>
      </c>
      <c r="DW103" s="190" t="str">
        <f t="shared" si="431"/>
        <v/>
      </c>
      <c r="DX103" s="190" t="str">
        <f t="shared" si="431"/>
        <v/>
      </c>
      <c r="DY103" s="190" t="str">
        <f t="shared" si="431"/>
        <v/>
      </c>
      <c r="DZ103" s="190" t="str">
        <f t="shared" si="431"/>
        <v/>
      </c>
      <c r="EA103" s="190" t="str">
        <f t="shared" si="431"/>
        <v/>
      </c>
      <c r="EB103" s="190" t="str">
        <f t="shared" si="431"/>
        <v/>
      </c>
      <c r="EC103" s="190" t="str">
        <f t="shared" si="431"/>
        <v/>
      </c>
      <c r="ED103" s="190" t="str">
        <f t="shared" si="431"/>
        <v/>
      </c>
      <c r="EE103" s="190" t="str">
        <f t="shared" si="431"/>
        <v/>
      </c>
      <c r="EF103" s="190" t="str">
        <f t="shared" si="431"/>
        <v/>
      </c>
      <c r="EG103" s="190" t="str">
        <f t="shared" si="431"/>
        <v/>
      </c>
      <c r="EH103" s="190" t="str">
        <f t="shared" si="431"/>
        <v/>
      </c>
      <c r="EI103" s="206" t="str">
        <f t="shared" si="262"/>
        <v/>
      </c>
      <c r="EJ103" s="207" t="e">
        <f t="shared" si="263"/>
        <v>#N/A</v>
      </c>
      <c r="EK103" s="207" t="e">
        <f t="shared" si="264"/>
        <v>#N/A</v>
      </c>
      <c r="EL103" s="207" t="e">
        <f t="shared" si="265"/>
        <v>#N/A</v>
      </c>
      <c r="EM103" s="207" t="e">
        <f t="shared" si="266"/>
        <v>#N/A</v>
      </c>
      <c r="EN103" s="207" t="e">
        <f t="shared" si="267"/>
        <v>#N/A</v>
      </c>
      <c r="EO103" s="207" t="e">
        <f t="shared" si="268"/>
        <v>#N/A</v>
      </c>
      <c r="EP103" s="207" t="e">
        <f t="shared" si="269"/>
        <v>#N/A</v>
      </c>
      <c r="EQ103" s="207" t="e">
        <f t="shared" si="270"/>
        <v>#N/A</v>
      </c>
      <c r="ER103" s="207" t="e">
        <f t="shared" si="271"/>
        <v>#N/A</v>
      </c>
      <c r="ES103" s="207" t="e">
        <f t="shared" si="272"/>
        <v>#N/A</v>
      </c>
      <c r="ET103" s="207" t="e">
        <f t="shared" si="273"/>
        <v>#N/A</v>
      </c>
      <c r="EU103" s="207" t="e">
        <f t="shared" si="274"/>
        <v>#N/A</v>
      </c>
      <c r="EV103" s="207" t="e">
        <f t="shared" si="275"/>
        <v>#N/A</v>
      </c>
      <c r="EW103" s="207" t="e">
        <f t="shared" si="276"/>
        <v>#N/A</v>
      </c>
      <c r="EX103" s="207" t="e">
        <f t="shared" si="277"/>
        <v>#N/A</v>
      </c>
      <c r="EY103" s="207" t="e">
        <f t="shared" si="278"/>
        <v>#N/A</v>
      </c>
      <c r="EZ103" s="207" t="e">
        <f t="shared" si="279"/>
        <v>#N/A</v>
      </c>
      <c r="FA103" s="207" t="e">
        <f t="shared" si="280"/>
        <v>#N/A</v>
      </c>
      <c r="FB103" s="207" t="e">
        <f t="shared" si="281"/>
        <v>#N/A</v>
      </c>
      <c r="FC103" s="207" t="e">
        <f t="shared" si="282"/>
        <v>#N/A</v>
      </c>
      <c r="FD103" s="207" t="e">
        <f t="shared" si="283"/>
        <v>#N/A</v>
      </c>
      <c r="FE103" s="207" t="e">
        <f t="shared" si="284"/>
        <v>#N/A</v>
      </c>
      <c r="FF103" s="207" t="e">
        <f t="shared" si="285"/>
        <v>#N/A</v>
      </c>
      <c r="FG103" s="207" t="e">
        <f t="shared" si="286"/>
        <v>#N/A</v>
      </c>
      <c r="FH103" s="207" t="e">
        <f t="shared" si="287"/>
        <v>#N/A</v>
      </c>
      <c r="FI103" s="207" t="e">
        <f t="shared" si="288"/>
        <v>#N/A</v>
      </c>
      <c r="FJ103" s="207" t="e">
        <f t="shared" si="289"/>
        <v>#N/A</v>
      </c>
      <c r="FK103" s="207" t="e">
        <f t="shared" si="290"/>
        <v>#N/A</v>
      </c>
      <c r="FL103" s="207" t="e">
        <f t="shared" si="291"/>
        <v>#N/A</v>
      </c>
      <c r="FM103" s="207" t="e">
        <f t="shared" si="292"/>
        <v>#N/A</v>
      </c>
      <c r="FN103" s="207" t="e">
        <f t="shared" si="293"/>
        <v>#N/A</v>
      </c>
      <c r="FO103" s="207" t="e">
        <f t="shared" si="294"/>
        <v>#N/A</v>
      </c>
      <c r="FP103" s="207" t="e">
        <f t="shared" si="295"/>
        <v>#N/A</v>
      </c>
      <c r="FQ103" s="207" t="e">
        <f t="shared" si="296"/>
        <v>#N/A</v>
      </c>
      <c r="FR103" s="207" t="e">
        <f t="shared" si="297"/>
        <v>#N/A</v>
      </c>
      <c r="FS103" s="207" t="e">
        <f t="shared" si="298"/>
        <v>#N/A</v>
      </c>
      <c r="FT103" s="207" t="e">
        <f t="shared" si="299"/>
        <v>#N/A</v>
      </c>
      <c r="FU103" s="207" t="e">
        <f t="shared" si="300"/>
        <v>#N/A</v>
      </c>
      <c r="FV103" s="207" t="e">
        <f t="shared" si="301"/>
        <v>#N/A</v>
      </c>
      <c r="FW103" s="207" t="e">
        <f t="shared" si="302"/>
        <v>#N/A</v>
      </c>
      <c r="FX103" s="207" t="e">
        <f t="shared" si="303"/>
        <v>#N/A</v>
      </c>
      <c r="FY103" s="207" t="e">
        <f t="shared" si="304"/>
        <v>#N/A</v>
      </c>
      <c r="FZ103" s="207" t="e">
        <f t="shared" si="305"/>
        <v>#N/A</v>
      </c>
      <c r="GA103" s="207" t="e">
        <f t="shared" si="306"/>
        <v>#N/A</v>
      </c>
      <c r="GB103" s="207" t="e">
        <f t="shared" si="307"/>
        <v>#N/A</v>
      </c>
      <c r="GC103" s="207" t="e">
        <f t="shared" si="308"/>
        <v>#N/A</v>
      </c>
      <c r="GD103" s="207" t="e">
        <f t="shared" si="309"/>
        <v>#N/A</v>
      </c>
      <c r="GE103" s="207" t="e">
        <f t="shared" si="310"/>
        <v>#N/A</v>
      </c>
      <c r="GF103" s="207" t="e">
        <f t="shared" si="311"/>
        <v>#N/A</v>
      </c>
      <c r="GG103" s="207" t="e">
        <f t="shared" si="312"/>
        <v>#N/A</v>
      </c>
      <c r="GH103" s="207" t="e">
        <f t="shared" si="313"/>
        <v>#N/A</v>
      </c>
      <c r="GI103" s="207" t="e">
        <f t="shared" si="314"/>
        <v>#N/A</v>
      </c>
      <c r="GJ103" s="207" t="e">
        <f t="shared" si="315"/>
        <v>#N/A</v>
      </c>
      <c r="GK103" s="207" t="e">
        <f t="shared" si="316"/>
        <v>#N/A</v>
      </c>
      <c r="GL103" s="207" t="e">
        <f t="shared" si="317"/>
        <v>#N/A</v>
      </c>
      <c r="GM103" s="207" t="e">
        <f t="shared" si="318"/>
        <v>#N/A</v>
      </c>
      <c r="GN103" s="207" t="e">
        <f t="shared" si="319"/>
        <v>#N/A</v>
      </c>
      <c r="GO103" s="207" t="e">
        <f t="shared" si="320"/>
        <v>#N/A</v>
      </c>
      <c r="GP103" s="207" t="e">
        <f t="shared" si="321"/>
        <v>#N/A</v>
      </c>
      <c r="GQ103" s="207" t="e">
        <f t="shared" si="322"/>
        <v>#N/A</v>
      </c>
      <c r="GR103" s="207" t="e">
        <f t="shared" si="323"/>
        <v>#N/A</v>
      </c>
      <c r="GS103" s="207" t="e">
        <f t="shared" si="324"/>
        <v>#N/A</v>
      </c>
      <c r="GT103" s="207" t="e">
        <f t="shared" si="325"/>
        <v>#N/A</v>
      </c>
      <c r="GU103" s="207" t="e">
        <f t="shared" si="326"/>
        <v>#N/A</v>
      </c>
      <c r="GV103" s="207" t="e">
        <f t="shared" si="327"/>
        <v>#N/A</v>
      </c>
      <c r="GW103" s="207" t="e">
        <f t="shared" si="328"/>
        <v>#N/A</v>
      </c>
      <c r="GX103" s="207" t="e">
        <f t="shared" si="329"/>
        <v>#N/A</v>
      </c>
      <c r="GY103" s="207" t="e">
        <f t="shared" si="330"/>
        <v>#N/A</v>
      </c>
      <c r="GZ103" s="207" t="e">
        <f t="shared" si="331"/>
        <v>#N/A</v>
      </c>
      <c r="HA103" s="207" t="e">
        <f t="shared" si="332"/>
        <v>#N/A</v>
      </c>
      <c r="HB103" s="207" t="e">
        <f t="shared" si="333"/>
        <v>#N/A</v>
      </c>
      <c r="HC103" s="207" t="e">
        <f t="shared" si="334"/>
        <v>#N/A</v>
      </c>
      <c r="HD103" s="207" t="e">
        <f t="shared" si="335"/>
        <v>#N/A</v>
      </c>
      <c r="HE103" s="207" t="e">
        <f t="shared" si="336"/>
        <v>#N/A</v>
      </c>
      <c r="HF103" s="207" t="e">
        <f t="shared" si="337"/>
        <v>#N/A</v>
      </c>
      <c r="HG103" s="207" t="e">
        <f t="shared" si="338"/>
        <v>#N/A</v>
      </c>
      <c r="HH103" s="207" t="e">
        <f t="shared" si="339"/>
        <v>#N/A</v>
      </c>
      <c r="HI103" s="207" t="e">
        <f t="shared" si="340"/>
        <v>#N/A</v>
      </c>
      <c r="HJ103" s="207" t="e">
        <f t="shared" si="341"/>
        <v>#N/A</v>
      </c>
      <c r="HK103" s="207" t="e">
        <f t="shared" si="342"/>
        <v>#N/A</v>
      </c>
      <c r="HL103" s="207" t="e">
        <f t="shared" si="343"/>
        <v>#N/A</v>
      </c>
      <c r="HM103" s="207" t="e">
        <f t="shared" si="344"/>
        <v>#N/A</v>
      </c>
      <c r="HN103" s="207" t="e">
        <f t="shared" si="345"/>
        <v>#N/A</v>
      </c>
      <c r="HO103" s="207" t="e">
        <f t="shared" si="346"/>
        <v>#N/A</v>
      </c>
      <c r="HP103" s="207" t="e">
        <f t="shared" si="347"/>
        <v>#N/A</v>
      </c>
      <c r="HQ103" s="207" t="e">
        <f t="shared" si="348"/>
        <v>#N/A</v>
      </c>
      <c r="HR103" s="207" t="e">
        <f t="shared" si="349"/>
        <v>#N/A</v>
      </c>
      <c r="HS103" s="207" t="e">
        <f t="shared" si="350"/>
        <v>#N/A</v>
      </c>
      <c r="HT103" s="207" t="e">
        <f t="shared" si="351"/>
        <v>#N/A</v>
      </c>
      <c r="HU103" s="207" t="e">
        <f t="shared" si="352"/>
        <v>#N/A</v>
      </c>
      <c r="HV103" s="207" t="e">
        <f t="shared" si="353"/>
        <v>#N/A</v>
      </c>
      <c r="HW103" s="207" t="e">
        <f t="shared" si="354"/>
        <v>#N/A</v>
      </c>
      <c r="HX103" s="207" t="e">
        <f t="shared" si="355"/>
        <v>#N/A</v>
      </c>
      <c r="HY103" s="207" t="e">
        <f t="shared" si="356"/>
        <v>#N/A</v>
      </c>
      <c r="HZ103" s="207" t="e">
        <f t="shared" si="357"/>
        <v>#N/A</v>
      </c>
      <c r="IA103" s="207" t="e">
        <f t="shared" si="358"/>
        <v>#N/A</v>
      </c>
      <c r="IB103" s="207" t="e">
        <f t="shared" si="359"/>
        <v>#N/A</v>
      </c>
      <c r="IC103" s="207" t="e">
        <f t="shared" si="360"/>
        <v>#N/A</v>
      </c>
      <c r="ID103" s="207" t="e">
        <f t="shared" si="361"/>
        <v>#N/A</v>
      </c>
      <c r="IE103" s="207" t="e">
        <f t="shared" si="362"/>
        <v>#N/A</v>
      </c>
      <c r="IF103" s="207" t="e">
        <f t="shared" si="363"/>
        <v>#N/A</v>
      </c>
    </row>
    <row r="104" spans="1:240" x14ac:dyDescent="0.25">
      <c r="A104" s="17"/>
      <c r="B104" s="17"/>
      <c r="C104" s="17"/>
      <c r="D104" s="115">
        <f>SUM(D4:D103)</f>
        <v>668</v>
      </c>
      <c r="E104" s="115">
        <f>SUM(E4:E103)</f>
        <v>1200</v>
      </c>
      <c r="F104" s="115">
        <f>SUM(F4:F103)</f>
        <v>2970</v>
      </c>
      <c r="G104" s="136"/>
      <c r="H104" s="136"/>
      <c r="I104" s="17"/>
      <c r="J104" s="17"/>
      <c r="K104" s="18"/>
      <c r="L104" s="17"/>
      <c r="M104" s="17"/>
      <c r="N104" s="17"/>
      <c r="O104" s="17"/>
      <c r="P104" s="17"/>
      <c r="Q104" s="17"/>
      <c r="R104" s="17"/>
      <c r="S104" s="17"/>
      <c r="T104" s="116">
        <f>SUM(T4:T103)</f>
        <v>1433.3832000000002</v>
      </c>
      <c r="U104" s="116">
        <f>SQRT(V104)</f>
        <v>187.64170630989796</v>
      </c>
      <c r="V104" s="117">
        <f>SUM(V4:V103)</f>
        <v>35209.409946890002</v>
      </c>
      <c r="W104" s="115">
        <f>SUM(W4:W103)</f>
        <v>1500</v>
      </c>
      <c r="X104" s="219">
        <f>IF(AND(D104&gt;0,E104&gt;0,F104&gt;0,W104&gt;0),ABS(VLOOKUP($W$1,VLookups!$A$28:$B$29,2,FALSE)-_xlfn.NORM.DIST(W104,T104,U104,TRUE)),"")</f>
        <v>0.63871317789105619</v>
      </c>
      <c r="Y104" s="115">
        <f>SUM(Y4:Y103)</f>
        <v>866.60803646608235</v>
      </c>
      <c r="Z104" s="115">
        <f>SUM(Z4:Z103)</f>
        <v>2150.8212969980113</v>
      </c>
      <c r="AA104" s="115">
        <f t="shared" ref="AA104:AJ104" si="432">SUM(AA4:AA103)</f>
        <v>939.60796167584874</v>
      </c>
      <c r="AB104" s="115">
        <f t="shared" si="432"/>
        <v>1060.618152243168</v>
      </c>
      <c r="AC104" s="115">
        <f t="shared" si="432"/>
        <v>1170.9822164240811</v>
      </c>
      <c r="AD104" s="115">
        <f t="shared" si="432"/>
        <v>1279.3605552750294</v>
      </c>
      <c r="AE104" s="115">
        <f t="shared" si="432"/>
        <v>1390.3426420376029</v>
      </c>
      <c r="AF104" s="115">
        <f t="shared" si="432"/>
        <v>1508.1291567706369</v>
      </c>
      <c r="AG104" s="115">
        <f t="shared" si="432"/>
        <v>1638.3940789565168</v>
      </c>
      <c r="AH104" s="115">
        <f t="shared" si="432"/>
        <v>1791.6068109787968</v>
      </c>
      <c r="AI104" s="115">
        <f t="shared" si="432"/>
        <v>1995.9956271091755</v>
      </c>
      <c r="AJ104" s="115">
        <f t="shared" si="432"/>
        <v>2395.4341324265906</v>
      </c>
      <c r="AK104" s="17"/>
      <c r="AL104" s="215">
        <f>IF(AND(D104&gt;0,E104&gt;0,F104&gt;0),T104-(3*U104),"")</f>
        <v>870.45808107030632</v>
      </c>
      <c r="AM104" s="216">
        <f>IF(ISNONTEXT($AL104),AL104+(($EI$104-$AL$104)/101),"")</f>
        <v>881.60511312832011</v>
      </c>
      <c r="AN104" s="216">
        <f t="shared" ref="AN104:CY104" si="433">IF(ISNONTEXT($AL104),AM104+(($EI$104-$AL$104)/101),"")</f>
        <v>892.75214518633391</v>
      </c>
      <c r="AO104" s="216">
        <f t="shared" si="433"/>
        <v>903.8991772443477</v>
      </c>
      <c r="AP104" s="216">
        <f t="shared" si="433"/>
        <v>915.04620930236149</v>
      </c>
      <c r="AQ104" s="216">
        <f t="shared" si="433"/>
        <v>926.19324136037528</v>
      </c>
      <c r="AR104" s="216">
        <f t="shared" si="433"/>
        <v>937.34027341838907</v>
      </c>
      <c r="AS104" s="216">
        <f t="shared" si="433"/>
        <v>948.48730547640287</v>
      </c>
      <c r="AT104" s="216">
        <f t="shared" si="433"/>
        <v>959.63433753441666</v>
      </c>
      <c r="AU104" s="216">
        <f t="shared" si="433"/>
        <v>970.78136959243045</v>
      </c>
      <c r="AV104" s="216">
        <f t="shared" si="433"/>
        <v>981.92840165044424</v>
      </c>
      <c r="AW104" s="216">
        <f t="shared" si="433"/>
        <v>993.07543370845804</v>
      </c>
      <c r="AX104" s="216">
        <f t="shared" si="433"/>
        <v>1004.2224657664718</v>
      </c>
      <c r="AY104" s="216">
        <f t="shared" si="433"/>
        <v>1015.3694978244856</v>
      </c>
      <c r="AZ104" s="216">
        <f t="shared" si="433"/>
        <v>1026.5165298824993</v>
      </c>
      <c r="BA104" s="216">
        <f t="shared" si="433"/>
        <v>1037.6635619405131</v>
      </c>
      <c r="BB104" s="216">
        <f t="shared" si="433"/>
        <v>1048.8105939985269</v>
      </c>
      <c r="BC104" s="216">
        <f t="shared" si="433"/>
        <v>1059.9576260565407</v>
      </c>
      <c r="BD104" s="216">
        <f t="shared" si="433"/>
        <v>1071.1046581145545</v>
      </c>
      <c r="BE104" s="216">
        <f t="shared" si="433"/>
        <v>1082.2516901725683</v>
      </c>
      <c r="BF104" s="216">
        <f t="shared" si="433"/>
        <v>1093.3987222305821</v>
      </c>
      <c r="BG104" s="216">
        <f t="shared" si="433"/>
        <v>1104.5457542885958</v>
      </c>
      <c r="BH104" s="216">
        <f t="shared" si="433"/>
        <v>1115.6927863466096</v>
      </c>
      <c r="BI104" s="216">
        <f t="shared" si="433"/>
        <v>1126.8398184046234</v>
      </c>
      <c r="BJ104" s="216">
        <f t="shared" si="433"/>
        <v>1137.9868504626372</v>
      </c>
      <c r="BK104" s="216">
        <f t="shared" si="433"/>
        <v>1149.133882520651</v>
      </c>
      <c r="BL104" s="216">
        <f t="shared" si="433"/>
        <v>1160.2809145786648</v>
      </c>
      <c r="BM104" s="216">
        <f t="shared" si="433"/>
        <v>1171.4279466366786</v>
      </c>
      <c r="BN104" s="216">
        <f t="shared" si="433"/>
        <v>1182.5749786946924</v>
      </c>
      <c r="BO104" s="216">
        <f t="shared" si="433"/>
        <v>1193.7220107527062</v>
      </c>
      <c r="BP104" s="216">
        <f t="shared" si="433"/>
        <v>1204.86904281072</v>
      </c>
      <c r="BQ104" s="216">
        <f t="shared" si="433"/>
        <v>1216.0160748687338</v>
      </c>
      <c r="BR104" s="216">
        <f t="shared" si="433"/>
        <v>1227.1631069267476</v>
      </c>
      <c r="BS104" s="216">
        <f t="shared" si="433"/>
        <v>1238.3101389847614</v>
      </c>
      <c r="BT104" s="216">
        <f t="shared" si="433"/>
        <v>1249.4571710427751</v>
      </c>
      <c r="BU104" s="216">
        <f t="shared" si="433"/>
        <v>1260.6042031007889</v>
      </c>
      <c r="BV104" s="216">
        <f t="shared" si="433"/>
        <v>1271.7512351588027</v>
      </c>
      <c r="BW104" s="216">
        <f t="shared" si="433"/>
        <v>1282.8982672168165</v>
      </c>
      <c r="BX104" s="216">
        <f t="shared" si="433"/>
        <v>1294.0452992748303</v>
      </c>
      <c r="BY104" s="216">
        <f t="shared" si="433"/>
        <v>1305.1923313328441</v>
      </c>
      <c r="BZ104" s="216">
        <f t="shared" si="433"/>
        <v>1316.3393633908579</v>
      </c>
      <c r="CA104" s="216">
        <f t="shared" si="433"/>
        <v>1327.4863954488717</v>
      </c>
      <c r="CB104" s="216">
        <f t="shared" si="433"/>
        <v>1338.6334275068855</v>
      </c>
      <c r="CC104" s="216">
        <f t="shared" si="433"/>
        <v>1349.7804595648993</v>
      </c>
      <c r="CD104" s="216">
        <f t="shared" si="433"/>
        <v>1360.9274916229131</v>
      </c>
      <c r="CE104" s="216">
        <f t="shared" si="433"/>
        <v>1372.0745236809269</v>
      </c>
      <c r="CF104" s="216">
        <f t="shared" si="433"/>
        <v>1383.2215557389407</v>
      </c>
      <c r="CG104" s="216">
        <f t="shared" si="433"/>
        <v>1394.3685877969544</v>
      </c>
      <c r="CH104" s="216">
        <f t="shared" si="433"/>
        <v>1405.5156198549682</v>
      </c>
      <c r="CI104" s="216">
        <f t="shared" si="433"/>
        <v>1416.662651912982</v>
      </c>
      <c r="CJ104" s="216">
        <f t="shared" si="433"/>
        <v>1427.8096839709958</v>
      </c>
      <c r="CK104" s="216">
        <f t="shared" si="433"/>
        <v>1438.9567160290096</v>
      </c>
      <c r="CL104" s="216">
        <f t="shared" si="433"/>
        <v>1450.1037480870234</v>
      </c>
      <c r="CM104" s="216">
        <f t="shared" si="433"/>
        <v>1461.2507801450372</v>
      </c>
      <c r="CN104" s="216">
        <f t="shared" si="433"/>
        <v>1472.397812203051</v>
      </c>
      <c r="CO104" s="216">
        <f t="shared" si="433"/>
        <v>1483.5448442610648</v>
      </c>
      <c r="CP104" s="216">
        <f t="shared" si="433"/>
        <v>1494.6918763190786</v>
      </c>
      <c r="CQ104" s="216">
        <f t="shared" si="433"/>
        <v>1505.8389083770924</v>
      </c>
      <c r="CR104" s="216">
        <f t="shared" si="433"/>
        <v>1516.9859404351062</v>
      </c>
      <c r="CS104" s="216">
        <f t="shared" si="433"/>
        <v>1528.13297249312</v>
      </c>
      <c r="CT104" s="216">
        <f t="shared" si="433"/>
        <v>1539.2800045511337</v>
      </c>
      <c r="CU104" s="216">
        <f t="shared" si="433"/>
        <v>1550.4270366091475</v>
      </c>
      <c r="CV104" s="216">
        <f t="shared" si="433"/>
        <v>1561.5740686671613</v>
      </c>
      <c r="CW104" s="216">
        <f t="shared" si="433"/>
        <v>1572.7211007251751</v>
      </c>
      <c r="CX104" s="216">
        <f t="shared" si="433"/>
        <v>1583.8681327831889</v>
      </c>
      <c r="CY104" s="216">
        <f t="shared" si="433"/>
        <v>1595.0151648412027</v>
      </c>
      <c r="CZ104" s="216">
        <f t="shared" ref="CZ104:EH104" si="434">IF(ISNONTEXT($AL104),CY104+(($EI$104-$AL$104)/101),"")</f>
        <v>1606.1621968992165</v>
      </c>
      <c r="DA104" s="216">
        <f t="shared" si="434"/>
        <v>1617.3092289572303</v>
      </c>
      <c r="DB104" s="216">
        <f t="shared" si="434"/>
        <v>1628.4562610152441</v>
      </c>
      <c r="DC104" s="216">
        <f t="shared" si="434"/>
        <v>1639.6032930732579</v>
      </c>
      <c r="DD104" s="216">
        <f t="shared" si="434"/>
        <v>1650.7503251312717</v>
      </c>
      <c r="DE104" s="216">
        <f t="shared" si="434"/>
        <v>1661.8973571892855</v>
      </c>
      <c r="DF104" s="216">
        <f t="shared" si="434"/>
        <v>1673.0443892472993</v>
      </c>
      <c r="DG104" s="216">
        <f t="shared" si="434"/>
        <v>1684.191421305313</v>
      </c>
      <c r="DH104" s="216">
        <f t="shared" si="434"/>
        <v>1695.3384533633268</v>
      </c>
      <c r="DI104" s="216">
        <f t="shared" si="434"/>
        <v>1706.4854854213406</v>
      </c>
      <c r="DJ104" s="216">
        <f t="shared" si="434"/>
        <v>1717.6325174793544</v>
      </c>
      <c r="DK104" s="216">
        <f t="shared" si="434"/>
        <v>1728.7795495373682</v>
      </c>
      <c r="DL104" s="216">
        <f t="shared" si="434"/>
        <v>1739.926581595382</v>
      </c>
      <c r="DM104" s="216">
        <f t="shared" si="434"/>
        <v>1751.0736136533958</v>
      </c>
      <c r="DN104" s="216">
        <f t="shared" si="434"/>
        <v>1762.2206457114096</v>
      </c>
      <c r="DO104" s="216">
        <f t="shared" si="434"/>
        <v>1773.3676777694234</v>
      </c>
      <c r="DP104" s="216">
        <f t="shared" si="434"/>
        <v>1784.5147098274372</v>
      </c>
      <c r="DQ104" s="216">
        <f t="shared" si="434"/>
        <v>1795.661741885451</v>
      </c>
      <c r="DR104" s="216">
        <f t="shared" si="434"/>
        <v>1806.8087739434648</v>
      </c>
      <c r="DS104" s="216">
        <f t="shared" si="434"/>
        <v>1817.9558060014785</v>
      </c>
      <c r="DT104" s="216">
        <f t="shared" si="434"/>
        <v>1829.1028380594923</v>
      </c>
      <c r="DU104" s="216">
        <f t="shared" si="434"/>
        <v>1840.2498701175061</v>
      </c>
      <c r="DV104" s="216">
        <f t="shared" si="434"/>
        <v>1851.3969021755199</v>
      </c>
      <c r="DW104" s="216">
        <f t="shared" si="434"/>
        <v>1862.5439342335337</v>
      </c>
      <c r="DX104" s="216">
        <f t="shared" si="434"/>
        <v>1873.6909662915475</v>
      </c>
      <c r="DY104" s="216">
        <f t="shared" si="434"/>
        <v>1884.8379983495613</v>
      </c>
      <c r="DZ104" s="216">
        <f t="shared" si="434"/>
        <v>1895.9850304075751</v>
      </c>
      <c r="EA104" s="216">
        <f t="shared" si="434"/>
        <v>1907.1320624655889</v>
      </c>
      <c r="EB104" s="216">
        <f t="shared" si="434"/>
        <v>1918.2790945236027</v>
      </c>
      <c r="EC104" s="216">
        <f t="shared" si="434"/>
        <v>1929.4261265816165</v>
      </c>
      <c r="ED104" s="216">
        <f t="shared" si="434"/>
        <v>1940.5731586396303</v>
      </c>
      <c r="EE104" s="216">
        <f t="shared" si="434"/>
        <v>1951.7201906976441</v>
      </c>
      <c r="EF104" s="216">
        <f t="shared" si="434"/>
        <v>1962.8672227556578</v>
      </c>
      <c r="EG104" s="216">
        <f t="shared" si="434"/>
        <v>1974.0142548136716</v>
      </c>
      <c r="EH104" s="216">
        <f t="shared" si="434"/>
        <v>1985.1612868716854</v>
      </c>
      <c r="EI104" s="215">
        <f>IF(ISNONTEXT($AL104),T104+(3*U104),"")</f>
        <v>1996.308318929694</v>
      </c>
      <c r="EJ104" s="207">
        <f>IF(ISNONTEXT($U104),_xlfn.NORM.DIST(AM104,$T104,$U104,FALSE),NA())</f>
        <v>2.8176575781047314E-5</v>
      </c>
      <c r="EK104" s="207">
        <f t="shared" ref="EK104:GV104" si="435">IF(ISNONTEXT($U104),_xlfn.NORM.DIST(AN104,$T104,$U104,FALSE),NA())</f>
        <v>3.349563761218157E-5</v>
      </c>
      <c r="EL104" s="207">
        <f t="shared" si="435"/>
        <v>3.9678535229541055E-5</v>
      </c>
      <c r="EM104" s="207">
        <f t="shared" si="435"/>
        <v>4.6837139099580276E-5</v>
      </c>
      <c r="EN104" s="207">
        <f t="shared" si="435"/>
        <v>5.5092494146801108E-5</v>
      </c>
      <c r="EO104" s="207">
        <f t="shared" si="435"/>
        <v>6.4574619365119138E-5</v>
      </c>
      <c r="EP104" s="207">
        <f t="shared" si="435"/>
        <v>7.5422100242321331E-5</v>
      </c>
      <c r="EQ104" s="207">
        <f t="shared" si="435"/>
        <v>8.778144688235544E-5</v>
      </c>
      <c r="ER104" s="207">
        <f t="shared" si="435"/>
        <v>1.0180619224771019E-4</v>
      </c>
      <c r="ES104" s="207">
        <f t="shared" si="435"/>
        <v>1.1765570752420762E-4</v>
      </c>
      <c r="ET104" s="207">
        <f t="shared" si="435"/>
        <v>1.3549371532166904E-4</v>
      </c>
      <c r="EU104" s="207">
        <f t="shared" si="435"/>
        <v>1.554864863266266E-4</v>
      </c>
      <c r="EV104" s="207">
        <f t="shared" si="435"/>
        <v>1.77800711142749E-4</v>
      </c>
      <c r="EW104" s="207">
        <f t="shared" si="435"/>
        <v>2.026010463742096E-4</v>
      </c>
      <c r="EX104" s="207">
        <f t="shared" si="435"/>
        <v>2.3004734246221472E-4</v>
      </c>
      <c r="EY104" s="207">
        <f t="shared" si="435"/>
        <v>2.6029157025818985E-4</v>
      </c>
      <c r="EZ104" s="207">
        <f t="shared" si="435"/>
        <v>2.9347447363605009E-4</v>
      </c>
      <c r="FA104" s="207">
        <f t="shared" si="435"/>
        <v>3.2972198638141979E-4</v>
      </c>
      <c r="FB104" s="207">
        <f t="shared" si="435"/>
        <v>3.69141462863634E-4</v>
      </c>
      <c r="FC104" s="207">
        <f t="shared" si="435"/>
        <v>4.1181778326195348E-4</v>
      </c>
      <c r="FD104" s="207">
        <f t="shared" si="435"/>
        <v>4.5780940500207327E-4</v>
      </c>
      <c r="FE104" s="207">
        <f t="shared" si="435"/>
        <v>5.0714444215011595E-4</v>
      </c>
      <c r="FF104" s="207">
        <f t="shared" si="435"/>
        <v>5.5981686337504624E-4</v>
      </c>
      <c r="FG104" s="207">
        <f t="shared" si="435"/>
        <v>6.157829062868413E-4</v>
      </c>
      <c r="FH104" s="207">
        <f t="shared" si="435"/>
        <v>6.7495781105790206E-4</v>
      </c>
      <c r="FI104" s="207">
        <f t="shared" si="435"/>
        <v>7.3721297883997468E-4</v>
      </c>
      <c r="FJ104" s="207">
        <f t="shared" si="435"/>
        <v>8.0237366024845053E-4</v>
      </c>
      <c r="FK104" s="207">
        <f t="shared" si="435"/>
        <v>8.7021727581910926E-4</v>
      </c>
      <c r="FL104" s="207">
        <f t="shared" si="435"/>
        <v>9.4047246365500613E-4</v>
      </c>
      <c r="FM104" s="207">
        <f t="shared" si="435"/>
        <v>1.0128189393824286E-3</v>
      </c>
      <c r="FN104" s="207">
        <f t="shared" si="435"/>
        <v>1.0868882400505754E-3</v>
      </c>
      <c r="FO104" s="207">
        <f t="shared" si="435"/>
        <v>1.162265406891895E-3</v>
      </c>
      <c r="FP104" s="207">
        <f t="shared" si="435"/>
        <v>1.2384916421918947E-3</v>
      </c>
      <c r="FQ104" s="207">
        <f t="shared" si="435"/>
        <v>1.3150679533120685E-3</v>
      </c>
      <c r="FR104" s="207">
        <f t="shared" si="435"/>
        <v>1.3914597727048637E-3</v>
      </c>
      <c r="FS104" s="207">
        <f t="shared" si="435"/>
        <v>1.4671025172045564E-3</v>
      </c>
      <c r="FT104" s="207">
        <f t="shared" si="435"/>
        <v>1.5414080237157624E-3</v>
      </c>
      <c r="FU104" s="207">
        <f t="shared" si="435"/>
        <v>1.6137717724657441E-3</v>
      </c>
      <c r="FV104" s="207">
        <f t="shared" si="435"/>
        <v>1.6835807840941514E-3</v>
      </c>
      <c r="FW104" s="207">
        <f t="shared" si="435"/>
        <v>1.7502220538920365E-3</v>
      </c>
      <c r="FX104" s="207">
        <f t="shared" si="435"/>
        <v>1.8130913663160476E-3</v>
      </c>
      <c r="FY104" s="207">
        <f t="shared" si="435"/>
        <v>1.8716023162816977E-3</v>
      </c>
      <c r="FZ104" s="207">
        <f t="shared" si="435"/>
        <v>1.9251953513785523E-3</v>
      </c>
      <c r="GA104" s="207">
        <f t="shared" si="435"/>
        <v>1.9733466416245152E-3</v>
      </c>
      <c r="GB104" s="207">
        <f t="shared" si="435"/>
        <v>2.0155765811102834E-3</v>
      </c>
      <c r="GC104" s="207">
        <f t="shared" si="435"/>
        <v>2.0514577291301881E-3</v>
      </c>
      <c r="GD104" s="207">
        <f t="shared" si="435"/>
        <v>2.0806220072152569E-3</v>
      </c>
      <c r="GE104" s="207">
        <f t="shared" si="435"/>
        <v>2.1027669827453784E-3</v>
      </c>
      <c r="GF104" s="207">
        <f t="shared" si="435"/>
        <v>2.11766108919012E-3</v>
      </c>
      <c r="GG104" s="207">
        <f t="shared" si="435"/>
        <v>2.1251476569942125E-3</v>
      </c>
      <c r="GH104" s="207">
        <f t="shared" si="435"/>
        <v>2.1251476569942112E-3</v>
      </c>
      <c r="GI104" s="207">
        <f t="shared" si="435"/>
        <v>2.1176610891901152E-3</v>
      </c>
      <c r="GJ104" s="207">
        <f t="shared" si="435"/>
        <v>2.1027669827453702E-3</v>
      </c>
      <c r="GK104" s="207">
        <f t="shared" si="435"/>
        <v>2.0806220072152456E-3</v>
      </c>
      <c r="GL104" s="207">
        <f t="shared" si="435"/>
        <v>2.0514577291301734E-3</v>
      </c>
      <c r="GM104" s="207">
        <f t="shared" si="435"/>
        <v>2.0155765811102661E-3</v>
      </c>
      <c r="GN104" s="207">
        <f t="shared" si="435"/>
        <v>1.9733466416244948E-3</v>
      </c>
      <c r="GO104" s="207">
        <f t="shared" si="435"/>
        <v>1.9251953513785296E-3</v>
      </c>
      <c r="GP104" s="207">
        <f t="shared" si="435"/>
        <v>1.8716023162816723E-3</v>
      </c>
      <c r="GQ104" s="207">
        <f t="shared" si="435"/>
        <v>1.8130913663160205E-3</v>
      </c>
      <c r="GR104" s="207">
        <f t="shared" si="435"/>
        <v>1.7502220538920075E-3</v>
      </c>
      <c r="GS104" s="207">
        <f t="shared" si="435"/>
        <v>1.6835807840941206E-3</v>
      </c>
      <c r="GT104" s="207">
        <f t="shared" si="435"/>
        <v>1.6137717724657122E-3</v>
      </c>
      <c r="GU104" s="207">
        <f t="shared" si="435"/>
        <v>1.5414080237157294E-3</v>
      </c>
      <c r="GV104" s="207">
        <f t="shared" si="435"/>
        <v>1.4671025172045226E-3</v>
      </c>
      <c r="GW104" s="207">
        <f t="shared" ref="GW104:IF104" si="436">IF(ISNONTEXT($U104),_xlfn.NORM.DIST(CZ104,$T104,$U104,FALSE),NA())</f>
        <v>1.3914597727048294E-3</v>
      </c>
      <c r="GX104" s="207">
        <f t="shared" si="436"/>
        <v>1.3150679533120342E-3</v>
      </c>
      <c r="GY104" s="207">
        <f t="shared" si="436"/>
        <v>1.23849164219186E-3</v>
      </c>
      <c r="GZ104" s="207">
        <f t="shared" si="436"/>
        <v>1.1622654068918609E-3</v>
      </c>
      <c r="HA104" s="207">
        <f t="shared" si="436"/>
        <v>1.0868882400505418E-3</v>
      </c>
      <c r="HB104" s="207">
        <f t="shared" si="436"/>
        <v>1.0128189393823958E-3</v>
      </c>
      <c r="HC104" s="207">
        <f t="shared" si="436"/>
        <v>9.4047246365497415E-4</v>
      </c>
      <c r="HD104" s="207">
        <f t="shared" si="436"/>
        <v>8.7021727581907825E-4</v>
      </c>
      <c r="HE104" s="207">
        <f t="shared" si="436"/>
        <v>8.023736602484206E-4</v>
      </c>
      <c r="HF104" s="207">
        <f t="shared" si="436"/>
        <v>7.3721297883994617E-4</v>
      </c>
      <c r="HG104" s="207">
        <f t="shared" si="436"/>
        <v>6.7495781105787484E-4</v>
      </c>
      <c r="HH104" s="207">
        <f t="shared" si="436"/>
        <v>6.157829062868155E-4</v>
      </c>
      <c r="HI104" s="207">
        <f t="shared" si="436"/>
        <v>5.5981686337502185E-4</v>
      </c>
      <c r="HJ104" s="207">
        <f t="shared" si="436"/>
        <v>5.0714444215009319E-4</v>
      </c>
      <c r="HK104" s="207">
        <f t="shared" si="436"/>
        <v>4.578094050020518E-4</v>
      </c>
      <c r="HL104" s="207">
        <f t="shared" si="436"/>
        <v>4.1181778326193348E-4</v>
      </c>
      <c r="HM104" s="207">
        <f t="shared" si="436"/>
        <v>3.6914146286361568E-4</v>
      </c>
      <c r="HN104" s="207">
        <f t="shared" si="436"/>
        <v>3.2972198638140288E-4</v>
      </c>
      <c r="HO104" s="207">
        <f t="shared" si="436"/>
        <v>2.9347447363603453E-4</v>
      </c>
      <c r="HP104" s="207">
        <f t="shared" si="436"/>
        <v>2.6029157025817565E-4</v>
      </c>
      <c r="HQ104" s="207">
        <f t="shared" si="436"/>
        <v>2.3004734246220173E-4</v>
      </c>
      <c r="HR104" s="207">
        <f t="shared" si="436"/>
        <v>2.0260104637419795E-4</v>
      </c>
      <c r="HS104" s="207">
        <f t="shared" si="436"/>
        <v>1.7780071114273824E-4</v>
      </c>
      <c r="HT104" s="207">
        <f t="shared" si="436"/>
        <v>1.5548648632661679E-4</v>
      </c>
      <c r="HU104" s="207">
        <f t="shared" si="436"/>
        <v>1.354937153216604E-4</v>
      </c>
      <c r="HV104" s="207">
        <f t="shared" si="436"/>
        <v>1.1765570752419984E-4</v>
      </c>
      <c r="HW104" s="207">
        <f t="shared" si="436"/>
        <v>1.0180619224770335E-4</v>
      </c>
      <c r="HX104" s="207">
        <f t="shared" si="436"/>
        <v>8.7781446882349368E-5</v>
      </c>
      <c r="HY104" s="207">
        <f t="shared" si="436"/>
        <v>7.5422100242316032E-5</v>
      </c>
      <c r="HZ104" s="207">
        <f t="shared" si="436"/>
        <v>6.4574619365114421E-5</v>
      </c>
      <c r="IA104" s="207">
        <f t="shared" si="436"/>
        <v>5.5092494146797063E-5</v>
      </c>
      <c r="IB104" s="207">
        <f t="shared" si="436"/>
        <v>4.6837139099576718E-5</v>
      </c>
      <c r="IC104" s="207">
        <f t="shared" si="436"/>
        <v>3.967853522953802E-5</v>
      </c>
      <c r="ID104" s="207">
        <f t="shared" si="436"/>
        <v>3.3495637612178927E-5</v>
      </c>
      <c r="IE104" s="207">
        <f t="shared" si="436"/>
        <v>2.8176575781045088E-5</v>
      </c>
      <c r="IF104" s="207">
        <f t="shared" si="436"/>
        <v>2.361867464911365E-5</v>
      </c>
    </row>
    <row r="105" spans="1:240" x14ac:dyDescent="0.25">
      <c r="A105" s="17"/>
      <c r="B105" s="17"/>
      <c r="C105" s="17"/>
      <c r="D105" s="17"/>
      <c r="E105" s="17"/>
      <c r="F105" s="17"/>
      <c r="G105" s="17"/>
      <c r="H105" s="17"/>
      <c r="I105" s="17"/>
      <c r="J105" s="17"/>
      <c r="K105" s="18"/>
      <c r="L105" s="17"/>
      <c r="M105" s="17"/>
      <c r="N105" s="17"/>
      <c r="O105" s="17"/>
      <c r="P105" s="17"/>
      <c r="Q105" s="17"/>
      <c r="R105" s="17"/>
      <c r="S105" s="17"/>
      <c r="T105" s="17"/>
      <c r="U105" s="17"/>
      <c r="V105" s="17"/>
      <c r="W105" s="17"/>
      <c r="X105" s="220"/>
      <c r="Y105" s="17"/>
      <c r="Z105" s="17"/>
      <c r="AA105" s="17"/>
      <c r="AB105" s="17"/>
      <c r="AC105" s="17"/>
      <c r="AD105" s="17"/>
      <c r="AE105" s="17"/>
      <c r="AF105" s="17"/>
      <c r="AG105" s="17"/>
      <c r="AH105" s="17"/>
      <c r="AI105" s="17"/>
      <c r="AJ105" s="17"/>
      <c r="AK105" s="17"/>
      <c r="AL105" s="17"/>
      <c r="AM105" s="17"/>
    </row>
    <row r="106" spans="1:240" ht="15.75" x14ac:dyDescent="0.25">
      <c r="A106" s="86"/>
      <c r="B106" s="86"/>
      <c r="C106" s="86"/>
      <c r="D106" s="256" t="s">
        <v>83</v>
      </c>
      <c r="E106" s="257"/>
      <c r="F106" s="258"/>
      <c r="G106" s="18"/>
      <c r="H106" s="18"/>
      <c r="I106" s="61"/>
      <c r="J106" s="61"/>
      <c r="K106" s="56"/>
      <c r="L106" s="56"/>
      <c r="M106" s="56"/>
      <c r="N106" s="56"/>
      <c r="O106" s="87"/>
      <c r="P106" s="87"/>
      <c r="Q106" s="87"/>
      <c r="R106" s="87"/>
      <c r="S106" s="87"/>
      <c r="T106" s="87"/>
      <c r="U106" s="87" t="s">
        <v>84</v>
      </c>
      <c r="V106" s="68"/>
      <c r="W106" s="127">
        <v>1500</v>
      </c>
      <c r="X106" s="221">
        <f>IF(OR(U104=0,W106=""),"",ABS(VLOOKUP($W$1,VLookups!$A$28:$B$29,2,FALSE)-_xlfn.NORM.DIST(W106,T104,U104,TRUE)))</f>
        <v>0.63871317789105619</v>
      </c>
      <c r="Y106" s="70">
        <f>IF($U$104=0,"",_xlfn.NORM.INV(ABS(VLOOKUP($W$1,VLookups!$A$28:$B$29,2,FALSE)-Y$3),$T$104,$U104))</f>
        <v>1124.7400588088015</v>
      </c>
      <c r="Z106" s="70">
        <f>IF($U$104=0,"",_xlfn.NORM.INV(ABS(VLOOKUP($W$1,VLookups!$A$28:$B$29,2,FALSE)-Z$3),$T$104,$U104))</f>
        <v>1742.0263411911988</v>
      </c>
      <c r="AA106" s="71">
        <f>IF($U$104=0,"",_xlfn.NORM.INV(ABS(VLOOKUP($W$1,VLookups!$A$28:$B$29,2,FALSE)-AA$3),$T$104,$U104))</f>
        <v>1192.9106775170903</v>
      </c>
      <c r="AB106" s="71">
        <f>IF($U$104=0,"",_xlfn.NORM.INV(ABS(VLOOKUP($W$1,VLookups!$A$28:$B$29,2,FALSE)-AB$3),$T$104,$U104))</f>
        <v>1275.4599556657374</v>
      </c>
      <c r="AC106" s="72">
        <f>IF($U$104=0,"",_xlfn.NORM.INV(ABS(VLOOKUP($W$1,VLookups!$A$28:$B$29,2,FALSE)-AC$3),$T$104,$U104))</f>
        <v>1334.9837930056781</v>
      </c>
      <c r="AD106" s="72">
        <f>IF($U$104=0,"",_xlfn.NORM.INV(ABS(VLOOKUP($W$1,VLookups!$A$28:$B$29,2,FALSE)-AD$3),$T$104,$U104))</f>
        <v>1385.844717278929</v>
      </c>
      <c r="AE106" s="73">
        <f>IF($U$104=0,"",_xlfn.NORM.INV(ABS(VLOOKUP($W$1,VLookups!$A$28:$B$29,2,FALSE)-AE$3),$T$104,$U104))</f>
        <v>1433.3832000000002</v>
      </c>
      <c r="AF106" s="73">
        <f>IF($U$104=0,"",_xlfn.NORM.INV(ABS(VLOOKUP($W$1,VLookups!$A$28:$B$29,2,FALSE)-AF$3),$T$104,$U104))</f>
        <v>1480.9216827210714</v>
      </c>
      <c r="AG106" s="74">
        <f>IF($U$104=0,"",_xlfn.NORM.INV(ABS(VLOOKUP($W$1,VLookups!$A$28:$B$29,2,FALSE)-AG$3),$T$104,$U104))</f>
        <v>1531.7826069943224</v>
      </c>
      <c r="AH106" s="74">
        <f>IF($U$104=0,"",_xlfn.NORM.INV(ABS(VLOOKUP($W$1,VLookups!$A$28:$B$29,2,FALSE)-AH$3),$T$104,$U104))</f>
        <v>1591.3064443342632</v>
      </c>
      <c r="AI106" s="75">
        <f>IF($U$104=0,"",_xlfn.NORM.INV(ABS(VLOOKUP($W$1,VLookups!$A$28:$B$29,2,FALSE)-AI$3),$T$104,$U104))</f>
        <v>1673.8557224829101</v>
      </c>
      <c r="AJ106" s="75">
        <f>IF($U$104=0,"",_xlfn.NORM.INV(ABS(VLOOKUP($W$1,VLookups!$A$28:$B$29,2,FALSE)-AJ$3),$T$104,$U104))</f>
        <v>1869.9030845554271</v>
      </c>
      <c r="AK106" s="17"/>
      <c r="AL106" s="17"/>
      <c r="AM106" s="17"/>
      <c r="EJ106" s="212">
        <f>IF(AND($F$112&gt;0,$F$113&gt;0),IF(OR(AM104&lt;$F$112,AM104=$F$112),EJ104,0),"")</f>
        <v>2.8176575781047314E-5</v>
      </c>
      <c r="EK106" s="212">
        <f t="shared" ref="EK106:GV106" si="437">IF(AND($F$112&gt;0,$F$113&gt;0),IF(OR(AN104&lt;$F$112,AN104=$F$112),EK104,0),"")</f>
        <v>3.349563761218157E-5</v>
      </c>
      <c r="EL106" s="212">
        <f t="shared" si="437"/>
        <v>3.9678535229541055E-5</v>
      </c>
      <c r="EM106" s="212">
        <f t="shared" si="437"/>
        <v>4.6837139099580276E-5</v>
      </c>
      <c r="EN106" s="212">
        <f t="shared" si="437"/>
        <v>5.5092494146801108E-5</v>
      </c>
      <c r="EO106" s="212">
        <f t="shared" si="437"/>
        <v>6.4574619365119138E-5</v>
      </c>
      <c r="EP106" s="212">
        <f t="shared" si="437"/>
        <v>7.5422100242321331E-5</v>
      </c>
      <c r="EQ106" s="212">
        <f t="shared" si="437"/>
        <v>8.778144688235544E-5</v>
      </c>
      <c r="ER106" s="212">
        <f t="shared" si="437"/>
        <v>1.0180619224771019E-4</v>
      </c>
      <c r="ES106" s="212">
        <f t="shared" si="437"/>
        <v>1.1765570752420762E-4</v>
      </c>
      <c r="ET106" s="212">
        <f t="shared" si="437"/>
        <v>1.3549371532166904E-4</v>
      </c>
      <c r="EU106" s="212">
        <f t="shared" si="437"/>
        <v>1.554864863266266E-4</v>
      </c>
      <c r="EV106" s="212">
        <f t="shared" si="437"/>
        <v>1.77800711142749E-4</v>
      </c>
      <c r="EW106" s="212">
        <f t="shared" si="437"/>
        <v>2.026010463742096E-4</v>
      </c>
      <c r="EX106" s="212">
        <f t="shared" si="437"/>
        <v>2.3004734246221472E-4</v>
      </c>
      <c r="EY106" s="212">
        <f t="shared" si="437"/>
        <v>2.6029157025818985E-4</v>
      </c>
      <c r="EZ106" s="212">
        <f t="shared" si="437"/>
        <v>2.9347447363605009E-4</v>
      </c>
      <c r="FA106" s="212">
        <f t="shared" si="437"/>
        <v>3.2972198638141979E-4</v>
      </c>
      <c r="FB106" s="212">
        <f t="shared" si="437"/>
        <v>3.69141462863634E-4</v>
      </c>
      <c r="FC106" s="212">
        <f t="shared" si="437"/>
        <v>4.1181778326195348E-4</v>
      </c>
      <c r="FD106" s="212">
        <f t="shared" si="437"/>
        <v>4.5780940500207327E-4</v>
      </c>
      <c r="FE106" s="212">
        <f t="shared" si="437"/>
        <v>5.0714444215011595E-4</v>
      </c>
      <c r="FF106" s="212">
        <f t="shared" si="437"/>
        <v>5.5981686337504624E-4</v>
      </c>
      <c r="FG106" s="212">
        <f t="shared" si="437"/>
        <v>6.157829062868413E-4</v>
      </c>
      <c r="FH106" s="212">
        <f t="shared" si="437"/>
        <v>6.7495781105790206E-4</v>
      </c>
      <c r="FI106" s="212">
        <f t="shared" si="437"/>
        <v>7.3721297883997468E-4</v>
      </c>
      <c r="FJ106" s="212">
        <f t="shared" si="437"/>
        <v>8.0237366024845053E-4</v>
      </c>
      <c r="FK106" s="212">
        <f t="shared" si="437"/>
        <v>8.7021727581910926E-4</v>
      </c>
      <c r="FL106" s="212">
        <f t="shared" si="437"/>
        <v>9.4047246365500613E-4</v>
      </c>
      <c r="FM106" s="212">
        <f t="shared" si="437"/>
        <v>1.0128189393824286E-3</v>
      </c>
      <c r="FN106" s="212">
        <f t="shared" si="437"/>
        <v>1.0868882400505754E-3</v>
      </c>
      <c r="FO106" s="212">
        <f t="shared" si="437"/>
        <v>1.162265406891895E-3</v>
      </c>
      <c r="FP106" s="212">
        <f t="shared" si="437"/>
        <v>1.2384916421918947E-3</v>
      </c>
      <c r="FQ106" s="212">
        <f t="shared" si="437"/>
        <v>1.3150679533120685E-3</v>
      </c>
      <c r="FR106" s="212">
        <f t="shared" si="437"/>
        <v>0</v>
      </c>
      <c r="FS106" s="212">
        <f t="shared" si="437"/>
        <v>0</v>
      </c>
      <c r="FT106" s="212">
        <f t="shared" si="437"/>
        <v>0</v>
      </c>
      <c r="FU106" s="212">
        <f t="shared" si="437"/>
        <v>0</v>
      </c>
      <c r="FV106" s="212">
        <f t="shared" si="437"/>
        <v>0</v>
      </c>
      <c r="FW106" s="212">
        <f t="shared" si="437"/>
        <v>0</v>
      </c>
      <c r="FX106" s="212">
        <f t="shared" si="437"/>
        <v>0</v>
      </c>
      <c r="FY106" s="212">
        <f t="shared" si="437"/>
        <v>0</v>
      </c>
      <c r="FZ106" s="212">
        <f t="shared" si="437"/>
        <v>0</v>
      </c>
      <c r="GA106" s="212">
        <f t="shared" si="437"/>
        <v>0</v>
      </c>
      <c r="GB106" s="212">
        <f t="shared" si="437"/>
        <v>0</v>
      </c>
      <c r="GC106" s="212">
        <f t="shared" si="437"/>
        <v>0</v>
      </c>
      <c r="GD106" s="212">
        <f t="shared" si="437"/>
        <v>0</v>
      </c>
      <c r="GE106" s="212">
        <f t="shared" si="437"/>
        <v>0</v>
      </c>
      <c r="GF106" s="212">
        <f t="shared" si="437"/>
        <v>0</v>
      </c>
      <c r="GG106" s="212">
        <f t="shared" si="437"/>
        <v>0</v>
      </c>
      <c r="GH106" s="212">
        <f t="shared" si="437"/>
        <v>0</v>
      </c>
      <c r="GI106" s="212">
        <f t="shared" si="437"/>
        <v>0</v>
      </c>
      <c r="GJ106" s="212">
        <f t="shared" si="437"/>
        <v>0</v>
      </c>
      <c r="GK106" s="212">
        <f t="shared" si="437"/>
        <v>0</v>
      </c>
      <c r="GL106" s="212">
        <f t="shared" si="437"/>
        <v>0</v>
      </c>
      <c r="GM106" s="212">
        <f t="shared" si="437"/>
        <v>0</v>
      </c>
      <c r="GN106" s="212">
        <f t="shared" si="437"/>
        <v>0</v>
      </c>
      <c r="GO106" s="212">
        <f t="shared" si="437"/>
        <v>0</v>
      </c>
      <c r="GP106" s="212">
        <f t="shared" si="437"/>
        <v>0</v>
      </c>
      <c r="GQ106" s="212">
        <f t="shared" si="437"/>
        <v>0</v>
      </c>
      <c r="GR106" s="212">
        <f t="shared" si="437"/>
        <v>0</v>
      </c>
      <c r="GS106" s="212">
        <f t="shared" si="437"/>
        <v>0</v>
      </c>
      <c r="GT106" s="212">
        <f t="shared" si="437"/>
        <v>0</v>
      </c>
      <c r="GU106" s="212">
        <f t="shared" si="437"/>
        <v>0</v>
      </c>
      <c r="GV106" s="212">
        <f t="shared" si="437"/>
        <v>0</v>
      </c>
      <c r="GW106" s="212">
        <f t="shared" ref="GW106:IF106" si="438">IF(AND($F$112&gt;0,$F$113&gt;0),IF(OR(CZ104&lt;$F$112,CZ104=$F$112),GW104,0),"")</f>
        <v>0</v>
      </c>
      <c r="GX106" s="212">
        <f t="shared" si="438"/>
        <v>0</v>
      </c>
      <c r="GY106" s="212">
        <f t="shared" si="438"/>
        <v>0</v>
      </c>
      <c r="GZ106" s="212">
        <f t="shared" si="438"/>
        <v>0</v>
      </c>
      <c r="HA106" s="212">
        <f t="shared" si="438"/>
        <v>0</v>
      </c>
      <c r="HB106" s="212">
        <f t="shared" si="438"/>
        <v>0</v>
      </c>
      <c r="HC106" s="212">
        <f t="shared" si="438"/>
        <v>0</v>
      </c>
      <c r="HD106" s="212">
        <f t="shared" si="438"/>
        <v>0</v>
      </c>
      <c r="HE106" s="212">
        <f t="shared" si="438"/>
        <v>0</v>
      </c>
      <c r="HF106" s="212">
        <f t="shared" si="438"/>
        <v>0</v>
      </c>
      <c r="HG106" s="212">
        <f t="shared" si="438"/>
        <v>0</v>
      </c>
      <c r="HH106" s="212">
        <f t="shared" si="438"/>
        <v>0</v>
      </c>
      <c r="HI106" s="212">
        <f t="shared" si="438"/>
        <v>0</v>
      </c>
      <c r="HJ106" s="212">
        <f t="shared" si="438"/>
        <v>0</v>
      </c>
      <c r="HK106" s="212">
        <f t="shared" si="438"/>
        <v>0</v>
      </c>
      <c r="HL106" s="212">
        <f t="shared" si="438"/>
        <v>0</v>
      </c>
      <c r="HM106" s="212">
        <f t="shared" si="438"/>
        <v>0</v>
      </c>
      <c r="HN106" s="212">
        <f t="shared" si="438"/>
        <v>0</v>
      </c>
      <c r="HO106" s="212">
        <f t="shared" si="438"/>
        <v>0</v>
      </c>
      <c r="HP106" s="212">
        <f t="shared" si="438"/>
        <v>0</v>
      </c>
      <c r="HQ106" s="212">
        <f t="shared" si="438"/>
        <v>0</v>
      </c>
      <c r="HR106" s="212">
        <f t="shared" si="438"/>
        <v>0</v>
      </c>
      <c r="HS106" s="212">
        <f t="shared" si="438"/>
        <v>0</v>
      </c>
      <c r="HT106" s="212">
        <f t="shared" si="438"/>
        <v>0</v>
      </c>
      <c r="HU106" s="212">
        <f t="shared" si="438"/>
        <v>0</v>
      </c>
      <c r="HV106" s="212">
        <f t="shared" si="438"/>
        <v>0</v>
      </c>
      <c r="HW106" s="212">
        <f t="shared" si="438"/>
        <v>0</v>
      </c>
      <c r="HX106" s="212">
        <f t="shared" si="438"/>
        <v>0</v>
      </c>
      <c r="HY106" s="212">
        <f t="shared" si="438"/>
        <v>0</v>
      </c>
      <c r="HZ106" s="212">
        <f t="shared" si="438"/>
        <v>0</v>
      </c>
      <c r="IA106" s="212">
        <f t="shared" si="438"/>
        <v>0</v>
      </c>
      <c r="IB106" s="212">
        <f t="shared" si="438"/>
        <v>0</v>
      </c>
      <c r="IC106" s="212">
        <f t="shared" si="438"/>
        <v>0</v>
      </c>
      <c r="ID106" s="212">
        <f t="shared" si="438"/>
        <v>0</v>
      </c>
      <c r="IE106" s="212">
        <f t="shared" si="438"/>
        <v>0</v>
      </c>
      <c r="IF106" s="212">
        <f t="shared" si="438"/>
        <v>0</v>
      </c>
    </row>
    <row r="107" spans="1:240" x14ac:dyDescent="0.25">
      <c r="A107" s="17"/>
      <c r="B107" s="17"/>
      <c r="C107" s="17"/>
      <c r="D107" s="17"/>
      <c r="E107" s="17"/>
      <c r="F107" s="17"/>
      <c r="G107" s="17"/>
      <c r="H107" s="17"/>
      <c r="I107" s="17"/>
      <c r="J107" s="17"/>
      <c r="K107" s="18"/>
      <c r="L107" s="17"/>
      <c r="M107" s="17"/>
      <c r="N107" s="17"/>
      <c r="O107" s="17"/>
      <c r="P107" s="17"/>
      <c r="Q107" s="17"/>
      <c r="R107" s="17"/>
      <c r="S107" s="17"/>
      <c r="T107" s="17"/>
      <c r="U107" s="17"/>
      <c r="V107" s="17"/>
      <c r="W107" s="17"/>
      <c r="X107" s="220"/>
      <c r="Y107" s="123"/>
      <c r="Z107" s="17"/>
      <c r="AA107" s="17"/>
      <c r="AB107" s="17"/>
      <c r="AC107" s="17"/>
      <c r="AD107" s="17"/>
      <c r="AE107" s="17"/>
      <c r="AF107" s="17"/>
      <c r="AG107" s="17"/>
      <c r="AH107" s="17"/>
      <c r="AI107" s="17"/>
      <c r="AJ107" s="17"/>
      <c r="AK107" s="17"/>
      <c r="AL107" s="17"/>
      <c r="AM107" s="17"/>
      <c r="EJ107" s="212">
        <f>IF(AND($F$112&gt;0,$F$113&gt;0),IF(AND(AM104&gt;$F$112,OR(AM104&lt;$F$113,AM104=$F$113)),EJ104,0),"")</f>
        <v>0</v>
      </c>
      <c r="EK107" s="212">
        <f t="shared" ref="EK107:GV107" si="439">IF(AND($F$112&gt;0,$F$113&gt;0),IF(AND(AN104&gt;$F$112,OR(AN104&lt;$F$113,AN104=$F$113)),EK104,0),"")</f>
        <v>0</v>
      </c>
      <c r="EL107" s="212">
        <f t="shared" si="439"/>
        <v>0</v>
      </c>
      <c r="EM107" s="212">
        <f t="shared" si="439"/>
        <v>0</v>
      </c>
      <c r="EN107" s="212">
        <f t="shared" si="439"/>
        <v>0</v>
      </c>
      <c r="EO107" s="212">
        <f t="shared" si="439"/>
        <v>0</v>
      </c>
      <c r="EP107" s="212">
        <f t="shared" si="439"/>
        <v>0</v>
      </c>
      <c r="EQ107" s="212">
        <f t="shared" si="439"/>
        <v>0</v>
      </c>
      <c r="ER107" s="212">
        <f t="shared" si="439"/>
        <v>0</v>
      </c>
      <c r="ES107" s="212">
        <f t="shared" si="439"/>
        <v>0</v>
      </c>
      <c r="ET107" s="212">
        <f t="shared" si="439"/>
        <v>0</v>
      </c>
      <c r="EU107" s="212">
        <f t="shared" si="439"/>
        <v>0</v>
      </c>
      <c r="EV107" s="212">
        <f t="shared" si="439"/>
        <v>0</v>
      </c>
      <c r="EW107" s="212">
        <f t="shared" si="439"/>
        <v>0</v>
      </c>
      <c r="EX107" s="212">
        <f t="shared" si="439"/>
        <v>0</v>
      </c>
      <c r="EY107" s="212">
        <f t="shared" si="439"/>
        <v>0</v>
      </c>
      <c r="EZ107" s="212">
        <f t="shared" si="439"/>
        <v>0</v>
      </c>
      <c r="FA107" s="212">
        <f t="shared" si="439"/>
        <v>0</v>
      </c>
      <c r="FB107" s="212">
        <f t="shared" si="439"/>
        <v>0</v>
      </c>
      <c r="FC107" s="212">
        <f t="shared" si="439"/>
        <v>0</v>
      </c>
      <c r="FD107" s="212">
        <f t="shared" si="439"/>
        <v>0</v>
      </c>
      <c r="FE107" s="212">
        <f t="shared" si="439"/>
        <v>0</v>
      </c>
      <c r="FF107" s="212">
        <f t="shared" si="439"/>
        <v>0</v>
      </c>
      <c r="FG107" s="212">
        <f t="shared" si="439"/>
        <v>0</v>
      </c>
      <c r="FH107" s="212">
        <f t="shared" si="439"/>
        <v>0</v>
      </c>
      <c r="FI107" s="212">
        <f t="shared" si="439"/>
        <v>0</v>
      </c>
      <c r="FJ107" s="212">
        <f t="shared" si="439"/>
        <v>0</v>
      </c>
      <c r="FK107" s="212">
        <f t="shared" si="439"/>
        <v>0</v>
      </c>
      <c r="FL107" s="212">
        <f t="shared" si="439"/>
        <v>0</v>
      </c>
      <c r="FM107" s="212">
        <f t="shared" si="439"/>
        <v>0</v>
      </c>
      <c r="FN107" s="212">
        <f t="shared" si="439"/>
        <v>0</v>
      </c>
      <c r="FO107" s="212">
        <f t="shared" si="439"/>
        <v>0</v>
      </c>
      <c r="FP107" s="212">
        <f t="shared" si="439"/>
        <v>0</v>
      </c>
      <c r="FQ107" s="212">
        <f t="shared" si="439"/>
        <v>0</v>
      </c>
      <c r="FR107" s="212">
        <f t="shared" si="439"/>
        <v>1.3914597727048637E-3</v>
      </c>
      <c r="FS107" s="212">
        <f t="shared" si="439"/>
        <v>1.4671025172045564E-3</v>
      </c>
      <c r="FT107" s="212">
        <f t="shared" si="439"/>
        <v>1.5414080237157624E-3</v>
      </c>
      <c r="FU107" s="212">
        <f t="shared" si="439"/>
        <v>1.6137717724657441E-3</v>
      </c>
      <c r="FV107" s="212">
        <f t="shared" si="439"/>
        <v>1.6835807840941514E-3</v>
      </c>
      <c r="FW107" s="212">
        <f t="shared" si="439"/>
        <v>1.7502220538920365E-3</v>
      </c>
      <c r="FX107" s="212">
        <f t="shared" si="439"/>
        <v>1.8130913663160476E-3</v>
      </c>
      <c r="FY107" s="212">
        <f t="shared" si="439"/>
        <v>1.8716023162816977E-3</v>
      </c>
      <c r="FZ107" s="212">
        <f t="shared" si="439"/>
        <v>1.9251953513785523E-3</v>
      </c>
      <c r="GA107" s="212">
        <f t="shared" si="439"/>
        <v>1.9733466416245152E-3</v>
      </c>
      <c r="GB107" s="212">
        <f t="shared" si="439"/>
        <v>2.0155765811102834E-3</v>
      </c>
      <c r="GC107" s="212">
        <f t="shared" si="439"/>
        <v>2.0514577291301881E-3</v>
      </c>
      <c r="GD107" s="212">
        <f t="shared" si="439"/>
        <v>2.0806220072152569E-3</v>
      </c>
      <c r="GE107" s="212">
        <f t="shared" si="439"/>
        <v>0</v>
      </c>
      <c r="GF107" s="212">
        <f t="shared" si="439"/>
        <v>0</v>
      </c>
      <c r="GG107" s="212">
        <f t="shared" si="439"/>
        <v>0</v>
      </c>
      <c r="GH107" s="212">
        <f t="shared" si="439"/>
        <v>0</v>
      </c>
      <c r="GI107" s="212">
        <f t="shared" si="439"/>
        <v>0</v>
      </c>
      <c r="GJ107" s="212">
        <f t="shared" si="439"/>
        <v>0</v>
      </c>
      <c r="GK107" s="212">
        <f t="shared" si="439"/>
        <v>0</v>
      </c>
      <c r="GL107" s="212">
        <f t="shared" si="439"/>
        <v>0</v>
      </c>
      <c r="GM107" s="212">
        <f t="shared" si="439"/>
        <v>0</v>
      </c>
      <c r="GN107" s="212">
        <f t="shared" si="439"/>
        <v>0</v>
      </c>
      <c r="GO107" s="212">
        <f t="shared" si="439"/>
        <v>0</v>
      </c>
      <c r="GP107" s="212">
        <f t="shared" si="439"/>
        <v>0</v>
      </c>
      <c r="GQ107" s="212">
        <f t="shared" si="439"/>
        <v>0</v>
      </c>
      <c r="GR107" s="212">
        <f t="shared" si="439"/>
        <v>0</v>
      </c>
      <c r="GS107" s="212">
        <f t="shared" si="439"/>
        <v>0</v>
      </c>
      <c r="GT107" s="212">
        <f t="shared" si="439"/>
        <v>0</v>
      </c>
      <c r="GU107" s="212">
        <f t="shared" si="439"/>
        <v>0</v>
      </c>
      <c r="GV107" s="212">
        <f t="shared" si="439"/>
        <v>0</v>
      </c>
      <c r="GW107" s="212">
        <f t="shared" ref="GW107:IF107" si="440">IF(AND($F$112&gt;0,$F$113&gt;0),IF(AND(CZ104&gt;$F$112,OR(CZ104&lt;$F$113,CZ104=$F$113)),GW104,0),"")</f>
        <v>0</v>
      </c>
      <c r="GX107" s="212">
        <f t="shared" si="440"/>
        <v>0</v>
      </c>
      <c r="GY107" s="212">
        <f t="shared" si="440"/>
        <v>0</v>
      </c>
      <c r="GZ107" s="212">
        <f t="shared" si="440"/>
        <v>0</v>
      </c>
      <c r="HA107" s="212">
        <f t="shared" si="440"/>
        <v>0</v>
      </c>
      <c r="HB107" s="212">
        <f t="shared" si="440"/>
        <v>0</v>
      </c>
      <c r="HC107" s="212">
        <f t="shared" si="440"/>
        <v>0</v>
      </c>
      <c r="HD107" s="212">
        <f t="shared" si="440"/>
        <v>0</v>
      </c>
      <c r="HE107" s="212">
        <f t="shared" si="440"/>
        <v>0</v>
      </c>
      <c r="HF107" s="212">
        <f t="shared" si="440"/>
        <v>0</v>
      </c>
      <c r="HG107" s="212">
        <f t="shared" si="440"/>
        <v>0</v>
      </c>
      <c r="HH107" s="212">
        <f t="shared" si="440"/>
        <v>0</v>
      </c>
      <c r="HI107" s="212">
        <f t="shared" si="440"/>
        <v>0</v>
      </c>
      <c r="HJ107" s="212">
        <f t="shared" si="440"/>
        <v>0</v>
      </c>
      <c r="HK107" s="212">
        <f t="shared" si="440"/>
        <v>0</v>
      </c>
      <c r="HL107" s="212">
        <f t="shared" si="440"/>
        <v>0</v>
      </c>
      <c r="HM107" s="212">
        <f t="shared" si="440"/>
        <v>0</v>
      </c>
      <c r="HN107" s="212">
        <f t="shared" si="440"/>
        <v>0</v>
      </c>
      <c r="HO107" s="212">
        <f t="shared" si="440"/>
        <v>0</v>
      </c>
      <c r="HP107" s="212">
        <f t="shared" si="440"/>
        <v>0</v>
      </c>
      <c r="HQ107" s="212">
        <f t="shared" si="440"/>
        <v>0</v>
      </c>
      <c r="HR107" s="212">
        <f t="shared" si="440"/>
        <v>0</v>
      </c>
      <c r="HS107" s="212">
        <f t="shared" si="440"/>
        <v>0</v>
      </c>
      <c r="HT107" s="212">
        <f t="shared" si="440"/>
        <v>0</v>
      </c>
      <c r="HU107" s="212">
        <f t="shared" si="440"/>
        <v>0</v>
      </c>
      <c r="HV107" s="212">
        <f t="shared" si="440"/>
        <v>0</v>
      </c>
      <c r="HW107" s="212">
        <f t="shared" si="440"/>
        <v>0</v>
      </c>
      <c r="HX107" s="212">
        <f t="shared" si="440"/>
        <v>0</v>
      </c>
      <c r="HY107" s="212">
        <f t="shared" si="440"/>
        <v>0</v>
      </c>
      <c r="HZ107" s="212">
        <f t="shared" si="440"/>
        <v>0</v>
      </c>
      <c r="IA107" s="212">
        <f t="shared" si="440"/>
        <v>0</v>
      </c>
      <c r="IB107" s="212">
        <f t="shared" si="440"/>
        <v>0</v>
      </c>
      <c r="IC107" s="212">
        <f t="shared" si="440"/>
        <v>0</v>
      </c>
      <c r="ID107" s="212">
        <f t="shared" si="440"/>
        <v>0</v>
      </c>
      <c r="IE107" s="212">
        <f t="shared" si="440"/>
        <v>0</v>
      </c>
      <c r="IF107" s="212">
        <f t="shared" si="440"/>
        <v>0</v>
      </c>
    </row>
    <row r="108" spans="1:240" ht="17.25" x14ac:dyDescent="0.3">
      <c r="A108" s="17"/>
      <c r="B108" s="17"/>
      <c r="C108" s="17"/>
      <c r="D108" s="17"/>
      <c r="E108" s="40" t="s">
        <v>61</v>
      </c>
      <c r="F108" s="125">
        <v>0.9</v>
      </c>
      <c r="G108" s="66" t="s">
        <v>66</v>
      </c>
      <c r="H108" s="137"/>
      <c r="I108" s="66"/>
      <c r="J108" s="17"/>
      <c r="K108" s="18"/>
      <c r="L108" s="17"/>
      <c r="M108" s="17"/>
      <c r="N108" s="17"/>
      <c r="O108" s="17"/>
      <c r="P108" s="17"/>
      <c r="Q108" s="17"/>
      <c r="R108" s="17"/>
      <c r="S108" s="17"/>
      <c r="T108" s="17"/>
      <c r="U108" s="17"/>
      <c r="V108" s="17"/>
      <c r="W108" s="17"/>
      <c r="X108" s="220"/>
      <c r="Y108" s="17"/>
      <c r="Z108" s="17"/>
      <c r="AA108" s="17"/>
      <c r="AB108" s="17"/>
      <c r="AC108" s="17"/>
      <c r="AD108" s="17"/>
      <c r="AE108" s="17"/>
      <c r="AF108" s="17"/>
      <c r="AG108" s="17"/>
      <c r="AH108" s="17"/>
      <c r="AI108" s="17"/>
      <c r="AJ108" s="17"/>
      <c r="AK108" s="17"/>
      <c r="AL108" s="17"/>
      <c r="AM108" s="17"/>
      <c r="EJ108" s="212">
        <f>IF(AND($F$112&gt;0,$F$113&gt;0),IF(AND(AM104&gt;$F$113),EJ104,0),"")</f>
        <v>0</v>
      </c>
      <c r="EK108" s="212">
        <f t="shared" ref="EK108:GV108" si="441">IF(AND($F$112&gt;0,$F$113&gt;0),IF(AND(AN104&gt;$F$113),EK104,0),"")</f>
        <v>0</v>
      </c>
      <c r="EL108" s="212">
        <f t="shared" si="441"/>
        <v>0</v>
      </c>
      <c r="EM108" s="212">
        <f t="shared" si="441"/>
        <v>0</v>
      </c>
      <c r="EN108" s="212">
        <f t="shared" si="441"/>
        <v>0</v>
      </c>
      <c r="EO108" s="212">
        <f t="shared" si="441"/>
        <v>0</v>
      </c>
      <c r="EP108" s="212">
        <f t="shared" si="441"/>
        <v>0</v>
      </c>
      <c r="EQ108" s="212">
        <f t="shared" si="441"/>
        <v>0</v>
      </c>
      <c r="ER108" s="212">
        <f t="shared" si="441"/>
        <v>0</v>
      </c>
      <c r="ES108" s="212">
        <f t="shared" si="441"/>
        <v>0</v>
      </c>
      <c r="ET108" s="212">
        <f t="shared" si="441"/>
        <v>0</v>
      </c>
      <c r="EU108" s="212">
        <f t="shared" si="441"/>
        <v>0</v>
      </c>
      <c r="EV108" s="212">
        <f t="shared" si="441"/>
        <v>0</v>
      </c>
      <c r="EW108" s="212">
        <f t="shared" si="441"/>
        <v>0</v>
      </c>
      <c r="EX108" s="212">
        <f t="shared" si="441"/>
        <v>0</v>
      </c>
      <c r="EY108" s="212">
        <f t="shared" si="441"/>
        <v>0</v>
      </c>
      <c r="EZ108" s="212">
        <f t="shared" si="441"/>
        <v>0</v>
      </c>
      <c r="FA108" s="212">
        <f t="shared" si="441"/>
        <v>0</v>
      </c>
      <c r="FB108" s="212">
        <f t="shared" si="441"/>
        <v>0</v>
      </c>
      <c r="FC108" s="212">
        <f t="shared" si="441"/>
        <v>0</v>
      </c>
      <c r="FD108" s="212">
        <f t="shared" si="441"/>
        <v>0</v>
      </c>
      <c r="FE108" s="212">
        <f t="shared" si="441"/>
        <v>0</v>
      </c>
      <c r="FF108" s="212">
        <f t="shared" si="441"/>
        <v>0</v>
      </c>
      <c r="FG108" s="212">
        <f t="shared" si="441"/>
        <v>0</v>
      </c>
      <c r="FH108" s="212">
        <f t="shared" si="441"/>
        <v>0</v>
      </c>
      <c r="FI108" s="212">
        <f t="shared" si="441"/>
        <v>0</v>
      </c>
      <c r="FJ108" s="212">
        <f t="shared" si="441"/>
        <v>0</v>
      </c>
      <c r="FK108" s="212">
        <f t="shared" si="441"/>
        <v>0</v>
      </c>
      <c r="FL108" s="212">
        <f t="shared" si="441"/>
        <v>0</v>
      </c>
      <c r="FM108" s="212">
        <f t="shared" si="441"/>
        <v>0</v>
      </c>
      <c r="FN108" s="212">
        <f t="shared" si="441"/>
        <v>0</v>
      </c>
      <c r="FO108" s="212">
        <f t="shared" si="441"/>
        <v>0</v>
      </c>
      <c r="FP108" s="212">
        <f t="shared" si="441"/>
        <v>0</v>
      </c>
      <c r="FQ108" s="212">
        <f t="shared" si="441"/>
        <v>0</v>
      </c>
      <c r="FR108" s="212">
        <f t="shared" si="441"/>
        <v>0</v>
      </c>
      <c r="FS108" s="212">
        <f t="shared" si="441"/>
        <v>0</v>
      </c>
      <c r="FT108" s="212">
        <f t="shared" si="441"/>
        <v>0</v>
      </c>
      <c r="FU108" s="212">
        <f t="shared" si="441"/>
        <v>0</v>
      </c>
      <c r="FV108" s="212">
        <f t="shared" si="441"/>
        <v>0</v>
      </c>
      <c r="FW108" s="212">
        <f t="shared" si="441"/>
        <v>0</v>
      </c>
      <c r="FX108" s="212">
        <f t="shared" si="441"/>
        <v>0</v>
      </c>
      <c r="FY108" s="212">
        <f t="shared" si="441"/>
        <v>0</v>
      </c>
      <c r="FZ108" s="212">
        <f t="shared" si="441"/>
        <v>0</v>
      </c>
      <c r="GA108" s="212">
        <f t="shared" si="441"/>
        <v>0</v>
      </c>
      <c r="GB108" s="212">
        <f t="shared" si="441"/>
        <v>0</v>
      </c>
      <c r="GC108" s="212">
        <f t="shared" si="441"/>
        <v>0</v>
      </c>
      <c r="GD108" s="212">
        <f t="shared" si="441"/>
        <v>0</v>
      </c>
      <c r="GE108" s="212">
        <f t="shared" si="441"/>
        <v>2.1027669827453784E-3</v>
      </c>
      <c r="GF108" s="212">
        <f t="shared" si="441"/>
        <v>2.11766108919012E-3</v>
      </c>
      <c r="GG108" s="212">
        <f t="shared" si="441"/>
        <v>2.1251476569942125E-3</v>
      </c>
      <c r="GH108" s="212">
        <f t="shared" si="441"/>
        <v>2.1251476569942112E-3</v>
      </c>
      <c r="GI108" s="212">
        <f t="shared" si="441"/>
        <v>2.1176610891901152E-3</v>
      </c>
      <c r="GJ108" s="212">
        <f t="shared" si="441"/>
        <v>2.1027669827453702E-3</v>
      </c>
      <c r="GK108" s="212">
        <f t="shared" si="441"/>
        <v>2.0806220072152456E-3</v>
      </c>
      <c r="GL108" s="212">
        <f t="shared" si="441"/>
        <v>2.0514577291301734E-3</v>
      </c>
      <c r="GM108" s="212">
        <f t="shared" si="441"/>
        <v>2.0155765811102661E-3</v>
      </c>
      <c r="GN108" s="212">
        <f t="shared" si="441"/>
        <v>1.9733466416244948E-3</v>
      </c>
      <c r="GO108" s="212">
        <f t="shared" si="441"/>
        <v>1.9251953513785296E-3</v>
      </c>
      <c r="GP108" s="212">
        <f t="shared" si="441"/>
        <v>1.8716023162816723E-3</v>
      </c>
      <c r="GQ108" s="212">
        <f t="shared" si="441"/>
        <v>1.8130913663160205E-3</v>
      </c>
      <c r="GR108" s="212">
        <f t="shared" si="441"/>
        <v>1.7502220538920075E-3</v>
      </c>
      <c r="GS108" s="212">
        <f t="shared" si="441"/>
        <v>1.6835807840941206E-3</v>
      </c>
      <c r="GT108" s="212">
        <f t="shared" si="441"/>
        <v>1.6137717724657122E-3</v>
      </c>
      <c r="GU108" s="212">
        <f t="shared" si="441"/>
        <v>1.5414080237157294E-3</v>
      </c>
      <c r="GV108" s="212">
        <f t="shared" si="441"/>
        <v>1.4671025172045226E-3</v>
      </c>
      <c r="GW108" s="212">
        <f t="shared" ref="GW108:IF108" si="442">IF(AND($F$112&gt;0,$F$113&gt;0),IF(AND(CZ104&gt;$F$113),GW104,0),"")</f>
        <v>1.3914597727048294E-3</v>
      </c>
      <c r="GX108" s="212">
        <f t="shared" si="442"/>
        <v>1.3150679533120342E-3</v>
      </c>
      <c r="GY108" s="212">
        <f t="shared" si="442"/>
        <v>1.23849164219186E-3</v>
      </c>
      <c r="GZ108" s="212">
        <f t="shared" si="442"/>
        <v>1.1622654068918609E-3</v>
      </c>
      <c r="HA108" s="212">
        <f t="shared" si="442"/>
        <v>1.0868882400505418E-3</v>
      </c>
      <c r="HB108" s="212">
        <f t="shared" si="442"/>
        <v>1.0128189393823958E-3</v>
      </c>
      <c r="HC108" s="212">
        <f t="shared" si="442"/>
        <v>9.4047246365497415E-4</v>
      </c>
      <c r="HD108" s="212">
        <f t="shared" si="442"/>
        <v>8.7021727581907825E-4</v>
      </c>
      <c r="HE108" s="212">
        <f t="shared" si="442"/>
        <v>8.023736602484206E-4</v>
      </c>
      <c r="HF108" s="212">
        <f t="shared" si="442"/>
        <v>7.3721297883994617E-4</v>
      </c>
      <c r="HG108" s="212">
        <f t="shared" si="442"/>
        <v>6.7495781105787484E-4</v>
      </c>
      <c r="HH108" s="212">
        <f t="shared" si="442"/>
        <v>6.157829062868155E-4</v>
      </c>
      <c r="HI108" s="212">
        <f t="shared" si="442"/>
        <v>5.5981686337502185E-4</v>
      </c>
      <c r="HJ108" s="212">
        <f t="shared" si="442"/>
        <v>5.0714444215009319E-4</v>
      </c>
      <c r="HK108" s="212">
        <f t="shared" si="442"/>
        <v>4.578094050020518E-4</v>
      </c>
      <c r="HL108" s="212">
        <f t="shared" si="442"/>
        <v>4.1181778326193348E-4</v>
      </c>
      <c r="HM108" s="212">
        <f t="shared" si="442"/>
        <v>3.6914146286361568E-4</v>
      </c>
      <c r="HN108" s="212">
        <f t="shared" si="442"/>
        <v>3.2972198638140288E-4</v>
      </c>
      <c r="HO108" s="212">
        <f t="shared" si="442"/>
        <v>2.9347447363603453E-4</v>
      </c>
      <c r="HP108" s="212">
        <f t="shared" si="442"/>
        <v>2.6029157025817565E-4</v>
      </c>
      <c r="HQ108" s="212">
        <f t="shared" si="442"/>
        <v>2.3004734246220173E-4</v>
      </c>
      <c r="HR108" s="212">
        <f t="shared" si="442"/>
        <v>2.0260104637419795E-4</v>
      </c>
      <c r="HS108" s="212">
        <f t="shared" si="442"/>
        <v>1.7780071114273824E-4</v>
      </c>
      <c r="HT108" s="212">
        <f t="shared" si="442"/>
        <v>1.5548648632661679E-4</v>
      </c>
      <c r="HU108" s="212">
        <f t="shared" si="442"/>
        <v>1.354937153216604E-4</v>
      </c>
      <c r="HV108" s="212">
        <f t="shared" si="442"/>
        <v>1.1765570752419984E-4</v>
      </c>
      <c r="HW108" s="212">
        <f t="shared" si="442"/>
        <v>1.0180619224770335E-4</v>
      </c>
      <c r="HX108" s="212">
        <f t="shared" si="442"/>
        <v>8.7781446882349368E-5</v>
      </c>
      <c r="HY108" s="212">
        <f t="shared" si="442"/>
        <v>7.5422100242316032E-5</v>
      </c>
      <c r="HZ108" s="212">
        <f t="shared" si="442"/>
        <v>6.4574619365114421E-5</v>
      </c>
      <c r="IA108" s="212">
        <f t="shared" si="442"/>
        <v>5.5092494146797063E-5</v>
      </c>
      <c r="IB108" s="212">
        <f t="shared" si="442"/>
        <v>4.6837139099576718E-5</v>
      </c>
      <c r="IC108" s="212">
        <f t="shared" si="442"/>
        <v>3.967853522953802E-5</v>
      </c>
      <c r="ID108" s="212">
        <f t="shared" si="442"/>
        <v>3.3495637612178927E-5</v>
      </c>
      <c r="IE108" s="212">
        <f t="shared" si="442"/>
        <v>2.8176575781045088E-5</v>
      </c>
      <c r="IF108" s="212">
        <f t="shared" si="442"/>
        <v>2.361867464911365E-5</v>
      </c>
    </row>
    <row r="109" spans="1:240" ht="17.25" x14ac:dyDescent="0.3">
      <c r="A109" s="17"/>
      <c r="B109" s="17"/>
      <c r="C109" s="17"/>
      <c r="D109" s="17"/>
      <c r="E109" s="40" t="s">
        <v>62</v>
      </c>
      <c r="F109" s="89">
        <f>IF(AND(F108&gt;0,F108&lt;1,NOT(U104=0)),_xlfn.NORM.INV((1-$F$108)/2,$T$104,$U$104),"")</f>
        <v>1124.7400588088015</v>
      </c>
      <c r="G109" s="138"/>
      <c r="H109" s="138"/>
      <c r="I109" s="17"/>
      <c r="J109" s="17"/>
      <c r="K109" s="18"/>
      <c r="L109" s="17"/>
      <c r="M109" s="17"/>
      <c r="N109" s="17"/>
      <c r="O109" s="17"/>
      <c r="P109" s="17"/>
      <c r="Q109" s="17"/>
      <c r="R109" s="17"/>
      <c r="S109" s="17"/>
      <c r="T109" s="17"/>
      <c r="U109" s="17"/>
      <c r="V109" s="17"/>
      <c r="W109" s="17"/>
      <c r="X109" s="220"/>
      <c r="Y109" s="17"/>
      <c r="Z109" s="17"/>
      <c r="AA109" s="17"/>
      <c r="AB109" s="17"/>
      <c r="AC109" s="17"/>
      <c r="AD109" s="17"/>
      <c r="AE109" s="17"/>
      <c r="AF109" s="17"/>
      <c r="AG109" s="17"/>
      <c r="AH109" s="17"/>
      <c r="AI109" s="17"/>
      <c r="AJ109" s="17"/>
      <c r="AK109" s="17"/>
      <c r="AL109" s="17"/>
      <c r="AM109" s="17"/>
      <c r="EJ109" s="213">
        <f>MAX(EJ106:EJ108)</f>
        <v>2.8176575781047314E-5</v>
      </c>
      <c r="EK109" s="213">
        <f t="shared" ref="EK109:GV109" si="443">MAX(EK106:EK108)</f>
        <v>3.349563761218157E-5</v>
      </c>
      <c r="EL109" s="213">
        <f t="shared" si="443"/>
        <v>3.9678535229541055E-5</v>
      </c>
      <c r="EM109" s="213">
        <f t="shared" si="443"/>
        <v>4.6837139099580276E-5</v>
      </c>
      <c r="EN109" s="213">
        <f t="shared" si="443"/>
        <v>5.5092494146801108E-5</v>
      </c>
      <c r="EO109" s="213">
        <f t="shared" si="443"/>
        <v>6.4574619365119138E-5</v>
      </c>
      <c r="EP109" s="213">
        <f t="shared" si="443"/>
        <v>7.5422100242321331E-5</v>
      </c>
      <c r="EQ109" s="213">
        <f t="shared" si="443"/>
        <v>8.778144688235544E-5</v>
      </c>
      <c r="ER109" s="213">
        <f t="shared" si="443"/>
        <v>1.0180619224771019E-4</v>
      </c>
      <c r="ES109" s="213">
        <f t="shared" si="443"/>
        <v>1.1765570752420762E-4</v>
      </c>
      <c r="ET109" s="213">
        <f t="shared" si="443"/>
        <v>1.3549371532166904E-4</v>
      </c>
      <c r="EU109" s="213">
        <f t="shared" si="443"/>
        <v>1.554864863266266E-4</v>
      </c>
      <c r="EV109" s="213">
        <f t="shared" si="443"/>
        <v>1.77800711142749E-4</v>
      </c>
      <c r="EW109" s="213">
        <f t="shared" si="443"/>
        <v>2.026010463742096E-4</v>
      </c>
      <c r="EX109" s="213">
        <f t="shared" si="443"/>
        <v>2.3004734246221472E-4</v>
      </c>
      <c r="EY109" s="213">
        <f t="shared" si="443"/>
        <v>2.6029157025818985E-4</v>
      </c>
      <c r="EZ109" s="213">
        <f t="shared" si="443"/>
        <v>2.9347447363605009E-4</v>
      </c>
      <c r="FA109" s="213">
        <f t="shared" si="443"/>
        <v>3.2972198638141979E-4</v>
      </c>
      <c r="FB109" s="213">
        <f t="shared" si="443"/>
        <v>3.69141462863634E-4</v>
      </c>
      <c r="FC109" s="213">
        <f t="shared" si="443"/>
        <v>4.1181778326195348E-4</v>
      </c>
      <c r="FD109" s="213">
        <f t="shared" si="443"/>
        <v>4.5780940500207327E-4</v>
      </c>
      <c r="FE109" s="213">
        <f t="shared" si="443"/>
        <v>5.0714444215011595E-4</v>
      </c>
      <c r="FF109" s="213">
        <f t="shared" si="443"/>
        <v>5.5981686337504624E-4</v>
      </c>
      <c r="FG109" s="213">
        <f t="shared" si="443"/>
        <v>6.157829062868413E-4</v>
      </c>
      <c r="FH109" s="213">
        <f t="shared" si="443"/>
        <v>6.7495781105790206E-4</v>
      </c>
      <c r="FI109" s="213">
        <f t="shared" si="443"/>
        <v>7.3721297883997468E-4</v>
      </c>
      <c r="FJ109" s="213">
        <f t="shared" si="443"/>
        <v>8.0237366024845053E-4</v>
      </c>
      <c r="FK109" s="213">
        <f t="shared" si="443"/>
        <v>8.7021727581910926E-4</v>
      </c>
      <c r="FL109" s="213">
        <f t="shared" si="443"/>
        <v>9.4047246365500613E-4</v>
      </c>
      <c r="FM109" s="213">
        <f t="shared" si="443"/>
        <v>1.0128189393824286E-3</v>
      </c>
      <c r="FN109" s="213">
        <f t="shared" si="443"/>
        <v>1.0868882400505754E-3</v>
      </c>
      <c r="FO109" s="213">
        <f t="shared" si="443"/>
        <v>1.162265406891895E-3</v>
      </c>
      <c r="FP109" s="213">
        <f t="shared" si="443"/>
        <v>1.2384916421918947E-3</v>
      </c>
      <c r="FQ109" s="213">
        <f t="shared" si="443"/>
        <v>1.3150679533120685E-3</v>
      </c>
      <c r="FR109" s="213">
        <f t="shared" si="443"/>
        <v>1.3914597727048637E-3</v>
      </c>
      <c r="FS109" s="213">
        <f t="shared" si="443"/>
        <v>1.4671025172045564E-3</v>
      </c>
      <c r="FT109" s="213">
        <f t="shared" si="443"/>
        <v>1.5414080237157624E-3</v>
      </c>
      <c r="FU109" s="213">
        <f t="shared" si="443"/>
        <v>1.6137717724657441E-3</v>
      </c>
      <c r="FV109" s="213">
        <f t="shared" si="443"/>
        <v>1.6835807840941514E-3</v>
      </c>
      <c r="FW109" s="213">
        <f t="shared" si="443"/>
        <v>1.7502220538920365E-3</v>
      </c>
      <c r="FX109" s="213">
        <f t="shared" si="443"/>
        <v>1.8130913663160476E-3</v>
      </c>
      <c r="FY109" s="213">
        <f t="shared" si="443"/>
        <v>1.8716023162816977E-3</v>
      </c>
      <c r="FZ109" s="213">
        <f t="shared" si="443"/>
        <v>1.9251953513785523E-3</v>
      </c>
      <c r="GA109" s="213">
        <f t="shared" si="443"/>
        <v>1.9733466416245152E-3</v>
      </c>
      <c r="GB109" s="213">
        <f t="shared" si="443"/>
        <v>2.0155765811102834E-3</v>
      </c>
      <c r="GC109" s="213">
        <f t="shared" si="443"/>
        <v>2.0514577291301881E-3</v>
      </c>
      <c r="GD109" s="213">
        <f t="shared" si="443"/>
        <v>2.0806220072152569E-3</v>
      </c>
      <c r="GE109" s="213">
        <f t="shared" si="443"/>
        <v>2.1027669827453784E-3</v>
      </c>
      <c r="GF109" s="213">
        <f t="shared" si="443"/>
        <v>2.11766108919012E-3</v>
      </c>
      <c r="GG109" s="213">
        <f t="shared" si="443"/>
        <v>2.1251476569942125E-3</v>
      </c>
      <c r="GH109" s="213">
        <f t="shared" si="443"/>
        <v>2.1251476569942112E-3</v>
      </c>
      <c r="GI109" s="213">
        <f t="shared" si="443"/>
        <v>2.1176610891901152E-3</v>
      </c>
      <c r="GJ109" s="213">
        <f t="shared" si="443"/>
        <v>2.1027669827453702E-3</v>
      </c>
      <c r="GK109" s="213">
        <f t="shared" si="443"/>
        <v>2.0806220072152456E-3</v>
      </c>
      <c r="GL109" s="213">
        <f t="shared" si="443"/>
        <v>2.0514577291301734E-3</v>
      </c>
      <c r="GM109" s="213">
        <f t="shared" si="443"/>
        <v>2.0155765811102661E-3</v>
      </c>
      <c r="GN109" s="213">
        <f t="shared" si="443"/>
        <v>1.9733466416244948E-3</v>
      </c>
      <c r="GO109" s="213">
        <f t="shared" si="443"/>
        <v>1.9251953513785296E-3</v>
      </c>
      <c r="GP109" s="213">
        <f t="shared" si="443"/>
        <v>1.8716023162816723E-3</v>
      </c>
      <c r="GQ109" s="213">
        <f t="shared" si="443"/>
        <v>1.8130913663160205E-3</v>
      </c>
      <c r="GR109" s="213">
        <f t="shared" si="443"/>
        <v>1.7502220538920075E-3</v>
      </c>
      <c r="GS109" s="213">
        <f t="shared" si="443"/>
        <v>1.6835807840941206E-3</v>
      </c>
      <c r="GT109" s="213">
        <f t="shared" si="443"/>
        <v>1.6137717724657122E-3</v>
      </c>
      <c r="GU109" s="213">
        <f t="shared" si="443"/>
        <v>1.5414080237157294E-3</v>
      </c>
      <c r="GV109" s="213">
        <f t="shared" si="443"/>
        <v>1.4671025172045226E-3</v>
      </c>
      <c r="GW109" s="213">
        <f t="shared" ref="GW109:IF109" si="444">MAX(GW106:GW108)</f>
        <v>1.3914597727048294E-3</v>
      </c>
      <c r="GX109" s="213">
        <f t="shared" si="444"/>
        <v>1.3150679533120342E-3</v>
      </c>
      <c r="GY109" s="213">
        <f t="shared" si="444"/>
        <v>1.23849164219186E-3</v>
      </c>
      <c r="GZ109" s="213">
        <f t="shared" si="444"/>
        <v>1.1622654068918609E-3</v>
      </c>
      <c r="HA109" s="213">
        <f t="shared" si="444"/>
        <v>1.0868882400505418E-3</v>
      </c>
      <c r="HB109" s="213">
        <f t="shared" si="444"/>
        <v>1.0128189393823958E-3</v>
      </c>
      <c r="HC109" s="213">
        <f t="shared" si="444"/>
        <v>9.4047246365497415E-4</v>
      </c>
      <c r="HD109" s="213">
        <f t="shared" si="444"/>
        <v>8.7021727581907825E-4</v>
      </c>
      <c r="HE109" s="213">
        <f t="shared" si="444"/>
        <v>8.023736602484206E-4</v>
      </c>
      <c r="HF109" s="213">
        <f t="shared" si="444"/>
        <v>7.3721297883994617E-4</v>
      </c>
      <c r="HG109" s="213">
        <f t="shared" si="444"/>
        <v>6.7495781105787484E-4</v>
      </c>
      <c r="HH109" s="213">
        <f t="shared" si="444"/>
        <v>6.157829062868155E-4</v>
      </c>
      <c r="HI109" s="213">
        <f t="shared" si="444"/>
        <v>5.5981686337502185E-4</v>
      </c>
      <c r="HJ109" s="213">
        <f t="shared" si="444"/>
        <v>5.0714444215009319E-4</v>
      </c>
      <c r="HK109" s="213">
        <f t="shared" si="444"/>
        <v>4.578094050020518E-4</v>
      </c>
      <c r="HL109" s="213">
        <f t="shared" si="444"/>
        <v>4.1181778326193348E-4</v>
      </c>
      <c r="HM109" s="213">
        <f t="shared" si="444"/>
        <v>3.6914146286361568E-4</v>
      </c>
      <c r="HN109" s="213">
        <f t="shared" si="444"/>
        <v>3.2972198638140288E-4</v>
      </c>
      <c r="HO109" s="213">
        <f t="shared" si="444"/>
        <v>2.9347447363603453E-4</v>
      </c>
      <c r="HP109" s="213">
        <f t="shared" si="444"/>
        <v>2.6029157025817565E-4</v>
      </c>
      <c r="HQ109" s="213">
        <f t="shared" si="444"/>
        <v>2.3004734246220173E-4</v>
      </c>
      <c r="HR109" s="213">
        <f t="shared" si="444"/>
        <v>2.0260104637419795E-4</v>
      </c>
      <c r="HS109" s="213">
        <f t="shared" si="444"/>
        <v>1.7780071114273824E-4</v>
      </c>
      <c r="HT109" s="213">
        <f t="shared" si="444"/>
        <v>1.5548648632661679E-4</v>
      </c>
      <c r="HU109" s="213">
        <f t="shared" si="444"/>
        <v>1.354937153216604E-4</v>
      </c>
      <c r="HV109" s="213">
        <f t="shared" si="444"/>
        <v>1.1765570752419984E-4</v>
      </c>
      <c r="HW109" s="213">
        <f t="shared" si="444"/>
        <v>1.0180619224770335E-4</v>
      </c>
      <c r="HX109" s="213">
        <f t="shared" si="444"/>
        <v>8.7781446882349368E-5</v>
      </c>
      <c r="HY109" s="213">
        <f t="shared" si="444"/>
        <v>7.5422100242316032E-5</v>
      </c>
      <c r="HZ109" s="213">
        <f t="shared" si="444"/>
        <v>6.4574619365114421E-5</v>
      </c>
      <c r="IA109" s="213">
        <f t="shared" si="444"/>
        <v>5.5092494146797063E-5</v>
      </c>
      <c r="IB109" s="213">
        <f t="shared" si="444"/>
        <v>4.6837139099576718E-5</v>
      </c>
      <c r="IC109" s="213">
        <f t="shared" si="444"/>
        <v>3.967853522953802E-5</v>
      </c>
      <c r="ID109" s="213">
        <f t="shared" si="444"/>
        <v>3.3495637612178927E-5</v>
      </c>
      <c r="IE109" s="213">
        <f t="shared" si="444"/>
        <v>2.8176575781045088E-5</v>
      </c>
      <c r="IF109" s="213">
        <f t="shared" si="444"/>
        <v>2.361867464911365E-5</v>
      </c>
    </row>
    <row r="110" spans="1:240" ht="17.25" x14ac:dyDescent="0.3">
      <c r="A110" s="17"/>
      <c r="B110" s="17"/>
      <c r="C110" s="17"/>
      <c r="D110" s="17"/>
      <c r="E110" s="40" t="s">
        <v>71</v>
      </c>
      <c r="F110" s="89">
        <f>IF(AND(F108&gt;0,F108&lt;1,NOT(U104=0)),_xlfn.NORM.INV($F$108+((1-$F$108)/2),$T$104,$U$104),"")</f>
        <v>1742.0263411911988</v>
      </c>
      <c r="G110" s="138"/>
      <c r="H110" s="138"/>
      <c r="I110" s="17"/>
      <c r="J110" s="17"/>
      <c r="K110" s="18"/>
      <c r="L110" s="17"/>
      <c r="M110" s="17"/>
      <c r="N110" s="17"/>
      <c r="O110" s="17"/>
      <c r="P110" s="17"/>
      <c r="Q110" s="17"/>
      <c r="R110" s="17"/>
      <c r="S110" s="17"/>
      <c r="T110" s="17"/>
      <c r="U110" s="17"/>
      <c r="V110" s="17"/>
      <c r="W110" s="17"/>
      <c r="X110" s="220"/>
      <c r="Y110" s="17"/>
      <c r="Z110" s="17"/>
      <c r="AA110" s="17"/>
      <c r="AB110" s="17"/>
      <c r="AC110" s="17"/>
      <c r="AD110" s="17"/>
      <c r="AE110" s="17"/>
      <c r="AF110" s="17"/>
      <c r="AG110" s="17"/>
      <c r="AH110" s="17"/>
      <c r="AI110" s="17"/>
      <c r="AJ110" s="17"/>
      <c r="AK110" s="17"/>
      <c r="AL110" s="17"/>
      <c r="AM110" s="17"/>
    </row>
    <row r="111" spans="1:240" ht="17.25" x14ac:dyDescent="0.3">
      <c r="A111" s="17"/>
      <c r="B111" s="17"/>
      <c r="C111" s="17"/>
      <c r="D111" s="17"/>
      <c r="E111" s="40"/>
      <c r="F111" s="62"/>
      <c r="G111" s="62"/>
      <c r="H111" s="62"/>
      <c r="I111" s="17"/>
      <c r="J111" s="17"/>
      <c r="K111" s="18"/>
      <c r="L111" s="17"/>
      <c r="M111" s="17"/>
      <c r="N111" s="17"/>
      <c r="O111" s="17"/>
      <c r="P111" s="17"/>
      <c r="Q111" s="17"/>
      <c r="R111" s="17"/>
      <c r="S111" s="17"/>
      <c r="T111" s="17"/>
      <c r="U111" s="17"/>
      <c r="V111" s="17"/>
      <c r="W111" s="17"/>
      <c r="X111" s="220"/>
      <c r="Y111" s="17"/>
      <c r="Z111" s="17"/>
      <c r="AA111" s="17"/>
      <c r="AB111" s="17"/>
      <c r="AC111" s="17"/>
      <c r="AD111" s="17"/>
      <c r="AE111" s="17"/>
      <c r="AF111" s="17"/>
      <c r="AG111" s="17"/>
      <c r="AH111" s="17"/>
      <c r="AI111" s="17"/>
      <c r="AJ111" s="17"/>
      <c r="AK111" s="17"/>
      <c r="AL111" s="17"/>
      <c r="AM111" s="17"/>
    </row>
    <row r="112" spans="1:240" ht="17.25" x14ac:dyDescent="0.3">
      <c r="A112" s="17"/>
      <c r="B112" s="17"/>
      <c r="C112" s="17"/>
      <c r="D112" s="17"/>
      <c r="E112" s="67" t="s">
        <v>63</v>
      </c>
      <c r="F112" s="126">
        <v>1250</v>
      </c>
      <c r="G112" s="139"/>
      <c r="H112" s="139"/>
      <c r="I112" s="17"/>
      <c r="J112" s="17"/>
      <c r="K112" s="18"/>
      <c r="L112" s="17"/>
      <c r="M112" s="17"/>
      <c r="N112" s="17"/>
      <c r="O112" s="17"/>
      <c r="P112" s="17"/>
      <c r="Q112" s="17"/>
      <c r="R112" s="17"/>
      <c r="S112" s="17"/>
      <c r="T112" s="17"/>
      <c r="U112" s="17"/>
      <c r="V112" s="17"/>
      <c r="W112" s="17"/>
      <c r="X112" s="220"/>
      <c r="Y112" s="17"/>
      <c r="Z112" s="17"/>
      <c r="AA112" s="17"/>
      <c r="AB112" s="17"/>
      <c r="AC112" s="17"/>
      <c r="AD112" s="17"/>
      <c r="AE112" s="17"/>
      <c r="AF112" s="17"/>
      <c r="AG112" s="17"/>
      <c r="AH112" s="17"/>
      <c r="AI112" s="17"/>
      <c r="AJ112" s="17"/>
      <c r="AK112" s="17"/>
      <c r="AL112" s="17"/>
      <c r="AM112" s="17"/>
    </row>
    <row r="113" spans="1:39" ht="17.25" x14ac:dyDescent="0.3">
      <c r="A113" s="17"/>
      <c r="B113" s="17"/>
      <c r="C113" s="17"/>
      <c r="D113" s="17"/>
      <c r="E113" s="67" t="s">
        <v>64</v>
      </c>
      <c r="F113" s="126">
        <v>1400</v>
      </c>
      <c r="G113" s="139"/>
      <c r="H113" s="139"/>
      <c r="I113" s="17"/>
      <c r="J113" s="17"/>
      <c r="K113" s="18"/>
      <c r="L113" s="17"/>
      <c r="M113" s="17"/>
      <c r="N113" s="17"/>
      <c r="O113" s="17"/>
      <c r="P113" s="17"/>
      <c r="Q113" s="17"/>
      <c r="R113" s="17"/>
      <c r="S113" s="17"/>
      <c r="T113" s="17"/>
      <c r="U113" s="17"/>
      <c r="V113" s="17"/>
      <c r="W113" s="17"/>
      <c r="X113" s="220"/>
      <c r="Y113" s="17"/>
      <c r="Z113" s="17"/>
      <c r="AA113" s="17"/>
      <c r="AB113" s="17"/>
      <c r="AC113" s="17"/>
      <c r="AD113" s="17"/>
      <c r="AE113" s="17"/>
      <c r="AF113" s="17"/>
      <c r="AG113" s="17"/>
      <c r="AH113" s="17"/>
      <c r="AI113" s="17"/>
      <c r="AJ113" s="17"/>
      <c r="AK113" s="17"/>
      <c r="AL113" s="17"/>
      <c r="AM113" s="17"/>
    </row>
    <row r="114" spans="1:39" ht="17.25" x14ac:dyDescent="0.3">
      <c r="A114" s="17"/>
      <c r="B114" s="17"/>
      <c r="C114" s="17"/>
      <c r="D114" s="17"/>
      <c r="E114" s="67" t="s">
        <v>72</v>
      </c>
      <c r="F114" s="63">
        <f>IF(AND(NOT(ISBLANK(F112)),NOT(ISBLANK(F113)),NOT(U104=0)),_xlfn.NORM.DIST($F$113,$T$104,$U$104,TRUE)-_xlfn.NORM.DIST($F$112,$T$104,$U$104,TRUE),"")</f>
        <v>0.26518805323932337</v>
      </c>
      <c r="G114" s="140"/>
      <c r="H114" s="140"/>
      <c r="I114" s="17"/>
      <c r="J114" s="17"/>
      <c r="K114" s="18"/>
      <c r="L114" s="17"/>
      <c r="M114" s="17"/>
      <c r="N114" s="17"/>
      <c r="O114" s="17"/>
      <c r="P114" s="17"/>
      <c r="Q114" s="17"/>
      <c r="R114" s="17"/>
      <c r="S114" s="17"/>
      <c r="T114" s="17"/>
      <c r="U114" s="17"/>
      <c r="V114" s="17"/>
      <c r="W114" s="17"/>
      <c r="X114" s="220"/>
      <c r="Y114" s="17"/>
      <c r="Z114" s="17"/>
      <c r="AA114" s="17"/>
      <c r="AB114" s="17"/>
      <c r="AC114" s="17"/>
      <c r="AD114" s="17"/>
      <c r="AE114" s="17"/>
      <c r="AF114" s="17"/>
      <c r="AG114" s="17"/>
      <c r="AH114" s="17"/>
      <c r="AI114" s="17"/>
      <c r="AJ114" s="17"/>
      <c r="AK114" s="17"/>
      <c r="AL114" s="17"/>
      <c r="AM114" s="17"/>
    </row>
    <row r="115" spans="1:39" ht="17.25" x14ac:dyDescent="0.3">
      <c r="A115" s="17"/>
      <c r="B115" s="17"/>
      <c r="C115" s="17"/>
      <c r="D115" s="17"/>
      <c r="E115" s="67" t="s">
        <v>65</v>
      </c>
      <c r="F115" s="65">
        <f>IF(AND(F112&gt;0,F113&gt;0,NOT($U$104=0)),_xlfn.NORM.DIST(F112,$T$104,$U$104,TRUE),"")</f>
        <v>0.16420905994090115</v>
      </c>
      <c r="G115" s="140"/>
      <c r="H115" s="140"/>
      <c r="I115" s="17"/>
      <c r="J115" s="17"/>
      <c r="K115" s="18"/>
      <c r="L115" s="17"/>
      <c r="M115" s="17"/>
      <c r="N115" s="17"/>
      <c r="O115" s="17"/>
      <c r="P115" s="17"/>
      <c r="Q115" s="17"/>
      <c r="R115" s="17"/>
      <c r="S115" s="17"/>
      <c r="T115" s="17"/>
      <c r="U115" s="17"/>
      <c r="V115" s="17"/>
      <c r="W115" s="17"/>
      <c r="X115" s="220"/>
      <c r="Y115" s="17"/>
      <c r="Z115" s="17"/>
      <c r="AA115" s="17"/>
      <c r="AB115" s="17"/>
      <c r="AC115" s="17"/>
      <c r="AD115" s="17"/>
      <c r="AE115" s="17"/>
      <c r="AF115" s="17"/>
      <c r="AG115" s="17"/>
      <c r="AH115" s="17"/>
      <c r="AI115" s="17"/>
      <c r="AJ115" s="17"/>
      <c r="AK115" s="17"/>
      <c r="AL115" s="17"/>
      <c r="AM115" s="17"/>
    </row>
    <row r="116" spans="1:39" ht="17.25" x14ac:dyDescent="0.3">
      <c r="A116" s="17"/>
      <c r="B116" s="17"/>
      <c r="C116" s="17"/>
      <c r="D116" s="17"/>
      <c r="E116" s="67" t="s">
        <v>73</v>
      </c>
      <c r="F116" s="64">
        <f>IF(AND(F112&gt;0,F113&gt;0,NOT($U$104=0)),1-_xlfn.NORM.DIST(F113,$T$104,$U$104,TRUE),"")</f>
        <v>0.57060288681977545</v>
      </c>
      <c r="G116" s="140"/>
      <c r="H116" s="140"/>
      <c r="I116" s="17"/>
      <c r="J116" s="17"/>
      <c r="K116" s="18"/>
      <c r="L116" s="17"/>
      <c r="M116" s="17"/>
      <c r="N116" s="17"/>
      <c r="O116" s="17"/>
      <c r="P116" s="17"/>
      <c r="Q116" s="17"/>
      <c r="R116" s="17"/>
      <c r="S116" s="17"/>
      <c r="T116" s="17"/>
      <c r="U116" s="17"/>
      <c r="V116" s="17"/>
      <c r="W116" s="17"/>
      <c r="X116" s="220"/>
      <c r="Y116" s="17"/>
      <c r="Z116" s="17"/>
      <c r="AA116" s="17"/>
      <c r="AB116" s="17"/>
      <c r="AC116" s="17"/>
      <c r="AD116" s="17"/>
      <c r="AE116" s="17"/>
      <c r="AF116" s="17"/>
      <c r="AG116" s="17"/>
      <c r="AH116" s="17"/>
      <c r="AI116" s="17"/>
      <c r="AJ116" s="17"/>
      <c r="AK116" s="17"/>
      <c r="AL116" s="17"/>
      <c r="AM116" s="17"/>
    </row>
    <row r="117" spans="1:39" x14ac:dyDescent="0.25">
      <c r="A117" s="17"/>
      <c r="B117" s="17"/>
      <c r="C117" s="17"/>
      <c r="D117" s="17"/>
      <c r="E117" s="17"/>
      <c r="F117" s="17"/>
      <c r="G117" s="17"/>
      <c r="H117" s="17"/>
      <c r="I117" s="17"/>
      <c r="J117" s="17"/>
      <c r="K117" s="18"/>
      <c r="L117" s="17"/>
      <c r="M117" s="17"/>
      <c r="N117" s="17"/>
      <c r="O117" s="17"/>
      <c r="P117" s="17"/>
      <c r="Q117" s="17"/>
      <c r="R117" s="17"/>
      <c r="S117" s="17"/>
      <c r="T117" s="17"/>
      <c r="U117" s="17"/>
      <c r="V117" s="17"/>
      <c r="W117" s="17"/>
      <c r="X117" s="220"/>
      <c r="Y117" s="17"/>
      <c r="Z117" s="17"/>
      <c r="AA117" s="17"/>
      <c r="AB117" s="17"/>
      <c r="AC117" s="17"/>
      <c r="AD117" s="17"/>
      <c r="AE117" s="17"/>
      <c r="AF117" s="17"/>
      <c r="AG117" s="17"/>
      <c r="AH117" s="17"/>
      <c r="AI117" s="17"/>
      <c r="AJ117" s="17"/>
      <c r="AK117" s="17"/>
      <c r="AL117" s="17"/>
      <c r="AM117" s="17"/>
    </row>
    <row r="118" spans="1:39" x14ac:dyDescent="0.25">
      <c r="A118" s="17"/>
      <c r="B118" s="17"/>
      <c r="C118" s="17"/>
      <c r="D118" s="17"/>
      <c r="E118" s="17"/>
      <c r="F118" s="17"/>
      <c r="G118" s="17"/>
      <c r="H118" s="17"/>
      <c r="I118" s="17"/>
      <c r="J118" s="17"/>
      <c r="K118" s="18"/>
      <c r="L118" s="17"/>
      <c r="M118" s="17"/>
      <c r="N118" s="17"/>
      <c r="O118" s="17"/>
      <c r="P118" s="17"/>
      <c r="Q118" s="17"/>
      <c r="R118" s="17"/>
      <c r="S118" s="17"/>
      <c r="T118" s="17"/>
      <c r="U118" s="17"/>
      <c r="V118" s="17"/>
      <c r="W118" s="17"/>
      <c r="X118" s="220"/>
      <c r="Y118" s="17"/>
      <c r="Z118" s="17"/>
      <c r="AA118" s="17"/>
      <c r="AB118" s="17"/>
      <c r="AC118" s="17"/>
      <c r="AD118" s="17"/>
      <c r="AE118" s="17"/>
      <c r="AF118" s="17"/>
      <c r="AG118" s="17"/>
      <c r="AH118" s="17"/>
      <c r="AI118" s="17"/>
      <c r="AJ118" s="17"/>
      <c r="AK118" s="17"/>
      <c r="AL118" s="17"/>
      <c r="AM118" s="17"/>
    </row>
    <row r="119" spans="1:39" x14ac:dyDescent="0.25">
      <c r="A119" s="17"/>
      <c r="B119" s="17"/>
      <c r="C119" s="17"/>
      <c r="D119" s="17"/>
      <c r="E119" s="17"/>
      <c r="F119" s="17"/>
      <c r="G119" s="17"/>
      <c r="H119" s="17"/>
      <c r="I119" s="17"/>
      <c r="J119" s="17"/>
      <c r="K119" s="18"/>
      <c r="L119" s="17"/>
      <c r="M119" s="17"/>
      <c r="N119" s="17"/>
      <c r="O119" s="17"/>
      <c r="P119" s="17"/>
      <c r="Q119" s="17"/>
      <c r="R119" s="17"/>
      <c r="S119" s="17"/>
      <c r="T119" s="17"/>
      <c r="U119" s="17"/>
      <c r="V119" s="17"/>
      <c r="W119" s="17"/>
      <c r="X119" s="220"/>
      <c r="Y119" s="17"/>
      <c r="Z119" s="17"/>
      <c r="AA119" s="17"/>
      <c r="AB119" s="17"/>
      <c r="AC119" s="17"/>
      <c r="AD119" s="17"/>
      <c r="AE119" s="17"/>
      <c r="AF119" s="17"/>
      <c r="AG119" s="17"/>
      <c r="AH119" s="17"/>
      <c r="AI119" s="17"/>
      <c r="AJ119" s="17"/>
      <c r="AK119" s="17"/>
      <c r="AL119" s="17"/>
      <c r="AM119" s="17"/>
    </row>
    <row r="120" spans="1:39" x14ac:dyDescent="0.25">
      <c r="A120" s="17"/>
      <c r="B120" s="17"/>
      <c r="C120" s="17"/>
      <c r="D120" s="17"/>
      <c r="E120" s="17"/>
      <c r="F120" s="17"/>
      <c r="G120" s="17"/>
      <c r="H120" s="17"/>
      <c r="I120" s="17"/>
      <c r="J120" s="17"/>
      <c r="K120" s="18"/>
      <c r="L120" s="17"/>
      <c r="M120" s="17"/>
      <c r="N120" s="17"/>
      <c r="O120" s="17"/>
      <c r="P120" s="17"/>
      <c r="Q120" s="17"/>
      <c r="R120" s="17"/>
      <c r="S120" s="17"/>
      <c r="T120" s="17"/>
      <c r="U120" s="17"/>
      <c r="V120" s="17"/>
      <c r="W120" s="17"/>
      <c r="X120" s="220"/>
      <c r="Y120" s="17"/>
      <c r="Z120" s="17"/>
      <c r="AA120" s="17"/>
      <c r="AB120" s="17"/>
      <c r="AC120" s="17"/>
      <c r="AD120" s="17"/>
      <c r="AE120" s="17"/>
      <c r="AF120" s="17"/>
      <c r="AG120" s="17"/>
      <c r="AH120" s="17"/>
      <c r="AI120" s="17"/>
      <c r="AJ120" s="17"/>
      <c r="AK120" s="17"/>
      <c r="AL120" s="17"/>
      <c r="AM120" s="17"/>
    </row>
    <row r="121" spans="1:39" x14ac:dyDescent="0.25">
      <c r="A121" s="17"/>
      <c r="B121" s="17"/>
      <c r="C121" s="17"/>
      <c r="D121" s="17"/>
      <c r="E121" s="17"/>
      <c r="F121" s="17"/>
      <c r="G121" s="17"/>
      <c r="H121" s="17"/>
      <c r="I121" s="17"/>
      <c r="J121" s="17"/>
      <c r="K121" s="18"/>
      <c r="L121" s="17"/>
      <c r="M121" s="17"/>
      <c r="N121" s="17"/>
      <c r="O121" s="17"/>
      <c r="P121" s="17"/>
      <c r="Q121" s="17"/>
      <c r="R121" s="17"/>
      <c r="S121" s="17"/>
      <c r="T121" s="17"/>
      <c r="U121" s="17"/>
      <c r="V121" s="17"/>
      <c r="W121" s="17"/>
      <c r="X121" s="220"/>
      <c r="Y121" s="17"/>
      <c r="Z121" s="17"/>
      <c r="AA121" s="17"/>
      <c r="AB121" s="17"/>
      <c r="AC121" s="17"/>
      <c r="AD121" s="17"/>
      <c r="AE121" s="17"/>
      <c r="AF121" s="17"/>
      <c r="AG121" s="17"/>
      <c r="AH121" s="17"/>
      <c r="AI121" s="17"/>
      <c r="AJ121" s="17"/>
      <c r="AK121" s="17"/>
      <c r="AL121" s="17"/>
      <c r="AM121" s="17"/>
    </row>
    <row r="122" spans="1:39" x14ac:dyDescent="0.25">
      <c r="A122" s="17"/>
      <c r="B122" s="17"/>
      <c r="C122" s="17"/>
      <c r="D122" s="17"/>
      <c r="E122" s="17"/>
      <c r="F122" s="17"/>
      <c r="G122" s="17"/>
      <c r="H122" s="17"/>
      <c r="I122" s="17"/>
      <c r="J122" s="17"/>
      <c r="K122" s="18"/>
      <c r="L122" s="17"/>
      <c r="M122" s="17"/>
      <c r="N122" s="17"/>
      <c r="O122" s="17"/>
      <c r="P122" s="17"/>
      <c r="Q122" s="17"/>
      <c r="R122" s="17"/>
      <c r="S122" s="17"/>
      <c r="T122" s="17"/>
      <c r="U122" s="17"/>
      <c r="V122" s="17"/>
      <c r="W122" s="17"/>
      <c r="X122" s="220"/>
      <c r="Y122" s="17"/>
      <c r="Z122" s="17"/>
      <c r="AA122" s="17"/>
      <c r="AB122" s="17"/>
      <c r="AC122" s="17"/>
      <c r="AD122" s="17"/>
      <c r="AE122" s="17"/>
      <c r="AF122" s="17"/>
      <c r="AG122" s="17"/>
      <c r="AH122" s="17"/>
      <c r="AI122" s="17"/>
      <c r="AJ122" s="17"/>
      <c r="AK122" s="17"/>
      <c r="AL122" s="17"/>
      <c r="AM122" s="17"/>
    </row>
    <row r="123" spans="1:39" x14ac:dyDescent="0.25">
      <c r="A123" s="17"/>
      <c r="B123" s="17"/>
      <c r="C123" s="17"/>
      <c r="D123" s="17"/>
      <c r="E123" s="17"/>
      <c r="F123" s="17"/>
      <c r="G123" s="17"/>
      <c r="H123" s="17"/>
      <c r="I123" s="17"/>
      <c r="J123" s="17"/>
      <c r="K123" s="18"/>
      <c r="L123" s="17"/>
      <c r="M123" s="17"/>
      <c r="N123" s="17"/>
      <c r="O123" s="17"/>
      <c r="P123" s="17"/>
      <c r="Q123" s="17"/>
      <c r="R123" s="17"/>
      <c r="S123" s="17"/>
      <c r="T123" s="17"/>
      <c r="U123" s="17"/>
      <c r="V123" s="17"/>
      <c r="W123" s="17"/>
      <c r="X123" s="220"/>
      <c r="Y123" s="17"/>
      <c r="Z123" s="17"/>
      <c r="AA123" s="17"/>
      <c r="AB123" s="17"/>
      <c r="AC123" s="17"/>
      <c r="AD123" s="17"/>
      <c r="AE123" s="17"/>
      <c r="AF123" s="17"/>
      <c r="AG123" s="17"/>
      <c r="AH123" s="17"/>
      <c r="AI123" s="17"/>
      <c r="AJ123" s="17"/>
      <c r="AK123" s="17"/>
      <c r="AL123" s="17"/>
      <c r="AM123" s="17"/>
    </row>
    <row r="124" spans="1:39" x14ac:dyDescent="0.25">
      <c r="A124" s="17"/>
      <c r="B124" s="17"/>
      <c r="C124" s="17"/>
      <c r="D124" s="17"/>
      <c r="E124" s="17"/>
      <c r="F124" s="17"/>
      <c r="G124" s="17"/>
      <c r="H124" s="17"/>
      <c r="I124" s="17"/>
      <c r="J124" s="17"/>
      <c r="K124" s="18"/>
      <c r="L124" s="17"/>
      <c r="M124" s="17"/>
      <c r="N124" s="17"/>
      <c r="O124" s="17"/>
      <c r="P124" s="17"/>
      <c r="Q124" s="17"/>
      <c r="R124" s="17"/>
      <c r="S124" s="17"/>
      <c r="T124" s="17"/>
      <c r="U124" s="17"/>
      <c r="V124" s="17"/>
      <c r="W124" s="17"/>
      <c r="X124" s="220"/>
      <c r="Y124" s="17"/>
      <c r="Z124" s="17"/>
      <c r="AA124" s="17"/>
      <c r="AB124" s="17"/>
      <c r="AC124" s="17"/>
      <c r="AD124" s="17"/>
      <c r="AE124" s="17"/>
      <c r="AF124" s="17"/>
      <c r="AG124" s="17"/>
      <c r="AH124" s="17"/>
      <c r="AI124" s="17"/>
      <c r="AJ124" s="17"/>
      <c r="AK124" s="17"/>
      <c r="AL124" s="17"/>
      <c r="AM124" s="17"/>
    </row>
    <row r="125" spans="1:39" x14ac:dyDescent="0.25">
      <c r="A125" s="17"/>
      <c r="B125" s="17"/>
      <c r="C125" s="17"/>
      <c r="D125" s="17"/>
      <c r="E125" s="17"/>
      <c r="F125" s="17"/>
      <c r="G125" s="17"/>
      <c r="H125" s="17"/>
      <c r="I125" s="17"/>
      <c r="J125" s="17"/>
      <c r="K125" s="18"/>
      <c r="L125" s="17"/>
      <c r="M125" s="17"/>
      <c r="N125" s="17"/>
      <c r="O125" s="17"/>
      <c r="P125" s="17"/>
      <c r="Q125" s="17"/>
      <c r="R125" s="17"/>
      <c r="S125" s="17"/>
      <c r="T125" s="17"/>
      <c r="U125" s="17"/>
      <c r="V125" s="17"/>
      <c r="W125" s="17"/>
      <c r="X125" s="220"/>
      <c r="Y125" s="17"/>
      <c r="Z125" s="17"/>
      <c r="AA125" s="17"/>
      <c r="AB125" s="17"/>
      <c r="AC125" s="17"/>
      <c r="AD125" s="17"/>
      <c r="AE125" s="17"/>
      <c r="AF125" s="17"/>
      <c r="AG125" s="17"/>
      <c r="AH125" s="17"/>
      <c r="AI125" s="17"/>
      <c r="AJ125" s="17"/>
      <c r="AK125" s="17"/>
      <c r="AL125" s="17"/>
      <c r="AM125" s="17"/>
    </row>
    <row r="126" spans="1:39" x14ac:dyDescent="0.25">
      <c r="A126" s="17"/>
      <c r="B126" s="17"/>
      <c r="C126" s="17"/>
      <c r="D126" s="17"/>
      <c r="E126" s="17"/>
      <c r="F126" s="17"/>
      <c r="G126" s="17"/>
      <c r="H126" s="17"/>
      <c r="I126" s="17"/>
      <c r="J126" s="17"/>
      <c r="K126" s="18"/>
      <c r="L126" s="17"/>
      <c r="M126" s="17"/>
      <c r="N126" s="17"/>
      <c r="O126" s="17"/>
      <c r="P126" s="17"/>
      <c r="Q126" s="17"/>
      <c r="R126" s="17"/>
      <c r="S126" s="17"/>
      <c r="T126" s="17"/>
      <c r="U126" s="17"/>
      <c r="V126" s="17"/>
      <c r="W126" s="17"/>
      <c r="X126" s="220"/>
      <c r="Y126" s="17"/>
      <c r="Z126" s="17"/>
      <c r="AA126" s="17"/>
      <c r="AB126" s="17"/>
      <c r="AC126" s="17"/>
      <c r="AD126" s="17"/>
      <c r="AE126" s="17"/>
      <c r="AF126" s="17"/>
      <c r="AG126" s="17"/>
      <c r="AH126" s="17"/>
      <c r="AI126" s="17"/>
      <c r="AJ126" s="17"/>
      <c r="AK126" s="17"/>
      <c r="AL126" s="17"/>
      <c r="AM126" s="17"/>
    </row>
    <row r="127" spans="1:39" x14ac:dyDescent="0.25">
      <c r="A127" s="17"/>
      <c r="B127" s="17"/>
      <c r="C127" s="17"/>
      <c r="D127" s="17"/>
      <c r="E127" s="17"/>
      <c r="F127" s="17"/>
      <c r="G127" s="17"/>
      <c r="H127" s="17"/>
      <c r="I127" s="17"/>
      <c r="J127" s="17"/>
      <c r="K127" s="18"/>
      <c r="L127" s="17"/>
      <c r="M127" s="17"/>
      <c r="N127" s="17"/>
      <c r="O127" s="17"/>
      <c r="P127" s="17"/>
      <c r="Q127" s="17"/>
      <c r="R127" s="17"/>
      <c r="S127" s="17"/>
      <c r="T127" s="17"/>
      <c r="U127" s="17"/>
      <c r="V127" s="17"/>
      <c r="W127" s="17"/>
      <c r="X127" s="220"/>
      <c r="Y127" s="17"/>
      <c r="Z127" s="17"/>
      <c r="AA127" s="17"/>
      <c r="AB127" s="17"/>
      <c r="AC127" s="17"/>
      <c r="AD127" s="17"/>
      <c r="AE127" s="17"/>
      <c r="AF127" s="17"/>
      <c r="AG127" s="17"/>
      <c r="AH127" s="17"/>
      <c r="AI127" s="17"/>
      <c r="AJ127" s="17"/>
      <c r="AK127" s="17"/>
      <c r="AL127" s="17"/>
      <c r="AM127" s="17"/>
    </row>
    <row r="128" spans="1:39" x14ac:dyDescent="0.25">
      <c r="A128" s="17"/>
      <c r="B128" s="17"/>
      <c r="C128" s="17"/>
      <c r="D128" s="17"/>
      <c r="E128" s="17"/>
      <c r="F128" s="17"/>
      <c r="G128" s="17"/>
      <c r="H128" s="17"/>
      <c r="I128" s="17"/>
      <c r="J128" s="17"/>
      <c r="K128" s="18"/>
      <c r="L128" s="17"/>
      <c r="M128" s="17"/>
      <c r="N128" s="17"/>
      <c r="O128" s="17"/>
      <c r="P128" s="17"/>
      <c r="Q128" s="17"/>
      <c r="R128" s="17"/>
      <c r="S128" s="17"/>
      <c r="T128" s="17"/>
      <c r="U128" s="17"/>
      <c r="V128" s="17"/>
      <c r="W128" s="17"/>
      <c r="X128" s="220"/>
      <c r="Y128" s="17"/>
      <c r="Z128" s="17"/>
      <c r="AA128" s="17"/>
      <c r="AB128" s="17"/>
      <c r="AC128" s="17"/>
      <c r="AD128" s="17"/>
      <c r="AE128" s="17"/>
      <c r="AF128" s="17"/>
      <c r="AG128" s="17"/>
      <c r="AH128" s="17"/>
      <c r="AI128" s="17"/>
      <c r="AJ128" s="17"/>
      <c r="AK128" s="17"/>
      <c r="AL128" s="17"/>
      <c r="AM128" s="17"/>
    </row>
    <row r="129" spans="1:39" x14ac:dyDescent="0.25">
      <c r="A129" s="17"/>
      <c r="B129" s="17"/>
      <c r="C129" s="17"/>
      <c r="D129" s="17"/>
      <c r="E129" s="17"/>
      <c r="F129" s="17"/>
      <c r="G129" s="17"/>
      <c r="H129" s="17"/>
      <c r="I129" s="17"/>
      <c r="J129" s="17"/>
      <c r="K129" s="18"/>
      <c r="L129" s="17"/>
      <c r="M129" s="17"/>
      <c r="N129" s="17"/>
      <c r="O129" s="17"/>
      <c r="P129" s="17"/>
      <c r="Q129" s="17"/>
      <c r="R129" s="17"/>
      <c r="S129" s="17"/>
      <c r="T129" s="17"/>
      <c r="U129" s="17"/>
      <c r="V129" s="17"/>
      <c r="W129" s="17"/>
      <c r="X129" s="220"/>
      <c r="Y129" s="17"/>
      <c r="Z129" s="17"/>
      <c r="AA129" s="17"/>
      <c r="AB129" s="17"/>
      <c r="AC129" s="17"/>
      <c r="AD129" s="17"/>
      <c r="AE129" s="17"/>
      <c r="AF129" s="17"/>
      <c r="AG129" s="17"/>
      <c r="AH129" s="17"/>
      <c r="AI129" s="17"/>
      <c r="AJ129" s="17"/>
      <c r="AK129" s="17"/>
      <c r="AL129" s="17"/>
      <c r="AM129" s="17"/>
    </row>
    <row r="130" spans="1:39" x14ac:dyDescent="0.25">
      <c r="A130" s="17"/>
      <c r="B130" s="17"/>
      <c r="C130" s="17"/>
      <c r="D130" s="17"/>
      <c r="E130" s="17"/>
      <c r="F130" s="17"/>
      <c r="G130" s="17"/>
      <c r="H130" s="17"/>
      <c r="I130" s="17"/>
      <c r="J130" s="17"/>
      <c r="K130" s="18"/>
      <c r="L130" s="17"/>
      <c r="M130" s="17"/>
      <c r="N130" s="17"/>
      <c r="O130" s="17"/>
      <c r="P130" s="17"/>
      <c r="Q130" s="17"/>
      <c r="R130" s="17"/>
      <c r="S130" s="17"/>
      <c r="T130" s="17"/>
      <c r="U130" s="17"/>
      <c r="V130" s="17"/>
      <c r="W130" s="17"/>
      <c r="X130" s="220"/>
      <c r="Y130" s="17"/>
      <c r="Z130" s="17"/>
      <c r="AA130" s="17"/>
      <c r="AB130" s="17"/>
      <c r="AC130" s="17"/>
      <c r="AD130" s="17"/>
      <c r="AE130" s="17"/>
      <c r="AF130" s="17"/>
      <c r="AG130" s="17"/>
      <c r="AH130" s="17"/>
      <c r="AI130" s="17"/>
      <c r="AJ130" s="17"/>
      <c r="AK130" s="17"/>
      <c r="AL130" s="17"/>
      <c r="AM130" s="17"/>
    </row>
    <row r="131" spans="1:39" x14ac:dyDescent="0.25">
      <c r="A131" s="17"/>
      <c r="B131" s="17"/>
      <c r="C131" s="17"/>
      <c r="D131" s="17"/>
      <c r="E131" s="17"/>
      <c r="F131" s="17"/>
      <c r="G131" s="17"/>
      <c r="H131" s="17"/>
      <c r="I131" s="17"/>
      <c r="J131" s="17"/>
      <c r="K131" s="18"/>
      <c r="L131" s="17"/>
      <c r="M131" s="17"/>
      <c r="N131" s="17"/>
      <c r="O131" s="17"/>
      <c r="P131" s="17"/>
      <c r="Q131" s="17"/>
      <c r="R131" s="17"/>
      <c r="S131" s="17"/>
      <c r="T131" s="17"/>
      <c r="U131" s="17"/>
      <c r="V131" s="17"/>
      <c r="W131" s="17"/>
      <c r="X131" s="220"/>
      <c r="Y131" s="17"/>
      <c r="Z131" s="17"/>
      <c r="AA131" s="17"/>
      <c r="AB131" s="17"/>
      <c r="AC131" s="17"/>
      <c r="AD131" s="17"/>
      <c r="AE131" s="17"/>
      <c r="AF131" s="17"/>
      <c r="AG131" s="17"/>
      <c r="AH131" s="17"/>
      <c r="AI131" s="17"/>
      <c r="AJ131" s="17"/>
      <c r="AK131" s="17"/>
      <c r="AL131" s="17"/>
      <c r="AM131" s="17"/>
    </row>
    <row r="132" spans="1:39" x14ac:dyDescent="0.25">
      <c r="A132" s="17"/>
      <c r="B132" s="17"/>
      <c r="C132" s="17"/>
      <c r="D132" s="17"/>
      <c r="E132" s="17"/>
      <c r="F132" s="17"/>
      <c r="G132" s="17"/>
      <c r="H132" s="17"/>
      <c r="I132" s="17"/>
      <c r="J132" s="17"/>
      <c r="K132" s="18"/>
      <c r="L132" s="17"/>
      <c r="M132" s="17"/>
      <c r="N132" s="17"/>
      <c r="O132" s="17"/>
      <c r="P132" s="17"/>
      <c r="Q132" s="17"/>
      <c r="R132" s="17"/>
      <c r="S132" s="17"/>
      <c r="T132" s="17"/>
      <c r="U132" s="17"/>
      <c r="V132" s="17"/>
      <c r="W132" s="17"/>
      <c r="X132" s="220"/>
      <c r="Y132" s="17"/>
      <c r="Z132" s="17"/>
      <c r="AA132" s="17"/>
      <c r="AB132" s="17"/>
      <c r="AC132" s="17"/>
      <c r="AD132" s="17"/>
      <c r="AE132" s="17"/>
      <c r="AF132" s="17"/>
      <c r="AG132" s="17"/>
      <c r="AH132" s="17"/>
      <c r="AI132" s="17"/>
      <c r="AJ132" s="17"/>
      <c r="AK132" s="17"/>
      <c r="AL132" s="17"/>
      <c r="AM132" s="17"/>
    </row>
    <row r="133" spans="1:39" x14ac:dyDescent="0.25">
      <c r="A133" s="17"/>
      <c r="B133" s="17"/>
      <c r="C133" s="17"/>
      <c r="D133" s="17"/>
      <c r="E133" s="17"/>
      <c r="F133" s="17"/>
      <c r="G133" s="17"/>
      <c r="H133" s="17"/>
      <c r="I133" s="17"/>
      <c r="J133" s="17"/>
      <c r="K133" s="18"/>
      <c r="L133" s="17"/>
      <c r="M133" s="17"/>
      <c r="N133" s="17"/>
      <c r="O133" s="17"/>
      <c r="P133" s="17"/>
      <c r="Q133" s="17"/>
      <c r="R133" s="17"/>
      <c r="S133" s="17"/>
      <c r="T133" s="17"/>
      <c r="U133" s="17"/>
      <c r="V133" s="17"/>
      <c r="W133" s="17"/>
      <c r="X133" s="220"/>
      <c r="Y133" s="17"/>
      <c r="Z133" s="17"/>
      <c r="AA133" s="17"/>
      <c r="AB133" s="17"/>
      <c r="AC133" s="17"/>
      <c r="AD133" s="17"/>
      <c r="AE133" s="17"/>
      <c r="AF133" s="17"/>
      <c r="AG133" s="17"/>
      <c r="AH133" s="17"/>
      <c r="AI133" s="17"/>
      <c r="AJ133" s="17"/>
      <c r="AK133" s="17"/>
      <c r="AL133" s="17"/>
      <c r="AM133" s="17"/>
    </row>
    <row r="134" spans="1:39" x14ac:dyDescent="0.25">
      <c r="A134" s="17"/>
      <c r="B134" s="17"/>
      <c r="C134" s="17"/>
      <c r="D134" s="17"/>
      <c r="E134" s="17"/>
      <c r="F134" s="17"/>
      <c r="G134" s="17"/>
      <c r="H134" s="17"/>
      <c r="I134" s="17"/>
      <c r="J134" s="17"/>
      <c r="K134" s="18"/>
      <c r="L134" s="17"/>
      <c r="M134" s="17"/>
      <c r="N134" s="17"/>
      <c r="O134" s="17"/>
      <c r="P134" s="17"/>
      <c r="Q134" s="17"/>
      <c r="R134" s="17"/>
      <c r="S134" s="17"/>
      <c r="T134" s="17"/>
      <c r="U134" s="17"/>
      <c r="V134" s="17"/>
      <c r="W134" s="17"/>
      <c r="X134" s="220"/>
      <c r="Y134" s="17"/>
      <c r="Z134" s="17"/>
      <c r="AA134" s="17"/>
      <c r="AB134" s="17"/>
      <c r="AC134" s="17"/>
      <c r="AD134" s="17"/>
      <c r="AE134" s="17"/>
      <c r="AF134" s="17"/>
      <c r="AG134" s="17"/>
      <c r="AH134" s="17"/>
      <c r="AI134" s="17"/>
      <c r="AJ134" s="17"/>
      <c r="AK134" s="17"/>
      <c r="AL134" s="17"/>
      <c r="AM134" s="17"/>
    </row>
    <row r="135" spans="1:39" x14ac:dyDescent="0.25">
      <c r="A135" s="17"/>
      <c r="B135" s="17"/>
      <c r="C135" s="17"/>
      <c r="D135" s="17"/>
      <c r="E135" s="17"/>
      <c r="F135" s="17"/>
      <c r="G135" s="17"/>
      <c r="H135" s="17"/>
      <c r="I135" s="17"/>
      <c r="J135" s="17"/>
      <c r="K135" s="18"/>
      <c r="L135" s="17"/>
      <c r="M135" s="17"/>
      <c r="N135" s="17"/>
      <c r="O135" s="17"/>
      <c r="P135" s="17"/>
      <c r="Q135" s="17"/>
      <c r="R135" s="17"/>
      <c r="S135" s="17"/>
      <c r="T135" s="17"/>
      <c r="U135" s="17"/>
      <c r="V135" s="17"/>
      <c r="W135" s="17"/>
      <c r="X135" s="220"/>
      <c r="Y135" s="17"/>
      <c r="Z135" s="17"/>
      <c r="AA135" s="17"/>
      <c r="AB135" s="17"/>
      <c r="AC135" s="17"/>
      <c r="AD135" s="17"/>
      <c r="AE135" s="17"/>
      <c r="AF135" s="17"/>
      <c r="AG135" s="17"/>
      <c r="AH135" s="17"/>
      <c r="AI135" s="17"/>
      <c r="AJ135" s="17"/>
      <c r="AK135" s="17"/>
      <c r="AL135" s="17"/>
      <c r="AM135" s="17"/>
    </row>
    <row r="136" spans="1:39" x14ac:dyDescent="0.25">
      <c r="A136" s="17"/>
      <c r="B136" s="17"/>
      <c r="C136" s="17"/>
      <c r="D136" s="17"/>
      <c r="E136" s="17"/>
      <c r="F136" s="17"/>
      <c r="G136" s="17"/>
      <c r="H136" s="17"/>
      <c r="I136" s="17"/>
      <c r="J136" s="17"/>
      <c r="K136" s="18"/>
      <c r="L136" s="17"/>
      <c r="M136" s="17"/>
      <c r="N136" s="17"/>
      <c r="O136" s="17"/>
      <c r="P136" s="17"/>
      <c r="Q136" s="17"/>
      <c r="R136" s="17"/>
      <c r="S136" s="17"/>
      <c r="T136" s="17"/>
      <c r="U136" s="17"/>
      <c r="V136" s="17"/>
      <c r="W136" s="17"/>
      <c r="X136" s="220"/>
      <c r="Y136" s="17"/>
      <c r="Z136" s="17"/>
      <c r="AA136" s="17"/>
      <c r="AB136" s="17"/>
      <c r="AC136" s="17"/>
      <c r="AD136" s="17"/>
      <c r="AE136" s="17"/>
      <c r="AF136" s="17"/>
      <c r="AG136" s="17"/>
      <c r="AH136" s="17"/>
      <c r="AI136" s="17"/>
      <c r="AJ136" s="17"/>
      <c r="AK136" s="17"/>
      <c r="AL136" s="17"/>
      <c r="AM136" s="17"/>
    </row>
    <row r="137" spans="1:39" x14ac:dyDescent="0.25">
      <c r="A137" s="17"/>
      <c r="B137" s="17"/>
      <c r="C137" s="17"/>
      <c r="D137" s="17"/>
      <c r="E137" s="17"/>
      <c r="F137" s="17"/>
      <c r="G137" s="17"/>
      <c r="H137" s="17"/>
      <c r="I137" s="17"/>
      <c r="J137" s="17"/>
      <c r="K137" s="18"/>
      <c r="L137" s="17"/>
      <c r="M137" s="17"/>
      <c r="N137" s="17"/>
      <c r="O137" s="17"/>
      <c r="P137" s="17"/>
      <c r="Q137" s="17"/>
      <c r="R137" s="17"/>
      <c r="S137" s="17"/>
      <c r="T137" s="17"/>
      <c r="U137" s="17"/>
      <c r="V137" s="17"/>
      <c r="W137" s="17"/>
      <c r="X137" s="220"/>
      <c r="Y137" s="17"/>
      <c r="Z137" s="17"/>
      <c r="AA137" s="17"/>
      <c r="AB137" s="17"/>
      <c r="AC137" s="17"/>
      <c r="AD137" s="17"/>
      <c r="AE137" s="17"/>
      <c r="AF137" s="17"/>
      <c r="AG137" s="17"/>
      <c r="AH137" s="17"/>
      <c r="AI137" s="17"/>
      <c r="AJ137" s="17"/>
      <c r="AK137" s="17"/>
      <c r="AL137" s="17"/>
      <c r="AM137" s="17"/>
    </row>
    <row r="138" spans="1:39" x14ac:dyDescent="0.25">
      <c r="A138" s="17"/>
      <c r="B138" s="17"/>
      <c r="C138" s="17"/>
      <c r="D138" s="17"/>
      <c r="E138" s="17"/>
      <c r="F138" s="17"/>
      <c r="G138" s="17"/>
      <c r="H138" s="17"/>
      <c r="I138" s="17"/>
      <c r="J138" s="17"/>
      <c r="K138" s="18"/>
      <c r="L138" s="17"/>
      <c r="M138" s="17"/>
      <c r="N138" s="17"/>
      <c r="O138" s="17"/>
      <c r="P138" s="17"/>
      <c r="Q138" s="17"/>
      <c r="R138" s="17"/>
      <c r="S138" s="17"/>
      <c r="T138" s="17"/>
      <c r="U138" s="17"/>
      <c r="V138" s="17"/>
      <c r="W138" s="17"/>
      <c r="X138" s="220"/>
      <c r="Y138" s="17"/>
      <c r="Z138" s="17"/>
      <c r="AA138" s="17"/>
      <c r="AB138" s="17"/>
      <c r="AC138" s="17"/>
      <c r="AD138" s="17"/>
      <c r="AE138" s="17"/>
      <c r="AF138" s="17"/>
      <c r="AG138" s="17"/>
      <c r="AH138" s="17"/>
      <c r="AI138" s="17"/>
      <c r="AJ138" s="17"/>
      <c r="AK138" s="17"/>
      <c r="AL138" s="17"/>
      <c r="AM138" s="17"/>
    </row>
    <row r="139" spans="1:39" x14ac:dyDescent="0.25">
      <c r="A139" s="17"/>
      <c r="B139" s="17"/>
      <c r="C139" s="17"/>
      <c r="D139" s="17"/>
      <c r="E139" s="17"/>
      <c r="F139" s="17"/>
      <c r="G139" s="17"/>
      <c r="H139" s="17"/>
      <c r="I139" s="17"/>
      <c r="J139" s="17"/>
      <c r="K139" s="18"/>
      <c r="L139" s="17"/>
      <c r="M139" s="17"/>
      <c r="N139" s="17"/>
      <c r="O139" s="17"/>
      <c r="P139" s="17"/>
      <c r="Q139" s="17"/>
      <c r="R139" s="17"/>
      <c r="S139" s="17"/>
      <c r="T139" s="17"/>
      <c r="U139" s="17"/>
      <c r="V139" s="17"/>
      <c r="W139" s="17"/>
      <c r="X139" s="220"/>
      <c r="Y139" s="17"/>
      <c r="Z139" s="17"/>
      <c r="AA139" s="17"/>
      <c r="AB139" s="17"/>
      <c r="AC139" s="17"/>
      <c r="AD139" s="17"/>
      <c r="AE139" s="17"/>
      <c r="AF139" s="17"/>
      <c r="AG139" s="17"/>
      <c r="AH139" s="17"/>
      <c r="AI139" s="17"/>
      <c r="AJ139" s="17"/>
      <c r="AK139" s="17"/>
      <c r="AL139" s="17"/>
      <c r="AM139" s="17"/>
    </row>
    <row r="140" spans="1:39" x14ac:dyDescent="0.25">
      <c r="A140" s="18"/>
      <c r="B140" s="90" t="s">
        <v>16</v>
      </c>
      <c r="C140" s="28"/>
      <c r="D140" s="28"/>
      <c r="E140" s="28"/>
      <c r="F140" s="28"/>
      <c r="G140" s="28"/>
      <c r="H140" s="28"/>
      <c r="I140" s="28"/>
      <c r="J140" s="28"/>
      <c r="K140" s="29"/>
      <c r="L140" s="28"/>
      <c r="M140" s="28"/>
      <c r="N140" s="28"/>
      <c r="O140" s="28"/>
      <c r="P140" s="29"/>
      <c r="Q140" s="28"/>
      <c r="R140" s="28"/>
      <c r="S140" s="28"/>
      <c r="T140" s="28"/>
      <c r="U140" s="28"/>
      <c r="V140" s="28"/>
      <c r="W140" s="28"/>
      <c r="X140" s="222"/>
      <c r="Y140" s="43"/>
      <c r="Z140" s="43"/>
      <c r="AA140" s="47"/>
      <c r="AB140" s="28"/>
      <c r="AC140" s="28"/>
      <c r="AD140" s="28"/>
      <c r="AE140" s="28"/>
      <c r="AF140" s="28"/>
      <c r="AG140" s="28"/>
      <c r="AH140" s="28"/>
      <c r="AI140" s="28"/>
      <c r="AJ140" s="30"/>
      <c r="AK140" s="17"/>
      <c r="AL140" s="17"/>
      <c r="AM140" s="17"/>
    </row>
    <row r="141" spans="1:39" x14ac:dyDescent="0.25">
      <c r="A141" s="18"/>
      <c r="B141" s="91" t="s">
        <v>74</v>
      </c>
      <c r="C141" s="31"/>
      <c r="D141" s="31"/>
      <c r="E141" s="31"/>
      <c r="F141" s="31"/>
      <c r="G141" s="31"/>
      <c r="H141" s="31"/>
      <c r="I141" s="31"/>
      <c r="J141" s="31"/>
      <c r="K141" s="32"/>
      <c r="L141" s="31"/>
      <c r="M141" s="31"/>
      <c r="N141" s="31"/>
      <c r="O141" s="31"/>
      <c r="P141" s="32"/>
      <c r="Q141" s="31"/>
      <c r="R141" s="31"/>
      <c r="S141" s="31"/>
      <c r="T141" s="31"/>
      <c r="U141" s="31"/>
      <c r="V141" s="31"/>
      <c r="W141" s="31"/>
      <c r="X141" s="223"/>
      <c r="Y141" s="44"/>
      <c r="Z141" s="44"/>
      <c r="AA141" s="48"/>
      <c r="AB141" s="31"/>
      <c r="AC141" s="31"/>
      <c r="AD141" s="31"/>
      <c r="AE141" s="31"/>
      <c r="AF141" s="31"/>
      <c r="AG141" s="31"/>
      <c r="AH141" s="31"/>
      <c r="AI141" s="31"/>
      <c r="AJ141" s="33"/>
      <c r="AK141" s="17"/>
      <c r="AL141" s="17"/>
      <c r="AM141" s="17"/>
    </row>
    <row r="142" spans="1:39" x14ac:dyDescent="0.25">
      <c r="A142" s="18"/>
      <c r="B142" s="91" t="s">
        <v>86</v>
      </c>
      <c r="C142" s="31"/>
      <c r="D142" s="31"/>
      <c r="E142" s="31"/>
      <c r="F142" s="31"/>
      <c r="G142" s="31"/>
      <c r="H142" s="31"/>
      <c r="I142" s="31"/>
      <c r="J142" s="31"/>
      <c r="K142" s="32"/>
      <c r="L142" s="31"/>
      <c r="M142" s="31"/>
      <c r="N142" s="31"/>
      <c r="O142" s="31"/>
      <c r="P142" s="32"/>
      <c r="Q142" s="31"/>
      <c r="R142" s="31"/>
      <c r="S142" s="31"/>
      <c r="T142" s="31"/>
      <c r="U142" s="31"/>
      <c r="V142" s="31"/>
      <c r="W142" s="31"/>
      <c r="X142" s="223"/>
      <c r="Y142" s="44"/>
      <c r="Z142" s="44"/>
      <c r="AA142" s="48"/>
      <c r="AB142" s="31"/>
      <c r="AC142" s="31"/>
      <c r="AD142" s="31"/>
      <c r="AE142" s="31"/>
      <c r="AF142" s="31"/>
      <c r="AG142" s="31"/>
      <c r="AH142" s="31"/>
      <c r="AI142" s="31"/>
      <c r="AJ142" s="33"/>
      <c r="AK142" s="17"/>
      <c r="AL142" s="17"/>
      <c r="AM142" s="17"/>
    </row>
    <row r="143" spans="1:39" x14ac:dyDescent="0.25">
      <c r="A143" s="18"/>
      <c r="B143" s="91" t="s">
        <v>75</v>
      </c>
      <c r="C143" s="31"/>
      <c r="D143" s="31"/>
      <c r="E143" s="31"/>
      <c r="F143" s="31"/>
      <c r="G143" s="31"/>
      <c r="H143" s="31"/>
      <c r="I143" s="31"/>
      <c r="J143" s="31"/>
      <c r="K143" s="32"/>
      <c r="L143" s="31"/>
      <c r="M143" s="31"/>
      <c r="N143" s="31"/>
      <c r="O143" s="31"/>
      <c r="P143" s="32"/>
      <c r="Q143" s="31"/>
      <c r="R143" s="31"/>
      <c r="S143" s="31"/>
      <c r="T143" s="31"/>
      <c r="U143" s="31"/>
      <c r="V143" s="31"/>
      <c r="W143" s="31"/>
      <c r="X143" s="223"/>
      <c r="Y143" s="44"/>
      <c r="Z143" s="44"/>
      <c r="AA143" s="48"/>
      <c r="AB143" s="31"/>
      <c r="AC143" s="31"/>
      <c r="AD143" s="31"/>
      <c r="AE143" s="31"/>
      <c r="AF143" s="31"/>
      <c r="AG143" s="31"/>
      <c r="AH143" s="31"/>
      <c r="AI143" s="31"/>
      <c r="AJ143" s="33"/>
      <c r="AK143" s="17"/>
      <c r="AL143" s="17"/>
      <c r="AM143" s="17"/>
    </row>
    <row r="144" spans="1:39" x14ac:dyDescent="0.25">
      <c r="A144" s="18"/>
      <c r="B144" s="91"/>
      <c r="C144" s="31"/>
      <c r="D144" s="31"/>
      <c r="E144" s="31"/>
      <c r="F144" s="31"/>
      <c r="G144" s="31"/>
      <c r="H144" s="31"/>
      <c r="I144" s="31"/>
      <c r="J144" s="31"/>
      <c r="K144" s="32"/>
      <c r="L144" s="31"/>
      <c r="M144" s="31"/>
      <c r="N144" s="31"/>
      <c r="O144" s="31"/>
      <c r="P144" s="32"/>
      <c r="Q144" s="31"/>
      <c r="R144" s="31"/>
      <c r="S144" s="31"/>
      <c r="T144" s="31"/>
      <c r="U144" s="31"/>
      <c r="V144" s="31"/>
      <c r="W144" s="31"/>
      <c r="X144" s="223"/>
      <c r="Y144" s="44"/>
      <c r="Z144" s="44"/>
      <c r="AA144" s="48"/>
      <c r="AB144" s="31"/>
      <c r="AC144" s="31"/>
      <c r="AD144" s="31"/>
      <c r="AE144" s="31"/>
      <c r="AF144" s="31"/>
      <c r="AG144" s="31"/>
      <c r="AH144" s="31"/>
      <c r="AI144" s="31"/>
      <c r="AJ144" s="33"/>
      <c r="AK144" s="17"/>
      <c r="AL144" s="17"/>
      <c r="AM144" s="17"/>
    </row>
    <row r="145" spans="1:39" x14ac:dyDescent="0.25">
      <c r="A145" s="18"/>
      <c r="B145" s="92" t="s">
        <v>17</v>
      </c>
      <c r="C145" s="31"/>
      <c r="D145" s="31"/>
      <c r="E145" s="31"/>
      <c r="F145" s="31"/>
      <c r="G145" s="31"/>
      <c r="H145" s="31"/>
      <c r="I145" s="31"/>
      <c r="J145" s="31"/>
      <c r="K145" s="32"/>
      <c r="L145" s="31"/>
      <c r="M145" s="31"/>
      <c r="N145" s="31"/>
      <c r="O145" s="31"/>
      <c r="P145" s="32"/>
      <c r="Q145" s="31"/>
      <c r="R145" s="31"/>
      <c r="S145" s="31"/>
      <c r="T145" s="31"/>
      <c r="U145" s="31"/>
      <c r="V145" s="31"/>
      <c r="W145" s="31"/>
      <c r="X145" s="223"/>
      <c r="Y145" s="44"/>
      <c r="Z145" s="44"/>
      <c r="AA145" s="48"/>
      <c r="AB145" s="31"/>
      <c r="AC145" s="31"/>
      <c r="AD145" s="31"/>
      <c r="AE145" s="31"/>
      <c r="AF145" s="31"/>
      <c r="AG145" s="31"/>
      <c r="AH145" s="31"/>
      <c r="AI145" s="31"/>
      <c r="AJ145" s="33"/>
      <c r="AK145" s="17"/>
      <c r="AL145" s="17"/>
      <c r="AM145" s="17"/>
    </row>
    <row r="146" spans="1:39" x14ac:dyDescent="0.25">
      <c r="A146" s="18"/>
      <c r="B146" s="91" t="s">
        <v>76</v>
      </c>
      <c r="C146" s="31"/>
      <c r="D146" s="31"/>
      <c r="E146" s="31"/>
      <c r="F146" s="31"/>
      <c r="G146" s="31"/>
      <c r="H146" s="31"/>
      <c r="I146" s="31"/>
      <c r="J146" s="31"/>
      <c r="K146" s="32"/>
      <c r="L146" s="31"/>
      <c r="M146" s="31"/>
      <c r="N146" s="31"/>
      <c r="O146" s="31"/>
      <c r="P146" s="32"/>
      <c r="Q146" s="31"/>
      <c r="R146" s="31"/>
      <c r="S146" s="31"/>
      <c r="T146" s="31"/>
      <c r="U146" s="31"/>
      <c r="V146" s="31"/>
      <c r="W146" s="31"/>
      <c r="X146" s="223"/>
      <c r="Y146" s="44"/>
      <c r="Z146" s="44"/>
      <c r="AA146" s="48"/>
      <c r="AB146" s="31"/>
      <c r="AC146" s="31"/>
      <c r="AD146" s="31"/>
      <c r="AE146" s="31"/>
      <c r="AF146" s="31"/>
      <c r="AG146" s="31"/>
      <c r="AH146" s="31"/>
      <c r="AI146" s="31"/>
      <c r="AJ146" s="33"/>
      <c r="AK146" s="17"/>
      <c r="AL146" s="17"/>
      <c r="AM146" s="17"/>
    </row>
    <row r="147" spans="1:39" x14ac:dyDescent="0.25">
      <c r="A147" s="18"/>
      <c r="B147" s="93"/>
      <c r="C147" s="34"/>
      <c r="D147" s="34"/>
      <c r="E147" s="34"/>
      <c r="F147" s="34"/>
      <c r="G147" s="34"/>
      <c r="H147" s="34"/>
      <c r="I147" s="34"/>
      <c r="J147" s="34"/>
      <c r="K147" s="35"/>
      <c r="L147" s="34"/>
      <c r="M147" s="34"/>
      <c r="N147" s="34"/>
      <c r="O147" s="34"/>
      <c r="P147" s="35"/>
      <c r="Q147" s="34"/>
      <c r="R147" s="34"/>
      <c r="S147" s="34"/>
      <c r="T147" s="34"/>
      <c r="U147" s="34"/>
      <c r="V147" s="34"/>
      <c r="W147" s="34"/>
      <c r="X147" s="224"/>
      <c r="Y147" s="45"/>
      <c r="Z147" s="45"/>
      <c r="AA147" s="49"/>
      <c r="AB147" s="34"/>
      <c r="AC147" s="34"/>
      <c r="AD147" s="34"/>
      <c r="AE147" s="34"/>
      <c r="AF147" s="34"/>
      <c r="AG147" s="34"/>
      <c r="AH147" s="34"/>
      <c r="AI147" s="34"/>
      <c r="AJ147" s="36"/>
      <c r="AK147" s="17"/>
      <c r="AL147" s="17"/>
      <c r="AM147" s="17"/>
    </row>
    <row r="148" spans="1:39" x14ac:dyDescent="0.25">
      <c r="A148" s="18"/>
      <c r="B148" s="17"/>
      <c r="C148" s="18"/>
      <c r="D148" s="17"/>
      <c r="E148" s="17"/>
      <c r="F148" s="17"/>
      <c r="G148" s="17"/>
      <c r="H148" s="17"/>
      <c r="I148" s="17"/>
      <c r="J148" s="17"/>
      <c r="K148" s="18"/>
      <c r="L148" s="17"/>
      <c r="M148" s="17"/>
      <c r="N148" s="17"/>
      <c r="O148" s="17"/>
      <c r="P148" s="18"/>
      <c r="Q148" s="17"/>
      <c r="R148" s="17"/>
      <c r="S148" s="17"/>
      <c r="T148" s="17"/>
      <c r="U148" s="17"/>
      <c r="V148" s="17"/>
      <c r="W148" s="17"/>
      <c r="X148" s="220"/>
      <c r="Y148" s="42"/>
      <c r="Z148" s="42"/>
      <c r="AA148" s="46"/>
      <c r="AB148" s="17"/>
      <c r="AC148" s="17"/>
      <c r="AD148" s="17"/>
      <c r="AE148" s="17"/>
      <c r="AF148" s="17"/>
      <c r="AG148" s="17"/>
      <c r="AH148" s="17"/>
      <c r="AI148" s="17"/>
      <c r="AJ148" s="17"/>
      <c r="AK148" s="17"/>
      <c r="AL148" s="17"/>
      <c r="AM148" s="17"/>
    </row>
    <row r="149" spans="1:39" x14ac:dyDescent="0.25">
      <c r="A149" s="17"/>
      <c r="B149" s="37" t="str">
        <f>CONCATENATE("Version ",'Change Log'!$B$2," – © 2015-",YEAR('Change Log'!$A$2),", William W. Davis, MSPM, PMP")</f>
        <v>Version 2.0p – © 2015-2019, William W. Davis, MSPM, PMP</v>
      </c>
      <c r="C149" s="17"/>
      <c r="D149" s="37"/>
      <c r="E149" s="17"/>
      <c r="F149" s="17"/>
      <c r="G149" s="17"/>
      <c r="H149" s="17"/>
      <c r="I149" s="17"/>
      <c r="J149" s="17"/>
      <c r="K149" s="18"/>
      <c r="L149" s="17"/>
      <c r="M149" s="17"/>
      <c r="N149" s="17"/>
      <c r="O149" s="17"/>
      <c r="P149" s="18"/>
      <c r="Q149" s="17"/>
      <c r="R149" s="17"/>
      <c r="S149" s="17"/>
      <c r="T149" s="17"/>
      <c r="U149" s="17"/>
      <c r="V149" s="17"/>
      <c r="W149" s="17"/>
      <c r="X149" s="220"/>
      <c r="Y149" s="42"/>
      <c r="Z149" s="42"/>
      <c r="AA149" s="46"/>
      <c r="AB149" s="17"/>
      <c r="AC149" s="17"/>
      <c r="AD149" s="17"/>
      <c r="AE149" s="17"/>
      <c r="AF149" s="17"/>
      <c r="AG149" s="17"/>
      <c r="AH149" s="17"/>
      <c r="AI149" s="17"/>
      <c r="AJ149" s="17"/>
      <c r="AK149" s="17"/>
      <c r="AL149" s="17"/>
      <c r="AM149" s="17"/>
    </row>
    <row r="150" spans="1:39" x14ac:dyDescent="0.25">
      <c r="A150" s="17"/>
      <c r="B150" s="268" t="s">
        <v>136</v>
      </c>
      <c r="C150" s="268"/>
      <c r="D150" s="268"/>
      <c r="E150" s="268"/>
      <c r="F150" s="268"/>
      <c r="G150" s="268"/>
      <c r="H150" s="268"/>
      <c r="I150" s="268"/>
      <c r="J150" s="268"/>
      <c r="K150" s="268"/>
      <c r="L150" s="268"/>
      <c r="M150" s="59"/>
      <c r="N150" s="59"/>
      <c r="O150" s="59"/>
      <c r="P150" s="18"/>
      <c r="Q150" s="17"/>
      <c r="R150" s="17"/>
      <c r="S150" s="17"/>
      <c r="T150" s="17"/>
      <c r="U150" s="17"/>
      <c r="V150" s="17"/>
      <c r="W150" s="17"/>
      <c r="X150" s="220"/>
      <c r="Y150" s="42"/>
      <c r="Z150" s="42"/>
      <c r="AA150" s="46"/>
      <c r="AB150" s="17"/>
      <c r="AC150" s="17"/>
      <c r="AD150" s="17"/>
      <c r="AE150" s="17"/>
      <c r="AF150" s="17"/>
      <c r="AG150" s="17"/>
      <c r="AH150" s="17"/>
      <c r="AI150" s="17"/>
      <c r="AJ150" s="17"/>
      <c r="AK150" s="17"/>
      <c r="AL150" s="17"/>
      <c r="AM150" s="17"/>
    </row>
    <row r="151" spans="1:39" x14ac:dyDescent="0.25">
      <c r="A151" s="17"/>
      <c r="B151" s="268" t="s">
        <v>135</v>
      </c>
      <c r="C151" s="268"/>
      <c r="D151" s="268"/>
      <c r="E151" s="268"/>
      <c r="F151" s="268"/>
      <c r="G151" s="268"/>
      <c r="H151" s="268"/>
      <c r="I151" s="268"/>
      <c r="J151" s="268"/>
      <c r="K151" s="268"/>
      <c r="L151" s="268"/>
      <c r="M151" s="59"/>
      <c r="N151" s="59"/>
      <c r="O151" s="59"/>
      <c r="P151" s="18"/>
      <c r="Q151" s="17"/>
      <c r="R151" s="17"/>
      <c r="S151" s="17"/>
      <c r="T151" s="17"/>
      <c r="U151" s="17"/>
      <c r="V151" s="17"/>
      <c r="W151" s="17"/>
      <c r="X151" s="220"/>
      <c r="Y151" s="42"/>
      <c r="Z151" s="42"/>
      <c r="AA151" s="46"/>
      <c r="AB151" s="17"/>
      <c r="AC151" s="17"/>
      <c r="AD151" s="17"/>
      <c r="AE151" s="17"/>
      <c r="AF151" s="17"/>
      <c r="AG151" s="17"/>
      <c r="AH151" s="17"/>
      <c r="AI151" s="17"/>
      <c r="AJ151" s="17"/>
      <c r="AK151" s="17"/>
      <c r="AL151" s="17"/>
      <c r="AM151" s="17"/>
    </row>
    <row r="152" spans="1:39" x14ac:dyDescent="0.25">
      <c r="A152" s="17"/>
      <c r="B152" s="268" t="s">
        <v>90</v>
      </c>
      <c r="C152" s="268"/>
      <c r="D152" s="268"/>
      <c r="E152" s="268"/>
      <c r="F152" s="268"/>
      <c r="G152" s="268"/>
      <c r="H152" s="268"/>
      <c r="I152" s="268"/>
      <c r="J152" s="268"/>
      <c r="K152" s="268"/>
      <c r="L152" s="268"/>
      <c r="M152" s="59"/>
      <c r="N152" s="59"/>
      <c r="O152" s="59"/>
      <c r="P152" s="18"/>
      <c r="Q152" s="17"/>
      <c r="R152" s="17"/>
      <c r="S152" s="17"/>
      <c r="T152" s="17"/>
      <c r="U152" s="17"/>
      <c r="V152" s="17"/>
      <c r="W152" s="17"/>
      <c r="X152" s="220"/>
      <c r="Y152" s="42"/>
      <c r="Z152" s="42"/>
      <c r="AA152" s="46"/>
      <c r="AB152" s="17"/>
      <c r="AC152" s="17"/>
      <c r="AD152" s="17"/>
      <c r="AE152" s="17"/>
      <c r="AF152" s="17"/>
      <c r="AG152" s="17"/>
      <c r="AH152" s="17"/>
      <c r="AI152" s="17"/>
      <c r="AJ152" s="17"/>
      <c r="AK152" s="17"/>
      <c r="AL152" s="17"/>
      <c r="AM152" s="17"/>
    </row>
    <row r="153" spans="1:39" x14ac:dyDescent="0.25">
      <c r="A153" s="17"/>
      <c r="B153" s="268" t="s">
        <v>148</v>
      </c>
      <c r="C153" s="268"/>
      <c r="D153" s="268"/>
      <c r="E153" s="268"/>
      <c r="F153" s="268"/>
      <c r="G153" s="268"/>
      <c r="H153" s="268"/>
      <c r="I153" s="268"/>
      <c r="J153" s="268"/>
      <c r="K153" s="268"/>
      <c r="L153" s="268"/>
      <c r="M153" s="59"/>
      <c r="N153" s="59"/>
      <c r="O153" s="59"/>
      <c r="P153" s="18"/>
      <c r="Q153" s="17"/>
      <c r="R153" s="17"/>
      <c r="S153" s="17"/>
      <c r="T153" s="17"/>
      <c r="U153" s="17"/>
      <c r="V153" s="17"/>
      <c r="W153" s="17"/>
      <c r="X153" s="220"/>
      <c r="Y153" s="42"/>
      <c r="Z153" s="42"/>
      <c r="AA153" s="46"/>
      <c r="AB153" s="17"/>
      <c r="AC153" s="17"/>
      <c r="AD153" s="17"/>
      <c r="AE153" s="17"/>
      <c r="AF153" s="17"/>
      <c r="AG153" s="17"/>
      <c r="AH153" s="17"/>
      <c r="AI153" s="17"/>
      <c r="AJ153" s="17"/>
      <c r="AK153" s="17"/>
      <c r="AL153" s="17"/>
      <c r="AM153" s="17"/>
    </row>
    <row r="154" spans="1:39" x14ac:dyDescent="0.25">
      <c r="A154" s="17"/>
      <c r="B154" s="268" t="s">
        <v>91</v>
      </c>
      <c r="C154" s="268"/>
      <c r="D154" s="268"/>
      <c r="E154" s="268"/>
      <c r="F154" s="268"/>
      <c r="G154" s="268"/>
      <c r="H154" s="268"/>
      <c r="I154" s="268"/>
      <c r="J154" s="268"/>
      <c r="K154" s="268"/>
      <c r="L154" s="268"/>
      <c r="M154" s="59"/>
      <c r="N154" s="59"/>
      <c r="O154" s="59"/>
      <c r="P154" s="18"/>
      <c r="Q154" s="17"/>
      <c r="R154" s="17"/>
      <c r="S154" s="17"/>
      <c r="T154" s="17"/>
      <c r="U154" s="17"/>
      <c r="V154" s="17"/>
      <c r="W154" s="17"/>
      <c r="X154" s="220"/>
      <c r="Y154" s="42"/>
      <c r="Z154" s="42"/>
      <c r="AA154" s="46"/>
      <c r="AB154" s="17"/>
      <c r="AC154" s="17"/>
      <c r="AD154" s="17"/>
      <c r="AE154" s="17"/>
      <c r="AF154" s="17"/>
      <c r="AG154" s="17"/>
      <c r="AH154" s="17"/>
      <c r="AI154" s="17"/>
      <c r="AJ154" s="17"/>
      <c r="AK154" s="17"/>
      <c r="AL154" s="17"/>
      <c r="AM154" s="17"/>
    </row>
    <row r="155" spans="1:39" x14ac:dyDescent="0.2">
      <c r="A155" s="17"/>
      <c r="B155" s="146" t="s">
        <v>149</v>
      </c>
      <c r="C155" s="17"/>
      <c r="D155" s="60"/>
      <c r="E155" s="17"/>
      <c r="F155" s="17"/>
      <c r="G155" s="17"/>
      <c r="H155" s="17"/>
      <c r="I155" s="17"/>
      <c r="J155" s="17"/>
      <c r="K155" s="18"/>
      <c r="L155" s="17"/>
      <c r="M155" s="17"/>
      <c r="N155" s="17"/>
      <c r="O155" s="17"/>
      <c r="P155" s="18"/>
      <c r="Q155" s="17"/>
      <c r="R155" s="17"/>
      <c r="S155" s="17"/>
      <c r="T155" s="17"/>
      <c r="U155" s="17"/>
      <c r="V155" s="17"/>
      <c r="W155" s="17"/>
      <c r="X155" s="220"/>
      <c r="Y155" s="42"/>
      <c r="Z155" s="42"/>
      <c r="AA155" s="46"/>
      <c r="AB155" s="17"/>
      <c r="AC155" s="17"/>
      <c r="AD155" s="17"/>
      <c r="AE155" s="17"/>
      <c r="AF155" s="17"/>
      <c r="AG155" s="17"/>
      <c r="AH155" s="17"/>
      <c r="AI155" s="17"/>
      <c r="AJ155" s="17"/>
      <c r="AK155" s="17"/>
      <c r="AL155" s="17"/>
      <c r="AM155" s="17"/>
    </row>
    <row r="156" spans="1:39" x14ac:dyDescent="0.2">
      <c r="A156" s="17"/>
      <c r="B156" s="146" t="s">
        <v>88</v>
      </c>
      <c r="C156" s="17"/>
      <c r="D156" s="60"/>
      <c r="E156" s="17"/>
      <c r="F156" s="17"/>
      <c r="G156" s="17"/>
      <c r="H156" s="17"/>
      <c r="I156" s="17"/>
      <c r="J156" s="17"/>
      <c r="K156" s="18"/>
      <c r="L156" s="17"/>
      <c r="M156" s="17"/>
      <c r="N156" s="17"/>
      <c r="O156" s="17"/>
      <c r="P156" s="18"/>
      <c r="Q156" s="17"/>
      <c r="R156" s="17"/>
      <c r="S156" s="17"/>
      <c r="T156" s="17"/>
      <c r="U156" s="17"/>
      <c r="V156" s="17"/>
      <c r="W156" s="17"/>
      <c r="X156" s="220"/>
      <c r="Y156" s="17"/>
      <c r="Z156" s="17"/>
      <c r="AA156" s="17"/>
      <c r="AB156" s="17"/>
      <c r="AC156" s="17"/>
      <c r="AD156" s="17"/>
      <c r="AE156" s="17"/>
      <c r="AF156" s="17"/>
      <c r="AG156" s="17"/>
      <c r="AH156" s="17"/>
      <c r="AI156" s="17"/>
      <c r="AJ156" s="17"/>
      <c r="AK156" s="17"/>
      <c r="AL156" s="17"/>
      <c r="AM156" s="17"/>
    </row>
    <row r="157" spans="1:39" x14ac:dyDescent="0.2">
      <c r="A157" s="17"/>
      <c r="B157" s="146" t="s">
        <v>150</v>
      </c>
      <c r="C157" s="17"/>
      <c r="D157" s="60"/>
      <c r="E157" s="17"/>
      <c r="F157" s="17"/>
      <c r="G157" s="17"/>
      <c r="H157" s="17"/>
      <c r="I157" s="17"/>
      <c r="J157" s="17"/>
      <c r="K157" s="18"/>
      <c r="L157" s="17"/>
      <c r="M157" s="17"/>
      <c r="N157" s="17"/>
      <c r="O157" s="17"/>
      <c r="P157" s="18"/>
      <c r="Q157" s="17"/>
      <c r="R157" s="17"/>
      <c r="S157" s="17"/>
      <c r="T157" s="17"/>
      <c r="U157" s="17"/>
      <c r="V157" s="17"/>
      <c r="W157" s="17"/>
      <c r="X157" s="220"/>
      <c r="Y157" s="17"/>
      <c r="Z157" s="17"/>
      <c r="AA157" s="17"/>
      <c r="AB157" s="17"/>
      <c r="AC157" s="17"/>
      <c r="AD157" s="17"/>
      <c r="AE157" s="17"/>
      <c r="AF157" s="17"/>
      <c r="AG157" s="17"/>
      <c r="AH157" s="17"/>
      <c r="AI157" s="17"/>
      <c r="AJ157" s="17"/>
      <c r="AK157" s="17"/>
      <c r="AL157" s="17"/>
      <c r="AM157" s="17"/>
    </row>
    <row r="158" spans="1:39" x14ac:dyDescent="0.2">
      <c r="A158" s="17"/>
      <c r="B158" s="146" t="s">
        <v>151</v>
      </c>
      <c r="C158" s="17"/>
      <c r="D158" s="60"/>
      <c r="E158" s="17"/>
      <c r="F158" s="17"/>
      <c r="G158" s="17"/>
      <c r="H158" s="17"/>
      <c r="I158" s="17"/>
      <c r="J158" s="17"/>
      <c r="K158" s="18"/>
      <c r="L158" s="17"/>
      <c r="M158" s="17"/>
      <c r="N158" s="17"/>
      <c r="O158" s="17"/>
      <c r="P158" s="18"/>
      <c r="Q158" s="17"/>
      <c r="R158" s="17"/>
      <c r="S158" s="17"/>
      <c r="T158" s="17"/>
      <c r="U158" s="17"/>
      <c r="V158" s="17"/>
      <c r="W158" s="17"/>
      <c r="X158" s="220"/>
      <c r="Y158" s="17"/>
      <c r="Z158" s="17"/>
      <c r="AA158" s="17"/>
      <c r="AB158" s="17"/>
      <c r="AC158" s="17"/>
      <c r="AD158" s="17"/>
      <c r="AE158" s="17"/>
      <c r="AF158" s="17"/>
      <c r="AG158" s="17"/>
      <c r="AH158" s="17"/>
      <c r="AI158" s="17"/>
      <c r="AJ158" s="17"/>
      <c r="AK158" s="17"/>
      <c r="AL158" s="17"/>
      <c r="AM158" s="17"/>
    </row>
    <row r="159" spans="1:39" x14ac:dyDescent="0.2">
      <c r="A159" s="17"/>
      <c r="B159" s="146" t="s">
        <v>706</v>
      </c>
      <c r="C159" s="17"/>
      <c r="D159" s="60"/>
      <c r="E159" s="17"/>
      <c r="F159" s="17"/>
      <c r="G159" s="17"/>
      <c r="H159" s="17"/>
      <c r="I159" s="17"/>
      <c r="J159" s="17"/>
      <c r="K159" s="18"/>
      <c r="L159" s="17"/>
      <c r="M159" s="17"/>
      <c r="N159" s="17"/>
      <c r="O159" s="17"/>
      <c r="P159" s="18"/>
      <c r="Q159" s="17"/>
      <c r="R159" s="17"/>
      <c r="S159" s="17"/>
      <c r="T159" s="17"/>
      <c r="U159" s="17"/>
      <c r="V159" s="17"/>
      <c r="W159" s="17"/>
      <c r="X159" s="220"/>
      <c r="Y159" s="17"/>
      <c r="Z159" s="17"/>
      <c r="AA159" s="17"/>
      <c r="AB159" s="17"/>
      <c r="AC159" s="17"/>
      <c r="AD159" s="17"/>
      <c r="AE159" s="17"/>
      <c r="AF159" s="17"/>
      <c r="AG159" s="17"/>
      <c r="AH159" s="17"/>
      <c r="AI159" s="17"/>
      <c r="AJ159" s="17"/>
      <c r="AK159" s="17"/>
      <c r="AL159" s="17"/>
      <c r="AM159" s="17"/>
    </row>
    <row r="160" spans="1:39" x14ac:dyDescent="0.2">
      <c r="A160" s="17"/>
      <c r="B160" s="146" t="s">
        <v>707</v>
      </c>
      <c r="C160" s="17"/>
      <c r="D160" s="60"/>
      <c r="E160" s="17"/>
      <c r="F160" s="17"/>
      <c r="G160" s="17"/>
      <c r="H160" s="17"/>
      <c r="I160" s="17"/>
      <c r="J160" s="17"/>
      <c r="K160" s="18"/>
      <c r="L160" s="17"/>
      <c r="M160" s="17"/>
      <c r="N160" s="17"/>
      <c r="O160" s="17"/>
      <c r="P160" s="18"/>
      <c r="Q160" s="17"/>
      <c r="R160" s="17"/>
      <c r="S160" s="17"/>
      <c r="T160" s="17"/>
      <c r="U160" s="17"/>
      <c r="V160" s="17"/>
      <c r="W160" s="17"/>
      <c r="X160" s="220"/>
      <c r="Y160" s="17"/>
      <c r="Z160" s="17"/>
      <c r="AA160" s="17"/>
      <c r="AB160" s="17"/>
      <c r="AC160" s="17"/>
      <c r="AD160" s="17"/>
      <c r="AE160" s="17"/>
      <c r="AF160" s="17"/>
      <c r="AG160" s="17"/>
      <c r="AH160" s="17"/>
      <c r="AI160" s="17"/>
      <c r="AJ160" s="17"/>
      <c r="AK160" s="17"/>
      <c r="AL160" s="17"/>
      <c r="AM160" s="17"/>
    </row>
    <row r="161" spans="1:39" x14ac:dyDescent="0.2">
      <c r="A161" s="17"/>
      <c r="B161" s="146"/>
      <c r="C161" s="17"/>
      <c r="D161" s="60"/>
      <c r="E161" s="17"/>
      <c r="F161" s="17"/>
      <c r="G161" s="17"/>
      <c r="H161" s="17"/>
      <c r="I161" s="17"/>
      <c r="J161" s="17"/>
      <c r="K161" s="18"/>
      <c r="L161" s="17"/>
      <c r="M161" s="17"/>
      <c r="N161" s="17"/>
      <c r="O161" s="17"/>
      <c r="P161" s="18"/>
      <c r="Q161" s="17"/>
      <c r="R161" s="17"/>
      <c r="S161" s="17"/>
      <c r="T161" s="17"/>
      <c r="U161" s="17"/>
      <c r="V161" s="17"/>
      <c r="W161" s="17"/>
      <c r="X161" s="220"/>
      <c r="Y161" s="17"/>
      <c r="Z161" s="17"/>
      <c r="AA161" s="17"/>
      <c r="AB161" s="17"/>
      <c r="AC161" s="17"/>
      <c r="AD161" s="17"/>
      <c r="AE161" s="17"/>
      <c r="AF161" s="17"/>
      <c r="AG161" s="17"/>
      <c r="AH161" s="17"/>
      <c r="AI161" s="17"/>
      <c r="AJ161" s="17"/>
      <c r="AK161" s="17"/>
      <c r="AL161" s="17"/>
      <c r="AM161" s="17"/>
    </row>
    <row r="162" spans="1:39" x14ac:dyDescent="0.2">
      <c r="A162" s="17"/>
      <c r="B162" s="146" t="s">
        <v>708</v>
      </c>
      <c r="C162" s="17"/>
      <c r="D162" s="60"/>
      <c r="E162" s="17"/>
      <c r="F162" s="17"/>
      <c r="G162" s="17"/>
      <c r="H162" s="17"/>
      <c r="I162" s="17"/>
      <c r="J162" s="17"/>
      <c r="K162" s="18"/>
      <c r="L162" s="17"/>
      <c r="M162" s="17"/>
      <c r="N162" s="17"/>
      <c r="O162" s="17"/>
      <c r="P162" s="18"/>
      <c r="Q162" s="17"/>
      <c r="R162" s="17"/>
      <c r="S162" s="17"/>
      <c r="T162" s="17"/>
      <c r="U162" s="17"/>
      <c r="V162" s="17"/>
      <c r="W162" s="17"/>
      <c r="X162" s="220"/>
      <c r="Y162" s="17"/>
      <c r="Z162" s="17"/>
      <c r="AA162" s="17"/>
      <c r="AB162" s="17"/>
      <c r="AC162" s="17"/>
      <c r="AD162" s="17"/>
      <c r="AE162" s="17"/>
      <c r="AF162" s="17"/>
      <c r="AG162" s="17"/>
      <c r="AH162" s="17"/>
      <c r="AI162" s="17"/>
      <c r="AJ162" s="17"/>
      <c r="AK162" s="17"/>
      <c r="AL162" s="17"/>
      <c r="AM162" s="17"/>
    </row>
    <row r="163" spans="1:39" x14ac:dyDescent="0.2">
      <c r="A163" s="17"/>
      <c r="B163" s="146" t="s">
        <v>87</v>
      </c>
      <c r="C163" s="17"/>
      <c r="D163" s="60"/>
      <c r="E163" s="17"/>
      <c r="F163" s="17"/>
      <c r="G163" s="17"/>
      <c r="H163" s="17"/>
      <c r="I163" s="17"/>
      <c r="J163" s="17"/>
      <c r="K163" s="18"/>
      <c r="L163" s="17"/>
      <c r="M163" s="17"/>
      <c r="N163" s="17"/>
      <c r="O163" s="17"/>
      <c r="P163" s="17"/>
      <c r="Q163" s="17"/>
      <c r="R163" s="17"/>
      <c r="S163" s="17"/>
      <c r="T163" s="17"/>
      <c r="U163" s="17"/>
      <c r="V163" s="17"/>
      <c r="W163" s="17"/>
      <c r="X163" s="220"/>
      <c r="Y163" s="17"/>
      <c r="Z163" s="17"/>
      <c r="AA163" s="17"/>
      <c r="AB163" s="17"/>
      <c r="AC163" s="17"/>
      <c r="AD163" s="17"/>
      <c r="AE163" s="17"/>
      <c r="AF163" s="17"/>
      <c r="AG163" s="17"/>
      <c r="AH163" s="17"/>
      <c r="AI163" s="17"/>
      <c r="AJ163" s="17"/>
      <c r="AK163" s="17"/>
      <c r="AL163" s="17"/>
      <c r="AM163" s="17"/>
    </row>
    <row r="164" spans="1:39" x14ac:dyDescent="0.2">
      <c r="A164" s="17"/>
      <c r="B164" s="267" t="s">
        <v>755</v>
      </c>
      <c r="C164" s="267"/>
      <c r="D164" s="267"/>
      <c r="E164" s="267"/>
      <c r="F164" s="267"/>
      <c r="G164" s="267"/>
      <c r="H164" s="267"/>
      <c r="I164" s="17"/>
      <c r="J164" s="17"/>
      <c r="K164" s="18"/>
      <c r="L164" s="17"/>
      <c r="M164" s="17"/>
      <c r="N164" s="17"/>
      <c r="O164" s="17"/>
      <c r="P164" s="17"/>
      <c r="Q164" s="17"/>
      <c r="R164" s="17"/>
      <c r="S164" s="17"/>
      <c r="T164" s="17"/>
      <c r="U164" s="17"/>
      <c r="V164" s="17"/>
      <c r="W164" s="17"/>
      <c r="X164" s="220"/>
      <c r="Y164" s="17"/>
      <c r="Z164" s="17"/>
      <c r="AA164" s="17"/>
      <c r="AB164" s="17"/>
      <c r="AC164" s="17"/>
      <c r="AD164" s="17"/>
      <c r="AE164" s="17"/>
      <c r="AF164" s="17"/>
      <c r="AG164" s="17"/>
      <c r="AH164" s="17"/>
      <c r="AI164" s="17"/>
      <c r="AJ164" s="17"/>
      <c r="AK164" s="17"/>
      <c r="AL164" s="17"/>
      <c r="AM164" s="17"/>
    </row>
    <row r="165" spans="1:39" x14ac:dyDescent="0.25">
      <c r="A165" s="17"/>
      <c r="B165" s="17"/>
      <c r="C165" s="17"/>
      <c r="D165" s="17"/>
      <c r="E165" s="17"/>
      <c r="F165" s="17"/>
      <c r="G165" s="17"/>
      <c r="H165" s="17"/>
      <c r="I165" s="17"/>
      <c r="J165" s="17"/>
      <c r="K165" s="18"/>
      <c r="L165" s="17"/>
      <c r="M165" s="17"/>
      <c r="N165" s="17"/>
      <c r="O165" s="17"/>
      <c r="P165" s="17"/>
      <c r="Q165" s="17"/>
      <c r="R165" s="17"/>
      <c r="S165" s="17"/>
      <c r="T165" s="17"/>
      <c r="U165" s="17"/>
      <c r="V165" s="17"/>
      <c r="W165" s="17"/>
      <c r="X165" s="220"/>
      <c r="Y165" s="17"/>
      <c r="Z165" s="17"/>
      <c r="AA165" s="17"/>
      <c r="AB165" s="17"/>
      <c r="AC165" s="17"/>
      <c r="AD165" s="17"/>
      <c r="AE165" s="17"/>
      <c r="AF165" s="17"/>
      <c r="AG165" s="17"/>
      <c r="AH165" s="17"/>
      <c r="AI165" s="17"/>
      <c r="AJ165" s="17"/>
      <c r="AK165" s="17"/>
      <c r="AL165" s="17"/>
      <c r="AM165" s="17"/>
    </row>
    <row r="166" spans="1:39" x14ac:dyDescent="0.25">
      <c r="A166" s="17"/>
      <c r="B166" s="17"/>
      <c r="C166" s="17"/>
      <c r="D166" s="17"/>
      <c r="E166" s="17"/>
      <c r="F166" s="17"/>
      <c r="G166" s="17"/>
      <c r="H166" s="17"/>
      <c r="I166" s="17"/>
      <c r="J166" s="17"/>
      <c r="K166" s="18"/>
      <c r="L166" s="17"/>
      <c r="M166" s="17"/>
      <c r="N166" s="17"/>
      <c r="O166" s="17"/>
      <c r="P166" s="17"/>
      <c r="Q166" s="17"/>
      <c r="R166" s="17"/>
      <c r="S166" s="17"/>
      <c r="T166" s="17"/>
      <c r="U166" s="17"/>
      <c r="V166" s="17"/>
      <c r="W166" s="17"/>
      <c r="X166" s="220"/>
      <c r="Y166" s="17"/>
      <c r="Z166" s="17"/>
      <c r="AA166" s="17"/>
      <c r="AB166" s="17"/>
      <c r="AC166" s="17"/>
      <c r="AD166" s="17"/>
      <c r="AE166" s="17"/>
      <c r="AF166" s="17"/>
      <c r="AG166" s="17"/>
      <c r="AH166" s="17"/>
      <c r="AI166" s="17"/>
      <c r="AJ166" s="17"/>
      <c r="AK166" s="17"/>
      <c r="AL166" s="17"/>
      <c r="AM166" s="17"/>
    </row>
    <row r="167" spans="1:39" x14ac:dyDescent="0.25">
      <c r="A167" s="17"/>
      <c r="B167" s="17"/>
      <c r="C167" s="17"/>
      <c r="D167" s="17"/>
      <c r="E167" s="17"/>
      <c r="F167" s="17"/>
      <c r="G167" s="17"/>
      <c r="H167" s="17"/>
      <c r="I167" s="17"/>
      <c r="J167" s="17"/>
      <c r="K167" s="18"/>
      <c r="L167" s="17"/>
      <c r="M167" s="17"/>
      <c r="N167" s="17"/>
      <c r="O167" s="17"/>
      <c r="P167" s="17"/>
      <c r="Q167" s="17"/>
      <c r="R167" s="17"/>
      <c r="S167" s="17"/>
      <c r="T167" s="17"/>
      <c r="U167" s="17"/>
      <c r="V167" s="17"/>
      <c r="W167" s="17"/>
      <c r="X167" s="220"/>
      <c r="Y167" s="17"/>
      <c r="Z167" s="17"/>
      <c r="AA167" s="17"/>
      <c r="AB167" s="17"/>
      <c r="AC167" s="17"/>
      <c r="AD167" s="17"/>
      <c r="AE167" s="17"/>
      <c r="AF167" s="17"/>
      <c r="AG167" s="17"/>
      <c r="AH167" s="17"/>
      <c r="AI167" s="17"/>
      <c r="AJ167" s="17"/>
      <c r="AK167" s="17"/>
      <c r="AL167" s="17"/>
      <c r="AM167" s="17"/>
    </row>
    <row r="168" spans="1:39" x14ac:dyDescent="0.25">
      <c r="A168" s="17"/>
      <c r="B168" s="17"/>
      <c r="C168" s="17"/>
      <c r="D168" s="17"/>
      <c r="E168" s="17"/>
      <c r="F168" s="17"/>
      <c r="G168" s="17"/>
      <c r="H168" s="17"/>
      <c r="I168" s="17"/>
      <c r="J168" s="17"/>
      <c r="K168" s="18"/>
      <c r="L168" s="17"/>
      <c r="M168" s="17"/>
      <c r="N168" s="17"/>
      <c r="O168" s="17"/>
      <c r="P168" s="17"/>
      <c r="Q168" s="17"/>
      <c r="R168" s="17"/>
      <c r="S168" s="17"/>
      <c r="T168" s="17"/>
      <c r="U168" s="17"/>
      <c r="V168" s="17"/>
      <c r="W168" s="17"/>
      <c r="X168" s="220"/>
      <c r="Y168" s="17"/>
      <c r="Z168" s="17"/>
      <c r="AA168" s="17"/>
      <c r="AB168" s="17"/>
      <c r="AC168" s="17"/>
      <c r="AD168" s="17"/>
      <c r="AE168" s="17"/>
      <c r="AF168" s="17"/>
      <c r="AG168" s="17"/>
      <c r="AH168" s="17"/>
      <c r="AI168" s="17"/>
      <c r="AJ168" s="17"/>
      <c r="AK168" s="17"/>
      <c r="AL168" s="17"/>
      <c r="AM168" s="17"/>
    </row>
    <row r="169" spans="1:39" x14ac:dyDescent="0.25">
      <c r="A169" s="17"/>
      <c r="B169" s="17"/>
      <c r="C169" s="17"/>
      <c r="D169" s="17"/>
      <c r="E169" s="17"/>
      <c r="F169" s="17"/>
      <c r="G169" s="17"/>
      <c r="H169" s="17"/>
      <c r="I169" s="17"/>
      <c r="J169" s="17"/>
      <c r="K169" s="18"/>
      <c r="L169" s="17"/>
      <c r="M169" s="17"/>
      <c r="N169" s="17"/>
      <c r="O169" s="18"/>
      <c r="P169" s="17"/>
      <c r="Q169" s="17"/>
      <c r="R169" s="17"/>
      <c r="S169" s="17"/>
      <c r="T169" s="17"/>
      <c r="U169" s="17"/>
      <c r="V169" s="17"/>
      <c r="W169" s="17"/>
      <c r="X169" s="220"/>
      <c r="Y169" s="17"/>
      <c r="Z169" s="17"/>
      <c r="AA169" s="17"/>
      <c r="AB169" s="17"/>
      <c r="AC169" s="17"/>
      <c r="AD169" s="17"/>
      <c r="AE169" s="17"/>
      <c r="AF169" s="17"/>
      <c r="AG169" s="17"/>
      <c r="AH169" s="17"/>
      <c r="AI169" s="17"/>
      <c r="AJ169" s="17"/>
      <c r="AK169" s="17"/>
      <c r="AL169" s="17"/>
      <c r="AM169" s="17"/>
    </row>
  </sheetData>
  <mergeCells count="12">
    <mergeCell ref="B164:H164"/>
    <mergeCell ref="B150:L150"/>
    <mergeCell ref="B151:L151"/>
    <mergeCell ref="B152:L152"/>
    <mergeCell ref="B154:L154"/>
    <mergeCell ref="W1:X1"/>
    <mergeCell ref="B153:L153"/>
    <mergeCell ref="Y1:AJ1"/>
    <mergeCell ref="W2:W3"/>
    <mergeCell ref="X2:X3"/>
    <mergeCell ref="Y2:AJ2"/>
    <mergeCell ref="D106:F106"/>
  </mergeCells>
  <conditionalFormatting sqref="I4:I103">
    <cfRule type="iconSet" priority="10">
      <iconSet iconSet="3Symbols2" showValue="0">
        <cfvo type="percent" val="0"/>
        <cfvo type="percent" val="0.5"/>
        <cfvo type="num" val="1"/>
      </iconSet>
    </cfRule>
  </conditionalFormatting>
  <conditionalFormatting sqref="I5:I103">
    <cfRule type="iconSet" priority="9">
      <iconSet iconSet="3Symbols2" showValue="0">
        <cfvo type="percent" val="0"/>
        <cfvo type="percent" val="0.5"/>
        <cfvo type="num" val="1"/>
      </iconSet>
    </cfRule>
  </conditionalFormatting>
  <conditionalFormatting sqref="Y106:AJ106">
    <cfRule type="colorScale" priority="5">
      <colorScale>
        <cfvo type="min"/>
        <cfvo type="max"/>
        <color theme="9" tint="0.79998168889431442"/>
        <color theme="9" tint="-0.249977111117893"/>
      </colorScale>
    </cfRule>
  </conditionalFormatting>
  <hyperlinks>
    <hyperlink ref="D152:O152" r:id="rId1" display="Watch Statistical PERT videos on YouTube " xr:uid="{00000000-0004-0000-0400-000000000000}"/>
    <hyperlink ref="B150" r:id="rId2" display="Download more FREE Statistical PERT templates at https://www.statisticalpert.com" xr:uid="{00000000-0004-0000-0400-000001000000}"/>
    <hyperlink ref="B151" r:id="rId3" display="Take a Pluralsight course on Statistical PERT" xr:uid="{00000000-0004-0000-0400-000002000000}"/>
    <hyperlink ref="B152" r:id="rId4" xr:uid="{00000000-0004-0000-0400-000003000000}"/>
    <hyperlink ref="B154" r:id="rId5" xr:uid="{00000000-0004-0000-0400-000004000000}"/>
    <hyperlink ref="B151:L151" r:id="rId6" display="Watch a Pluralsight course on Statistical PERT® Normal Edition" xr:uid="{4CB7DC92-1F94-45A6-BAD8-AFFEAAC1C2B3}"/>
    <hyperlink ref="B153" r:id="rId7" display="Follow Statistical PERT on Twitter to learn when new updates are released" xr:uid="{FD97A4BA-6390-40E4-8C8D-9F5DA285ECF3}"/>
    <hyperlink ref="B153:K153" r:id="rId8" display="Connect with or follow William W. Davis on LinkedIn" xr:uid="{E70F30BE-0DC6-4A3C-B3FE-8C8BC2448A66}"/>
    <hyperlink ref="B164" r:id="rId9" xr:uid="{158F9294-231B-412B-A256-359914083582}"/>
  </hyperlinks>
  <pageMargins left="0.7" right="0.7" top="0.75" bottom="0.75" header="0.3" footer="0.3"/>
  <pageSetup orientation="portrait" horizontalDpi="0" verticalDpi="0"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8" id="{D4560A41-329C-4FD2-9E4C-D3A39196BE87}">
            <xm:f>IF($D$106=VLookups!$A$33,TRUE,FALSE)</xm:f>
            <x14:dxf>
              <numFmt numFmtId="168" formatCode="&quot;$&quot;#,##0"/>
            </x14:dxf>
          </x14:cfRule>
          <xm:sqref>T4:W104 F109:H113 W106 Y4:AJ103 D4:F104</xm:sqref>
        </x14:conditionalFormatting>
        <x14:conditionalFormatting xmlns:xm="http://schemas.microsoft.com/office/excel/2006/main">
          <x14:cfRule type="expression" priority="7" id="{AC0F94B1-C6B4-4A89-A820-59C445649730}">
            <xm:f>IF($D$106=VLookups!$A$33,TRUE,FALSE)</xm:f>
            <x14:dxf>
              <numFmt numFmtId="168" formatCode="&quot;$&quot;#,##0"/>
            </x14:dxf>
          </x14:cfRule>
          <xm:sqref>Y104:AJ104</xm:sqref>
        </x14:conditionalFormatting>
        <x14:conditionalFormatting xmlns:xm="http://schemas.microsoft.com/office/excel/2006/main">
          <x14:cfRule type="expression" priority="6" id="{BD946086-9F16-46ED-B9CA-E9E7F852EFB3}">
            <xm:f>IF($D$106=VLookups!$A$33,TRUE,FALSE)</xm:f>
            <x14:dxf>
              <numFmt numFmtId="168" formatCode="&quot;$&quot;#,##0"/>
            </x14:dxf>
          </x14:cfRule>
          <xm:sqref>Y106:AJ106</xm:sqref>
        </x14:conditionalFormatting>
        <x14:conditionalFormatting xmlns:xm="http://schemas.microsoft.com/office/excel/2006/main">
          <x14:cfRule type="expression" priority="4" id="{F78A3CC5-A98A-40ED-BF22-FD61B1837679}">
            <xm:f>IF($D$106=VLookups!$A$33,TRUE,FALSE)</xm:f>
            <x14:dxf>
              <numFmt numFmtId="168" formatCode="&quot;$&quot;#,##0"/>
            </x14:dxf>
          </x14:cfRule>
          <xm:sqref>C4:C103</xm:sqref>
        </x14:conditionalFormatting>
        <x14:conditionalFormatting xmlns:xm="http://schemas.microsoft.com/office/excel/2006/main">
          <x14:cfRule type="expression" priority="1" id="{2739DC64-DC50-4EF8-9251-A668E235393C}">
            <xm:f>IF($D$106=VLookups!$A$33,TRUE,FALSE)</xm:f>
            <x14:dxf>
              <numFmt numFmtId="168" formatCode="&quot;$&quot;#,##0"/>
            </x14:dxf>
          </x14:cfRule>
          <xm:sqref>G4:G103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VLookups!$A$33:$A$34</xm:f>
          </x14:formula1>
          <xm:sqref>D106:H106</xm:sqref>
        </x14:dataValidation>
        <x14:dataValidation type="list" allowBlank="1" showInputMessage="1" showErrorMessage="1" xr:uid="{00000000-0002-0000-0400-000001000000}">
          <x14:formula1>
            <xm:f>VLookups!$A$28:$A$29</xm:f>
          </x14:formula1>
          <xm:sqref>W1:X1</xm:sqref>
        </x14:dataValidation>
        <x14:dataValidation type="list" allowBlank="1" showInputMessage="1" showErrorMessage="1" xr:uid="{00000000-0002-0000-0400-000002000000}">
          <x14:formula1>
            <xm:f>VLookups!$B$14:$B$24</xm:f>
          </x14:formula1>
          <xm:sqref>F2:H2 H4:H103</xm:sqref>
        </x14:dataValidation>
        <x14:dataValidation type="list" allowBlank="1" showInputMessage="1" showErrorMessage="1" xr:uid="{00000000-0002-0000-0400-000003000000}">
          <x14:formula1>
            <xm:f>VLookups!$B$1:$B$11</xm:f>
          </x14:formula1>
          <xm:sqref>D2 B4:B103</xm:sqref>
        </x14:dataValidation>
        <x14:dataValidation type="list" allowBlank="1" showInputMessage="1" showErrorMessage="1" xr:uid="{00000000-0002-0000-0400-000004000000}">
          <x14:formula1>
            <xm:f>Confidence!$A$1:$A$10</xm:f>
          </x14:formula1>
          <xm:sqref>O4:O103</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D2F4B050-DCC7-4C93-815D-C94DA55C7578}">
          <x14:colorSeries rgb="FF000000"/>
          <x14:colorNegative rgb="FF0070C0"/>
          <x14:colorAxis rgb="FF000000"/>
          <x14:colorMarkers rgb="FF0070C0"/>
          <x14:colorFirst rgb="FF0070C0"/>
          <x14:colorLast rgb="FF0070C0"/>
          <x14:colorHigh rgb="FF0070C0"/>
          <x14:colorLow rgb="FF0070C0"/>
          <x14:sparklines>
            <x14:sparkline>
              <xm:f>'SPERT® Beta (Mixed entry)'!EJ4:IF4</xm:f>
              <xm:sqref>S4</xm:sqref>
            </x14:sparkline>
            <x14:sparkline>
              <xm:f>'SPERT® Beta (Mixed entry)'!EJ5:IF5</xm:f>
              <xm:sqref>S5</xm:sqref>
            </x14:sparkline>
            <x14:sparkline>
              <xm:f>'SPERT® Beta (Mixed entry)'!EJ6:IF6</xm:f>
              <xm:sqref>S6</xm:sqref>
            </x14:sparkline>
            <x14:sparkline>
              <xm:f>'SPERT® Beta (Mixed entry)'!EJ7:IF7</xm:f>
              <xm:sqref>S7</xm:sqref>
            </x14:sparkline>
            <x14:sparkline>
              <xm:f>'SPERT® Beta (Mixed entry)'!EJ8:IF8</xm:f>
              <xm:sqref>S8</xm:sqref>
            </x14:sparkline>
            <x14:sparkline>
              <xm:f>'SPERT® Beta (Mixed entry)'!EJ9:IF9</xm:f>
              <xm:sqref>S9</xm:sqref>
            </x14:sparkline>
            <x14:sparkline>
              <xm:f>'SPERT® Beta (Mixed entry)'!EJ10:IF10</xm:f>
              <xm:sqref>S10</xm:sqref>
            </x14:sparkline>
            <x14:sparkline>
              <xm:f>'SPERT® Beta (Mixed entry)'!EJ11:IF11</xm:f>
              <xm:sqref>S11</xm:sqref>
            </x14:sparkline>
            <x14:sparkline>
              <xm:f>'SPERT® Beta (Mixed entry)'!EJ12:IF12</xm:f>
              <xm:sqref>S12</xm:sqref>
            </x14:sparkline>
            <x14:sparkline>
              <xm:f>'SPERT® Beta (Mixed entry)'!EJ13:IF13</xm:f>
              <xm:sqref>S13</xm:sqref>
            </x14:sparkline>
            <x14:sparkline>
              <xm:f>'SPERT® Beta (Mixed entry)'!EJ14:IF14</xm:f>
              <xm:sqref>S14</xm:sqref>
            </x14:sparkline>
            <x14:sparkline>
              <xm:f>'SPERT® Beta (Mixed entry)'!EJ15:IF15</xm:f>
              <xm:sqref>S15</xm:sqref>
            </x14:sparkline>
            <x14:sparkline>
              <xm:f>'SPERT® Beta (Mixed entry)'!EJ16:IF16</xm:f>
              <xm:sqref>S16</xm:sqref>
            </x14:sparkline>
            <x14:sparkline>
              <xm:f>'SPERT® Beta (Mixed entry)'!EJ17:IF17</xm:f>
              <xm:sqref>S17</xm:sqref>
            </x14:sparkline>
            <x14:sparkline>
              <xm:f>'SPERT® Beta (Mixed entry)'!EJ18:IF18</xm:f>
              <xm:sqref>S18</xm:sqref>
            </x14:sparkline>
            <x14:sparkline>
              <xm:f>'SPERT® Beta (Mixed entry)'!EJ19:IF19</xm:f>
              <xm:sqref>S19</xm:sqref>
            </x14:sparkline>
            <x14:sparkline>
              <xm:f>'SPERT® Beta (Mixed entry)'!EJ20:IF20</xm:f>
              <xm:sqref>S20</xm:sqref>
            </x14:sparkline>
            <x14:sparkline>
              <xm:f>'SPERT® Beta (Mixed entry)'!EJ21:IF21</xm:f>
              <xm:sqref>S21</xm:sqref>
            </x14:sparkline>
            <x14:sparkline>
              <xm:f>'SPERT® Beta (Mixed entry)'!EJ22:IF22</xm:f>
              <xm:sqref>S22</xm:sqref>
            </x14:sparkline>
            <x14:sparkline>
              <xm:f>'SPERT® Beta (Mixed entry)'!EJ23:IF23</xm:f>
              <xm:sqref>S23</xm:sqref>
            </x14:sparkline>
            <x14:sparkline>
              <xm:f>'SPERT® Beta (Mixed entry)'!EJ24:IF24</xm:f>
              <xm:sqref>S24</xm:sqref>
            </x14:sparkline>
            <x14:sparkline>
              <xm:f>'SPERT® Beta (Mixed entry)'!EJ25:IF25</xm:f>
              <xm:sqref>S25</xm:sqref>
            </x14:sparkline>
            <x14:sparkline>
              <xm:f>'SPERT® Beta (Mixed entry)'!EJ26:IF26</xm:f>
              <xm:sqref>S26</xm:sqref>
            </x14:sparkline>
            <x14:sparkline>
              <xm:f>'SPERT® Beta (Mixed entry)'!EJ27:IF27</xm:f>
              <xm:sqref>S27</xm:sqref>
            </x14:sparkline>
            <x14:sparkline>
              <xm:f>'SPERT® Beta (Mixed entry)'!EJ28:IF28</xm:f>
              <xm:sqref>S28</xm:sqref>
            </x14:sparkline>
            <x14:sparkline>
              <xm:f>'SPERT® Beta (Mixed entry)'!EJ29:IF29</xm:f>
              <xm:sqref>S29</xm:sqref>
            </x14:sparkline>
            <x14:sparkline>
              <xm:f>'SPERT® Beta (Mixed entry)'!EJ30:IF30</xm:f>
              <xm:sqref>S30</xm:sqref>
            </x14:sparkline>
            <x14:sparkline>
              <xm:f>'SPERT® Beta (Mixed entry)'!EJ31:IF31</xm:f>
              <xm:sqref>S31</xm:sqref>
            </x14:sparkline>
            <x14:sparkline>
              <xm:f>'SPERT® Beta (Mixed entry)'!EJ32:IF32</xm:f>
              <xm:sqref>S32</xm:sqref>
            </x14:sparkline>
            <x14:sparkline>
              <xm:f>'SPERT® Beta (Mixed entry)'!EJ33:IF33</xm:f>
              <xm:sqref>S33</xm:sqref>
            </x14:sparkline>
            <x14:sparkline>
              <xm:f>'SPERT® Beta (Mixed entry)'!EJ34:IF34</xm:f>
              <xm:sqref>S34</xm:sqref>
            </x14:sparkline>
            <x14:sparkline>
              <xm:f>'SPERT® Beta (Mixed entry)'!EJ35:IF35</xm:f>
              <xm:sqref>S35</xm:sqref>
            </x14:sparkline>
            <x14:sparkline>
              <xm:f>'SPERT® Beta (Mixed entry)'!EJ36:IF36</xm:f>
              <xm:sqref>S36</xm:sqref>
            </x14:sparkline>
            <x14:sparkline>
              <xm:f>'SPERT® Beta (Mixed entry)'!EJ37:IF37</xm:f>
              <xm:sqref>S37</xm:sqref>
            </x14:sparkline>
            <x14:sparkline>
              <xm:f>'SPERT® Beta (Mixed entry)'!EJ38:IF38</xm:f>
              <xm:sqref>S38</xm:sqref>
            </x14:sparkline>
            <x14:sparkline>
              <xm:f>'SPERT® Beta (Mixed entry)'!EJ39:IF39</xm:f>
              <xm:sqref>S39</xm:sqref>
            </x14:sparkline>
            <x14:sparkline>
              <xm:f>'SPERT® Beta (Mixed entry)'!EJ40:IF40</xm:f>
              <xm:sqref>S40</xm:sqref>
            </x14:sparkline>
            <x14:sparkline>
              <xm:f>'SPERT® Beta (Mixed entry)'!EJ41:IF41</xm:f>
              <xm:sqref>S41</xm:sqref>
            </x14:sparkline>
            <x14:sparkline>
              <xm:f>'SPERT® Beta (Mixed entry)'!EJ42:IF42</xm:f>
              <xm:sqref>S42</xm:sqref>
            </x14:sparkline>
            <x14:sparkline>
              <xm:f>'SPERT® Beta (Mixed entry)'!EJ43:IF43</xm:f>
              <xm:sqref>S43</xm:sqref>
            </x14:sparkline>
            <x14:sparkline>
              <xm:f>'SPERT® Beta (Mixed entry)'!EJ44:IF44</xm:f>
              <xm:sqref>S44</xm:sqref>
            </x14:sparkline>
            <x14:sparkline>
              <xm:f>'SPERT® Beta (Mixed entry)'!EJ45:IF45</xm:f>
              <xm:sqref>S45</xm:sqref>
            </x14:sparkline>
            <x14:sparkline>
              <xm:f>'SPERT® Beta (Mixed entry)'!EJ46:IF46</xm:f>
              <xm:sqref>S46</xm:sqref>
            </x14:sparkline>
            <x14:sparkline>
              <xm:f>'SPERT® Beta (Mixed entry)'!EJ47:IF47</xm:f>
              <xm:sqref>S47</xm:sqref>
            </x14:sparkline>
            <x14:sparkline>
              <xm:f>'SPERT® Beta (Mixed entry)'!EJ48:IF48</xm:f>
              <xm:sqref>S48</xm:sqref>
            </x14:sparkline>
            <x14:sparkline>
              <xm:f>'SPERT® Beta (Mixed entry)'!EJ49:IF49</xm:f>
              <xm:sqref>S49</xm:sqref>
            </x14:sparkline>
            <x14:sparkline>
              <xm:f>'SPERT® Beta (Mixed entry)'!EJ50:IF50</xm:f>
              <xm:sqref>S50</xm:sqref>
            </x14:sparkline>
            <x14:sparkline>
              <xm:f>'SPERT® Beta (Mixed entry)'!EJ51:IF51</xm:f>
              <xm:sqref>S51</xm:sqref>
            </x14:sparkline>
            <x14:sparkline>
              <xm:f>'SPERT® Beta (Mixed entry)'!EJ52:IF52</xm:f>
              <xm:sqref>S52</xm:sqref>
            </x14:sparkline>
            <x14:sparkline>
              <xm:f>'SPERT® Beta (Mixed entry)'!EJ53:IF53</xm:f>
              <xm:sqref>S53</xm:sqref>
            </x14:sparkline>
            <x14:sparkline>
              <xm:f>'SPERT® Beta (Mixed entry)'!EJ54:IF54</xm:f>
              <xm:sqref>S54</xm:sqref>
            </x14:sparkline>
            <x14:sparkline>
              <xm:f>'SPERT® Beta (Mixed entry)'!EJ55:IF55</xm:f>
              <xm:sqref>S55</xm:sqref>
            </x14:sparkline>
            <x14:sparkline>
              <xm:f>'SPERT® Beta (Mixed entry)'!EJ56:IF56</xm:f>
              <xm:sqref>S56</xm:sqref>
            </x14:sparkline>
            <x14:sparkline>
              <xm:f>'SPERT® Beta (Mixed entry)'!EJ57:IF57</xm:f>
              <xm:sqref>S57</xm:sqref>
            </x14:sparkline>
            <x14:sparkline>
              <xm:f>'SPERT® Beta (Mixed entry)'!EJ58:IF58</xm:f>
              <xm:sqref>S58</xm:sqref>
            </x14:sparkline>
            <x14:sparkline>
              <xm:f>'SPERT® Beta (Mixed entry)'!EJ59:IF59</xm:f>
              <xm:sqref>S59</xm:sqref>
            </x14:sparkline>
            <x14:sparkline>
              <xm:f>'SPERT® Beta (Mixed entry)'!EJ60:IF60</xm:f>
              <xm:sqref>S60</xm:sqref>
            </x14:sparkline>
            <x14:sparkline>
              <xm:f>'SPERT® Beta (Mixed entry)'!EJ61:IF61</xm:f>
              <xm:sqref>S61</xm:sqref>
            </x14:sparkline>
            <x14:sparkline>
              <xm:f>'SPERT® Beta (Mixed entry)'!EJ62:IF62</xm:f>
              <xm:sqref>S62</xm:sqref>
            </x14:sparkline>
            <x14:sparkline>
              <xm:f>'SPERT® Beta (Mixed entry)'!EJ63:IF63</xm:f>
              <xm:sqref>S63</xm:sqref>
            </x14:sparkline>
            <x14:sparkline>
              <xm:f>'SPERT® Beta (Mixed entry)'!EJ64:IF64</xm:f>
              <xm:sqref>S64</xm:sqref>
            </x14:sparkline>
            <x14:sparkline>
              <xm:f>'SPERT® Beta (Mixed entry)'!EJ65:IF65</xm:f>
              <xm:sqref>S65</xm:sqref>
            </x14:sparkline>
            <x14:sparkline>
              <xm:f>'SPERT® Beta (Mixed entry)'!EJ66:IF66</xm:f>
              <xm:sqref>S66</xm:sqref>
            </x14:sparkline>
            <x14:sparkline>
              <xm:f>'SPERT® Beta (Mixed entry)'!EJ67:IF67</xm:f>
              <xm:sqref>S67</xm:sqref>
            </x14:sparkline>
            <x14:sparkline>
              <xm:f>'SPERT® Beta (Mixed entry)'!EJ68:IF68</xm:f>
              <xm:sqref>S68</xm:sqref>
            </x14:sparkline>
            <x14:sparkline>
              <xm:f>'SPERT® Beta (Mixed entry)'!EJ69:IF69</xm:f>
              <xm:sqref>S69</xm:sqref>
            </x14:sparkline>
            <x14:sparkline>
              <xm:f>'SPERT® Beta (Mixed entry)'!EJ70:IF70</xm:f>
              <xm:sqref>S70</xm:sqref>
            </x14:sparkline>
            <x14:sparkline>
              <xm:f>'SPERT® Beta (Mixed entry)'!EJ71:IF71</xm:f>
              <xm:sqref>S71</xm:sqref>
            </x14:sparkline>
            <x14:sparkline>
              <xm:f>'SPERT® Beta (Mixed entry)'!EJ72:IF72</xm:f>
              <xm:sqref>S72</xm:sqref>
            </x14:sparkline>
            <x14:sparkline>
              <xm:f>'SPERT® Beta (Mixed entry)'!EJ73:IF73</xm:f>
              <xm:sqref>S73</xm:sqref>
            </x14:sparkline>
            <x14:sparkline>
              <xm:f>'SPERT® Beta (Mixed entry)'!EJ74:IF74</xm:f>
              <xm:sqref>S74</xm:sqref>
            </x14:sparkline>
            <x14:sparkline>
              <xm:f>'SPERT® Beta (Mixed entry)'!EJ75:IF75</xm:f>
              <xm:sqref>S75</xm:sqref>
            </x14:sparkline>
            <x14:sparkline>
              <xm:f>'SPERT® Beta (Mixed entry)'!EJ76:IF76</xm:f>
              <xm:sqref>S76</xm:sqref>
            </x14:sparkline>
            <x14:sparkline>
              <xm:f>'SPERT® Beta (Mixed entry)'!EJ77:IF77</xm:f>
              <xm:sqref>S77</xm:sqref>
            </x14:sparkline>
            <x14:sparkline>
              <xm:f>'SPERT® Beta (Mixed entry)'!EJ78:IF78</xm:f>
              <xm:sqref>S78</xm:sqref>
            </x14:sparkline>
            <x14:sparkline>
              <xm:f>'SPERT® Beta (Mixed entry)'!EJ79:IF79</xm:f>
              <xm:sqref>S79</xm:sqref>
            </x14:sparkline>
            <x14:sparkline>
              <xm:f>'SPERT® Beta (Mixed entry)'!EJ80:IF80</xm:f>
              <xm:sqref>S80</xm:sqref>
            </x14:sparkline>
            <x14:sparkline>
              <xm:f>'SPERT® Beta (Mixed entry)'!EJ81:IF81</xm:f>
              <xm:sqref>S81</xm:sqref>
            </x14:sparkline>
            <x14:sparkline>
              <xm:f>'SPERT® Beta (Mixed entry)'!EJ82:IF82</xm:f>
              <xm:sqref>S82</xm:sqref>
            </x14:sparkline>
            <x14:sparkline>
              <xm:f>'SPERT® Beta (Mixed entry)'!EJ83:IF83</xm:f>
              <xm:sqref>S83</xm:sqref>
            </x14:sparkline>
            <x14:sparkline>
              <xm:f>'SPERT® Beta (Mixed entry)'!EJ84:IF84</xm:f>
              <xm:sqref>S84</xm:sqref>
            </x14:sparkline>
            <x14:sparkline>
              <xm:f>'SPERT® Beta (Mixed entry)'!EJ85:IF85</xm:f>
              <xm:sqref>S85</xm:sqref>
            </x14:sparkline>
            <x14:sparkline>
              <xm:f>'SPERT® Beta (Mixed entry)'!EJ86:IF86</xm:f>
              <xm:sqref>S86</xm:sqref>
            </x14:sparkline>
            <x14:sparkline>
              <xm:f>'SPERT® Beta (Mixed entry)'!EJ87:IF87</xm:f>
              <xm:sqref>S87</xm:sqref>
            </x14:sparkline>
            <x14:sparkline>
              <xm:f>'SPERT® Beta (Mixed entry)'!EJ88:IF88</xm:f>
              <xm:sqref>S88</xm:sqref>
            </x14:sparkline>
            <x14:sparkline>
              <xm:f>'SPERT® Beta (Mixed entry)'!EJ89:IF89</xm:f>
              <xm:sqref>S89</xm:sqref>
            </x14:sparkline>
            <x14:sparkline>
              <xm:f>'SPERT® Beta (Mixed entry)'!EJ90:IF90</xm:f>
              <xm:sqref>S90</xm:sqref>
            </x14:sparkline>
            <x14:sparkline>
              <xm:f>'SPERT® Beta (Mixed entry)'!EJ91:IF91</xm:f>
              <xm:sqref>S91</xm:sqref>
            </x14:sparkline>
            <x14:sparkline>
              <xm:f>'SPERT® Beta (Mixed entry)'!EJ92:IF92</xm:f>
              <xm:sqref>S92</xm:sqref>
            </x14:sparkline>
            <x14:sparkline>
              <xm:f>'SPERT® Beta (Mixed entry)'!EJ93:IF93</xm:f>
              <xm:sqref>S93</xm:sqref>
            </x14:sparkline>
            <x14:sparkline>
              <xm:f>'SPERT® Beta (Mixed entry)'!EJ94:IF94</xm:f>
              <xm:sqref>S94</xm:sqref>
            </x14:sparkline>
            <x14:sparkline>
              <xm:f>'SPERT® Beta (Mixed entry)'!EJ95:IF95</xm:f>
              <xm:sqref>S95</xm:sqref>
            </x14:sparkline>
            <x14:sparkline>
              <xm:f>'SPERT® Beta (Mixed entry)'!EJ96:IF96</xm:f>
              <xm:sqref>S96</xm:sqref>
            </x14:sparkline>
            <x14:sparkline>
              <xm:f>'SPERT® Beta (Mixed entry)'!EJ97:IF97</xm:f>
              <xm:sqref>S97</xm:sqref>
            </x14:sparkline>
            <x14:sparkline>
              <xm:f>'SPERT® Beta (Mixed entry)'!EJ98:IF98</xm:f>
              <xm:sqref>S98</xm:sqref>
            </x14:sparkline>
            <x14:sparkline>
              <xm:f>'SPERT® Beta (Mixed entry)'!EJ99:IF99</xm:f>
              <xm:sqref>S99</xm:sqref>
            </x14:sparkline>
            <x14:sparkline>
              <xm:f>'SPERT® Beta (Mixed entry)'!EJ100:IF100</xm:f>
              <xm:sqref>S100</xm:sqref>
            </x14:sparkline>
            <x14:sparkline>
              <xm:f>'SPERT® Beta (Mixed entry)'!EJ101:IF101</xm:f>
              <xm:sqref>S101</xm:sqref>
            </x14:sparkline>
            <x14:sparkline>
              <xm:f>'SPERT® Beta (Mixed entry)'!EJ102:IF102</xm:f>
              <xm:sqref>S102</xm:sqref>
            </x14:sparkline>
            <x14:sparkline>
              <xm:f>'SPERT® Beta (Mixed entry)'!EJ103:IF103</xm:f>
              <xm:sqref>S103</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U40"/>
  <sheetViews>
    <sheetView showGridLines="0" workbookViewId="0">
      <pane ySplit="4" topLeftCell="A5" activePane="bottomLeft" state="frozen"/>
      <selection pane="bottomLeft" activeCell="B4" sqref="B4"/>
    </sheetView>
  </sheetViews>
  <sheetFormatPr defaultRowHeight="15" x14ac:dyDescent="0.25"/>
  <cols>
    <col min="1" max="1" width="5.7109375" customWidth="1"/>
    <col min="2" max="4" width="13.7109375" customWidth="1"/>
    <col min="5" max="5" width="4.7109375" customWidth="1"/>
    <col min="6" max="7" width="9.140625" hidden="1" customWidth="1"/>
    <col min="8" max="8" width="22.7109375" customWidth="1"/>
    <col min="9" max="10" width="9.140625" hidden="1" customWidth="1"/>
    <col min="11" max="11" width="26.7109375" customWidth="1"/>
    <col min="12" max="14" width="9.140625" hidden="1" customWidth="1"/>
    <col min="15" max="16" width="11.7109375" customWidth="1"/>
    <col min="17" max="17" width="12.7109375" hidden="1" customWidth="1"/>
    <col min="18" max="18" width="13.7109375" customWidth="1"/>
    <col min="19" max="19" width="10.7109375" customWidth="1"/>
    <col min="20" max="31" width="13.7109375" customWidth="1"/>
    <col min="34" max="436" width="0" hidden="1" customWidth="1"/>
  </cols>
  <sheetData>
    <row r="1" spans="1:437" ht="24" customHeight="1" x14ac:dyDescent="0.25">
      <c r="A1" s="55"/>
      <c r="B1" s="113" t="s">
        <v>122</v>
      </c>
      <c r="C1" s="17"/>
      <c r="D1" s="17"/>
      <c r="E1" s="17"/>
      <c r="F1" s="17"/>
      <c r="G1" s="18"/>
      <c r="H1" s="17"/>
      <c r="I1" s="17"/>
      <c r="J1" s="17"/>
      <c r="K1" s="18"/>
      <c r="L1" s="17"/>
      <c r="M1" s="17"/>
      <c r="N1" s="17"/>
      <c r="O1" s="17"/>
      <c r="P1" s="17"/>
      <c r="Q1" s="17"/>
      <c r="R1" s="260" t="s">
        <v>77</v>
      </c>
      <c r="S1" s="261"/>
      <c r="T1" s="269" t="str">
        <f>VLOOKUP(R1,VLookups!A28:C29,3,FALSE)</f>
        <v>Show the likelihood that the SPERT estimates will be EQUAL TO or GREATER THAN an uncertainty</v>
      </c>
      <c r="U1" s="269"/>
      <c r="V1" s="269"/>
      <c r="W1" s="269"/>
      <c r="X1" s="269"/>
      <c r="Y1" s="269"/>
      <c r="Z1" s="269"/>
      <c r="AA1" s="269"/>
      <c r="AB1" s="269"/>
      <c r="AC1" s="269"/>
      <c r="AD1" s="269"/>
      <c r="AE1" s="269"/>
      <c r="AF1" s="17"/>
      <c r="AG1" s="17"/>
      <c r="AH1" s="17"/>
    </row>
    <row r="2" spans="1:437" ht="15" customHeight="1" x14ac:dyDescent="0.25">
      <c r="A2" s="20"/>
      <c r="B2" s="17"/>
      <c r="C2" s="17"/>
      <c r="D2" s="17"/>
      <c r="E2" s="17"/>
      <c r="F2" s="17"/>
      <c r="G2" s="18"/>
      <c r="H2" s="17"/>
      <c r="I2" s="17"/>
      <c r="J2" s="17"/>
      <c r="K2" s="18"/>
      <c r="L2" s="17"/>
      <c r="M2" s="17"/>
      <c r="N2" s="17"/>
      <c r="O2" s="17"/>
      <c r="P2" s="17"/>
      <c r="Q2" s="17"/>
      <c r="R2" s="271" t="s">
        <v>15</v>
      </c>
      <c r="S2" s="271" t="s">
        <v>69</v>
      </c>
      <c r="T2" s="264" t="s">
        <v>143</v>
      </c>
      <c r="U2" s="264"/>
      <c r="V2" s="264"/>
      <c r="W2" s="264"/>
      <c r="X2" s="264"/>
      <c r="Y2" s="264"/>
      <c r="Z2" s="264"/>
      <c r="AA2" s="264"/>
      <c r="AB2" s="264"/>
      <c r="AC2" s="264"/>
      <c r="AD2" s="264"/>
      <c r="AE2" s="264"/>
      <c r="AF2" s="17"/>
      <c r="AG2" s="17"/>
      <c r="AH2" s="209" t="s">
        <v>680</v>
      </c>
      <c r="AI2" s="17"/>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row>
    <row r="3" spans="1:437" ht="15" customHeight="1" x14ac:dyDescent="0.25">
      <c r="A3" s="84" t="s">
        <v>18</v>
      </c>
      <c r="B3" s="84" t="s">
        <v>30</v>
      </c>
      <c r="C3" s="84" t="s">
        <v>19</v>
      </c>
      <c r="D3" s="84" t="s">
        <v>31</v>
      </c>
      <c r="E3" s="84"/>
      <c r="F3" s="84" t="s">
        <v>9</v>
      </c>
      <c r="G3" s="84" t="s">
        <v>24</v>
      </c>
      <c r="H3" s="84" t="s">
        <v>10</v>
      </c>
      <c r="I3" s="84" t="s">
        <v>13</v>
      </c>
      <c r="J3" s="84" t="s">
        <v>25</v>
      </c>
      <c r="K3" s="84" t="s">
        <v>20</v>
      </c>
      <c r="L3" s="84" t="s">
        <v>14</v>
      </c>
      <c r="M3" s="84" t="s">
        <v>11</v>
      </c>
      <c r="N3" s="85" t="s">
        <v>12</v>
      </c>
      <c r="O3" s="85" t="s">
        <v>34</v>
      </c>
      <c r="P3" s="85" t="s">
        <v>68</v>
      </c>
      <c r="Q3" s="21" t="s">
        <v>33</v>
      </c>
      <c r="R3" s="272"/>
      <c r="S3" s="272"/>
      <c r="T3" s="103">
        <v>0.05</v>
      </c>
      <c r="U3" s="103">
        <v>0.95</v>
      </c>
      <c r="V3" s="103">
        <v>0.1</v>
      </c>
      <c r="W3" s="103">
        <v>0.2</v>
      </c>
      <c r="X3" s="103">
        <v>0.3</v>
      </c>
      <c r="Y3" s="103">
        <v>0.4</v>
      </c>
      <c r="Z3" s="103">
        <v>0.5</v>
      </c>
      <c r="AA3" s="103">
        <v>0.6</v>
      </c>
      <c r="AB3" s="103">
        <v>0.7</v>
      </c>
      <c r="AC3" s="103">
        <v>0.8</v>
      </c>
      <c r="AD3" s="103">
        <v>0.9</v>
      </c>
      <c r="AE3" s="103">
        <v>0.99</v>
      </c>
      <c r="AF3" s="17"/>
      <c r="AG3" s="17"/>
      <c r="AH3" s="209" t="s">
        <v>685</v>
      </c>
      <c r="AI3" s="17"/>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IB3" s="209" t="s">
        <v>681</v>
      </c>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1"/>
      <c r="PU3" s="191" t="s">
        <v>687</v>
      </c>
    </row>
    <row r="4" spans="1:437" s="83" customFormat="1" ht="15" customHeight="1" x14ac:dyDescent="0.25">
      <c r="A4" s="76">
        <v>1</v>
      </c>
      <c r="B4" s="128">
        <v>60</v>
      </c>
      <c r="C4" s="128">
        <v>120</v>
      </c>
      <c r="D4" s="128">
        <v>240</v>
      </c>
      <c r="E4" s="120">
        <f>IF(OR(ISBLANK(C4),ISBLANK(D4),ISBLANK(B4)),"",IF(OR(B4=0,C4=0,D4=0),-1,IF(AND(B4&gt;0,C4&gt;0,D4&gt;0),IF(OR(C4&gt;B4,C4=B4),IF(OR(D4&gt;C4,D4=C4),1,-1),-1))))</f>
        <v>1</v>
      </c>
      <c r="F4" s="78">
        <f>IF(AND(B4&gt;0,C4&gt;0,D4&gt;0),MIN(((C4-B4)/(D4-B4))*100,((D4-C4)/(D4-B4))*100),"")</f>
        <v>33.333333333333329</v>
      </c>
      <c r="G4" s="77" t="str">
        <f>IF(AND(B4&gt;0,C4&gt;0,D4&gt;0),IF((C4-B4)&gt;(D4-C4),"L",IF((C4-B4)=(D4-C4),"EQ","R")),"")</f>
        <v>R</v>
      </c>
      <c r="H4" s="79"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77">
        <f>IF(F4="","",MATCH(H4,Skew!$A$1:$A$15,0))</f>
        <v>3</v>
      </c>
      <c r="J4" s="77">
        <f>IF(AND(B4&gt;0,C4&gt;0,D4&gt;0),B4+((D4-B4)/2),"")</f>
        <v>150</v>
      </c>
      <c r="K4" s="80" t="s">
        <v>37</v>
      </c>
      <c r="L4" s="77">
        <f>IF(OR(F4="",K4=""),"",MATCH(K4,Confidence!$A$1:$A$10,0))</f>
        <v>6</v>
      </c>
      <c r="M4" s="81">
        <f>IF(OR(F4="",K4=""),"",INDEX(Alpha_Chart,I4,L4))</f>
        <v>2.5</v>
      </c>
      <c r="N4" s="81">
        <f>IF(OR(F4="",K4=""),"",INDEX(Beta_Chart,I4,L4))</f>
        <v>4</v>
      </c>
      <c r="O4" s="112">
        <f>IF(OR(F4="",K4=""),"",IF(G4="R",((D4-B4)*(INDEX(Mean_Ratios,I4,L4)))+B4,((D4-B4)*(1-INDEX(Mean_Ratios,I4,L4)))+B4))</f>
        <v>129.22800000000001</v>
      </c>
      <c r="P4" s="112">
        <f>IF(OR(F4="",K4=""),"",(D4-B4)*INDEX(Standard_Deviation_Ratios,I4,L4))</f>
        <v>31.968</v>
      </c>
      <c r="Q4" s="129">
        <f>IF(OR(F4="",K4=""),"",P4^2)</f>
        <v>1021.953024</v>
      </c>
      <c r="R4" s="130">
        <v>160</v>
      </c>
      <c r="S4" s="214">
        <f>IF(AND(B4&gt;0,C4&gt;0,D4&gt;0,M4&gt;0,N4&gt;0,R4&gt;0,NOT(K4="")),ABS(VLOOKUP($R$1,VLookups!$A$28:$B$29,2,FALSE)-_xlfn.BETA.DIST(R4,IF(G4="L",N4,M4),IF(G4="L",M4,N4),TRUE,B4,D4)),"")</f>
        <v>0.81700226277427157</v>
      </c>
      <c r="T4" s="104">
        <f>IF(OR($M4="",$N4=""),"",_xlfn.BETA.INV(ABS(VLOOKUP($R$1,VLookups!$A$28:$B$29,2,FALSE)-T$3),IF($G4="L",$N4,$M4),IF($G4="L",$M4,$N4),$B4,$D4))</f>
        <v>80.667535547575412</v>
      </c>
      <c r="U4" s="104">
        <f>IF(OR($M4="",$N4=""),"",_xlfn.BETA.INV(ABS(VLOOKUP($R$1,VLookups!$A$28:$B$29,2,FALSE)-U$3),IF($G4="L",$N4,$M4),IF($G4="L",$M4,$N4),$B4,$D4))</f>
        <v>185.53190115519183</v>
      </c>
      <c r="V4" s="105">
        <f>IF(OR($M4="",$N4=""),"",_xlfn.BETA.INV(ABS(VLOOKUP($R$1,VLookups!$A$28:$B$29,2,FALSE)-V$3),IF($G4="L",$N4,$M4),IF($G4="L",$M4,$N4),$B4,$D4))</f>
        <v>88.37844998607369</v>
      </c>
      <c r="W4" s="105">
        <f>IF(OR($M4="",$N4=""),"",_xlfn.BETA.INV(ABS(VLOOKUP($R$1,VLookups!$A$28:$B$29,2,FALSE)-W$3),IF($G4="L",$N4,$M4),IF($G4="L",$M4,$N4),$B4,$D4))</f>
        <v>99.793778379062246</v>
      </c>
      <c r="X4" s="106">
        <f>IF(OR($M4="",$N4=""),"",_xlfn.BETA.INV(ABS(VLOOKUP($R$1,VLookups!$A$28:$B$29,2,FALSE)-X$3),IF($G4="L",$N4,$M4),IF($G4="L",$M4,$N4),$B4,$D4))</f>
        <v>109.32616444218004</v>
      </c>
      <c r="Y4" s="106">
        <f>IF(OR($M4="",$N4=""),"",_xlfn.BETA.INV(ABS(VLOOKUP($R$1,VLookups!$A$28:$B$29,2,FALSE)-Y$3),IF($G4="L",$N4,$M4),IF($G4="L",$M4,$N4),$B4,$D4))</f>
        <v>118.20309786864193</v>
      </c>
      <c r="Z4" s="107">
        <f>IF(OR($M4="",$N4=""),"",_xlfn.BETA.INV(ABS(VLOOKUP($R$1,VLookups!$A$28:$B$29,2,FALSE)-Z$3),IF($G4="L",$N4,$M4),IF($G4="L",$M4,$N4),$B4,$D4))</f>
        <v>126.98383761016913</v>
      </c>
      <c r="AA4" s="107">
        <f>IF(OR($M4="",$N4=""),"",_xlfn.BETA.INV(ABS(VLOOKUP($R$1,VLookups!$A$28:$B$29,2,FALSE)-AA$3),IF($G4="L",$N4,$M4),IF($G4="L",$M4,$N4),$B4,$D4))</f>
        <v>136.09750901724996</v>
      </c>
      <c r="AB4" s="108">
        <f>IF(OR($M4="",$N4=""),"",_xlfn.BETA.INV(ABS(VLOOKUP($R$1,VLookups!$A$28:$B$29,2,FALSE)-AB$3),IF($G4="L",$N4,$M4),IF($G4="L",$M4,$N4),$B4,$D4))</f>
        <v>146.05215784544049</v>
      </c>
      <c r="AC4" s="108">
        <f>IF(OR($M4="",$N4=""),"",_xlfn.BETA.INV(ABS(VLOOKUP($R$1,VLookups!$A$28:$B$29,2,FALSE)-AC$3),IF($G4="L",$N4,$M4),IF($G4="L",$M4,$N4),$B4,$D4))</f>
        <v>157.72555006081433</v>
      </c>
      <c r="AD4" s="109">
        <f>IF(OR($M4="",$N4=""),"",_xlfn.BETA.INV(ABS(VLOOKUP($R$1,VLookups!$A$28:$B$29,2,FALSE)-AD$3),IF($G4="L",$N4,$M4),IF($G4="L",$M4,$N4),$B4,$D4))</f>
        <v>173.43267451739814</v>
      </c>
      <c r="AE4" s="109">
        <f>IF(OR($M4="",$N4=""),"",_xlfn.BETA.INV(ABS(VLOOKUP($R$1,VLookups!$A$28:$B$29,2,FALSE)-AE$3),IF($G4="L",$N4,$M4),IF($G4="L",$M4,$N4),$B4,$D4))</f>
        <v>205.01383420511974</v>
      </c>
      <c r="AF4" s="82"/>
      <c r="AG4" s="82"/>
      <c r="AH4" s="208">
        <f>IF(AND(B4&gt;0,C4&gt;0,D4&gt;0),ABS(D4-B4)/200,"")</f>
        <v>0.9</v>
      </c>
      <c r="AI4" s="206">
        <f>IF(ISNONTEXT($AH4),B4,"")</f>
        <v>60</v>
      </c>
      <c r="AJ4" s="190">
        <f>IF(ISNONTEXT($AH4),AI4+$AH4,"")</f>
        <v>60.9</v>
      </c>
      <c r="AK4" s="190">
        <f t="shared" ref="AK4:CV4" si="0">IF(ISNONTEXT($AH4),AJ4+$AH4,"")</f>
        <v>61.8</v>
      </c>
      <c r="AL4" s="190">
        <f t="shared" si="0"/>
        <v>62.699999999999996</v>
      </c>
      <c r="AM4" s="190">
        <f t="shared" si="0"/>
        <v>63.599999999999994</v>
      </c>
      <c r="AN4" s="190">
        <f t="shared" si="0"/>
        <v>64.5</v>
      </c>
      <c r="AO4" s="190">
        <f t="shared" si="0"/>
        <v>65.400000000000006</v>
      </c>
      <c r="AP4" s="190">
        <f t="shared" si="0"/>
        <v>66.300000000000011</v>
      </c>
      <c r="AQ4" s="190">
        <f t="shared" si="0"/>
        <v>67.200000000000017</v>
      </c>
      <c r="AR4" s="190">
        <f t="shared" si="0"/>
        <v>68.100000000000023</v>
      </c>
      <c r="AS4" s="190">
        <f t="shared" si="0"/>
        <v>69.000000000000028</v>
      </c>
      <c r="AT4" s="190">
        <f t="shared" si="0"/>
        <v>69.900000000000034</v>
      </c>
      <c r="AU4" s="190">
        <f t="shared" si="0"/>
        <v>70.80000000000004</v>
      </c>
      <c r="AV4" s="190">
        <f t="shared" si="0"/>
        <v>71.700000000000045</v>
      </c>
      <c r="AW4" s="190">
        <f t="shared" si="0"/>
        <v>72.600000000000051</v>
      </c>
      <c r="AX4" s="190">
        <f t="shared" si="0"/>
        <v>73.500000000000057</v>
      </c>
      <c r="AY4" s="190">
        <f t="shared" si="0"/>
        <v>74.400000000000063</v>
      </c>
      <c r="AZ4" s="190">
        <f t="shared" si="0"/>
        <v>75.300000000000068</v>
      </c>
      <c r="BA4" s="190">
        <f t="shared" si="0"/>
        <v>76.200000000000074</v>
      </c>
      <c r="BB4" s="190">
        <f t="shared" si="0"/>
        <v>77.10000000000008</v>
      </c>
      <c r="BC4" s="190">
        <f t="shared" si="0"/>
        <v>78.000000000000085</v>
      </c>
      <c r="BD4" s="190">
        <f t="shared" si="0"/>
        <v>78.900000000000091</v>
      </c>
      <c r="BE4" s="190">
        <f t="shared" si="0"/>
        <v>79.800000000000097</v>
      </c>
      <c r="BF4" s="190">
        <f t="shared" si="0"/>
        <v>80.700000000000102</v>
      </c>
      <c r="BG4" s="190">
        <f t="shared" si="0"/>
        <v>81.600000000000108</v>
      </c>
      <c r="BH4" s="190">
        <f t="shared" si="0"/>
        <v>82.500000000000114</v>
      </c>
      <c r="BI4" s="190">
        <f t="shared" si="0"/>
        <v>83.400000000000119</v>
      </c>
      <c r="BJ4" s="190">
        <f t="shared" si="0"/>
        <v>84.300000000000125</v>
      </c>
      <c r="BK4" s="190">
        <f t="shared" si="0"/>
        <v>85.200000000000131</v>
      </c>
      <c r="BL4" s="190">
        <f t="shared" si="0"/>
        <v>86.100000000000136</v>
      </c>
      <c r="BM4" s="190">
        <f t="shared" si="0"/>
        <v>87.000000000000142</v>
      </c>
      <c r="BN4" s="190">
        <f t="shared" si="0"/>
        <v>87.900000000000148</v>
      </c>
      <c r="BO4" s="190">
        <f t="shared" si="0"/>
        <v>88.800000000000153</v>
      </c>
      <c r="BP4" s="190">
        <f t="shared" si="0"/>
        <v>89.700000000000159</v>
      </c>
      <c r="BQ4" s="190">
        <f t="shared" si="0"/>
        <v>90.600000000000165</v>
      </c>
      <c r="BR4" s="190">
        <f t="shared" si="0"/>
        <v>91.500000000000171</v>
      </c>
      <c r="BS4" s="190">
        <f t="shared" si="0"/>
        <v>92.400000000000176</v>
      </c>
      <c r="BT4" s="190">
        <f t="shared" si="0"/>
        <v>93.300000000000182</v>
      </c>
      <c r="BU4" s="190">
        <f t="shared" si="0"/>
        <v>94.200000000000188</v>
      </c>
      <c r="BV4" s="190">
        <f t="shared" si="0"/>
        <v>95.100000000000193</v>
      </c>
      <c r="BW4" s="190">
        <f t="shared" si="0"/>
        <v>96.000000000000199</v>
      </c>
      <c r="BX4" s="190">
        <f t="shared" si="0"/>
        <v>96.900000000000205</v>
      </c>
      <c r="BY4" s="190">
        <f t="shared" si="0"/>
        <v>97.80000000000021</v>
      </c>
      <c r="BZ4" s="190">
        <f t="shared" si="0"/>
        <v>98.700000000000216</v>
      </c>
      <c r="CA4" s="190">
        <f t="shared" si="0"/>
        <v>99.600000000000222</v>
      </c>
      <c r="CB4" s="190">
        <f t="shared" si="0"/>
        <v>100.50000000000023</v>
      </c>
      <c r="CC4" s="190">
        <f t="shared" si="0"/>
        <v>101.40000000000023</v>
      </c>
      <c r="CD4" s="190">
        <f t="shared" si="0"/>
        <v>102.30000000000024</v>
      </c>
      <c r="CE4" s="190">
        <f t="shared" si="0"/>
        <v>103.20000000000024</v>
      </c>
      <c r="CF4" s="190">
        <f t="shared" si="0"/>
        <v>104.10000000000025</v>
      </c>
      <c r="CG4" s="190">
        <f t="shared" si="0"/>
        <v>105.00000000000026</v>
      </c>
      <c r="CH4" s="190">
        <f t="shared" si="0"/>
        <v>105.90000000000026</v>
      </c>
      <c r="CI4" s="190">
        <f t="shared" si="0"/>
        <v>106.80000000000027</v>
      </c>
      <c r="CJ4" s="190">
        <f t="shared" si="0"/>
        <v>107.70000000000027</v>
      </c>
      <c r="CK4" s="190">
        <f t="shared" si="0"/>
        <v>108.60000000000028</v>
      </c>
      <c r="CL4" s="190">
        <f t="shared" si="0"/>
        <v>109.50000000000028</v>
      </c>
      <c r="CM4" s="190">
        <f t="shared" si="0"/>
        <v>110.40000000000029</v>
      </c>
      <c r="CN4" s="190">
        <f t="shared" si="0"/>
        <v>111.3000000000003</v>
      </c>
      <c r="CO4" s="190">
        <f t="shared" si="0"/>
        <v>112.2000000000003</v>
      </c>
      <c r="CP4" s="190">
        <f t="shared" si="0"/>
        <v>113.10000000000031</v>
      </c>
      <c r="CQ4" s="190">
        <f t="shared" si="0"/>
        <v>114.00000000000031</v>
      </c>
      <c r="CR4" s="190">
        <f t="shared" si="0"/>
        <v>114.90000000000032</v>
      </c>
      <c r="CS4" s="190">
        <f t="shared" si="0"/>
        <v>115.80000000000032</v>
      </c>
      <c r="CT4" s="190">
        <f t="shared" si="0"/>
        <v>116.70000000000033</v>
      </c>
      <c r="CU4" s="190">
        <f t="shared" si="0"/>
        <v>117.60000000000034</v>
      </c>
      <c r="CV4" s="190">
        <f t="shared" si="0"/>
        <v>118.50000000000034</v>
      </c>
      <c r="CW4" s="190">
        <f t="shared" ref="CW4:FH4" si="1">IF(ISNONTEXT($AH4),CV4+$AH4,"")</f>
        <v>119.40000000000035</v>
      </c>
      <c r="CX4" s="190">
        <f t="shared" si="1"/>
        <v>120.30000000000035</v>
      </c>
      <c r="CY4" s="190">
        <f t="shared" si="1"/>
        <v>121.20000000000036</v>
      </c>
      <c r="CZ4" s="190">
        <f t="shared" si="1"/>
        <v>122.10000000000036</v>
      </c>
      <c r="DA4" s="190">
        <f t="shared" si="1"/>
        <v>123.00000000000037</v>
      </c>
      <c r="DB4" s="190">
        <f t="shared" si="1"/>
        <v>123.90000000000038</v>
      </c>
      <c r="DC4" s="190">
        <f t="shared" si="1"/>
        <v>124.80000000000038</v>
      </c>
      <c r="DD4" s="190">
        <f t="shared" si="1"/>
        <v>125.70000000000039</v>
      </c>
      <c r="DE4" s="190">
        <f t="shared" si="1"/>
        <v>126.60000000000039</v>
      </c>
      <c r="DF4" s="190">
        <f t="shared" si="1"/>
        <v>127.5000000000004</v>
      </c>
      <c r="DG4" s="190">
        <f t="shared" si="1"/>
        <v>128.4000000000004</v>
      </c>
      <c r="DH4" s="190">
        <f t="shared" si="1"/>
        <v>129.30000000000041</v>
      </c>
      <c r="DI4" s="190">
        <f t="shared" si="1"/>
        <v>130.20000000000041</v>
      </c>
      <c r="DJ4" s="190">
        <f t="shared" si="1"/>
        <v>131.10000000000042</v>
      </c>
      <c r="DK4" s="190">
        <f t="shared" si="1"/>
        <v>132.00000000000043</v>
      </c>
      <c r="DL4" s="190">
        <f t="shared" si="1"/>
        <v>132.90000000000043</v>
      </c>
      <c r="DM4" s="190">
        <f t="shared" si="1"/>
        <v>133.80000000000044</v>
      </c>
      <c r="DN4" s="190">
        <f t="shared" si="1"/>
        <v>134.70000000000044</v>
      </c>
      <c r="DO4" s="190">
        <f t="shared" si="1"/>
        <v>135.60000000000045</v>
      </c>
      <c r="DP4" s="190">
        <f t="shared" si="1"/>
        <v>136.50000000000045</v>
      </c>
      <c r="DQ4" s="190">
        <f t="shared" si="1"/>
        <v>137.40000000000046</v>
      </c>
      <c r="DR4" s="190">
        <f t="shared" si="1"/>
        <v>138.30000000000047</v>
      </c>
      <c r="DS4" s="190">
        <f t="shared" si="1"/>
        <v>139.20000000000047</v>
      </c>
      <c r="DT4" s="190">
        <f t="shared" si="1"/>
        <v>140.10000000000048</v>
      </c>
      <c r="DU4" s="190">
        <f t="shared" si="1"/>
        <v>141.00000000000048</v>
      </c>
      <c r="DV4" s="190">
        <f t="shared" si="1"/>
        <v>141.90000000000049</v>
      </c>
      <c r="DW4" s="190">
        <f t="shared" si="1"/>
        <v>142.80000000000049</v>
      </c>
      <c r="DX4" s="190">
        <f t="shared" si="1"/>
        <v>143.7000000000005</v>
      </c>
      <c r="DY4" s="190">
        <f t="shared" si="1"/>
        <v>144.60000000000051</v>
      </c>
      <c r="DZ4" s="190">
        <f t="shared" si="1"/>
        <v>145.50000000000051</v>
      </c>
      <c r="EA4" s="190">
        <f t="shared" si="1"/>
        <v>146.40000000000052</v>
      </c>
      <c r="EB4" s="190">
        <f t="shared" si="1"/>
        <v>147.30000000000052</v>
      </c>
      <c r="EC4" s="190">
        <f t="shared" si="1"/>
        <v>148.20000000000053</v>
      </c>
      <c r="ED4" s="190">
        <f t="shared" si="1"/>
        <v>149.10000000000053</v>
      </c>
      <c r="EE4" s="190">
        <f t="shared" si="1"/>
        <v>150.00000000000054</v>
      </c>
      <c r="EF4" s="190">
        <f t="shared" si="1"/>
        <v>150.90000000000055</v>
      </c>
      <c r="EG4" s="190">
        <f t="shared" si="1"/>
        <v>151.80000000000055</v>
      </c>
      <c r="EH4" s="190">
        <f t="shared" si="1"/>
        <v>152.70000000000056</v>
      </c>
      <c r="EI4" s="190">
        <f t="shared" si="1"/>
        <v>153.60000000000056</v>
      </c>
      <c r="EJ4" s="190">
        <f t="shared" si="1"/>
        <v>154.50000000000057</v>
      </c>
      <c r="EK4" s="190">
        <f t="shared" si="1"/>
        <v>155.40000000000057</v>
      </c>
      <c r="EL4" s="190">
        <f t="shared" si="1"/>
        <v>156.30000000000058</v>
      </c>
      <c r="EM4" s="190">
        <f t="shared" si="1"/>
        <v>157.20000000000059</v>
      </c>
      <c r="EN4" s="190">
        <f t="shared" si="1"/>
        <v>158.10000000000059</v>
      </c>
      <c r="EO4" s="190">
        <f t="shared" si="1"/>
        <v>159.0000000000006</v>
      </c>
      <c r="EP4" s="190">
        <f t="shared" si="1"/>
        <v>159.9000000000006</v>
      </c>
      <c r="EQ4" s="190">
        <f t="shared" si="1"/>
        <v>160.80000000000061</v>
      </c>
      <c r="ER4" s="190">
        <f t="shared" si="1"/>
        <v>161.70000000000061</v>
      </c>
      <c r="ES4" s="190">
        <f t="shared" si="1"/>
        <v>162.60000000000062</v>
      </c>
      <c r="ET4" s="190">
        <f t="shared" si="1"/>
        <v>163.50000000000063</v>
      </c>
      <c r="EU4" s="190">
        <f t="shared" si="1"/>
        <v>164.40000000000063</v>
      </c>
      <c r="EV4" s="190">
        <f t="shared" si="1"/>
        <v>165.30000000000064</v>
      </c>
      <c r="EW4" s="190">
        <f t="shared" si="1"/>
        <v>166.20000000000064</v>
      </c>
      <c r="EX4" s="190">
        <f t="shared" si="1"/>
        <v>167.10000000000065</v>
      </c>
      <c r="EY4" s="190">
        <f t="shared" si="1"/>
        <v>168.00000000000065</v>
      </c>
      <c r="EZ4" s="190">
        <f t="shared" si="1"/>
        <v>168.90000000000066</v>
      </c>
      <c r="FA4" s="190">
        <f t="shared" si="1"/>
        <v>169.80000000000067</v>
      </c>
      <c r="FB4" s="190">
        <f t="shared" si="1"/>
        <v>170.70000000000067</v>
      </c>
      <c r="FC4" s="190">
        <f t="shared" si="1"/>
        <v>171.60000000000068</v>
      </c>
      <c r="FD4" s="190">
        <f t="shared" si="1"/>
        <v>172.50000000000068</v>
      </c>
      <c r="FE4" s="190">
        <f t="shared" si="1"/>
        <v>173.40000000000069</v>
      </c>
      <c r="FF4" s="190">
        <f t="shared" si="1"/>
        <v>174.30000000000069</v>
      </c>
      <c r="FG4" s="190">
        <f t="shared" si="1"/>
        <v>175.2000000000007</v>
      </c>
      <c r="FH4" s="190">
        <f t="shared" si="1"/>
        <v>176.1000000000007</v>
      </c>
      <c r="FI4" s="190">
        <f t="shared" ref="FI4:HT4" si="2">IF(ISNONTEXT($AH4),FH4+$AH4,"")</f>
        <v>177.00000000000071</v>
      </c>
      <c r="FJ4" s="190">
        <f t="shared" si="2"/>
        <v>177.90000000000072</v>
      </c>
      <c r="FK4" s="190">
        <f t="shared" si="2"/>
        <v>178.80000000000072</v>
      </c>
      <c r="FL4" s="190">
        <f t="shared" si="2"/>
        <v>179.70000000000073</v>
      </c>
      <c r="FM4" s="190">
        <f t="shared" si="2"/>
        <v>180.60000000000073</v>
      </c>
      <c r="FN4" s="190">
        <f t="shared" si="2"/>
        <v>181.50000000000074</v>
      </c>
      <c r="FO4" s="190">
        <f t="shared" si="2"/>
        <v>182.40000000000074</v>
      </c>
      <c r="FP4" s="190">
        <f t="shared" si="2"/>
        <v>183.30000000000075</v>
      </c>
      <c r="FQ4" s="190">
        <f t="shared" si="2"/>
        <v>184.20000000000076</v>
      </c>
      <c r="FR4" s="190">
        <f t="shared" si="2"/>
        <v>185.10000000000076</v>
      </c>
      <c r="FS4" s="190">
        <f t="shared" si="2"/>
        <v>186.00000000000077</v>
      </c>
      <c r="FT4" s="190">
        <f t="shared" si="2"/>
        <v>186.90000000000077</v>
      </c>
      <c r="FU4" s="190">
        <f t="shared" si="2"/>
        <v>187.80000000000078</v>
      </c>
      <c r="FV4" s="190">
        <f t="shared" si="2"/>
        <v>188.70000000000078</v>
      </c>
      <c r="FW4" s="190">
        <f t="shared" si="2"/>
        <v>189.60000000000079</v>
      </c>
      <c r="FX4" s="190">
        <f t="shared" si="2"/>
        <v>190.5000000000008</v>
      </c>
      <c r="FY4" s="190">
        <f t="shared" si="2"/>
        <v>191.4000000000008</v>
      </c>
      <c r="FZ4" s="190">
        <f t="shared" si="2"/>
        <v>192.30000000000081</v>
      </c>
      <c r="GA4" s="190">
        <f t="shared" si="2"/>
        <v>193.20000000000081</v>
      </c>
      <c r="GB4" s="190">
        <f t="shared" si="2"/>
        <v>194.10000000000082</v>
      </c>
      <c r="GC4" s="190">
        <f t="shared" si="2"/>
        <v>195.00000000000082</v>
      </c>
      <c r="GD4" s="190">
        <f t="shared" si="2"/>
        <v>195.90000000000083</v>
      </c>
      <c r="GE4" s="190">
        <f t="shared" si="2"/>
        <v>196.80000000000084</v>
      </c>
      <c r="GF4" s="190">
        <f t="shared" si="2"/>
        <v>197.70000000000084</v>
      </c>
      <c r="GG4" s="190">
        <f t="shared" si="2"/>
        <v>198.60000000000085</v>
      </c>
      <c r="GH4" s="190">
        <f t="shared" si="2"/>
        <v>199.50000000000085</v>
      </c>
      <c r="GI4" s="190">
        <f t="shared" si="2"/>
        <v>200.40000000000086</v>
      </c>
      <c r="GJ4" s="190">
        <f t="shared" si="2"/>
        <v>201.30000000000086</v>
      </c>
      <c r="GK4" s="190">
        <f t="shared" si="2"/>
        <v>202.20000000000087</v>
      </c>
      <c r="GL4" s="190">
        <f t="shared" si="2"/>
        <v>203.10000000000088</v>
      </c>
      <c r="GM4" s="190">
        <f t="shared" si="2"/>
        <v>204.00000000000088</v>
      </c>
      <c r="GN4" s="190">
        <f t="shared" si="2"/>
        <v>204.90000000000089</v>
      </c>
      <c r="GO4" s="190">
        <f t="shared" si="2"/>
        <v>205.80000000000089</v>
      </c>
      <c r="GP4" s="190">
        <f t="shared" si="2"/>
        <v>206.7000000000009</v>
      </c>
      <c r="GQ4" s="190">
        <f t="shared" si="2"/>
        <v>207.6000000000009</v>
      </c>
      <c r="GR4" s="190">
        <f t="shared" si="2"/>
        <v>208.50000000000091</v>
      </c>
      <c r="GS4" s="190">
        <f t="shared" si="2"/>
        <v>209.40000000000092</v>
      </c>
      <c r="GT4" s="190">
        <f t="shared" si="2"/>
        <v>210.30000000000092</v>
      </c>
      <c r="GU4" s="190">
        <f t="shared" si="2"/>
        <v>211.20000000000093</v>
      </c>
      <c r="GV4" s="190">
        <f t="shared" si="2"/>
        <v>212.10000000000093</v>
      </c>
      <c r="GW4" s="190">
        <f t="shared" si="2"/>
        <v>213.00000000000094</v>
      </c>
      <c r="GX4" s="190">
        <f t="shared" si="2"/>
        <v>213.90000000000094</v>
      </c>
      <c r="GY4" s="190">
        <f t="shared" si="2"/>
        <v>214.80000000000095</v>
      </c>
      <c r="GZ4" s="190">
        <f t="shared" si="2"/>
        <v>215.70000000000095</v>
      </c>
      <c r="HA4" s="190">
        <f t="shared" si="2"/>
        <v>216.60000000000096</v>
      </c>
      <c r="HB4" s="190">
        <f t="shared" si="2"/>
        <v>217.50000000000097</v>
      </c>
      <c r="HC4" s="190">
        <f t="shared" si="2"/>
        <v>218.40000000000097</v>
      </c>
      <c r="HD4" s="190">
        <f t="shared" si="2"/>
        <v>219.30000000000098</v>
      </c>
      <c r="HE4" s="190">
        <f t="shared" si="2"/>
        <v>220.20000000000098</v>
      </c>
      <c r="HF4" s="190">
        <f t="shared" si="2"/>
        <v>221.10000000000099</v>
      </c>
      <c r="HG4" s="190">
        <f t="shared" si="2"/>
        <v>222.00000000000099</v>
      </c>
      <c r="HH4" s="190">
        <f t="shared" si="2"/>
        <v>222.900000000001</v>
      </c>
      <c r="HI4" s="190">
        <f t="shared" si="2"/>
        <v>223.80000000000101</v>
      </c>
      <c r="HJ4" s="190">
        <f t="shared" si="2"/>
        <v>224.70000000000101</v>
      </c>
      <c r="HK4" s="190">
        <f t="shared" si="2"/>
        <v>225.60000000000102</v>
      </c>
      <c r="HL4" s="190">
        <f t="shared" si="2"/>
        <v>226.50000000000102</v>
      </c>
      <c r="HM4" s="190">
        <f t="shared" si="2"/>
        <v>227.40000000000103</v>
      </c>
      <c r="HN4" s="190">
        <f t="shared" si="2"/>
        <v>228.30000000000103</v>
      </c>
      <c r="HO4" s="190">
        <f t="shared" si="2"/>
        <v>229.20000000000104</v>
      </c>
      <c r="HP4" s="190">
        <f t="shared" si="2"/>
        <v>230.10000000000105</v>
      </c>
      <c r="HQ4" s="190">
        <f t="shared" si="2"/>
        <v>231.00000000000105</v>
      </c>
      <c r="HR4" s="190">
        <f t="shared" si="2"/>
        <v>231.90000000000106</v>
      </c>
      <c r="HS4" s="190">
        <f t="shared" si="2"/>
        <v>232.80000000000106</v>
      </c>
      <c r="HT4" s="190">
        <f t="shared" si="2"/>
        <v>233.70000000000107</v>
      </c>
      <c r="HU4" s="190">
        <f t="shared" ref="HU4:HZ4" si="3">IF(ISNONTEXT($AH4),HT4+$AH4,"")</f>
        <v>234.60000000000107</v>
      </c>
      <c r="HV4" s="190">
        <f t="shared" si="3"/>
        <v>235.50000000000108</v>
      </c>
      <c r="HW4" s="190">
        <f t="shared" si="3"/>
        <v>236.40000000000109</v>
      </c>
      <c r="HX4" s="190">
        <f t="shared" si="3"/>
        <v>237.30000000000109</v>
      </c>
      <c r="HY4" s="190">
        <f t="shared" si="3"/>
        <v>238.2000000000011</v>
      </c>
      <c r="HZ4" s="190">
        <f t="shared" si="3"/>
        <v>239.1000000000011</v>
      </c>
      <c r="IA4" s="206">
        <f>IF(ISNONTEXT($AH4),D4-0.001,"")</f>
        <v>239.999</v>
      </c>
      <c r="IB4" s="207">
        <f t="shared" ref="IB4:JG4" si="4">IF(ISNONTEXT($Q4),IF($G4="R",_xlfn.BETA.DIST(AI4,$M4,$N4,FALSE,$B4,$D4),_xlfn.BETA.DIST(AI4,$N4,$M4,FALSE,$B4,$D4)),NA())</f>
        <v>0</v>
      </c>
      <c r="IC4" s="207">
        <f t="shared" si="4"/>
        <v>6.9836706451630363E-5</v>
      </c>
      <c r="ID4" s="207">
        <f t="shared" si="4"/>
        <v>1.9456516406249967E-4</v>
      </c>
      <c r="IE4" s="207">
        <f t="shared" si="4"/>
        <v>3.5205059356209934E-4</v>
      </c>
      <c r="IF4" s="207">
        <f t="shared" si="4"/>
        <v>5.3380510324048587E-4</v>
      </c>
      <c r="IG4" s="207">
        <f t="shared" si="4"/>
        <v>7.3465486838336527E-4</v>
      </c>
      <c r="IH4" s="207">
        <f t="shared" si="4"/>
        <v>9.5094759777825067E-4</v>
      </c>
      <c r="II4" s="207">
        <f t="shared" si="4"/>
        <v>1.1798953983468475E-3</v>
      </c>
      <c r="IJ4" s="207">
        <f t="shared" si="4"/>
        <v>1.4192640000000047E-3</v>
      </c>
      <c r="IK4" s="207">
        <f t="shared" si="4"/>
        <v>1.6672026280915252E-3</v>
      </c>
      <c r="IL4" s="207">
        <f t="shared" si="4"/>
        <v>1.9221413571625591E-3</v>
      </c>
      <c r="IM4" s="207">
        <f t="shared" si="4"/>
        <v>2.1827246877764621E-3</v>
      </c>
      <c r="IN4" s="207">
        <f t="shared" si="4"/>
        <v>2.4477662205629244E-3</v>
      </c>
      <c r="IO4" s="207">
        <f t="shared" si="4"/>
        <v>2.7162164082067874E-3</v>
      </c>
      <c r="IP4" s="207">
        <f t="shared" si="4"/>
        <v>2.9871388243808373E-3</v>
      </c>
      <c r="IQ4" s="207">
        <f t="shared" si="4"/>
        <v>3.2596922062817662E-3</v>
      </c>
      <c r="IR4" s="207">
        <f t="shared" si="4"/>
        <v>3.5331165435501378E-3</v>
      </c>
      <c r="IS4" s="207">
        <f t="shared" si="4"/>
        <v>3.806722083879166E-3</v>
      </c>
      <c r="IT4" s="207">
        <f t="shared" si="4"/>
        <v>4.0798804921875244E-3</v>
      </c>
      <c r="IU4" s="207">
        <f t="shared" si="4"/>
        <v>4.3520176333624004E-3</v>
      </c>
      <c r="IV4" s="207">
        <f t="shared" si="4"/>
        <v>4.6226076015164789E-3</v>
      </c>
      <c r="IW4" s="207">
        <f t="shared" si="4"/>
        <v>4.8911677217810577E-3</v>
      </c>
      <c r="IX4" s="207">
        <f t="shared" si="4"/>
        <v>5.1572543218014666E-3</v>
      </c>
      <c r="IY4" s="207">
        <f t="shared" si="4"/>
        <v>5.4204591202497137E-3</v>
      </c>
      <c r="IZ4" s="207">
        <f t="shared" si="4"/>
        <v>5.6804061156900025E-3</v>
      </c>
      <c r="JA4" s="207">
        <f t="shared" si="4"/>
        <v>5.9367488854465533E-3</v>
      </c>
      <c r="JB4" s="207">
        <f t="shared" si="4"/>
        <v>6.1891682236417302E-3</v>
      </c>
      <c r="JC4" s="207">
        <f t="shared" si="4"/>
        <v>6.4373700622530582E-3</v>
      </c>
      <c r="JD4" s="207">
        <f t="shared" si="4"/>
        <v>6.6810836302199144E-3</v>
      </c>
      <c r="JE4" s="207">
        <f t="shared" si="4"/>
        <v>6.9200598142476321E-3</v>
      </c>
      <c r="JF4" s="207">
        <f t="shared" si="4"/>
        <v>7.1540696916680673E-3</v>
      </c>
      <c r="JG4" s="207">
        <f t="shared" si="4"/>
        <v>7.3829032109946711E-3</v>
      </c>
      <c r="JH4" s="207">
        <f t="shared" ref="JH4:KM4" si="5">IF(ISNONTEXT($Q4),IF($G4="R",_xlfn.BETA.DIST(BO4,$M4,$N4,FALSE,$B4,$D4),_xlfn.BETA.DIST(BO4,$N4,$M4,FALSE,$B4,$D4)),NA())</f>
        <v>7.6063680000000395E-3</v>
      </c>
      <c r="JI4" s="207">
        <f t="shared" si="5"/>
        <v>7.8242882844982951E-3</v>
      </c>
      <c r="JJ4" s="207">
        <f t="shared" si="5"/>
        <v>8.0365039037207566E-3</v>
      </c>
      <c r="JK4" s="207">
        <f t="shared" si="5"/>
        <v>8.2428694103730601E-3</v>
      </c>
      <c r="JL4" s="207">
        <f t="shared" si="5"/>
        <v>8.4432532452619231E-3</v>
      </c>
      <c r="JM4" s="207">
        <f t="shared" si="5"/>
        <v>8.6375369778624693E-3</v>
      </c>
      <c r="JN4" s="207">
        <f t="shared" si="5"/>
        <v>8.825614605425804E-3</v>
      </c>
      <c r="JO4" s="207">
        <f t="shared" si="5"/>
        <v>9.0073919042504176E-3</v>
      </c>
      <c r="JP4" s="207">
        <f t="shared" si="5"/>
        <v>9.1827858275991773E-3</v>
      </c>
      <c r="JQ4" s="207">
        <f t="shared" si="5"/>
        <v>9.3517239454662237E-3</v>
      </c>
      <c r="JR4" s="207">
        <f t="shared" si="5"/>
        <v>9.514143922009527E-3</v>
      </c>
      <c r="JS4" s="207">
        <f t="shared" si="5"/>
        <v>9.6699930269848345E-3</v>
      </c>
      <c r="JT4" s="207">
        <f t="shared" si="5"/>
        <v>9.8192276779604671E-3</v>
      </c>
      <c r="JU4" s="207">
        <f t="shared" si="5"/>
        <v>9.9618130104728794E-3</v>
      </c>
      <c r="JV4" s="207">
        <f t="shared" si="5"/>
        <v>1.0097722473610463E-2</v>
      </c>
      <c r="JW4" s="207">
        <f t="shared" si="5"/>
        <v>1.0226937448795805E-2</v>
      </c>
      <c r="JX4" s="207">
        <f t="shared" si="5"/>
        <v>1.0349446889781925E-2</v>
      </c>
      <c r="JY4" s="207">
        <f t="shared" si="5"/>
        <v>1.0465246982091288E-2</v>
      </c>
      <c r="JZ4" s="207">
        <f t="shared" si="5"/>
        <v>1.0574340820312535E-2</v>
      </c>
      <c r="KA4" s="207">
        <f t="shared" si="5"/>
        <v>1.0676738101832801E-2</v>
      </c>
      <c r="KB4" s="207">
        <f t="shared" si="5"/>
        <v>1.0772454835726589E-2</v>
      </c>
      <c r="KC4" s="207">
        <f t="shared" si="5"/>
        <v>1.0861513065648079E-2</v>
      </c>
      <c r="KD4" s="207">
        <f t="shared" si="5"/>
        <v>1.094394060568501E-2</v>
      </c>
      <c r="KE4" s="207">
        <f t="shared" si="5"/>
        <v>1.1019770788230663E-2</v>
      </c>
      <c r="KF4" s="207">
        <f t="shared" si="5"/>
        <v>1.1089042223017848E-2</v>
      </c>
      <c r="KG4" s="207">
        <f t="shared" si="5"/>
        <v>1.1151798566536522E-2</v>
      </c>
      <c r="KH4" s="207">
        <f t="shared" si="5"/>
        <v>1.1208088301125928E-2</v>
      </c>
      <c r="KI4" s="207">
        <f t="shared" si="5"/>
        <v>1.1257964523094039E-2</v>
      </c>
      <c r="KJ4" s="207">
        <f t="shared" si="5"/>
        <v>1.1301484739272631E-2</v>
      </c>
      <c r="KK4" s="207">
        <f t="shared" si="5"/>
        <v>1.1338710671465926E-2</v>
      </c>
      <c r="KL4" s="207">
        <f t="shared" si="5"/>
        <v>1.1369708068295667E-2</v>
      </c>
      <c r="KM4" s="207">
        <f t="shared" si="5"/>
        <v>1.1394546523985638E-2</v>
      </c>
      <c r="KN4" s="207">
        <f t="shared" ref="KN4:LS4" si="6">IF(ISNONTEXT($Q4),IF($G4="R",_xlfn.BETA.DIST(CU4,$M4,$N4,FALSE,$B4,$D4),_xlfn.BETA.DIST(CU4,$N4,$M4,FALSE,$B4,$D4)),NA())</f>
        <v>1.1413299303665168E-2</v>
      </c>
      <c r="KO4" s="207">
        <f t="shared" si="6"/>
        <v>1.1426043174803965E-2</v>
      </c>
      <c r="KP4" s="207">
        <f t="shared" si="6"/>
        <v>1.1432858244420531E-2</v>
      </c>
      <c r="KQ4" s="207">
        <f t="shared" si="6"/>
        <v>1.1433827801733411E-2</v>
      </c>
      <c r="KR4" s="207">
        <f t="shared" si="6"/>
        <v>1.1429038165949073E-2</v>
      </c>
      <c r="KS4" s="207">
        <f t="shared" si="6"/>
        <v>1.1418578538902749E-2</v>
      </c>
      <c r="KT4" s="207">
        <f t="shared" si="6"/>
        <v>1.1402540862288821E-2</v>
      </c>
      <c r="KU4" s="207">
        <f t="shared" si="6"/>
        <v>1.1381019679236045E-2</v>
      </c>
      <c r="KV4" s="207">
        <f t="shared" si="6"/>
        <v>1.1354111999999993E-2</v>
      </c>
      <c r="KW4" s="207">
        <f t="shared" si="6"/>
        <v>1.1321917171560595E-2</v>
      </c>
      <c r="KX4" s="207">
        <f t="shared" si="6"/>
        <v>1.1284536750927075E-2</v>
      </c>
      <c r="KY4" s="207">
        <f t="shared" si="6"/>
        <v>1.1242074381965665E-2</v>
      </c>
      <c r="KZ4" s="207">
        <f t="shared" si="6"/>
        <v>1.1194635675577588E-2</v>
      </c>
      <c r="LA4" s="207">
        <f t="shared" si="6"/>
        <v>1.1142328093065916E-2</v>
      </c>
      <c r="LB4" s="207">
        <f t="shared" si="6"/>
        <v>1.1085260832540144E-2</v>
      </c>
      <c r="LC4" s="207">
        <f t="shared" si="6"/>
        <v>1.102354471821684E-2</v>
      </c>
      <c r="LD4" s="207">
        <f t="shared" si="6"/>
        <v>1.0957292092483407E-2</v>
      </c>
      <c r="LE4" s="207">
        <f t="shared" si="6"/>
        <v>1.0886616710600103E-2</v>
      </c>
      <c r="LF4" s="207">
        <f t="shared" si="6"/>
        <v>1.0811633637922988E-2</v>
      </c>
      <c r="LG4" s="207">
        <f t="shared" si="6"/>
        <v>1.0732459149537315E-2</v>
      </c>
      <c r="LH4" s="207">
        <f t="shared" si="6"/>
        <v>1.0649210632197457E-2</v>
      </c>
      <c r="LI4" s="207">
        <f t="shared" si="6"/>
        <v>1.0562006488475273E-2</v>
      </c>
      <c r="LJ4" s="207">
        <f t="shared" si="6"/>
        <v>1.0470966043024544E-2</v>
      </c>
      <c r="LK4" s="207">
        <f t="shared" si="6"/>
        <v>1.0376209450874151E-2</v>
      </c>
      <c r="LL4" s="207">
        <f t="shared" si="6"/>
        <v>1.0277857607667591E-2</v>
      </c>
      <c r="LM4" s="207">
        <f t="shared" si="6"/>
        <v>1.0176032061770816E-2</v>
      </c>
      <c r="LN4" s="207">
        <f t="shared" si="6"/>
        <v>1.0070854928174697E-2</v>
      </c>
      <c r="LO4" s="207">
        <f t="shared" si="6"/>
        <v>9.9624488041221947E-3</v>
      </c>
      <c r="LP4" s="207">
        <f t="shared" si="6"/>
        <v>9.8509366863941336E-3</v>
      </c>
      <c r="LQ4" s="207">
        <f t="shared" si="6"/>
        <v>9.7364418901907286E-3</v>
      </c>
      <c r="LR4" s="207">
        <f t="shared" si="6"/>
        <v>9.6190879695494096E-3</v>
      </c>
      <c r="LS4" s="207">
        <f t="shared" si="6"/>
        <v>9.4989986392422995E-3</v>
      </c>
      <c r="LT4" s="207">
        <f t="shared" ref="LT4:LW4" si="7">IF(ISNONTEXT($Q4),IF($G4="R",_xlfn.BETA.DIST(EA4,$M4,$N4,FALSE,$B4,$D4),_xlfn.BETA.DIST(EA4,$N4,$M4,FALSE,$B4,$D4)),NA())</f>
        <v>9.3762976980997538E-3</v>
      </c>
      <c r="LU4" s="207">
        <f t="shared" si="7"/>
        <v>9.2511089537087032E-3</v>
      </c>
      <c r="LV4" s="207">
        <f t="shared" si="7"/>
        <v>9.123556148437427E-3</v>
      </c>
      <c r="LW4" s="207">
        <f t="shared" si="7"/>
        <v>8.9937628867402843E-3</v>
      </c>
      <c r="LX4" s="207">
        <f t="shared" ref="LX4:OI4" si="8">IF(ISNONTEXT($Q4),IF($G4="R",_xlfn.BETA.DIST(EE4,$M4,$N4,FALSE,$B4,$D4),_xlfn.BETA.DIST(EE4,$N4,$M4,FALSE,$B4,$D4)),NA())</f>
        <v>8.8618525636985183E-3</v>
      </c>
      <c r="LY4" s="207">
        <f t="shared" si="8"/>
        <v>8.7279482947550686E-3</v>
      </c>
      <c r="LZ4" s="207">
        <f t="shared" si="8"/>
        <v>8.5921728466033208E-3</v>
      </c>
      <c r="MA4" s="207">
        <f t="shared" si="8"/>
        <v>8.4546485691917271E-3</v>
      </c>
      <c r="MB4" s="207">
        <f t="shared" si="8"/>
        <v>8.3154973288076146E-3</v>
      </c>
      <c r="MC4" s="207">
        <f t="shared" si="8"/>
        <v>8.1748404422055908E-3</v>
      </c>
      <c r="MD4" s="207">
        <f t="shared" si="8"/>
        <v>8.0327986117470565E-3</v>
      </c>
      <c r="ME4" s="207">
        <f t="shared" si="8"/>
        <v>7.8894918615191323E-3</v>
      </c>
      <c r="MF4" s="207">
        <f t="shared" si="8"/>
        <v>7.7450394744025142E-3</v>
      </c>
      <c r="MG4" s="207">
        <f t="shared" si="8"/>
        <v>7.5995599300590017E-3</v>
      </c>
      <c r="MH4" s="207">
        <f t="shared" si="8"/>
        <v>7.4531708438110239E-3</v>
      </c>
      <c r="MI4" s="207">
        <f t="shared" si="8"/>
        <v>7.3059889063862111E-3</v>
      </c>
      <c r="MJ4" s="207">
        <f t="shared" si="8"/>
        <v>7.1581298245015209E-3</v>
      </c>
      <c r="MK4" s="207">
        <f t="shared" si="8"/>
        <v>7.00970826226227E-3</v>
      </c>
      <c r="ML4" s="207">
        <f t="shared" si="8"/>
        <v>6.8608377833525528E-3</v>
      </c>
      <c r="MM4" s="207">
        <f t="shared" si="8"/>
        <v>6.7116307939943769E-3</v>
      </c>
      <c r="MN4" s="207">
        <f t="shared" si="8"/>
        <v>6.56219848665385E-3</v>
      </c>
      <c r="MO4" s="207">
        <f t="shared" si="8"/>
        <v>6.4126507844734478E-3</v>
      </c>
      <c r="MP4" s="207">
        <f t="shared" si="8"/>
        <v>6.2630962864104606E-3</v>
      </c>
      <c r="MQ4" s="207">
        <f t="shared" si="8"/>
        <v>6.1136422130621598E-3</v>
      </c>
      <c r="MR4" s="207">
        <f t="shared" si="8"/>
        <v>5.9643943531593156E-3</v>
      </c>
      <c r="MS4" s="207">
        <f t="shared" si="8"/>
        <v>5.8154570107100539E-3</v>
      </c>
      <c r="MT4" s="207">
        <f t="shared" si="8"/>
        <v>5.666932952777046E-3</v>
      </c>
      <c r="MU4" s="207">
        <f t="shared" si="8"/>
        <v>5.5189233578713352E-3</v>
      </c>
      <c r="MV4" s="207">
        <f t="shared" si="8"/>
        <v>5.3715277649470086E-3</v>
      </c>
      <c r="MW4" s="207">
        <f t="shared" si="8"/>
        <v>5.2248440229812664E-3</v>
      </c>
      <c r="MX4" s="207">
        <f t="shared" si="8"/>
        <v>5.0789682411251239E-3</v>
      </c>
      <c r="MY4" s="207">
        <f t="shared" si="8"/>
        <v>4.9339947394104978E-3</v>
      </c>
      <c r="MZ4" s="207">
        <f t="shared" si="8"/>
        <v>4.7900159999998883E-3</v>
      </c>
      <c r="NA4" s="207">
        <f t="shared" si="8"/>
        <v>4.6471226189653504E-3</v>
      </c>
      <c r="NB4" s="207">
        <f t="shared" si="8"/>
        <v>4.5054032585839874E-3</v>
      </c>
      <c r="NC4" s="207">
        <f t="shared" si="8"/>
        <v>4.3649446001375446E-3</v>
      </c>
      <c r="ND4" s="207">
        <f t="shared" si="8"/>
        <v>4.2258312972041495E-3</v>
      </c>
      <c r="NE4" s="207">
        <f t="shared" si="8"/>
        <v>4.0881459294306423E-3</v>
      </c>
      <c r="NF4" s="207">
        <f t="shared" si="8"/>
        <v>3.9519689567743274E-3</v>
      </c>
      <c r="NG4" s="207">
        <f t="shared" si="8"/>
        <v>3.8173786742033331E-3</v>
      </c>
      <c r="NH4" s="207">
        <f t="shared" si="8"/>
        <v>3.6844511668451714E-3</v>
      </c>
      <c r="NI4" s="207">
        <f t="shared" si="8"/>
        <v>3.5532602655733159E-3</v>
      </c>
      <c r="NJ4" s="207">
        <f t="shared" si="8"/>
        <v>3.423877503022088E-3</v>
      </c>
      <c r="NK4" s="207">
        <f t="shared" si="8"/>
        <v>3.2963720700203598E-3</v>
      </c>
      <c r="NL4" s="207">
        <f t="shared" si="8"/>
        <v>3.1708107724348956E-3</v>
      </c>
      <c r="NM4" s="207">
        <f t="shared" si="8"/>
        <v>3.047257988414427E-3</v>
      </c>
      <c r="NN4" s="207">
        <f t="shared" si="8"/>
        <v>2.9257756260259288E-3</v>
      </c>
      <c r="NO4" s="207">
        <f t="shared" si="8"/>
        <v>2.8064230812746794E-3</v>
      </c>
      <c r="NP4" s="207">
        <f t="shared" si="8"/>
        <v>2.6892571965000784E-3</v>
      </c>
      <c r="NQ4" s="207">
        <f t="shared" si="8"/>
        <v>2.574332219139319E-3</v>
      </c>
      <c r="NR4" s="207">
        <f t="shared" si="8"/>
        <v>2.4616997608514048E-3</v>
      </c>
      <c r="NS4" s="207">
        <f t="shared" si="8"/>
        <v>2.3514087569940288E-3</v>
      </c>
      <c r="NT4" s="207">
        <f t="shared" si="8"/>
        <v>2.2435054264462518E-3</v>
      </c>
      <c r="NU4" s="207">
        <f t="shared" si="8"/>
        <v>2.1380332317699458E-3</v>
      </c>
      <c r="NV4" s="207">
        <f t="shared" si="8"/>
        <v>2.0350328397033329E-3</v>
      </c>
      <c r="NW4" s="207">
        <f t="shared" si="8"/>
        <v>1.9345420819800022E-3</v>
      </c>
      <c r="NX4" s="207">
        <f t="shared" si="8"/>
        <v>1.8365959164671126E-3</v>
      </c>
      <c r="NY4" s="207">
        <f t="shared" si="8"/>
        <v>1.7412263886165103E-3</v>
      </c>
      <c r="NZ4" s="207">
        <f t="shared" si="8"/>
        <v>1.6484625932228322E-3</v>
      </c>
      <c r="OA4" s="207">
        <f t="shared" si="8"/>
        <v>1.5583306364826985E-3</v>
      </c>
      <c r="OB4" s="207">
        <f t="shared" si="8"/>
        <v>1.4708535983493491E-3</v>
      </c>
      <c r="OC4" s="207">
        <f t="shared" si="8"/>
        <v>1.386051495177188E-3</v>
      </c>
      <c r="OD4" s="207">
        <f t="shared" si="8"/>
        <v>1.303941242650847E-3</v>
      </c>
      <c r="OE4" s="207">
        <f t="shared" si="8"/>
        <v>1.2245366189935724E-3</v>
      </c>
      <c r="OF4" s="207">
        <f t="shared" si="8"/>
        <v>1.147848228449818E-3</v>
      </c>
      <c r="OG4" s="207">
        <f t="shared" si="8"/>
        <v>1.0738834650371261E-3</v>
      </c>
      <c r="OH4" s="207">
        <f t="shared" si="8"/>
        <v>1.0026464765624317E-3</v>
      </c>
      <c r="OI4" s="207">
        <f t="shared" si="8"/>
        <v>9.3413812889813191E-4</v>
      </c>
      <c r="OJ4" s="207">
        <f t="shared" ref="OJ4:PT4" si="9">IF(ISNONTEXT($Q4),IF($G4="R",_xlfn.BETA.DIST(GQ4,$M4,$N4,FALSE,$B4,$D4),_xlfn.BETA.DIST(GQ4,$N4,$M4,FALSE,$B4,$D4)),NA())</f>
        <v>8.6835597051334223E-4</v>
      </c>
      <c r="OK4" s="207">
        <f t="shared" si="9"/>
        <v>8.0529419725587973E-4</v>
      </c>
      <c r="OL4" s="207">
        <f t="shared" si="9"/>
        <v>7.4494361738062012E-4</v>
      </c>
      <c r="OM4" s="207">
        <f t="shared" si="9"/>
        <v>6.8729161682002933E-4</v>
      </c>
      <c r="ON4" s="207">
        <f t="shared" si="9"/>
        <v>6.3232212469273123E-4</v>
      </c>
      <c r="OO4" s="207">
        <f t="shared" si="9"/>
        <v>5.8001557904609072E-4</v>
      </c>
      <c r="OP4" s="207">
        <f t="shared" si="9"/>
        <v>5.3034889282889267E-4</v>
      </c>
      <c r="OQ4" s="207">
        <f t="shared" si="9"/>
        <v>4.832954200903114E-4</v>
      </c>
      <c r="OR4" s="207">
        <f t="shared" si="9"/>
        <v>4.3882492240141668E-4</v>
      </c>
      <c r="OS4" s="207">
        <f t="shared" si="9"/>
        <v>3.9690353549560678E-4</v>
      </c>
      <c r="OT4" s="207">
        <f t="shared" si="9"/>
        <v>3.5749373612439279E-4</v>
      </c>
      <c r="OU4" s="207">
        <f t="shared" si="9"/>
        <v>3.2055430912509219E-4</v>
      </c>
      <c r="OV4" s="207">
        <f t="shared" si="9"/>
        <v>2.8604031469703595E-4</v>
      </c>
      <c r="OW4" s="207">
        <f t="shared" si="9"/>
        <v>2.5390305588299906E-4</v>
      </c>
      <c r="OX4" s="207">
        <f t="shared" si="9"/>
        <v>2.2409004625261627E-4</v>
      </c>
      <c r="OY4" s="207">
        <f t="shared" si="9"/>
        <v>1.9654497778465025E-4</v>
      </c>
      <c r="OZ4" s="207">
        <f t="shared" si="9"/>
        <v>1.712076889450268E-4</v>
      </c>
      <c r="PA4" s="207">
        <f t="shared" si="9"/>
        <v>1.4801413295763698E-4</v>
      </c>
      <c r="PB4" s="207">
        <f t="shared" si="9"/>
        <v>1.2689634626496466E-4</v>
      </c>
      <c r="PC4" s="207">
        <f t="shared" si="9"/>
        <v>1.0778241717567791E-4</v>
      </c>
      <c r="PD4" s="207">
        <f t="shared" si="9"/>
        <v>9.059645469637426E-5</v>
      </c>
      <c r="PE4" s="207">
        <f t="shared" si="9"/>
        <v>7.5258557544739818E-5</v>
      </c>
      <c r="PF4" s="207">
        <f t="shared" si="9"/>
        <v>6.1684783341439675E-5</v>
      </c>
      <c r="PG4" s="207">
        <f t="shared" si="9"/>
        <v>4.9787117978121551E-5</v>
      </c>
      <c r="PH4" s="207">
        <f t="shared" si="9"/>
        <v>3.9473445158965706E-5</v>
      </c>
      <c r="PI4" s="207">
        <f t="shared" si="9"/>
        <v>3.0647516113274256E-5</v>
      </c>
      <c r="PJ4" s="207">
        <f t="shared" si="9"/>
        <v>2.3208919476644944E-5</v>
      </c>
      <c r="PK4" s="207">
        <f t="shared" si="9"/>
        <v>1.7053051338330089E-5</v>
      </c>
      <c r="PL4" s="207">
        <f t="shared" si="9"/>
        <v>1.2071085452430203E-5</v>
      </c>
      <c r="PM4" s="207">
        <f t="shared" si="9"/>
        <v>8.1499436106226591E-6</v>
      </c>
      <c r="PN4" s="207">
        <f t="shared" si="9"/>
        <v>5.1722661741730233E-6</v>
      </c>
      <c r="PO4" s="207">
        <f t="shared" si="9"/>
        <v>3.0163827630272921E-6</v>
      </c>
      <c r="PP4" s="207">
        <f t="shared" si="9"/>
        <v>1.5562830998251105E-6</v>
      </c>
      <c r="PQ4" s="207">
        <f t="shared" si="9"/>
        <v>6.6158800672104596E-7</v>
      </c>
      <c r="PR4" s="207">
        <f t="shared" si="9"/>
        <v>1.9752055294400951E-7</v>
      </c>
      <c r="PS4" s="207">
        <f t="shared" si="9"/>
        <v>2.4877351066866582E-8</v>
      </c>
      <c r="PT4" s="207">
        <f t="shared" si="9"/>
        <v>3.4382572416435196E-17</v>
      </c>
    </row>
    <row r="5" spans="1:437" x14ac:dyDescent="0.25">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17"/>
      <c r="AG5" s="17"/>
      <c r="AH5" s="17"/>
      <c r="IB5" s="212">
        <f>IF(AND($D$13&gt;0,$D$14&gt;0),IF(OR(AI4&lt;$D$13,AI4=$D$13),IB4,0),"")</f>
        <v>0</v>
      </c>
      <c r="IC5" s="212">
        <f t="shared" ref="IC5:KN5" si="10">IF(AND($D$13&gt;0,$D$14&gt;0),IF(OR(AJ4&lt;$D$13,AJ4=$D$13),IC4,0),"")</f>
        <v>6.9836706451630363E-5</v>
      </c>
      <c r="ID5" s="212">
        <f t="shared" si="10"/>
        <v>1.9456516406249967E-4</v>
      </c>
      <c r="IE5" s="212">
        <f t="shared" si="10"/>
        <v>3.5205059356209934E-4</v>
      </c>
      <c r="IF5" s="212">
        <f t="shared" si="10"/>
        <v>5.3380510324048587E-4</v>
      </c>
      <c r="IG5" s="212">
        <f t="shared" si="10"/>
        <v>7.3465486838336527E-4</v>
      </c>
      <c r="IH5" s="212">
        <f t="shared" si="10"/>
        <v>9.5094759777825067E-4</v>
      </c>
      <c r="II5" s="212">
        <f t="shared" si="10"/>
        <v>1.1798953983468475E-3</v>
      </c>
      <c r="IJ5" s="212">
        <f t="shared" si="10"/>
        <v>1.4192640000000047E-3</v>
      </c>
      <c r="IK5" s="212">
        <f t="shared" si="10"/>
        <v>1.6672026280915252E-3</v>
      </c>
      <c r="IL5" s="212">
        <f t="shared" si="10"/>
        <v>1.9221413571625591E-3</v>
      </c>
      <c r="IM5" s="212">
        <f t="shared" si="10"/>
        <v>2.1827246877764621E-3</v>
      </c>
      <c r="IN5" s="212">
        <f t="shared" si="10"/>
        <v>2.4477662205629244E-3</v>
      </c>
      <c r="IO5" s="212">
        <f t="shared" si="10"/>
        <v>2.7162164082067874E-3</v>
      </c>
      <c r="IP5" s="212">
        <f t="shared" si="10"/>
        <v>2.9871388243808373E-3</v>
      </c>
      <c r="IQ5" s="212">
        <f t="shared" si="10"/>
        <v>3.2596922062817662E-3</v>
      </c>
      <c r="IR5" s="212">
        <f t="shared" si="10"/>
        <v>3.5331165435501378E-3</v>
      </c>
      <c r="IS5" s="212">
        <f t="shared" si="10"/>
        <v>3.806722083879166E-3</v>
      </c>
      <c r="IT5" s="212">
        <f t="shared" si="10"/>
        <v>4.0798804921875244E-3</v>
      </c>
      <c r="IU5" s="212">
        <f t="shared" si="10"/>
        <v>4.3520176333624004E-3</v>
      </c>
      <c r="IV5" s="212">
        <f t="shared" si="10"/>
        <v>4.6226076015164789E-3</v>
      </c>
      <c r="IW5" s="212">
        <f t="shared" si="10"/>
        <v>4.8911677217810577E-3</v>
      </c>
      <c r="IX5" s="212">
        <f t="shared" si="10"/>
        <v>5.1572543218014666E-3</v>
      </c>
      <c r="IY5" s="212">
        <f t="shared" si="10"/>
        <v>5.4204591202497137E-3</v>
      </c>
      <c r="IZ5" s="212">
        <f t="shared" si="10"/>
        <v>5.6804061156900025E-3</v>
      </c>
      <c r="JA5" s="212">
        <f t="shared" si="10"/>
        <v>5.9367488854465533E-3</v>
      </c>
      <c r="JB5" s="212">
        <f t="shared" si="10"/>
        <v>6.1891682236417302E-3</v>
      </c>
      <c r="JC5" s="212">
        <f t="shared" si="10"/>
        <v>6.4373700622530582E-3</v>
      </c>
      <c r="JD5" s="212">
        <f t="shared" si="10"/>
        <v>6.6810836302199144E-3</v>
      </c>
      <c r="JE5" s="212">
        <f t="shared" si="10"/>
        <v>6.9200598142476321E-3</v>
      </c>
      <c r="JF5" s="212">
        <f t="shared" si="10"/>
        <v>7.1540696916680673E-3</v>
      </c>
      <c r="JG5" s="212">
        <f t="shared" si="10"/>
        <v>7.3829032109946711E-3</v>
      </c>
      <c r="JH5" s="212">
        <f t="shared" si="10"/>
        <v>7.6063680000000395E-3</v>
      </c>
      <c r="JI5" s="212">
        <f t="shared" si="10"/>
        <v>7.8242882844982951E-3</v>
      </c>
      <c r="JJ5" s="212">
        <f t="shared" si="10"/>
        <v>8.0365039037207566E-3</v>
      </c>
      <c r="JK5" s="212">
        <f t="shared" si="10"/>
        <v>8.2428694103730601E-3</v>
      </c>
      <c r="JL5" s="212">
        <f t="shared" si="10"/>
        <v>8.4432532452619231E-3</v>
      </c>
      <c r="JM5" s="212">
        <f t="shared" si="10"/>
        <v>8.6375369778624693E-3</v>
      </c>
      <c r="JN5" s="212">
        <f t="shared" si="10"/>
        <v>8.825614605425804E-3</v>
      </c>
      <c r="JO5" s="212">
        <f t="shared" si="10"/>
        <v>9.0073919042504176E-3</v>
      </c>
      <c r="JP5" s="212">
        <f t="shared" si="10"/>
        <v>9.1827858275991773E-3</v>
      </c>
      <c r="JQ5" s="212">
        <f t="shared" si="10"/>
        <v>9.3517239454662237E-3</v>
      </c>
      <c r="JR5" s="212">
        <f t="shared" si="10"/>
        <v>9.514143922009527E-3</v>
      </c>
      <c r="JS5" s="212">
        <f t="shared" si="10"/>
        <v>9.6699930269848345E-3</v>
      </c>
      <c r="JT5" s="212">
        <f t="shared" si="10"/>
        <v>9.8192276779604671E-3</v>
      </c>
      <c r="JU5" s="212">
        <f t="shared" si="10"/>
        <v>0</v>
      </c>
      <c r="JV5" s="212">
        <f t="shared" si="10"/>
        <v>0</v>
      </c>
      <c r="JW5" s="212">
        <f t="shared" si="10"/>
        <v>0</v>
      </c>
      <c r="JX5" s="212">
        <f t="shared" si="10"/>
        <v>0</v>
      </c>
      <c r="JY5" s="212">
        <f t="shared" si="10"/>
        <v>0</v>
      </c>
      <c r="JZ5" s="212">
        <f t="shared" si="10"/>
        <v>0</v>
      </c>
      <c r="KA5" s="212">
        <f t="shared" si="10"/>
        <v>0</v>
      </c>
      <c r="KB5" s="212">
        <f t="shared" si="10"/>
        <v>0</v>
      </c>
      <c r="KC5" s="212">
        <f t="shared" si="10"/>
        <v>0</v>
      </c>
      <c r="KD5" s="212">
        <f t="shared" si="10"/>
        <v>0</v>
      </c>
      <c r="KE5" s="212">
        <f t="shared" si="10"/>
        <v>0</v>
      </c>
      <c r="KF5" s="212">
        <f t="shared" si="10"/>
        <v>0</v>
      </c>
      <c r="KG5" s="212">
        <f t="shared" si="10"/>
        <v>0</v>
      </c>
      <c r="KH5" s="212">
        <f t="shared" si="10"/>
        <v>0</v>
      </c>
      <c r="KI5" s="212">
        <f t="shared" si="10"/>
        <v>0</v>
      </c>
      <c r="KJ5" s="212">
        <f t="shared" si="10"/>
        <v>0</v>
      </c>
      <c r="KK5" s="212">
        <f t="shared" si="10"/>
        <v>0</v>
      </c>
      <c r="KL5" s="212">
        <f t="shared" si="10"/>
        <v>0</v>
      </c>
      <c r="KM5" s="212">
        <f t="shared" si="10"/>
        <v>0</v>
      </c>
      <c r="KN5" s="212">
        <f t="shared" si="10"/>
        <v>0</v>
      </c>
      <c r="KO5" s="212">
        <f t="shared" ref="KO5:MZ5" si="11">IF(AND($D$13&gt;0,$D$14&gt;0),IF(OR(CV4&lt;$D$13,CV4=$D$13),KO4,0),"")</f>
        <v>0</v>
      </c>
      <c r="KP5" s="212">
        <f t="shared" si="11"/>
        <v>0</v>
      </c>
      <c r="KQ5" s="212">
        <f t="shared" si="11"/>
        <v>0</v>
      </c>
      <c r="KR5" s="212">
        <f t="shared" si="11"/>
        <v>0</v>
      </c>
      <c r="KS5" s="212">
        <f t="shared" si="11"/>
        <v>0</v>
      </c>
      <c r="KT5" s="212">
        <f t="shared" si="11"/>
        <v>0</v>
      </c>
      <c r="KU5" s="212">
        <f t="shared" si="11"/>
        <v>0</v>
      </c>
      <c r="KV5" s="212">
        <f t="shared" si="11"/>
        <v>0</v>
      </c>
      <c r="KW5" s="212">
        <f t="shared" si="11"/>
        <v>0</v>
      </c>
      <c r="KX5" s="212">
        <f t="shared" si="11"/>
        <v>0</v>
      </c>
      <c r="KY5" s="212">
        <f t="shared" si="11"/>
        <v>0</v>
      </c>
      <c r="KZ5" s="212">
        <f t="shared" si="11"/>
        <v>0</v>
      </c>
      <c r="LA5" s="212">
        <f t="shared" si="11"/>
        <v>0</v>
      </c>
      <c r="LB5" s="212">
        <f t="shared" si="11"/>
        <v>0</v>
      </c>
      <c r="LC5" s="212">
        <f t="shared" si="11"/>
        <v>0</v>
      </c>
      <c r="LD5" s="212">
        <f t="shared" si="11"/>
        <v>0</v>
      </c>
      <c r="LE5" s="212">
        <f t="shared" si="11"/>
        <v>0</v>
      </c>
      <c r="LF5" s="212">
        <f t="shared" si="11"/>
        <v>0</v>
      </c>
      <c r="LG5" s="212">
        <f t="shared" si="11"/>
        <v>0</v>
      </c>
      <c r="LH5" s="212">
        <f t="shared" si="11"/>
        <v>0</v>
      </c>
      <c r="LI5" s="212">
        <f t="shared" si="11"/>
        <v>0</v>
      </c>
      <c r="LJ5" s="212">
        <f t="shared" si="11"/>
        <v>0</v>
      </c>
      <c r="LK5" s="212">
        <f t="shared" si="11"/>
        <v>0</v>
      </c>
      <c r="LL5" s="212">
        <f t="shared" si="11"/>
        <v>0</v>
      </c>
      <c r="LM5" s="212">
        <f t="shared" si="11"/>
        <v>0</v>
      </c>
      <c r="LN5" s="212">
        <f t="shared" si="11"/>
        <v>0</v>
      </c>
      <c r="LO5" s="212">
        <f t="shared" si="11"/>
        <v>0</v>
      </c>
      <c r="LP5" s="212">
        <f t="shared" si="11"/>
        <v>0</v>
      </c>
      <c r="LQ5" s="212">
        <f t="shared" si="11"/>
        <v>0</v>
      </c>
      <c r="LR5" s="212">
        <f t="shared" si="11"/>
        <v>0</v>
      </c>
      <c r="LS5" s="212">
        <f t="shared" si="11"/>
        <v>0</v>
      </c>
      <c r="LT5" s="212">
        <f t="shared" si="11"/>
        <v>0</v>
      </c>
      <c r="LU5" s="212">
        <f t="shared" si="11"/>
        <v>0</v>
      </c>
      <c r="LV5" s="212">
        <f t="shared" si="11"/>
        <v>0</v>
      </c>
      <c r="LW5" s="212">
        <f t="shared" si="11"/>
        <v>0</v>
      </c>
      <c r="LX5" s="212">
        <f t="shared" si="11"/>
        <v>0</v>
      </c>
      <c r="LY5" s="212">
        <f t="shared" si="11"/>
        <v>0</v>
      </c>
      <c r="LZ5" s="212">
        <f t="shared" si="11"/>
        <v>0</v>
      </c>
      <c r="MA5" s="212">
        <f t="shared" si="11"/>
        <v>0</v>
      </c>
      <c r="MB5" s="212">
        <f t="shared" si="11"/>
        <v>0</v>
      </c>
      <c r="MC5" s="212">
        <f t="shared" si="11"/>
        <v>0</v>
      </c>
      <c r="MD5" s="212">
        <f t="shared" si="11"/>
        <v>0</v>
      </c>
      <c r="ME5" s="212">
        <f t="shared" si="11"/>
        <v>0</v>
      </c>
      <c r="MF5" s="212">
        <f t="shared" si="11"/>
        <v>0</v>
      </c>
      <c r="MG5" s="212">
        <f t="shared" si="11"/>
        <v>0</v>
      </c>
      <c r="MH5" s="212">
        <f t="shared" si="11"/>
        <v>0</v>
      </c>
      <c r="MI5" s="212">
        <f t="shared" si="11"/>
        <v>0</v>
      </c>
      <c r="MJ5" s="212">
        <f t="shared" si="11"/>
        <v>0</v>
      </c>
      <c r="MK5" s="212">
        <f t="shared" si="11"/>
        <v>0</v>
      </c>
      <c r="ML5" s="212">
        <f t="shared" si="11"/>
        <v>0</v>
      </c>
      <c r="MM5" s="212">
        <f t="shared" si="11"/>
        <v>0</v>
      </c>
      <c r="MN5" s="212">
        <f t="shared" si="11"/>
        <v>0</v>
      </c>
      <c r="MO5" s="212">
        <f t="shared" si="11"/>
        <v>0</v>
      </c>
      <c r="MP5" s="212">
        <f t="shared" si="11"/>
        <v>0</v>
      </c>
      <c r="MQ5" s="212">
        <f t="shared" si="11"/>
        <v>0</v>
      </c>
      <c r="MR5" s="212">
        <f t="shared" si="11"/>
        <v>0</v>
      </c>
      <c r="MS5" s="212">
        <f t="shared" si="11"/>
        <v>0</v>
      </c>
      <c r="MT5" s="212">
        <f t="shared" si="11"/>
        <v>0</v>
      </c>
      <c r="MU5" s="212">
        <f t="shared" si="11"/>
        <v>0</v>
      </c>
      <c r="MV5" s="212">
        <f t="shared" si="11"/>
        <v>0</v>
      </c>
      <c r="MW5" s="212">
        <f t="shared" si="11"/>
        <v>0</v>
      </c>
      <c r="MX5" s="212">
        <f t="shared" si="11"/>
        <v>0</v>
      </c>
      <c r="MY5" s="212">
        <f t="shared" si="11"/>
        <v>0</v>
      </c>
      <c r="MZ5" s="212">
        <f t="shared" si="11"/>
        <v>0</v>
      </c>
      <c r="NA5" s="212">
        <f t="shared" ref="NA5:PL5" si="12">IF(AND($D$13&gt;0,$D$14&gt;0),IF(OR(FH4&lt;$D$13,FH4=$D$13),NA4,0),"")</f>
        <v>0</v>
      </c>
      <c r="NB5" s="212">
        <f t="shared" si="12"/>
        <v>0</v>
      </c>
      <c r="NC5" s="212">
        <f t="shared" si="12"/>
        <v>0</v>
      </c>
      <c r="ND5" s="212">
        <f t="shared" si="12"/>
        <v>0</v>
      </c>
      <c r="NE5" s="212">
        <f t="shared" si="12"/>
        <v>0</v>
      </c>
      <c r="NF5" s="212">
        <f t="shared" si="12"/>
        <v>0</v>
      </c>
      <c r="NG5" s="212">
        <f t="shared" si="12"/>
        <v>0</v>
      </c>
      <c r="NH5" s="212">
        <f t="shared" si="12"/>
        <v>0</v>
      </c>
      <c r="NI5" s="212">
        <f t="shared" si="12"/>
        <v>0</v>
      </c>
      <c r="NJ5" s="212">
        <f t="shared" si="12"/>
        <v>0</v>
      </c>
      <c r="NK5" s="212">
        <f t="shared" si="12"/>
        <v>0</v>
      </c>
      <c r="NL5" s="212">
        <f t="shared" si="12"/>
        <v>0</v>
      </c>
      <c r="NM5" s="212">
        <f t="shared" si="12"/>
        <v>0</v>
      </c>
      <c r="NN5" s="212">
        <f t="shared" si="12"/>
        <v>0</v>
      </c>
      <c r="NO5" s="212">
        <f t="shared" si="12"/>
        <v>0</v>
      </c>
      <c r="NP5" s="212">
        <f t="shared" si="12"/>
        <v>0</v>
      </c>
      <c r="NQ5" s="212">
        <f t="shared" si="12"/>
        <v>0</v>
      </c>
      <c r="NR5" s="212">
        <f t="shared" si="12"/>
        <v>0</v>
      </c>
      <c r="NS5" s="212">
        <f t="shared" si="12"/>
        <v>0</v>
      </c>
      <c r="NT5" s="212">
        <f t="shared" si="12"/>
        <v>0</v>
      </c>
      <c r="NU5" s="212">
        <f t="shared" si="12"/>
        <v>0</v>
      </c>
      <c r="NV5" s="212">
        <f t="shared" si="12"/>
        <v>0</v>
      </c>
      <c r="NW5" s="212">
        <f t="shared" si="12"/>
        <v>0</v>
      </c>
      <c r="NX5" s="212">
        <f t="shared" si="12"/>
        <v>0</v>
      </c>
      <c r="NY5" s="212">
        <f t="shared" si="12"/>
        <v>0</v>
      </c>
      <c r="NZ5" s="212">
        <f t="shared" si="12"/>
        <v>0</v>
      </c>
      <c r="OA5" s="212">
        <f t="shared" si="12"/>
        <v>0</v>
      </c>
      <c r="OB5" s="212">
        <f t="shared" si="12"/>
        <v>0</v>
      </c>
      <c r="OC5" s="212">
        <f t="shared" si="12"/>
        <v>0</v>
      </c>
      <c r="OD5" s="212">
        <f t="shared" si="12"/>
        <v>0</v>
      </c>
      <c r="OE5" s="212">
        <f t="shared" si="12"/>
        <v>0</v>
      </c>
      <c r="OF5" s="212">
        <f t="shared" si="12"/>
        <v>0</v>
      </c>
      <c r="OG5" s="212">
        <f t="shared" si="12"/>
        <v>0</v>
      </c>
      <c r="OH5" s="212">
        <f t="shared" si="12"/>
        <v>0</v>
      </c>
      <c r="OI5" s="212">
        <f t="shared" si="12"/>
        <v>0</v>
      </c>
      <c r="OJ5" s="212">
        <f t="shared" si="12"/>
        <v>0</v>
      </c>
      <c r="OK5" s="212">
        <f t="shared" si="12"/>
        <v>0</v>
      </c>
      <c r="OL5" s="212">
        <f t="shared" si="12"/>
        <v>0</v>
      </c>
      <c r="OM5" s="212">
        <f t="shared" si="12"/>
        <v>0</v>
      </c>
      <c r="ON5" s="212">
        <f t="shared" si="12"/>
        <v>0</v>
      </c>
      <c r="OO5" s="212">
        <f t="shared" si="12"/>
        <v>0</v>
      </c>
      <c r="OP5" s="212">
        <f t="shared" si="12"/>
        <v>0</v>
      </c>
      <c r="OQ5" s="212">
        <f t="shared" si="12"/>
        <v>0</v>
      </c>
      <c r="OR5" s="212">
        <f t="shared" si="12"/>
        <v>0</v>
      </c>
      <c r="OS5" s="212">
        <f t="shared" si="12"/>
        <v>0</v>
      </c>
      <c r="OT5" s="212">
        <f t="shared" si="12"/>
        <v>0</v>
      </c>
      <c r="OU5" s="212">
        <f t="shared" si="12"/>
        <v>0</v>
      </c>
      <c r="OV5" s="212">
        <f t="shared" si="12"/>
        <v>0</v>
      </c>
      <c r="OW5" s="212">
        <f t="shared" si="12"/>
        <v>0</v>
      </c>
      <c r="OX5" s="212">
        <f t="shared" si="12"/>
        <v>0</v>
      </c>
      <c r="OY5" s="212">
        <f t="shared" si="12"/>
        <v>0</v>
      </c>
      <c r="OZ5" s="212">
        <f t="shared" si="12"/>
        <v>0</v>
      </c>
      <c r="PA5" s="212">
        <f t="shared" si="12"/>
        <v>0</v>
      </c>
      <c r="PB5" s="212">
        <f t="shared" si="12"/>
        <v>0</v>
      </c>
      <c r="PC5" s="212">
        <f t="shared" si="12"/>
        <v>0</v>
      </c>
      <c r="PD5" s="212">
        <f t="shared" si="12"/>
        <v>0</v>
      </c>
      <c r="PE5" s="212">
        <f t="shared" si="12"/>
        <v>0</v>
      </c>
      <c r="PF5" s="212">
        <f t="shared" si="12"/>
        <v>0</v>
      </c>
      <c r="PG5" s="212">
        <f t="shared" si="12"/>
        <v>0</v>
      </c>
      <c r="PH5" s="212">
        <f t="shared" si="12"/>
        <v>0</v>
      </c>
      <c r="PI5" s="212">
        <f t="shared" si="12"/>
        <v>0</v>
      </c>
      <c r="PJ5" s="212">
        <f t="shared" si="12"/>
        <v>0</v>
      </c>
      <c r="PK5" s="212">
        <f t="shared" si="12"/>
        <v>0</v>
      </c>
      <c r="PL5" s="212">
        <f t="shared" si="12"/>
        <v>0</v>
      </c>
      <c r="PM5" s="212">
        <f t="shared" ref="PM5:PT5" si="13">IF(AND($D$13&gt;0,$D$14&gt;0),IF(OR(HT4&lt;$D$13,HT4=$D$13),PM4,0),"")</f>
        <v>0</v>
      </c>
      <c r="PN5" s="212">
        <f t="shared" si="13"/>
        <v>0</v>
      </c>
      <c r="PO5" s="212">
        <f t="shared" si="13"/>
        <v>0</v>
      </c>
      <c r="PP5" s="212">
        <f t="shared" si="13"/>
        <v>0</v>
      </c>
      <c r="PQ5" s="212">
        <f t="shared" si="13"/>
        <v>0</v>
      </c>
      <c r="PR5" s="212">
        <f t="shared" si="13"/>
        <v>0</v>
      </c>
      <c r="PS5" s="212">
        <f t="shared" si="13"/>
        <v>0</v>
      </c>
      <c r="PT5" s="212">
        <f t="shared" si="13"/>
        <v>0</v>
      </c>
    </row>
    <row r="6" spans="1:437" x14ac:dyDescent="0.25">
      <c r="A6" s="56"/>
      <c r="B6" s="56"/>
      <c r="C6" s="56"/>
      <c r="D6" s="56"/>
      <c r="E6" s="57"/>
      <c r="F6" s="56"/>
      <c r="G6" s="56"/>
      <c r="H6" s="56"/>
      <c r="I6" s="56"/>
      <c r="J6" s="56"/>
      <c r="K6" s="56"/>
      <c r="L6" s="56"/>
      <c r="M6" s="56"/>
      <c r="N6" s="56"/>
      <c r="O6" s="56"/>
      <c r="P6" s="56"/>
      <c r="Q6" s="56"/>
      <c r="R6" s="56"/>
      <c r="S6" s="56"/>
      <c r="T6" s="56"/>
      <c r="U6" s="56"/>
      <c r="V6" s="56"/>
      <c r="W6" s="56"/>
      <c r="X6" s="56"/>
      <c r="Y6" s="56"/>
      <c r="Z6" s="56"/>
      <c r="AA6" s="56"/>
      <c r="AB6" s="56"/>
      <c r="AC6" s="56"/>
      <c r="AD6" s="56"/>
      <c r="AE6" s="56"/>
      <c r="AF6" s="17"/>
      <c r="AG6" s="17"/>
      <c r="AH6" s="17"/>
      <c r="IB6" s="212">
        <f>IF(AND($D$13&gt;0,$D$14&gt;0),IF(AND(AI4&gt;$D$13,OR(AI4&lt;$D$14,AI4=$D$14)),IB4,0),"")</f>
        <v>0</v>
      </c>
      <c r="IC6" s="212">
        <f t="shared" ref="IC6:KN6" si="14">IF(AND($D$13&gt;0,$D$14&gt;0),IF(AND(AJ4&gt;$D$13,OR(AJ4&lt;$D$14,AJ4=$D$14)),IC4,0),"")</f>
        <v>0</v>
      </c>
      <c r="ID6" s="212">
        <f t="shared" si="14"/>
        <v>0</v>
      </c>
      <c r="IE6" s="212">
        <f t="shared" si="14"/>
        <v>0</v>
      </c>
      <c r="IF6" s="212">
        <f t="shared" si="14"/>
        <v>0</v>
      </c>
      <c r="IG6" s="212">
        <f t="shared" si="14"/>
        <v>0</v>
      </c>
      <c r="IH6" s="212">
        <f t="shared" si="14"/>
        <v>0</v>
      </c>
      <c r="II6" s="212">
        <f t="shared" si="14"/>
        <v>0</v>
      </c>
      <c r="IJ6" s="212">
        <f t="shared" si="14"/>
        <v>0</v>
      </c>
      <c r="IK6" s="212">
        <f t="shared" si="14"/>
        <v>0</v>
      </c>
      <c r="IL6" s="212">
        <f t="shared" si="14"/>
        <v>0</v>
      </c>
      <c r="IM6" s="212">
        <f t="shared" si="14"/>
        <v>0</v>
      </c>
      <c r="IN6" s="212">
        <f t="shared" si="14"/>
        <v>0</v>
      </c>
      <c r="IO6" s="212">
        <f t="shared" si="14"/>
        <v>0</v>
      </c>
      <c r="IP6" s="212">
        <f t="shared" si="14"/>
        <v>0</v>
      </c>
      <c r="IQ6" s="212">
        <f t="shared" si="14"/>
        <v>0</v>
      </c>
      <c r="IR6" s="212">
        <f t="shared" si="14"/>
        <v>0</v>
      </c>
      <c r="IS6" s="212">
        <f t="shared" si="14"/>
        <v>0</v>
      </c>
      <c r="IT6" s="212">
        <f t="shared" si="14"/>
        <v>0</v>
      </c>
      <c r="IU6" s="212">
        <f t="shared" si="14"/>
        <v>0</v>
      </c>
      <c r="IV6" s="212">
        <f t="shared" si="14"/>
        <v>0</v>
      </c>
      <c r="IW6" s="212">
        <f t="shared" si="14"/>
        <v>0</v>
      </c>
      <c r="IX6" s="212">
        <f t="shared" si="14"/>
        <v>0</v>
      </c>
      <c r="IY6" s="212">
        <f t="shared" si="14"/>
        <v>0</v>
      </c>
      <c r="IZ6" s="212">
        <f t="shared" si="14"/>
        <v>0</v>
      </c>
      <c r="JA6" s="212">
        <f t="shared" si="14"/>
        <v>0</v>
      </c>
      <c r="JB6" s="212">
        <f t="shared" si="14"/>
        <v>0</v>
      </c>
      <c r="JC6" s="212">
        <f t="shared" si="14"/>
        <v>0</v>
      </c>
      <c r="JD6" s="212">
        <f t="shared" si="14"/>
        <v>0</v>
      </c>
      <c r="JE6" s="212">
        <f t="shared" si="14"/>
        <v>0</v>
      </c>
      <c r="JF6" s="212">
        <f t="shared" si="14"/>
        <v>0</v>
      </c>
      <c r="JG6" s="212">
        <f t="shared" si="14"/>
        <v>0</v>
      </c>
      <c r="JH6" s="212">
        <f t="shared" si="14"/>
        <v>0</v>
      </c>
      <c r="JI6" s="212">
        <f t="shared" si="14"/>
        <v>0</v>
      </c>
      <c r="JJ6" s="212">
        <f t="shared" si="14"/>
        <v>0</v>
      </c>
      <c r="JK6" s="212">
        <f t="shared" si="14"/>
        <v>0</v>
      </c>
      <c r="JL6" s="212">
        <f t="shared" si="14"/>
        <v>0</v>
      </c>
      <c r="JM6" s="212">
        <f t="shared" si="14"/>
        <v>0</v>
      </c>
      <c r="JN6" s="212">
        <f t="shared" si="14"/>
        <v>0</v>
      </c>
      <c r="JO6" s="212">
        <f t="shared" si="14"/>
        <v>0</v>
      </c>
      <c r="JP6" s="212">
        <f t="shared" si="14"/>
        <v>0</v>
      </c>
      <c r="JQ6" s="212">
        <f t="shared" si="14"/>
        <v>0</v>
      </c>
      <c r="JR6" s="212">
        <f t="shared" si="14"/>
        <v>0</v>
      </c>
      <c r="JS6" s="212">
        <f t="shared" si="14"/>
        <v>0</v>
      </c>
      <c r="JT6" s="212">
        <f t="shared" si="14"/>
        <v>0</v>
      </c>
      <c r="JU6" s="212">
        <f t="shared" si="14"/>
        <v>9.9618130104728794E-3</v>
      </c>
      <c r="JV6" s="212">
        <f t="shared" si="14"/>
        <v>1.0097722473610463E-2</v>
      </c>
      <c r="JW6" s="212">
        <f t="shared" si="14"/>
        <v>1.0226937448795805E-2</v>
      </c>
      <c r="JX6" s="212">
        <f t="shared" si="14"/>
        <v>1.0349446889781925E-2</v>
      </c>
      <c r="JY6" s="212">
        <f t="shared" si="14"/>
        <v>1.0465246982091288E-2</v>
      </c>
      <c r="JZ6" s="212">
        <f t="shared" si="14"/>
        <v>1.0574340820312535E-2</v>
      </c>
      <c r="KA6" s="212">
        <f t="shared" si="14"/>
        <v>1.0676738101832801E-2</v>
      </c>
      <c r="KB6" s="212">
        <f t="shared" si="14"/>
        <v>1.0772454835726589E-2</v>
      </c>
      <c r="KC6" s="212">
        <f t="shared" si="14"/>
        <v>1.0861513065648079E-2</v>
      </c>
      <c r="KD6" s="212">
        <f t="shared" si="14"/>
        <v>1.094394060568501E-2</v>
      </c>
      <c r="KE6" s="212">
        <f t="shared" si="14"/>
        <v>1.1019770788230663E-2</v>
      </c>
      <c r="KF6" s="212">
        <f t="shared" si="14"/>
        <v>1.1089042223017848E-2</v>
      </c>
      <c r="KG6" s="212">
        <f t="shared" si="14"/>
        <v>1.1151798566536522E-2</v>
      </c>
      <c r="KH6" s="212">
        <f t="shared" si="14"/>
        <v>1.1208088301125928E-2</v>
      </c>
      <c r="KI6" s="212">
        <f t="shared" si="14"/>
        <v>1.1257964523094039E-2</v>
      </c>
      <c r="KJ6" s="212">
        <f t="shared" si="14"/>
        <v>1.1301484739272631E-2</v>
      </c>
      <c r="KK6" s="212">
        <f t="shared" si="14"/>
        <v>1.1338710671465926E-2</v>
      </c>
      <c r="KL6" s="212">
        <f t="shared" si="14"/>
        <v>1.1369708068295667E-2</v>
      </c>
      <c r="KM6" s="212">
        <f t="shared" si="14"/>
        <v>1.1394546523985638E-2</v>
      </c>
      <c r="KN6" s="212">
        <f t="shared" si="14"/>
        <v>1.1413299303665168E-2</v>
      </c>
      <c r="KO6" s="212">
        <f t="shared" ref="KO6:MZ6" si="15">IF(AND($D$13&gt;0,$D$14&gt;0),IF(AND(CV4&gt;$D$13,OR(CV4&lt;$D$14,CV4=$D$14)),KO4,0),"")</f>
        <v>1.1426043174803965E-2</v>
      </c>
      <c r="KP6" s="212">
        <f t="shared" si="15"/>
        <v>1.1432858244420531E-2</v>
      </c>
      <c r="KQ6" s="212">
        <f t="shared" si="15"/>
        <v>1.1433827801733411E-2</v>
      </c>
      <c r="KR6" s="212">
        <f t="shared" si="15"/>
        <v>1.1429038165949073E-2</v>
      </c>
      <c r="KS6" s="212">
        <f t="shared" si="15"/>
        <v>1.1418578538902749E-2</v>
      </c>
      <c r="KT6" s="212">
        <f t="shared" si="15"/>
        <v>1.1402540862288821E-2</v>
      </c>
      <c r="KU6" s="212">
        <f t="shared" si="15"/>
        <v>1.1381019679236045E-2</v>
      </c>
      <c r="KV6" s="212">
        <f t="shared" si="15"/>
        <v>1.1354111999999993E-2</v>
      </c>
      <c r="KW6" s="212">
        <f t="shared" si="15"/>
        <v>1.1321917171560595E-2</v>
      </c>
      <c r="KX6" s="212">
        <f t="shared" si="15"/>
        <v>1.1284536750927075E-2</v>
      </c>
      <c r="KY6" s="212">
        <f t="shared" si="15"/>
        <v>1.1242074381965665E-2</v>
      </c>
      <c r="KZ6" s="212">
        <f t="shared" si="15"/>
        <v>1.1194635675577588E-2</v>
      </c>
      <c r="LA6" s="212">
        <f t="shared" si="15"/>
        <v>1.1142328093065916E-2</v>
      </c>
      <c r="LB6" s="212">
        <f t="shared" si="15"/>
        <v>1.1085260832540144E-2</v>
      </c>
      <c r="LC6" s="212">
        <f t="shared" si="15"/>
        <v>1.102354471821684E-2</v>
      </c>
      <c r="LD6" s="212">
        <f t="shared" si="15"/>
        <v>1.0957292092483407E-2</v>
      </c>
      <c r="LE6" s="212">
        <f t="shared" si="15"/>
        <v>1.0886616710600103E-2</v>
      </c>
      <c r="LF6" s="212">
        <f t="shared" si="15"/>
        <v>1.0811633637922988E-2</v>
      </c>
      <c r="LG6" s="212">
        <f t="shared" si="15"/>
        <v>1.0732459149537315E-2</v>
      </c>
      <c r="LH6" s="212">
        <f t="shared" si="15"/>
        <v>1.0649210632197457E-2</v>
      </c>
      <c r="LI6" s="212">
        <f t="shared" si="15"/>
        <v>1.0562006488475273E-2</v>
      </c>
      <c r="LJ6" s="212">
        <f t="shared" si="15"/>
        <v>1.0470966043024544E-2</v>
      </c>
      <c r="LK6" s="212">
        <f t="shared" si="15"/>
        <v>1.0376209450874151E-2</v>
      </c>
      <c r="LL6" s="212">
        <f t="shared" si="15"/>
        <v>1.0277857607667591E-2</v>
      </c>
      <c r="LM6" s="212">
        <f t="shared" si="15"/>
        <v>1.0176032061770816E-2</v>
      </c>
      <c r="LN6" s="212">
        <f t="shared" si="15"/>
        <v>1.0070854928174697E-2</v>
      </c>
      <c r="LO6" s="212">
        <f t="shared" si="15"/>
        <v>9.9624488041221947E-3</v>
      </c>
      <c r="LP6" s="212">
        <f t="shared" si="15"/>
        <v>9.8509366863941336E-3</v>
      </c>
      <c r="LQ6" s="212">
        <f t="shared" si="15"/>
        <v>9.7364418901907286E-3</v>
      </c>
      <c r="LR6" s="212">
        <f t="shared" si="15"/>
        <v>9.6190879695494096E-3</v>
      </c>
      <c r="LS6" s="212">
        <f t="shared" si="15"/>
        <v>9.4989986392422995E-3</v>
      </c>
      <c r="LT6" s="212">
        <f t="shared" si="15"/>
        <v>9.3762976980997538E-3</v>
      </c>
      <c r="LU6" s="212">
        <f t="shared" si="15"/>
        <v>9.2511089537087032E-3</v>
      </c>
      <c r="LV6" s="212">
        <f t="shared" si="15"/>
        <v>9.123556148437427E-3</v>
      </c>
      <c r="LW6" s="212">
        <f t="shared" si="15"/>
        <v>8.9937628867402843E-3</v>
      </c>
      <c r="LX6" s="212">
        <f t="shared" si="15"/>
        <v>8.8618525636985183E-3</v>
      </c>
      <c r="LY6" s="212">
        <f t="shared" si="15"/>
        <v>8.7279482947550686E-3</v>
      </c>
      <c r="LZ6" s="212">
        <f t="shared" si="15"/>
        <v>8.5921728466033208E-3</v>
      </c>
      <c r="MA6" s="212">
        <f t="shared" si="15"/>
        <v>8.4546485691917271E-3</v>
      </c>
      <c r="MB6" s="212">
        <f t="shared" si="15"/>
        <v>8.3154973288076146E-3</v>
      </c>
      <c r="MC6" s="212">
        <f t="shared" si="15"/>
        <v>8.1748404422055908E-3</v>
      </c>
      <c r="MD6" s="212">
        <f t="shared" si="15"/>
        <v>8.0327986117470565E-3</v>
      </c>
      <c r="ME6" s="212">
        <f t="shared" si="15"/>
        <v>7.8894918615191323E-3</v>
      </c>
      <c r="MF6" s="212">
        <f t="shared" si="15"/>
        <v>7.7450394744025142E-3</v>
      </c>
      <c r="MG6" s="212">
        <f t="shared" si="15"/>
        <v>0</v>
      </c>
      <c r="MH6" s="212">
        <f t="shared" si="15"/>
        <v>0</v>
      </c>
      <c r="MI6" s="212">
        <f t="shared" si="15"/>
        <v>0</v>
      </c>
      <c r="MJ6" s="212">
        <f t="shared" si="15"/>
        <v>0</v>
      </c>
      <c r="MK6" s="212">
        <f t="shared" si="15"/>
        <v>0</v>
      </c>
      <c r="ML6" s="212">
        <f t="shared" si="15"/>
        <v>0</v>
      </c>
      <c r="MM6" s="212">
        <f t="shared" si="15"/>
        <v>0</v>
      </c>
      <c r="MN6" s="212">
        <f t="shared" si="15"/>
        <v>0</v>
      </c>
      <c r="MO6" s="212">
        <f t="shared" si="15"/>
        <v>0</v>
      </c>
      <c r="MP6" s="212">
        <f t="shared" si="15"/>
        <v>0</v>
      </c>
      <c r="MQ6" s="212">
        <f t="shared" si="15"/>
        <v>0</v>
      </c>
      <c r="MR6" s="212">
        <f t="shared" si="15"/>
        <v>0</v>
      </c>
      <c r="MS6" s="212">
        <f t="shared" si="15"/>
        <v>0</v>
      </c>
      <c r="MT6" s="212">
        <f t="shared" si="15"/>
        <v>0</v>
      </c>
      <c r="MU6" s="212">
        <f t="shared" si="15"/>
        <v>0</v>
      </c>
      <c r="MV6" s="212">
        <f t="shared" si="15"/>
        <v>0</v>
      </c>
      <c r="MW6" s="212">
        <f t="shared" si="15"/>
        <v>0</v>
      </c>
      <c r="MX6" s="212">
        <f t="shared" si="15"/>
        <v>0</v>
      </c>
      <c r="MY6" s="212">
        <f t="shared" si="15"/>
        <v>0</v>
      </c>
      <c r="MZ6" s="212">
        <f t="shared" si="15"/>
        <v>0</v>
      </c>
      <c r="NA6" s="212">
        <f t="shared" ref="NA6:PL6" si="16">IF(AND($D$13&gt;0,$D$14&gt;0),IF(AND(FH4&gt;$D$13,OR(FH4&lt;$D$14,FH4=$D$14)),NA4,0),"")</f>
        <v>0</v>
      </c>
      <c r="NB6" s="212">
        <f t="shared" si="16"/>
        <v>0</v>
      </c>
      <c r="NC6" s="212">
        <f t="shared" si="16"/>
        <v>0</v>
      </c>
      <c r="ND6" s="212">
        <f t="shared" si="16"/>
        <v>0</v>
      </c>
      <c r="NE6" s="212">
        <f t="shared" si="16"/>
        <v>0</v>
      </c>
      <c r="NF6" s="212">
        <f t="shared" si="16"/>
        <v>0</v>
      </c>
      <c r="NG6" s="212">
        <f t="shared" si="16"/>
        <v>0</v>
      </c>
      <c r="NH6" s="212">
        <f t="shared" si="16"/>
        <v>0</v>
      </c>
      <c r="NI6" s="212">
        <f t="shared" si="16"/>
        <v>0</v>
      </c>
      <c r="NJ6" s="212">
        <f t="shared" si="16"/>
        <v>0</v>
      </c>
      <c r="NK6" s="212">
        <f t="shared" si="16"/>
        <v>0</v>
      </c>
      <c r="NL6" s="212">
        <f t="shared" si="16"/>
        <v>0</v>
      </c>
      <c r="NM6" s="212">
        <f t="shared" si="16"/>
        <v>0</v>
      </c>
      <c r="NN6" s="212">
        <f t="shared" si="16"/>
        <v>0</v>
      </c>
      <c r="NO6" s="212">
        <f t="shared" si="16"/>
        <v>0</v>
      </c>
      <c r="NP6" s="212">
        <f t="shared" si="16"/>
        <v>0</v>
      </c>
      <c r="NQ6" s="212">
        <f t="shared" si="16"/>
        <v>0</v>
      </c>
      <c r="NR6" s="212">
        <f t="shared" si="16"/>
        <v>0</v>
      </c>
      <c r="NS6" s="212">
        <f t="shared" si="16"/>
        <v>0</v>
      </c>
      <c r="NT6" s="212">
        <f t="shared" si="16"/>
        <v>0</v>
      </c>
      <c r="NU6" s="212">
        <f t="shared" si="16"/>
        <v>0</v>
      </c>
      <c r="NV6" s="212">
        <f t="shared" si="16"/>
        <v>0</v>
      </c>
      <c r="NW6" s="212">
        <f t="shared" si="16"/>
        <v>0</v>
      </c>
      <c r="NX6" s="212">
        <f t="shared" si="16"/>
        <v>0</v>
      </c>
      <c r="NY6" s="212">
        <f t="shared" si="16"/>
        <v>0</v>
      </c>
      <c r="NZ6" s="212">
        <f t="shared" si="16"/>
        <v>0</v>
      </c>
      <c r="OA6" s="212">
        <f t="shared" si="16"/>
        <v>0</v>
      </c>
      <c r="OB6" s="212">
        <f t="shared" si="16"/>
        <v>0</v>
      </c>
      <c r="OC6" s="212">
        <f t="shared" si="16"/>
        <v>0</v>
      </c>
      <c r="OD6" s="212">
        <f t="shared" si="16"/>
        <v>0</v>
      </c>
      <c r="OE6" s="212">
        <f t="shared" si="16"/>
        <v>0</v>
      </c>
      <c r="OF6" s="212">
        <f t="shared" si="16"/>
        <v>0</v>
      </c>
      <c r="OG6" s="212">
        <f t="shared" si="16"/>
        <v>0</v>
      </c>
      <c r="OH6" s="212">
        <f t="shared" si="16"/>
        <v>0</v>
      </c>
      <c r="OI6" s="212">
        <f t="shared" si="16"/>
        <v>0</v>
      </c>
      <c r="OJ6" s="212">
        <f t="shared" si="16"/>
        <v>0</v>
      </c>
      <c r="OK6" s="212">
        <f t="shared" si="16"/>
        <v>0</v>
      </c>
      <c r="OL6" s="212">
        <f t="shared" si="16"/>
        <v>0</v>
      </c>
      <c r="OM6" s="212">
        <f t="shared" si="16"/>
        <v>0</v>
      </c>
      <c r="ON6" s="212">
        <f t="shared" si="16"/>
        <v>0</v>
      </c>
      <c r="OO6" s="212">
        <f t="shared" si="16"/>
        <v>0</v>
      </c>
      <c r="OP6" s="212">
        <f t="shared" si="16"/>
        <v>0</v>
      </c>
      <c r="OQ6" s="212">
        <f t="shared" si="16"/>
        <v>0</v>
      </c>
      <c r="OR6" s="212">
        <f t="shared" si="16"/>
        <v>0</v>
      </c>
      <c r="OS6" s="212">
        <f t="shared" si="16"/>
        <v>0</v>
      </c>
      <c r="OT6" s="212">
        <f t="shared" si="16"/>
        <v>0</v>
      </c>
      <c r="OU6" s="212">
        <f t="shared" si="16"/>
        <v>0</v>
      </c>
      <c r="OV6" s="212">
        <f t="shared" si="16"/>
        <v>0</v>
      </c>
      <c r="OW6" s="212">
        <f t="shared" si="16"/>
        <v>0</v>
      </c>
      <c r="OX6" s="212">
        <f t="shared" si="16"/>
        <v>0</v>
      </c>
      <c r="OY6" s="212">
        <f t="shared" si="16"/>
        <v>0</v>
      </c>
      <c r="OZ6" s="212">
        <f t="shared" si="16"/>
        <v>0</v>
      </c>
      <c r="PA6" s="212">
        <f t="shared" si="16"/>
        <v>0</v>
      </c>
      <c r="PB6" s="212">
        <f t="shared" si="16"/>
        <v>0</v>
      </c>
      <c r="PC6" s="212">
        <f t="shared" si="16"/>
        <v>0</v>
      </c>
      <c r="PD6" s="212">
        <f t="shared" si="16"/>
        <v>0</v>
      </c>
      <c r="PE6" s="212">
        <f t="shared" si="16"/>
        <v>0</v>
      </c>
      <c r="PF6" s="212">
        <f t="shared" si="16"/>
        <v>0</v>
      </c>
      <c r="PG6" s="212">
        <f t="shared" si="16"/>
        <v>0</v>
      </c>
      <c r="PH6" s="212">
        <f t="shared" si="16"/>
        <v>0</v>
      </c>
      <c r="PI6" s="212">
        <f t="shared" si="16"/>
        <v>0</v>
      </c>
      <c r="PJ6" s="212">
        <f t="shared" si="16"/>
        <v>0</v>
      </c>
      <c r="PK6" s="212">
        <f t="shared" si="16"/>
        <v>0</v>
      </c>
      <c r="PL6" s="212">
        <f t="shared" si="16"/>
        <v>0</v>
      </c>
      <c r="PM6" s="212">
        <f t="shared" ref="PM6:PT6" si="17">IF(AND($D$13&gt;0,$D$14&gt;0),IF(AND(HT4&gt;$D$13,OR(HT4&lt;$D$14,HT4=$D$14)),PM4,0),"")</f>
        <v>0</v>
      </c>
      <c r="PN6" s="212">
        <f t="shared" si="17"/>
        <v>0</v>
      </c>
      <c r="PO6" s="212">
        <f t="shared" si="17"/>
        <v>0</v>
      </c>
      <c r="PP6" s="212">
        <f t="shared" si="17"/>
        <v>0</v>
      </c>
      <c r="PQ6" s="212">
        <f t="shared" si="17"/>
        <v>0</v>
      </c>
      <c r="PR6" s="212">
        <f t="shared" si="17"/>
        <v>0</v>
      </c>
      <c r="PS6" s="212">
        <f t="shared" si="17"/>
        <v>0</v>
      </c>
      <c r="PT6" s="212">
        <f t="shared" si="17"/>
        <v>0</v>
      </c>
    </row>
    <row r="7" spans="1:437" x14ac:dyDescent="0.25">
      <c r="A7" s="56"/>
      <c r="B7" s="56"/>
      <c r="C7" s="56"/>
      <c r="D7" s="56"/>
      <c r="E7" s="56"/>
      <c r="F7" s="56"/>
      <c r="K7" s="56"/>
      <c r="L7" s="56"/>
      <c r="M7" s="56"/>
      <c r="N7" s="56"/>
      <c r="O7" s="56"/>
      <c r="P7" s="56"/>
      <c r="Q7" s="56"/>
      <c r="R7" s="56"/>
      <c r="S7" s="56"/>
      <c r="T7" s="56"/>
      <c r="U7" s="56"/>
      <c r="V7" s="56"/>
      <c r="W7" s="56"/>
      <c r="X7" s="56"/>
      <c r="Y7" s="56"/>
      <c r="Z7" s="56"/>
      <c r="AA7" s="56"/>
      <c r="AB7" s="56"/>
      <c r="AC7" s="56"/>
      <c r="AD7" s="56"/>
      <c r="AE7" s="56"/>
      <c r="AF7" s="17"/>
      <c r="AG7" s="17"/>
      <c r="AH7" s="17"/>
      <c r="IB7" s="212">
        <f>IF(AND($D$13&gt;0,$D$14&gt;0),IF(AND(AI4&gt;$D$14),IB4,0),"")</f>
        <v>0</v>
      </c>
      <c r="IC7" s="212">
        <f t="shared" ref="IC7:KN7" si="18">IF(AND($D$13&gt;0,$D$14&gt;0),IF(AND(AJ4&gt;$D$14),IC4,0),"")</f>
        <v>0</v>
      </c>
      <c r="ID7" s="212">
        <f t="shared" si="18"/>
        <v>0</v>
      </c>
      <c r="IE7" s="212">
        <f t="shared" si="18"/>
        <v>0</v>
      </c>
      <c r="IF7" s="212">
        <f t="shared" si="18"/>
        <v>0</v>
      </c>
      <c r="IG7" s="212">
        <f t="shared" si="18"/>
        <v>0</v>
      </c>
      <c r="IH7" s="212">
        <f t="shared" si="18"/>
        <v>0</v>
      </c>
      <c r="II7" s="212">
        <f t="shared" si="18"/>
        <v>0</v>
      </c>
      <c r="IJ7" s="212">
        <f t="shared" si="18"/>
        <v>0</v>
      </c>
      <c r="IK7" s="212">
        <f t="shared" si="18"/>
        <v>0</v>
      </c>
      <c r="IL7" s="212">
        <f t="shared" si="18"/>
        <v>0</v>
      </c>
      <c r="IM7" s="212">
        <f t="shared" si="18"/>
        <v>0</v>
      </c>
      <c r="IN7" s="212">
        <f t="shared" si="18"/>
        <v>0</v>
      </c>
      <c r="IO7" s="212">
        <f t="shared" si="18"/>
        <v>0</v>
      </c>
      <c r="IP7" s="212">
        <f t="shared" si="18"/>
        <v>0</v>
      </c>
      <c r="IQ7" s="212">
        <f t="shared" si="18"/>
        <v>0</v>
      </c>
      <c r="IR7" s="212">
        <f t="shared" si="18"/>
        <v>0</v>
      </c>
      <c r="IS7" s="212">
        <f t="shared" si="18"/>
        <v>0</v>
      </c>
      <c r="IT7" s="212">
        <f t="shared" si="18"/>
        <v>0</v>
      </c>
      <c r="IU7" s="212">
        <f t="shared" si="18"/>
        <v>0</v>
      </c>
      <c r="IV7" s="212">
        <f t="shared" si="18"/>
        <v>0</v>
      </c>
      <c r="IW7" s="212">
        <f t="shared" si="18"/>
        <v>0</v>
      </c>
      <c r="IX7" s="212">
        <f t="shared" si="18"/>
        <v>0</v>
      </c>
      <c r="IY7" s="212">
        <f t="shared" si="18"/>
        <v>0</v>
      </c>
      <c r="IZ7" s="212">
        <f t="shared" si="18"/>
        <v>0</v>
      </c>
      <c r="JA7" s="212">
        <f t="shared" si="18"/>
        <v>0</v>
      </c>
      <c r="JB7" s="212">
        <f t="shared" si="18"/>
        <v>0</v>
      </c>
      <c r="JC7" s="212">
        <f t="shared" si="18"/>
        <v>0</v>
      </c>
      <c r="JD7" s="212">
        <f t="shared" si="18"/>
        <v>0</v>
      </c>
      <c r="JE7" s="212">
        <f t="shared" si="18"/>
        <v>0</v>
      </c>
      <c r="JF7" s="212">
        <f t="shared" si="18"/>
        <v>0</v>
      </c>
      <c r="JG7" s="212">
        <f t="shared" si="18"/>
        <v>0</v>
      </c>
      <c r="JH7" s="212">
        <f t="shared" si="18"/>
        <v>0</v>
      </c>
      <c r="JI7" s="212">
        <f t="shared" si="18"/>
        <v>0</v>
      </c>
      <c r="JJ7" s="212">
        <f t="shared" si="18"/>
        <v>0</v>
      </c>
      <c r="JK7" s="212">
        <f t="shared" si="18"/>
        <v>0</v>
      </c>
      <c r="JL7" s="212">
        <f t="shared" si="18"/>
        <v>0</v>
      </c>
      <c r="JM7" s="212">
        <f t="shared" si="18"/>
        <v>0</v>
      </c>
      <c r="JN7" s="212">
        <f t="shared" si="18"/>
        <v>0</v>
      </c>
      <c r="JO7" s="212">
        <f t="shared" si="18"/>
        <v>0</v>
      </c>
      <c r="JP7" s="212">
        <f t="shared" si="18"/>
        <v>0</v>
      </c>
      <c r="JQ7" s="212">
        <f t="shared" si="18"/>
        <v>0</v>
      </c>
      <c r="JR7" s="212">
        <f t="shared" si="18"/>
        <v>0</v>
      </c>
      <c r="JS7" s="212">
        <f t="shared" si="18"/>
        <v>0</v>
      </c>
      <c r="JT7" s="212">
        <f t="shared" si="18"/>
        <v>0</v>
      </c>
      <c r="JU7" s="212">
        <f t="shared" si="18"/>
        <v>0</v>
      </c>
      <c r="JV7" s="212">
        <f t="shared" si="18"/>
        <v>0</v>
      </c>
      <c r="JW7" s="212">
        <f t="shared" si="18"/>
        <v>0</v>
      </c>
      <c r="JX7" s="212">
        <f t="shared" si="18"/>
        <v>0</v>
      </c>
      <c r="JY7" s="212">
        <f t="shared" si="18"/>
        <v>0</v>
      </c>
      <c r="JZ7" s="212">
        <f t="shared" si="18"/>
        <v>0</v>
      </c>
      <c r="KA7" s="212">
        <f t="shared" si="18"/>
        <v>0</v>
      </c>
      <c r="KB7" s="212">
        <f t="shared" si="18"/>
        <v>0</v>
      </c>
      <c r="KC7" s="212">
        <f t="shared" si="18"/>
        <v>0</v>
      </c>
      <c r="KD7" s="212">
        <f t="shared" si="18"/>
        <v>0</v>
      </c>
      <c r="KE7" s="212">
        <f t="shared" si="18"/>
        <v>0</v>
      </c>
      <c r="KF7" s="212">
        <f t="shared" si="18"/>
        <v>0</v>
      </c>
      <c r="KG7" s="212">
        <f t="shared" si="18"/>
        <v>0</v>
      </c>
      <c r="KH7" s="212">
        <f t="shared" si="18"/>
        <v>0</v>
      </c>
      <c r="KI7" s="212">
        <f t="shared" si="18"/>
        <v>0</v>
      </c>
      <c r="KJ7" s="212">
        <f t="shared" si="18"/>
        <v>0</v>
      </c>
      <c r="KK7" s="212">
        <f t="shared" si="18"/>
        <v>0</v>
      </c>
      <c r="KL7" s="212">
        <f t="shared" si="18"/>
        <v>0</v>
      </c>
      <c r="KM7" s="212">
        <f t="shared" si="18"/>
        <v>0</v>
      </c>
      <c r="KN7" s="212">
        <f t="shared" si="18"/>
        <v>0</v>
      </c>
      <c r="KO7" s="212">
        <f t="shared" ref="KO7:MZ7" si="19">IF(AND($D$13&gt;0,$D$14&gt;0),IF(AND(CV4&gt;$D$14),KO4,0),"")</f>
        <v>0</v>
      </c>
      <c r="KP7" s="212">
        <f t="shared" si="19"/>
        <v>0</v>
      </c>
      <c r="KQ7" s="212">
        <f t="shared" si="19"/>
        <v>0</v>
      </c>
      <c r="KR7" s="212">
        <f t="shared" si="19"/>
        <v>0</v>
      </c>
      <c r="KS7" s="212">
        <f t="shared" si="19"/>
        <v>0</v>
      </c>
      <c r="KT7" s="212">
        <f t="shared" si="19"/>
        <v>0</v>
      </c>
      <c r="KU7" s="212">
        <f t="shared" si="19"/>
        <v>0</v>
      </c>
      <c r="KV7" s="212">
        <f t="shared" si="19"/>
        <v>0</v>
      </c>
      <c r="KW7" s="212">
        <f t="shared" si="19"/>
        <v>0</v>
      </c>
      <c r="KX7" s="212">
        <f t="shared" si="19"/>
        <v>0</v>
      </c>
      <c r="KY7" s="212">
        <f t="shared" si="19"/>
        <v>0</v>
      </c>
      <c r="KZ7" s="212">
        <f t="shared" si="19"/>
        <v>0</v>
      </c>
      <c r="LA7" s="212">
        <f t="shared" si="19"/>
        <v>0</v>
      </c>
      <c r="LB7" s="212">
        <f t="shared" si="19"/>
        <v>0</v>
      </c>
      <c r="LC7" s="212">
        <f t="shared" si="19"/>
        <v>0</v>
      </c>
      <c r="LD7" s="212">
        <f t="shared" si="19"/>
        <v>0</v>
      </c>
      <c r="LE7" s="212">
        <f t="shared" si="19"/>
        <v>0</v>
      </c>
      <c r="LF7" s="212">
        <f t="shared" si="19"/>
        <v>0</v>
      </c>
      <c r="LG7" s="212">
        <f t="shared" si="19"/>
        <v>0</v>
      </c>
      <c r="LH7" s="212">
        <f t="shared" si="19"/>
        <v>0</v>
      </c>
      <c r="LI7" s="212">
        <f t="shared" si="19"/>
        <v>0</v>
      </c>
      <c r="LJ7" s="212">
        <f t="shared" si="19"/>
        <v>0</v>
      </c>
      <c r="LK7" s="212">
        <f t="shared" si="19"/>
        <v>0</v>
      </c>
      <c r="LL7" s="212">
        <f t="shared" si="19"/>
        <v>0</v>
      </c>
      <c r="LM7" s="212">
        <f t="shared" si="19"/>
        <v>0</v>
      </c>
      <c r="LN7" s="212">
        <f t="shared" si="19"/>
        <v>0</v>
      </c>
      <c r="LO7" s="212">
        <f t="shared" si="19"/>
        <v>0</v>
      </c>
      <c r="LP7" s="212">
        <f t="shared" si="19"/>
        <v>0</v>
      </c>
      <c r="LQ7" s="212">
        <f t="shared" si="19"/>
        <v>0</v>
      </c>
      <c r="LR7" s="212">
        <f t="shared" si="19"/>
        <v>0</v>
      </c>
      <c r="LS7" s="212">
        <f t="shared" si="19"/>
        <v>0</v>
      </c>
      <c r="LT7" s="212">
        <f t="shared" si="19"/>
        <v>0</v>
      </c>
      <c r="LU7" s="212">
        <f t="shared" si="19"/>
        <v>0</v>
      </c>
      <c r="LV7" s="212">
        <f t="shared" si="19"/>
        <v>0</v>
      </c>
      <c r="LW7" s="212">
        <f t="shared" si="19"/>
        <v>0</v>
      </c>
      <c r="LX7" s="212">
        <f t="shared" si="19"/>
        <v>0</v>
      </c>
      <c r="LY7" s="212">
        <f t="shared" si="19"/>
        <v>0</v>
      </c>
      <c r="LZ7" s="212">
        <f t="shared" si="19"/>
        <v>0</v>
      </c>
      <c r="MA7" s="212">
        <f t="shared" si="19"/>
        <v>0</v>
      </c>
      <c r="MB7" s="212">
        <f t="shared" si="19"/>
        <v>0</v>
      </c>
      <c r="MC7" s="212">
        <f t="shared" si="19"/>
        <v>0</v>
      </c>
      <c r="MD7" s="212">
        <f t="shared" si="19"/>
        <v>0</v>
      </c>
      <c r="ME7" s="212">
        <f t="shared" si="19"/>
        <v>0</v>
      </c>
      <c r="MF7" s="212">
        <f t="shared" si="19"/>
        <v>0</v>
      </c>
      <c r="MG7" s="212">
        <f t="shared" si="19"/>
        <v>7.5995599300590017E-3</v>
      </c>
      <c r="MH7" s="212">
        <f t="shared" si="19"/>
        <v>7.4531708438110239E-3</v>
      </c>
      <c r="MI7" s="212">
        <f t="shared" si="19"/>
        <v>7.3059889063862111E-3</v>
      </c>
      <c r="MJ7" s="212">
        <f t="shared" si="19"/>
        <v>7.1581298245015209E-3</v>
      </c>
      <c r="MK7" s="212">
        <f t="shared" si="19"/>
        <v>7.00970826226227E-3</v>
      </c>
      <c r="ML7" s="212">
        <f t="shared" si="19"/>
        <v>6.8608377833525528E-3</v>
      </c>
      <c r="MM7" s="212">
        <f t="shared" si="19"/>
        <v>6.7116307939943769E-3</v>
      </c>
      <c r="MN7" s="212">
        <f t="shared" si="19"/>
        <v>6.56219848665385E-3</v>
      </c>
      <c r="MO7" s="212">
        <f t="shared" si="19"/>
        <v>6.4126507844734478E-3</v>
      </c>
      <c r="MP7" s="212">
        <f t="shared" si="19"/>
        <v>6.2630962864104606E-3</v>
      </c>
      <c r="MQ7" s="212">
        <f t="shared" si="19"/>
        <v>6.1136422130621598E-3</v>
      </c>
      <c r="MR7" s="212">
        <f t="shared" si="19"/>
        <v>5.9643943531593156E-3</v>
      </c>
      <c r="MS7" s="212">
        <f t="shared" si="19"/>
        <v>5.8154570107100539E-3</v>
      </c>
      <c r="MT7" s="212">
        <f t="shared" si="19"/>
        <v>5.666932952777046E-3</v>
      </c>
      <c r="MU7" s="212">
        <f t="shared" si="19"/>
        <v>5.5189233578713352E-3</v>
      </c>
      <c r="MV7" s="212">
        <f t="shared" si="19"/>
        <v>5.3715277649470086E-3</v>
      </c>
      <c r="MW7" s="212">
        <f t="shared" si="19"/>
        <v>5.2248440229812664E-3</v>
      </c>
      <c r="MX7" s="212">
        <f t="shared" si="19"/>
        <v>5.0789682411251239E-3</v>
      </c>
      <c r="MY7" s="212">
        <f t="shared" si="19"/>
        <v>4.9339947394104978E-3</v>
      </c>
      <c r="MZ7" s="212">
        <f t="shared" si="19"/>
        <v>4.7900159999998883E-3</v>
      </c>
      <c r="NA7" s="212">
        <f t="shared" ref="NA7:PL7" si="20">IF(AND($D$13&gt;0,$D$14&gt;0),IF(AND(FH4&gt;$D$14),NA4,0),"")</f>
        <v>4.6471226189653504E-3</v>
      </c>
      <c r="NB7" s="212">
        <f t="shared" si="20"/>
        <v>4.5054032585839874E-3</v>
      </c>
      <c r="NC7" s="212">
        <f t="shared" si="20"/>
        <v>4.3649446001375446E-3</v>
      </c>
      <c r="ND7" s="212">
        <f t="shared" si="20"/>
        <v>4.2258312972041495E-3</v>
      </c>
      <c r="NE7" s="212">
        <f t="shared" si="20"/>
        <v>4.0881459294306423E-3</v>
      </c>
      <c r="NF7" s="212">
        <f t="shared" si="20"/>
        <v>3.9519689567743274E-3</v>
      </c>
      <c r="NG7" s="212">
        <f t="shared" si="20"/>
        <v>3.8173786742033331E-3</v>
      </c>
      <c r="NH7" s="212">
        <f t="shared" si="20"/>
        <v>3.6844511668451714E-3</v>
      </c>
      <c r="NI7" s="212">
        <f t="shared" si="20"/>
        <v>3.5532602655733159E-3</v>
      </c>
      <c r="NJ7" s="212">
        <f t="shared" si="20"/>
        <v>3.423877503022088E-3</v>
      </c>
      <c r="NK7" s="212">
        <f t="shared" si="20"/>
        <v>3.2963720700203598E-3</v>
      </c>
      <c r="NL7" s="212">
        <f t="shared" si="20"/>
        <v>3.1708107724348956E-3</v>
      </c>
      <c r="NM7" s="212">
        <f t="shared" si="20"/>
        <v>3.047257988414427E-3</v>
      </c>
      <c r="NN7" s="212">
        <f t="shared" si="20"/>
        <v>2.9257756260259288E-3</v>
      </c>
      <c r="NO7" s="212">
        <f t="shared" si="20"/>
        <v>2.8064230812746794E-3</v>
      </c>
      <c r="NP7" s="212">
        <f t="shared" si="20"/>
        <v>2.6892571965000784E-3</v>
      </c>
      <c r="NQ7" s="212">
        <f t="shared" si="20"/>
        <v>2.574332219139319E-3</v>
      </c>
      <c r="NR7" s="212">
        <f t="shared" si="20"/>
        <v>2.4616997608514048E-3</v>
      </c>
      <c r="NS7" s="212">
        <f t="shared" si="20"/>
        <v>2.3514087569940288E-3</v>
      </c>
      <c r="NT7" s="212">
        <f t="shared" si="20"/>
        <v>2.2435054264462518E-3</v>
      </c>
      <c r="NU7" s="212">
        <f t="shared" si="20"/>
        <v>2.1380332317699458E-3</v>
      </c>
      <c r="NV7" s="212">
        <f t="shared" si="20"/>
        <v>2.0350328397033329E-3</v>
      </c>
      <c r="NW7" s="212">
        <f t="shared" si="20"/>
        <v>1.9345420819800022E-3</v>
      </c>
      <c r="NX7" s="212">
        <f t="shared" si="20"/>
        <v>1.8365959164671126E-3</v>
      </c>
      <c r="NY7" s="212">
        <f t="shared" si="20"/>
        <v>1.7412263886165103E-3</v>
      </c>
      <c r="NZ7" s="212">
        <f t="shared" si="20"/>
        <v>1.6484625932228322E-3</v>
      </c>
      <c r="OA7" s="212">
        <f t="shared" si="20"/>
        <v>1.5583306364826985E-3</v>
      </c>
      <c r="OB7" s="212">
        <f t="shared" si="20"/>
        <v>1.4708535983493491E-3</v>
      </c>
      <c r="OC7" s="212">
        <f t="shared" si="20"/>
        <v>1.386051495177188E-3</v>
      </c>
      <c r="OD7" s="212">
        <f t="shared" si="20"/>
        <v>1.303941242650847E-3</v>
      </c>
      <c r="OE7" s="212">
        <f t="shared" si="20"/>
        <v>1.2245366189935724E-3</v>
      </c>
      <c r="OF7" s="212">
        <f t="shared" si="20"/>
        <v>1.147848228449818E-3</v>
      </c>
      <c r="OG7" s="212">
        <f t="shared" si="20"/>
        <v>1.0738834650371261E-3</v>
      </c>
      <c r="OH7" s="212">
        <f t="shared" si="20"/>
        <v>1.0026464765624317E-3</v>
      </c>
      <c r="OI7" s="212">
        <f t="shared" si="20"/>
        <v>9.3413812889813191E-4</v>
      </c>
      <c r="OJ7" s="212">
        <f t="shared" si="20"/>
        <v>8.6835597051334223E-4</v>
      </c>
      <c r="OK7" s="212">
        <f t="shared" si="20"/>
        <v>8.0529419725587973E-4</v>
      </c>
      <c r="OL7" s="212">
        <f t="shared" si="20"/>
        <v>7.4494361738062012E-4</v>
      </c>
      <c r="OM7" s="212">
        <f t="shared" si="20"/>
        <v>6.8729161682002933E-4</v>
      </c>
      <c r="ON7" s="212">
        <f t="shared" si="20"/>
        <v>6.3232212469273123E-4</v>
      </c>
      <c r="OO7" s="212">
        <f t="shared" si="20"/>
        <v>5.8001557904609072E-4</v>
      </c>
      <c r="OP7" s="212">
        <f t="shared" si="20"/>
        <v>5.3034889282889267E-4</v>
      </c>
      <c r="OQ7" s="212">
        <f t="shared" si="20"/>
        <v>4.832954200903114E-4</v>
      </c>
      <c r="OR7" s="212">
        <f t="shared" si="20"/>
        <v>4.3882492240141668E-4</v>
      </c>
      <c r="OS7" s="212">
        <f t="shared" si="20"/>
        <v>3.9690353549560678E-4</v>
      </c>
      <c r="OT7" s="212">
        <f t="shared" si="20"/>
        <v>3.5749373612439279E-4</v>
      </c>
      <c r="OU7" s="212">
        <f t="shared" si="20"/>
        <v>3.2055430912509219E-4</v>
      </c>
      <c r="OV7" s="212">
        <f t="shared" si="20"/>
        <v>2.8604031469703595E-4</v>
      </c>
      <c r="OW7" s="212">
        <f t="shared" si="20"/>
        <v>2.5390305588299906E-4</v>
      </c>
      <c r="OX7" s="212">
        <f t="shared" si="20"/>
        <v>2.2409004625261627E-4</v>
      </c>
      <c r="OY7" s="212">
        <f t="shared" si="20"/>
        <v>1.9654497778465025E-4</v>
      </c>
      <c r="OZ7" s="212">
        <f t="shared" si="20"/>
        <v>1.712076889450268E-4</v>
      </c>
      <c r="PA7" s="212">
        <f t="shared" si="20"/>
        <v>1.4801413295763698E-4</v>
      </c>
      <c r="PB7" s="212">
        <f t="shared" si="20"/>
        <v>1.2689634626496466E-4</v>
      </c>
      <c r="PC7" s="212">
        <f t="shared" si="20"/>
        <v>1.0778241717567791E-4</v>
      </c>
      <c r="PD7" s="212">
        <f t="shared" si="20"/>
        <v>9.059645469637426E-5</v>
      </c>
      <c r="PE7" s="212">
        <f t="shared" si="20"/>
        <v>7.5258557544739818E-5</v>
      </c>
      <c r="PF7" s="212">
        <f t="shared" si="20"/>
        <v>6.1684783341439675E-5</v>
      </c>
      <c r="PG7" s="212">
        <f t="shared" si="20"/>
        <v>4.9787117978121551E-5</v>
      </c>
      <c r="PH7" s="212">
        <f t="shared" si="20"/>
        <v>3.9473445158965706E-5</v>
      </c>
      <c r="PI7" s="212">
        <f t="shared" si="20"/>
        <v>3.0647516113274256E-5</v>
      </c>
      <c r="PJ7" s="212">
        <f t="shared" si="20"/>
        <v>2.3208919476644944E-5</v>
      </c>
      <c r="PK7" s="212">
        <f t="shared" si="20"/>
        <v>1.7053051338330089E-5</v>
      </c>
      <c r="PL7" s="212">
        <f t="shared" si="20"/>
        <v>1.2071085452430203E-5</v>
      </c>
      <c r="PM7" s="212">
        <f t="shared" ref="PM7:PT7" si="21">IF(AND($D$13&gt;0,$D$14&gt;0),IF(AND(HT4&gt;$D$14),PM4,0),"")</f>
        <v>8.1499436106226591E-6</v>
      </c>
      <c r="PN7" s="212">
        <f t="shared" si="21"/>
        <v>5.1722661741730233E-6</v>
      </c>
      <c r="PO7" s="212">
        <f t="shared" si="21"/>
        <v>3.0163827630272921E-6</v>
      </c>
      <c r="PP7" s="212">
        <f t="shared" si="21"/>
        <v>1.5562830998251105E-6</v>
      </c>
      <c r="PQ7" s="212">
        <f t="shared" si="21"/>
        <v>6.6158800672104596E-7</v>
      </c>
      <c r="PR7" s="212">
        <f t="shared" si="21"/>
        <v>1.9752055294400951E-7</v>
      </c>
      <c r="PS7" s="212">
        <f t="shared" si="21"/>
        <v>2.4877351066866582E-8</v>
      </c>
      <c r="PT7" s="212">
        <f t="shared" si="21"/>
        <v>3.4382572416435196E-17</v>
      </c>
    </row>
    <row r="8" spans="1:437" x14ac:dyDescent="0.25">
      <c r="A8" s="56"/>
      <c r="B8" s="56"/>
      <c r="C8" s="56"/>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17"/>
      <c r="AG8" s="17"/>
      <c r="AH8" s="17"/>
      <c r="IB8" s="213">
        <f>MAX(IB5:IB7)</f>
        <v>0</v>
      </c>
      <c r="IC8" s="213">
        <f t="shared" ref="IC8:KN8" si="22">MAX(IC5:IC7)</f>
        <v>6.9836706451630363E-5</v>
      </c>
      <c r="ID8" s="213">
        <f t="shared" si="22"/>
        <v>1.9456516406249967E-4</v>
      </c>
      <c r="IE8" s="213">
        <f t="shared" si="22"/>
        <v>3.5205059356209934E-4</v>
      </c>
      <c r="IF8" s="213">
        <f t="shared" si="22"/>
        <v>5.3380510324048587E-4</v>
      </c>
      <c r="IG8" s="213">
        <f t="shared" si="22"/>
        <v>7.3465486838336527E-4</v>
      </c>
      <c r="IH8" s="213">
        <f t="shared" si="22"/>
        <v>9.5094759777825067E-4</v>
      </c>
      <c r="II8" s="213">
        <f t="shared" si="22"/>
        <v>1.1798953983468475E-3</v>
      </c>
      <c r="IJ8" s="213">
        <f t="shared" si="22"/>
        <v>1.4192640000000047E-3</v>
      </c>
      <c r="IK8" s="213">
        <f t="shared" si="22"/>
        <v>1.6672026280915252E-3</v>
      </c>
      <c r="IL8" s="213">
        <f t="shared" si="22"/>
        <v>1.9221413571625591E-3</v>
      </c>
      <c r="IM8" s="213">
        <f t="shared" si="22"/>
        <v>2.1827246877764621E-3</v>
      </c>
      <c r="IN8" s="213">
        <f t="shared" si="22"/>
        <v>2.4477662205629244E-3</v>
      </c>
      <c r="IO8" s="213">
        <f t="shared" si="22"/>
        <v>2.7162164082067874E-3</v>
      </c>
      <c r="IP8" s="213">
        <f t="shared" si="22"/>
        <v>2.9871388243808373E-3</v>
      </c>
      <c r="IQ8" s="213">
        <f t="shared" si="22"/>
        <v>3.2596922062817662E-3</v>
      </c>
      <c r="IR8" s="213">
        <f t="shared" si="22"/>
        <v>3.5331165435501378E-3</v>
      </c>
      <c r="IS8" s="213">
        <f t="shared" si="22"/>
        <v>3.806722083879166E-3</v>
      </c>
      <c r="IT8" s="213">
        <f t="shared" si="22"/>
        <v>4.0798804921875244E-3</v>
      </c>
      <c r="IU8" s="213">
        <f t="shared" si="22"/>
        <v>4.3520176333624004E-3</v>
      </c>
      <c r="IV8" s="213">
        <f t="shared" si="22"/>
        <v>4.6226076015164789E-3</v>
      </c>
      <c r="IW8" s="213">
        <f t="shared" si="22"/>
        <v>4.8911677217810577E-3</v>
      </c>
      <c r="IX8" s="213">
        <f t="shared" si="22"/>
        <v>5.1572543218014666E-3</v>
      </c>
      <c r="IY8" s="213">
        <f t="shared" si="22"/>
        <v>5.4204591202497137E-3</v>
      </c>
      <c r="IZ8" s="213">
        <f t="shared" si="22"/>
        <v>5.6804061156900025E-3</v>
      </c>
      <c r="JA8" s="213">
        <f t="shared" si="22"/>
        <v>5.9367488854465533E-3</v>
      </c>
      <c r="JB8" s="213">
        <f t="shared" si="22"/>
        <v>6.1891682236417302E-3</v>
      </c>
      <c r="JC8" s="213">
        <f t="shared" si="22"/>
        <v>6.4373700622530582E-3</v>
      </c>
      <c r="JD8" s="213">
        <f t="shared" si="22"/>
        <v>6.6810836302199144E-3</v>
      </c>
      <c r="JE8" s="213">
        <f t="shared" si="22"/>
        <v>6.9200598142476321E-3</v>
      </c>
      <c r="JF8" s="213">
        <f t="shared" si="22"/>
        <v>7.1540696916680673E-3</v>
      </c>
      <c r="JG8" s="213">
        <f t="shared" si="22"/>
        <v>7.3829032109946711E-3</v>
      </c>
      <c r="JH8" s="213">
        <f t="shared" si="22"/>
        <v>7.6063680000000395E-3</v>
      </c>
      <c r="JI8" s="213">
        <f t="shared" si="22"/>
        <v>7.8242882844982951E-3</v>
      </c>
      <c r="JJ8" s="213">
        <f t="shared" si="22"/>
        <v>8.0365039037207566E-3</v>
      </c>
      <c r="JK8" s="213">
        <f t="shared" si="22"/>
        <v>8.2428694103730601E-3</v>
      </c>
      <c r="JL8" s="213">
        <f t="shared" si="22"/>
        <v>8.4432532452619231E-3</v>
      </c>
      <c r="JM8" s="213">
        <f t="shared" si="22"/>
        <v>8.6375369778624693E-3</v>
      </c>
      <c r="JN8" s="213">
        <f t="shared" si="22"/>
        <v>8.825614605425804E-3</v>
      </c>
      <c r="JO8" s="213">
        <f t="shared" si="22"/>
        <v>9.0073919042504176E-3</v>
      </c>
      <c r="JP8" s="213">
        <f t="shared" si="22"/>
        <v>9.1827858275991773E-3</v>
      </c>
      <c r="JQ8" s="213">
        <f t="shared" si="22"/>
        <v>9.3517239454662237E-3</v>
      </c>
      <c r="JR8" s="213">
        <f t="shared" si="22"/>
        <v>9.514143922009527E-3</v>
      </c>
      <c r="JS8" s="213">
        <f t="shared" si="22"/>
        <v>9.6699930269848345E-3</v>
      </c>
      <c r="JT8" s="213">
        <f t="shared" si="22"/>
        <v>9.8192276779604671E-3</v>
      </c>
      <c r="JU8" s="213">
        <f t="shared" si="22"/>
        <v>9.9618130104728794E-3</v>
      </c>
      <c r="JV8" s="213">
        <f t="shared" si="22"/>
        <v>1.0097722473610463E-2</v>
      </c>
      <c r="JW8" s="213">
        <f t="shared" si="22"/>
        <v>1.0226937448795805E-2</v>
      </c>
      <c r="JX8" s="213">
        <f t="shared" si="22"/>
        <v>1.0349446889781925E-2</v>
      </c>
      <c r="JY8" s="213">
        <f t="shared" si="22"/>
        <v>1.0465246982091288E-2</v>
      </c>
      <c r="JZ8" s="213">
        <f t="shared" si="22"/>
        <v>1.0574340820312535E-2</v>
      </c>
      <c r="KA8" s="213">
        <f t="shared" si="22"/>
        <v>1.0676738101832801E-2</v>
      </c>
      <c r="KB8" s="213">
        <f t="shared" si="22"/>
        <v>1.0772454835726589E-2</v>
      </c>
      <c r="KC8" s="213">
        <f t="shared" si="22"/>
        <v>1.0861513065648079E-2</v>
      </c>
      <c r="KD8" s="213">
        <f t="shared" si="22"/>
        <v>1.094394060568501E-2</v>
      </c>
      <c r="KE8" s="213">
        <f t="shared" si="22"/>
        <v>1.1019770788230663E-2</v>
      </c>
      <c r="KF8" s="213">
        <f t="shared" si="22"/>
        <v>1.1089042223017848E-2</v>
      </c>
      <c r="KG8" s="213">
        <f t="shared" si="22"/>
        <v>1.1151798566536522E-2</v>
      </c>
      <c r="KH8" s="213">
        <f t="shared" si="22"/>
        <v>1.1208088301125928E-2</v>
      </c>
      <c r="KI8" s="213">
        <f t="shared" si="22"/>
        <v>1.1257964523094039E-2</v>
      </c>
      <c r="KJ8" s="213">
        <f t="shared" si="22"/>
        <v>1.1301484739272631E-2</v>
      </c>
      <c r="KK8" s="213">
        <f t="shared" si="22"/>
        <v>1.1338710671465926E-2</v>
      </c>
      <c r="KL8" s="213">
        <f t="shared" si="22"/>
        <v>1.1369708068295667E-2</v>
      </c>
      <c r="KM8" s="213">
        <f t="shared" si="22"/>
        <v>1.1394546523985638E-2</v>
      </c>
      <c r="KN8" s="213">
        <f t="shared" si="22"/>
        <v>1.1413299303665168E-2</v>
      </c>
      <c r="KO8" s="213">
        <f t="shared" ref="KO8:MZ8" si="23">MAX(KO5:KO7)</f>
        <v>1.1426043174803965E-2</v>
      </c>
      <c r="KP8" s="213">
        <f t="shared" si="23"/>
        <v>1.1432858244420531E-2</v>
      </c>
      <c r="KQ8" s="213">
        <f t="shared" si="23"/>
        <v>1.1433827801733411E-2</v>
      </c>
      <c r="KR8" s="213">
        <f t="shared" si="23"/>
        <v>1.1429038165949073E-2</v>
      </c>
      <c r="KS8" s="213">
        <f t="shared" si="23"/>
        <v>1.1418578538902749E-2</v>
      </c>
      <c r="KT8" s="213">
        <f t="shared" si="23"/>
        <v>1.1402540862288821E-2</v>
      </c>
      <c r="KU8" s="213">
        <f t="shared" si="23"/>
        <v>1.1381019679236045E-2</v>
      </c>
      <c r="KV8" s="213">
        <f t="shared" si="23"/>
        <v>1.1354111999999993E-2</v>
      </c>
      <c r="KW8" s="213">
        <f t="shared" si="23"/>
        <v>1.1321917171560595E-2</v>
      </c>
      <c r="KX8" s="213">
        <f t="shared" si="23"/>
        <v>1.1284536750927075E-2</v>
      </c>
      <c r="KY8" s="213">
        <f t="shared" si="23"/>
        <v>1.1242074381965665E-2</v>
      </c>
      <c r="KZ8" s="213">
        <f t="shared" si="23"/>
        <v>1.1194635675577588E-2</v>
      </c>
      <c r="LA8" s="213">
        <f t="shared" si="23"/>
        <v>1.1142328093065916E-2</v>
      </c>
      <c r="LB8" s="213">
        <f t="shared" si="23"/>
        <v>1.1085260832540144E-2</v>
      </c>
      <c r="LC8" s="213">
        <f t="shared" si="23"/>
        <v>1.102354471821684E-2</v>
      </c>
      <c r="LD8" s="213">
        <f t="shared" si="23"/>
        <v>1.0957292092483407E-2</v>
      </c>
      <c r="LE8" s="213">
        <f t="shared" si="23"/>
        <v>1.0886616710600103E-2</v>
      </c>
      <c r="LF8" s="213">
        <f t="shared" si="23"/>
        <v>1.0811633637922988E-2</v>
      </c>
      <c r="LG8" s="213">
        <f t="shared" si="23"/>
        <v>1.0732459149537315E-2</v>
      </c>
      <c r="LH8" s="213">
        <f t="shared" si="23"/>
        <v>1.0649210632197457E-2</v>
      </c>
      <c r="LI8" s="213">
        <f t="shared" si="23"/>
        <v>1.0562006488475273E-2</v>
      </c>
      <c r="LJ8" s="213">
        <f t="shared" si="23"/>
        <v>1.0470966043024544E-2</v>
      </c>
      <c r="LK8" s="213">
        <f t="shared" si="23"/>
        <v>1.0376209450874151E-2</v>
      </c>
      <c r="LL8" s="213">
        <f t="shared" si="23"/>
        <v>1.0277857607667591E-2</v>
      </c>
      <c r="LM8" s="213">
        <f t="shared" si="23"/>
        <v>1.0176032061770816E-2</v>
      </c>
      <c r="LN8" s="213">
        <f t="shared" si="23"/>
        <v>1.0070854928174697E-2</v>
      </c>
      <c r="LO8" s="213">
        <f t="shared" si="23"/>
        <v>9.9624488041221947E-3</v>
      </c>
      <c r="LP8" s="213">
        <f t="shared" si="23"/>
        <v>9.8509366863941336E-3</v>
      </c>
      <c r="LQ8" s="213">
        <f t="shared" si="23"/>
        <v>9.7364418901907286E-3</v>
      </c>
      <c r="LR8" s="213">
        <f t="shared" si="23"/>
        <v>9.6190879695494096E-3</v>
      </c>
      <c r="LS8" s="213">
        <f t="shared" si="23"/>
        <v>9.4989986392422995E-3</v>
      </c>
      <c r="LT8" s="213">
        <f t="shared" si="23"/>
        <v>9.3762976980997538E-3</v>
      </c>
      <c r="LU8" s="213">
        <f t="shared" si="23"/>
        <v>9.2511089537087032E-3</v>
      </c>
      <c r="LV8" s="213">
        <f t="shared" si="23"/>
        <v>9.123556148437427E-3</v>
      </c>
      <c r="LW8" s="213">
        <f t="shared" si="23"/>
        <v>8.9937628867402843E-3</v>
      </c>
      <c r="LX8" s="213">
        <f t="shared" si="23"/>
        <v>8.8618525636985183E-3</v>
      </c>
      <c r="LY8" s="213">
        <f t="shared" si="23"/>
        <v>8.7279482947550686E-3</v>
      </c>
      <c r="LZ8" s="213">
        <f t="shared" si="23"/>
        <v>8.5921728466033208E-3</v>
      </c>
      <c r="MA8" s="213">
        <f t="shared" si="23"/>
        <v>8.4546485691917271E-3</v>
      </c>
      <c r="MB8" s="213">
        <f t="shared" si="23"/>
        <v>8.3154973288076146E-3</v>
      </c>
      <c r="MC8" s="213">
        <f t="shared" si="23"/>
        <v>8.1748404422055908E-3</v>
      </c>
      <c r="MD8" s="213">
        <f t="shared" si="23"/>
        <v>8.0327986117470565E-3</v>
      </c>
      <c r="ME8" s="213">
        <f t="shared" si="23"/>
        <v>7.8894918615191323E-3</v>
      </c>
      <c r="MF8" s="213">
        <f t="shared" si="23"/>
        <v>7.7450394744025142E-3</v>
      </c>
      <c r="MG8" s="213">
        <f t="shared" si="23"/>
        <v>7.5995599300590017E-3</v>
      </c>
      <c r="MH8" s="213">
        <f t="shared" si="23"/>
        <v>7.4531708438110239E-3</v>
      </c>
      <c r="MI8" s="213">
        <f t="shared" si="23"/>
        <v>7.3059889063862111E-3</v>
      </c>
      <c r="MJ8" s="213">
        <f t="shared" si="23"/>
        <v>7.1581298245015209E-3</v>
      </c>
      <c r="MK8" s="213">
        <f t="shared" si="23"/>
        <v>7.00970826226227E-3</v>
      </c>
      <c r="ML8" s="213">
        <f t="shared" si="23"/>
        <v>6.8608377833525528E-3</v>
      </c>
      <c r="MM8" s="213">
        <f t="shared" si="23"/>
        <v>6.7116307939943769E-3</v>
      </c>
      <c r="MN8" s="213">
        <f t="shared" si="23"/>
        <v>6.56219848665385E-3</v>
      </c>
      <c r="MO8" s="213">
        <f t="shared" si="23"/>
        <v>6.4126507844734478E-3</v>
      </c>
      <c r="MP8" s="213">
        <f t="shared" si="23"/>
        <v>6.2630962864104606E-3</v>
      </c>
      <c r="MQ8" s="213">
        <f t="shared" si="23"/>
        <v>6.1136422130621598E-3</v>
      </c>
      <c r="MR8" s="213">
        <f t="shared" si="23"/>
        <v>5.9643943531593156E-3</v>
      </c>
      <c r="MS8" s="213">
        <f t="shared" si="23"/>
        <v>5.8154570107100539E-3</v>
      </c>
      <c r="MT8" s="213">
        <f t="shared" si="23"/>
        <v>5.666932952777046E-3</v>
      </c>
      <c r="MU8" s="213">
        <f t="shared" si="23"/>
        <v>5.5189233578713352E-3</v>
      </c>
      <c r="MV8" s="213">
        <f t="shared" si="23"/>
        <v>5.3715277649470086E-3</v>
      </c>
      <c r="MW8" s="213">
        <f t="shared" si="23"/>
        <v>5.2248440229812664E-3</v>
      </c>
      <c r="MX8" s="213">
        <f t="shared" si="23"/>
        <v>5.0789682411251239E-3</v>
      </c>
      <c r="MY8" s="213">
        <f t="shared" si="23"/>
        <v>4.9339947394104978E-3</v>
      </c>
      <c r="MZ8" s="213">
        <f t="shared" si="23"/>
        <v>4.7900159999998883E-3</v>
      </c>
      <c r="NA8" s="213">
        <f t="shared" ref="NA8:PL8" si="24">MAX(NA5:NA7)</f>
        <v>4.6471226189653504E-3</v>
      </c>
      <c r="NB8" s="213">
        <f t="shared" si="24"/>
        <v>4.5054032585839874E-3</v>
      </c>
      <c r="NC8" s="213">
        <f t="shared" si="24"/>
        <v>4.3649446001375446E-3</v>
      </c>
      <c r="ND8" s="213">
        <f t="shared" si="24"/>
        <v>4.2258312972041495E-3</v>
      </c>
      <c r="NE8" s="213">
        <f t="shared" si="24"/>
        <v>4.0881459294306423E-3</v>
      </c>
      <c r="NF8" s="213">
        <f t="shared" si="24"/>
        <v>3.9519689567743274E-3</v>
      </c>
      <c r="NG8" s="213">
        <f t="shared" si="24"/>
        <v>3.8173786742033331E-3</v>
      </c>
      <c r="NH8" s="213">
        <f t="shared" si="24"/>
        <v>3.6844511668451714E-3</v>
      </c>
      <c r="NI8" s="213">
        <f t="shared" si="24"/>
        <v>3.5532602655733159E-3</v>
      </c>
      <c r="NJ8" s="213">
        <f t="shared" si="24"/>
        <v>3.423877503022088E-3</v>
      </c>
      <c r="NK8" s="213">
        <f t="shared" si="24"/>
        <v>3.2963720700203598E-3</v>
      </c>
      <c r="NL8" s="213">
        <f t="shared" si="24"/>
        <v>3.1708107724348956E-3</v>
      </c>
      <c r="NM8" s="213">
        <f t="shared" si="24"/>
        <v>3.047257988414427E-3</v>
      </c>
      <c r="NN8" s="213">
        <f t="shared" si="24"/>
        <v>2.9257756260259288E-3</v>
      </c>
      <c r="NO8" s="213">
        <f t="shared" si="24"/>
        <v>2.8064230812746794E-3</v>
      </c>
      <c r="NP8" s="213">
        <f t="shared" si="24"/>
        <v>2.6892571965000784E-3</v>
      </c>
      <c r="NQ8" s="213">
        <f t="shared" si="24"/>
        <v>2.574332219139319E-3</v>
      </c>
      <c r="NR8" s="213">
        <f t="shared" si="24"/>
        <v>2.4616997608514048E-3</v>
      </c>
      <c r="NS8" s="213">
        <f t="shared" si="24"/>
        <v>2.3514087569940288E-3</v>
      </c>
      <c r="NT8" s="213">
        <f t="shared" si="24"/>
        <v>2.2435054264462518E-3</v>
      </c>
      <c r="NU8" s="213">
        <f t="shared" si="24"/>
        <v>2.1380332317699458E-3</v>
      </c>
      <c r="NV8" s="213">
        <f t="shared" si="24"/>
        <v>2.0350328397033329E-3</v>
      </c>
      <c r="NW8" s="213">
        <f t="shared" si="24"/>
        <v>1.9345420819800022E-3</v>
      </c>
      <c r="NX8" s="213">
        <f t="shared" si="24"/>
        <v>1.8365959164671126E-3</v>
      </c>
      <c r="NY8" s="213">
        <f t="shared" si="24"/>
        <v>1.7412263886165103E-3</v>
      </c>
      <c r="NZ8" s="213">
        <f t="shared" si="24"/>
        <v>1.6484625932228322E-3</v>
      </c>
      <c r="OA8" s="213">
        <f t="shared" si="24"/>
        <v>1.5583306364826985E-3</v>
      </c>
      <c r="OB8" s="213">
        <f t="shared" si="24"/>
        <v>1.4708535983493491E-3</v>
      </c>
      <c r="OC8" s="213">
        <f t="shared" si="24"/>
        <v>1.386051495177188E-3</v>
      </c>
      <c r="OD8" s="213">
        <f t="shared" si="24"/>
        <v>1.303941242650847E-3</v>
      </c>
      <c r="OE8" s="213">
        <f t="shared" si="24"/>
        <v>1.2245366189935724E-3</v>
      </c>
      <c r="OF8" s="213">
        <f t="shared" si="24"/>
        <v>1.147848228449818E-3</v>
      </c>
      <c r="OG8" s="213">
        <f t="shared" si="24"/>
        <v>1.0738834650371261E-3</v>
      </c>
      <c r="OH8" s="213">
        <f t="shared" si="24"/>
        <v>1.0026464765624317E-3</v>
      </c>
      <c r="OI8" s="213">
        <f t="shared" si="24"/>
        <v>9.3413812889813191E-4</v>
      </c>
      <c r="OJ8" s="213">
        <f t="shared" si="24"/>
        <v>8.6835597051334223E-4</v>
      </c>
      <c r="OK8" s="213">
        <f t="shared" si="24"/>
        <v>8.0529419725587973E-4</v>
      </c>
      <c r="OL8" s="213">
        <f t="shared" si="24"/>
        <v>7.4494361738062012E-4</v>
      </c>
      <c r="OM8" s="213">
        <f t="shared" si="24"/>
        <v>6.8729161682002933E-4</v>
      </c>
      <c r="ON8" s="213">
        <f t="shared" si="24"/>
        <v>6.3232212469273123E-4</v>
      </c>
      <c r="OO8" s="213">
        <f t="shared" si="24"/>
        <v>5.8001557904609072E-4</v>
      </c>
      <c r="OP8" s="213">
        <f t="shared" si="24"/>
        <v>5.3034889282889267E-4</v>
      </c>
      <c r="OQ8" s="213">
        <f t="shared" si="24"/>
        <v>4.832954200903114E-4</v>
      </c>
      <c r="OR8" s="213">
        <f t="shared" si="24"/>
        <v>4.3882492240141668E-4</v>
      </c>
      <c r="OS8" s="213">
        <f t="shared" si="24"/>
        <v>3.9690353549560678E-4</v>
      </c>
      <c r="OT8" s="213">
        <f t="shared" si="24"/>
        <v>3.5749373612439279E-4</v>
      </c>
      <c r="OU8" s="213">
        <f t="shared" si="24"/>
        <v>3.2055430912509219E-4</v>
      </c>
      <c r="OV8" s="213">
        <f t="shared" si="24"/>
        <v>2.8604031469703595E-4</v>
      </c>
      <c r="OW8" s="213">
        <f t="shared" si="24"/>
        <v>2.5390305588299906E-4</v>
      </c>
      <c r="OX8" s="213">
        <f t="shared" si="24"/>
        <v>2.2409004625261627E-4</v>
      </c>
      <c r="OY8" s="213">
        <f t="shared" si="24"/>
        <v>1.9654497778465025E-4</v>
      </c>
      <c r="OZ8" s="213">
        <f t="shared" si="24"/>
        <v>1.712076889450268E-4</v>
      </c>
      <c r="PA8" s="213">
        <f t="shared" si="24"/>
        <v>1.4801413295763698E-4</v>
      </c>
      <c r="PB8" s="213">
        <f t="shared" si="24"/>
        <v>1.2689634626496466E-4</v>
      </c>
      <c r="PC8" s="213">
        <f t="shared" si="24"/>
        <v>1.0778241717567791E-4</v>
      </c>
      <c r="PD8" s="213">
        <f t="shared" si="24"/>
        <v>9.059645469637426E-5</v>
      </c>
      <c r="PE8" s="213">
        <f t="shared" si="24"/>
        <v>7.5258557544739818E-5</v>
      </c>
      <c r="PF8" s="213">
        <f t="shared" si="24"/>
        <v>6.1684783341439675E-5</v>
      </c>
      <c r="PG8" s="213">
        <f t="shared" si="24"/>
        <v>4.9787117978121551E-5</v>
      </c>
      <c r="PH8" s="213">
        <f t="shared" si="24"/>
        <v>3.9473445158965706E-5</v>
      </c>
      <c r="PI8" s="213">
        <f t="shared" si="24"/>
        <v>3.0647516113274256E-5</v>
      </c>
      <c r="PJ8" s="213">
        <f t="shared" si="24"/>
        <v>2.3208919476644944E-5</v>
      </c>
      <c r="PK8" s="213">
        <f t="shared" si="24"/>
        <v>1.7053051338330089E-5</v>
      </c>
      <c r="PL8" s="213">
        <f t="shared" si="24"/>
        <v>1.2071085452430203E-5</v>
      </c>
      <c r="PM8" s="213">
        <f t="shared" ref="PM8:PT8" si="25">MAX(PM5:PM7)</f>
        <v>8.1499436106226591E-6</v>
      </c>
      <c r="PN8" s="213">
        <f t="shared" si="25"/>
        <v>5.1722661741730233E-6</v>
      </c>
      <c r="PO8" s="213">
        <f t="shared" si="25"/>
        <v>3.0163827630272921E-6</v>
      </c>
      <c r="PP8" s="213">
        <f t="shared" si="25"/>
        <v>1.5562830998251105E-6</v>
      </c>
      <c r="PQ8" s="213">
        <f t="shared" si="25"/>
        <v>6.6158800672104596E-7</v>
      </c>
      <c r="PR8" s="213">
        <f t="shared" si="25"/>
        <v>1.9752055294400951E-7</v>
      </c>
      <c r="PS8" s="213">
        <f t="shared" si="25"/>
        <v>2.4877351066866582E-8</v>
      </c>
      <c r="PT8" s="213">
        <f t="shared" si="25"/>
        <v>3.4382572416435196E-17</v>
      </c>
    </row>
    <row r="9" spans="1:437" ht="17.25" x14ac:dyDescent="0.3">
      <c r="A9" s="17"/>
      <c r="B9" s="17"/>
      <c r="C9" s="40" t="s">
        <v>61</v>
      </c>
      <c r="D9" s="125">
        <v>0.6</v>
      </c>
      <c r="E9" s="66" t="s">
        <v>66</v>
      </c>
      <c r="F9" s="210"/>
      <c r="G9" s="56"/>
      <c r="H9" s="56"/>
      <c r="I9" s="56"/>
      <c r="J9" s="56"/>
      <c r="K9" s="56"/>
      <c r="L9" s="56"/>
      <c r="M9" s="56"/>
      <c r="N9" s="56"/>
      <c r="O9" s="56"/>
      <c r="P9" s="56"/>
      <c r="Q9" s="56"/>
      <c r="R9" s="56"/>
      <c r="S9" s="56"/>
      <c r="T9" s="56"/>
      <c r="U9" s="56"/>
      <c r="V9" s="56"/>
      <c r="W9" s="56"/>
      <c r="X9" s="56"/>
      <c r="Y9" s="56"/>
      <c r="Z9" s="56"/>
      <c r="AA9" s="56"/>
      <c r="AB9" s="56"/>
      <c r="AC9" s="56"/>
      <c r="AD9" s="56"/>
      <c r="AE9" s="56"/>
      <c r="AF9" s="17"/>
      <c r="AG9" s="17"/>
      <c r="AH9" s="17"/>
    </row>
    <row r="10" spans="1:437" ht="17.25" x14ac:dyDescent="0.3">
      <c r="A10" s="17"/>
      <c r="B10" s="17"/>
      <c r="C10" s="40" t="s">
        <v>62</v>
      </c>
      <c r="D10" s="89">
        <f>IF(AND($D$9&gt;0,$D$9&lt;1,NOT($P$4="")),IF($G$4="R",_xlfn.BETA.INV((1-$D$9)/2,$M$4,$N$4,$B$4,$D$4),_xlfn.BETA.INV((1-$D$9)/2,$N$4,$M$4,$B$4,$D$4)),"")</f>
        <v>99.793778379062246</v>
      </c>
      <c r="E10" s="17"/>
      <c r="F10" s="61"/>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17"/>
      <c r="AG10" s="17"/>
      <c r="AH10" s="17"/>
    </row>
    <row r="11" spans="1:437" ht="17.25" x14ac:dyDescent="0.3">
      <c r="A11" s="17"/>
      <c r="B11" s="17"/>
      <c r="C11" s="40" t="s">
        <v>71</v>
      </c>
      <c r="D11" s="89">
        <f>IF(AND($D$9&gt;0,$D$9&lt;1,NOT($P$4="")),IF($G$4="R",_xlfn.BETA.INV(($D$9+(1-$D$9)/2),$M$4,$N$4,$B$4,$D$4),_xlfn.BETA.INV(($D$9+(1-$D$9)/2),$N$4,$M$4,$B$4,$D$4)),"")</f>
        <v>157.72555006081433</v>
      </c>
      <c r="E11" s="17"/>
      <c r="F11" s="61"/>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17"/>
      <c r="AG11" s="17"/>
      <c r="AH11" s="17"/>
    </row>
    <row r="12" spans="1:437" ht="17.25" x14ac:dyDescent="0.3">
      <c r="A12" s="17"/>
      <c r="B12" s="17"/>
      <c r="C12" s="40"/>
      <c r="D12" s="62"/>
      <c r="E12" s="17"/>
      <c r="F12" s="61"/>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17"/>
      <c r="AG12" s="17"/>
      <c r="AH12" s="17"/>
    </row>
    <row r="13" spans="1:437" ht="17.25" x14ac:dyDescent="0.3">
      <c r="A13" s="17"/>
      <c r="B13" s="17"/>
      <c r="C13" s="67" t="s">
        <v>63</v>
      </c>
      <c r="D13" s="126">
        <v>100</v>
      </c>
      <c r="E13" s="17"/>
      <c r="F13" s="211" t="s">
        <v>688</v>
      </c>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17"/>
      <c r="AG13" s="17"/>
      <c r="AH13" s="17"/>
    </row>
    <row r="14" spans="1:437" ht="17.25" x14ac:dyDescent="0.3">
      <c r="A14" s="17"/>
      <c r="B14" s="17"/>
      <c r="C14" s="67" t="s">
        <v>64</v>
      </c>
      <c r="D14" s="126">
        <v>158</v>
      </c>
      <c r="E14" s="17"/>
      <c r="F14" s="211" t="s">
        <v>689</v>
      </c>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17"/>
      <c r="AG14" s="17"/>
      <c r="AH14" s="17"/>
    </row>
    <row r="15" spans="1:437" ht="17.25" x14ac:dyDescent="0.3">
      <c r="A15" s="17"/>
      <c r="B15" s="17"/>
      <c r="C15" s="67" t="s">
        <v>72</v>
      </c>
      <c r="D15" s="63">
        <f>IF(AND($D$13&gt;0,$D$14&gt;0,$D$13&lt;$D$14,NOT(P4="")),IF($G$4="R",_xlfn.BETA.DIST($D$14,$M$4,$N$4,TRUE,$B$4,$D$4),_xlfn.BETA.DIST($D$14,$N$4,$M$4,TRUE,$B$4,$D$4))-IF($G$4="R",_xlfn.BETA.DIST($D$13,$M$4,$N$4,TRUE,$B$4,$D$4),_xlfn.BETA.DIST($D$13,$N$4,$M$4,TRUE,$B$4,$D$4)),"")</f>
        <v>0.60006146168815144</v>
      </c>
      <c r="E15" s="17"/>
      <c r="F15" s="211" t="s">
        <v>690</v>
      </c>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17"/>
      <c r="AG15" s="17"/>
      <c r="AH15" s="17"/>
    </row>
    <row r="16" spans="1:437" ht="17.25" x14ac:dyDescent="0.3">
      <c r="A16" s="17"/>
      <c r="B16" s="17"/>
      <c r="C16" s="67" t="s">
        <v>691</v>
      </c>
      <c r="D16" s="65">
        <f>IF(AND($D$13&gt;0,$D$14&gt;0,$D$13&lt;$D$14,NOT($P$4="")),IF($G$4="R",_xlfn.BETA.DIST($D$13,$M$4,$N$4,TRUE,$B$4,$D$4),_xlfn.BETA.DIST($D$13,$N$4,$M$4,TRUE,$B$4,$D$4)),"")</f>
        <v>0.20203478566595262</v>
      </c>
      <c r="E16" s="17"/>
      <c r="F16" s="211" t="s">
        <v>692</v>
      </c>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17"/>
      <c r="AG16" s="17"/>
      <c r="AH16" s="17"/>
    </row>
    <row r="17" spans="1:34" ht="17.25" x14ac:dyDescent="0.3">
      <c r="A17" s="17"/>
      <c r="B17" s="17"/>
      <c r="C17" s="67" t="s">
        <v>693</v>
      </c>
      <c r="D17" s="64">
        <f>IF(AND($D$13&gt;0,$D$14&gt;0,$D$13&lt;$D$14,NOT($P$4="")),1-IF($G$4="R",_xlfn.BETA.DIST($D$14,$M$4,$N$4,TRUE,$B$4,$D$4),_xlfn.BETA.DIST($D$14,$N$4,$M$4,TRUE,$B$4,$D$4)),"")</f>
        <v>0.19790375264589588</v>
      </c>
      <c r="E17" s="17"/>
      <c r="F17" s="211" t="s">
        <v>694</v>
      </c>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17"/>
      <c r="AG17" s="17"/>
      <c r="AH17" s="17"/>
    </row>
    <row r="18" spans="1:34" x14ac:dyDescent="0.25">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17"/>
      <c r="AG18" s="17"/>
      <c r="AH18" s="17"/>
    </row>
    <row r="19" spans="1:34" x14ac:dyDescent="0.25">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17"/>
      <c r="AG19" s="17"/>
      <c r="AH19" s="17"/>
    </row>
    <row r="20" spans="1:34" x14ac:dyDescent="0.25">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17"/>
      <c r="AG20" s="17"/>
      <c r="AH20" s="17"/>
    </row>
    <row r="21" spans="1:34" x14ac:dyDescent="0.25">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17"/>
      <c r="AG21" s="17"/>
      <c r="AH21" s="17"/>
    </row>
    <row r="22" spans="1:34" x14ac:dyDescent="0.25">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17"/>
      <c r="AG22" s="17"/>
      <c r="AH22" s="17"/>
    </row>
    <row r="23" spans="1:34" x14ac:dyDescent="0.25">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17"/>
      <c r="AG23" s="17"/>
      <c r="AH23" s="17"/>
    </row>
    <row r="24" spans="1:34" x14ac:dyDescent="0.25">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17"/>
      <c r="AG24" s="17"/>
      <c r="AH24" s="17"/>
    </row>
    <row r="25" spans="1:34" x14ac:dyDescent="0.25">
      <c r="A25" s="56"/>
      <c r="B25" s="37" t="str">
        <f>CONCATENATE("Version ",'Change Log'!$B$2," – © 2015-",YEAR('Change Log'!$A$2),", William W. Davis, MSPM, PMP")</f>
        <v>Version 2.0p – © 2015-2019, William W. Davis, MSPM, PMP</v>
      </c>
      <c r="C25" s="56"/>
      <c r="D25" s="56"/>
      <c r="E25" s="37"/>
      <c r="F25" s="17"/>
      <c r="G25" s="17"/>
      <c r="H25" s="17"/>
      <c r="I25" s="17"/>
      <c r="J25" s="18"/>
      <c r="K25" s="17"/>
      <c r="L25" s="56"/>
      <c r="M25" s="56"/>
      <c r="N25" s="56"/>
      <c r="O25" s="56"/>
      <c r="P25" s="56"/>
      <c r="Q25" s="56"/>
      <c r="R25" s="56"/>
      <c r="S25" s="56"/>
      <c r="T25" s="56"/>
      <c r="U25" s="56"/>
      <c r="V25" s="56"/>
      <c r="W25" s="56"/>
      <c r="X25" s="56"/>
      <c r="Y25" s="56"/>
      <c r="Z25" s="56"/>
      <c r="AA25" s="56"/>
      <c r="AB25" s="56"/>
      <c r="AC25" s="56"/>
      <c r="AD25" s="56"/>
      <c r="AE25" s="56"/>
      <c r="AF25" s="17"/>
      <c r="AG25" s="17"/>
      <c r="AH25" s="17"/>
    </row>
    <row r="26" spans="1:34" x14ac:dyDescent="0.25">
      <c r="A26" s="56"/>
      <c r="B26" s="268" t="s">
        <v>136</v>
      </c>
      <c r="C26" s="268"/>
      <c r="D26" s="268"/>
      <c r="E26" s="268"/>
      <c r="F26" s="268"/>
      <c r="G26" s="268"/>
      <c r="H26" s="268"/>
      <c r="I26" s="268"/>
      <c r="J26" s="268"/>
      <c r="K26" s="268"/>
      <c r="L26" s="56"/>
      <c r="M26" s="56"/>
      <c r="N26" s="56"/>
      <c r="O26" s="56"/>
      <c r="P26" s="56"/>
      <c r="Q26" s="56"/>
      <c r="R26" s="56"/>
      <c r="S26" s="56"/>
      <c r="T26" s="56"/>
      <c r="U26" s="56"/>
      <c r="V26" s="56"/>
      <c r="W26" s="56"/>
      <c r="X26" s="56"/>
      <c r="Y26" s="56"/>
      <c r="Z26" s="56"/>
      <c r="AA26" s="56"/>
      <c r="AB26" s="56"/>
      <c r="AC26" s="56"/>
      <c r="AD26" s="56"/>
      <c r="AE26" s="56"/>
      <c r="AF26" s="17"/>
      <c r="AG26" s="17"/>
      <c r="AH26" s="17"/>
    </row>
    <row r="27" spans="1:34" x14ac:dyDescent="0.25">
      <c r="A27" s="56"/>
      <c r="B27" s="268" t="s">
        <v>135</v>
      </c>
      <c r="C27" s="268"/>
      <c r="D27" s="268"/>
      <c r="E27" s="268"/>
      <c r="F27" s="268"/>
      <c r="G27" s="268"/>
      <c r="H27" s="268"/>
      <c r="I27" s="268"/>
      <c r="J27" s="268"/>
      <c r="K27" s="268"/>
      <c r="L27" s="56"/>
      <c r="M27" s="56"/>
      <c r="N27" s="56"/>
      <c r="O27" s="56"/>
      <c r="P27" s="56"/>
      <c r="Q27" s="56"/>
      <c r="R27" s="56"/>
      <c r="S27" s="56"/>
      <c r="T27" s="56"/>
      <c r="U27" s="56"/>
      <c r="V27" s="56"/>
      <c r="W27" s="56"/>
      <c r="X27" s="56"/>
      <c r="Y27" s="56"/>
      <c r="Z27" s="56"/>
      <c r="AA27" s="56"/>
      <c r="AB27" s="56"/>
      <c r="AC27" s="56"/>
      <c r="AD27" s="56"/>
      <c r="AE27" s="56"/>
      <c r="AF27" s="17"/>
      <c r="AG27" s="17"/>
      <c r="AH27" s="17"/>
    </row>
    <row r="28" spans="1:34" x14ac:dyDescent="0.25">
      <c r="A28" s="56"/>
      <c r="B28" s="268" t="s">
        <v>90</v>
      </c>
      <c r="C28" s="268"/>
      <c r="D28" s="268"/>
      <c r="E28" s="268"/>
      <c r="F28" s="268"/>
      <c r="G28" s="268"/>
      <c r="H28" s="268"/>
      <c r="I28" s="268"/>
      <c r="J28" s="268"/>
      <c r="K28" s="268"/>
      <c r="L28" s="56"/>
      <c r="M28" s="56"/>
      <c r="N28" s="56"/>
      <c r="O28" s="56"/>
      <c r="P28" s="56"/>
      <c r="Q28" s="56"/>
      <c r="R28" s="56"/>
      <c r="S28" s="56"/>
      <c r="T28" s="56"/>
      <c r="U28" s="56"/>
      <c r="V28" s="56"/>
      <c r="W28" s="56"/>
      <c r="X28" s="56"/>
      <c r="Y28" s="56"/>
      <c r="Z28" s="56"/>
      <c r="AA28" s="56"/>
      <c r="AB28" s="56"/>
      <c r="AC28" s="56"/>
      <c r="AD28" s="56"/>
      <c r="AE28" s="56"/>
      <c r="AF28" s="17"/>
      <c r="AG28" s="17"/>
      <c r="AH28" s="17"/>
    </row>
    <row r="29" spans="1:34" x14ac:dyDescent="0.25">
      <c r="A29" s="56"/>
      <c r="B29" s="268" t="s">
        <v>148</v>
      </c>
      <c r="C29" s="268"/>
      <c r="D29" s="268"/>
      <c r="E29" s="268"/>
      <c r="F29" s="268"/>
      <c r="G29" s="268"/>
      <c r="H29" s="268"/>
      <c r="I29" s="268"/>
      <c r="J29" s="268"/>
      <c r="K29" s="268"/>
      <c r="L29" s="56"/>
      <c r="M29" s="56"/>
      <c r="N29" s="56"/>
      <c r="O29" s="56"/>
      <c r="P29" s="56"/>
      <c r="Q29" s="56"/>
      <c r="R29" s="56"/>
      <c r="S29" s="56"/>
      <c r="T29" s="56"/>
      <c r="U29" s="56"/>
      <c r="V29" s="56"/>
      <c r="W29" s="56"/>
      <c r="X29" s="56"/>
      <c r="Y29" s="56"/>
      <c r="Z29" s="56"/>
      <c r="AA29" s="56"/>
      <c r="AB29" s="56"/>
      <c r="AC29" s="56"/>
      <c r="AD29" s="56"/>
      <c r="AE29" s="56"/>
      <c r="AF29" s="17"/>
      <c r="AG29" s="17"/>
      <c r="AH29" s="17"/>
    </row>
    <row r="30" spans="1:34" x14ac:dyDescent="0.25">
      <c r="A30" s="56"/>
      <c r="B30" s="268" t="s">
        <v>91</v>
      </c>
      <c r="C30" s="268"/>
      <c r="D30" s="268"/>
      <c r="E30" s="268"/>
      <c r="F30" s="268"/>
      <c r="G30" s="268"/>
      <c r="H30" s="268"/>
      <c r="I30" s="268"/>
      <c r="J30" s="268"/>
      <c r="K30" s="268"/>
      <c r="L30" s="56"/>
      <c r="M30" s="56"/>
      <c r="N30" s="56"/>
      <c r="O30" s="56"/>
      <c r="P30" s="56"/>
      <c r="Q30" s="56"/>
      <c r="R30" s="56"/>
      <c r="S30" s="56"/>
      <c r="T30" s="56"/>
      <c r="U30" s="56"/>
      <c r="V30" s="56"/>
      <c r="W30" s="56"/>
      <c r="X30" s="56"/>
      <c r="Y30" s="56"/>
      <c r="Z30" s="56"/>
      <c r="AA30" s="56"/>
      <c r="AB30" s="56"/>
      <c r="AC30" s="56"/>
      <c r="AD30" s="56"/>
      <c r="AE30" s="56"/>
      <c r="AF30" s="17"/>
      <c r="AG30" s="17"/>
      <c r="AH30" s="17"/>
    </row>
    <row r="31" spans="1:34" x14ac:dyDescent="0.25">
      <c r="A31" s="56"/>
      <c r="B31" s="146" t="s">
        <v>149</v>
      </c>
      <c r="C31" s="131"/>
      <c r="D31" s="131"/>
      <c r="E31" s="131"/>
      <c r="F31" s="131"/>
      <c r="G31" s="131"/>
      <c r="H31" s="131"/>
      <c r="I31" s="131"/>
      <c r="J31" s="131"/>
      <c r="K31" s="131"/>
      <c r="L31" s="56"/>
      <c r="M31" s="56"/>
      <c r="N31" s="56"/>
      <c r="O31" s="56"/>
      <c r="P31" s="56"/>
      <c r="Q31" s="56"/>
      <c r="R31" s="56"/>
      <c r="S31" s="56"/>
      <c r="T31" s="56"/>
      <c r="U31" s="56"/>
      <c r="V31" s="56"/>
      <c r="W31" s="56"/>
      <c r="X31" s="56"/>
      <c r="Y31" s="56"/>
      <c r="Z31" s="56"/>
      <c r="AA31" s="56"/>
      <c r="AB31" s="56"/>
      <c r="AC31" s="56"/>
      <c r="AD31" s="56"/>
      <c r="AE31" s="56"/>
      <c r="AF31" s="17"/>
      <c r="AG31" s="17"/>
      <c r="AH31" s="17"/>
    </row>
    <row r="32" spans="1:34" x14ac:dyDescent="0.25">
      <c r="A32" s="56"/>
      <c r="B32" s="146" t="s">
        <v>88</v>
      </c>
      <c r="C32" s="17"/>
      <c r="D32" s="17"/>
      <c r="E32" s="17"/>
      <c r="F32" s="17"/>
      <c r="G32" s="18"/>
      <c r="H32" s="17"/>
      <c r="I32" s="17"/>
      <c r="J32" s="17"/>
      <c r="K32" s="17"/>
      <c r="L32" s="56"/>
      <c r="M32" s="56"/>
      <c r="N32" s="56"/>
      <c r="O32" s="56"/>
      <c r="P32" s="56"/>
      <c r="Q32" s="56"/>
      <c r="R32" s="56"/>
      <c r="S32" s="56"/>
      <c r="T32" s="56"/>
      <c r="U32" s="56"/>
      <c r="V32" s="56"/>
      <c r="W32" s="56"/>
      <c r="X32" s="56"/>
      <c r="Y32" s="56"/>
      <c r="Z32" s="56"/>
      <c r="AA32" s="56"/>
      <c r="AB32" s="56"/>
      <c r="AC32" s="56"/>
      <c r="AD32" s="56"/>
      <c r="AE32" s="56"/>
      <c r="AF32" s="17"/>
      <c r="AG32" s="17"/>
      <c r="AH32" s="17"/>
    </row>
    <row r="33" spans="1:34" x14ac:dyDescent="0.25">
      <c r="A33" s="56"/>
      <c r="B33" s="146" t="s">
        <v>150</v>
      </c>
      <c r="C33" s="17"/>
      <c r="D33" s="17"/>
      <c r="E33" s="17"/>
      <c r="F33" s="17"/>
      <c r="G33" s="18"/>
      <c r="H33" s="17"/>
      <c r="I33" s="17"/>
      <c r="J33" s="17"/>
      <c r="K33" s="17"/>
      <c r="L33" s="56"/>
      <c r="M33" s="56"/>
      <c r="N33" s="56"/>
      <c r="O33" s="56"/>
      <c r="P33" s="56"/>
      <c r="Q33" s="56"/>
      <c r="R33" s="56"/>
      <c r="S33" s="56"/>
      <c r="T33" s="56"/>
      <c r="U33" s="56"/>
      <c r="V33" s="56"/>
      <c r="W33" s="56"/>
      <c r="X33" s="56"/>
      <c r="Y33" s="56"/>
      <c r="Z33" s="56"/>
      <c r="AA33" s="56"/>
      <c r="AB33" s="56"/>
      <c r="AC33" s="56"/>
      <c r="AD33" s="56"/>
      <c r="AE33" s="56"/>
      <c r="AF33" s="17"/>
      <c r="AG33" s="17"/>
      <c r="AH33" s="17"/>
    </row>
    <row r="34" spans="1:34" x14ac:dyDescent="0.25">
      <c r="A34" s="56"/>
      <c r="B34" s="146" t="s">
        <v>151</v>
      </c>
      <c r="C34" s="17"/>
      <c r="D34" s="17"/>
      <c r="E34" s="17"/>
      <c r="F34" s="17"/>
      <c r="G34" s="18"/>
      <c r="H34" s="17"/>
      <c r="I34" s="17"/>
      <c r="J34" s="17"/>
      <c r="K34" s="17"/>
      <c r="L34" s="56"/>
      <c r="M34" s="56"/>
      <c r="N34" s="56"/>
      <c r="O34" s="56"/>
      <c r="P34" s="56"/>
      <c r="Q34" s="56"/>
      <c r="R34" s="56"/>
      <c r="S34" s="56"/>
      <c r="T34" s="56"/>
      <c r="U34" s="56"/>
      <c r="V34" s="56"/>
      <c r="W34" s="56"/>
      <c r="X34" s="56"/>
      <c r="Y34" s="56"/>
      <c r="Z34" s="56"/>
      <c r="AA34" s="56"/>
      <c r="AB34" s="56"/>
      <c r="AC34" s="56"/>
      <c r="AD34" s="56"/>
      <c r="AE34" s="56"/>
      <c r="AF34" s="17"/>
      <c r="AG34" s="17"/>
      <c r="AH34" s="17"/>
    </row>
    <row r="35" spans="1:34" x14ac:dyDescent="0.25">
      <c r="A35" s="56"/>
      <c r="B35" s="146" t="s">
        <v>706</v>
      </c>
      <c r="C35" s="17"/>
      <c r="D35" s="17"/>
      <c r="E35" s="17"/>
      <c r="F35" s="17"/>
      <c r="G35" s="18"/>
      <c r="H35" s="17"/>
      <c r="I35" s="17"/>
      <c r="J35" s="17"/>
      <c r="K35" s="17"/>
      <c r="L35" s="56"/>
      <c r="M35" s="56"/>
      <c r="N35" s="56"/>
      <c r="O35" s="56"/>
      <c r="P35" s="56"/>
      <c r="Q35" s="56"/>
      <c r="R35" s="56"/>
      <c r="S35" s="56"/>
      <c r="T35" s="56"/>
      <c r="U35" s="56"/>
      <c r="V35" s="56"/>
      <c r="W35" s="56"/>
      <c r="X35" s="56"/>
      <c r="Y35" s="56"/>
      <c r="Z35" s="56"/>
      <c r="AA35" s="56"/>
      <c r="AB35" s="56"/>
      <c r="AC35" s="56"/>
      <c r="AD35" s="56"/>
      <c r="AE35" s="56"/>
      <c r="AF35" s="17"/>
      <c r="AG35" s="17"/>
      <c r="AH35" s="17"/>
    </row>
    <row r="36" spans="1:34" x14ac:dyDescent="0.25">
      <c r="A36" s="56"/>
      <c r="B36" s="146" t="s">
        <v>707</v>
      </c>
      <c r="C36" s="17"/>
      <c r="D36" s="17"/>
      <c r="E36" s="17"/>
      <c r="F36" s="17"/>
      <c r="G36" s="18"/>
      <c r="H36" s="17"/>
      <c r="I36" s="17"/>
      <c r="J36" s="17"/>
      <c r="K36" s="17"/>
      <c r="L36" s="56"/>
      <c r="M36" s="56"/>
      <c r="N36" s="56"/>
      <c r="O36" s="56"/>
      <c r="P36" s="56"/>
      <c r="Q36" s="56"/>
      <c r="R36" s="56"/>
      <c r="S36" s="56"/>
      <c r="T36" s="56"/>
      <c r="U36" s="56"/>
      <c r="V36" s="56"/>
      <c r="W36" s="56"/>
      <c r="X36" s="56"/>
      <c r="Y36" s="56"/>
      <c r="Z36" s="56"/>
      <c r="AA36" s="56"/>
      <c r="AB36" s="56"/>
      <c r="AC36" s="56"/>
      <c r="AD36" s="56"/>
      <c r="AE36" s="56"/>
      <c r="AF36" s="17"/>
      <c r="AG36" s="17"/>
      <c r="AH36" s="17"/>
    </row>
    <row r="37" spans="1:34" x14ac:dyDescent="0.25">
      <c r="A37" s="56"/>
      <c r="B37" s="146"/>
      <c r="C37" s="17"/>
      <c r="D37" s="17"/>
      <c r="E37" s="17"/>
      <c r="F37" s="17"/>
      <c r="G37" s="18"/>
      <c r="H37" s="17"/>
      <c r="I37" s="17"/>
      <c r="J37" s="17"/>
      <c r="K37" s="17"/>
      <c r="L37" s="56"/>
      <c r="M37" s="56"/>
      <c r="N37" s="56"/>
      <c r="O37" s="56"/>
      <c r="P37" s="56"/>
      <c r="Q37" s="56"/>
      <c r="R37" s="56"/>
      <c r="S37" s="56"/>
      <c r="T37" s="56"/>
      <c r="U37" s="56"/>
      <c r="V37" s="56"/>
      <c r="W37" s="56"/>
      <c r="X37" s="56"/>
      <c r="Y37" s="56"/>
      <c r="Z37" s="56"/>
      <c r="AA37" s="56"/>
      <c r="AB37" s="56"/>
      <c r="AC37" s="56"/>
      <c r="AD37" s="56"/>
      <c r="AE37" s="56"/>
      <c r="AF37" s="17"/>
      <c r="AG37" s="17"/>
      <c r="AH37" s="17"/>
    </row>
    <row r="38" spans="1:34" x14ac:dyDescent="0.25">
      <c r="A38" s="56"/>
      <c r="B38" s="146" t="s">
        <v>708</v>
      </c>
      <c r="C38" s="17"/>
      <c r="D38" s="17"/>
      <c r="E38" s="17"/>
      <c r="F38" s="17"/>
      <c r="G38" s="18"/>
      <c r="H38" s="17"/>
      <c r="I38" s="17"/>
      <c r="J38" s="17"/>
      <c r="K38" s="17"/>
      <c r="L38" s="56"/>
      <c r="M38" s="56"/>
      <c r="N38" s="56"/>
      <c r="O38" s="56"/>
      <c r="P38" s="56"/>
      <c r="Q38" s="56"/>
      <c r="R38" s="56"/>
      <c r="S38" s="56"/>
      <c r="T38" s="56"/>
      <c r="U38" s="56"/>
      <c r="V38" s="56"/>
      <c r="W38" s="56"/>
      <c r="X38" s="56"/>
      <c r="Y38" s="56"/>
      <c r="Z38" s="56"/>
      <c r="AA38" s="56"/>
      <c r="AB38" s="56"/>
      <c r="AC38" s="56"/>
      <c r="AD38" s="56"/>
      <c r="AE38" s="56"/>
      <c r="AF38" s="17"/>
      <c r="AG38" s="17"/>
      <c r="AH38" s="17"/>
    </row>
    <row r="39" spans="1:34" x14ac:dyDescent="0.25">
      <c r="A39" s="56"/>
      <c r="B39" s="146" t="s">
        <v>87</v>
      </c>
      <c r="C39" s="17"/>
      <c r="D39" s="17"/>
      <c r="E39" s="17"/>
      <c r="F39" s="17"/>
      <c r="G39" s="18"/>
      <c r="H39" s="17"/>
      <c r="I39" s="17"/>
      <c r="J39" s="17"/>
      <c r="K39" s="17"/>
      <c r="L39" s="56"/>
      <c r="M39" s="56"/>
      <c r="N39" s="56"/>
      <c r="O39" s="56"/>
      <c r="P39" s="56"/>
      <c r="Q39" s="56"/>
      <c r="R39" s="56"/>
      <c r="S39" s="56"/>
      <c r="T39" s="56"/>
      <c r="U39" s="56"/>
      <c r="V39" s="56"/>
      <c r="W39" s="56"/>
      <c r="X39" s="56"/>
      <c r="Y39" s="56"/>
      <c r="Z39" s="56"/>
      <c r="AA39" s="56"/>
      <c r="AB39" s="56"/>
      <c r="AC39" s="56"/>
      <c r="AD39" s="56"/>
      <c r="AE39" s="56"/>
      <c r="AF39" s="17"/>
      <c r="AG39" s="17"/>
      <c r="AH39" s="17"/>
    </row>
    <row r="40" spans="1:34" x14ac:dyDescent="0.25">
      <c r="B40" s="267" t="s">
        <v>755</v>
      </c>
      <c r="C40" s="267"/>
      <c r="D40" s="267"/>
      <c r="E40" s="267"/>
      <c r="F40" s="267"/>
      <c r="G40" s="267"/>
      <c r="H40" s="267"/>
    </row>
  </sheetData>
  <mergeCells count="11">
    <mergeCell ref="B40:H40"/>
    <mergeCell ref="B30:K30"/>
    <mergeCell ref="B26:K26"/>
    <mergeCell ref="B27:K27"/>
    <mergeCell ref="B28:K28"/>
    <mergeCell ref="B29:K29"/>
    <mergeCell ref="T1:AE1"/>
    <mergeCell ref="T2:AE2"/>
    <mergeCell ref="R2:R3"/>
    <mergeCell ref="S2:S3"/>
    <mergeCell ref="R1:S1"/>
  </mergeCells>
  <conditionalFormatting sqref="E4">
    <cfRule type="iconSet" priority="6">
      <iconSet iconSet="3Symbols2" showValue="0">
        <cfvo type="percent" val="0"/>
        <cfvo type="num" val="0"/>
        <cfvo type="num" val="1"/>
      </iconSet>
    </cfRule>
  </conditionalFormatting>
  <conditionalFormatting sqref="T4:AE4">
    <cfRule type="colorScale" priority="4">
      <colorScale>
        <cfvo type="min"/>
        <cfvo type="max"/>
        <color theme="9" tint="0.79998168889431442"/>
        <color theme="9" tint="-0.249977111117893"/>
      </colorScale>
    </cfRule>
  </conditionalFormatting>
  <hyperlinks>
    <hyperlink ref="B28:K28" r:id="rId1" display="Watch Statistical PERT videos on YouTube " xr:uid="{80785219-61CA-4CB3-BC8A-4AFA3A38BCF1}"/>
    <hyperlink ref="B29" r:id="rId2" display="Follow Statistical PERT on Twitter to learn when new updates are released" xr:uid="{1769132D-5D97-4E30-AE2C-20E120176CE7}"/>
    <hyperlink ref="B28" r:id="rId3" xr:uid="{E4CA1D0F-9630-4C19-8895-23CF065FDDB7}"/>
    <hyperlink ref="B27" r:id="rId4" display="Take a Pluralsight course on Statistical PERT" xr:uid="{78307D22-C7D1-40F1-8CB8-0AC90887A740}"/>
    <hyperlink ref="B26" r:id="rId5" display="Download more FREE Statistical PERT templates at https://www.statisticalpert.com" xr:uid="{3F7DA1D2-0548-47CB-81E7-FB835C4FE6DA}"/>
    <hyperlink ref="B30:K30" r:id="rId6" display="Follow Statistical PERT on Twitter to learn when new updates are released" xr:uid="{053DEA50-82DE-4239-B31B-A7D2D3085F70}"/>
    <hyperlink ref="B29:K29" r:id="rId7" display="Connect with or follow William W. Davis on LinkedIn" xr:uid="{F434E8DC-3547-4C55-9190-7FFFA3259300}"/>
    <hyperlink ref="B27:K27" r:id="rId8" display="Watch a Pluralsight course on Statistical PERT® Normal Edition" xr:uid="{BF824BD1-503C-4DEF-A8A4-F78AA6E14DBA}"/>
    <hyperlink ref="B40" r:id="rId9" xr:uid="{04431499-DC72-4FD9-A4C5-9496F72DB32E}"/>
  </hyperlinks>
  <pageMargins left="0.7" right="0.7" top="0.75" bottom="0.75" header="0.3" footer="0.3"/>
  <pageSetup orientation="portrait"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5" id="{CDE0BC15-F2F8-4770-89AF-75EF76E9D786}">
            <xm:f>IF($B$49=VLookups!$A$33,TRUE,FALSE)</xm:f>
            <x14:dxf>
              <numFmt numFmtId="168" formatCode="&quot;$&quot;#,##0"/>
            </x14:dxf>
          </x14:cfRule>
          <xm:sqref>T4:AE4</xm:sqref>
        </x14:conditionalFormatting>
        <x14:conditionalFormatting xmlns:xm="http://schemas.microsoft.com/office/excel/2006/main">
          <x14:cfRule type="expression" priority="1" id="{2AEE6CA2-CF3B-4FE9-8A98-F948344996A8}">
            <xm:f>IF($B$44=VLookups!$A$33,TRUE,FALSE)</xm:f>
            <x14:dxf>
              <numFmt numFmtId="168" formatCode="&quot;$&quot;#,##0"/>
            </x14:dxf>
          </x14:cfRule>
          <xm:sqref>D10:D14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Confidence!$A$1:$A$10</xm:f>
          </x14:formula1>
          <xm:sqref>K4</xm:sqref>
        </x14:dataValidation>
        <x14:dataValidation type="list" allowBlank="1" showInputMessage="1" showErrorMessage="1" xr:uid="{00000000-0002-0000-0500-000001000000}">
          <x14:formula1>
            <xm:f>VLookups!$A$28:$A$29</xm:f>
          </x14:formula1>
          <xm:sqref>R1:S1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A9B78-3021-4626-98D1-CE4082AE025E}">
  <dimension ref="A1:AL153"/>
  <sheetViews>
    <sheetView showGridLines="0" workbookViewId="0">
      <selection activeCell="C3" sqref="C3"/>
    </sheetView>
  </sheetViews>
  <sheetFormatPr defaultColWidth="8.7109375" defaultRowHeight="15" x14ac:dyDescent="0.25"/>
  <cols>
    <col min="1" max="1" width="5.7109375" style="19" customWidth="1"/>
    <col min="2" max="2" width="53.140625" style="19" customWidth="1"/>
    <col min="3" max="3" width="25.5703125" style="19" bestFit="1" customWidth="1"/>
    <col min="4" max="4" width="13.7109375" style="19" customWidth="1"/>
    <col min="5" max="5" width="4.7109375" style="19" customWidth="1"/>
    <col min="6" max="6" width="8.7109375" style="19" customWidth="1"/>
    <col min="7" max="7" width="8.7109375" style="38" customWidth="1"/>
    <col min="8" max="8" width="22.7109375" style="19" customWidth="1"/>
    <col min="9" max="9" width="4.7109375" style="19" customWidth="1"/>
    <col min="10" max="13" width="8.5703125" style="19" customWidth="1"/>
    <col min="14" max="14" width="26.7109375" style="38" customWidth="1"/>
    <col min="15" max="15" width="7.7109375" style="38" customWidth="1"/>
    <col min="16" max="16" width="4.7109375" style="19" customWidth="1"/>
    <col min="17" max="18" width="6.5703125" style="19" customWidth="1"/>
    <col min="19" max="20" width="11.7109375" style="19" customWidth="1"/>
    <col min="21" max="21" width="12.5703125" style="19" customWidth="1"/>
    <col min="22" max="22" width="13.7109375" style="19" customWidth="1"/>
    <col min="23" max="23" width="10.7109375" style="19" customWidth="1"/>
    <col min="24" max="35" width="13.7109375" style="19" customWidth="1"/>
    <col min="36" max="16384" width="8.7109375" style="19"/>
  </cols>
  <sheetData>
    <row r="1" spans="1:38" ht="24" customHeight="1" x14ac:dyDescent="0.25">
      <c r="A1" s="55"/>
      <c r="B1" s="113" t="s">
        <v>122</v>
      </c>
      <c r="C1" s="273" t="s">
        <v>744</v>
      </c>
      <c r="D1" s="274"/>
      <c r="E1" s="274"/>
      <c r="F1" s="274"/>
      <c r="G1" s="274"/>
      <c r="H1" s="275"/>
      <c r="I1" s="17"/>
      <c r="J1" s="17"/>
      <c r="K1" s="17"/>
      <c r="L1" s="17"/>
      <c r="M1" s="17"/>
      <c r="N1" s="18"/>
      <c r="O1" s="18"/>
      <c r="P1" s="17"/>
      <c r="Q1" s="17"/>
      <c r="R1" s="17"/>
      <c r="S1" s="17"/>
      <c r="T1" s="17"/>
      <c r="U1" s="17"/>
      <c r="V1" s="17"/>
      <c r="W1" s="17"/>
      <c r="X1" s="17"/>
      <c r="Y1" s="17"/>
      <c r="Z1" s="17"/>
      <c r="AA1" s="17"/>
      <c r="AB1" s="17"/>
      <c r="AC1" s="17"/>
      <c r="AD1" s="17"/>
      <c r="AE1" s="17"/>
      <c r="AF1" s="17"/>
      <c r="AG1" s="17"/>
      <c r="AH1" s="17"/>
      <c r="AI1" s="17"/>
      <c r="AJ1" s="17"/>
      <c r="AK1" s="17"/>
      <c r="AL1" s="17"/>
    </row>
    <row r="2" spans="1:38" ht="15" customHeight="1" x14ac:dyDescent="0.25">
      <c r="A2" s="20"/>
      <c r="B2" s="227"/>
      <c r="C2" s="236" t="s">
        <v>745</v>
      </c>
      <c r="D2" s="17"/>
      <c r="E2" s="17"/>
      <c r="F2" s="17"/>
      <c r="G2" s="18"/>
      <c r="H2" s="17"/>
      <c r="I2" s="17"/>
      <c r="J2" s="17"/>
      <c r="K2" s="17"/>
      <c r="L2" s="17"/>
      <c r="M2" s="17"/>
      <c r="N2" s="18"/>
      <c r="O2" s="18"/>
      <c r="P2" s="17"/>
      <c r="Q2" s="17"/>
      <c r="R2" s="17"/>
      <c r="S2" s="17"/>
      <c r="T2" s="17"/>
      <c r="U2" s="17"/>
      <c r="V2" s="17"/>
      <c r="W2" s="17"/>
      <c r="X2" s="17"/>
      <c r="Y2" s="17"/>
      <c r="Z2" s="17"/>
      <c r="AA2" s="17"/>
      <c r="AB2" s="17"/>
      <c r="AC2" s="17"/>
      <c r="AD2" s="17"/>
      <c r="AE2" s="17"/>
      <c r="AF2" s="17"/>
      <c r="AG2" s="17"/>
      <c r="AH2" s="17"/>
      <c r="AI2" s="17"/>
      <c r="AJ2" s="17"/>
      <c r="AK2" s="17"/>
      <c r="AL2" s="17"/>
    </row>
    <row r="3" spans="1:38" ht="18" customHeight="1" x14ac:dyDescent="0.25">
      <c r="A3" s="20"/>
      <c r="B3" s="227" t="s">
        <v>715</v>
      </c>
      <c r="C3" s="250">
        <v>43654</v>
      </c>
      <c r="D3" s="17"/>
      <c r="E3" s="17"/>
      <c r="F3" s="17"/>
      <c r="G3" s="18"/>
      <c r="H3" s="17"/>
      <c r="I3" s="17"/>
      <c r="J3" s="17"/>
      <c r="K3" s="17"/>
      <c r="L3" s="17"/>
      <c r="M3" s="17"/>
      <c r="N3" s="18"/>
      <c r="O3" s="18"/>
      <c r="P3" s="17"/>
      <c r="Q3" s="17"/>
      <c r="R3" s="17"/>
      <c r="S3" s="218" t="e">
        <f>IF(AND(C7&gt;0,C5&gt;0,C8&gt;0,C18&gt;0,C19&gt;0,C10&gt;0,NOT(C6="")),ABS(VLOOKUP($C$20,VLookups!$A$28:$B$29,2,FALSE)-_xlfn.BETA.DIST(C10,IF(C14="L",C19,C18),IF(C14="L",C18,C19),TRUE,C7,C8)),"")</f>
        <v>#NUM!</v>
      </c>
      <c r="T3" s="17"/>
      <c r="U3" s="17"/>
      <c r="V3" s="17"/>
      <c r="W3" s="17"/>
      <c r="X3" s="17"/>
      <c r="Y3" s="17"/>
      <c r="Z3" s="17"/>
      <c r="AA3" s="17"/>
      <c r="AB3" s="17"/>
      <c r="AC3" s="17"/>
      <c r="AD3" s="17"/>
      <c r="AE3" s="17"/>
      <c r="AF3" s="17"/>
      <c r="AG3" s="17"/>
      <c r="AH3" s="17"/>
      <c r="AI3" s="17"/>
      <c r="AJ3" s="17"/>
      <c r="AK3" s="17"/>
      <c r="AL3" s="17"/>
    </row>
    <row r="4" spans="1:38" ht="18" customHeight="1" x14ac:dyDescent="0.25">
      <c r="A4" s="20"/>
      <c r="B4" s="227" t="s">
        <v>716</v>
      </c>
      <c r="C4" s="251">
        <v>2</v>
      </c>
      <c r="D4" s="229" t="s">
        <v>750</v>
      </c>
      <c r="E4" s="17"/>
      <c r="F4" s="17"/>
      <c r="G4" s="18"/>
      <c r="H4" s="17"/>
      <c r="I4" s="17"/>
      <c r="J4" s="17"/>
      <c r="K4" s="17"/>
      <c r="L4" s="17"/>
      <c r="M4" s="17"/>
      <c r="N4" s="18"/>
      <c r="O4" s="18"/>
      <c r="P4" s="17"/>
      <c r="Q4" s="17"/>
      <c r="R4" s="17"/>
      <c r="S4" s="17"/>
      <c r="T4" s="17"/>
      <c r="U4" s="17"/>
      <c r="V4" s="17"/>
      <c r="W4" s="17"/>
      <c r="X4" s="17"/>
      <c r="Y4" s="17"/>
      <c r="Z4" s="17"/>
      <c r="AA4" s="17"/>
      <c r="AB4" s="17"/>
      <c r="AC4" s="17"/>
      <c r="AD4" s="17"/>
      <c r="AE4" s="17"/>
      <c r="AF4" s="17"/>
      <c r="AG4" s="17"/>
      <c r="AH4" s="17"/>
      <c r="AI4" s="17"/>
      <c r="AJ4" s="17"/>
      <c r="AK4" s="17"/>
      <c r="AL4" s="17"/>
    </row>
    <row r="5" spans="1:38" ht="18" customHeight="1" x14ac:dyDescent="0.25">
      <c r="A5" s="20"/>
      <c r="B5" s="227" t="s">
        <v>717</v>
      </c>
      <c r="C5" s="252">
        <v>40</v>
      </c>
      <c r="D5" s="229" t="s">
        <v>730</v>
      </c>
      <c r="E5" s="17"/>
      <c r="F5" s="17"/>
      <c r="G5" s="18"/>
      <c r="H5" s="17"/>
      <c r="I5" s="17"/>
      <c r="J5" s="17"/>
      <c r="K5" s="17"/>
      <c r="L5" s="17"/>
      <c r="M5" s="17"/>
      <c r="N5" s="18"/>
      <c r="O5" s="18"/>
      <c r="P5" s="17"/>
      <c r="Q5" s="17"/>
      <c r="R5" s="17"/>
      <c r="S5" s="17"/>
      <c r="T5" s="17"/>
      <c r="U5" s="17"/>
      <c r="V5" s="17"/>
      <c r="W5" s="17"/>
      <c r="X5" s="17"/>
      <c r="Y5" s="17"/>
      <c r="Z5" s="17"/>
      <c r="AA5" s="17"/>
      <c r="AB5" s="17"/>
      <c r="AC5" s="17"/>
      <c r="AD5" s="17"/>
      <c r="AE5" s="17"/>
      <c r="AF5" s="17"/>
      <c r="AG5" s="17"/>
      <c r="AH5" s="17"/>
      <c r="AI5" s="17"/>
      <c r="AJ5" s="17"/>
      <c r="AK5" s="17"/>
      <c r="AL5" s="17"/>
    </row>
    <row r="6" spans="1:38" ht="15" customHeight="1" x14ac:dyDescent="0.25">
      <c r="A6" s="20"/>
      <c r="B6" s="227" t="s">
        <v>718</v>
      </c>
      <c r="C6" s="245" t="s">
        <v>52</v>
      </c>
      <c r="D6" s="229" t="s">
        <v>731</v>
      </c>
      <c r="E6" s="17"/>
      <c r="F6" s="17"/>
      <c r="G6" s="18"/>
      <c r="H6" s="17"/>
      <c r="I6" s="17"/>
      <c r="J6" s="17"/>
      <c r="K6" s="17"/>
      <c r="L6" s="17"/>
      <c r="M6" s="17"/>
      <c r="N6" s="18"/>
      <c r="O6" s="18"/>
      <c r="P6" s="17"/>
      <c r="Q6" s="17"/>
      <c r="R6" s="17"/>
      <c r="S6" s="17"/>
      <c r="T6" s="17"/>
      <c r="U6" s="17"/>
      <c r="V6" s="17"/>
      <c r="W6" s="17"/>
      <c r="X6" s="17"/>
      <c r="Y6" s="17"/>
      <c r="Z6" s="17"/>
      <c r="AA6" s="17"/>
      <c r="AB6" s="17"/>
      <c r="AC6" s="17"/>
      <c r="AD6" s="17"/>
      <c r="AE6" s="17"/>
      <c r="AF6" s="17"/>
      <c r="AG6" s="17"/>
      <c r="AH6" s="17"/>
      <c r="AI6" s="17"/>
      <c r="AJ6" s="17"/>
      <c r="AK6" s="17"/>
      <c r="AL6" s="17"/>
    </row>
    <row r="7" spans="1:38" ht="18" customHeight="1" x14ac:dyDescent="0.25">
      <c r="A7" s="20"/>
      <c r="B7" s="227" t="s">
        <v>719</v>
      </c>
      <c r="C7" s="252">
        <v>10</v>
      </c>
      <c r="D7" s="229" t="s">
        <v>732</v>
      </c>
      <c r="E7" s="17"/>
      <c r="F7" s="17"/>
      <c r="G7" s="18"/>
      <c r="H7" s="17"/>
      <c r="I7" s="17"/>
      <c r="J7" s="17"/>
      <c r="K7" s="17"/>
      <c r="L7" s="17"/>
      <c r="M7" s="17"/>
      <c r="N7" s="18"/>
      <c r="O7" s="18"/>
      <c r="P7" s="17"/>
      <c r="Q7" s="17"/>
      <c r="R7" s="17"/>
      <c r="S7" s="17"/>
      <c r="T7" s="17"/>
      <c r="U7" s="17"/>
      <c r="V7" s="17"/>
      <c r="W7" s="17"/>
      <c r="X7" s="17"/>
      <c r="Y7" s="17"/>
      <c r="Z7" s="17"/>
      <c r="AA7" s="17"/>
      <c r="AB7" s="17"/>
      <c r="AC7" s="17"/>
      <c r="AD7" s="17"/>
      <c r="AE7" s="17"/>
      <c r="AF7" s="17"/>
      <c r="AG7" s="17"/>
      <c r="AH7" s="17"/>
      <c r="AI7" s="17"/>
      <c r="AJ7" s="17"/>
      <c r="AK7" s="17"/>
      <c r="AL7" s="17"/>
    </row>
    <row r="8" spans="1:38" ht="18" customHeight="1" x14ac:dyDescent="0.25">
      <c r="A8" s="20"/>
      <c r="B8" s="227" t="s">
        <v>720</v>
      </c>
      <c r="C8" s="253">
        <v>70</v>
      </c>
      <c r="D8" s="229" t="s">
        <v>733</v>
      </c>
      <c r="E8" s="17"/>
      <c r="F8" s="17"/>
      <c r="G8" s="18"/>
      <c r="H8" s="17"/>
      <c r="I8" s="17"/>
      <c r="J8" s="17"/>
      <c r="K8" s="17"/>
      <c r="L8" s="17"/>
      <c r="M8" s="17"/>
      <c r="N8" s="18"/>
      <c r="O8" s="18"/>
      <c r="P8" s="17"/>
      <c r="Q8" s="17"/>
      <c r="R8" s="17"/>
      <c r="S8" s="17"/>
      <c r="T8" s="17"/>
      <c r="U8" s="17"/>
      <c r="V8" s="17"/>
      <c r="W8" s="17"/>
      <c r="X8" s="17"/>
      <c r="Y8" s="17"/>
      <c r="Z8" s="17"/>
      <c r="AA8" s="17"/>
      <c r="AB8" s="17"/>
      <c r="AC8" s="17"/>
      <c r="AD8" s="17"/>
      <c r="AE8" s="17"/>
      <c r="AF8" s="17"/>
      <c r="AG8" s="17"/>
      <c r="AH8" s="17"/>
      <c r="AI8" s="17"/>
      <c r="AJ8" s="17"/>
      <c r="AK8" s="17"/>
      <c r="AL8" s="17"/>
    </row>
    <row r="9" spans="1:38" ht="15" customHeight="1" x14ac:dyDescent="0.25">
      <c r="A9" s="20"/>
      <c r="B9" s="227"/>
      <c r="C9" s="238">
        <f>IF(OR(ISBLANK(C5),ISBLANK(C8),ISBLANK(C7)),"",IF(OR(C7=0,C5=0,C8=0),-1,IF(AND(C7&gt;0,C5&gt;0,C8&gt;0),IF(OR(C5&gt;C7,C5=C7),IF(OR(C8&gt;C5,C8=C5),1,-1),-1))))</f>
        <v>1</v>
      </c>
      <c r="D9" s="237" t="s">
        <v>748</v>
      </c>
      <c r="E9" s="17"/>
      <c r="F9" s="17"/>
      <c r="G9" s="18"/>
      <c r="H9" s="17"/>
      <c r="I9" s="17"/>
      <c r="J9" s="17"/>
      <c r="K9" s="17"/>
      <c r="L9" s="17"/>
      <c r="M9" s="17"/>
      <c r="N9" s="18"/>
      <c r="O9" s="18"/>
      <c r="P9" s="17"/>
      <c r="Q9" s="17"/>
      <c r="R9" s="17"/>
      <c r="S9" s="17"/>
      <c r="T9" s="17"/>
      <c r="U9" s="17"/>
      <c r="V9" s="17"/>
      <c r="W9" s="17"/>
      <c r="X9" s="17"/>
      <c r="Y9" s="17"/>
      <c r="Z9" s="17"/>
      <c r="AA9" s="17"/>
      <c r="AB9" s="17"/>
      <c r="AC9" s="17"/>
      <c r="AD9" s="17"/>
      <c r="AE9" s="17"/>
      <c r="AF9" s="17"/>
      <c r="AG9" s="17"/>
      <c r="AH9" s="17"/>
      <c r="AI9" s="17"/>
      <c r="AJ9" s="17"/>
      <c r="AK9" s="17"/>
      <c r="AL9" s="17"/>
    </row>
    <row r="10" spans="1:38" ht="18" customHeight="1" x14ac:dyDescent="0.25">
      <c r="A10" s="20"/>
      <c r="B10" s="227" t="s">
        <v>721</v>
      </c>
      <c r="C10" s="246">
        <v>255</v>
      </c>
      <c r="D10" s="229" t="s">
        <v>734</v>
      </c>
      <c r="E10" s="17"/>
      <c r="F10" s="17"/>
      <c r="G10" s="18"/>
      <c r="H10" s="17"/>
      <c r="I10" s="17"/>
      <c r="J10" s="17"/>
      <c r="K10" s="17"/>
      <c r="L10" s="17"/>
      <c r="M10" s="17"/>
      <c r="N10" s="18"/>
      <c r="O10" s="18"/>
      <c r="P10" s="17"/>
      <c r="Q10" s="17"/>
      <c r="R10" s="17"/>
      <c r="S10" s="17"/>
      <c r="T10" s="17"/>
      <c r="U10" s="17"/>
      <c r="V10" s="17"/>
      <c r="W10" s="17"/>
      <c r="X10" s="17"/>
      <c r="Y10" s="17"/>
      <c r="Z10" s="17"/>
      <c r="AA10" s="17"/>
      <c r="AB10" s="17"/>
      <c r="AC10" s="17"/>
      <c r="AD10" s="17"/>
      <c r="AE10" s="17"/>
      <c r="AF10" s="17"/>
      <c r="AG10" s="17"/>
      <c r="AH10" s="17"/>
      <c r="AI10" s="17"/>
      <c r="AJ10" s="17"/>
      <c r="AK10" s="17"/>
      <c r="AL10" s="17"/>
    </row>
    <row r="11" spans="1:38" ht="18" customHeight="1" x14ac:dyDescent="0.25">
      <c r="A11" s="20"/>
      <c r="B11" s="227" t="s">
        <v>722</v>
      </c>
      <c r="C11" s="247">
        <v>0.8</v>
      </c>
      <c r="D11" s="229" t="s">
        <v>735</v>
      </c>
      <c r="E11" s="17"/>
      <c r="F11" s="17"/>
      <c r="G11" s="18"/>
      <c r="H11" s="17"/>
      <c r="I11" s="17"/>
      <c r="J11" s="17"/>
      <c r="K11" s="17"/>
      <c r="L11" s="17"/>
      <c r="M11" s="17"/>
      <c r="N11" s="18"/>
      <c r="O11" s="18"/>
      <c r="P11" s="17"/>
      <c r="Q11" s="17"/>
      <c r="R11" s="17"/>
      <c r="S11" s="17"/>
      <c r="T11" s="17"/>
      <c r="U11" s="17"/>
      <c r="V11" s="17"/>
      <c r="W11" s="17"/>
      <c r="X11" s="17"/>
      <c r="Y11" s="17"/>
      <c r="Z11" s="17"/>
      <c r="AA11" s="17"/>
      <c r="AB11" s="17"/>
      <c r="AC11" s="17"/>
      <c r="AD11" s="17"/>
      <c r="AE11" s="17"/>
      <c r="AF11" s="17"/>
      <c r="AG11" s="17"/>
      <c r="AH11" s="17"/>
      <c r="AI11" s="17"/>
      <c r="AJ11" s="17"/>
      <c r="AK11" s="17"/>
      <c r="AL11" s="17"/>
    </row>
    <row r="12" spans="1:38" ht="15" hidden="1" customHeight="1" x14ac:dyDescent="0.25">
      <c r="A12" s="20"/>
      <c r="B12" s="227"/>
      <c r="C12" s="239" t="str">
        <f>IF(C13="","",IF(OR($C13&lt;Skew!$B$1,$C13=Skew!$B$1),IF($C13&gt;Skew!$C$1,Skew!$A$1,IF($C13&gt;Skew!$C$2,Skew!$A$2,IF($C13&gt;Skew!$C$3,Skew!$A$3,IF($C13&gt;Skew!$C$4,Skew!$A$4,IF($C13&gt;Skew!$C$5,Skew!$A$5,IF($C13&gt;Skew!$C$6,Skew!$A$6,IF($C13&gt;Skew!$C$7,Skew!$A$7,IF($C13&gt;Skew!$C$8,Skew!$A$8,IF($C13&gt;Skew!$C$9,Skew!$A$9,IF($C13&gt;Skew!$C$10,Skew!$A$10,IF($C13&gt;Skew!$C$11,Skew!$A$11,IF($C13&gt;Skew!$C$12,Skew!$A$12,IF($C13&gt;Skew!$C$13,Skew!$A$13,IF($C13&gt;Skew!$C$14,Skew!$A$14,Skew!$A$15)
)))))))))))))))</f>
        <v>No skew</v>
      </c>
      <c r="D12" s="229"/>
      <c r="E12" s="17"/>
      <c r="F12" s="17"/>
      <c r="G12" s="18"/>
      <c r="H12" s="17"/>
      <c r="I12" s="17"/>
      <c r="J12" s="17"/>
      <c r="K12" s="17"/>
      <c r="L12" s="17"/>
      <c r="M12" s="17"/>
      <c r="N12" s="18"/>
      <c r="O12" s="18"/>
      <c r="P12" s="17"/>
      <c r="Q12" s="17"/>
      <c r="R12" s="17"/>
      <c r="S12" s="17"/>
      <c r="T12" s="17"/>
      <c r="U12" s="17"/>
      <c r="V12" s="17"/>
      <c r="W12" s="17"/>
      <c r="X12" s="17"/>
      <c r="Y12" s="17"/>
      <c r="Z12" s="17"/>
      <c r="AA12" s="17"/>
      <c r="AB12" s="17"/>
      <c r="AC12" s="17"/>
      <c r="AD12" s="17"/>
      <c r="AE12" s="17"/>
      <c r="AF12" s="17"/>
      <c r="AG12" s="17"/>
      <c r="AH12" s="17"/>
      <c r="AI12" s="17"/>
      <c r="AJ12" s="17"/>
      <c r="AK12" s="17"/>
      <c r="AL12" s="17"/>
    </row>
    <row r="13" spans="1:38" ht="15" hidden="1" customHeight="1" x14ac:dyDescent="0.25">
      <c r="A13" s="20"/>
      <c r="B13" s="227"/>
      <c r="C13" s="233">
        <f>IF(AND(C7&gt;0,C5&gt;0,C8&gt;0),MIN(((C5-C7)/(C8-C7))*100,((C8-C5)/(C8-C7))*100),"")</f>
        <v>50</v>
      </c>
      <c r="D13" s="229"/>
      <c r="E13" s="17"/>
      <c r="F13" s="17"/>
      <c r="G13" s="18"/>
      <c r="H13" s="17"/>
      <c r="I13" s="17"/>
      <c r="J13" s="17"/>
      <c r="K13" s="17"/>
      <c r="L13" s="17"/>
      <c r="M13" s="17"/>
      <c r="N13" s="18"/>
      <c r="O13" s="18"/>
      <c r="P13" s="17"/>
      <c r="Q13" s="17"/>
      <c r="R13" s="17"/>
      <c r="S13" s="17"/>
      <c r="T13" s="17"/>
      <c r="U13" s="17"/>
      <c r="V13" s="17"/>
      <c r="W13" s="17"/>
      <c r="X13" s="17"/>
      <c r="Y13" s="17"/>
      <c r="Z13" s="17"/>
      <c r="AA13" s="17"/>
      <c r="AB13" s="17"/>
      <c r="AC13" s="17"/>
      <c r="AD13" s="17"/>
      <c r="AE13" s="17"/>
      <c r="AF13" s="17"/>
      <c r="AG13" s="17"/>
      <c r="AH13" s="17"/>
      <c r="AI13" s="17"/>
      <c r="AJ13" s="17"/>
      <c r="AK13" s="17"/>
      <c r="AL13" s="17"/>
    </row>
    <row r="14" spans="1:38" ht="15" hidden="1" customHeight="1" x14ac:dyDescent="0.25">
      <c r="A14" s="20"/>
      <c r="B14" s="227"/>
      <c r="C14" s="233" t="str">
        <f>IF(AND(C7&gt;0,C5&gt;0,C8&gt;0),IF((C5-C7)&gt;(C8-C5),"L",IF((C5-C7)=(C8-C5),"EQ","R")),"")</f>
        <v>EQ</v>
      </c>
      <c r="D14" s="229"/>
      <c r="E14" s="17"/>
      <c r="F14" s="17"/>
      <c r="G14" s="18"/>
      <c r="H14" s="17"/>
      <c r="I14" s="17"/>
      <c r="J14" s="17"/>
      <c r="K14" s="17"/>
      <c r="L14" s="17"/>
      <c r="M14" s="17"/>
      <c r="N14" s="18"/>
      <c r="O14" s="18"/>
      <c r="P14" s="17"/>
      <c r="Q14" s="17"/>
      <c r="R14" s="17"/>
      <c r="S14" s="17"/>
      <c r="T14" s="17"/>
      <c r="U14" s="17"/>
      <c r="V14" s="17"/>
      <c r="W14" s="17"/>
      <c r="X14" s="17"/>
      <c r="Y14" s="17"/>
      <c r="Z14" s="17"/>
      <c r="AA14" s="17"/>
      <c r="AB14" s="17"/>
      <c r="AC14" s="17"/>
      <c r="AD14" s="17"/>
      <c r="AE14" s="17"/>
      <c r="AF14" s="17"/>
      <c r="AG14" s="17"/>
      <c r="AH14" s="17"/>
      <c r="AI14" s="17"/>
      <c r="AJ14" s="17"/>
      <c r="AK14" s="17"/>
      <c r="AL14" s="17"/>
    </row>
    <row r="15" spans="1:38" ht="15" hidden="1" customHeight="1" x14ac:dyDescent="0.25">
      <c r="A15" s="20"/>
      <c r="B15" s="227"/>
      <c r="C15" s="233">
        <f>IF(C13="","",MATCH(C12,Skew!$A$1:$A$15,0))</f>
        <v>1</v>
      </c>
      <c r="D15" s="229"/>
      <c r="E15" s="17"/>
      <c r="F15" s="17"/>
      <c r="G15" s="18"/>
      <c r="H15" s="17"/>
      <c r="I15" s="17"/>
      <c r="J15" s="17"/>
      <c r="K15" s="17"/>
      <c r="L15" s="17"/>
      <c r="M15" s="17"/>
      <c r="N15" s="18"/>
      <c r="O15" s="18"/>
      <c r="P15" s="17"/>
      <c r="Q15" s="17"/>
      <c r="R15" s="17"/>
      <c r="S15" s="17"/>
      <c r="T15" s="17"/>
      <c r="U15" s="17"/>
      <c r="V15" s="17"/>
      <c r="W15" s="17"/>
      <c r="X15" s="17"/>
      <c r="Y15" s="17"/>
      <c r="Z15" s="17"/>
      <c r="AA15" s="17"/>
      <c r="AB15" s="17"/>
      <c r="AC15" s="17"/>
      <c r="AD15" s="17"/>
      <c r="AE15" s="17"/>
      <c r="AF15" s="17"/>
      <c r="AG15" s="17"/>
      <c r="AH15" s="17"/>
      <c r="AI15" s="17"/>
      <c r="AJ15" s="17"/>
      <c r="AK15" s="17"/>
      <c r="AL15" s="17"/>
    </row>
    <row r="16" spans="1:38" ht="15" hidden="1" customHeight="1" x14ac:dyDescent="0.25">
      <c r="A16" s="20"/>
      <c r="B16" s="227"/>
      <c r="C16" s="233">
        <f>IF(AND(C7&gt;0,C5&gt;0,C8&gt;0),C7+((C8-C7)/2),"")</f>
        <v>40</v>
      </c>
      <c r="D16" s="229"/>
      <c r="E16" s="17"/>
      <c r="F16" s="17"/>
      <c r="G16" s="18"/>
      <c r="H16" s="17"/>
      <c r="I16" s="17"/>
      <c r="J16" s="17"/>
      <c r="K16" s="17"/>
      <c r="L16" s="17"/>
      <c r="M16" s="17"/>
      <c r="N16" s="18"/>
      <c r="O16" s="18"/>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1:38" ht="15" hidden="1" customHeight="1" x14ac:dyDescent="0.25">
      <c r="A17" s="20"/>
      <c r="B17" s="227"/>
      <c r="C17" s="233">
        <f>IF(OR(C13="",C6=""),"",MATCH(C6,Confidence!$A$1:$A$10,0))</f>
        <v>9</v>
      </c>
      <c r="D17" s="229"/>
      <c r="E17" s="17"/>
      <c r="F17" s="17"/>
      <c r="G17" s="18"/>
      <c r="H17" s="17"/>
      <c r="I17" s="17"/>
      <c r="J17" s="17"/>
      <c r="K17" s="17"/>
      <c r="L17" s="17"/>
      <c r="M17" s="17"/>
      <c r="N17" s="18"/>
      <c r="O17" s="18"/>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1:38" ht="15" hidden="1" customHeight="1" x14ac:dyDescent="0.25">
      <c r="A18" s="20"/>
      <c r="B18" s="227" t="s">
        <v>741</v>
      </c>
      <c r="C18" s="27">
        <f>IF(OR(C13="",C6=""),"",INDEX(Alpha_Chart,C15,C17))</f>
        <v>1.5</v>
      </c>
      <c r="D18" s="229"/>
      <c r="E18" s="17"/>
      <c r="F18" s="17"/>
      <c r="G18" s="18"/>
      <c r="H18" s="17"/>
      <c r="I18" s="17"/>
      <c r="J18" s="17"/>
      <c r="K18" s="17"/>
      <c r="L18" s="17"/>
      <c r="M18" s="17"/>
      <c r="N18" s="18"/>
      <c r="O18" s="18"/>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1:38" ht="15" hidden="1" customHeight="1" x14ac:dyDescent="0.25">
      <c r="A19" s="20"/>
      <c r="B19" s="227" t="s">
        <v>742</v>
      </c>
      <c r="C19" s="27">
        <f>IF(OR(C13="",C6=""),"",INDEX(Beta_Chart,C15,C17))</f>
        <v>1.5</v>
      </c>
      <c r="D19" s="229"/>
      <c r="E19" s="17"/>
      <c r="F19" s="17"/>
      <c r="G19" s="18"/>
      <c r="H19" s="17"/>
      <c r="I19" s="17"/>
      <c r="J19" s="17"/>
      <c r="K19" s="17"/>
      <c r="L19" s="17"/>
      <c r="M19" s="17"/>
      <c r="N19" s="18"/>
      <c r="O19" s="18"/>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1:38" ht="15" hidden="1" customHeight="1" x14ac:dyDescent="0.25">
      <c r="A20" s="20"/>
      <c r="B20" s="227"/>
      <c r="C20" s="234" t="s">
        <v>79</v>
      </c>
      <c r="D20" s="229"/>
      <c r="E20" s="17"/>
      <c r="F20" s="17"/>
      <c r="G20" s="18"/>
      <c r="H20" s="17"/>
      <c r="I20" s="17"/>
      <c r="J20" s="17"/>
      <c r="K20" s="17"/>
      <c r="L20" s="17"/>
      <c r="M20" s="17"/>
      <c r="N20" s="18"/>
      <c r="O20" s="18"/>
      <c r="P20" s="17"/>
      <c r="Q20" s="17"/>
      <c r="R20" s="17"/>
      <c r="S20" s="17"/>
      <c r="T20" s="17"/>
      <c r="U20" s="17"/>
      <c r="V20" s="17"/>
      <c r="W20" s="17"/>
      <c r="X20" s="17"/>
      <c r="Y20" s="17"/>
      <c r="Z20" s="17"/>
      <c r="AA20" s="17"/>
      <c r="AB20" s="17"/>
      <c r="AC20" s="17"/>
      <c r="AD20" s="17"/>
      <c r="AE20" s="17"/>
      <c r="AF20" s="17"/>
      <c r="AG20" s="17"/>
      <c r="AH20" s="17"/>
      <c r="AI20" s="17"/>
      <c r="AJ20" s="17"/>
      <c r="AK20" s="17"/>
      <c r="AL20" s="17"/>
    </row>
    <row r="21" spans="1:38" ht="15" hidden="1" customHeight="1" x14ac:dyDescent="0.25">
      <c r="A21" s="20"/>
      <c r="B21" s="227"/>
      <c r="C21" s="235" t="s">
        <v>83</v>
      </c>
      <c r="D21" s="229"/>
      <c r="E21" s="17"/>
      <c r="F21" s="17"/>
      <c r="G21" s="18"/>
      <c r="H21" s="17"/>
      <c r="I21" s="17"/>
      <c r="J21" s="17"/>
      <c r="K21" s="17"/>
      <c r="L21" s="17"/>
      <c r="M21" s="17"/>
      <c r="N21" s="18"/>
      <c r="O21" s="18"/>
      <c r="P21" s="17"/>
      <c r="Q21" s="17"/>
      <c r="R21" s="17"/>
      <c r="S21" s="17"/>
      <c r="T21" s="17"/>
      <c r="U21" s="17"/>
      <c r="V21" s="17"/>
      <c r="W21" s="17"/>
      <c r="X21" s="17"/>
      <c r="Y21" s="17"/>
      <c r="Z21" s="17"/>
      <c r="AA21" s="17"/>
      <c r="AB21" s="17"/>
      <c r="AC21" s="17"/>
      <c r="AD21" s="17"/>
      <c r="AE21" s="17"/>
      <c r="AF21" s="17"/>
      <c r="AG21" s="17"/>
      <c r="AH21" s="17"/>
      <c r="AI21" s="17"/>
      <c r="AJ21" s="17"/>
      <c r="AK21" s="17"/>
      <c r="AL21" s="17"/>
    </row>
    <row r="22" spans="1:38" ht="15" customHeight="1" x14ac:dyDescent="0.25">
      <c r="A22" s="20"/>
      <c r="B22" s="228"/>
      <c r="C22" s="240"/>
      <c r="D22" s="237" t="s">
        <v>743</v>
      </c>
      <c r="E22" s="17"/>
      <c r="F22" s="17"/>
      <c r="G22" s="18"/>
      <c r="H22" s="17"/>
      <c r="I22" s="17"/>
      <c r="J22" s="17"/>
      <c r="K22" s="17"/>
      <c r="L22" s="17"/>
      <c r="M22" s="17"/>
      <c r="N22" s="18"/>
      <c r="O22" s="18"/>
      <c r="P22" s="17"/>
      <c r="Q22" s="17"/>
      <c r="R22" s="17"/>
      <c r="S22" s="17"/>
      <c r="T22" s="17"/>
      <c r="U22" s="17"/>
      <c r="V22" s="17"/>
      <c r="W22" s="17"/>
      <c r="X22" s="17"/>
      <c r="Y22" s="17"/>
      <c r="Z22" s="17"/>
      <c r="AA22" s="17"/>
      <c r="AB22" s="17"/>
      <c r="AC22" s="17"/>
      <c r="AD22" s="17"/>
      <c r="AE22" s="17"/>
      <c r="AF22" s="17"/>
      <c r="AG22" s="17"/>
      <c r="AH22" s="17"/>
      <c r="AI22" s="17"/>
      <c r="AJ22" s="17"/>
      <c r="AK22" s="17"/>
      <c r="AL22" s="17"/>
    </row>
    <row r="23" spans="1:38" ht="15" customHeight="1" x14ac:dyDescent="0.25">
      <c r="A23" s="20"/>
      <c r="B23" s="227" t="s">
        <v>723</v>
      </c>
      <c r="C23" s="241">
        <f>IF(OR(C13="",C6=""),"",IF(C14="R",((C8-C7)*(INDEX(Mean_Ratios,C15,C17)))+C7,((C8-C7)*(1-INDEX(Mean_Ratios,C15,C17)))+C7))</f>
        <v>40</v>
      </c>
      <c r="D23" s="229" t="s">
        <v>736</v>
      </c>
      <c r="E23" s="17"/>
      <c r="F23" s="17"/>
      <c r="G23" s="18"/>
      <c r="H23" s="17"/>
      <c r="I23" s="17"/>
      <c r="J23" s="17"/>
      <c r="K23" s="17"/>
      <c r="L23" s="17"/>
      <c r="M23" s="17"/>
      <c r="N23" s="18"/>
      <c r="O23" s="18"/>
      <c r="P23" s="17"/>
      <c r="Q23" s="17"/>
      <c r="R23" s="17"/>
      <c r="S23" s="17"/>
      <c r="T23" s="17"/>
      <c r="U23" s="17"/>
      <c r="V23" s="17"/>
      <c r="W23" s="17"/>
      <c r="X23" s="17"/>
      <c r="Y23" s="17"/>
      <c r="Z23" s="17"/>
      <c r="AA23" s="17"/>
      <c r="AB23" s="17"/>
      <c r="AC23" s="17"/>
      <c r="AD23" s="17"/>
      <c r="AE23" s="17"/>
      <c r="AF23" s="17"/>
      <c r="AG23" s="17"/>
      <c r="AH23" s="17"/>
      <c r="AI23" s="17"/>
      <c r="AJ23" s="17"/>
      <c r="AK23" s="17"/>
      <c r="AL23" s="17"/>
    </row>
    <row r="24" spans="1:38" ht="15" customHeight="1" x14ac:dyDescent="0.25">
      <c r="A24" s="20"/>
      <c r="B24" s="227" t="s">
        <v>724</v>
      </c>
      <c r="C24" s="241">
        <f>IF(OR(C13="",C6=""),"",(C8-C7)*INDEX(Standard_Deviation_Ratios,C15,C17))</f>
        <v>15</v>
      </c>
      <c r="D24" s="230"/>
      <c r="E24" s="17"/>
      <c r="F24" s="17"/>
      <c r="G24" s="18"/>
      <c r="H24" s="17"/>
      <c r="I24" s="17"/>
      <c r="J24" s="17"/>
      <c r="K24" s="17"/>
      <c r="L24" s="17"/>
      <c r="M24" s="17"/>
      <c r="N24" s="18"/>
      <c r="O24" s="18"/>
      <c r="P24" s="17"/>
      <c r="Q24" s="17"/>
      <c r="R24" s="17"/>
      <c r="S24" s="17"/>
      <c r="T24" s="17"/>
      <c r="U24" s="17"/>
      <c r="V24" s="17"/>
      <c r="W24" s="17"/>
      <c r="X24" s="17"/>
      <c r="Y24" s="17"/>
      <c r="Z24" s="17"/>
      <c r="AA24" s="17"/>
      <c r="AB24" s="17"/>
      <c r="AC24" s="17"/>
      <c r="AD24" s="17"/>
      <c r="AE24" s="17"/>
      <c r="AF24" s="17"/>
      <c r="AG24" s="17"/>
      <c r="AH24" s="17"/>
      <c r="AI24" s="17"/>
      <c r="AJ24" s="17"/>
      <c r="AK24" s="17"/>
      <c r="AL24" s="17"/>
    </row>
    <row r="25" spans="1:38" ht="15" customHeight="1" x14ac:dyDescent="0.25">
      <c r="A25" s="20"/>
      <c r="B25" s="227" t="s">
        <v>725</v>
      </c>
      <c r="C25" s="242">
        <f>IF(OR($C18="",$C19=""),"",_xlfn.BETA.INV(ABS(VLOOKUP($C$20,VLookups!$A$28:$B$29,2,FALSE)-C$11),IF($C14="L",$C19,$C18),IF($C14="L",$C18,$C19),$C7,$C8))</f>
        <v>25.244145017088698</v>
      </c>
      <c r="D25" s="229" t="s">
        <v>737</v>
      </c>
      <c r="E25" s="17"/>
      <c r="F25" s="17"/>
      <c r="G25" s="18"/>
      <c r="H25" s="17"/>
      <c r="I25" s="17"/>
      <c r="J25" s="17"/>
      <c r="K25" s="17"/>
      <c r="L25" s="17"/>
      <c r="M25" s="17"/>
      <c r="N25" s="18"/>
      <c r="O25" s="18"/>
      <c r="P25" s="17"/>
      <c r="Q25" s="17"/>
      <c r="R25" s="17"/>
      <c r="S25" s="17"/>
      <c r="T25" s="17"/>
      <c r="U25" s="17"/>
      <c r="V25" s="17"/>
      <c r="W25" s="17"/>
      <c r="X25" s="17"/>
      <c r="Y25" s="17"/>
      <c r="Z25" s="17"/>
      <c r="AA25" s="17"/>
      <c r="AB25" s="17"/>
      <c r="AC25" s="17"/>
      <c r="AD25" s="17"/>
      <c r="AE25" s="17"/>
      <c r="AF25" s="17"/>
      <c r="AG25" s="17"/>
      <c r="AH25" s="17"/>
      <c r="AI25" s="17"/>
      <c r="AJ25" s="17"/>
      <c r="AK25" s="17"/>
      <c r="AL25" s="17"/>
    </row>
    <row r="26" spans="1:38" ht="15" customHeight="1" x14ac:dyDescent="0.25">
      <c r="A26" s="20"/>
      <c r="B26" s="227" t="s">
        <v>726</v>
      </c>
      <c r="C26" s="243">
        <f>IF(OR(C10="",C25=""),"",C10/C25)</f>
        <v>10.101352207705235</v>
      </c>
      <c r="D26" s="229" t="s">
        <v>738</v>
      </c>
      <c r="E26" s="17"/>
      <c r="F26" s="17"/>
      <c r="G26" s="18"/>
      <c r="H26" s="17"/>
      <c r="I26" s="17"/>
      <c r="J26" s="17"/>
      <c r="K26" s="17"/>
      <c r="L26" s="17"/>
      <c r="M26" s="17"/>
      <c r="N26" s="18"/>
      <c r="O26" s="18"/>
      <c r="P26" s="17"/>
      <c r="Q26" s="17"/>
      <c r="R26" s="17"/>
      <c r="S26" s="17"/>
      <c r="T26" s="17"/>
      <c r="U26" s="17"/>
      <c r="V26" s="17"/>
      <c r="W26" s="17"/>
      <c r="X26" s="17"/>
      <c r="Y26" s="17"/>
      <c r="Z26" s="17"/>
      <c r="AA26" s="17"/>
      <c r="AB26" s="17"/>
      <c r="AC26" s="17"/>
      <c r="AD26" s="17"/>
      <c r="AE26" s="17"/>
      <c r="AF26" s="17"/>
      <c r="AG26" s="17"/>
      <c r="AH26" s="17"/>
      <c r="AI26" s="17"/>
      <c r="AJ26" s="17"/>
      <c r="AK26" s="17"/>
      <c r="AL26" s="17"/>
    </row>
    <row r="27" spans="1:38" ht="15" customHeight="1" x14ac:dyDescent="0.25">
      <c r="A27" s="20"/>
      <c r="B27" s="227" t="s">
        <v>727</v>
      </c>
      <c r="C27" s="244">
        <f>IF(OR(C4="",C26=""),"",C4*ROUND(C26+0.3,0))</f>
        <v>20</v>
      </c>
      <c r="D27" s="229" t="s">
        <v>739</v>
      </c>
      <c r="E27" s="17"/>
      <c r="F27" s="17"/>
      <c r="G27" s="18"/>
      <c r="H27" s="17"/>
      <c r="I27" s="17"/>
      <c r="J27" s="17"/>
      <c r="K27" s="17"/>
      <c r="L27" s="17"/>
      <c r="M27" s="17"/>
      <c r="N27" s="18"/>
      <c r="O27" s="18"/>
      <c r="P27" s="17"/>
      <c r="Q27" s="17"/>
      <c r="R27" s="17"/>
      <c r="S27" s="17"/>
      <c r="T27" s="17"/>
      <c r="U27" s="17"/>
      <c r="V27" s="17"/>
      <c r="W27" s="17"/>
      <c r="X27" s="17"/>
      <c r="Y27" s="17"/>
      <c r="Z27" s="17"/>
      <c r="AA27" s="17"/>
      <c r="AB27" s="17"/>
      <c r="AC27" s="17"/>
      <c r="AD27" s="17"/>
      <c r="AE27" s="17"/>
      <c r="AF27" s="17"/>
      <c r="AG27" s="17"/>
      <c r="AH27" s="17"/>
      <c r="AI27" s="17"/>
      <c r="AJ27" s="17"/>
      <c r="AK27" s="17"/>
      <c r="AL27" s="17"/>
    </row>
    <row r="28" spans="1:38" ht="18" customHeight="1" x14ac:dyDescent="0.25">
      <c r="A28" s="20"/>
      <c r="B28" s="227" t="s">
        <v>728</v>
      </c>
      <c r="C28" s="249"/>
      <c r="D28" s="229" t="s">
        <v>753</v>
      </c>
      <c r="E28" s="17"/>
      <c r="F28" s="17"/>
      <c r="G28" s="18"/>
      <c r="H28" s="17"/>
      <c r="I28" s="17"/>
      <c r="J28" s="17"/>
      <c r="K28" s="17"/>
      <c r="L28" s="17"/>
      <c r="M28" s="17"/>
      <c r="N28" s="18"/>
      <c r="O28" s="18"/>
      <c r="P28" s="17"/>
      <c r="Q28" s="17"/>
      <c r="R28" s="17"/>
      <c r="S28" s="17"/>
      <c r="T28" s="17"/>
      <c r="U28" s="17"/>
      <c r="V28" s="17"/>
      <c r="W28" s="17"/>
      <c r="X28" s="17"/>
      <c r="Y28" s="17"/>
      <c r="Z28" s="17"/>
      <c r="AA28" s="17"/>
      <c r="AB28" s="17"/>
      <c r="AC28" s="17"/>
      <c r="AD28" s="17"/>
      <c r="AE28" s="17"/>
      <c r="AF28" s="17"/>
      <c r="AG28" s="17"/>
      <c r="AH28" s="17"/>
      <c r="AI28" s="17"/>
      <c r="AJ28" s="17"/>
      <c r="AK28" s="17"/>
      <c r="AL28" s="17"/>
    </row>
    <row r="29" spans="1:38" ht="15" customHeight="1" x14ac:dyDescent="0.25">
      <c r="A29" s="20"/>
      <c r="B29" s="227" t="s">
        <v>729</v>
      </c>
      <c r="C29" s="232">
        <f>IF(C27="","",C27*7+C28)</f>
        <v>140</v>
      </c>
      <c r="D29" s="231" t="s">
        <v>740</v>
      </c>
      <c r="E29" s="17"/>
      <c r="F29" s="17"/>
      <c r="G29" s="18"/>
      <c r="H29" s="17"/>
      <c r="I29" s="17"/>
      <c r="J29" s="17"/>
      <c r="K29" s="17"/>
      <c r="L29" s="17"/>
      <c r="M29" s="17"/>
      <c r="N29" s="18"/>
      <c r="O29" s="18"/>
      <c r="P29" s="17"/>
      <c r="Q29" s="17"/>
      <c r="R29" s="17"/>
      <c r="S29" s="17"/>
      <c r="T29" s="17"/>
      <c r="U29" s="17"/>
      <c r="V29" s="17"/>
      <c r="W29" s="17"/>
      <c r="X29" s="17"/>
      <c r="Y29" s="17"/>
      <c r="Z29" s="17"/>
      <c r="AA29" s="17"/>
      <c r="AB29" s="17"/>
      <c r="AC29" s="17"/>
      <c r="AD29" s="17"/>
      <c r="AE29" s="17"/>
      <c r="AF29" s="17"/>
      <c r="AG29" s="17"/>
      <c r="AH29" s="17"/>
      <c r="AI29" s="17"/>
      <c r="AJ29" s="17"/>
      <c r="AK29" s="17"/>
      <c r="AL29" s="17"/>
    </row>
    <row r="30" spans="1:38" ht="18" customHeight="1" x14ac:dyDescent="0.25">
      <c r="A30" s="20"/>
      <c r="B30" s="227" t="s">
        <v>751</v>
      </c>
      <c r="C30" s="248">
        <f>IF(OR(C3="",C29=""),"",C3+C29)</f>
        <v>43794</v>
      </c>
      <c r="D30" s="229"/>
      <c r="E30" s="17"/>
      <c r="F30" s="17"/>
      <c r="G30" s="18"/>
      <c r="H30" s="17"/>
      <c r="I30" s="17"/>
      <c r="J30" s="17"/>
      <c r="K30" s="17"/>
      <c r="L30" s="17"/>
      <c r="M30" s="17"/>
      <c r="N30" s="18"/>
      <c r="O30" s="18"/>
      <c r="P30" s="17"/>
      <c r="Q30" s="17"/>
      <c r="R30" s="17"/>
      <c r="S30" s="17"/>
      <c r="T30" s="17"/>
      <c r="U30" s="17"/>
      <c r="V30" s="17"/>
      <c r="W30" s="17"/>
      <c r="X30" s="17"/>
      <c r="Y30" s="17"/>
      <c r="Z30" s="17"/>
      <c r="AA30" s="17"/>
      <c r="AB30" s="17"/>
      <c r="AC30" s="17"/>
      <c r="AD30" s="17"/>
      <c r="AE30" s="17"/>
      <c r="AF30" s="17"/>
      <c r="AG30" s="17"/>
      <c r="AH30" s="17"/>
      <c r="AI30" s="17"/>
      <c r="AJ30" s="17"/>
      <c r="AK30" s="17"/>
      <c r="AL30" s="17"/>
    </row>
    <row r="31" spans="1:38" ht="15" customHeight="1" x14ac:dyDescent="0.25">
      <c r="A31" s="20"/>
      <c r="B31" s="88"/>
      <c r="C31" s="88"/>
      <c r="D31" s="17"/>
      <c r="E31" s="17"/>
      <c r="F31" s="17"/>
      <c r="G31" s="18"/>
      <c r="H31" s="17"/>
      <c r="I31" s="17"/>
      <c r="J31" s="17"/>
      <c r="K31" s="17"/>
      <c r="L31" s="17"/>
      <c r="M31" s="17"/>
      <c r="N31" s="18"/>
      <c r="O31" s="18"/>
      <c r="P31" s="17"/>
      <c r="Q31" s="17"/>
      <c r="R31" s="17"/>
      <c r="S31" s="17"/>
      <c r="T31" s="17"/>
      <c r="U31" s="17"/>
      <c r="V31" s="17"/>
      <c r="W31" s="17"/>
      <c r="X31" s="17"/>
      <c r="Y31" s="17"/>
      <c r="Z31" s="17"/>
      <c r="AA31" s="17"/>
      <c r="AB31" s="17"/>
      <c r="AC31" s="17"/>
      <c r="AD31" s="17"/>
      <c r="AE31" s="17"/>
      <c r="AF31" s="17"/>
      <c r="AG31" s="17"/>
      <c r="AH31" s="17"/>
      <c r="AI31" s="17"/>
      <c r="AJ31" s="17"/>
      <c r="AK31" s="17"/>
      <c r="AL31" s="17"/>
    </row>
    <row r="32" spans="1:38" x14ac:dyDescent="0.25">
      <c r="A32" s="18"/>
      <c r="B32" s="17"/>
      <c r="C32" s="17"/>
      <c r="D32" s="17"/>
      <c r="E32" s="17"/>
      <c r="F32" s="17"/>
      <c r="G32" s="18"/>
      <c r="H32" s="17"/>
      <c r="I32" s="17"/>
      <c r="J32" s="17"/>
      <c r="K32" s="17"/>
      <c r="L32" s="17"/>
      <c r="M32" s="17"/>
      <c r="N32" s="17"/>
      <c r="O32" s="17"/>
      <c r="P32" s="18"/>
      <c r="Q32" s="17"/>
      <c r="R32" s="17"/>
      <c r="S32" s="17"/>
      <c r="T32" s="17"/>
      <c r="U32" s="17"/>
      <c r="V32" s="17"/>
      <c r="W32" s="17"/>
      <c r="X32" s="17"/>
      <c r="Y32" s="17"/>
      <c r="Z32" s="17"/>
      <c r="AA32" s="17"/>
      <c r="AB32" s="17"/>
      <c r="AC32" s="17"/>
      <c r="AD32" s="17"/>
      <c r="AE32" s="17"/>
      <c r="AF32" s="17"/>
      <c r="AG32" s="17"/>
      <c r="AH32" s="17"/>
      <c r="AI32" s="17"/>
      <c r="AJ32" s="17"/>
      <c r="AK32" s="17"/>
      <c r="AL32" s="17"/>
    </row>
    <row r="33" spans="1:38" x14ac:dyDescent="0.25">
      <c r="A33" s="17"/>
      <c r="B33" s="37" t="str">
        <f>CONCATENATE("Version ",'Change Log'!$B$2," – © 2015-",YEAR('Change Log'!$A$2),", William W. Davis, MSPM, PMP")</f>
        <v>Version 2.0p – © 2015-2019, William W. Davis, MSPM, PMP</v>
      </c>
      <c r="C33" s="17"/>
      <c r="D33" s="17"/>
      <c r="E33" s="17"/>
      <c r="F33" s="17"/>
      <c r="G33" s="18"/>
      <c r="H33" s="17"/>
      <c r="I33" s="17"/>
      <c r="J33" s="17"/>
      <c r="K33" s="17"/>
      <c r="L33" s="17"/>
      <c r="M33" s="17"/>
      <c r="N33" s="17"/>
      <c r="O33" s="17"/>
      <c r="P33" s="18"/>
      <c r="Q33" s="17"/>
      <c r="R33" s="17"/>
      <c r="S33" s="17"/>
      <c r="T33" s="17"/>
      <c r="U33" s="17"/>
      <c r="V33" s="17"/>
      <c r="W33" s="17"/>
      <c r="X33" s="17"/>
      <c r="Y33" s="17"/>
      <c r="Z33" s="17"/>
      <c r="AA33" s="17"/>
      <c r="AB33" s="17"/>
      <c r="AC33" s="17"/>
      <c r="AD33" s="17"/>
      <c r="AE33" s="17"/>
      <c r="AF33" s="17"/>
      <c r="AG33" s="17"/>
      <c r="AH33" s="17"/>
      <c r="AI33" s="17"/>
      <c r="AJ33" s="17"/>
      <c r="AK33" s="17"/>
      <c r="AL33" s="17"/>
    </row>
    <row r="34" spans="1:38" x14ac:dyDescent="0.25">
      <c r="A34" s="17"/>
      <c r="B34" s="268" t="s">
        <v>136</v>
      </c>
      <c r="C34" s="268"/>
      <c r="D34" s="268"/>
      <c r="E34" s="268"/>
      <c r="F34" s="268"/>
      <c r="G34" s="268"/>
      <c r="H34" s="268"/>
      <c r="I34" s="268"/>
      <c r="J34" s="268"/>
      <c r="K34" s="268"/>
      <c r="L34" s="268"/>
      <c r="M34" s="268"/>
      <c r="N34" s="268"/>
      <c r="O34" s="226"/>
      <c r="P34" s="18"/>
      <c r="Q34" s="17"/>
      <c r="R34" s="17"/>
      <c r="S34" s="17"/>
      <c r="T34" s="17"/>
      <c r="U34" s="17"/>
      <c r="V34" s="17"/>
      <c r="W34" s="17"/>
      <c r="X34" s="17"/>
      <c r="Y34" s="17"/>
      <c r="Z34" s="17"/>
      <c r="AA34" s="17"/>
      <c r="AB34" s="17"/>
      <c r="AC34" s="17"/>
      <c r="AD34" s="17"/>
      <c r="AE34" s="17"/>
      <c r="AF34" s="17"/>
      <c r="AG34" s="17"/>
      <c r="AH34" s="17"/>
      <c r="AI34" s="17"/>
      <c r="AJ34" s="17"/>
      <c r="AK34" s="17"/>
      <c r="AL34" s="17"/>
    </row>
    <row r="35" spans="1:38" x14ac:dyDescent="0.25">
      <c r="A35" s="17"/>
      <c r="B35" s="268" t="s">
        <v>135</v>
      </c>
      <c r="C35" s="268"/>
      <c r="D35" s="268"/>
      <c r="E35" s="268"/>
      <c r="F35" s="268"/>
      <c r="G35" s="268"/>
      <c r="H35" s="268"/>
      <c r="I35" s="268"/>
      <c r="J35" s="268"/>
      <c r="K35" s="268"/>
      <c r="L35" s="268"/>
      <c r="M35" s="268"/>
      <c r="N35" s="268"/>
      <c r="O35" s="226"/>
      <c r="P35" s="18"/>
      <c r="Q35" s="17"/>
      <c r="R35" s="17"/>
      <c r="S35" s="17"/>
      <c r="T35" s="17"/>
      <c r="U35" s="17"/>
      <c r="V35" s="17"/>
      <c r="W35" s="17"/>
      <c r="X35" s="17"/>
      <c r="Y35" s="17"/>
      <c r="Z35" s="17"/>
      <c r="AA35" s="17"/>
      <c r="AB35" s="17"/>
      <c r="AC35" s="17"/>
      <c r="AD35" s="17"/>
      <c r="AE35" s="17"/>
      <c r="AF35" s="17"/>
      <c r="AG35" s="17"/>
      <c r="AH35" s="17"/>
      <c r="AI35" s="17"/>
      <c r="AJ35" s="17"/>
      <c r="AK35" s="17"/>
      <c r="AL35" s="17"/>
    </row>
    <row r="36" spans="1:38" x14ac:dyDescent="0.25">
      <c r="A36" s="17"/>
      <c r="B36" s="268" t="s">
        <v>90</v>
      </c>
      <c r="C36" s="268"/>
      <c r="D36" s="268"/>
      <c r="E36" s="268"/>
      <c r="F36" s="268"/>
      <c r="G36" s="268"/>
      <c r="H36" s="268"/>
      <c r="I36" s="268"/>
      <c r="J36" s="268"/>
      <c r="K36" s="268"/>
      <c r="L36" s="268"/>
      <c r="M36" s="268"/>
      <c r="N36" s="268"/>
      <c r="O36" s="226"/>
      <c r="P36" s="18"/>
      <c r="Q36" s="17"/>
      <c r="R36" s="17"/>
      <c r="S36" s="17"/>
      <c r="T36" s="17"/>
      <c r="U36" s="17"/>
      <c r="V36" s="17"/>
      <c r="W36" s="17"/>
      <c r="X36" s="17"/>
      <c r="Y36" s="17"/>
      <c r="Z36" s="17"/>
      <c r="AA36" s="17"/>
      <c r="AB36" s="17"/>
      <c r="AC36" s="17"/>
      <c r="AD36" s="17"/>
      <c r="AE36" s="17"/>
      <c r="AF36" s="17"/>
      <c r="AG36" s="17"/>
      <c r="AH36" s="17"/>
      <c r="AI36" s="17"/>
      <c r="AJ36" s="17"/>
      <c r="AK36" s="17"/>
      <c r="AL36" s="17"/>
    </row>
    <row r="37" spans="1:38" x14ac:dyDescent="0.25">
      <c r="A37" s="17"/>
      <c r="B37" s="268" t="s">
        <v>148</v>
      </c>
      <c r="C37" s="268"/>
      <c r="D37" s="268"/>
      <c r="E37" s="268"/>
      <c r="F37" s="268"/>
      <c r="G37" s="268"/>
      <c r="H37" s="268"/>
      <c r="I37" s="268"/>
      <c r="J37" s="268"/>
      <c r="K37" s="268"/>
      <c r="L37" s="268"/>
      <c r="M37" s="268"/>
      <c r="N37" s="268"/>
      <c r="O37" s="226"/>
      <c r="P37" s="18"/>
      <c r="Q37" s="17"/>
      <c r="R37" s="17"/>
      <c r="S37" s="17"/>
      <c r="T37" s="17"/>
      <c r="U37" s="17"/>
      <c r="V37" s="17"/>
      <c r="W37" s="17"/>
      <c r="X37" s="17"/>
      <c r="Y37" s="17"/>
      <c r="Z37" s="17"/>
      <c r="AA37" s="17"/>
      <c r="AB37" s="17"/>
      <c r="AC37" s="17"/>
      <c r="AD37" s="17"/>
      <c r="AE37" s="17"/>
      <c r="AF37" s="17"/>
      <c r="AG37" s="17"/>
      <c r="AH37" s="17"/>
      <c r="AI37" s="17"/>
      <c r="AJ37" s="17"/>
      <c r="AK37" s="17"/>
      <c r="AL37" s="17"/>
    </row>
    <row r="38" spans="1:38" x14ac:dyDescent="0.25">
      <c r="A38" s="17"/>
      <c r="B38" s="268" t="s">
        <v>91</v>
      </c>
      <c r="C38" s="268"/>
      <c r="D38" s="268"/>
      <c r="E38" s="268"/>
      <c r="F38" s="268"/>
      <c r="G38" s="268"/>
      <c r="H38" s="268"/>
      <c r="I38" s="268"/>
      <c r="J38" s="268"/>
      <c r="K38" s="268"/>
      <c r="L38" s="268"/>
      <c r="M38" s="268"/>
      <c r="N38" s="268"/>
      <c r="O38" s="226"/>
      <c r="P38" s="18"/>
      <c r="Q38" s="17"/>
      <c r="R38" s="17"/>
      <c r="S38" s="17"/>
      <c r="T38" s="17"/>
      <c r="U38" s="17"/>
      <c r="V38" s="17"/>
      <c r="W38" s="17"/>
      <c r="X38" s="17"/>
      <c r="Y38" s="17"/>
      <c r="Z38" s="17"/>
      <c r="AA38" s="17"/>
      <c r="AB38" s="17"/>
      <c r="AC38" s="17"/>
      <c r="AD38" s="17"/>
      <c r="AE38" s="17"/>
      <c r="AF38" s="17"/>
      <c r="AG38" s="17"/>
      <c r="AH38" s="17"/>
      <c r="AI38" s="17"/>
      <c r="AJ38" s="17"/>
      <c r="AK38" s="17"/>
      <c r="AL38" s="17"/>
    </row>
    <row r="39" spans="1:38" x14ac:dyDescent="0.25">
      <c r="A39" s="17"/>
      <c r="B39" s="146" t="s">
        <v>149</v>
      </c>
      <c r="C39" s="226"/>
      <c r="D39" s="226"/>
      <c r="E39" s="226"/>
      <c r="F39" s="226"/>
      <c r="G39" s="226"/>
      <c r="H39" s="226"/>
      <c r="I39" s="226"/>
      <c r="J39" s="226"/>
      <c r="K39" s="226"/>
      <c r="L39" s="226"/>
      <c r="M39" s="226"/>
      <c r="N39" s="226"/>
      <c r="O39" s="226"/>
      <c r="P39" s="18"/>
      <c r="Q39" s="17"/>
      <c r="R39" s="17"/>
      <c r="S39" s="17"/>
      <c r="T39" s="17"/>
      <c r="U39" s="17"/>
      <c r="V39" s="17"/>
      <c r="W39" s="17"/>
      <c r="X39" s="17"/>
      <c r="Y39" s="17"/>
      <c r="Z39" s="17"/>
      <c r="AA39" s="17"/>
      <c r="AB39" s="17"/>
      <c r="AC39" s="17"/>
      <c r="AD39" s="17"/>
      <c r="AE39" s="17"/>
      <c r="AF39" s="17"/>
      <c r="AG39" s="17"/>
      <c r="AH39" s="17"/>
      <c r="AI39" s="17"/>
      <c r="AJ39" s="17"/>
      <c r="AK39" s="17"/>
      <c r="AL39" s="17"/>
    </row>
    <row r="40" spans="1:38" x14ac:dyDescent="0.2">
      <c r="A40" s="17"/>
      <c r="B40" s="146" t="s">
        <v>88</v>
      </c>
      <c r="C40" s="17"/>
      <c r="D40" s="17"/>
      <c r="E40" s="17"/>
      <c r="F40" s="17"/>
      <c r="G40" s="18"/>
      <c r="H40" s="17"/>
      <c r="I40" s="17"/>
      <c r="J40" s="17"/>
      <c r="K40" s="17"/>
      <c r="L40" s="17"/>
      <c r="M40" s="17"/>
      <c r="N40" s="17"/>
      <c r="O40" s="17"/>
      <c r="P40" s="18"/>
      <c r="Q40" s="17"/>
      <c r="R40" s="17"/>
      <c r="S40" s="17"/>
      <c r="T40" s="17"/>
      <c r="U40" s="17"/>
      <c r="V40" s="17"/>
      <c r="W40" s="17"/>
      <c r="X40" s="17"/>
      <c r="Y40" s="17"/>
      <c r="Z40" s="17"/>
      <c r="AA40" s="17"/>
      <c r="AB40" s="17"/>
      <c r="AC40" s="17"/>
      <c r="AD40" s="17"/>
      <c r="AE40" s="17"/>
      <c r="AF40" s="17"/>
      <c r="AG40" s="17"/>
      <c r="AH40" s="17"/>
      <c r="AI40" s="17"/>
      <c r="AJ40" s="17"/>
      <c r="AK40" s="17"/>
      <c r="AL40" s="17"/>
    </row>
    <row r="41" spans="1:38" x14ac:dyDescent="0.2">
      <c r="A41" s="17"/>
      <c r="B41" s="146" t="s">
        <v>150</v>
      </c>
      <c r="C41" s="17"/>
      <c r="D41" s="17"/>
      <c r="E41" s="17"/>
      <c r="F41" s="17"/>
      <c r="G41" s="18"/>
      <c r="H41" s="17"/>
      <c r="I41" s="17"/>
      <c r="J41" s="17"/>
      <c r="K41" s="17"/>
      <c r="L41" s="17"/>
      <c r="M41" s="17"/>
      <c r="N41" s="17"/>
      <c r="O41" s="17"/>
      <c r="P41" s="18"/>
      <c r="Q41" s="17"/>
      <c r="R41" s="17"/>
      <c r="S41" s="17"/>
      <c r="T41" s="17"/>
      <c r="U41" s="17"/>
      <c r="V41" s="17"/>
      <c r="W41" s="17"/>
      <c r="X41" s="17"/>
      <c r="Y41" s="17"/>
      <c r="Z41" s="17"/>
      <c r="AA41" s="17"/>
      <c r="AB41" s="17"/>
      <c r="AC41" s="17"/>
      <c r="AD41" s="17"/>
      <c r="AE41" s="17"/>
      <c r="AF41" s="17"/>
      <c r="AG41" s="17"/>
      <c r="AH41" s="17"/>
      <c r="AI41" s="17"/>
      <c r="AJ41" s="17"/>
      <c r="AK41" s="17"/>
      <c r="AL41" s="17"/>
    </row>
    <row r="42" spans="1:38" x14ac:dyDescent="0.2">
      <c r="A42" s="17"/>
      <c r="B42" s="146" t="s">
        <v>151</v>
      </c>
      <c r="C42" s="17"/>
      <c r="D42" s="17"/>
      <c r="E42" s="17"/>
      <c r="F42" s="17"/>
      <c r="G42" s="18"/>
      <c r="H42" s="17"/>
      <c r="I42" s="17"/>
      <c r="J42" s="17"/>
      <c r="K42" s="17"/>
      <c r="L42" s="17"/>
      <c r="M42" s="17"/>
      <c r="N42" s="17"/>
      <c r="O42" s="17"/>
      <c r="P42" s="18"/>
      <c r="Q42" s="17"/>
      <c r="R42" s="17"/>
      <c r="S42" s="17"/>
      <c r="T42" s="17"/>
      <c r="U42" s="17"/>
      <c r="V42" s="17"/>
      <c r="W42" s="17"/>
      <c r="X42" s="17"/>
      <c r="Y42" s="17"/>
      <c r="Z42" s="17"/>
      <c r="AA42" s="17"/>
      <c r="AB42" s="17"/>
      <c r="AC42" s="17"/>
      <c r="AD42" s="17"/>
      <c r="AE42" s="17"/>
      <c r="AF42" s="17"/>
      <c r="AG42" s="17"/>
      <c r="AH42" s="17"/>
      <c r="AI42" s="17"/>
      <c r="AJ42" s="17"/>
      <c r="AK42" s="17"/>
      <c r="AL42" s="17"/>
    </row>
    <row r="43" spans="1:38" x14ac:dyDescent="0.2">
      <c r="A43" s="17"/>
      <c r="B43" s="146" t="s">
        <v>706</v>
      </c>
      <c r="C43" s="17"/>
      <c r="D43" s="17"/>
      <c r="E43" s="17"/>
      <c r="F43" s="17"/>
      <c r="G43" s="18"/>
      <c r="H43" s="17"/>
      <c r="I43" s="17"/>
      <c r="J43" s="17"/>
      <c r="K43" s="17"/>
      <c r="L43" s="17"/>
      <c r="M43" s="17"/>
      <c r="N43" s="17"/>
      <c r="O43" s="17"/>
      <c r="P43" s="18"/>
      <c r="Q43" s="17"/>
      <c r="R43" s="17"/>
      <c r="S43" s="17"/>
      <c r="T43" s="17"/>
      <c r="U43" s="17"/>
      <c r="V43" s="17"/>
      <c r="W43" s="17"/>
      <c r="X43" s="17"/>
      <c r="Y43" s="17"/>
      <c r="Z43" s="17"/>
      <c r="AA43" s="17"/>
      <c r="AB43" s="17"/>
      <c r="AC43" s="17"/>
      <c r="AD43" s="17"/>
      <c r="AE43" s="17"/>
      <c r="AF43" s="17"/>
      <c r="AG43" s="17"/>
      <c r="AH43" s="17"/>
      <c r="AI43" s="17"/>
      <c r="AJ43" s="17"/>
      <c r="AK43" s="17"/>
      <c r="AL43" s="17"/>
    </row>
    <row r="44" spans="1:38" x14ac:dyDescent="0.2">
      <c r="A44" s="17"/>
      <c r="B44" s="146" t="s">
        <v>707</v>
      </c>
      <c r="C44" s="17"/>
      <c r="D44" s="17"/>
      <c r="E44" s="17"/>
      <c r="F44" s="17"/>
      <c r="G44" s="18"/>
      <c r="H44" s="17"/>
      <c r="I44" s="17"/>
      <c r="J44" s="17"/>
      <c r="K44" s="17"/>
      <c r="L44" s="17"/>
      <c r="M44" s="17"/>
      <c r="N44" s="17"/>
      <c r="O44" s="17"/>
      <c r="P44" s="18"/>
      <c r="Q44" s="17"/>
      <c r="R44" s="17"/>
      <c r="S44" s="17"/>
      <c r="T44" s="17"/>
      <c r="U44" s="17"/>
      <c r="V44" s="17"/>
      <c r="W44" s="17"/>
      <c r="X44" s="17"/>
      <c r="Y44" s="17"/>
      <c r="Z44" s="17"/>
      <c r="AA44" s="17"/>
      <c r="AB44" s="17"/>
      <c r="AC44" s="17"/>
      <c r="AD44" s="17"/>
      <c r="AE44" s="17"/>
      <c r="AF44" s="17"/>
      <c r="AG44" s="17"/>
      <c r="AH44" s="17"/>
      <c r="AI44" s="17"/>
      <c r="AJ44" s="17"/>
      <c r="AK44" s="17"/>
      <c r="AL44" s="17"/>
    </row>
    <row r="45" spans="1:38" x14ac:dyDescent="0.2">
      <c r="A45" s="17"/>
      <c r="B45" s="146"/>
      <c r="C45" s="17"/>
      <c r="D45" s="17"/>
      <c r="E45" s="17"/>
      <c r="F45" s="17"/>
      <c r="G45" s="18"/>
      <c r="H45" s="17"/>
      <c r="I45" s="17"/>
      <c r="J45" s="17"/>
      <c r="K45" s="17"/>
      <c r="L45" s="17"/>
      <c r="M45" s="17"/>
      <c r="N45" s="17"/>
      <c r="O45" s="17"/>
      <c r="P45" s="18"/>
      <c r="Q45" s="17"/>
      <c r="R45" s="17"/>
      <c r="S45" s="17"/>
      <c r="T45" s="17"/>
      <c r="U45" s="17"/>
      <c r="V45" s="17"/>
      <c r="W45" s="17"/>
      <c r="X45" s="17"/>
      <c r="Y45" s="17"/>
      <c r="Z45" s="17"/>
      <c r="AA45" s="17"/>
      <c r="AB45" s="17"/>
      <c r="AC45" s="17"/>
      <c r="AD45" s="17"/>
      <c r="AE45" s="17"/>
      <c r="AF45" s="17"/>
      <c r="AG45" s="17"/>
      <c r="AH45" s="17"/>
      <c r="AI45" s="17"/>
      <c r="AJ45" s="17"/>
      <c r="AK45" s="17"/>
      <c r="AL45" s="17"/>
    </row>
    <row r="46" spans="1:38" x14ac:dyDescent="0.2">
      <c r="A46" s="17"/>
      <c r="B46" s="146" t="s">
        <v>708</v>
      </c>
      <c r="C46" s="17"/>
      <c r="D46" s="17"/>
      <c r="E46" s="17"/>
      <c r="F46" s="17"/>
      <c r="G46" s="18"/>
      <c r="H46" s="17"/>
      <c r="I46" s="17"/>
      <c r="J46" s="17"/>
      <c r="K46" s="17"/>
      <c r="L46" s="17"/>
      <c r="M46" s="17"/>
      <c r="N46" s="17"/>
      <c r="O46" s="17"/>
      <c r="P46" s="18"/>
      <c r="Q46" s="17"/>
      <c r="R46" s="17"/>
      <c r="S46" s="17"/>
      <c r="T46" s="17"/>
      <c r="U46" s="17"/>
      <c r="V46" s="17"/>
      <c r="W46" s="17"/>
      <c r="X46" s="17"/>
      <c r="Y46" s="17"/>
      <c r="Z46" s="17"/>
      <c r="AA46" s="17"/>
      <c r="AB46" s="17"/>
      <c r="AC46" s="17"/>
      <c r="AD46" s="17"/>
      <c r="AE46" s="17"/>
      <c r="AF46" s="17"/>
      <c r="AG46" s="17"/>
      <c r="AH46" s="17"/>
      <c r="AI46" s="17"/>
      <c r="AJ46" s="17"/>
      <c r="AK46" s="17"/>
      <c r="AL46" s="17"/>
    </row>
    <row r="47" spans="1:38" x14ac:dyDescent="0.2">
      <c r="A47" s="17"/>
      <c r="B47" s="146" t="s">
        <v>87</v>
      </c>
      <c r="C47" s="17"/>
      <c r="D47" s="17"/>
      <c r="E47" s="17"/>
      <c r="F47" s="17"/>
      <c r="G47" s="18"/>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row>
    <row r="48" spans="1:38" x14ac:dyDescent="0.2">
      <c r="A48" s="17"/>
      <c r="B48" s="267" t="s">
        <v>755</v>
      </c>
      <c r="C48" s="267"/>
      <c r="D48" s="17"/>
      <c r="E48" s="17"/>
      <c r="F48" s="17"/>
      <c r="G48" s="18"/>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row>
    <row r="49" spans="1:38" x14ac:dyDescent="0.25">
      <c r="A49" s="17"/>
      <c r="B49" s="17"/>
      <c r="C49" s="17"/>
      <c r="D49" s="17"/>
      <c r="E49" s="17"/>
      <c r="F49" s="17"/>
      <c r="G49" s="18"/>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row>
    <row r="50" spans="1:38" hidden="1" x14ac:dyDescent="0.25">
      <c r="A50" s="186"/>
      <c r="B50" s="187" t="s">
        <v>673</v>
      </c>
      <c r="C50" s="188">
        <f>IF(AND(C7&gt;0,C5&gt;0,C8&gt;0),ABS(C7-C8)/100,"")</f>
        <v>0.6</v>
      </c>
      <c r="D50" s="189" t="s">
        <v>674</v>
      </c>
      <c r="E50" s="17"/>
      <c r="F50" s="17"/>
      <c r="G50" s="18"/>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row>
    <row r="51" spans="1:38" hidden="1" x14ac:dyDescent="0.25">
      <c r="A51" s="186"/>
      <c r="B51" s="56"/>
      <c r="C51" s="56"/>
      <c r="D51" s="17"/>
      <c r="E51" s="17"/>
      <c r="F51" s="17"/>
      <c r="G51" s="18"/>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row>
    <row r="52" spans="1:38" hidden="1" x14ac:dyDescent="0.25">
      <c r="A52" s="186"/>
      <c r="B52" s="190">
        <f>IF(ISNONTEXT($C$50),C7,"")</f>
        <v>10</v>
      </c>
      <c r="C52" s="205">
        <f>IF($C$14="R",_xlfn.BETA.DIST(B52+0.001,$C$18,$C$19,FALSE,$C$7,$C$8),_xlfn.BETA.DIST(B52+0.001,$C$19,$C$18,FALSE,$C$7,$C$8))</f>
        <v>1.7326451194067636E-4</v>
      </c>
      <c r="D52" s="17"/>
      <c r="E52" s="17"/>
      <c r="F52" s="17"/>
      <c r="G52" s="18"/>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row>
    <row r="53" spans="1:38" hidden="1" x14ac:dyDescent="0.25">
      <c r="A53" s="186"/>
      <c r="B53" s="190">
        <f>IF(ISNONTEXT($C$50),B52+$C$50,"")</f>
        <v>10.6</v>
      </c>
      <c r="C53" s="69">
        <f t="shared" ref="C53:C84" si="0">IF($C$14="R",_xlfn.BETA.DIST(B53,$C$18,$C$19,FALSE,$C$7,$C$8),_xlfn.BETA.DIST(B53,$C$19,$C$18,FALSE,$C$7,$C$8))</f>
        <v>4.2228578381294634E-3</v>
      </c>
      <c r="D53" s="17"/>
      <c r="E53" s="17"/>
      <c r="F53" s="17"/>
      <c r="G53" s="18"/>
      <c r="H53" s="17"/>
      <c r="I53" s="17"/>
      <c r="J53" s="17"/>
      <c r="K53" s="17"/>
      <c r="L53" s="17"/>
      <c r="M53" s="17"/>
      <c r="N53" s="18"/>
      <c r="O53" s="18"/>
      <c r="P53" s="17"/>
      <c r="Q53" s="17"/>
      <c r="R53" s="17"/>
      <c r="S53" s="17"/>
      <c r="T53" s="17"/>
      <c r="U53" s="17"/>
      <c r="V53" s="17"/>
      <c r="W53" s="17"/>
      <c r="X53" s="17"/>
      <c r="Y53" s="17"/>
      <c r="Z53" s="17"/>
      <c r="AA53" s="17"/>
      <c r="AB53" s="17"/>
      <c r="AC53" s="17"/>
      <c r="AD53" s="17"/>
      <c r="AE53" s="17"/>
      <c r="AF53" s="17"/>
      <c r="AG53" s="17"/>
      <c r="AH53" s="17"/>
      <c r="AI53" s="17"/>
      <c r="AJ53" s="17"/>
      <c r="AK53" s="17"/>
      <c r="AL53" s="17"/>
    </row>
    <row r="54" spans="1:38" hidden="1" x14ac:dyDescent="0.25">
      <c r="A54" s="186"/>
      <c r="B54" s="190">
        <f t="shared" ref="B54:B117" si="1">IF(ISNONTEXT($C$50),B53+$C$50,"")</f>
        <v>11.2</v>
      </c>
      <c r="C54" s="69">
        <f t="shared" si="0"/>
        <v>5.9417845420974271E-3</v>
      </c>
    </row>
    <row r="55" spans="1:38" hidden="1" x14ac:dyDescent="0.25">
      <c r="A55" s="186"/>
      <c r="B55" s="190">
        <f t="shared" si="1"/>
        <v>11.799999999999999</v>
      </c>
      <c r="C55" s="69">
        <f t="shared" si="0"/>
        <v>7.2399465240407263E-3</v>
      </c>
    </row>
    <row r="56" spans="1:38" hidden="1" x14ac:dyDescent="0.25">
      <c r="A56" s="186"/>
      <c r="B56" s="190">
        <f t="shared" si="1"/>
        <v>12.399999999999999</v>
      </c>
      <c r="C56" s="69">
        <f t="shared" si="0"/>
        <v>8.3167658798258791E-3</v>
      </c>
    </row>
    <row r="57" spans="1:38" hidden="1" x14ac:dyDescent="0.25">
      <c r="A57" s="186"/>
      <c r="B57" s="190">
        <f t="shared" si="1"/>
        <v>12.999999999999998</v>
      </c>
      <c r="C57" s="69">
        <f t="shared" si="0"/>
        <v>9.2498708440338466E-3</v>
      </c>
    </row>
    <row r="58" spans="1:38" hidden="1" x14ac:dyDescent="0.25">
      <c r="A58" s="186"/>
      <c r="B58" s="190">
        <f t="shared" si="1"/>
        <v>13.599999999999998</v>
      </c>
      <c r="C58" s="69">
        <f t="shared" si="0"/>
        <v>1.0079254608619826E-2</v>
      </c>
    </row>
    <row r="59" spans="1:38" hidden="1" x14ac:dyDescent="0.25">
      <c r="A59" s="186"/>
      <c r="B59" s="190">
        <f t="shared" si="1"/>
        <v>14.199999999999998</v>
      </c>
      <c r="C59" s="69">
        <f t="shared" si="0"/>
        <v>1.0828775701900268E-2</v>
      </c>
    </row>
    <row r="60" spans="1:38" hidden="1" x14ac:dyDescent="0.25">
      <c r="A60"/>
      <c r="B60" s="190">
        <f t="shared" si="1"/>
        <v>14.799999999999997</v>
      </c>
      <c r="C60" s="69">
        <f t="shared" si="0"/>
        <v>1.1514040986610746E-2</v>
      </c>
    </row>
    <row r="61" spans="1:38" hidden="1" x14ac:dyDescent="0.25">
      <c r="A61"/>
      <c r="B61" s="190">
        <f t="shared" si="1"/>
        <v>15.399999999999997</v>
      </c>
      <c r="C61" s="69">
        <f t="shared" si="0"/>
        <v>1.2145931145171367E-2</v>
      </c>
    </row>
    <row r="62" spans="1:38" hidden="1" x14ac:dyDescent="0.25">
      <c r="A62"/>
      <c r="B62" s="190">
        <f t="shared" si="1"/>
        <v>15.999999999999996</v>
      </c>
      <c r="C62" s="69">
        <f t="shared" si="0"/>
        <v>1.2732395447351628E-2</v>
      </c>
    </row>
    <row r="63" spans="1:38" hidden="1" x14ac:dyDescent="0.25">
      <c r="A63"/>
      <c r="B63" s="190">
        <f t="shared" si="1"/>
        <v>16.599999999999998</v>
      </c>
      <c r="C63" s="69">
        <f t="shared" si="0"/>
        <v>1.3279453722756903E-2</v>
      </c>
    </row>
    <row r="64" spans="1:38" hidden="1" x14ac:dyDescent="0.25">
      <c r="A64"/>
      <c r="B64" s="190">
        <f t="shared" si="1"/>
        <v>17.2</v>
      </c>
      <c r="C64" s="69">
        <f t="shared" si="0"/>
        <v>1.3791795946306229E-2</v>
      </c>
    </row>
    <row r="65" spans="1:3" hidden="1" x14ac:dyDescent="0.25">
      <c r="A65"/>
      <c r="B65" s="190">
        <f t="shared" si="1"/>
        <v>17.8</v>
      </c>
      <c r="C65" s="69">
        <f t="shared" si="0"/>
        <v>1.4273161057623523E-2</v>
      </c>
    </row>
    <row r="66" spans="1:3" hidden="1" x14ac:dyDescent="0.25">
      <c r="A66"/>
      <c r="B66" s="190">
        <f t="shared" si="1"/>
        <v>18.400000000000002</v>
      </c>
      <c r="C66" s="69">
        <f t="shared" si="0"/>
        <v>1.4726586998750846E-2</v>
      </c>
    </row>
    <row r="67" spans="1:3" hidden="1" x14ac:dyDescent="0.25">
      <c r="A67"/>
      <c r="B67" s="190">
        <f t="shared" si="1"/>
        <v>19.000000000000004</v>
      </c>
      <c r="C67" s="69">
        <f t="shared" si="0"/>
        <v>1.5154581801861085E-2</v>
      </c>
    </row>
    <row r="68" spans="1:3" hidden="1" x14ac:dyDescent="0.25">
      <c r="A68"/>
      <c r="B68" s="190">
        <f t="shared" si="1"/>
        <v>19.600000000000005</v>
      </c>
      <c r="C68" s="69">
        <f t="shared" si="0"/>
        <v>1.5559244244159999E-2</v>
      </c>
    </row>
    <row r="69" spans="1:3" hidden="1" x14ac:dyDescent="0.25">
      <c r="A69"/>
      <c r="B69" s="190">
        <f t="shared" si="1"/>
        <v>20.200000000000006</v>
      </c>
      <c r="C69" s="69">
        <f t="shared" si="0"/>
        <v>1.5942351150697875E-2</v>
      </c>
    </row>
    <row r="70" spans="1:3" hidden="1" x14ac:dyDescent="0.25">
      <c r="A70"/>
      <c r="B70" s="190">
        <f t="shared" si="1"/>
        <v>20.800000000000008</v>
      </c>
      <c r="C70" s="69">
        <f t="shared" si="0"/>
        <v>1.630542197790338E-2</v>
      </c>
    </row>
    <row r="71" spans="1:3" hidden="1" x14ac:dyDescent="0.25">
      <c r="A71"/>
      <c r="B71" s="190">
        <f t="shared" si="1"/>
        <v>21.400000000000009</v>
      </c>
      <c r="C71" s="69">
        <f t="shared" si="0"/>
        <v>1.6649767519260939E-2</v>
      </c>
    </row>
    <row r="72" spans="1:3" hidden="1" x14ac:dyDescent="0.25">
      <c r="A72"/>
      <c r="B72" s="190">
        <f t="shared" si="1"/>
        <v>22.000000000000011</v>
      </c>
      <c r="C72" s="69">
        <f t="shared" si="0"/>
        <v>1.6976527263135519E-2</v>
      </c>
    </row>
    <row r="73" spans="1:3" hidden="1" x14ac:dyDescent="0.25">
      <c r="A73"/>
      <c r="B73" s="190">
        <f t="shared" si="1"/>
        <v>22.600000000000012</v>
      </c>
      <c r="C73" s="69">
        <f t="shared" si="0"/>
        <v>1.7286698478574079E-2</v>
      </c>
    </row>
    <row r="74" spans="1:3" hidden="1" x14ac:dyDescent="0.25">
      <c r="A74"/>
      <c r="B74" s="190">
        <f t="shared" si="1"/>
        <v>23.200000000000014</v>
      </c>
      <c r="C74" s="69">
        <f t="shared" si="0"/>
        <v>1.758115916442634E-2</v>
      </c>
    </row>
    <row r="75" spans="1:3" hidden="1" x14ac:dyDescent="0.25">
      <c r="A75"/>
      <c r="B75" s="190">
        <f t="shared" si="1"/>
        <v>23.800000000000015</v>
      </c>
      <c r="C75" s="69">
        <f t="shared" si="0"/>
        <v>1.7860686373800259E-2</v>
      </c>
    </row>
    <row r="76" spans="1:3" hidden="1" x14ac:dyDescent="0.25">
      <c r="A76"/>
      <c r="B76" s="190">
        <f t="shared" si="1"/>
        <v>24.400000000000016</v>
      </c>
      <c r="C76" s="69">
        <f t="shared" si="0"/>
        <v>1.8125971003624085E-2</v>
      </c>
    </row>
    <row r="77" spans="1:3" hidden="1" x14ac:dyDescent="0.25">
      <c r="A77"/>
      <c r="B77" s="190">
        <f t="shared" si="1"/>
        <v>25.000000000000018</v>
      </c>
      <c r="C77" s="69">
        <f t="shared" si="0"/>
        <v>1.8377629847393086E-2</v>
      </c>
    </row>
    <row r="78" spans="1:3" hidden="1" x14ac:dyDescent="0.25">
      <c r="A78"/>
      <c r="B78" s="190">
        <f t="shared" si="1"/>
        <v>25.600000000000019</v>
      </c>
      <c r="C78" s="69">
        <f t="shared" si="0"/>
        <v>1.8616215504069836E-2</v>
      </c>
    </row>
    <row r="79" spans="1:3" hidden="1" x14ac:dyDescent="0.25">
      <c r="A79"/>
      <c r="B79" s="190">
        <f t="shared" si="1"/>
        <v>26.200000000000021</v>
      </c>
      <c r="C79" s="69">
        <f t="shared" si="0"/>
        <v>1.8842224589542291E-2</v>
      </c>
    </row>
    <row r="80" spans="1:3" hidden="1" x14ac:dyDescent="0.25">
      <c r="A80"/>
      <c r="B80" s="190">
        <f t="shared" si="1"/>
        <v>26.800000000000022</v>
      </c>
      <c r="C80" s="69">
        <f t="shared" si="0"/>
        <v>1.9056104590764063E-2</v>
      </c>
    </row>
    <row r="81" spans="1:3" hidden="1" x14ac:dyDescent="0.25">
      <c r="A81"/>
      <c r="B81" s="190">
        <f t="shared" si="1"/>
        <v>27.400000000000023</v>
      </c>
      <c r="C81" s="69">
        <f t="shared" si="0"/>
        <v>1.9258259624590466E-2</v>
      </c>
    </row>
    <row r="82" spans="1:3" hidden="1" x14ac:dyDescent="0.25">
      <c r="A82"/>
      <c r="B82" s="190">
        <f t="shared" si="1"/>
        <v>28.000000000000025</v>
      </c>
      <c r="C82" s="69">
        <f t="shared" si="0"/>
        <v>1.9449055305200004E-2</v>
      </c>
    </row>
    <row r="83" spans="1:3" hidden="1" x14ac:dyDescent="0.25">
      <c r="A83"/>
      <c r="B83" s="190">
        <f t="shared" si="1"/>
        <v>28.600000000000026</v>
      </c>
      <c r="C83" s="69">
        <f t="shared" si="0"/>
        <v>1.9628822880242473E-2</v>
      </c>
    </row>
    <row r="84" spans="1:3" hidden="1" x14ac:dyDescent="0.25">
      <c r="A84"/>
      <c r="B84" s="190">
        <f t="shared" si="1"/>
        <v>29.200000000000028</v>
      </c>
      <c r="C84" s="69">
        <f t="shared" si="0"/>
        <v>1.979786276257459E-2</v>
      </c>
    </row>
    <row r="85" spans="1:3" hidden="1" x14ac:dyDescent="0.25">
      <c r="A85"/>
      <c r="B85" s="190">
        <f t="shared" si="1"/>
        <v>29.800000000000029</v>
      </c>
      <c r="C85" s="69">
        <f t="shared" ref="C85:C116" si="2">IF($C$14="R",_xlfn.BETA.DIST(B85,$C$18,$C$19,FALSE,$C$7,$C$8),_xlfn.BETA.DIST(B85,$C$19,$C$18,FALSE,$C$7,$C$8))</f>
        <v>1.9956447558875542E-2</v>
      </c>
    </row>
    <row r="86" spans="1:3" hidden="1" x14ac:dyDescent="0.25">
      <c r="A86"/>
      <c r="B86" s="190">
        <f t="shared" si="1"/>
        <v>30.400000000000031</v>
      </c>
      <c r="C86" s="69">
        <f t="shared" si="2"/>
        <v>2.0104824676608516E-2</v>
      </c>
    </row>
    <row r="87" spans="1:3" hidden="1" x14ac:dyDescent="0.25">
      <c r="A87"/>
      <c r="B87" s="190">
        <f t="shared" si="1"/>
        <v>31.000000000000032</v>
      </c>
      <c r="C87" s="69">
        <f t="shared" si="2"/>
        <v>2.0243218575285622E-2</v>
      </c>
    </row>
    <row r="88" spans="1:3" hidden="1" x14ac:dyDescent="0.25">
      <c r="A88"/>
      <c r="B88" s="190">
        <f t="shared" si="1"/>
        <v>31.600000000000033</v>
      </c>
      <c r="C88" s="69">
        <f t="shared" si="2"/>
        <v>2.0371832715762619E-2</v>
      </c>
    </row>
    <row r="89" spans="1:3" hidden="1" x14ac:dyDescent="0.25">
      <c r="A89"/>
      <c r="B89" s="190">
        <f t="shared" si="1"/>
        <v>32.200000000000031</v>
      </c>
      <c r="C89" s="69">
        <f t="shared" si="2"/>
        <v>2.0490851251567084E-2</v>
      </c>
    </row>
    <row r="90" spans="1:3" hidden="1" x14ac:dyDescent="0.25">
      <c r="A90"/>
      <c r="B90" s="190">
        <f t="shared" si="1"/>
        <v>32.800000000000033</v>
      </c>
      <c r="C90" s="69">
        <f t="shared" si="2"/>
        <v>2.0600440498476862E-2</v>
      </c>
    </row>
    <row r="91" spans="1:3" hidden="1" x14ac:dyDescent="0.25">
      <c r="A91"/>
      <c r="B91" s="190">
        <f t="shared" si="1"/>
        <v>33.400000000000034</v>
      </c>
      <c r="C91" s="69">
        <f t="shared" si="2"/>
        <v>2.0700750212282834E-2</v>
      </c>
    </row>
    <row r="92" spans="1:3" hidden="1" x14ac:dyDescent="0.25">
      <c r="A92"/>
      <c r="B92" s="190">
        <f t="shared" si="1"/>
        <v>34.000000000000036</v>
      </c>
      <c r="C92" s="69">
        <f t="shared" si="2"/>
        <v>2.079191469956471E-2</v>
      </c>
    </row>
    <row r="93" spans="1:3" hidden="1" x14ac:dyDescent="0.25">
      <c r="A93"/>
      <c r="B93" s="190">
        <f t="shared" si="1"/>
        <v>34.600000000000037</v>
      </c>
      <c r="C93" s="69">
        <f t="shared" si="2"/>
        <v>2.087405378212932E-2</v>
      </c>
    </row>
    <row r="94" spans="1:3" hidden="1" x14ac:dyDescent="0.25">
      <c r="A94"/>
      <c r="B94" s="190">
        <f t="shared" si="1"/>
        <v>35.200000000000038</v>
      </c>
      <c r="C94" s="69">
        <f t="shared" si="2"/>
        <v>2.094727363231513E-2</v>
      </c>
    </row>
    <row r="95" spans="1:3" hidden="1" x14ac:dyDescent="0.25">
      <c r="A95"/>
      <c r="B95" s="190">
        <f t="shared" si="1"/>
        <v>35.80000000000004</v>
      </c>
      <c r="C95" s="69">
        <f t="shared" si="2"/>
        <v>2.1011667493503392E-2</v>
      </c>
    </row>
    <row r="96" spans="1:3" hidden="1" x14ac:dyDescent="0.25">
      <c r="A96"/>
      <c r="B96" s="190">
        <f t="shared" si="1"/>
        <v>36.400000000000041</v>
      </c>
      <c r="C96" s="69">
        <f t="shared" si="2"/>
        <v>2.1067316297777805E-2</v>
      </c>
    </row>
    <row r="97" spans="1:3" hidden="1" x14ac:dyDescent="0.25">
      <c r="A97"/>
      <c r="B97" s="190">
        <f t="shared" si="1"/>
        <v>37.000000000000043</v>
      </c>
      <c r="C97" s="69">
        <f t="shared" si="2"/>
        <v>2.1114289190647333E-2</v>
      </c>
    </row>
    <row r="98" spans="1:3" hidden="1" x14ac:dyDescent="0.25">
      <c r="A98"/>
      <c r="B98" s="190">
        <f t="shared" si="1"/>
        <v>37.600000000000044</v>
      </c>
      <c r="C98" s="69">
        <f t="shared" si="2"/>
        <v>2.115264397101611E-2</v>
      </c>
    </row>
    <row r="99" spans="1:3" hidden="1" x14ac:dyDescent="0.25">
      <c r="A99"/>
      <c r="B99" s="190">
        <f t="shared" si="1"/>
        <v>38.200000000000045</v>
      </c>
      <c r="C99" s="69">
        <f t="shared" si="2"/>
        <v>2.1182427453090607E-2</v>
      </c>
    </row>
    <row r="100" spans="1:3" hidden="1" x14ac:dyDescent="0.25">
      <c r="A100"/>
      <c r="B100" s="190">
        <f t="shared" si="1"/>
        <v>38.800000000000047</v>
      </c>
      <c r="C100" s="69">
        <f t="shared" si="2"/>
        <v>2.1203675755607422E-2</v>
      </c>
    </row>
    <row r="101" spans="1:3" hidden="1" x14ac:dyDescent="0.25">
      <c r="A101"/>
      <c r="B101" s="190">
        <f t="shared" si="1"/>
        <v>39.400000000000048</v>
      </c>
      <c r="C101" s="69">
        <f t="shared" si="2"/>
        <v>2.1216414522605521E-2</v>
      </c>
    </row>
    <row r="102" spans="1:3" hidden="1" x14ac:dyDescent="0.25">
      <c r="A102"/>
      <c r="B102" s="190">
        <f t="shared" si="1"/>
        <v>40.00000000000005</v>
      </c>
      <c r="C102" s="69">
        <f t="shared" si="2"/>
        <v>2.1220659078919388E-2</v>
      </c>
    </row>
    <row r="103" spans="1:3" hidden="1" x14ac:dyDescent="0.25">
      <c r="A103"/>
      <c r="B103" s="190">
        <f t="shared" si="1"/>
        <v>40.600000000000051</v>
      </c>
      <c r="C103" s="69">
        <f t="shared" si="2"/>
        <v>2.1216414522605517E-2</v>
      </c>
    </row>
    <row r="104" spans="1:3" hidden="1" x14ac:dyDescent="0.25">
      <c r="A104"/>
      <c r="B104" s="190">
        <f t="shared" si="1"/>
        <v>41.200000000000053</v>
      </c>
      <c r="C104" s="69">
        <f t="shared" si="2"/>
        <v>2.1203675755607419E-2</v>
      </c>
    </row>
    <row r="105" spans="1:3" hidden="1" x14ac:dyDescent="0.25">
      <c r="A105"/>
      <c r="B105" s="190">
        <f t="shared" si="1"/>
        <v>41.800000000000054</v>
      </c>
      <c r="C105" s="69">
        <f t="shared" si="2"/>
        <v>2.11824274530906E-2</v>
      </c>
    </row>
    <row r="106" spans="1:3" hidden="1" x14ac:dyDescent="0.25">
      <c r="A106"/>
      <c r="B106" s="190">
        <f t="shared" si="1"/>
        <v>42.400000000000055</v>
      </c>
      <c r="C106" s="69">
        <f t="shared" si="2"/>
        <v>2.1152643971016103E-2</v>
      </c>
    </row>
    <row r="107" spans="1:3" hidden="1" x14ac:dyDescent="0.25">
      <c r="A107"/>
      <c r="B107" s="190">
        <f t="shared" si="1"/>
        <v>43.000000000000057</v>
      </c>
      <c r="C107" s="69">
        <f t="shared" si="2"/>
        <v>2.1114289190647326E-2</v>
      </c>
    </row>
    <row r="108" spans="1:3" hidden="1" x14ac:dyDescent="0.25">
      <c r="A108"/>
      <c r="B108" s="190">
        <f t="shared" si="1"/>
        <v>43.600000000000058</v>
      </c>
      <c r="C108" s="69">
        <f t="shared" si="2"/>
        <v>2.1067316297777798E-2</v>
      </c>
    </row>
    <row r="109" spans="1:3" hidden="1" x14ac:dyDescent="0.25">
      <c r="A109"/>
      <c r="B109" s="190">
        <f t="shared" si="1"/>
        <v>44.20000000000006</v>
      </c>
      <c r="C109" s="69">
        <f t="shared" si="2"/>
        <v>2.1011667493503378E-2</v>
      </c>
    </row>
    <row r="110" spans="1:3" hidden="1" x14ac:dyDescent="0.25">
      <c r="A110"/>
      <c r="B110" s="190">
        <f t="shared" si="1"/>
        <v>44.800000000000061</v>
      </c>
      <c r="C110" s="69">
        <f t="shared" si="2"/>
        <v>2.0947273632315119E-2</v>
      </c>
    </row>
    <row r="111" spans="1:3" hidden="1" x14ac:dyDescent="0.25">
      <c r="A111"/>
      <c r="B111" s="190">
        <f t="shared" si="1"/>
        <v>45.400000000000063</v>
      </c>
      <c r="C111" s="69">
        <f t="shared" si="2"/>
        <v>2.0874053782129306E-2</v>
      </c>
    </row>
    <row r="112" spans="1:3" hidden="1" x14ac:dyDescent="0.25">
      <c r="A112"/>
      <c r="B112" s="190">
        <f t="shared" si="1"/>
        <v>46.000000000000064</v>
      </c>
      <c r="C112" s="69">
        <f t="shared" si="2"/>
        <v>2.0791914699564696E-2</v>
      </c>
    </row>
    <row r="113" spans="1:3" hidden="1" x14ac:dyDescent="0.25">
      <c r="A113"/>
      <c r="B113" s="190">
        <f t="shared" si="1"/>
        <v>46.600000000000065</v>
      </c>
      <c r="C113" s="69">
        <f t="shared" si="2"/>
        <v>2.0700750212282817E-2</v>
      </c>
    </row>
    <row r="114" spans="1:3" hidden="1" x14ac:dyDescent="0.25">
      <c r="A114"/>
      <c r="B114" s="190">
        <f t="shared" si="1"/>
        <v>47.200000000000067</v>
      </c>
      <c r="C114" s="69">
        <f t="shared" si="2"/>
        <v>2.0600440498476844E-2</v>
      </c>
    </row>
    <row r="115" spans="1:3" hidden="1" x14ac:dyDescent="0.25">
      <c r="A115"/>
      <c r="B115" s="190">
        <f t="shared" si="1"/>
        <v>47.800000000000068</v>
      </c>
      <c r="C115" s="69">
        <f t="shared" si="2"/>
        <v>2.0490851251567067E-2</v>
      </c>
    </row>
    <row r="116" spans="1:3" hidden="1" x14ac:dyDescent="0.25">
      <c r="A116"/>
      <c r="B116" s="190">
        <f t="shared" si="1"/>
        <v>48.40000000000007</v>
      </c>
      <c r="C116" s="69">
        <f t="shared" si="2"/>
        <v>2.0371832715762598E-2</v>
      </c>
    </row>
    <row r="117" spans="1:3" hidden="1" x14ac:dyDescent="0.25">
      <c r="A117"/>
      <c r="B117" s="190">
        <f t="shared" si="1"/>
        <v>49.000000000000071</v>
      </c>
      <c r="C117" s="69">
        <f t="shared" ref="C117:C148" si="3">IF($C$14="R",_xlfn.BETA.DIST(B117,$C$18,$C$19,FALSE,$C$7,$C$8),_xlfn.BETA.DIST(B117,$C$19,$C$18,FALSE,$C$7,$C$8))</f>
        <v>2.0243218575285604E-2</v>
      </c>
    </row>
    <row r="118" spans="1:3" hidden="1" x14ac:dyDescent="0.25">
      <c r="A118"/>
      <c r="B118" s="190">
        <f t="shared" ref="B118:B152" si="4">IF(ISNONTEXT($C$50),B117+$C$50,"")</f>
        <v>49.600000000000072</v>
      </c>
      <c r="C118" s="69">
        <f t="shared" si="3"/>
        <v>2.0104824676608492E-2</v>
      </c>
    </row>
    <row r="119" spans="1:3" hidden="1" x14ac:dyDescent="0.25">
      <c r="A119"/>
      <c r="B119" s="190">
        <f t="shared" si="4"/>
        <v>50.200000000000074</v>
      </c>
      <c r="C119" s="69">
        <f t="shared" si="3"/>
        <v>1.9956447558875514E-2</v>
      </c>
    </row>
    <row r="120" spans="1:3" hidden="1" x14ac:dyDescent="0.25">
      <c r="A120"/>
      <c r="B120" s="190">
        <f t="shared" si="4"/>
        <v>50.800000000000075</v>
      </c>
      <c r="C120" s="69">
        <f t="shared" si="3"/>
        <v>1.9797862762574562E-2</v>
      </c>
    </row>
    <row r="121" spans="1:3" hidden="1" x14ac:dyDescent="0.25">
      <c r="A121"/>
      <c r="B121" s="190">
        <f t="shared" si="4"/>
        <v>51.400000000000077</v>
      </c>
      <c r="C121" s="69">
        <f t="shared" si="3"/>
        <v>1.9628822880242442E-2</v>
      </c>
    </row>
    <row r="122" spans="1:3" hidden="1" x14ac:dyDescent="0.25">
      <c r="A122"/>
      <c r="B122" s="190">
        <f t="shared" si="4"/>
        <v>52.000000000000078</v>
      </c>
      <c r="C122" s="69">
        <f t="shared" si="3"/>
        <v>1.9449055305199969E-2</v>
      </c>
    </row>
    <row r="123" spans="1:3" hidden="1" x14ac:dyDescent="0.25">
      <c r="A123"/>
      <c r="B123" s="190">
        <f t="shared" si="4"/>
        <v>52.60000000000008</v>
      </c>
      <c r="C123" s="69">
        <f t="shared" si="3"/>
        <v>1.9258259624590431E-2</v>
      </c>
    </row>
    <row r="124" spans="1:3" hidden="1" x14ac:dyDescent="0.25">
      <c r="A124"/>
      <c r="B124" s="190">
        <f t="shared" si="4"/>
        <v>53.200000000000081</v>
      </c>
      <c r="C124" s="69">
        <f t="shared" si="3"/>
        <v>1.9056104590764025E-2</v>
      </c>
    </row>
    <row r="125" spans="1:3" hidden="1" x14ac:dyDescent="0.25">
      <c r="A125"/>
      <c r="B125" s="190">
        <f t="shared" si="4"/>
        <v>53.800000000000082</v>
      </c>
      <c r="C125" s="69">
        <f t="shared" si="3"/>
        <v>1.8842224589542253E-2</v>
      </c>
    </row>
    <row r="126" spans="1:3" hidden="1" x14ac:dyDescent="0.25">
      <c r="A126"/>
      <c r="B126" s="190">
        <f t="shared" si="4"/>
        <v>54.400000000000084</v>
      </c>
      <c r="C126" s="69">
        <f t="shared" si="3"/>
        <v>1.8616215504069795E-2</v>
      </c>
    </row>
    <row r="127" spans="1:3" hidden="1" x14ac:dyDescent="0.25">
      <c r="A127"/>
      <c r="B127" s="190">
        <f t="shared" si="4"/>
        <v>55.000000000000085</v>
      </c>
      <c r="C127" s="69">
        <f t="shared" si="3"/>
        <v>1.8377629847393044E-2</v>
      </c>
    </row>
    <row r="128" spans="1:3" hidden="1" x14ac:dyDescent="0.25">
      <c r="A128"/>
      <c r="B128" s="190">
        <f t="shared" si="4"/>
        <v>55.600000000000087</v>
      </c>
      <c r="C128" s="69">
        <f t="shared" si="3"/>
        <v>1.8125971003624043E-2</v>
      </c>
    </row>
    <row r="129" spans="1:3" hidden="1" x14ac:dyDescent="0.25">
      <c r="A129"/>
      <c r="B129" s="190">
        <f t="shared" si="4"/>
        <v>56.200000000000088</v>
      </c>
      <c r="C129" s="69">
        <f t="shared" si="3"/>
        <v>1.7860686373800214E-2</v>
      </c>
    </row>
    <row r="130" spans="1:3" hidden="1" x14ac:dyDescent="0.25">
      <c r="A130"/>
      <c r="B130" s="190">
        <f t="shared" si="4"/>
        <v>56.80000000000009</v>
      </c>
      <c r="C130" s="69">
        <f t="shared" si="3"/>
        <v>1.7581159164426288E-2</v>
      </c>
    </row>
    <row r="131" spans="1:3" hidden="1" x14ac:dyDescent="0.25">
      <c r="A131"/>
      <c r="B131" s="190">
        <f t="shared" si="4"/>
        <v>57.400000000000091</v>
      </c>
      <c r="C131" s="69">
        <f t="shared" si="3"/>
        <v>1.7286698478574024E-2</v>
      </c>
    </row>
    <row r="132" spans="1:3" hidden="1" x14ac:dyDescent="0.25">
      <c r="A132"/>
      <c r="B132" s="190">
        <f t="shared" si="4"/>
        <v>58.000000000000092</v>
      </c>
      <c r="C132" s="69">
        <f t="shared" si="3"/>
        <v>1.6976527263135463E-2</v>
      </c>
    </row>
    <row r="133" spans="1:3" hidden="1" x14ac:dyDescent="0.25">
      <c r="A133"/>
      <c r="B133" s="190">
        <f t="shared" si="4"/>
        <v>58.600000000000094</v>
      </c>
      <c r="C133" s="69">
        <f t="shared" si="3"/>
        <v>1.664976751926088E-2</v>
      </c>
    </row>
    <row r="134" spans="1:3" hidden="1" x14ac:dyDescent="0.25">
      <c r="A134"/>
      <c r="B134" s="190">
        <f t="shared" si="4"/>
        <v>59.200000000000095</v>
      </c>
      <c r="C134" s="69">
        <f t="shared" si="3"/>
        <v>1.6305421977903321E-2</v>
      </c>
    </row>
    <row r="135" spans="1:3" hidden="1" x14ac:dyDescent="0.25">
      <c r="A135"/>
      <c r="B135" s="190">
        <f t="shared" si="4"/>
        <v>59.800000000000097</v>
      </c>
      <c r="C135" s="69">
        <f t="shared" si="3"/>
        <v>1.5942351150697812E-2</v>
      </c>
    </row>
    <row r="136" spans="1:3" hidden="1" x14ac:dyDescent="0.25">
      <c r="A136"/>
      <c r="B136" s="190">
        <f t="shared" si="4"/>
        <v>60.400000000000098</v>
      </c>
      <c r="C136" s="69">
        <f t="shared" si="3"/>
        <v>1.555924424415993E-2</v>
      </c>
    </row>
    <row r="137" spans="1:3" hidden="1" x14ac:dyDescent="0.25">
      <c r="A137"/>
      <c r="B137" s="190">
        <f t="shared" si="4"/>
        <v>61.000000000000099</v>
      </c>
      <c r="C137" s="69">
        <f t="shared" si="3"/>
        <v>1.5154581801861015E-2</v>
      </c>
    </row>
    <row r="138" spans="1:3" hidden="1" x14ac:dyDescent="0.25">
      <c r="A138"/>
      <c r="B138" s="190">
        <f t="shared" si="4"/>
        <v>61.600000000000101</v>
      </c>
      <c r="C138" s="69">
        <f t="shared" si="3"/>
        <v>1.4726586998750771E-2</v>
      </c>
    </row>
    <row r="139" spans="1:3" hidden="1" x14ac:dyDescent="0.25">
      <c r="A139"/>
      <c r="B139" s="190">
        <f t="shared" si="4"/>
        <v>62.200000000000102</v>
      </c>
      <c r="C139" s="69">
        <f t="shared" si="3"/>
        <v>1.4273161057623445E-2</v>
      </c>
    </row>
    <row r="140" spans="1:3" hidden="1" x14ac:dyDescent="0.25">
      <c r="A140"/>
      <c r="B140" s="190">
        <f t="shared" si="4"/>
        <v>62.800000000000104</v>
      </c>
      <c r="C140" s="69">
        <f t="shared" si="3"/>
        <v>1.3791795946306142E-2</v>
      </c>
    </row>
    <row r="141" spans="1:3" hidden="1" x14ac:dyDescent="0.25">
      <c r="A141"/>
      <c r="B141" s="190">
        <f t="shared" si="4"/>
        <v>63.400000000000105</v>
      </c>
      <c r="C141" s="69">
        <f t="shared" si="3"/>
        <v>1.3279453722756813E-2</v>
      </c>
    </row>
    <row r="142" spans="1:3" hidden="1" x14ac:dyDescent="0.25">
      <c r="A142"/>
      <c r="B142" s="190">
        <f t="shared" si="4"/>
        <v>64.000000000000099</v>
      </c>
      <c r="C142" s="69">
        <f t="shared" si="3"/>
        <v>1.2732395447351537E-2</v>
      </c>
    </row>
    <row r="143" spans="1:3" hidden="1" x14ac:dyDescent="0.25">
      <c r="A143"/>
      <c r="B143" s="190">
        <f t="shared" si="4"/>
        <v>64.600000000000094</v>
      </c>
      <c r="C143" s="69">
        <f t="shared" si="3"/>
        <v>1.2145931145171275E-2</v>
      </c>
    </row>
    <row r="144" spans="1:3" hidden="1" x14ac:dyDescent="0.25">
      <c r="A144"/>
      <c r="B144" s="190">
        <f t="shared" si="4"/>
        <v>65.200000000000088</v>
      </c>
      <c r="C144" s="69">
        <f t="shared" si="3"/>
        <v>1.1514040986610656E-2</v>
      </c>
    </row>
    <row r="145" spans="1:4" hidden="1" x14ac:dyDescent="0.25">
      <c r="A145"/>
      <c r="B145" s="190">
        <f t="shared" si="4"/>
        <v>65.800000000000082</v>
      </c>
      <c r="C145" s="69">
        <f t="shared" si="3"/>
        <v>1.082877570190017E-2</v>
      </c>
    </row>
    <row r="146" spans="1:4" hidden="1" x14ac:dyDescent="0.25">
      <c r="A146"/>
      <c r="B146" s="190">
        <f t="shared" si="4"/>
        <v>66.400000000000077</v>
      </c>
      <c r="C146" s="69">
        <f t="shared" si="3"/>
        <v>1.0079254608619729E-2</v>
      </c>
    </row>
    <row r="147" spans="1:4" hidden="1" x14ac:dyDescent="0.25">
      <c r="A147"/>
      <c r="B147" s="190">
        <f t="shared" si="4"/>
        <v>67.000000000000071</v>
      </c>
      <c r="C147" s="69">
        <f t="shared" si="3"/>
        <v>9.2498708440337512E-3</v>
      </c>
    </row>
    <row r="148" spans="1:4" hidden="1" x14ac:dyDescent="0.25">
      <c r="A148"/>
      <c r="B148" s="190">
        <f t="shared" si="4"/>
        <v>67.600000000000065</v>
      </c>
      <c r="C148" s="69">
        <f t="shared" si="3"/>
        <v>8.3167658798257767E-3</v>
      </c>
    </row>
    <row r="149" spans="1:4" hidden="1" x14ac:dyDescent="0.25">
      <c r="A149"/>
      <c r="B149" s="190">
        <f t="shared" si="4"/>
        <v>68.20000000000006</v>
      </c>
      <c r="C149" s="69">
        <f t="shared" ref="C149:C151" si="5">IF($C$14="R",_xlfn.BETA.DIST(B149,$C$18,$C$19,FALSE,$C$7,$C$8),_xlfn.BETA.DIST(B149,$C$19,$C$18,FALSE,$C$7,$C$8))</f>
        <v>7.2399465240406162E-3</v>
      </c>
    </row>
    <row r="150" spans="1:4" hidden="1" x14ac:dyDescent="0.25">
      <c r="A150"/>
      <c r="B150" s="190">
        <f t="shared" si="4"/>
        <v>68.800000000000054</v>
      </c>
      <c r="C150" s="69">
        <f t="shared" si="5"/>
        <v>5.9417845420973022E-3</v>
      </c>
    </row>
    <row r="151" spans="1:4" hidden="1" x14ac:dyDescent="0.25">
      <c r="A151"/>
      <c r="B151" s="190">
        <f t="shared" si="4"/>
        <v>69.400000000000048</v>
      </c>
      <c r="C151" s="69">
        <f t="shared" si="5"/>
        <v>4.2228578381293038E-3</v>
      </c>
    </row>
    <row r="152" spans="1:4" hidden="1" x14ac:dyDescent="0.25">
      <c r="A152"/>
      <c r="B152" s="190">
        <f t="shared" si="4"/>
        <v>70.000000000000043</v>
      </c>
      <c r="C152" s="205">
        <f>IF($C$14="R",_xlfn.BETA.DIST(B152-0.001,$C$18,$C$19,FALSE,$C$7,$C$8),_xlfn.BETA.DIST(B152-0.001,$C$19,$C$18,FALSE,$C$7,$C$8))</f>
        <v>1.7326451193725231E-4</v>
      </c>
      <c r="D152" s="17"/>
    </row>
    <row r="153" spans="1:4" x14ac:dyDescent="0.25">
      <c r="A153"/>
      <c r="B153" s="191" t="s">
        <v>679</v>
      </c>
      <c r="C153"/>
    </row>
  </sheetData>
  <mergeCells count="7">
    <mergeCell ref="B48:C48"/>
    <mergeCell ref="C1:H1"/>
    <mergeCell ref="B37:N37"/>
    <mergeCell ref="B38:N38"/>
    <mergeCell ref="B34:N34"/>
    <mergeCell ref="B35:N35"/>
    <mergeCell ref="B36:N36"/>
  </mergeCells>
  <conditionalFormatting sqref="C9">
    <cfRule type="iconSet" priority="2">
      <iconSet iconSet="3Symbols2" showValue="0">
        <cfvo type="percent" val="0"/>
        <cfvo type="percent" val="0.5"/>
        <cfvo type="num" val="1"/>
      </iconSet>
    </cfRule>
  </conditionalFormatting>
  <hyperlinks>
    <hyperlink ref="B36:N36" r:id="rId1" display="Watch Statistical PERT videos on YouTube " xr:uid="{83A26489-5FEE-4710-8E1F-5A09D5B2A3D6}"/>
    <hyperlink ref="B37" r:id="rId2" display="Follow Statistical PERT on Twitter to learn when new updates are released" xr:uid="{5B283C70-F941-4AF6-AAF8-9C04FCF736F5}"/>
    <hyperlink ref="B36" r:id="rId3" xr:uid="{F4EDCC05-605B-471D-8FC8-D3AD58B07AF1}"/>
    <hyperlink ref="B35" r:id="rId4" display="Take a Pluralsight course on Statistical PERT" xr:uid="{57C884D7-8BB1-412F-80BA-70031D8DDB4E}"/>
    <hyperlink ref="B34" r:id="rId5" display="Download more FREE Statistical PERT templates at https://www.statisticalpert.com" xr:uid="{CA7A0D40-8AE3-44FA-ADA0-5E83258987E5}"/>
    <hyperlink ref="B38:N38" r:id="rId6" display="Follow Statistical PERT on Twitter to learn when new updates are released" xr:uid="{81656341-C180-44AE-A201-C9E5CA6090AE}"/>
    <hyperlink ref="B37:N37" r:id="rId7" display="Connect with or follow William W. Davis on LinkedIn" xr:uid="{BDF9E6BB-39B0-463F-B300-EF83223380C5}"/>
    <hyperlink ref="B35:N35" r:id="rId8" display="Watch a Pluralsight course on Statistical PERT® Normal Edition" xr:uid="{6C71418A-F4F0-4062-9712-9DF768A40450}"/>
    <hyperlink ref="B48" r:id="rId9" display="See the GNU General Public License for more details (http://www.gnu.org/licenses/)." xr:uid="{B6114B2E-DF36-41E9-B722-9A9B760177E5}"/>
    <hyperlink ref="B48:C48" r:id="rId10" display="See the GNU General Public License for more details (https://www.gnu.org/licenses/)." xr:uid="{B00C125C-792B-4C00-B41B-CC905BDD0CD5}"/>
  </hyperlinks>
  <pageMargins left="0.7" right="0.7" top="0.75" bottom="0.75" header="0.3" footer="0.3"/>
  <pageSetup orientation="portrait" horizontalDpi="0" verticalDpi="0" r:id="rId11"/>
  <drawing r:id="rId12"/>
  <extLst>
    <ext xmlns:x14="http://schemas.microsoft.com/office/spreadsheetml/2009/9/main" uri="{78C0D931-6437-407d-A8EE-F0AAD7539E65}">
      <x14:conditionalFormattings>
        <x14:conditionalFormatting xmlns:xm="http://schemas.microsoft.com/office/excel/2006/main">
          <x14:cfRule type="expression" priority="15" id="{08F57452-4C94-4648-8783-9A7F909FC067}">
            <xm:f>IF($C$21=VLookups!$A$33,TRUE,FALSE)</xm:f>
            <x14:dxf>
              <numFmt numFmtId="168" formatCode="&quot;$&quot;#,##0"/>
            </x14:dxf>
          </x14:cfRule>
          <xm:sqref>C7:C10 C5 C15:C20 C23:C25</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70C932A8-3812-4288-9CA2-A88A67FB16EB}">
          <x14:formula1>
            <xm:f>Confidence!$A$1:$A$10</xm:f>
          </x14:formula1>
          <xm:sqref>C6</xm:sqref>
        </x14:dataValidation>
        <x14:dataValidation type="list" allowBlank="1" showInputMessage="1" showErrorMessage="1" xr:uid="{CDB770CD-63E9-4C42-ADB2-C20EABFCFEC1}">
          <x14:formula1>
            <xm:f>VLookups!$A$28:$A$29</xm:f>
          </x14:formula1>
          <xm:sqref>C20:C21</xm:sqref>
        </x14:dataValidation>
        <x14:dataValidation type="list" allowBlank="1" showInputMessage="1" showErrorMessage="1" xr:uid="{73BD1C2D-3616-4784-A8CD-C2A9EB139531}">
          <x14:formula1>
            <xm:f>VLookups!$A$33:$A$34</xm:f>
          </x14:formula1>
          <xm:sqref>C21</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AECBF379-7A47-47AC-879D-7C562C5CE9D2}">
          <x14:colorSeries rgb="FF000000"/>
          <x14:colorNegative rgb="FF0070C0"/>
          <x14:colorAxis rgb="FF000000"/>
          <x14:colorMarkers rgb="FF0070C0"/>
          <x14:colorFirst rgb="FF0070C0"/>
          <x14:colorLast rgb="FF0070C0"/>
          <x14:colorHigh rgb="FF0070C0"/>
          <x14:colorLow rgb="FF0070C0"/>
          <x14:sparklines>
            <x14:sparkline>
              <xm:f>'SPERT® Beta - Agile Forecast'!C52:C152</xm:f>
              <xm:sqref>C22</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2"/>
  <sheetViews>
    <sheetView showGridLines="0" workbookViewId="0">
      <selection activeCell="B1" sqref="B1"/>
    </sheetView>
  </sheetViews>
  <sheetFormatPr defaultRowHeight="15" x14ac:dyDescent="0.25"/>
  <cols>
    <col min="1" max="1" width="25.7109375" customWidth="1"/>
  </cols>
  <sheetData>
    <row r="1" spans="1:3" x14ac:dyDescent="0.25">
      <c r="A1" s="9" t="s">
        <v>5</v>
      </c>
      <c r="B1" s="2">
        <v>50</v>
      </c>
      <c r="C1" s="2">
        <v>45.833500000000001</v>
      </c>
    </row>
    <row r="2" spans="1:3" x14ac:dyDescent="0.25">
      <c r="A2" s="9" t="s">
        <v>38</v>
      </c>
      <c r="B2" s="2">
        <v>45.833500000000001</v>
      </c>
      <c r="C2" s="2">
        <v>37.500500000000002</v>
      </c>
    </row>
    <row r="3" spans="1:3" x14ac:dyDescent="0.25">
      <c r="A3" s="9" t="s">
        <v>6</v>
      </c>
      <c r="B3" s="2">
        <v>37.500500000000002</v>
      </c>
      <c r="C3" s="2">
        <v>31.250500000000002</v>
      </c>
    </row>
    <row r="4" spans="1:3" x14ac:dyDescent="0.25">
      <c r="A4" s="9" t="s">
        <v>39</v>
      </c>
      <c r="B4" s="2">
        <v>31.250500000000002</v>
      </c>
      <c r="C4" s="2">
        <v>27.083500000000001</v>
      </c>
    </row>
    <row r="5" spans="1:3" x14ac:dyDescent="0.25">
      <c r="A5" s="9" t="s">
        <v>40</v>
      </c>
      <c r="B5" s="2">
        <v>27.083500000000001</v>
      </c>
      <c r="C5" s="2">
        <v>23.75</v>
      </c>
    </row>
    <row r="6" spans="1:3" x14ac:dyDescent="0.25">
      <c r="A6" s="9" t="s">
        <v>41</v>
      </c>
      <c r="B6" s="2">
        <v>23.75</v>
      </c>
      <c r="C6" s="2">
        <v>21.25</v>
      </c>
    </row>
    <row r="7" spans="1:3" x14ac:dyDescent="0.25">
      <c r="A7" s="9" t="s">
        <v>42</v>
      </c>
      <c r="B7" s="2">
        <v>21.25</v>
      </c>
      <c r="C7" s="2">
        <v>19.16675</v>
      </c>
    </row>
    <row r="8" spans="1:3" x14ac:dyDescent="0.25">
      <c r="A8" s="9" t="s">
        <v>43</v>
      </c>
      <c r="B8" s="2">
        <v>19.16675</v>
      </c>
      <c r="C8" s="2">
        <v>17.500250000000001</v>
      </c>
    </row>
    <row r="9" spans="1:3" x14ac:dyDescent="0.25">
      <c r="A9" s="9" t="s">
        <v>44</v>
      </c>
      <c r="B9" s="2">
        <v>17.500250000000001</v>
      </c>
      <c r="C9" s="2">
        <v>15.625250000000001</v>
      </c>
    </row>
    <row r="10" spans="1:3" x14ac:dyDescent="0.25">
      <c r="A10" s="9" t="s">
        <v>45</v>
      </c>
      <c r="B10" s="2">
        <v>15.625250000000001</v>
      </c>
      <c r="C10" s="2">
        <v>13.54175</v>
      </c>
    </row>
    <row r="11" spans="1:3" x14ac:dyDescent="0.25">
      <c r="A11" s="9" t="s">
        <v>7</v>
      </c>
      <c r="B11" s="2">
        <v>13.54175</v>
      </c>
      <c r="C11" s="2">
        <v>11.875</v>
      </c>
    </row>
    <row r="12" spans="1:3" x14ac:dyDescent="0.25">
      <c r="A12" s="9" t="s">
        <v>46</v>
      </c>
      <c r="B12" s="2">
        <v>11.875</v>
      </c>
      <c r="C12" s="2">
        <v>10.625</v>
      </c>
    </row>
    <row r="13" spans="1:3" x14ac:dyDescent="0.25">
      <c r="A13" s="9" t="s">
        <v>47</v>
      </c>
      <c r="B13" s="2">
        <v>10.625</v>
      </c>
      <c r="C13" s="2">
        <v>8</v>
      </c>
    </row>
    <row r="14" spans="1:3" x14ac:dyDescent="0.25">
      <c r="A14" s="9" t="s">
        <v>55</v>
      </c>
      <c r="B14" s="2">
        <v>8</v>
      </c>
      <c r="C14" s="2">
        <v>4</v>
      </c>
    </row>
    <row r="15" spans="1:3" x14ac:dyDescent="0.25">
      <c r="A15" s="9" t="s">
        <v>32</v>
      </c>
      <c r="B15" s="2">
        <v>4</v>
      </c>
      <c r="C15" s="2">
        <v>0</v>
      </c>
    </row>
    <row r="17" spans="1:10" x14ac:dyDescent="0.25">
      <c r="A17" s="175" t="str">
        <f>CONCATENATE("Version ",'Change Log'!$B$2," – © 2015-",YEAR('Change Log'!$A$2),", William W. Davis, MSPM, PMP")</f>
        <v>Version 2.0p – © 2015-2019, William W. Davis, MSPM, PMP</v>
      </c>
    </row>
    <row r="18" spans="1:10" x14ac:dyDescent="0.25">
      <c r="A18" s="277" t="s">
        <v>136</v>
      </c>
      <c r="B18" s="277"/>
      <c r="C18" s="277"/>
      <c r="D18" s="277"/>
      <c r="E18" s="277"/>
      <c r="F18" s="277"/>
      <c r="G18" s="277"/>
      <c r="H18" s="277"/>
      <c r="I18" s="277"/>
      <c r="J18" s="277"/>
    </row>
    <row r="19" spans="1:10" x14ac:dyDescent="0.25">
      <c r="A19" s="277" t="s">
        <v>135</v>
      </c>
      <c r="B19" s="277"/>
      <c r="C19" s="277"/>
      <c r="D19" s="277"/>
      <c r="E19" s="277"/>
      <c r="F19" s="277"/>
      <c r="G19" s="277"/>
      <c r="H19" s="277"/>
      <c r="I19" s="277"/>
      <c r="J19" s="277"/>
    </row>
    <row r="20" spans="1:10" x14ac:dyDescent="0.25">
      <c r="A20" s="277" t="s">
        <v>90</v>
      </c>
      <c r="B20" s="277"/>
      <c r="C20" s="277"/>
      <c r="D20" s="277"/>
      <c r="E20" s="277"/>
      <c r="F20" s="277"/>
      <c r="G20" s="277"/>
      <c r="H20" s="277"/>
      <c r="I20" s="277"/>
      <c r="J20" s="277"/>
    </row>
    <row r="21" spans="1:10" x14ac:dyDescent="0.25">
      <c r="A21" s="277" t="s">
        <v>148</v>
      </c>
      <c r="B21" s="277"/>
      <c r="C21" s="277"/>
      <c r="D21" s="277"/>
      <c r="E21" s="277"/>
      <c r="F21" s="277"/>
      <c r="G21" s="277"/>
      <c r="H21" s="277"/>
      <c r="I21" s="277"/>
      <c r="J21" s="277"/>
    </row>
    <row r="22" spans="1:10" x14ac:dyDescent="0.25">
      <c r="A22" s="277" t="s">
        <v>91</v>
      </c>
      <c r="B22" s="277"/>
      <c r="C22" s="277"/>
      <c r="D22" s="277"/>
      <c r="E22" s="277"/>
      <c r="F22" s="277"/>
      <c r="G22" s="277"/>
      <c r="H22" s="277"/>
      <c r="I22" s="277"/>
      <c r="J22" s="277"/>
    </row>
    <row r="23" spans="1:10" x14ac:dyDescent="0.25">
      <c r="A23" s="177" t="s">
        <v>149</v>
      </c>
      <c r="B23" s="131"/>
      <c r="C23" s="131"/>
      <c r="D23" s="131"/>
      <c r="E23" s="131"/>
      <c r="F23" s="131"/>
      <c r="G23" s="131"/>
      <c r="H23" s="131"/>
      <c r="I23" s="131"/>
      <c r="J23" s="131"/>
    </row>
    <row r="24" spans="1:10" x14ac:dyDescent="0.25">
      <c r="A24" s="177" t="s">
        <v>88</v>
      </c>
      <c r="B24" s="17"/>
      <c r="C24" s="17"/>
      <c r="D24" s="17"/>
      <c r="E24" s="17"/>
      <c r="F24" s="18"/>
      <c r="G24" s="17"/>
      <c r="H24" s="17"/>
      <c r="I24" s="17"/>
      <c r="J24" s="17"/>
    </row>
    <row r="25" spans="1:10" x14ac:dyDescent="0.25">
      <c r="A25" s="177" t="s">
        <v>150</v>
      </c>
      <c r="B25" s="17"/>
      <c r="C25" s="17"/>
      <c r="D25" s="17"/>
      <c r="E25" s="17"/>
      <c r="F25" s="18"/>
      <c r="G25" s="17"/>
      <c r="H25" s="17"/>
      <c r="I25" s="17"/>
      <c r="J25" s="17"/>
    </row>
    <row r="26" spans="1:10" x14ac:dyDescent="0.25">
      <c r="A26" s="177" t="s">
        <v>151</v>
      </c>
      <c r="B26" s="17"/>
      <c r="C26" s="17"/>
      <c r="D26" s="17"/>
      <c r="E26" s="17"/>
      <c r="F26" s="18"/>
      <c r="G26" s="17"/>
      <c r="H26" s="17"/>
      <c r="I26" s="17"/>
      <c r="J26" s="17"/>
    </row>
    <row r="27" spans="1:10" x14ac:dyDescent="0.25">
      <c r="A27" s="177" t="s">
        <v>706</v>
      </c>
      <c r="B27" s="17"/>
      <c r="C27" s="17"/>
      <c r="D27" s="17"/>
      <c r="E27" s="17"/>
      <c r="F27" s="18"/>
      <c r="G27" s="17"/>
      <c r="H27" s="17"/>
      <c r="I27" s="17"/>
      <c r="J27" s="17"/>
    </row>
    <row r="28" spans="1:10" x14ac:dyDescent="0.25">
      <c r="A28" s="177" t="s">
        <v>707</v>
      </c>
      <c r="B28" s="17"/>
      <c r="C28" s="17"/>
      <c r="D28" s="17"/>
      <c r="E28" s="17"/>
      <c r="F28" s="18"/>
      <c r="G28" s="17"/>
      <c r="H28" s="17"/>
      <c r="I28" s="17"/>
      <c r="J28" s="17"/>
    </row>
    <row r="29" spans="1:10" x14ac:dyDescent="0.25">
      <c r="A29" s="177"/>
      <c r="B29" s="17"/>
      <c r="C29" s="17"/>
      <c r="D29" s="17"/>
      <c r="E29" s="17"/>
      <c r="F29" s="18"/>
      <c r="G29" s="17"/>
      <c r="H29" s="17"/>
      <c r="I29" s="17"/>
      <c r="J29" s="17"/>
    </row>
    <row r="30" spans="1:10" x14ac:dyDescent="0.25">
      <c r="A30" s="177" t="s">
        <v>708</v>
      </c>
      <c r="B30" s="17"/>
      <c r="C30" s="17"/>
      <c r="D30" s="17"/>
      <c r="E30" s="17"/>
      <c r="F30" s="18"/>
      <c r="G30" s="17"/>
      <c r="H30" s="17"/>
      <c r="I30" s="17"/>
      <c r="J30" s="17"/>
    </row>
    <row r="31" spans="1:10" x14ac:dyDescent="0.25">
      <c r="A31" s="177" t="s">
        <v>87</v>
      </c>
    </row>
    <row r="32" spans="1:10" x14ac:dyDescent="0.25">
      <c r="A32" s="276" t="s">
        <v>755</v>
      </c>
      <c r="B32" s="276"/>
      <c r="C32" s="276"/>
      <c r="D32" s="276"/>
      <c r="E32" s="276"/>
      <c r="F32" s="276"/>
      <c r="G32" s="254"/>
    </row>
  </sheetData>
  <mergeCells count="6">
    <mergeCell ref="A32:F32"/>
    <mergeCell ref="A18:J18"/>
    <mergeCell ref="A19:J19"/>
    <mergeCell ref="A20:J20"/>
    <mergeCell ref="A21:J21"/>
    <mergeCell ref="A22:J22"/>
  </mergeCells>
  <hyperlinks>
    <hyperlink ref="A20:J20" r:id="rId1" display="Watch Statistical PERT videos on YouTube " xr:uid="{EA84AD9D-587E-4713-BF46-3E401E5AC73E}"/>
    <hyperlink ref="A21" r:id="rId2" display="Follow Statistical PERT on Twitter to learn when new updates are released" xr:uid="{C1D82528-E9A4-4F45-8C4B-97D2A11438F0}"/>
    <hyperlink ref="A20" r:id="rId3" xr:uid="{D46520BA-4ABC-4754-AA35-FC821A393C08}"/>
    <hyperlink ref="A19" r:id="rId4" display="Take a Pluralsight course on Statistical PERT" xr:uid="{44F64A2A-74F8-4F8B-8331-8E7446EBC943}"/>
    <hyperlink ref="A18" r:id="rId5" display="Download more FREE Statistical PERT templates at https://www.statisticalpert.com" xr:uid="{6183492E-2744-454F-952C-141BA672B4D4}"/>
    <hyperlink ref="A22:J22" r:id="rId6" display="Follow Statistical PERT on Twitter to learn when new updates are released" xr:uid="{C66380F6-016D-437A-BE60-20053EB49C57}"/>
    <hyperlink ref="A21:J21" r:id="rId7" display="Connect with or follow William W. Davis on LinkedIn" xr:uid="{62D1FAA1-DD33-4168-8721-501E2C77C386}"/>
    <hyperlink ref="A19:J19" r:id="rId8" display="Watch a Pluralsight course on Statistical PERT® Normal Edition" xr:uid="{82493662-216C-4F2A-B086-C973E2F87846}"/>
    <hyperlink ref="A32" r:id="rId9" xr:uid="{A1A7CD83-32A7-418D-B0AA-CD17CF2D3FC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7"/>
  <sheetViews>
    <sheetView showGridLines="0" workbookViewId="0"/>
  </sheetViews>
  <sheetFormatPr defaultRowHeight="15" x14ac:dyDescent="0.25"/>
  <cols>
    <col min="1" max="1" width="26.28515625" customWidth="1"/>
    <col min="2" max="2" width="17.5703125" customWidth="1"/>
    <col min="3" max="3" width="23.42578125" customWidth="1"/>
    <col min="4" max="4" width="9.28515625" customWidth="1"/>
  </cols>
  <sheetData>
    <row r="1" spans="1:10" x14ac:dyDescent="0.25">
      <c r="A1" s="1" t="s">
        <v>48</v>
      </c>
      <c r="D1" s="16"/>
    </row>
    <row r="2" spans="1:10" x14ac:dyDescent="0.25">
      <c r="A2" s="1" t="s">
        <v>53</v>
      </c>
      <c r="D2" s="16"/>
    </row>
    <row r="3" spans="1:10" x14ac:dyDescent="0.25">
      <c r="A3" s="1" t="s">
        <v>49</v>
      </c>
      <c r="D3" s="16"/>
    </row>
    <row r="4" spans="1:10" x14ac:dyDescent="0.25">
      <c r="A4" s="1" t="s">
        <v>26</v>
      </c>
      <c r="D4" s="16"/>
    </row>
    <row r="5" spans="1:10" x14ac:dyDescent="0.25">
      <c r="A5" s="1" t="s">
        <v>27</v>
      </c>
    </row>
    <row r="6" spans="1:10" x14ac:dyDescent="0.25">
      <c r="A6" s="1" t="s">
        <v>37</v>
      </c>
    </row>
    <row r="7" spans="1:10" x14ac:dyDescent="0.25">
      <c r="A7" s="1" t="s">
        <v>29</v>
      </c>
    </row>
    <row r="8" spans="1:10" x14ac:dyDescent="0.25">
      <c r="A8" s="1" t="s">
        <v>28</v>
      </c>
    </row>
    <row r="9" spans="1:10" x14ac:dyDescent="0.25">
      <c r="A9" s="1" t="s">
        <v>52</v>
      </c>
    </row>
    <row r="10" spans="1:10" x14ac:dyDescent="0.25">
      <c r="A10" s="1" t="s">
        <v>35</v>
      </c>
    </row>
    <row r="12" spans="1:10" x14ac:dyDescent="0.25">
      <c r="A12" s="175" t="str">
        <f>CONCATENATE("Version ",'Change Log'!$B$2," – © 2015-",YEAR('Change Log'!$A$2),", William W. Davis, MSPM, PMP")</f>
        <v>Version 2.0p – © 2015-2019, William W. Davis, MSPM, PMP</v>
      </c>
    </row>
    <row r="13" spans="1:10" x14ac:dyDescent="0.25">
      <c r="A13" s="277" t="s">
        <v>136</v>
      </c>
      <c r="B13" s="277"/>
      <c r="C13" s="277"/>
      <c r="D13" s="277"/>
      <c r="E13" s="277"/>
      <c r="F13" s="277"/>
      <c r="G13" s="277"/>
      <c r="H13" s="277"/>
      <c r="I13" s="277"/>
      <c r="J13" s="277"/>
    </row>
    <row r="14" spans="1:10" x14ac:dyDescent="0.25">
      <c r="A14" s="277" t="s">
        <v>135</v>
      </c>
      <c r="B14" s="277"/>
      <c r="C14" s="277"/>
      <c r="D14" s="277"/>
      <c r="E14" s="277"/>
      <c r="F14" s="277"/>
      <c r="G14" s="277"/>
      <c r="H14" s="277"/>
      <c r="I14" s="277"/>
      <c r="J14" s="277"/>
    </row>
    <row r="15" spans="1:10" x14ac:dyDescent="0.25">
      <c r="A15" s="277" t="s">
        <v>90</v>
      </c>
      <c r="B15" s="277"/>
      <c r="C15" s="277"/>
      <c r="D15" s="277"/>
      <c r="E15" s="277"/>
      <c r="F15" s="277"/>
      <c r="G15" s="277"/>
      <c r="H15" s="277"/>
      <c r="I15" s="277"/>
      <c r="J15" s="277"/>
    </row>
    <row r="16" spans="1:10" x14ac:dyDescent="0.25">
      <c r="A16" s="277" t="s">
        <v>148</v>
      </c>
      <c r="B16" s="277"/>
      <c r="C16" s="277"/>
      <c r="D16" s="277"/>
      <c r="E16" s="277"/>
      <c r="F16" s="277"/>
      <c r="G16" s="277"/>
      <c r="H16" s="277"/>
      <c r="I16" s="277"/>
      <c r="J16" s="277"/>
    </row>
    <row r="17" spans="1:10" x14ac:dyDescent="0.25">
      <c r="A17" s="277" t="s">
        <v>91</v>
      </c>
      <c r="B17" s="277"/>
      <c r="C17" s="277"/>
      <c r="D17" s="277"/>
      <c r="E17" s="277"/>
      <c r="F17" s="277"/>
      <c r="G17" s="277"/>
      <c r="H17" s="277"/>
      <c r="I17" s="277"/>
      <c r="J17" s="277"/>
    </row>
    <row r="18" spans="1:10" x14ac:dyDescent="0.25">
      <c r="A18" s="177" t="s">
        <v>149</v>
      </c>
      <c r="B18" s="131"/>
      <c r="C18" s="131"/>
      <c r="D18" s="131"/>
      <c r="E18" s="131"/>
      <c r="F18" s="131"/>
      <c r="G18" s="131"/>
      <c r="H18" s="131"/>
      <c r="I18" s="131"/>
      <c r="J18" s="131"/>
    </row>
    <row r="19" spans="1:10" x14ac:dyDescent="0.25">
      <c r="A19" s="177" t="s">
        <v>88</v>
      </c>
      <c r="B19" s="17"/>
      <c r="C19" s="17"/>
      <c r="D19" s="17"/>
      <c r="E19" s="17"/>
      <c r="F19" s="18"/>
      <c r="G19" s="17"/>
      <c r="H19" s="17"/>
      <c r="I19" s="17"/>
      <c r="J19" s="17"/>
    </row>
    <row r="20" spans="1:10" x14ac:dyDescent="0.25">
      <c r="A20" s="177" t="s">
        <v>150</v>
      </c>
      <c r="B20" s="17"/>
      <c r="C20" s="17"/>
      <c r="D20" s="17"/>
      <c r="E20" s="17"/>
      <c r="F20" s="18"/>
      <c r="G20" s="17"/>
      <c r="H20" s="17"/>
      <c r="I20" s="17"/>
      <c r="J20" s="17"/>
    </row>
    <row r="21" spans="1:10" x14ac:dyDescent="0.25">
      <c r="A21" s="177" t="s">
        <v>151</v>
      </c>
      <c r="B21" s="17"/>
      <c r="C21" s="17"/>
      <c r="D21" s="17"/>
      <c r="E21" s="17"/>
      <c r="F21" s="18"/>
      <c r="G21" s="17"/>
      <c r="H21" s="17"/>
      <c r="I21" s="17"/>
      <c r="J21" s="17"/>
    </row>
    <row r="22" spans="1:10" x14ac:dyDescent="0.25">
      <c r="A22" s="177" t="s">
        <v>706</v>
      </c>
      <c r="B22" s="17"/>
      <c r="C22" s="17"/>
      <c r="D22" s="17"/>
      <c r="E22" s="17"/>
      <c r="F22" s="18"/>
      <c r="G22" s="17"/>
      <c r="H22" s="17"/>
      <c r="I22" s="17"/>
      <c r="J22" s="17"/>
    </row>
    <row r="23" spans="1:10" x14ac:dyDescent="0.25">
      <c r="A23" s="177" t="s">
        <v>707</v>
      </c>
      <c r="B23" s="17"/>
      <c r="C23" s="17"/>
      <c r="D23" s="17"/>
      <c r="E23" s="17"/>
      <c r="F23" s="18"/>
      <c r="G23" s="17"/>
      <c r="H23" s="17"/>
      <c r="I23" s="17"/>
      <c r="J23" s="17"/>
    </row>
    <row r="24" spans="1:10" x14ac:dyDescent="0.25">
      <c r="A24" s="177"/>
      <c r="B24" s="17"/>
      <c r="C24" s="17"/>
      <c r="D24" s="17"/>
      <c r="E24" s="17"/>
      <c r="F24" s="18"/>
      <c r="G24" s="17"/>
      <c r="H24" s="17"/>
      <c r="I24" s="17"/>
      <c r="J24" s="17"/>
    </row>
    <row r="25" spans="1:10" x14ac:dyDescent="0.25">
      <c r="A25" s="177" t="s">
        <v>708</v>
      </c>
      <c r="B25" s="17"/>
      <c r="C25" s="17"/>
      <c r="D25" s="17"/>
      <c r="E25" s="17"/>
      <c r="F25" s="18"/>
      <c r="G25" s="17"/>
      <c r="H25" s="17"/>
      <c r="I25" s="17"/>
      <c r="J25" s="17"/>
    </row>
    <row r="26" spans="1:10" x14ac:dyDescent="0.25">
      <c r="A26" s="177" t="s">
        <v>87</v>
      </c>
    </row>
    <row r="27" spans="1:10" x14ac:dyDescent="0.25">
      <c r="A27" s="276" t="s">
        <v>755</v>
      </c>
      <c r="B27" s="276"/>
      <c r="C27" s="276"/>
      <c r="D27" s="254"/>
      <c r="E27" s="254"/>
      <c r="F27" s="254"/>
    </row>
  </sheetData>
  <mergeCells count="6">
    <mergeCell ref="A27:C27"/>
    <mergeCell ref="A13:J13"/>
    <mergeCell ref="A14:J14"/>
    <mergeCell ref="A15:J15"/>
    <mergeCell ref="A16:J16"/>
    <mergeCell ref="A17:J17"/>
  </mergeCells>
  <hyperlinks>
    <hyperlink ref="A15:J15" r:id="rId1" display="Watch Statistical PERT videos on YouTube " xr:uid="{D556CCB2-0406-46CD-8926-BF97CC6C52AC}"/>
    <hyperlink ref="A16" r:id="rId2" display="Follow Statistical PERT on Twitter to learn when new updates are released" xr:uid="{CB0BFCA8-BA22-4C2F-B9A3-434372D13E0F}"/>
    <hyperlink ref="A15" r:id="rId3" xr:uid="{254DD76E-2303-4FD3-8E6E-EF30E33D9BB9}"/>
    <hyperlink ref="A14" r:id="rId4" display="Take a Pluralsight course on Statistical PERT" xr:uid="{EDB2F722-63E6-48D0-BF27-A5AB2908C74D}"/>
    <hyperlink ref="A13" r:id="rId5" display="Download more FREE Statistical PERT templates at https://www.statisticalpert.com" xr:uid="{ECEDBF16-7A84-4976-BCC9-A27C6850E695}"/>
    <hyperlink ref="A17:J17" r:id="rId6" display="Follow Statistical PERT on Twitter to learn when new updates are released" xr:uid="{90F41F01-80AD-49A3-8ADB-4A7C20238692}"/>
    <hyperlink ref="A16:J16" r:id="rId7" display="Connect with or follow William W. Davis on LinkedIn" xr:uid="{6D8D2FAC-5F65-4AEE-B28F-81A80BD5DC34}"/>
    <hyperlink ref="A14:J14" r:id="rId8" display="Watch a Pluralsight course on Statistical PERT® Normal Edition" xr:uid="{5948903D-AF7B-49F5-8F64-6EC6F58502D6}"/>
    <hyperlink ref="A27" r:id="rId9" xr:uid="{FACA351B-0110-421A-B7F6-EF8D77A5057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Welcome!</vt:lpstr>
      <vt:lpstr>SPERT® Beta for Beginners</vt:lpstr>
      <vt:lpstr>SPERT® Beta (1-Point entry)</vt:lpstr>
      <vt:lpstr>SPERT® Beta (3-Point entry)</vt:lpstr>
      <vt:lpstr>SPERT® Beta (Mixed entry)</vt:lpstr>
      <vt:lpstr>SPERT® Beta - Charts</vt:lpstr>
      <vt:lpstr>SPERT® Beta - Agile Forecast</vt:lpstr>
      <vt:lpstr>Skew</vt:lpstr>
      <vt:lpstr>Confidence</vt:lpstr>
      <vt:lpstr>Alpha-Beta</vt:lpstr>
      <vt:lpstr>Standard Deviation Ratios</vt:lpstr>
      <vt:lpstr>Mean Ratios</vt:lpstr>
      <vt:lpstr>VLookups</vt:lpstr>
      <vt:lpstr>Change Log</vt:lpstr>
      <vt:lpstr>GNU GPL</vt:lpstr>
      <vt:lpstr>Alpha_Chart</vt:lpstr>
      <vt:lpstr>Beta_Chart</vt:lpstr>
      <vt:lpstr>Mean_Ratios</vt:lpstr>
      <vt:lpstr>Standard_Deviation_Ratios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Davis</dc:creator>
  <cp:lastModifiedBy>William Davis</cp:lastModifiedBy>
  <dcterms:created xsi:type="dcterms:W3CDTF">2015-09-24T02:35:01Z</dcterms:created>
  <dcterms:modified xsi:type="dcterms:W3CDTF">2019-07-08T01:19:47Z</dcterms:modified>
</cp:coreProperties>
</file>